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导入说明" sheetId="1" state="visible" r:id="rId1"/>
    <sheet xmlns:r="http://schemas.openxmlformats.org/officeDocument/2006/relationships" name="01_OEE班次" sheetId="2" state="visible" r:id="rId2"/>
    <sheet xmlns:r="http://schemas.openxmlformats.org/officeDocument/2006/relationships" name="02_停机明细" sheetId="3" state="visible" r:id="rId3"/>
    <sheet xmlns:r="http://schemas.openxmlformats.org/officeDocument/2006/relationships" name="03_工单映射_模拟" sheetId="4" state="visible" r:id="rId4"/>
    <sheet xmlns:r="http://schemas.openxmlformats.org/officeDocument/2006/relationships" name="04_订单物料_模拟" sheetId="5" state="visible" r:id="rId5"/>
    <sheet xmlns:r="http://schemas.openxmlformats.org/officeDocument/2006/relationships" name="05_数据质量测试" sheetId="6" state="visible" r:id="rId6"/>
    <sheet xmlns:r="http://schemas.openxmlformats.org/officeDocument/2006/relationships" name="06_岗位画像_模拟" sheetId="7" state="visible" r:id="rId7"/>
    <sheet xmlns:r="http://schemas.openxmlformats.org/officeDocument/2006/relationships" name="07_推送规则_模拟" sheetId="8" state="visible" r:id="rId8"/>
    <sheet xmlns:r="http://schemas.openxmlformats.org/officeDocument/2006/relationships" name="08_处置任务_模拟" sheetId="9" state="visible" r:id="rId9"/>
    <sheet xmlns:r="http://schemas.openxmlformats.org/officeDocument/2006/relationships" name="09_字段字典" sheetId="10" state="visible" r:id="rId10"/>
    <sheet xmlns:r="http://schemas.openxmlformats.org/officeDocument/2006/relationships" name="10_多产线说明" sheetId="11" state="visible" r:id="rId11"/>
    <sheet xmlns:r="http://schemas.openxmlformats.org/officeDocument/2006/relationships" name="11_产线主数据_模拟" sheetId="12" state="visible" r:id="rId12"/>
    <sheet xmlns:r="http://schemas.openxmlformats.org/officeDocument/2006/relationships" name="12_多产线班次_模拟" sheetId="13" state="visible" r:id="rId13"/>
    <sheet xmlns:r="http://schemas.openxmlformats.org/officeDocument/2006/relationships" name="13_多产线停机_模拟" sheetId="14" state="visible" r:id="rId14"/>
    <sheet xmlns:r="http://schemas.openxmlformats.org/officeDocument/2006/relationships" name="14_多产线告警_模拟" sheetId="15" state="visible" r:id="rId15"/>
    <sheet xmlns:r="http://schemas.openxmlformats.org/officeDocument/2006/relationships" name="15_多产线校验" sheetId="16" state="visible" r:id="rId16"/>
    <sheet xmlns:r="http://schemas.openxmlformats.org/officeDocument/2006/relationships" name="16_不良类型_模拟" sheetId="17" state="visible" r:id="rId17"/>
    <sheet xmlns:r="http://schemas.openxmlformats.org/officeDocument/2006/relationships" name="17_质量冻结明细_模拟" sheetId="18" state="visible" r:id="rId18"/>
    <sheet xmlns:r="http://schemas.openxmlformats.org/officeDocument/2006/relationships" name="18_换产标准_模拟" sheetId="19" state="visible" r:id="rId19"/>
    <sheet xmlns:r="http://schemas.openxmlformats.org/officeDocument/2006/relationships" name="19_v3交付验收报告" sheetId="20" state="visible" r:id="rId20"/>
  </sheets>
  <definedNames>
    <definedName name="_xlnm._FilterDatabase" localSheetId="16" hidden="1">'16_不良类型_模拟'!$A$1:$Q$1576</definedName>
    <definedName name="_xlnm._FilterDatabase" localSheetId="17" hidden="1">'17_质量冻结明细_模拟'!$A$1:$Z$46</definedName>
    <definedName name="_xlnm._FilterDatabase" localSheetId="18" hidden="1">'18_换产标准_模拟'!$A$1:$L$4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 hh:mm"/>
    <numFmt numFmtId="166" formatCode="0.0"/>
    <numFmt numFmtId="167" formatCode="0.00x"/>
    <numFmt numFmtId="168" formatCode="0.0000"/>
    <numFmt numFmtId="169" formatCode="#,##0.0"/>
    <numFmt numFmtId="170" formatCode="yyyy-mm-dd h:mm:ss"/>
  </numFmts>
  <fonts count="15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  <font>
      <name val="Carlito"/>
      <color rgb="FF7F6000"/>
      <sz val="11"/>
    </font>
    <font>
      <name val="Microsoft YaHei"/>
      <b val="1"/>
      <color rgb="FFFFFFFF"/>
      <sz val="10"/>
    </font>
    <font>
      <name val="Microsoft YaHei"/>
      <sz val="10"/>
    </font>
    <font>
      <name val="Microsoft YaHei"/>
      <b val="1"/>
      <sz val="10"/>
    </font>
    <font>
      <name val="Microsoft YaHei"/>
      <color rgb="FF7F6000"/>
      <sz val="10"/>
    </font>
    <font>
      <name val="Carlito"/>
      <b val="1"/>
      <color rgb="FF163A5F"/>
      <sz val="11"/>
    </font>
    <font>
      <b val="1"/>
      <sz val="14"/>
    </font>
    <font>
      <b val="1"/>
      <sz val="12"/>
    </font>
    <font>
      <b val="1"/>
    </font>
    <font>
      <i val="1"/>
      <color rgb="00FF000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63A5F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00D9E2F3"/>
        <bgColor rgb="00D9E2F3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5" fillId="2" borderId="0" pivotButton="0" quotePrefix="0" xfId="0"/>
    <xf numFmtId="0" fontId="8" fillId="4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0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vertical="center"/>
    </xf>
    <xf numFmtId="0" fontId="0" fillId="7" borderId="0" pivotButton="0" quotePrefix="0" xfId="0"/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wrapText="1"/>
    </xf>
    <xf numFmtId="0" fontId="3" fillId="8" borderId="0" applyAlignment="1" pivotButton="0" quotePrefix="0" xfId="0">
      <alignment horizontal="center" wrapText="1"/>
    </xf>
    <xf numFmtId="0" fontId="3" fillId="8" borderId="0" applyAlignment="1" pivotButton="0" quotePrefix="0" xfId="0">
      <alignment horizontal="center" vertical="center" wrapText="1"/>
    </xf>
    <xf numFmtId="1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4" fontId="6" fillId="0" borderId="0" applyAlignment="1" pivotButton="0" quotePrefix="0" xfId="0">
      <alignment vertical="center"/>
    </xf>
    <xf numFmtId="10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9" borderId="0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70" fontId="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9C0006"/>
      </font>
      <fill>
        <patternFill>
          <bgColor rgb="FFF4CCCC"/>
        </patternFill>
      </fill>
    </dxf>
    <dxf>
      <font>
        <color rgb="FFB91C1C"/>
      </font>
      <fill>
        <patternFill>
          <bgColor rgb="FFFCE8E6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006100"/>
      </font>
      <fill>
        <patternFill patternType="solid">
          <bgColor rgb="FFC6E0B4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OEE_Shifts" displayName="OEE_Shifts" ref="A1:T106" headerRowCount="1" totalsRowCount="0" totalsRowShown="0">
  <tableColumns count="20">
    <tableColumn id="1" name="ShiftID"/>
    <tableColumn id="2" name="阶段"/>
    <tableColumn id="3" name="班次日期"/>
    <tableColumn id="4" name="OEE原值"/>
    <tableColumn id="5" name="开动率"/>
    <tableColumn id="6" name="性能率"/>
    <tableColumn id="7" name="质量率"/>
    <tableColumn id="8" name="OEE复算"/>
    <tableColumn id="9" name="OEE一致性"/>
    <tableColumn id="10" name="良品数"/>
    <tableColumn id="11" name="总产量"/>
    <tableColumn id="12" name="良率复算"/>
    <tableColumn id="13" name="计划生产时间_秒"/>
    <tableColumn id="14" name="计划停机_秒"/>
    <tableColumn id="15" name="非计划停机_秒"/>
    <tableColumn id="16" name="全速生产_秒"/>
    <tableColumn id="17" name="低速生产_秒"/>
    <tableColumn id="18" name="理想生产数量"/>
    <tableColumn id="19" name="来源链接"/>
    <tableColumn id="20" name="数据性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owntime_Events" displayName="Downtime_Events" ref="A1:O1176" headerRowCount="1" totalsRowCount="0" totalsRowShown="0">
  <tableColumns count="15">
    <tableColumn id="1" name="StopEventID"/>
    <tableColumn id="2" name="ShiftID"/>
    <tableColumn id="3" name="阶段"/>
    <tableColumn id="4" name="日期"/>
    <tableColumn id="5" name="产品编码"/>
    <tableColumn id="6" name="停机组"/>
    <tableColumn id="7" name="停机原因"/>
    <tableColumn id="8" name="停机类型"/>
    <tableColumn id="9" name="停机位置"/>
    <tableColumn id="10" name="操作员备注"/>
    <tableColumn id="11" name="开始时间"/>
    <tableColumn id="12" name="结束时间"/>
    <tableColumn id="13" name="持续时间_分钟"/>
    <tableColumn id="14" name="来源链接"/>
    <tableColumn id="15" name="数据性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mo_WorkOrders" displayName="Demo_WorkOrders" ref="A1:M106" headerRowCount="1" totalsRowCount="0" totalsRowShown="0">
  <tableColumns count="13">
    <tableColumn id="1" name="WorkOrderID"/>
    <tableColumn id="2" name="ShiftID"/>
    <tableColumn id="3" name="OrderNo"/>
    <tableColumn id="4" name="演示产品"/>
    <tableColumn id="5" name="LineID"/>
    <tableColumn id="6" name="生产日期"/>
    <tableColumn id="7" name="计划数量"/>
    <tableColumn id="8" name="实际数量"/>
    <tableColumn id="9" name="良品数量"/>
    <tableColumn id="10" name="需求日期"/>
    <tableColumn id="11" name="风险等级"/>
    <tableColumn id="12" name="数据性质"/>
    <tableColumn id="13" name="生成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mo_OrderMaterials" displayName="Demo_OrderMaterials" ref="A1:AA316" headerRowCount="1" totalsRowCount="0" totalsRowShown="0">
  <tableColumns count="27">
    <tableColumn id="1" name="BusinessKey"/>
    <tableColumn id="2" name="EventID"/>
    <tableColumn id="3" name="WorkOrderID"/>
    <tableColumn id="4" name="OrderNo"/>
    <tableColumn id="5" name="订单行"/>
    <tableColumn id="6" name="物料编码"/>
    <tableColumn id="7" name="物料名称"/>
    <tableColumn id="8" name="需求日期"/>
    <tableColumn id="9" name="计划数量"/>
    <tableColumn id="10" name="BOM用量"/>
    <tableColumn id="11" name="已领料"/>
    <tableColumn id="12" name="现有库存"/>
    <tableColumn id="13" name="已占用"/>
    <tableColumn id="14" name="质量冻结"/>
    <tableColumn id="15" name="需求日前确认到货"/>
    <tableColumn id="16" name="需求量"/>
    <tableColumn id="17" name="需求日前可用量"/>
    <tableColumn id="18" name="物料缺口"/>
    <tableColumn id="19" name="ERP承诺日期"/>
    <tableColumn id="20" name="SRM承诺日期"/>
    <tableColumn id="21" name="日期冲突"/>
    <tableColumn id="22" name="订单BOM版本"/>
    <tableColumn id="23" name="工单BOM版本"/>
    <tableColumn id="24" name="BOM冲突"/>
    <tableColumn id="25" name="风险等级"/>
    <tableColumn id="26" name="数据性质"/>
    <tableColumn id="27" name="生成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Q_TestData" displayName="DQ_TestData" ref="A1:R106" headerRowCount="1" totalsRowCount="0" totalsRowShown="0">
  <tableColumns count="18">
    <tableColumn id="1" name="DQRecordID"/>
    <tableColumn id="2" name="ShiftID"/>
    <tableColumn id="3" name="日期"/>
    <tableColumn id="4" name="OEE"/>
    <tableColumn id="5" name="开动率"/>
    <tableColumn id="6" name="性能率"/>
    <tableColumn id="7" name="质量率"/>
    <tableColumn id="8" name="计划生产时间_秒"/>
    <tableColumn id="9" name="非计划停机_秒"/>
    <tableColumn id="10" name="良品数"/>
    <tableColumn id="11" name="总产量"/>
    <tableColumn id="12" name="是否人工注错"/>
    <tableColumn id="13" name="ExpectedIssueType"/>
    <tableColumn id="14" name="ExpectedSeverity"/>
    <tableColumn id="15" name="AI_DetectedType_待填"/>
    <tableColumn id="16" name="AI_Explanation_待填"/>
    <tableColumn id="17" name="人工确认_待填"/>
    <tableColumn id="18" name="DetectionCorre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emo_Roles" displayName="Demo_Roles" ref="A1:I7" headerRowCount="1" totalsRowCount="0" totalsRowShown="0">
  <tableColumns count="9">
    <tableColumn id="1" name="RoleID"/>
    <tableColumn id="2" name="演示用户"/>
    <tableColumn id="3" name="岗位名称"/>
    <tableColumn id="4" name="组织范围"/>
    <tableColumn id="5" name="产线范围"/>
    <tableColumn id="6" name="必看指标"/>
    <tableColumn id="7" name="数据颗粒度"/>
    <tableColumn id="8" name="推送偏好"/>
    <tableColumn id="9" name="数据性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mo_PushRules" displayName="Demo_PushRules" ref="A1:J9" headerRowCount="1" totalsRowCount="0" totalsRowShown="0">
  <tableColumns count="10">
    <tableColumn id="1" name="RuleID"/>
    <tableColumn id="2" name="触发条件"/>
    <tableColumn id="3" name="严重度"/>
    <tableColumn id="4" name="接收岗位"/>
    <tableColumn id="5" name="推送方式"/>
    <tableColumn id="6" name="消息内容颗粒度"/>
    <tableColumn id="7" name="去重窗口_分钟"/>
    <tableColumn id="8" name="升级策略"/>
    <tableColumn id="9" name="状态"/>
    <tableColumn id="10" name="数据性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emo_Tasks" displayName="Demo_Tasks" ref="A1:I76" headerRowCount="1" totalsRowCount="0" totalsRowShown="0">
  <tableColumns count="9">
    <tableColumn id="1" name="TaskID"/>
    <tableColumn id="2" name="EventID"/>
    <tableColumn id="3" name="WorkOrderID"/>
    <tableColumn id="4" name="任务措施"/>
    <tableColumn id="5" name="责任岗位"/>
    <tableColumn id="6" name="截止日期"/>
    <tableColumn id="7" name="状态"/>
    <tableColumn id="8" name="处理结果_待填"/>
    <tableColumn id="9" name="数据性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ield_Dictionary" displayName="Field_Dictionary" ref="A1:E16" headerRowCount="1" totalsRowCount="0" totalsRowShown="0">
  <tableColumns count="5">
    <tableColumn id="1" name="工作表"/>
    <tableColumn id="2" name="字段"/>
    <tableColumn id="3" name="建议飞书字段类型"/>
    <tableColumn id="4" name="定义/计算口径"/>
    <tableColumn id="5" name="数据性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imLineMaster" displayName="SimLineMaster" ref="A1:R4" headerRowCount="1" totalsRowCount="0" totalsRowShown="0">
  <autoFilter ref="A1:R4"/>
  <tableColumns count="18">
    <tableColumn id="1" name="LineID"/>
    <tableColumn id="2" name="产线名称"/>
    <tableColumn id="3" name="场景画像"/>
    <tableColumn id="4" name="演示产品族"/>
    <tableColumn id="5" name="目标OEE"/>
    <tableColumn id="6" name="产能系数"/>
    <tableColumn id="7" name="改善前_开动率偏移"/>
    <tableColumn id="8" name="改善后_开动率偏移"/>
    <tableColumn id="9" name="改善前_性能率偏移"/>
    <tableColumn id="10" name="改善后_性能率偏移"/>
    <tableColumn id="11" name="改善前_质量率偏移"/>
    <tableColumn id="12" name="改善后_质量率偏移"/>
    <tableColumn id="13" name="改善前_非计划停机系数"/>
    <tableColumn id="14" name="改善后_非计划停机系数"/>
    <tableColumn id="15" name="主要风险"/>
    <tableColumn id="16" name="默认智能体"/>
    <tableColumn id="17" name="数据性质"/>
    <tableColumn id="18" name="模拟版本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imLineShifts" displayName="SimLineShifts" ref="A1:AA316" headerRowCount="1" totalsRowCount="0" totalsRowShown="0">
  <autoFilter ref="A1:AA316"/>
  <tableColumns count="27">
    <tableColumn id="1" name="SimShiftID"/>
    <tableColumn id="2" name="SourceShiftID"/>
    <tableColumn id="3" name="LineID"/>
    <tableColumn id="4" name="产线名称"/>
    <tableColumn id="5" name="场景画像"/>
    <tableColumn id="6" name="阶段"/>
    <tableColumn id="7" name="班次日期"/>
    <tableColumn id="8" name="演示产品族"/>
    <tableColumn id="9" name="计划生产时间_秒"/>
    <tableColumn id="10" name="开动率"/>
    <tableColumn id="11" name="性能率"/>
    <tableColumn id="12" name="质量率"/>
    <tableColumn id="13" name="OEE复算"/>
    <tableColumn id="14" name="总产量"/>
    <tableColumn id="15" name="良品数"/>
    <tableColumn id="16" name="良率复算"/>
    <tableColumn id="17" name="计划停机_秒"/>
    <tableColumn id="18" name="非计划停机_秒"/>
    <tableColumn id="19" name="全速生产_秒"/>
    <tableColumn id="20" name="低速生产_秒"/>
    <tableColumn id="21" name="目标OEE"/>
    <tableColumn id="22" name="OEE偏差"/>
    <tableColumn id="23" name="风险等级"/>
    <tableColumn id="24" name="数据性质"/>
    <tableColumn id="25" name="来源链接"/>
    <tableColumn id="26" name="模拟版本"/>
    <tableColumn id="27" name="生成规则摘要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imLineStops" displayName="SimLineStops" ref="A1:U3526" headerRowCount="1" totalsRowCount="0" totalsRowShown="0">
  <autoFilter ref="A1:U3526"/>
  <tableColumns count="21">
    <tableColumn id="1" name="SimStopEventID"/>
    <tableColumn id="2" name="SourceStopEventID"/>
    <tableColumn id="3" name="SimShiftID"/>
    <tableColumn id="4" name="SourceShiftID"/>
    <tableColumn id="5" name="LineID"/>
    <tableColumn id="6" name="阶段"/>
    <tableColumn id="7" name="日期"/>
    <tableColumn id="8" name="演示产品族"/>
    <tableColumn id="9" name="源产品编码"/>
    <tableColumn id="10" name="源停机组"/>
    <tableColumn id="11" name="停机类型"/>
    <tableColumn id="12" name="源停机位置"/>
    <tableColumn id="13" name="模拟工位"/>
    <tableColumn id="14" name="源停机原因"/>
    <tableColumn id="15" name="开始时间"/>
    <tableColumn id="16" name="结束时间"/>
    <tableColumn id="17" name="持续时间_分钟"/>
    <tableColumn id="18" name="缩放系数"/>
    <tableColumn id="19" name="数据性质"/>
    <tableColumn id="20" name="模拟版本"/>
    <tableColumn id="21" name="来源链接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imLineAlerts" displayName="SimLineAlerts" ref="A1:T910" headerRowCount="1" totalsRowCount="0" totalsRowShown="0">
  <autoFilter ref="A1:T910"/>
  <tableColumns count="20">
    <tableColumn id="1" name="EventID"/>
    <tableColumn id="2" name="SimShiftID"/>
    <tableColumn id="3" name="SourceShiftID"/>
    <tableColumn id="4" name="LineID"/>
    <tableColumn id="5" name="阶段"/>
    <tableColumn id="6" name="日期"/>
    <tableColumn id="7" name="告警类型"/>
    <tableColumn id="8" name="指标"/>
    <tableColumn id="9" name="触发值"/>
    <tableColumn id="10" name="单位"/>
    <tableColumn id="11" name="阈值"/>
    <tableColumn id="12" name="严重度"/>
    <tableColumn id="13" name="路由智能体"/>
    <tableColumn id="14" name="责任岗位"/>
    <tableColumn id="15" name="原因提示"/>
    <tableColumn id="16" name="推送方式"/>
    <tableColumn id="17" name="需要人工确认"/>
    <tableColumn id="18" name="状态"/>
    <tableColumn id="19" name="数据性质"/>
    <tableColumn id="20" name="模拟版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28" customWidth="1" min="5" max="5"/>
    <col width="28" customWidth="1" min="6" max="6"/>
  </cols>
  <sheetData>
    <row r="1" ht="36" customHeight="1">
      <c r="A1" s="20" t="inlineStr">
        <is>
          <t>BIFORST 飞书多维表格导入数据包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6" t="inlineStr">
        <is>
          <t>用途</t>
        </is>
      </c>
      <c r="B3" s="17" t="inlineStr">
        <is>
          <t>飞书多维表格OEE/良率、数据质量、岗位化看板和主动推送概念验证</t>
        </is>
      </c>
      <c r="C3" s="17" t="n"/>
      <c r="D3" s="17" t="n"/>
      <c r="E3" s="17" t="n"/>
      <c r="F3" s="17" t="n"/>
    </row>
    <row r="4">
      <c r="A4" s="16" t="inlineStr">
        <is>
          <t>公开数据</t>
        </is>
      </c>
      <c r="B4" s="17" t="inlineStr">
        <is>
          <t>Zenodo OEE and Downtime Dataset from Heavy Clay Manufacturing Line, Version 1.0</t>
        </is>
      </c>
      <c r="C4" s="17" t="n"/>
      <c r="D4" s="17" t="n"/>
      <c r="E4" s="17" t="n"/>
      <c r="F4" s="17" t="n"/>
    </row>
    <row r="5">
      <c r="A5" s="16" t="inlineStr">
        <is>
          <t>来源链接</t>
        </is>
      </c>
      <c r="B5" s="17" t="inlineStr">
        <is>
          <t>https://zenodo.org/records/17855209</t>
        </is>
      </c>
      <c r="C5" s="17" t="n"/>
      <c r="D5" s="17" t="n"/>
      <c r="E5" s="17" t="n"/>
      <c r="F5" s="17" t="n"/>
    </row>
    <row r="6">
      <c r="A6" s="16" t="inlineStr">
        <is>
          <t>公开数据范围</t>
        </is>
      </c>
      <c r="B6" s="17" t="inlineStr">
        <is>
          <t>105条OEE班次记录；1175条停机事件；含改善前后阶段</t>
        </is>
      </c>
      <c r="C6" s="17" t="n"/>
      <c r="D6" s="17" t="n"/>
      <c r="E6" s="17" t="n"/>
      <c r="F6" s="17" t="n"/>
    </row>
    <row r="7">
      <c r="A7" s="16" t="inlineStr">
        <is>
          <t>模拟数据范围</t>
        </is>
      </c>
      <c r="B7" s="17" t="inlineStr">
        <is>
          <t>工单、订单物料、岗位画像、推送规则、处置任务及人工注入的数据质量问题</t>
        </is>
      </c>
      <c r="C7" s="17" t="n"/>
      <c r="D7" s="17" t="n"/>
      <c r="E7" s="17" t="n"/>
      <c r="F7" s="17" t="n"/>
    </row>
    <row r="8">
      <c r="A8" s="16" t="inlineStr">
        <is>
          <t>重要声明</t>
        </is>
      </c>
      <c r="B8" s="17" t="inlineStr">
        <is>
          <t>所有标注“团队模拟数据”的字段和记录均非合作企业数据，不代表任何企业真实经营情况</t>
        </is>
      </c>
      <c r="C8" s="17" t="n"/>
      <c r="D8" s="17" t="n"/>
      <c r="E8" s="17" t="n"/>
      <c r="F8" s="17" t="n"/>
    </row>
    <row r="9" ht="34" customHeight="1">
      <c r="A9" s="16" t="inlineStr">
        <is>
          <t>建议导入顺序</t>
        </is>
      </c>
      <c r="B9" s="17" t="inlineStr">
        <is>
          <t>01_OEE班次 → 02_停机明细 → 03_工单映射_模拟 → 04_订单物料_模拟 → 10-15_多产线模拟层 → 其余配置表</t>
        </is>
      </c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21" t="inlineStr">
        <is>
          <t>工作表</t>
        </is>
      </c>
      <c r="B11" s="21" t="inlineStr">
        <is>
          <t>数据性质</t>
        </is>
      </c>
      <c r="C11" s="21" t="inlineStr">
        <is>
          <t>主键</t>
        </is>
      </c>
      <c r="D11" s="21" t="inlineStr">
        <is>
          <t>关联键</t>
        </is>
      </c>
      <c r="E11" s="21" t="inlineStr">
        <is>
          <t>飞书用途</t>
        </is>
      </c>
      <c r="F11" s="21" t="inlineStr">
        <is>
          <t>备注</t>
        </is>
      </c>
    </row>
    <row r="12">
      <c r="A12" s="17" t="inlineStr">
        <is>
          <t>01_OEE班次</t>
        </is>
      </c>
      <c r="B12" s="17" t="inlineStr">
        <is>
          <t>公开真实+复算公式</t>
        </is>
      </c>
      <c r="C12" s="17" t="inlineStr">
        <is>
          <t>ShiftID</t>
        </is>
      </c>
      <c r="D12" s="17" t="inlineStr">
        <is>
          <t>ShiftID</t>
        </is>
      </c>
      <c r="E12" s="17" t="inlineStr">
        <is>
          <t>OEE/良率看板</t>
        </is>
      </c>
      <c r="F12" s="17" t="inlineStr">
        <is>
          <t>OEE复算和一致性检查</t>
        </is>
      </c>
    </row>
    <row r="13">
      <c r="A13" s="17" t="inlineStr">
        <is>
          <t>02_停机明细</t>
        </is>
      </c>
      <c r="B13" s="17" t="inlineStr">
        <is>
          <t>公开真实</t>
        </is>
      </c>
      <c r="C13" s="17" t="inlineStr">
        <is>
          <t>StopEventID</t>
        </is>
      </c>
      <c r="D13" s="17" t="inlineStr">
        <is>
          <t>ShiftID</t>
        </is>
      </c>
      <c r="E13" s="17" t="inlineStr">
        <is>
          <t>停机追溯</t>
        </is>
      </c>
      <c r="F13" s="17" t="inlineStr">
        <is>
          <t>与OEE按ShiftID关联</t>
        </is>
      </c>
    </row>
    <row r="14">
      <c r="A14" s="17" t="inlineStr">
        <is>
          <t>03_工单映射_模拟</t>
        </is>
      </c>
      <c r="B14" s="17" t="inlineStr">
        <is>
          <t>团队模拟</t>
        </is>
      </c>
      <c r="C14" s="17" t="inlineStr">
        <is>
          <t>WorkOrderID</t>
        </is>
      </c>
      <c r="D14" s="17" t="inlineStr">
        <is>
          <t>ShiftID</t>
        </is>
      </c>
      <c r="E14" s="17" t="inlineStr">
        <is>
          <t>把生产班次映射到演示工单</t>
        </is>
      </c>
      <c r="F14" s="17" t="inlineStr">
        <is>
          <t>不得解释为真实订单</t>
        </is>
      </c>
    </row>
    <row r="15">
      <c r="A15" s="17" t="inlineStr">
        <is>
          <t>04_订单物料_模拟</t>
        </is>
      </c>
      <c r="B15" s="17" t="inlineStr">
        <is>
          <t>团队模拟</t>
        </is>
      </c>
      <c r="C15" s="17" t="inlineStr">
        <is>
          <t>BusinessKey</t>
        </is>
      </c>
      <c r="D15" s="17" t="inlineStr">
        <is>
          <t>WorkOrderID/EventID</t>
        </is>
      </c>
      <c r="E15" s="17" t="inlineStr">
        <is>
          <t>供应缺口与BOM冲突</t>
        </is>
      </c>
      <c r="F15" s="17" t="inlineStr">
        <is>
          <t>含缺口公式</t>
        </is>
      </c>
    </row>
    <row r="16">
      <c r="A16" s="17" t="inlineStr">
        <is>
          <t>05_数据质量测试</t>
        </is>
      </c>
      <c r="B16" s="17" t="inlineStr">
        <is>
          <t>公开数据副本+人工注错</t>
        </is>
      </c>
      <c r="C16" s="17" t="inlineStr">
        <is>
          <t>DQRecordID</t>
        </is>
      </c>
      <c r="D16" s="17" t="inlineStr">
        <is>
          <t>ShiftID</t>
        </is>
      </c>
      <c r="E16" s="17" t="inlineStr">
        <is>
          <t>测试AI识别能力</t>
        </is>
      </c>
      <c r="F16" s="17" t="inlineStr">
        <is>
          <t>ExpectedIssueType为标准答案</t>
        </is>
      </c>
    </row>
    <row r="17">
      <c r="A17" s="17" t="inlineStr">
        <is>
          <t>06_岗位画像_模拟</t>
        </is>
      </c>
      <c r="B17" s="17" t="inlineStr">
        <is>
          <t>团队模拟</t>
        </is>
      </c>
      <c r="C17" s="17" t="inlineStr">
        <is>
          <t>RoleID</t>
        </is>
      </c>
      <c r="D17" s="17" t="inlineStr">
        <is>
          <t>岗位名称</t>
        </is>
      </c>
      <c r="E17" s="17" t="inlineStr">
        <is>
          <t>千人千面权限/摘要</t>
        </is>
      </c>
      <c r="F17" s="17" t="inlineStr">
        <is>
          <t>替换演示成员即可</t>
        </is>
      </c>
    </row>
    <row r="18">
      <c r="A18" s="17" t="inlineStr">
        <is>
          <t>07_推送规则_模拟</t>
        </is>
      </c>
      <c r="B18" s="17" t="inlineStr">
        <is>
          <t>团队模拟</t>
        </is>
      </c>
      <c r="C18" s="17" t="inlineStr">
        <is>
          <t>RuleID</t>
        </is>
      </c>
      <c r="D18" s="17" t="inlineStr">
        <is>
          <t>接收岗位</t>
        </is>
      </c>
      <c r="E18" s="17" t="inlineStr">
        <is>
          <t>自动化触发与升级</t>
        </is>
      </c>
      <c r="F18" s="17" t="inlineStr">
        <is>
          <t>建议先启用高风险规则</t>
        </is>
      </c>
    </row>
    <row r="19">
      <c r="A19" s="17" t="inlineStr">
        <is>
          <t>08_处置任务_模拟</t>
        </is>
      </c>
      <c r="B19" s="17" t="inlineStr">
        <is>
          <t>团队模拟</t>
        </is>
      </c>
      <c r="C19" s="17" t="inlineStr">
        <is>
          <t>TaskID</t>
        </is>
      </c>
      <c r="D19" s="17" t="inlineStr">
        <is>
          <t>EventID/WorkOrderID</t>
        </is>
      </c>
      <c r="E19" s="17" t="inlineStr">
        <is>
          <t>任务闭环</t>
        </is>
      </c>
      <c r="F19" s="17" t="inlineStr">
        <is>
          <t>演示提交结果和状态变化</t>
        </is>
      </c>
    </row>
    <row r="20">
      <c r="A20" s="17" t="inlineStr">
        <is>
          <t>09_字段字典</t>
        </is>
      </c>
      <c r="B20" s="17" t="inlineStr">
        <is>
          <t>说明</t>
        </is>
      </c>
      <c r="C20" s="17" t="inlineStr">
        <is>
          <t>-</t>
        </is>
      </c>
      <c r="D20" s="17" t="inlineStr">
        <is>
          <t>-</t>
        </is>
      </c>
      <c r="E20" s="17" t="inlineStr">
        <is>
          <t>字段口径</t>
        </is>
      </c>
      <c r="F20" s="17" t="inlineStr">
        <is>
          <t>导入后可放入Wiki/说明书</t>
        </is>
      </c>
    </row>
    <row r="21" ht="30" customHeight="1">
      <c r="A21" s="17" t="inlineStr">
        <is>
          <t>10-15_多产线模拟层</t>
        </is>
      </c>
      <c r="B21" s="17" t="inlineStr">
        <is>
          <t>团队模拟</t>
        </is>
      </c>
      <c r="C21" s="17" t="inlineStr">
        <is>
          <t>SimShiftID/SimStopEventID</t>
        </is>
      </c>
      <c r="D21" s="17" t="inlineStr">
        <is>
          <t>SourceShiftID</t>
        </is>
      </c>
      <c r="E21" s="17" t="inlineStr">
        <is>
          <t>多产线架构与智能体协同演示</t>
        </is>
      </c>
      <c r="F21" s="17" t="inlineStr">
        <is>
          <t>不得解释为真实企业多产线数据</t>
        </is>
      </c>
    </row>
    <row r="22">
      <c r="A22" s="19" t="inlineStr">
        <is>
          <t>使用提醒：Zenodo页面将数据标为Open但权利栏显示作者版权。比赛展示请保留作者、DOI和来源链接；如需对外再分发或商用，请另行核对许可。</t>
        </is>
      </c>
    </row>
    <row r="23">
      <c r="A23" s="19" t="n"/>
    </row>
    <row r="25">
      <c r="A25" t="inlineStr">
        <is>
          <t>--- v3 更新说明 (SIM-v2.2-20260807-20260805) ---</t>
        </is>
      </c>
    </row>
    <row r="26">
      <c r="A26" t="inlineStr">
        <is>
          <t>新增表：16_不良类型_模拟 (1575行)、17_质量冻结明细_模拟 (45行)、18_换产标准_模拟 (3行)</t>
        </is>
      </c>
    </row>
    <row r="27">
      <c r="A27" t="inlineStr">
        <is>
          <t>扩展表：02_停机明细 (+6列换产字段, 公式引用18表)、13_多产线停机_模拟 (+6列换产字段, 公式引用18表)</t>
        </is>
      </c>
    </row>
    <row r="28">
      <c r="A28" t="inlineStr">
        <is>
          <t>17表补充5列：风险等级(VLOOKUP 04表)、需要人工确认(公式)、确认状态、确认人、确认时间</t>
        </is>
      </c>
    </row>
    <row r="29">
      <c r="A29" t="inlineStr">
        <is>
          <t>16表占比采用第五类余数法，严格守恒</t>
        </is>
      </c>
    </row>
    <row r="30">
      <c r="A30" t="inlineStr">
        <is>
          <t>02/13表换产字段为Excel公式(VLOOKUP+IFERROR)，用于离线审计</t>
        </is>
      </c>
    </row>
    <row r="31">
      <c r="A31" t="inlineStr">
        <is>
          <t>导入飞书Base后需重建：换产规则ID→关联字段、标准/阈值→查找引用、超时/状态→Base公式字段</t>
        </is>
      </c>
    </row>
    <row r="32">
      <c r="A32" t="inlineStr">
        <is>
          <t>所有新增数据标注：数据性质=团队模拟数据，模拟版本=SIM-v2.2-20260807-20260805</t>
        </is>
      </c>
    </row>
    <row r="33">
      <c r="A33" t="inlineStr">
        <is>
          <t>导入顺序：01→02→03→04→05→06→07→08→09→10→11→12→13→14→15→16→17→18→19</t>
        </is>
      </c>
    </row>
  </sheetData>
  <mergeCells count="3">
    <mergeCell ref="A22:F22"/>
    <mergeCell ref="A1:F1"/>
    <mergeCell ref="A23:F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7" customWidth="1" min="13" max="13"/>
    <col width="15" customWidth="1" min="14" max="14"/>
    <col width="17" customWidth="1" min="15" max="15"/>
    <col width="15" customWidth="1" min="16" max="16"/>
    <col width="15" customWidth="1" min="17" max="17"/>
    <col width="15" customWidth="1" min="18" max="18"/>
    <col width="38" customWidth="1" min="19" max="19"/>
    <col width="18" customWidth="1" min="20" max="20"/>
  </cols>
  <sheetData>
    <row r="1" ht="30" customHeight="1">
      <c r="A1" s="24" t="inlineStr">
        <is>
          <t>ShiftID</t>
        </is>
      </c>
      <c r="B1" s="24" t="inlineStr">
        <is>
          <t>阶段</t>
        </is>
      </c>
      <c r="C1" s="24" t="inlineStr">
        <is>
          <t>班次日期</t>
        </is>
      </c>
      <c r="D1" s="24" t="inlineStr">
        <is>
          <t>OEE原值</t>
        </is>
      </c>
      <c r="E1" s="24" t="inlineStr">
        <is>
          <t>开动率</t>
        </is>
      </c>
      <c r="F1" s="24" t="inlineStr">
        <is>
          <t>性能率</t>
        </is>
      </c>
      <c r="G1" s="24" t="inlineStr">
        <is>
          <t>质量率</t>
        </is>
      </c>
      <c r="H1" s="24" t="inlineStr">
        <is>
          <t>OEE复算</t>
        </is>
      </c>
      <c r="I1" s="24" t="inlineStr">
        <is>
          <t>OEE一致性</t>
        </is>
      </c>
      <c r="J1" s="24" t="inlineStr">
        <is>
          <t>良品数</t>
        </is>
      </c>
      <c r="K1" s="24" t="inlineStr">
        <is>
          <t>总产量</t>
        </is>
      </c>
      <c r="L1" s="24" t="inlineStr">
        <is>
          <t>良率复算</t>
        </is>
      </c>
      <c r="M1" s="24" t="inlineStr">
        <is>
          <t>计划生产时间_秒</t>
        </is>
      </c>
      <c r="N1" s="24" t="inlineStr">
        <is>
          <t>计划停机_秒</t>
        </is>
      </c>
      <c r="O1" s="24" t="inlineStr">
        <is>
          <t>非计划停机_秒</t>
        </is>
      </c>
      <c r="P1" s="24" t="inlineStr">
        <is>
          <t>全速生产_秒</t>
        </is>
      </c>
      <c r="Q1" s="24" t="inlineStr">
        <is>
          <t>低速生产_秒</t>
        </is>
      </c>
      <c r="R1" s="24" t="inlineStr">
        <is>
          <t>理想生产数量</t>
        </is>
      </c>
      <c r="S1" s="24" t="inlineStr">
        <is>
          <t>来源链接</t>
        </is>
      </c>
      <c r="T1" s="24" t="inlineStr">
        <is>
          <t>数据性质</t>
        </is>
      </c>
    </row>
    <row r="2">
      <c r="A2" s="25" t="inlineStr">
        <is>
          <t>SHIFT-PRE-20250922</t>
        </is>
      </c>
      <c r="B2" s="25" t="inlineStr">
        <is>
          <t>改善前</t>
        </is>
      </c>
      <c r="C2" s="51" t="n">
        <v>45922</v>
      </c>
      <c r="D2" s="52" t="n">
        <v>0.8254</v>
      </c>
      <c r="E2" s="52" t="n">
        <v>0.8902</v>
      </c>
      <c r="F2" s="52" t="n">
        <v>0.9272</v>
      </c>
      <c r="G2" s="52" t="n">
        <v>0.9996</v>
      </c>
      <c r="H2" s="52">
        <f>E2*F2*G2</f>
        <v/>
      </c>
      <c r="I2" s="25">
        <f>IF(ABS(D2-H2)&lt;=0.001,"一致","需复核")</f>
        <v/>
      </c>
      <c r="J2" s="25" t="n">
        <v>35800</v>
      </c>
      <c r="K2" s="25" t="n">
        <v>35815</v>
      </c>
      <c r="L2" s="52">
        <f>IF(K2=0,0,J2/K2)</f>
        <v/>
      </c>
      <c r="M2" s="25" t="n">
        <v>17884</v>
      </c>
      <c r="N2" s="25" t="n">
        <v>13111</v>
      </c>
      <c r="O2" s="25" t="n">
        <v>668</v>
      </c>
      <c r="P2" s="25" t="n">
        <v>14604</v>
      </c>
      <c r="Q2" s="25" t="n">
        <v>1317</v>
      </c>
      <c r="R2" s="25" t="n">
        <v>38626.75</v>
      </c>
      <c r="S2" s="25" t="inlineStr">
        <is>
          <t>https://zenodo.org/records/17855209</t>
        </is>
      </c>
      <c r="T2" s="25" t="inlineStr">
        <is>
          <t>公开真实生产数据</t>
        </is>
      </c>
    </row>
    <row r="3">
      <c r="A3" s="25" t="inlineStr">
        <is>
          <t>SHIFT-PRE-20250923</t>
        </is>
      </c>
      <c r="B3" s="25" t="inlineStr">
        <is>
          <t>改善前</t>
        </is>
      </c>
      <c r="C3" s="51" t="n">
        <v>45923</v>
      </c>
      <c r="D3" s="52" t="n">
        <v>0.5891</v>
      </c>
      <c r="E3" s="52" t="n">
        <v>0.6236</v>
      </c>
      <c r="F3" s="52" t="n">
        <v>0.9447</v>
      </c>
      <c r="G3" s="52" t="n">
        <v>0.9975000000000001</v>
      </c>
      <c r="H3" s="52">
        <f>E3*F3*G3</f>
        <v/>
      </c>
      <c r="I3" s="25">
        <f>IF(ABS(D3-H3)&lt;=0.001,"一致","需复核")</f>
        <v/>
      </c>
      <c r="J3" s="25" t="n">
        <v>26350</v>
      </c>
      <c r="K3" s="25" t="n">
        <v>26416</v>
      </c>
      <c r="L3" s="52">
        <f>IF(K3=0,0,J3/K3)</f>
        <v/>
      </c>
      <c r="M3" s="25" t="n">
        <v>29700</v>
      </c>
      <c r="N3" s="25" t="n">
        <v>634</v>
      </c>
      <c r="O3" s="25" t="n">
        <v>10545</v>
      </c>
      <c r="P3" s="25" t="n">
        <v>17398</v>
      </c>
      <c r="Q3" s="25" t="n">
        <v>1123</v>
      </c>
      <c r="R3" s="25" t="n">
        <v>27961</v>
      </c>
      <c r="S3" s="25" t="inlineStr">
        <is>
          <t>https://zenodo.org/records/17855209</t>
        </is>
      </c>
      <c r="T3" s="25" t="inlineStr">
        <is>
          <t>公开真实生产数据</t>
        </is>
      </c>
    </row>
    <row r="4">
      <c r="A4" s="25" t="inlineStr">
        <is>
          <t>SHIFT-PRE-20250924</t>
        </is>
      </c>
      <c r="B4" s="25" t="inlineStr">
        <is>
          <t>改善前</t>
        </is>
      </c>
      <c r="C4" s="51" t="n">
        <v>45924</v>
      </c>
      <c r="D4" s="52" t="n">
        <v>0.7498</v>
      </c>
      <c r="E4" s="52" t="n">
        <v>0.7833</v>
      </c>
      <c r="F4" s="52" t="n">
        <v>0.9572000000000001</v>
      </c>
      <c r="G4" s="52" t="n">
        <v>0.9951</v>
      </c>
      <c r="H4" s="52">
        <f>E4*F4*G4</f>
        <v/>
      </c>
      <c r="I4" s="25">
        <f>IF(ABS(D4-H4)&lt;=0.001,"一致","需复核")</f>
        <v/>
      </c>
      <c r="J4" s="25" t="n">
        <v>21490</v>
      </c>
      <c r="K4" s="25" t="n">
        <v>21594</v>
      </c>
      <c r="L4" s="52">
        <f>IF(K4=0,0,J4/K4)</f>
        <v/>
      </c>
      <c r="M4" s="25" t="n">
        <v>28800</v>
      </c>
      <c r="N4" s="25" t="n">
        <v>3234</v>
      </c>
      <c r="O4" s="25" t="n">
        <v>3006</v>
      </c>
      <c r="P4" s="25" t="n">
        <v>21036</v>
      </c>
      <c r="Q4" s="25" t="n">
        <v>1524</v>
      </c>
      <c r="R4" s="25" t="n">
        <v>22560</v>
      </c>
      <c r="S4" s="25" t="inlineStr">
        <is>
          <t>https://zenodo.org/records/17855209</t>
        </is>
      </c>
      <c r="T4" s="25" t="inlineStr">
        <is>
          <t>公开真实生产数据</t>
        </is>
      </c>
    </row>
    <row r="5">
      <c r="A5" s="25" t="inlineStr">
        <is>
          <t>SHIFT-PRE-20250925</t>
        </is>
      </c>
      <c r="B5" s="25" t="inlineStr">
        <is>
          <t>改善前</t>
        </is>
      </c>
      <c r="C5" s="51" t="n">
        <v>45925</v>
      </c>
      <c r="D5" s="52" t="n">
        <v>0.6546</v>
      </c>
      <c r="E5" s="52" t="n">
        <v>0.7179</v>
      </c>
      <c r="F5" s="52" t="n">
        <v>0.9118000000000001</v>
      </c>
      <c r="G5" s="52" t="n">
        <v>0.9933</v>
      </c>
      <c r="H5" s="52">
        <f>E5*F5*G5</f>
        <v/>
      </c>
      <c r="I5" s="25">
        <f>IF(ABS(D5-H5)&lt;=0.001,"一致","需复核")</f>
        <v/>
      </c>
      <c r="J5" s="25" t="n">
        <v>16700</v>
      </c>
      <c r="K5" s="25" t="n">
        <v>16812</v>
      </c>
      <c r="L5" s="52">
        <f>IF(K5=0,0,J5/K5)</f>
        <v/>
      </c>
      <c r="M5" s="25" t="n">
        <v>24300</v>
      </c>
      <c r="N5" s="25" t="n">
        <v>7713</v>
      </c>
      <c r="O5" s="25" t="n">
        <v>4541</v>
      </c>
      <c r="P5" s="25" t="n">
        <v>15935</v>
      </c>
      <c r="Q5" s="25" t="n">
        <v>1511</v>
      </c>
      <c r="R5" s="25" t="n">
        <v>18438.5334</v>
      </c>
      <c r="S5" s="25" t="inlineStr">
        <is>
          <t>https://zenodo.org/records/17855209</t>
        </is>
      </c>
      <c r="T5" s="25" t="inlineStr">
        <is>
          <t>公开真实生产数据</t>
        </is>
      </c>
    </row>
    <row r="6">
      <c r="A6" s="25" t="inlineStr">
        <is>
          <t>SHIFT-PRE-20250926</t>
        </is>
      </c>
      <c r="B6" s="25" t="inlineStr">
        <is>
          <t>改善前</t>
        </is>
      </c>
      <c r="C6" s="51" t="n">
        <v>45926</v>
      </c>
      <c r="D6" s="52" t="n">
        <v>0.7397</v>
      </c>
      <c r="E6" s="52" t="n">
        <v>0.8096</v>
      </c>
      <c r="F6" s="52" t="n">
        <v>0.926</v>
      </c>
      <c r="G6" s="52" t="n">
        <v>0.9867</v>
      </c>
      <c r="H6" s="52">
        <f>E6*F6*G6</f>
        <v/>
      </c>
      <c r="I6" s="25">
        <f>IF(ABS(D6-H6)&lt;=0.001,"一致","需复核")</f>
        <v/>
      </c>
      <c r="J6" s="25" t="n">
        <v>23000</v>
      </c>
      <c r="K6" s="25" t="n">
        <v>23310</v>
      </c>
      <c r="L6" s="52">
        <f>IF(K6=0,0,J6/K6)</f>
        <v/>
      </c>
      <c r="M6" s="25" t="n">
        <v>22920</v>
      </c>
      <c r="N6" s="25" t="n">
        <v>5981</v>
      </c>
      <c r="O6" s="25" t="n">
        <v>3364</v>
      </c>
      <c r="P6" s="25" t="n">
        <v>17342</v>
      </c>
      <c r="Q6" s="25" t="n">
        <v>1213</v>
      </c>
      <c r="R6" s="25" t="n">
        <v>25172.8</v>
      </c>
      <c r="S6" s="25" t="inlineStr">
        <is>
          <t>https://zenodo.org/records/17855209</t>
        </is>
      </c>
      <c r="T6" s="25" t="inlineStr">
        <is>
          <t>公开真实生产数据</t>
        </is>
      </c>
    </row>
    <row r="7">
      <c r="A7" s="25" t="inlineStr">
        <is>
          <t>SHIFT-PRE-20250929</t>
        </is>
      </c>
      <c r="B7" s="25" t="inlineStr">
        <is>
          <t>改善前</t>
        </is>
      </c>
      <c r="C7" s="51" t="n">
        <v>45929</v>
      </c>
      <c r="D7" s="52" t="n">
        <v>0.6467000000000001</v>
      </c>
      <c r="E7" s="52" t="n">
        <v>0.6717</v>
      </c>
      <c r="F7" s="52" t="n">
        <v>0.9628</v>
      </c>
      <c r="G7" s="52" t="n">
        <v>0.9967</v>
      </c>
      <c r="H7" s="52">
        <f>E7*F7*G7</f>
        <v/>
      </c>
      <c r="I7" s="25">
        <f>IF(ABS(D7-H7)&lt;=0.001,"一致","需复核")</f>
        <v/>
      </c>
      <c r="J7" s="25" t="n">
        <v>46000</v>
      </c>
      <c r="K7" s="25" t="n">
        <v>46150</v>
      </c>
      <c r="L7" s="52">
        <f>IF(K7=0,0,J7/K7)</f>
        <v/>
      </c>
      <c r="M7" s="25" t="n">
        <v>29132</v>
      </c>
      <c r="N7" s="25" t="n">
        <v>1285</v>
      </c>
      <c r="O7" s="25" t="n">
        <v>8847</v>
      </c>
      <c r="P7" s="25" t="n">
        <v>18284</v>
      </c>
      <c r="Q7" s="25" t="n">
        <v>1284</v>
      </c>
      <c r="R7" s="25" t="n">
        <v>47931.8333</v>
      </c>
      <c r="S7" s="25" t="inlineStr">
        <is>
          <t>https://zenodo.org/records/17855209</t>
        </is>
      </c>
      <c r="T7" s="25" t="inlineStr">
        <is>
          <t>公开真实生产数据</t>
        </is>
      </c>
    </row>
    <row r="8">
      <c r="A8" s="25" t="inlineStr">
        <is>
          <t>SHIFT-PRE-20250930</t>
        </is>
      </c>
      <c r="B8" s="25" t="inlineStr">
        <is>
          <t>改善前</t>
        </is>
      </c>
      <c r="C8" s="51" t="n">
        <v>45930</v>
      </c>
      <c r="D8" s="52" t="n">
        <v>0.4864</v>
      </c>
      <c r="E8" s="52" t="n">
        <v>0.5234</v>
      </c>
      <c r="F8" s="52" t="n">
        <v>0.9307</v>
      </c>
      <c r="G8" s="52" t="n">
        <v>0.9985000000000001</v>
      </c>
      <c r="H8" s="52">
        <f>E8*F8*G8</f>
        <v/>
      </c>
      <c r="I8" s="25">
        <f>IF(ABS(D8-H8)&lt;=0.001,"一致","需复核")</f>
        <v/>
      </c>
      <c r="J8" s="25" t="n">
        <v>16327</v>
      </c>
      <c r="K8" s="25" t="n">
        <v>16351</v>
      </c>
      <c r="L8" s="52">
        <f>IF(K8=0,0,J8/K8)</f>
        <v/>
      </c>
      <c r="M8" s="25" t="n">
        <v>26823</v>
      </c>
      <c r="N8" s="25" t="n">
        <v>3683</v>
      </c>
      <c r="O8" s="25" t="n">
        <v>11978</v>
      </c>
      <c r="P8" s="25" t="n">
        <v>12987</v>
      </c>
      <c r="Q8" s="25" t="n">
        <v>1052</v>
      </c>
      <c r="R8" s="25" t="n">
        <v>17568.7334</v>
      </c>
      <c r="S8" s="25" t="inlineStr">
        <is>
          <t>https://zenodo.org/records/17855209</t>
        </is>
      </c>
      <c r="T8" s="25" t="inlineStr">
        <is>
          <t>公开真实生产数据</t>
        </is>
      </c>
    </row>
    <row r="9">
      <c r="A9" s="25" t="inlineStr">
        <is>
          <t>SHIFT-PRE-20251002</t>
        </is>
      </c>
      <c r="B9" s="25" t="inlineStr">
        <is>
          <t>改善前</t>
        </is>
      </c>
      <c r="C9" s="51" t="n">
        <v>45932</v>
      </c>
      <c r="D9" s="52" t="n">
        <v>0.7714</v>
      </c>
      <c r="E9" s="52" t="n">
        <v>0.8898</v>
      </c>
      <c r="F9" s="52" t="n">
        <v>0.8729</v>
      </c>
      <c r="G9" s="52" t="n">
        <v>0.9932</v>
      </c>
      <c r="H9" s="52">
        <f>E9*F9*G9</f>
        <v/>
      </c>
      <c r="I9" s="25">
        <f>IF(ABS(D9-H9)&lt;=0.001,"一致","需复核")</f>
        <v/>
      </c>
      <c r="J9" s="25" t="n">
        <v>22222</v>
      </c>
      <c r="K9" s="25" t="n">
        <v>22374</v>
      </c>
      <c r="L9" s="52">
        <f>IF(K9=0,0,J9/K9)</f>
        <v/>
      </c>
      <c r="M9" s="25" t="n">
        <v>27006</v>
      </c>
      <c r="N9" s="25" t="n">
        <v>3562</v>
      </c>
      <c r="O9" s="25" t="n">
        <v>2107</v>
      </c>
      <c r="P9" s="25" t="n">
        <v>21138</v>
      </c>
      <c r="Q9" s="25" t="n">
        <v>2893</v>
      </c>
      <c r="R9" s="25" t="n">
        <v>25633.0666</v>
      </c>
      <c r="S9" s="25" t="inlineStr">
        <is>
          <t>https://zenodo.org/records/17855209</t>
        </is>
      </c>
      <c r="T9" s="25" t="inlineStr">
        <is>
          <t>公开真实生产数据</t>
        </is>
      </c>
    </row>
    <row r="10">
      <c r="A10" s="25" t="inlineStr">
        <is>
          <t>SHIFT-PRE-20251003</t>
        </is>
      </c>
      <c r="B10" s="25" t="inlineStr">
        <is>
          <t>改善前</t>
        </is>
      </c>
      <c r="C10" s="51" t="n">
        <v>45933</v>
      </c>
      <c r="D10" s="52" t="n">
        <v>0.3383</v>
      </c>
      <c r="E10" s="52" t="n">
        <v>0.3708</v>
      </c>
      <c r="F10" s="52" t="n">
        <v>0.9221</v>
      </c>
      <c r="G10" s="52" t="n">
        <v>0.9896</v>
      </c>
      <c r="H10" s="52">
        <f>E10*F10*G10</f>
        <v/>
      </c>
      <c r="I10" s="25">
        <f>IF(ABS(D10-H10)&lt;=0.001,"一致","需复核")</f>
        <v/>
      </c>
      <c r="J10" s="25" t="n">
        <v>19727</v>
      </c>
      <c r="K10" s="25" t="n">
        <v>19935</v>
      </c>
      <c r="L10" s="52">
        <f>IF(K10=0,0,J10/K10)</f>
        <v/>
      </c>
      <c r="M10" s="25" t="n">
        <v>27240</v>
      </c>
      <c r="N10" s="25" t="n">
        <v>1887</v>
      </c>
      <c r="O10" s="25" t="n">
        <v>15913</v>
      </c>
      <c r="P10" s="25" t="n">
        <v>9074</v>
      </c>
      <c r="Q10" s="25" t="n">
        <v>1026</v>
      </c>
      <c r="R10" s="25" t="n">
        <v>21619.3333</v>
      </c>
      <c r="S10" s="25" t="inlineStr">
        <is>
          <t>https://zenodo.org/records/17855209</t>
        </is>
      </c>
      <c r="T10" s="25" t="inlineStr">
        <is>
          <t>公开真实生产数据</t>
        </is>
      </c>
    </row>
    <row r="11">
      <c r="A11" s="25" t="inlineStr">
        <is>
          <t>SHIFT-PRE-20251006</t>
        </is>
      </c>
      <c r="B11" s="25" t="inlineStr">
        <is>
          <t>改善前</t>
        </is>
      </c>
      <c r="C11" s="51" t="n">
        <v>45936</v>
      </c>
      <c r="D11" s="52" t="n">
        <v>0.7396</v>
      </c>
      <c r="E11" s="52" t="n">
        <v>0.7848000000000001</v>
      </c>
      <c r="F11" s="52" t="n">
        <v>0.9483</v>
      </c>
      <c r="G11" s="52" t="n">
        <v>0.9938</v>
      </c>
      <c r="H11" s="52">
        <f>E11*F11*G11</f>
        <v/>
      </c>
      <c r="I11" s="25">
        <f>IF(ABS(D11-H11)&lt;=0.001,"一致","需复核")</f>
        <v/>
      </c>
      <c r="J11" s="25" t="n">
        <v>54740</v>
      </c>
      <c r="K11" s="25" t="n">
        <v>55080</v>
      </c>
      <c r="L11" s="52">
        <f>IF(K11=0,0,J11/K11)</f>
        <v/>
      </c>
      <c r="M11" s="25" t="n">
        <v>28432</v>
      </c>
      <c r="N11" s="25" t="n">
        <v>2205</v>
      </c>
      <c r="O11" s="25" t="n">
        <v>5182</v>
      </c>
      <c r="P11" s="25" t="n">
        <v>21224</v>
      </c>
      <c r="Q11" s="25" t="n">
        <v>1089</v>
      </c>
      <c r="R11" s="25" t="n">
        <v>58083.3334</v>
      </c>
      <c r="S11" s="25" t="inlineStr">
        <is>
          <t>https://zenodo.org/records/17855209</t>
        </is>
      </c>
      <c r="T11" s="25" t="inlineStr">
        <is>
          <t>公开真实生产数据</t>
        </is>
      </c>
    </row>
    <row r="12">
      <c r="A12" s="25" t="inlineStr">
        <is>
          <t>SHIFT-PRE-20251007</t>
        </is>
      </c>
      <c r="B12" s="25" t="inlineStr">
        <is>
          <t>改善前</t>
        </is>
      </c>
      <c r="C12" s="51" t="n">
        <v>45937</v>
      </c>
      <c r="D12" s="52" t="n">
        <v>0.9003</v>
      </c>
      <c r="E12" s="52" t="n">
        <v>0.9238</v>
      </c>
      <c r="F12" s="52" t="n">
        <v>0.9819</v>
      </c>
      <c r="G12" s="52" t="n">
        <v>0.9925</v>
      </c>
      <c r="H12" s="52">
        <f>E12*F12*G12</f>
        <v/>
      </c>
      <c r="I12" s="25">
        <f>IF(ABS(D12-H12)&lt;=0.001,"一致","需复核")</f>
        <v/>
      </c>
      <c r="J12" s="25" t="n">
        <v>31040</v>
      </c>
      <c r="K12" s="25" t="n">
        <v>31276</v>
      </c>
      <c r="L12" s="52">
        <f>IF(K12=0,0,J12/K12)</f>
        <v/>
      </c>
      <c r="M12" s="25" t="n">
        <v>28252</v>
      </c>
      <c r="N12" s="25" t="n">
        <v>3141</v>
      </c>
      <c r="O12" s="25" t="n">
        <v>459</v>
      </c>
      <c r="P12" s="25" t="n">
        <v>24929</v>
      </c>
      <c r="Q12" s="25" t="n">
        <v>1171</v>
      </c>
      <c r="R12" s="25" t="n">
        <v>31851</v>
      </c>
      <c r="S12" s="25" t="inlineStr">
        <is>
          <t>https://zenodo.org/records/17855209</t>
        </is>
      </c>
      <c r="T12" s="25" t="inlineStr">
        <is>
          <t>公开真实生产数据</t>
        </is>
      </c>
    </row>
    <row r="13">
      <c r="A13" s="25" t="inlineStr">
        <is>
          <t>SHIFT-PRE-20251008</t>
        </is>
      </c>
      <c r="B13" s="25" t="inlineStr">
        <is>
          <t>改善前</t>
        </is>
      </c>
      <c r="C13" s="51" t="n">
        <v>45938</v>
      </c>
      <c r="D13" s="52" t="n">
        <v>0.8304</v>
      </c>
      <c r="E13" s="52" t="n">
        <v>0.8908</v>
      </c>
      <c r="F13" s="52" t="n">
        <v>0.9354</v>
      </c>
      <c r="G13" s="52" t="n">
        <v>0.9966</v>
      </c>
      <c r="H13" s="52">
        <f>E13*F13*G13</f>
        <v/>
      </c>
      <c r="I13" s="25">
        <f>IF(ABS(D13-H13)&lt;=0.001,"一致","需复核")</f>
        <v/>
      </c>
      <c r="J13" s="25" t="n">
        <v>27771</v>
      </c>
      <c r="K13" s="25" t="n">
        <v>27867</v>
      </c>
      <c r="L13" s="52">
        <f>IF(K13=0,0,J13/K13)</f>
        <v/>
      </c>
      <c r="M13" s="25" t="n">
        <v>22678</v>
      </c>
      <c r="N13" s="25" t="n">
        <v>7353</v>
      </c>
      <c r="O13" s="25" t="n">
        <v>1246</v>
      </c>
      <c r="P13" s="25" t="n">
        <v>18756</v>
      </c>
      <c r="Q13" s="25" t="n">
        <v>1445</v>
      </c>
      <c r="R13" s="25" t="n">
        <v>29791.1333</v>
      </c>
      <c r="S13" s="25" t="inlineStr">
        <is>
          <t>https://zenodo.org/records/17855209</t>
        </is>
      </c>
      <c r="T13" s="25" t="inlineStr">
        <is>
          <t>公开真实生产数据</t>
        </is>
      </c>
    </row>
    <row r="14">
      <c r="A14" s="25" t="inlineStr">
        <is>
          <t>SHIFT-PRE-20251009</t>
        </is>
      </c>
      <c r="B14" s="25" t="inlineStr">
        <is>
          <t>改善前</t>
        </is>
      </c>
      <c r="C14" s="51" t="n">
        <v>45939</v>
      </c>
      <c r="D14" s="52" t="n">
        <v>0.4747</v>
      </c>
      <c r="E14" s="52" t="n">
        <v>0.6019</v>
      </c>
      <c r="F14" s="52" t="n">
        <v>0.8434</v>
      </c>
      <c r="G14" s="52" t="n">
        <v>0.9352</v>
      </c>
      <c r="H14" s="52">
        <f>E14*F14*G14</f>
        <v/>
      </c>
      <c r="I14" s="25">
        <f>IF(ABS(D14-H14)&lt;=0.001,"一致","需复核")</f>
        <v/>
      </c>
      <c r="J14" s="25" t="n">
        <v>13566</v>
      </c>
      <c r="K14" s="25" t="n">
        <v>14506</v>
      </c>
      <c r="L14" s="52">
        <f>IF(K14=0,0,J14/K14)</f>
        <v/>
      </c>
      <c r="M14" s="25" t="n">
        <v>28140</v>
      </c>
      <c r="N14" s="25" t="n">
        <v>6637</v>
      </c>
      <c r="O14" s="25" t="n">
        <v>6126</v>
      </c>
      <c r="P14" s="25" t="n">
        <v>14067</v>
      </c>
      <c r="Q14" s="25" t="n">
        <v>2870</v>
      </c>
      <c r="R14" s="25" t="n">
        <v>17199.3334</v>
      </c>
      <c r="S14" s="25" t="inlineStr">
        <is>
          <t>https://zenodo.org/records/17855209</t>
        </is>
      </c>
      <c r="T14" s="25" t="inlineStr">
        <is>
          <t>公开真实生产数据</t>
        </is>
      </c>
    </row>
    <row r="15">
      <c r="A15" s="25" t="inlineStr">
        <is>
          <t>SHIFT-PRE-20251010</t>
        </is>
      </c>
      <c r="B15" s="25" t="inlineStr">
        <is>
          <t>改善前</t>
        </is>
      </c>
      <c r="C15" s="51" t="n">
        <v>45940</v>
      </c>
      <c r="D15" s="52" t="n">
        <v>0.7552</v>
      </c>
      <c r="E15" s="52" t="n">
        <v>0.8008999999999999</v>
      </c>
      <c r="F15" s="52" t="n">
        <v>0.9508</v>
      </c>
      <c r="G15" s="52" t="n">
        <v>0.9918</v>
      </c>
      <c r="H15" s="52">
        <f>E15*F15*G15</f>
        <v/>
      </c>
      <c r="I15" s="25">
        <f>IF(ABS(D15-H15)&lt;=0.001,"一致","需复核")</f>
        <v/>
      </c>
      <c r="J15" s="25" t="n">
        <v>33336</v>
      </c>
      <c r="K15" s="25" t="n">
        <v>33612</v>
      </c>
      <c r="L15" s="52">
        <f>IF(K15=0,0,J15/K15)</f>
        <v/>
      </c>
      <c r="M15" s="25" t="n">
        <v>27900</v>
      </c>
      <c r="N15" s="25" t="n">
        <v>2943</v>
      </c>
      <c r="O15" s="25" t="n">
        <v>2611</v>
      </c>
      <c r="P15" s="25" t="n">
        <v>21215</v>
      </c>
      <c r="Q15" s="25" t="n">
        <v>1131</v>
      </c>
      <c r="R15" s="25" t="n">
        <v>35352.7333</v>
      </c>
      <c r="S15" s="25" t="inlineStr">
        <is>
          <t>https://zenodo.org/records/17855209</t>
        </is>
      </c>
      <c r="T15" s="25" t="inlineStr">
        <is>
          <t>公开真实生产数据</t>
        </is>
      </c>
    </row>
    <row r="16">
      <c r="A16" s="25" t="inlineStr">
        <is>
          <t>SHIFT-PRE-20251013</t>
        </is>
      </c>
      <c r="B16" s="25" t="inlineStr">
        <is>
          <t>改善前</t>
        </is>
      </c>
      <c r="C16" s="51" t="n">
        <v>45943</v>
      </c>
      <c r="D16" s="52" t="n">
        <v>0.5744</v>
      </c>
      <c r="E16" s="52" t="n">
        <v>0.6293</v>
      </c>
      <c r="F16" s="52" t="n">
        <v>0.93</v>
      </c>
      <c r="G16" s="52" t="n">
        <v>0.9814000000000001</v>
      </c>
      <c r="H16" s="52">
        <f>E16*F16*G16</f>
        <v/>
      </c>
      <c r="I16" s="25">
        <f>IF(ABS(D16-H16)&lt;=0.001,"一致","需复核")</f>
        <v/>
      </c>
      <c r="J16" s="25" t="n">
        <v>45189</v>
      </c>
      <c r="K16" s="25" t="n">
        <v>46045</v>
      </c>
      <c r="L16" s="52">
        <f>IF(K16=0,0,J16/K16)</f>
        <v/>
      </c>
      <c r="M16" s="25" t="n">
        <v>29700</v>
      </c>
      <c r="N16" s="25" t="n">
        <v>2748</v>
      </c>
      <c r="O16" s="25" t="n">
        <v>8262</v>
      </c>
      <c r="P16" s="25" t="n">
        <v>17419</v>
      </c>
      <c r="Q16" s="25" t="n">
        <v>1271</v>
      </c>
      <c r="R16" s="25" t="n">
        <v>49511.5</v>
      </c>
      <c r="S16" s="25" t="inlineStr">
        <is>
          <t>https://zenodo.org/records/17855209</t>
        </is>
      </c>
      <c r="T16" s="25" t="inlineStr">
        <is>
          <t>公开真实生产数据</t>
        </is>
      </c>
    </row>
    <row r="17">
      <c r="A17" s="25" t="inlineStr">
        <is>
          <t>SHIFT-PRE-20251014</t>
        </is>
      </c>
      <c r="B17" s="25" t="inlineStr">
        <is>
          <t>改善前</t>
        </is>
      </c>
      <c r="C17" s="51" t="n">
        <v>45944</v>
      </c>
      <c r="D17" s="52" t="n">
        <v>0.379</v>
      </c>
      <c r="E17" s="52" t="n">
        <v>0.4139</v>
      </c>
      <c r="F17" s="52" t="n">
        <v>0.9157</v>
      </c>
      <c r="G17" s="52" t="n">
        <v>0.9958</v>
      </c>
      <c r="H17" s="52">
        <f>E17*F17*G17</f>
        <v/>
      </c>
      <c r="I17" s="25">
        <f>IF(ABS(D17-H17)&lt;=0.001,"一致","需复核")</f>
        <v/>
      </c>
      <c r="J17" s="25" t="n">
        <v>34600</v>
      </c>
      <c r="K17" s="25" t="n">
        <v>34745</v>
      </c>
      <c r="L17" s="52">
        <f>IF(K17=0,0,J17/K17)</f>
        <v/>
      </c>
      <c r="M17" s="25" t="n">
        <v>59400</v>
      </c>
      <c r="N17" s="25" t="n">
        <v>3223</v>
      </c>
      <c r="O17" s="25" t="n">
        <v>2526</v>
      </c>
      <c r="P17" s="25" t="n">
        <v>22240</v>
      </c>
      <c r="Q17" s="25" t="n">
        <v>2347</v>
      </c>
      <c r="R17" s="25" t="n">
        <v>37942.9334</v>
      </c>
      <c r="S17" s="25" t="inlineStr">
        <is>
          <t>https://zenodo.org/records/17855209</t>
        </is>
      </c>
      <c r="T17" s="25" t="inlineStr">
        <is>
          <t>公开真实生产数据</t>
        </is>
      </c>
    </row>
    <row r="18">
      <c r="A18" s="25" t="inlineStr">
        <is>
          <t>SHIFT-PRE-20251015</t>
        </is>
      </c>
      <c r="B18" s="25" t="inlineStr">
        <is>
          <t>改善前</t>
        </is>
      </c>
      <c r="C18" s="51" t="n">
        <v>45945</v>
      </c>
      <c r="D18" s="52" t="n">
        <v>0.1408</v>
      </c>
      <c r="E18" s="52" t="n">
        <v>0.1605</v>
      </c>
      <c r="F18" s="52" t="n">
        <v>0.8838</v>
      </c>
      <c r="G18" s="52" t="n">
        <v>0.9932</v>
      </c>
      <c r="H18" s="52">
        <f>E18*F18*G18</f>
        <v/>
      </c>
      <c r="I18" s="25">
        <f>IF(ABS(D18-H18)&lt;=0.001,"一致","需复核")</f>
        <v/>
      </c>
      <c r="J18" s="25" t="n">
        <v>13093</v>
      </c>
      <c r="K18" s="25" t="n">
        <v>13183</v>
      </c>
      <c r="L18" s="52">
        <f>IF(K18=0,0,J18/K18)</f>
        <v/>
      </c>
      <c r="M18" s="25" t="n">
        <v>55800</v>
      </c>
      <c r="N18" s="25" t="n">
        <v>2956</v>
      </c>
      <c r="O18" s="25" t="n">
        <v>17568</v>
      </c>
      <c r="P18" s="25" t="n">
        <v>7536</v>
      </c>
      <c r="Q18" s="25" t="n">
        <v>1418</v>
      </c>
      <c r="R18" s="25" t="n">
        <v>14916.6334</v>
      </c>
      <c r="S18" s="25" t="inlineStr">
        <is>
          <t>https://zenodo.org/records/17855209</t>
        </is>
      </c>
      <c r="T18" s="25" t="inlineStr">
        <is>
          <t>公开真实生产数据</t>
        </is>
      </c>
    </row>
    <row r="19">
      <c r="A19" s="25" t="inlineStr">
        <is>
          <t>SHIFT-PRE-20251016</t>
        </is>
      </c>
      <c r="B19" s="25" t="inlineStr">
        <is>
          <t>改善前</t>
        </is>
      </c>
      <c r="C19" s="51" t="n">
        <v>45946</v>
      </c>
      <c r="D19" s="52" t="n">
        <v>0.3428</v>
      </c>
      <c r="E19" s="52" t="n">
        <v>0.3681</v>
      </c>
      <c r="F19" s="52" t="n">
        <v>0.9314</v>
      </c>
      <c r="G19" s="52" t="n">
        <v>0.9877</v>
      </c>
      <c r="H19" s="52">
        <f>E19*F19*G19</f>
        <v/>
      </c>
      <c r="I19" s="25">
        <f>IF(ABS(D19-H19)&lt;=0.001,"一致","需复核")</f>
        <v/>
      </c>
      <c r="J19" s="25" t="n">
        <v>20500</v>
      </c>
      <c r="K19" s="25" t="n">
        <v>20754</v>
      </c>
      <c r="L19" s="52">
        <f>IF(K19=0,0,J19/K19)</f>
        <v/>
      </c>
      <c r="M19" s="25" t="n">
        <v>56760</v>
      </c>
      <c r="N19" s="25" t="n">
        <v>3654</v>
      </c>
      <c r="O19" s="25" t="n">
        <v>5625</v>
      </c>
      <c r="P19" s="25" t="n">
        <v>19411</v>
      </c>
      <c r="Q19" s="25" t="n">
        <v>1480</v>
      </c>
      <c r="R19" s="25" t="n">
        <v>22283.7334</v>
      </c>
      <c r="S19" s="25" t="inlineStr">
        <is>
          <t>https://zenodo.org/records/17855209</t>
        </is>
      </c>
      <c r="T19" s="25" t="inlineStr">
        <is>
          <t>公开真实生产数据</t>
        </is>
      </c>
    </row>
    <row r="20">
      <c r="A20" s="25" t="inlineStr">
        <is>
          <t>SHIFT-PRE-20251017</t>
        </is>
      </c>
      <c r="B20" s="25" t="inlineStr">
        <is>
          <t>改善前</t>
        </is>
      </c>
      <c r="C20" s="51" t="n">
        <v>45947</v>
      </c>
      <c r="D20" s="52" t="n">
        <v>0.3737</v>
      </c>
      <c r="E20" s="52" t="n">
        <v>0.3966</v>
      </c>
      <c r="F20" s="52" t="n">
        <v>0.9526</v>
      </c>
      <c r="G20" s="52" t="n">
        <v>0.9892</v>
      </c>
      <c r="H20" s="52">
        <f>E20*F20*G20</f>
        <v/>
      </c>
      <c r="I20" s="25">
        <f>IF(ABS(D20-H20)&lt;=0.001,"一致","需复核")</f>
        <v/>
      </c>
      <c r="J20" s="25" t="n">
        <v>31848</v>
      </c>
      <c r="K20" s="25" t="n">
        <v>32195</v>
      </c>
      <c r="L20" s="52">
        <f>IF(K20=0,0,J20/K20)</f>
        <v/>
      </c>
      <c r="M20" s="25" t="n">
        <v>53100</v>
      </c>
      <c r="N20" s="25" t="n">
        <v>3929</v>
      </c>
      <c r="O20" s="25" t="n">
        <v>3459</v>
      </c>
      <c r="P20" s="25" t="n">
        <v>19606</v>
      </c>
      <c r="Q20" s="25" t="n">
        <v>1452</v>
      </c>
      <c r="R20" s="25" t="n">
        <v>33796.2668</v>
      </c>
      <c r="S20" s="25" t="inlineStr">
        <is>
          <t>https://zenodo.org/records/17855209</t>
        </is>
      </c>
      <c r="T20" s="25" t="inlineStr">
        <is>
          <t>公开真实生产数据</t>
        </is>
      </c>
    </row>
    <row r="21">
      <c r="A21" s="25" t="inlineStr">
        <is>
          <t>SHIFT-PRE-20251020</t>
        </is>
      </c>
      <c r="B21" s="25" t="inlineStr">
        <is>
          <t>改善前</t>
        </is>
      </c>
      <c r="C21" s="51" t="n">
        <v>45950</v>
      </c>
      <c r="D21" s="52" t="n">
        <v>0.4213</v>
      </c>
      <c r="E21" s="52" t="n">
        <v>0.4511</v>
      </c>
      <c r="F21" s="52" t="n">
        <v>0.9409999999999999</v>
      </c>
      <c r="G21" s="52" t="n">
        <v>0.9927</v>
      </c>
      <c r="H21" s="52">
        <f>E21*F21*G21</f>
        <v/>
      </c>
      <c r="I21" s="25">
        <f>IF(ABS(D21-H21)&lt;=0.001,"一致","需复核")</f>
        <v/>
      </c>
      <c r="J21" s="25" t="n">
        <v>62154</v>
      </c>
      <c r="K21" s="25" t="n">
        <v>62609</v>
      </c>
      <c r="L21" s="52">
        <f>IF(K21=0,0,J21/K21)</f>
        <v/>
      </c>
      <c r="M21" s="25" t="n">
        <v>57621</v>
      </c>
      <c r="N21" s="25" t="n">
        <v>2555</v>
      </c>
      <c r="O21" s="25" t="n">
        <v>2647</v>
      </c>
      <c r="P21" s="25" t="n">
        <v>23490</v>
      </c>
      <c r="Q21" s="25" t="n">
        <v>2500</v>
      </c>
      <c r="R21" s="25" t="n">
        <v>66535.9667</v>
      </c>
      <c r="S21" s="25" t="inlineStr">
        <is>
          <t>https://zenodo.org/records/17855209</t>
        </is>
      </c>
      <c r="T21" s="25" t="inlineStr">
        <is>
          <t>公开真实生产数据</t>
        </is>
      </c>
    </row>
    <row r="22">
      <c r="A22" s="25" t="inlineStr">
        <is>
          <t>SHIFT-PRE-20251021</t>
        </is>
      </c>
      <c r="B22" s="25" t="inlineStr">
        <is>
          <t>改善前</t>
        </is>
      </c>
      <c r="C22" s="51" t="n">
        <v>45951</v>
      </c>
      <c r="D22" s="52" t="n">
        <v>0.3614</v>
      </c>
      <c r="E22" s="52" t="n">
        <v>0.387</v>
      </c>
      <c r="F22" s="52" t="n">
        <v>0.9377</v>
      </c>
      <c r="G22" s="52" t="n">
        <v>0.9959</v>
      </c>
      <c r="H22" s="52">
        <f>E22*F22*G22</f>
        <v/>
      </c>
      <c r="I22" s="25">
        <f>IF(ABS(D22-H22)&lt;=0.001,"一致","需复核")</f>
        <v/>
      </c>
      <c r="J22" s="25" t="n">
        <v>48430</v>
      </c>
      <c r="K22" s="25" t="n">
        <v>48631</v>
      </c>
      <c r="L22" s="52">
        <f>IF(K22=0,0,J22/K22)</f>
        <v/>
      </c>
      <c r="M22" s="25" t="n">
        <v>56882</v>
      </c>
      <c r="N22" s="25" t="n">
        <v>3325</v>
      </c>
      <c r="O22" s="25" t="n">
        <v>5156</v>
      </c>
      <c r="P22" s="25" t="n">
        <v>20356</v>
      </c>
      <c r="Q22" s="25" t="n">
        <v>1659</v>
      </c>
      <c r="R22" s="25" t="n">
        <v>51861.0668</v>
      </c>
      <c r="S22" s="25" t="inlineStr">
        <is>
          <t>https://zenodo.org/records/17855209</t>
        </is>
      </c>
      <c r="T22" s="25" t="inlineStr">
        <is>
          <t>公开真实生产数据</t>
        </is>
      </c>
    </row>
    <row r="23">
      <c r="A23" s="25" t="inlineStr">
        <is>
          <t>SHIFT-PRE-20251022</t>
        </is>
      </c>
      <c r="B23" s="25" t="inlineStr">
        <is>
          <t>改善前</t>
        </is>
      </c>
      <c r="C23" s="51" t="n">
        <v>45952</v>
      </c>
      <c r="D23" s="52" t="n">
        <v>0.2177</v>
      </c>
      <c r="E23" s="52" t="n">
        <v>0.2318</v>
      </c>
      <c r="F23" s="52" t="n">
        <v>0.9393</v>
      </c>
      <c r="G23" s="52" t="n">
        <v>0.9456</v>
      </c>
      <c r="H23" s="52">
        <f>E23*F23*G23</f>
        <v/>
      </c>
      <c r="I23" s="25">
        <f>IF(ABS(D23-H23)&lt;=0.001,"一致","需复核")</f>
        <v/>
      </c>
      <c r="J23" s="25" t="n">
        <v>12030</v>
      </c>
      <c r="K23" s="25" t="n">
        <v>12722</v>
      </c>
      <c r="L23" s="52">
        <f>IF(K23=0,0,J23/K23)</f>
        <v/>
      </c>
      <c r="M23" s="25" t="n">
        <v>54047</v>
      </c>
      <c r="N23" s="25" t="n">
        <v>4824</v>
      </c>
      <c r="O23" s="25" t="n">
        <v>11946</v>
      </c>
      <c r="P23" s="25" t="n">
        <v>11567</v>
      </c>
      <c r="Q23" s="25" t="n">
        <v>959</v>
      </c>
      <c r="R23" s="25" t="n">
        <v>13544.7667</v>
      </c>
      <c r="S23" s="25" t="inlineStr">
        <is>
          <t>https://zenodo.org/records/17855209</t>
        </is>
      </c>
      <c r="T23" s="25" t="inlineStr">
        <is>
          <t>公开真实生产数据</t>
        </is>
      </c>
    </row>
    <row r="24">
      <c r="A24" s="25" t="inlineStr">
        <is>
          <t>SHIFT-PRE-20251023</t>
        </is>
      </c>
      <c r="B24" s="25" t="inlineStr">
        <is>
          <t>改善前</t>
        </is>
      </c>
      <c r="C24" s="51" t="n">
        <v>45953</v>
      </c>
      <c r="D24" s="52" t="n">
        <v>0.3732</v>
      </c>
      <c r="E24" s="52" t="n">
        <v>0.4094</v>
      </c>
      <c r="F24" s="52" t="n">
        <v>0.9115</v>
      </c>
      <c r="G24" s="52" t="n">
        <v>0.9955000000000001</v>
      </c>
      <c r="H24" s="52">
        <f>E24*F24*G24</f>
        <v/>
      </c>
      <c r="I24" s="25">
        <f>IF(ABS(D24-H24)&lt;=0.001,"一致","需复核")</f>
        <v/>
      </c>
      <c r="J24" s="25" t="n">
        <v>21850</v>
      </c>
      <c r="K24" s="25" t="n">
        <v>21948</v>
      </c>
      <c r="L24" s="52">
        <f>IF(K24=0,0,J24/K24)</f>
        <v/>
      </c>
      <c r="M24" s="25" t="n">
        <v>55140</v>
      </c>
      <c r="N24" s="25" t="n">
        <v>4850</v>
      </c>
      <c r="O24" s="25" t="n">
        <v>2700</v>
      </c>
      <c r="P24" s="25" t="n">
        <v>20690</v>
      </c>
      <c r="Q24" s="25" t="n">
        <v>1883</v>
      </c>
      <c r="R24" s="25" t="n">
        <v>24077.8668</v>
      </c>
      <c r="S24" s="25" t="inlineStr">
        <is>
          <t>https://zenodo.org/records/17855209</t>
        </is>
      </c>
      <c r="T24" s="25" t="inlineStr">
        <is>
          <t>公开真实生产数据</t>
        </is>
      </c>
    </row>
    <row r="25">
      <c r="A25" s="25" t="inlineStr">
        <is>
          <t>SHIFT-PRE-20251024</t>
        </is>
      </c>
      <c r="B25" s="25" t="inlineStr">
        <is>
          <t>改善前</t>
        </is>
      </c>
      <c r="C25" s="51" t="n">
        <v>45954</v>
      </c>
      <c r="D25" s="52" t="n">
        <v>0.3052</v>
      </c>
      <c r="E25" s="52" t="n">
        <v>0.3586</v>
      </c>
      <c r="F25" s="52" t="n">
        <v>0.8667</v>
      </c>
      <c r="G25" s="52" t="n">
        <v>0.9822</v>
      </c>
      <c r="H25" s="52">
        <f>E25*F25*G25</f>
        <v/>
      </c>
      <c r="I25" s="25">
        <f>IF(ABS(D25-H25)&lt;=0.001,"一致","需复核")</f>
        <v/>
      </c>
      <c r="J25" s="25" t="n">
        <v>21758</v>
      </c>
      <c r="K25" s="25" t="n">
        <v>22152</v>
      </c>
      <c r="L25" s="52">
        <f>IF(K25=0,0,J25/K25)</f>
        <v/>
      </c>
      <c r="M25" s="25" t="n">
        <v>55020</v>
      </c>
      <c r="N25" s="25" t="n">
        <v>3760</v>
      </c>
      <c r="O25" s="25" t="n">
        <v>5164</v>
      </c>
      <c r="P25" s="25" t="n">
        <v>16773</v>
      </c>
      <c r="Q25" s="25" t="n">
        <v>2955</v>
      </c>
      <c r="R25" s="25" t="n">
        <v>25558.5333</v>
      </c>
      <c r="S25" s="25" t="inlineStr">
        <is>
          <t>https://zenodo.org/records/17855209</t>
        </is>
      </c>
      <c r="T25" s="25" t="inlineStr">
        <is>
          <t>公开真实生产数据</t>
        </is>
      </c>
    </row>
    <row r="26">
      <c r="A26" s="25" t="inlineStr">
        <is>
          <t>SHIFT-PRE-20251027</t>
        </is>
      </c>
      <c r="B26" s="25" t="inlineStr">
        <is>
          <t>改善前</t>
        </is>
      </c>
      <c r="C26" s="51" t="n">
        <v>45957</v>
      </c>
      <c r="D26" s="52" t="n">
        <v>0.4217</v>
      </c>
      <c r="E26" s="52" t="n">
        <v>0.4472</v>
      </c>
      <c r="F26" s="52" t="n">
        <v>0.9429999999999999</v>
      </c>
      <c r="G26" s="52" t="n">
        <v>0.9919</v>
      </c>
      <c r="H26" s="52">
        <f>E26*F26*G26</f>
        <v/>
      </c>
      <c r="I26" s="25">
        <f>IF(ABS(D26-H26)&lt;=0.001,"一致","需复核")</f>
        <v/>
      </c>
      <c r="J26" s="25" t="n">
        <v>64020</v>
      </c>
      <c r="K26" s="25" t="n">
        <v>64540</v>
      </c>
      <c r="L26" s="52">
        <f>IF(K26=0,0,J26/K26)</f>
        <v/>
      </c>
      <c r="M26" s="25" t="n">
        <v>58380</v>
      </c>
      <c r="N26" s="25" t="n">
        <v>1020</v>
      </c>
      <c r="O26" s="25" t="n">
        <v>3307</v>
      </c>
      <c r="P26" s="25" t="n">
        <v>24385</v>
      </c>
      <c r="Q26" s="25" t="n">
        <v>1722</v>
      </c>
      <c r="R26" s="25" t="n">
        <v>68444.26669999999</v>
      </c>
      <c r="S26" s="25" t="inlineStr">
        <is>
          <t>https://zenodo.org/records/17855209</t>
        </is>
      </c>
      <c r="T26" s="25" t="inlineStr">
        <is>
          <t>公开真实生产数据</t>
        </is>
      </c>
    </row>
    <row r="27">
      <c r="A27" s="25" t="inlineStr">
        <is>
          <t>SHIFT-PRE-20251029</t>
        </is>
      </c>
      <c r="B27" s="25" t="inlineStr">
        <is>
          <t>改善前</t>
        </is>
      </c>
      <c r="C27" s="51" t="n">
        <v>45959</v>
      </c>
      <c r="D27" s="52" t="n">
        <v>0.278</v>
      </c>
      <c r="E27" s="52" t="n">
        <v>0.312</v>
      </c>
      <c r="F27" s="52" t="n">
        <v>0.8911</v>
      </c>
      <c r="G27" s="52" t="n">
        <v>0.9831</v>
      </c>
      <c r="H27" s="52">
        <f>E27*F27*G27</f>
        <v/>
      </c>
      <c r="I27" s="25">
        <f>IF(ABS(D27-H27)&lt;=0.001,"一致","需复核")</f>
        <v/>
      </c>
      <c r="J27" s="25" t="n">
        <v>30200</v>
      </c>
      <c r="K27" s="25" t="n">
        <v>30717</v>
      </c>
      <c r="L27" s="52">
        <f>IF(K27=0,0,J27/K27)</f>
        <v/>
      </c>
      <c r="M27" s="25" t="n">
        <v>54589</v>
      </c>
      <c r="N27" s="25" t="n">
        <v>6164</v>
      </c>
      <c r="O27" s="25" t="n">
        <v>7356</v>
      </c>
      <c r="P27" s="25" t="n">
        <v>14308</v>
      </c>
      <c r="Q27" s="25" t="n">
        <v>2723</v>
      </c>
      <c r="R27" s="25" t="n">
        <v>34470.9</v>
      </c>
      <c r="S27" s="25" t="inlineStr">
        <is>
          <t>https://zenodo.org/records/17855209</t>
        </is>
      </c>
      <c r="T27" s="25" t="inlineStr">
        <is>
          <t>公开真实生产数据</t>
        </is>
      </c>
    </row>
    <row r="28">
      <c r="A28" s="25" t="inlineStr">
        <is>
          <t>SHIFT-PRE-20251030</t>
        </is>
      </c>
      <c r="B28" s="25" t="inlineStr">
        <is>
          <t>改善前</t>
        </is>
      </c>
      <c r="C28" s="51" t="n">
        <v>45960</v>
      </c>
      <c r="D28" s="52" t="n">
        <v>0.3799</v>
      </c>
      <c r="E28" s="52" t="n">
        <v>0.4153</v>
      </c>
      <c r="F28" s="52" t="n">
        <v>0.9252</v>
      </c>
      <c r="G28" s="52" t="n">
        <v>0.9886</v>
      </c>
      <c r="H28" s="52">
        <f>E28*F28*G28</f>
        <v/>
      </c>
      <c r="I28" s="25">
        <f>IF(ABS(D28-H28)&lt;=0.001,"一致","需复核")</f>
        <v/>
      </c>
      <c r="J28" s="25" t="n">
        <v>22610</v>
      </c>
      <c r="K28" s="25" t="n">
        <v>22870</v>
      </c>
      <c r="L28" s="52">
        <f>IF(K28=0,0,J28/K28)</f>
        <v/>
      </c>
      <c r="M28" s="25" t="n">
        <v>55800</v>
      </c>
      <c r="N28" s="25" t="n">
        <v>3795</v>
      </c>
      <c r="O28" s="25" t="n">
        <v>3179</v>
      </c>
      <c r="P28" s="25" t="n">
        <v>21348</v>
      </c>
      <c r="Q28" s="25" t="n">
        <v>1827</v>
      </c>
      <c r="R28" s="25" t="n">
        <v>24720</v>
      </c>
      <c r="S28" s="25" t="inlineStr">
        <is>
          <t>https://zenodo.org/records/17855209</t>
        </is>
      </c>
      <c r="T28" s="25" t="inlineStr">
        <is>
          <t>公开真实生产数据</t>
        </is>
      </c>
    </row>
    <row r="29">
      <c r="A29" s="25" t="inlineStr">
        <is>
          <t>SHIFT-PRE-20251031</t>
        </is>
      </c>
      <c r="B29" s="25" t="inlineStr">
        <is>
          <t>改善前</t>
        </is>
      </c>
      <c r="C29" s="51" t="n">
        <v>45961</v>
      </c>
      <c r="D29" s="52" t="n">
        <v>0.4838</v>
      </c>
      <c r="E29" s="52" t="n">
        <v>0.5508999999999999</v>
      </c>
      <c r="F29" s="52" t="n">
        <v>0.9176</v>
      </c>
      <c r="G29" s="52" t="n">
        <v>0.9569</v>
      </c>
      <c r="H29" s="52">
        <f>E29*F29*G29</f>
        <v/>
      </c>
      <c r="I29" s="25">
        <f>IF(ABS(D29-H29)&lt;=0.001,"一致","需复核")</f>
        <v/>
      </c>
      <c r="J29" s="25" t="n">
        <v>17102</v>
      </c>
      <c r="K29" s="25" t="n">
        <v>17872</v>
      </c>
      <c r="L29" s="52">
        <f>IF(K29=0,0,J29/K29)</f>
        <v/>
      </c>
      <c r="M29" s="25" t="n">
        <v>38269</v>
      </c>
      <c r="N29" s="25" t="n">
        <v>3821</v>
      </c>
      <c r="O29" s="25" t="n">
        <v>2995</v>
      </c>
      <c r="P29" s="25" t="n">
        <v>19049</v>
      </c>
      <c r="Q29" s="25" t="n">
        <v>2035</v>
      </c>
      <c r="R29" s="25" t="n">
        <v>19476.2334</v>
      </c>
      <c r="S29" s="25" t="inlineStr">
        <is>
          <t>https://zenodo.org/records/17855209</t>
        </is>
      </c>
      <c r="T29" s="25" t="inlineStr">
        <is>
          <t>公开真实生产数据</t>
        </is>
      </c>
    </row>
    <row r="30">
      <c r="A30" s="25" t="inlineStr">
        <is>
          <t>SHIFT-PRE-20251103</t>
        </is>
      </c>
      <c r="B30" s="25" t="inlineStr">
        <is>
          <t>改善前</t>
        </is>
      </c>
      <c r="C30" s="51" t="n">
        <v>45964</v>
      </c>
      <c r="D30" s="52" t="n">
        <v>0.8187</v>
      </c>
      <c r="E30" s="52" t="n">
        <v>0.8913</v>
      </c>
      <c r="F30" s="52" t="n">
        <v>0.9411</v>
      </c>
      <c r="G30" s="52" t="n">
        <v>0.9761</v>
      </c>
      <c r="H30" s="52">
        <f>E30*F30*G30</f>
        <v/>
      </c>
      <c r="I30" s="25">
        <f>IF(ABS(D30-H30)&lt;=0.001,"一致","需复核")</f>
        <v/>
      </c>
      <c r="J30" s="25" t="n">
        <v>58985</v>
      </c>
      <c r="K30" s="25" t="n">
        <v>60430</v>
      </c>
      <c r="L30" s="52">
        <f>IF(K30=0,0,J30/K30)</f>
        <v/>
      </c>
      <c r="M30" s="25" t="n">
        <v>28235</v>
      </c>
      <c r="N30" s="25" t="n">
        <v>2290</v>
      </c>
      <c r="O30" s="25" t="n">
        <v>2245</v>
      </c>
      <c r="P30" s="25" t="n">
        <v>23402</v>
      </c>
      <c r="Q30" s="25" t="n">
        <v>1763</v>
      </c>
      <c r="R30" s="25" t="n">
        <v>64211.1666</v>
      </c>
      <c r="S30" s="25" t="inlineStr">
        <is>
          <t>https://zenodo.org/records/17855209</t>
        </is>
      </c>
      <c r="T30" s="25" t="inlineStr">
        <is>
          <t>公开真实生产数据</t>
        </is>
      </c>
    </row>
    <row r="31">
      <c r="A31" s="25" t="inlineStr">
        <is>
          <t>SHIFT-PRE-20251104</t>
        </is>
      </c>
      <c r="B31" s="25" t="inlineStr">
        <is>
          <t>改善前</t>
        </is>
      </c>
      <c r="C31" s="51" t="n">
        <v>45965</v>
      </c>
      <c r="D31" s="52" t="n">
        <v>0.6196</v>
      </c>
      <c r="E31" s="52" t="n">
        <v>0.6821</v>
      </c>
      <c r="F31" s="52" t="n">
        <v>0.9386</v>
      </c>
      <c r="G31" s="52" t="n">
        <v>0.9677</v>
      </c>
      <c r="H31" s="52">
        <f>E31*F31*G31</f>
        <v/>
      </c>
      <c r="I31" s="25">
        <f>IF(ABS(D31-H31)&lt;=0.001,"一致","需复核")</f>
        <v/>
      </c>
      <c r="J31" s="25" t="n">
        <v>44230</v>
      </c>
      <c r="K31" s="25" t="n">
        <v>45705</v>
      </c>
      <c r="L31" s="52">
        <f>IF(K31=0,0,J31/K31)</f>
        <v/>
      </c>
      <c r="M31" s="25" t="n">
        <v>27829</v>
      </c>
      <c r="N31" s="25" t="n">
        <v>3803</v>
      </c>
      <c r="O31" s="25" t="n">
        <v>6914</v>
      </c>
      <c r="P31" s="25" t="n">
        <v>17713</v>
      </c>
      <c r="Q31" s="25" t="n">
        <v>1270</v>
      </c>
      <c r="R31" s="25" t="n">
        <v>48693.3334</v>
      </c>
      <c r="S31" s="25" t="inlineStr">
        <is>
          <t>https://zenodo.org/records/17855209</t>
        </is>
      </c>
      <c r="T31" s="25" t="inlineStr">
        <is>
          <t>公开真实生产数据</t>
        </is>
      </c>
    </row>
    <row r="32">
      <c r="A32" s="25" t="inlineStr">
        <is>
          <t>SHIFT-PRE-20251105</t>
        </is>
      </c>
      <c r="B32" s="25" t="inlineStr">
        <is>
          <t>改善前</t>
        </is>
      </c>
      <c r="C32" s="51" t="n">
        <v>45966</v>
      </c>
      <c r="D32" s="52" t="n">
        <v>0.7643</v>
      </c>
      <c r="E32" s="52" t="n">
        <v>0.8280999999999999</v>
      </c>
      <c r="F32" s="52" t="n">
        <v>0.9370000000000001</v>
      </c>
      <c r="G32" s="52" t="n">
        <v>0.985</v>
      </c>
      <c r="H32" s="52">
        <f>E32*F32*G32</f>
        <v/>
      </c>
      <c r="I32" s="25">
        <f>IF(ABS(D32-H32)&lt;=0.001,"一致","需复核")</f>
        <v/>
      </c>
      <c r="J32" s="25" t="n">
        <v>25316</v>
      </c>
      <c r="K32" s="25" t="n">
        <v>25701</v>
      </c>
      <c r="L32" s="52">
        <f>IF(K32=0,0,J32/K32)</f>
        <v/>
      </c>
      <c r="M32" s="25" t="n">
        <v>20984</v>
      </c>
      <c r="N32" s="25" t="n">
        <v>8581</v>
      </c>
      <c r="O32" s="25" t="n">
        <v>2842</v>
      </c>
      <c r="P32" s="25" t="n">
        <v>16329</v>
      </c>
      <c r="Q32" s="25" t="n">
        <v>1048</v>
      </c>
      <c r="R32" s="25" t="n">
        <v>27427.8666</v>
      </c>
      <c r="S32" s="25" t="inlineStr">
        <is>
          <t>https://zenodo.org/records/17855209</t>
        </is>
      </c>
      <c r="T32" s="25" t="inlineStr">
        <is>
          <t>公开真实生产数据</t>
        </is>
      </c>
    </row>
    <row r="33">
      <c r="A33" s="25" t="inlineStr">
        <is>
          <t>SHIFT-PRE-20251106</t>
        </is>
      </c>
      <c r="B33" s="25" t="inlineStr">
        <is>
          <t>改善前</t>
        </is>
      </c>
      <c r="C33" s="51" t="n">
        <v>45967</v>
      </c>
      <c r="D33" s="52" t="n">
        <v>0.7305</v>
      </c>
      <c r="E33" s="52" t="n">
        <v>0.7809</v>
      </c>
      <c r="F33" s="52" t="n">
        <v>0.9385</v>
      </c>
      <c r="G33" s="52" t="n">
        <v>0.9968</v>
      </c>
      <c r="H33" s="52">
        <f>E33*F33*G33</f>
        <v/>
      </c>
      <c r="I33" s="25">
        <f>IF(ABS(D33-H33)&lt;=0.001,"一致","需复核")</f>
        <v/>
      </c>
      <c r="J33" s="25" t="n">
        <v>19382</v>
      </c>
      <c r="K33" s="25" t="n">
        <v>19444</v>
      </c>
      <c r="L33" s="52">
        <f>IF(K33=0,0,J33/K33)</f>
        <v/>
      </c>
      <c r="M33" s="25" t="n">
        <v>24874</v>
      </c>
      <c r="N33" s="25" t="n">
        <v>6554</v>
      </c>
      <c r="O33" s="25" t="n">
        <v>3723</v>
      </c>
      <c r="P33" s="25" t="n">
        <v>18252</v>
      </c>
      <c r="Q33" s="25" t="n">
        <v>1171</v>
      </c>
      <c r="R33" s="25" t="n">
        <v>20717.8666</v>
      </c>
      <c r="S33" s="25" t="inlineStr">
        <is>
          <t>https://zenodo.org/records/17855209</t>
        </is>
      </c>
      <c r="T33" s="25" t="inlineStr">
        <is>
          <t>公开真实生产数据</t>
        </is>
      </c>
    </row>
    <row r="34">
      <c r="A34" s="25" t="inlineStr">
        <is>
          <t>SHIFT-PRE-20251107</t>
        </is>
      </c>
      <c r="B34" s="25" t="inlineStr">
        <is>
          <t>改善前</t>
        </is>
      </c>
      <c r="C34" s="51" t="n">
        <v>45968</v>
      </c>
      <c r="D34" s="52" t="n">
        <v>0.4629</v>
      </c>
      <c r="E34" s="52" t="n">
        <v>0.5603</v>
      </c>
      <c r="F34" s="52" t="n">
        <v>0.8697</v>
      </c>
      <c r="G34" s="52" t="n">
        <v>0.95</v>
      </c>
      <c r="H34" s="52">
        <f>E34*F34*G34</f>
        <v/>
      </c>
      <c r="I34" s="25">
        <f>IF(ABS(D34-H34)&lt;=0.001,"一致","需复核")</f>
        <v/>
      </c>
      <c r="J34" s="25" t="n">
        <v>18552</v>
      </c>
      <c r="K34" s="25" t="n">
        <v>19528</v>
      </c>
      <c r="L34" s="52">
        <f>IF(K34=0,0,J34/K34)</f>
        <v/>
      </c>
      <c r="M34" s="25" t="n">
        <v>24180</v>
      </c>
      <c r="N34" s="25" t="n">
        <v>5964</v>
      </c>
      <c r="O34" s="25" t="n">
        <v>8388</v>
      </c>
      <c r="P34" s="25" t="n">
        <v>11864</v>
      </c>
      <c r="Q34" s="25" t="n">
        <v>1684</v>
      </c>
      <c r="R34" s="25" t="n">
        <v>22454.8</v>
      </c>
      <c r="S34" s="25" t="inlineStr">
        <is>
          <t>https://zenodo.org/records/17855209</t>
        </is>
      </c>
      <c r="T34" s="25" t="inlineStr">
        <is>
          <t>公开真实生产数据</t>
        </is>
      </c>
    </row>
    <row r="35">
      <c r="A35" s="25" t="inlineStr">
        <is>
          <t>SHIFT-PRE-20251110</t>
        </is>
      </c>
      <c r="B35" s="25" t="inlineStr">
        <is>
          <t>改善前</t>
        </is>
      </c>
      <c r="C35" s="51" t="n">
        <v>45971</v>
      </c>
      <c r="D35" s="52" t="n">
        <v>0.7055</v>
      </c>
      <c r="E35" s="52" t="n">
        <v>0.7574</v>
      </c>
      <c r="F35" s="52" t="n">
        <v>0.9494</v>
      </c>
      <c r="G35" s="52" t="n">
        <v>0.9811</v>
      </c>
      <c r="H35" s="52">
        <f>E35*F35*G35</f>
        <v/>
      </c>
      <c r="I35" s="25">
        <f>IF(ABS(D35-H35)&lt;=0.001,"一致","需复核")</f>
        <v/>
      </c>
      <c r="J35" s="25" t="n">
        <v>49800</v>
      </c>
      <c r="K35" s="25" t="n">
        <v>50760</v>
      </c>
      <c r="L35" s="52">
        <f>IF(K35=0,0,J35/K35)</f>
        <v/>
      </c>
      <c r="M35" s="25" t="n">
        <v>27760</v>
      </c>
      <c r="N35" s="25" t="n">
        <v>2645</v>
      </c>
      <c r="O35" s="25" t="n">
        <v>6030</v>
      </c>
      <c r="P35" s="25" t="n">
        <v>19602</v>
      </c>
      <c r="Q35" s="25" t="n">
        <v>1423</v>
      </c>
      <c r="R35" s="25" t="n">
        <v>53462.6667</v>
      </c>
      <c r="S35" s="25" t="inlineStr">
        <is>
          <t>https://zenodo.org/records/17855209</t>
        </is>
      </c>
      <c r="T35" s="25" t="inlineStr">
        <is>
          <t>公开真实生产数据</t>
        </is>
      </c>
    </row>
    <row r="36">
      <c r="A36" s="25" t="inlineStr">
        <is>
          <t>SHIFT-PRE-20251111</t>
        </is>
      </c>
      <c r="B36" s="25" t="inlineStr">
        <is>
          <t>改善前</t>
        </is>
      </c>
      <c r="C36" s="51" t="n">
        <v>45972</v>
      </c>
      <c r="D36" s="52" t="n">
        <v>0.5366</v>
      </c>
      <c r="E36" s="52" t="n">
        <v>0.574</v>
      </c>
      <c r="F36" s="52" t="n">
        <v>0.9669</v>
      </c>
      <c r="G36" s="52" t="n">
        <v>0.967</v>
      </c>
      <c r="H36" s="52">
        <f>E36*F36*G36</f>
        <v/>
      </c>
      <c r="I36" s="25">
        <f>IF(ABS(D36-H36)&lt;=0.001,"一致","需复核")</f>
        <v/>
      </c>
      <c r="J36" s="25" t="n">
        <v>41555</v>
      </c>
      <c r="K36" s="25" t="n">
        <v>42975</v>
      </c>
      <c r="L36" s="52">
        <f>IF(K36=0,0,J36/K36)</f>
        <v/>
      </c>
      <c r="M36" s="25" t="n">
        <v>29040</v>
      </c>
      <c r="N36" s="25" t="n">
        <v>660</v>
      </c>
      <c r="O36" s="25" t="n">
        <v>12372</v>
      </c>
      <c r="P36" s="25" t="n">
        <v>15756</v>
      </c>
      <c r="Q36" s="25" t="n">
        <v>912</v>
      </c>
      <c r="R36" s="25" t="n">
        <v>44448</v>
      </c>
      <c r="S36" s="25" t="inlineStr">
        <is>
          <t>https://zenodo.org/records/17855209</t>
        </is>
      </c>
      <c r="T36" s="25" t="inlineStr">
        <is>
          <t>公开真实生产数据</t>
        </is>
      </c>
    </row>
    <row r="37">
      <c r="A37" s="25" t="inlineStr">
        <is>
          <t>SHIFT-PRE-20251112</t>
        </is>
      </c>
      <c r="B37" s="25" t="inlineStr">
        <is>
          <t>改善前</t>
        </is>
      </c>
      <c r="C37" s="51" t="n">
        <v>45973</v>
      </c>
      <c r="D37" s="52" t="n">
        <v>0.5271</v>
      </c>
      <c r="E37" s="52" t="n">
        <v>0.5790999999999999</v>
      </c>
      <c r="F37" s="52" t="n">
        <v>0.9388</v>
      </c>
      <c r="G37" s="52" t="n">
        <v>0.9696</v>
      </c>
      <c r="H37" s="52">
        <f>E37*F37*G37</f>
        <v/>
      </c>
      <c r="I37" s="25">
        <f>IF(ABS(D37-H37)&lt;=0.001,"一致","需复核")</f>
        <v/>
      </c>
      <c r="J37" s="25" t="n">
        <v>28421</v>
      </c>
      <c r="K37" s="25" t="n">
        <v>29311</v>
      </c>
      <c r="L37" s="52">
        <f>IF(K37=0,0,J37/K37)</f>
        <v/>
      </c>
      <c r="M37" s="25" t="n">
        <v>25632</v>
      </c>
      <c r="N37" s="25" t="n">
        <v>4533</v>
      </c>
      <c r="O37" s="25" t="n">
        <v>9424</v>
      </c>
      <c r="P37" s="25" t="n">
        <v>13795</v>
      </c>
      <c r="Q37" s="25" t="n">
        <v>1048</v>
      </c>
      <c r="R37" s="25" t="n">
        <v>31220.8333</v>
      </c>
      <c r="S37" s="25" t="inlineStr">
        <is>
          <t>https://zenodo.org/records/17855209</t>
        </is>
      </c>
      <c r="T37" s="25" t="inlineStr">
        <is>
          <t>公开真实生产数据</t>
        </is>
      </c>
    </row>
    <row r="38">
      <c r="A38" s="25" t="inlineStr">
        <is>
          <t>SHIFT-PRE-20251113</t>
        </is>
      </c>
      <c r="B38" s="25" t="inlineStr">
        <is>
          <t>改善前</t>
        </is>
      </c>
      <c r="C38" s="51" t="n">
        <v>45974</v>
      </c>
      <c r="D38" s="52" t="n">
        <v>0.5792</v>
      </c>
      <c r="E38" s="52" t="n">
        <v>0.6383</v>
      </c>
      <c r="F38" s="52" t="n">
        <v>0.9298</v>
      </c>
      <c r="G38" s="52" t="n">
        <v>0.976</v>
      </c>
      <c r="H38" s="52">
        <f>E38*F38*G38</f>
        <v/>
      </c>
      <c r="I38" s="25">
        <f>IF(ABS(D38-H38)&lt;=0.001,"一致","需复核")</f>
        <v/>
      </c>
      <c r="J38" s="25" t="n">
        <v>17238</v>
      </c>
      <c r="K38" s="25" t="n">
        <v>17662</v>
      </c>
      <c r="L38" s="52">
        <f>IF(K38=0,0,J38/K38)</f>
        <v/>
      </c>
      <c r="M38" s="25" t="n">
        <v>27900</v>
      </c>
      <c r="N38" s="25" t="n">
        <v>2936</v>
      </c>
      <c r="O38" s="25" t="n">
        <v>8956</v>
      </c>
      <c r="P38" s="25" t="n">
        <v>16594</v>
      </c>
      <c r="Q38" s="25" t="n">
        <v>1214</v>
      </c>
      <c r="R38" s="25" t="n">
        <v>18995.2</v>
      </c>
      <c r="S38" s="25" t="inlineStr">
        <is>
          <t>https://zenodo.org/records/17855209</t>
        </is>
      </c>
      <c r="T38" s="25" t="inlineStr">
        <is>
          <t>公开真实生产数据</t>
        </is>
      </c>
    </row>
    <row r="39">
      <c r="A39" s="25" t="inlineStr">
        <is>
          <t>SHIFT-PRE-20251114</t>
        </is>
      </c>
      <c r="B39" s="25" t="inlineStr">
        <is>
          <t>改善前</t>
        </is>
      </c>
      <c r="C39" s="51" t="n">
        <v>45975</v>
      </c>
      <c r="D39" s="52" t="n">
        <v>0.6113</v>
      </c>
      <c r="E39" s="52" t="n">
        <v>0.6865</v>
      </c>
      <c r="F39" s="52" t="n">
        <v>0.9056999999999999</v>
      </c>
      <c r="G39" s="52" t="n">
        <v>0.983</v>
      </c>
      <c r="H39" s="52">
        <f>E39*F39*G39</f>
        <v/>
      </c>
      <c r="I39" s="25">
        <f>IF(ABS(D39-H39)&lt;=0.001,"一致","需复核")</f>
        <v/>
      </c>
      <c r="J39" s="25" t="n">
        <v>19117</v>
      </c>
      <c r="K39" s="25" t="n">
        <v>19447</v>
      </c>
      <c r="L39" s="52">
        <f>IF(K39=0,0,J39/K39)</f>
        <v/>
      </c>
      <c r="M39" s="25" t="n">
        <v>26441</v>
      </c>
      <c r="N39" s="25" t="n">
        <v>2310</v>
      </c>
      <c r="O39" s="25" t="n">
        <v>7437</v>
      </c>
      <c r="P39" s="25" t="n">
        <v>16683</v>
      </c>
      <c r="Q39" s="25" t="n">
        <v>1470</v>
      </c>
      <c r="R39" s="25" t="n">
        <v>21470.8001</v>
      </c>
      <c r="S39" s="25" t="inlineStr">
        <is>
          <t>https://zenodo.org/records/17855209</t>
        </is>
      </c>
      <c r="T39" s="25" t="inlineStr">
        <is>
          <t>公开真实生产数据</t>
        </is>
      </c>
    </row>
    <row r="40">
      <c r="A40" s="25" t="inlineStr">
        <is>
          <t>SHIFT-PRE-20251117</t>
        </is>
      </c>
      <c r="B40" s="25" t="inlineStr">
        <is>
          <t>改善前</t>
        </is>
      </c>
      <c r="C40" s="51" t="n">
        <v>45978</v>
      </c>
      <c r="D40" s="52" t="n">
        <v>0.613</v>
      </c>
      <c r="E40" s="52" t="n">
        <v>0.6729000000000001</v>
      </c>
      <c r="F40" s="52" t="n">
        <v>0.9214</v>
      </c>
      <c r="G40" s="52" t="n">
        <v>0.9887</v>
      </c>
      <c r="H40" s="52">
        <f>E40*F40*G40</f>
        <v/>
      </c>
      <c r="I40" s="25">
        <f>IF(ABS(D40-H40)&lt;=0.001,"一致","需复核")</f>
        <v/>
      </c>
      <c r="J40" s="25" t="n">
        <v>42870</v>
      </c>
      <c r="K40" s="25" t="n">
        <v>43360</v>
      </c>
      <c r="L40" s="52">
        <f>IF(K40=0,0,J40/K40)</f>
        <v/>
      </c>
      <c r="M40" s="25" t="n">
        <v>28777</v>
      </c>
      <c r="N40" s="25" t="n">
        <v>1761</v>
      </c>
      <c r="O40" s="25" t="n">
        <v>8575</v>
      </c>
      <c r="P40" s="25" t="n">
        <v>17877</v>
      </c>
      <c r="Q40" s="25" t="n">
        <v>1487</v>
      </c>
      <c r="R40" s="25" t="n">
        <v>47056.3333</v>
      </c>
      <c r="S40" s="25" t="inlineStr">
        <is>
          <t>https://zenodo.org/records/17855209</t>
        </is>
      </c>
      <c r="T40" s="25" t="inlineStr">
        <is>
          <t>公开真实生产数据</t>
        </is>
      </c>
    </row>
    <row r="41">
      <c r="A41" s="25" t="inlineStr">
        <is>
          <t>SHIFT-PRE-20251118</t>
        </is>
      </c>
      <c r="B41" s="25" t="inlineStr">
        <is>
          <t>改善前</t>
        </is>
      </c>
      <c r="C41" s="51" t="n">
        <v>45979</v>
      </c>
      <c r="D41" s="52" t="n">
        <v>0.6738</v>
      </c>
      <c r="E41" s="52" t="n">
        <v>0.7731</v>
      </c>
      <c r="F41" s="52" t="n">
        <v>0.8915999999999999</v>
      </c>
      <c r="G41" s="52" t="n">
        <v>0.9776</v>
      </c>
      <c r="H41" s="52">
        <f>E41*F41*G41</f>
        <v/>
      </c>
      <c r="I41" s="25">
        <f>IF(ABS(D41-H41)&lt;=0.001,"一致","需复核")</f>
        <v/>
      </c>
      <c r="J41" s="25" t="n">
        <v>50760</v>
      </c>
      <c r="K41" s="25" t="n">
        <v>51925</v>
      </c>
      <c r="L41" s="52">
        <f>IF(K41=0,0,J41/K41)</f>
        <v/>
      </c>
      <c r="M41" s="25" t="n">
        <v>28249</v>
      </c>
      <c r="N41" s="25" t="n">
        <v>1451</v>
      </c>
      <c r="O41" s="25" t="n">
        <v>6409</v>
      </c>
      <c r="P41" s="25" t="n">
        <v>19709</v>
      </c>
      <c r="Q41" s="25" t="n">
        <v>2131</v>
      </c>
      <c r="R41" s="25" t="n">
        <v>58240</v>
      </c>
      <c r="S41" s="25" t="inlineStr">
        <is>
          <t>https://zenodo.org/records/17855209</t>
        </is>
      </c>
      <c r="T41" s="25" t="inlineStr">
        <is>
          <t>公开真实生产数据</t>
        </is>
      </c>
    </row>
    <row r="42">
      <c r="A42" s="25" t="inlineStr">
        <is>
          <t>SHIFT-PRE-20251119</t>
        </is>
      </c>
      <c r="B42" s="25" t="inlineStr">
        <is>
          <t>改善前</t>
        </is>
      </c>
      <c r="C42" s="51" t="n">
        <v>45980</v>
      </c>
      <c r="D42" s="52" t="n">
        <v>0.5387999999999999</v>
      </c>
      <c r="E42" s="52" t="n">
        <v>0.6394</v>
      </c>
      <c r="F42" s="52" t="n">
        <v>0.8761</v>
      </c>
      <c r="G42" s="52" t="n">
        <v>0.962</v>
      </c>
      <c r="H42" s="52">
        <f>E42*F42*G42</f>
        <v/>
      </c>
      <c r="I42" s="25">
        <f>IF(ABS(D42-H42)&lt;=0.001,"一致","需复核")</f>
        <v/>
      </c>
      <c r="J42" s="25" t="n">
        <v>32500</v>
      </c>
      <c r="K42" s="25" t="n">
        <v>33785</v>
      </c>
      <c r="L42" s="52">
        <f>IF(K42=0,0,J42/K42)</f>
        <v/>
      </c>
      <c r="M42" s="25" t="n">
        <v>26400</v>
      </c>
      <c r="N42" s="25" t="n">
        <v>3199</v>
      </c>
      <c r="O42" s="25" t="n">
        <v>8722</v>
      </c>
      <c r="P42" s="25" t="n">
        <v>14857</v>
      </c>
      <c r="Q42" s="25" t="n">
        <v>2022</v>
      </c>
      <c r="R42" s="25" t="n">
        <v>38563.1667</v>
      </c>
      <c r="S42" s="25" t="inlineStr">
        <is>
          <t>https://zenodo.org/records/17855209</t>
        </is>
      </c>
      <c r="T42" s="25" t="inlineStr">
        <is>
          <t>公开真实生产数据</t>
        </is>
      </c>
    </row>
    <row r="43">
      <c r="A43" s="25" t="inlineStr">
        <is>
          <t>SHIFT-PRE-20251120</t>
        </is>
      </c>
      <c r="B43" s="25" t="inlineStr">
        <is>
          <t>改善前</t>
        </is>
      </c>
      <c r="C43" s="51" t="n">
        <v>45981</v>
      </c>
      <c r="D43" s="52" t="n">
        <v>0.679</v>
      </c>
      <c r="E43" s="52" t="n">
        <v>0.7093</v>
      </c>
      <c r="F43" s="52" t="n">
        <v>0.9613</v>
      </c>
      <c r="G43" s="52" t="n">
        <v>0.9958</v>
      </c>
      <c r="H43" s="52">
        <f>E43*F43*G43</f>
        <v/>
      </c>
      <c r="I43" s="25">
        <f>IF(ABS(D43-H43)&lt;=0.001,"一致","需复核")</f>
        <v/>
      </c>
      <c r="J43" s="25" t="n">
        <v>20050</v>
      </c>
      <c r="K43" s="25" t="n">
        <v>20134</v>
      </c>
      <c r="L43" s="52">
        <f>IF(K43=0,0,J43/K43)</f>
        <v/>
      </c>
      <c r="M43" s="25" t="n">
        <v>27420</v>
      </c>
      <c r="N43" s="25" t="n">
        <v>2473</v>
      </c>
      <c r="O43" s="25" t="n">
        <v>7778</v>
      </c>
      <c r="P43" s="25" t="n">
        <v>18545</v>
      </c>
      <c r="Q43" s="25" t="n">
        <v>904</v>
      </c>
      <c r="R43" s="25" t="n">
        <v>20943.6</v>
      </c>
      <c r="S43" s="25" t="inlineStr">
        <is>
          <t>https://zenodo.org/records/17855209</t>
        </is>
      </c>
      <c r="T43" s="25" t="inlineStr">
        <is>
          <t>公开真实生产数据</t>
        </is>
      </c>
    </row>
    <row r="44">
      <c r="A44" s="25" t="inlineStr">
        <is>
          <t>SHIFT-PRE-20251121</t>
        </is>
      </c>
      <c r="B44" s="25" t="inlineStr">
        <is>
          <t>改善前</t>
        </is>
      </c>
      <c r="C44" s="51" t="n">
        <v>45982</v>
      </c>
      <c r="D44" s="52" t="n">
        <v>0.7276</v>
      </c>
      <c r="E44" s="52" t="n">
        <v>0.8144</v>
      </c>
      <c r="F44" s="52" t="n">
        <v>0.9224</v>
      </c>
      <c r="G44" s="52" t="n">
        <v>0.9685</v>
      </c>
      <c r="H44" s="52">
        <f>E44*F44*G44</f>
        <v/>
      </c>
      <c r="I44" s="25">
        <f>IF(ABS(D44-H44)&lt;=0.001,"一致","需复核")</f>
        <v/>
      </c>
      <c r="J44" s="25" t="n">
        <v>15331</v>
      </c>
      <c r="K44" s="25" t="n">
        <v>15829</v>
      </c>
      <c r="L44" s="52">
        <f>IF(K44=0,0,J44/K44)</f>
        <v/>
      </c>
      <c r="M44" s="25" t="n">
        <v>27900</v>
      </c>
      <c r="N44" s="25" t="n">
        <v>3354</v>
      </c>
      <c r="O44" s="25" t="n">
        <v>1824</v>
      </c>
      <c r="P44" s="25" t="n">
        <v>21407</v>
      </c>
      <c r="Q44" s="25" t="n">
        <v>1315</v>
      </c>
      <c r="R44" s="25" t="n">
        <v>17160.9667</v>
      </c>
      <c r="S44" s="25" t="inlineStr">
        <is>
          <t>https://zenodo.org/records/17855209</t>
        </is>
      </c>
      <c r="T44" s="25" t="inlineStr">
        <is>
          <t>公开真实生产数据</t>
        </is>
      </c>
    </row>
    <row r="45">
      <c r="A45" s="25" t="inlineStr">
        <is>
          <t>SHIFT-PRE-20251124</t>
        </is>
      </c>
      <c r="B45" s="25" t="inlineStr">
        <is>
          <t>改善前</t>
        </is>
      </c>
      <c r="C45" s="51" t="n">
        <v>45985</v>
      </c>
      <c r="D45" s="52" t="n">
        <v>0.7905</v>
      </c>
      <c r="E45" s="52" t="n">
        <v>0.8696</v>
      </c>
      <c r="F45" s="52" t="n">
        <v>0.9215</v>
      </c>
      <c r="G45" s="52" t="n">
        <v>0.9865</v>
      </c>
      <c r="H45" s="52">
        <f>E45*F45*G45</f>
        <v/>
      </c>
      <c r="I45" s="25">
        <f>IF(ABS(D45-H45)&lt;=0.001,"一致","需复核")</f>
        <v/>
      </c>
      <c r="J45" s="25" t="n">
        <v>55470</v>
      </c>
      <c r="K45" s="25" t="n">
        <v>56230</v>
      </c>
      <c r="L45" s="52">
        <f>IF(K45=0,0,J45/K45)</f>
        <v/>
      </c>
      <c r="M45" s="25" t="n">
        <v>28447</v>
      </c>
      <c r="N45" s="25" t="n">
        <v>2313</v>
      </c>
      <c r="O45" s="25" t="n">
        <v>2650</v>
      </c>
      <c r="P45" s="25" t="n">
        <v>22525</v>
      </c>
      <c r="Q45" s="25" t="n">
        <v>2212</v>
      </c>
      <c r="R45" s="25" t="n">
        <v>61021.8334</v>
      </c>
      <c r="S45" s="25" t="inlineStr">
        <is>
          <t>https://zenodo.org/records/17855209</t>
        </is>
      </c>
      <c r="T45" s="25" t="inlineStr">
        <is>
          <t>公开真实生产数据</t>
        </is>
      </c>
    </row>
    <row r="46">
      <c r="A46" s="25" t="inlineStr">
        <is>
          <t>SHIFT-PRE-20251125</t>
        </is>
      </c>
      <c r="B46" s="25" t="inlineStr">
        <is>
          <t>改善前</t>
        </is>
      </c>
      <c r="C46" s="51" t="n">
        <v>45986</v>
      </c>
      <c r="D46" s="52" t="n">
        <v>0.6944</v>
      </c>
      <c r="E46" s="52" t="n">
        <v>0.7503</v>
      </c>
      <c r="F46" s="52" t="n">
        <v>0.944</v>
      </c>
      <c r="G46" s="52" t="n">
        <v>0.9805</v>
      </c>
      <c r="H46" s="52">
        <f>E46*F46*G46</f>
        <v/>
      </c>
      <c r="I46" s="25">
        <f>IF(ABS(D46-H46)&lt;=0.001,"一致","需复核")</f>
        <v/>
      </c>
      <c r="J46" s="25" t="n">
        <v>24321</v>
      </c>
      <c r="K46" s="25" t="n">
        <v>24804</v>
      </c>
      <c r="L46" s="52">
        <f>IF(K46=0,0,J46/K46)</f>
        <v/>
      </c>
      <c r="M46" s="25" t="n">
        <v>28806</v>
      </c>
      <c r="N46" s="25" t="n">
        <v>4454</v>
      </c>
      <c r="O46" s="25" t="n">
        <v>3634</v>
      </c>
      <c r="P46" s="25" t="n">
        <v>20184</v>
      </c>
      <c r="Q46" s="25" t="n">
        <v>1428</v>
      </c>
      <c r="R46" s="25" t="n">
        <v>26276.4</v>
      </c>
      <c r="S46" s="25" t="inlineStr">
        <is>
          <t>https://zenodo.org/records/17855209</t>
        </is>
      </c>
      <c r="T46" s="25" t="inlineStr">
        <is>
          <t>公开真实生产数据</t>
        </is>
      </c>
    </row>
    <row r="47">
      <c r="A47" s="25" t="inlineStr">
        <is>
          <t>SHIFT-PRE-20251126</t>
        </is>
      </c>
      <c r="B47" s="25" t="inlineStr">
        <is>
          <t>改善前</t>
        </is>
      </c>
      <c r="C47" s="51" t="n">
        <v>45987</v>
      </c>
      <c r="D47" s="52" t="n">
        <v>0.769</v>
      </c>
      <c r="E47" s="52" t="n">
        <v>0.8161</v>
      </c>
      <c r="F47" s="52" t="n">
        <v>0.9515</v>
      </c>
      <c r="G47" s="52" t="n">
        <v>0.9903999999999999</v>
      </c>
      <c r="H47" s="52">
        <f>E47*F47*G47</f>
        <v/>
      </c>
      <c r="I47" s="25">
        <f>IF(ABS(D47-H47)&lt;=0.001,"一致","需复核")</f>
        <v/>
      </c>
      <c r="J47" s="25" t="n">
        <v>27727</v>
      </c>
      <c r="K47" s="25" t="n">
        <v>27996</v>
      </c>
      <c r="L47" s="52">
        <f>IF(K47=0,0,J47/K47)</f>
        <v/>
      </c>
      <c r="M47" s="25" t="n">
        <v>22572</v>
      </c>
      <c r="N47" s="25" t="n">
        <v>7258</v>
      </c>
      <c r="O47" s="25" t="n">
        <v>3121</v>
      </c>
      <c r="P47" s="25" t="n">
        <v>17219</v>
      </c>
      <c r="Q47" s="25" t="n">
        <v>1202</v>
      </c>
      <c r="R47" s="25" t="n">
        <v>29423.8333</v>
      </c>
      <c r="S47" s="25" t="inlineStr">
        <is>
          <t>https://zenodo.org/records/17855209</t>
        </is>
      </c>
      <c r="T47" s="25" t="inlineStr">
        <is>
          <t>公开真实生产数据</t>
        </is>
      </c>
    </row>
    <row r="48">
      <c r="A48" s="25" t="inlineStr">
        <is>
          <t>SHIFT-PRE-20251127</t>
        </is>
      </c>
      <c r="B48" s="25" t="inlineStr">
        <is>
          <t>改善前</t>
        </is>
      </c>
      <c r="C48" s="51" t="n">
        <v>45988</v>
      </c>
      <c r="D48" s="52" t="n">
        <v>0.7262</v>
      </c>
      <c r="E48" s="52" t="n">
        <v>0.8226</v>
      </c>
      <c r="F48" s="52" t="n">
        <v>0.8969</v>
      </c>
      <c r="G48" s="52" t="n">
        <v>0.9842</v>
      </c>
      <c r="H48" s="52">
        <f>E48*F48*G48</f>
        <v/>
      </c>
      <c r="I48" s="25">
        <f>IF(ABS(D48-H48)&lt;=0.001,"一致","需复核")</f>
        <v/>
      </c>
      <c r="J48" s="25" t="n">
        <v>18212</v>
      </c>
      <c r="K48" s="25" t="n">
        <v>18504</v>
      </c>
      <c r="L48" s="52">
        <f>IF(K48=0,0,J48/K48)</f>
        <v/>
      </c>
      <c r="M48" s="25" t="n">
        <v>25080</v>
      </c>
      <c r="N48" s="25" t="n">
        <v>7004</v>
      </c>
      <c r="O48" s="25" t="n">
        <v>2066</v>
      </c>
      <c r="P48" s="25" t="n">
        <v>18391</v>
      </c>
      <c r="Q48" s="25" t="n">
        <v>2239</v>
      </c>
      <c r="R48" s="25" t="n">
        <v>20630</v>
      </c>
      <c r="S48" s="25" t="inlineStr">
        <is>
          <t>https://zenodo.org/records/17855209</t>
        </is>
      </c>
      <c r="T48" s="25" t="inlineStr">
        <is>
          <t>公开真实生产数据</t>
        </is>
      </c>
    </row>
    <row r="49">
      <c r="A49" s="25" t="inlineStr">
        <is>
          <t>SHIFT-PRE-20251128</t>
        </is>
      </c>
      <c r="B49" s="25" t="inlineStr">
        <is>
          <t>改善前</t>
        </is>
      </c>
      <c r="C49" s="51" t="n">
        <v>45989</v>
      </c>
      <c r="D49" s="52" t="n">
        <v>0.6054</v>
      </c>
      <c r="E49" s="52" t="n">
        <v>0.6392</v>
      </c>
      <c r="F49" s="52" t="n">
        <v>0.9566</v>
      </c>
      <c r="G49" s="52" t="n">
        <v>0.9901</v>
      </c>
      <c r="H49" s="52">
        <f>E49*F49*G49</f>
        <v/>
      </c>
      <c r="I49" s="25">
        <f>IF(ABS(D49-H49)&lt;=0.001,"一致","需复核")</f>
        <v/>
      </c>
      <c r="J49" s="25" t="n">
        <v>23640</v>
      </c>
      <c r="K49" s="25" t="n">
        <v>23876</v>
      </c>
      <c r="L49" s="52">
        <f>IF(K49=0,0,J49/K49)</f>
        <v/>
      </c>
      <c r="M49" s="25" t="n">
        <v>26400</v>
      </c>
      <c r="N49" s="25" t="n">
        <v>2316</v>
      </c>
      <c r="O49" s="25" t="n">
        <v>8710</v>
      </c>
      <c r="P49" s="25" t="n">
        <v>15853</v>
      </c>
      <c r="Q49" s="25" t="n">
        <v>1021</v>
      </c>
      <c r="R49" s="25" t="n">
        <v>24960.1667</v>
      </c>
      <c r="S49" s="25" t="inlineStr">
        <is>
          <t>https://zenodo.org/records/17855209</t>
        </is>
      </c>
      <c r="T49" s="25" t="inlineStr">
        <is>
          <t>公开真实生产数据</t>
        </is>
      </c>
    </row>
    <row r="50">
      <c r="A50" s="25" t="inlineStr">
        <is>
          <t>SHIFT-PRE-20251201</t>
        </is>
      </c>
      <c r="B50" s="25" t="inlineStr">
        <is>
          <t>改善前</t>
        </is>
      </c>
      <c r="C50" s="51" t="n">
        <v>45992</v>
      </c>
      <c r="D50" s="52" t="n">
        <v>0.4622</v>
      </c>
      <c r="E50" s="52" t="n">
        <v>0.5039</v>
      </c>
      <c r="F50" s="52" t="n">
        <v>0.9312</v>
      </c>
      <c r="G50" s="52" t="n">
        <v>0.985</v>
      </c>
      <c r="H50" s="52">
        <f>E50*F50*G50</f>
        <v/>
      </c>
      <c r="I50" s="25">
        <f>IF(ABS(D50-H50)&lt;=0.001,"一致","需复核")</f>
        <v/>
      </c>
      <c r="J50" s="25" t="n">
        <v>32725</v>
      </c>
      <c r="K50" s="25" t="n">
        <v>33225</v>
      </c>
      <c r="L50" s="52">
        <f>IF(K50=0,0,J50/K50)</f>
        <v/>
      </c>
      <c r="M50" s="25" t="n">
        <v>28353</v>
      </c>
      <c r="N50" s="25" t="n">
        <v>2949</v>
      </c>
      <c r="O50" s="25" t="n">
        <v>12464</v>
      </c>
      <c r="P50" s="25" t="n">
        <v>13332</v>
      </c>
      <c r="Q50" s="25" t="n">
        <v>955</v>
      </c>
      <c r="R50" s="25" t="n">
        <v>35679.6666</v>
      </c>
      <c r="S50" s="25" t="inlineStr">
        <is>
          <t>https://zenodo.org/records/17855209</t>
        </is>
      </c>
      <c r="T50" s="25" t="inlineStr">
        <is>
          <t>公开真实生产数据</t>
        </is>
      </c>
    </row>
    <row r="51">
      <c r="A51" s="25" t="inlineStr">
        <is>
          <t>SHIFT-PRE-20251202</t>
        </is>
      </c>
      <c r="B51" s="25" t="inlineStr">
        <is>
          <t>改善前</t>
        </is>
      </c>
      <c r="C51" s="51" t="n">
        <v>45993</v>
      </c>
      <c r="D51" s="52" t="n">
        <v>0.738</v>
      </c>
      <c r="E51" s="52" t="n">
        <v>0.7497</v>
      </c>
      <c r="F51" s="52" t="n">
        <v>0.9887</v>
      </c>
      <c r="G51" s="52" t="n">
        <v>0.9956</v>
      </c>
      <c r="H51" s="52">
        <f>E51*F51*G51</f>
        <v/>
      </c>
      <c r="I51" s="25">
        <f>IF(ABS(D51-H51)&lt;=0.001,"一致","需复核")</f>
        <v/>
      </c>
      <c r="J51" s="25" t="n">
        <v>37836</v>
      </c>
      <c r="K51" s="25" t="n">
        <v>38002</v>
      </c>
      <c r="L51" s="52">
        <f>IF(K51=0,0,J51/K51)</f>
        <v/>
      </c>
      <c r="M51" s="25" t="n">
        <v>26029</v>
      </c>
      <c r="N51" s="25" t="n">
        <v>5388</v>
      </c>
      <c r="O51" s="25" t="n">
        <v>4798</v>
      </c>
      <c r="P51" s="25" t="n">
        <v>18972</v>
      </c>
      <c r="Q51" s="25" t="n">
        <v>542</v>
      </c>
      <c r="R51" s="25" t="n">
        <v>38437.3334</v>
      </c>
      <c r="S51" s="25" t="inlineStr">
        <is>
          <t>https://zenodo.org/records/17855209</t>
        </is>
      </c>
      <c r="T51" s="25" t="inlineStr">
        <is>
          <t>公开真实生产数据</t>
        </is>
      </c>
    </row>
    <row r="52">
      <c r="A52" s="25" t="inlineStr">
        <is>
          <t>SHIFT-PRE-20251203</t>
        </is>
      </c>
      <c r="B52" s="25" t="inlineStr">
        <is>
          <t>改善前</t>
        </is>
      </c>
      <c r="C52" s="51" t="n">
        <v>45994</v>
      </c>
      <c r="D52" s="52" t="n">
        <v>0.7736</v>
      </c>
      <c r="E52" s="52" t="n">
        <v>0.8329</v>
      </c>
      <c r="F52" s="52" t="n">
        <v>0.9376</v>
      </c>
      <c r="G52" s="52" t="n">
        <v>0.9907</v>
      </c>
      <c r="H52" s="52">
        <f>E52*F52*G52</f>
        <v/>
      </c>
      <c r="I52" s="25">
        <f>IF(ABS(D52-H52)&lt;=0.001,"一致","需复核")</f>
        <v/>
      </c>
      <c r="J52" s="25" t="n">
        <v>30139</v>
      </c>
      <c r="K52" s="25" t="n">
        <v>30421</v>
      </c>
      <c r="L52" s="52">
        <f>IF(K52=0,0,J52/K52)</f>
        <v/>
      </c>
      <c r="M52" s="25" t="n">
        <v>22260</v>
      </c>
      <c r="N52" s="25" t="n">
        <v>8081</v>
      </c>
      <c r="O52" s="25" t="n">
        <v>2179</v>
      </c>
      <c r="P52" s="25" t="n">
        <v>17315</v>
      </c>
      <c r="Q52" s="25" t="n">
        <v>1225</v>
      </c>
      <c r="R52" s="25" t="n">
        <v>32446.8999</v>
      </c>
      <c r="S52" s="25" t="inlineStr">
        <is>
          <t>https://zenodo.org/records/17855209</t>
        </is>
      </c>
      <c r="T52" s="25" t="inlineStr">
        <is>
          <t>公开真实生产数据</t>
        </is>
      </c>
    </row>
    <row r="53">
      <c r="A53" s="25" t="inlineStr">
        <is>
          <t>SHIFT-PRE-20251204</t>
        </is>
      </c>
      <c r="B53" s="25" t="inlineStr">
        <is>
          <t>改善前</t>
        </is>
      </c>
      <c r="C53" s="51" t="n">
        <v>45995</v>
      </c>
      <c r="D53" s="52" t="n">
        <v>0.581</v>
      </c>
      <c r="E53" s="52" t="n">
        <v>0.6244</v>
      </c>
      <c r="F53" s="52" t="n">
        <v>1.0166</v>
      </c>
      <c r="G53" s="52" t="n">
        <v>0.9153</v>
      </c>
      <c r="H53" s="52">
        <f>E53*F53*G53</f>
        <v/>
      </c>
      <c r="I53" s="25">
        <f>IF(ABS(D53-H53)&lt;=0.001,"一致","需复核")</f>
        <v/>
      </c>
      <c r="J53" s="25" t="n">
        <v>12034</v>
      </c>
      <c r="K53" s="25" t="n">
        <v>13148</v>
      </c>
      <c r="L53" s="52">
        <f>IF(K53=0,0,J53/K53)</f>
        <v/>
      </c>
      <c r="M53" s="25" t="n">
        <v>19740</v>
      </c>
      <c r="N53" s="25" t="n">
        <v>10736</v>
      </c>
      <c r="O53" s="25" t="n">
        <v>6638</v>
      </c>
      <c r="P53" s="25" t="n">
        <v>11880</v>
      </c>
      <c r="Q53" s="25" t="n">
        <v>446</v>
      </c>
      <c r="R53" s="25" t="n">
        <v>12933.6</v>
      </c>
      <c r="S53" s="25" t="inlineStr">
        <is>
          <t>https://zenodo.org/records/17855209</t>
        </is>
      </c>
      <c r="T53" s="25" t="inlineStr">
        <is>
          <t>公开真实生产数据</t>
        </is>
      </c>
    </row>
    <row r="54">
      <c r="A54" s="25" t="inlineStr">
        <is>
          <t>SHIFT-PRE-20251205</t>
        </is>
      </c>
      <c r="B54" s="25" t="inlineStr">
        <is>
          <t>改善前</t>
        </is>
      </c>
      <c r="C54" s="51" t="n">
        <v>45996</v>
      </c>
      <c r="D54" s="52" t="n">
        <v>0.736</v>
      </c>
      <c r="E54" s="52" t="n">
        <v>0.7681</v>
      </c>
      <c r="F54" s="52" t="n">
        <v>0.9766</v>
      </c>
      <c r="G54" s="52" t="n">
        <v>0.9812</v>
      </c>
      <c r="H54" s="52">
        <f>E54*F54*G54</f>
        <v/>
      </c>
      <c r="I54" s="25">
        <f>IF(ABS(D54-H54)&lt;=0.001,"一致","需复核")</f>
        <v/>
      </c>
      <c r="J54" s="25" t="n">
        <v>24601</v>
      </c>
      <c r="K54" s="25" t="n">
        <v>25073</v>
      </c>
      <c r="L54" s="52">
        <f>IF(K54=0,0,J54/K54)</f>
        <v/>
      </c>
      <c r="M54" s="25" t="n">
        <v>26364</v>
      </c>
      <c r="N54" s="25" t="n">
        <v>2621</v>
      </c>
      <c r="O54" s="25" t="n">
        <v>5029</v>
      </c>
      <c r="P54" s="25" t="n">
        <v>19254</v>
      </c>
      <c r="Q54" s="25" t="n">
        <v>996</v>
      </c>
      <c r="R54" s="25" t="n">
        <v>25672.6667</v>
      </c>
      <c r="S54" s="25" t="inlineStr">
        <is>
          <t>https://zenodo.org/records/17855209</t>
        </is>
      </c>
      <c r="T54" s="25" t="inlineStr">
        <is>
          <t>公开真实生产数据</t>
        </is>
      </c>
    </row>
    <row r="55">
      <c r="A55" s="25" t="inlineStr">
        <is>
          <t>SHIFT-PRE-20251208</t>
        </is>
      </c>
      <c r="B55" s="25" t="inlineStr">
        <is>
          <t>改善前</t>
        </is>
      </c>
      <c r="C55" s="51" t="n">
        <v>45999</v>
      </c>
      <c r="D55" s="52" t="n">
        <v>0.5986</v>
      </c>
      <c r="E55" s="52" t="n">
        <v>0.6294</v>
      </c>
      <c r="F55" s="52" t="n">
        <v>0.9704</v>
      </c>
      <c r="G55" s="52" t="n">
        <v>0.98</v>
      </c>
      <c r="H55" s="52">
        <f>E55*F55*G55</f>
        <v/>
      </c>
      <c r="I55" s="25">
        <f>IF(ABS(D55-H55)&lt;=0.001,"一致","需复核")</f>
        <v/>
      </c>
      <c r="J55" s="25" t="n">
        <v>38805</v>
      </c>
      <c r="K55" s="25" t="n">
        <v>39595</v>
      </c>
      <c r="L55" s="52">
        <f>IF(K55=0,0,J55/K55)</f>
        <v/>
      </c>
      <c r="M55" s="25" t="n">
        <v>26422</v>
      </c>
      <c r="N55" s="25" t="n">
        <v>3975</v>
      </c>
      <c r="O55" s="25" t="n">
        <v>9095</v>
      </c>
      <c r="P55" s="25" t="n">
        <v>15658</v>
      </c>
      <c r="Q55" s="25" t="n">
        <v>972</v>
      </c>
      <c r="R55" s="25" t="n">
        <v>40802.6666</v>
      </c>
      <c r="S55" s="25" t="inlineStr">
        <is>
          <t>https://zenodo.org/records/17855209</t>
        </is>
      </c>
      <c r="T55" s="25" t="inlineStr">
        <is>
          <t>公开真实生产数据</t>
        </is>
      </c>
    </row>
    <row r="56">
      <c r="A56" s="25" t="inlineStr">
        <is>
          <t>SHIFT-PRE-20251209</t>
        </is>
      </c>
      <c r="B56" s="25" t="inlineStr">
        <is>
          <t>改善前</t>
        </is>
      </c>
      <c r="C56" s="51" t="n">
        <v>46000</v>
      </c>
      <c r="D56" s="52" t="n">
        <v>0.7504</v>
      </c>
      <c r="E56" s="52" t="n">
        <v>0.7472</v>
      </c>
      <c r="F56" s="52" t="n">
        <v>1.0099</v>
      </c>
      <c r="G56" s="52" t="n">
        <v>0.9946</v>
      </c>
      <c r="H56" s="52">
        <f>E56*F56*G56</f>
        <v/>
      </c>
      <c r="I56" s="25">
        <f>IF(ABS(D56-H56)&lt;=0.001,"一致","需复核")</f>
        <v/>
      </c>
      <c r="J56" s="25" t="n">
        <v>29440</v>
      </c>
      <c r="K56" s="25" t="n">
        <v>29601</v>
      </c>
      <c r="L56" s="52">
        <f>IF(K56=0,0,J56/K56)</f>
        <v/>
      </c>
      <c r="M56" s="25" t="n">
        <v>26847</v>
      </c>
      <c r="N56" s="25" t="n">
        <v>3573</v>
      </c>
      <c r="O56" s="25" t="n">
        <v>6068</v>
      </c>
      <c r="P56" s="25" t="n">
        <v>19668</v>
      </c>
      <c r="Q56" s="25" t="n">
        <v>391</v>
      </c>
      <c r="R56" s="25" t="n">
        <v>29311.4667</v>
      </c>
      <c r="S56" s="25" t="inlineStr">
        <is>
          <t>https://zenodo.org/records/17855209</t>
        </is>
      </c>
      <c r="T56" s="25" t="inlineStr">
        <is>
          <t>公开真实生产数据</t>
        </is>
      </c>
    </row>
    <row r="57">
      <c r="A57" s="25" t="inlineStr">
        <is>
          <t>SHIFT-PRE-20251210</t>
        </is>
      </c>
      <c r="B57" s="25" t="inlineStr">
        <is>
          <t>改善前</t>
        </is>
      </c>
      <c r="C57" s="51" t="n">
        <v>46001</v>
      </c>
      <c r="D57" s="52" t="n">
        <v>0.6901</v>
      </c>
      <c r="E57" s="52" t="n">
        <v>0.7454</v>
      </c>
      <c r="F57" s="52" t="n">
        <v>0.9364</v>
      </c>
      <c r="G57" s="52" t="n">
        <v>0.9886</v>
      </c>
      <c r="H57" s="52">
        <f>E57*F57*G57</f>
        <v/>
      </c>
      <c r="I57" s="25">
        <f>IF(ABS(D57-H57)&lt;=0.001,"一致","需复核")</f>
        <v/>
      </c>
      <c r="J57" s="25" t="n">
        <v>36364</v>
      </c>
      <c r="K57" s="25" t="n">
        <v>36784</v>
      </c>
      <c r="L57" s="52">
        <f>IF(K57=0,0,J57/K57)</f>
        <v/>
      </c>
      <c r="M57" s="25" t="n">
        <v>24904</v>
      </c>
      <c r="N57" s="25" t="n">
        <v>6010</v>
      </c>
      <c r="O57" s="25" t="n">
        <v>4226</v>
      </c>
      <c r="P57" s="25" t="n">
        <v>17450</v>
      </c>
      <c r="Q57" s="25" t="n">
        <v>1114</v>
      </c>
      <c r="R57" s="25" t="n">
        <v>39281.5</v>
      </c>
      <c r="S57" s="25" t="inlineStr">
        <is>
          <t>https://zenodo.org/records/17855209</t>
        </is>
      </c>
      <c r="T57" s="25" t="inlineStr">
        <is>
          <t>公开真实生产数据</t>
        </is>
      </c>
    </row>
    <row r="58">
      <c r="A58" s="25" t="inlineStr">
        <is>
          <t>SHIFT-PRE-20251211</t>
        </is>
      </c>
      <c r="B58" s="25" t="inlineStr">
        <is>
          <t>改善前</t>
        </is>
      </c>
      <c r="C58" s="51" t="n">
        <v>46002</v>
      </c>
      <c r="D58" s="52" t="n">
        <v>0.5787</v>
      </c>
      <c r="E58" s="52" t="n">
        <v>0.6024</v>
      </c>
      <c r="F58" s="52" t="n">
        <v>0.9675</v>
      </c>
      <c r="G58" s="52" t="n">
        <v>0.993</v>
      </c>
      <c r="H58" s="52">
        <f>E58*F58*G58</f>
        <v/>
      </c>
      <c r="I58" s="25">
        <f>IF(ABS(D58-H58)&lt;=0.001,"一致","需复核")</f>
        <v/>
      </c>
      <c r="J58" s="25" t="n">
        <v>41990</v>
      </c>
      <c r="K58" s="25" t="n">
        <v>42285</v>
      </c>
      <c r="L58" s="52">
        <f>IF(K58=0,0,J58/K58)</f>
        <v/>
      </c>
      <c r="M58" s="25" t="n">
        <v>27209</v>
      </c>
      <c r="N58" s="25" t="n">
        <v>3166</v>
      </c>
      <c r="O58" s="25" t="n">
        <v>10144</v>
      </c>
      <c r="P58" s="25" t="n">
        <v>15502</v>
      </c>
      <c r="Q58" s="25" t="n">
        <v>888</v>
      </c>
      <c r="R58" s="25" t="n">
        <v>43706.6666</v>
      </c>
      <c r="S58" s="25" t="inlineStr">
        <is>
          <t>https://zenodo.org/records/17855209</t>
        </is>
      </c>
      <c r="T58" s="25" t="inlineStr">
        <is>
          <t>公开真实生产数据</t>
        </is>
      </c>
    </row>
    <row r="59">
      <c r="A59" s="25" t="inlineStr">
        <is>
          <t>SHIFT-PRE-20251212</t>
        </is>
      </c>
      <c r="B59" s="25" t="inlineStr">
        <is>
          <t>改善前</t>
        </is>
      </c>
      <c r="C59" s="51" t="n">
        <v>46003</v>
      </c>
      <c r="D59" s="52" t="n">
        <v>0.6435999999999999</v>
      </c>
      <c r="E59" s="52" t="n">
        <v>0.6899999999999999</v>
      </c>
      <c r="F59" s="52" t="n">
        <v>0.9415</v>
      </c>
      <c r="G59" s="52" t="n">
        <v>0.9908</v>
      </c>
      <c r="H59" s="52">
        <f>E59*F59*G59</f>
        <v/>
      </c>
      <c r="I59" s="25">
        <f>IF(ABS(D59-H59)&lt;=0.001,"一致","需复核")</f>
        <v/>
      </c>
      <c r="J59" s="25" t="n">
        <v>36480</v>
      </c>
      <c r="K59" s="25" t="n">
        <v>36820</v>
      </c>
      <c r="L59" s="52">
        <f>IF(K59=0,0,J59/K59)</f>
        <v/>
      </c>
      <c r="M59" s="25" t="n">
        <v>21645</v>
      </c>
      <c r="N59" s="25" t="n">
        <v>7362</v>
      </c>
      <c r="O59" s="25" t="n">
        <v>5604</v>
      </c>
      <c r="P59" s="25" t="n">
        <v>13910</v>
      </c>
      <c r="Q59" s="25" t="n">
        <v>1024</v>
      </c>
      <c r="R59" s="25" t="n">
        <v>39107</v>
      </c>
      <c r="S59" s="25" t="inlineStr">
        <is>
          <t>https://zenodo.org/records/17855209</t>
        </is>
      </c>
      <c r="T59" s="25" t="inlineStr">
        <is>
          <t>公开真实生产数据</t>
        </is>
      </c>
    </row>
    <row r="60">
      <c r="A60" s="25" t="inlineStr">
        <is>
          <t>SHIFT-PRE-20251215</t>
        </is>
      </c>
      <c r="B60" s="25" t="inlineStr">
        <is>
          <t>改善前</t>
        </is>
      </c>
      <c r="C60" s="51" t="n">
        <v>46006</v>
      </c>
      <c r="D60" s="52" t="n">
        <v>0.7072000000000001</v>
      </c>
      <c r="E60" s="52" t="n">
        <v>0.7688</v>
      </c>
      <c r="F60" s="52" t="n">
        <v>0.9294</v>
      </c>
      <c r="G60" s="52" t="n">
        <v>0.9896</v>
      </c>
      <c r="H60" s="52">
        <f>E60*F60*G60</f>
        <v/>
      </c>
      <c r="I60" s="25">
        <f>IF(ABS(D60-H60)&lt;=0.001,"一致","需复核")</f>
        <v/>
      </c>
      <c r="J60" s="25" t="n">
        <v>47734</v>
      </c>
      <c r="K60" s="25" t="n">
        <v>48235</v>
      </c>
      <c r="L60" s="52">
        <f>IF(K60=0,0,J60/K60)</f>
        <v/>
      </c>
      <c r="M60" s="25" t="n">
        <v>27750</v>
      </c>
      <c r="N60" s="25" t="n">
        <v>2703</v>
      </c>
      <c r="O60" s="25" t="n">
        <v>5662</v>
      </c>
      <c r="P60" s="25" t="n">
        <v>19930</v>
      </c>
      <c r="Q60" s="25" t="n">
        <v>1405</v>
      </c>
      <c r="R60" s="25" t="n">
        <v>51896.3333</v>
      </c>
      <c r="S60" s="25" t="inlineStr">
        <is>
          <t>https://zenodo.org/records/17855209</t>
        </is>
      </c>
      <c r="T60" s="25" t="inlineStr">
        <is>
          <t>公开真实生产数据</t>
        </is>
      </c>
    </row>
    <row r="61">
      <c r="A61" s="25" t="inlineStr">
        <is>
          <t>SHIFT-PRE-20251216</t>
        </is>
      </c>
      <c r="B61" s="25" t="inlineStr">
        <is>
          <t>改善前</t>
        </is>
      </c>
      <c r="C61" s="51" t="n">
        <v>46007</v>
      </c>
      <c r="D61" s="52" t="n">
        <v>0.592</v>
      </c>
      <c r="E61" s="52" t="n">
        <v>0.7095</v>
      </c>
      <c r="F61" s="52" t="n">
        <v>0.8606</v>
      </c>
      <c r="G61" s="52" t="n">
        <v>0.9694</v>
      </c>
      <c r="H61" s="52">
        <f>E61*F61*G61</f>
        <v/>
      </c>
      <c r="I61" s="25">
        <f>IF(ABS(D61-H61)&lt;=0.001,"一致","需复核")</f>
        <v/>
      </c>
      <c r="J61" s="25" t="n">
        <v>45180</v>
      </c>
      <c r="K61" s="25" t="n">
        <v>46605</v>
      </c>
      <c r="L61" s="52">
        <f>IF(K61=0,0,J61/K61)</f>
        <v/>
      </c>
      <c r="M61" s="25" t="n">
        <v>28620</v>
      </c>
      <c r="N61" s="25" t="n">
        <v>1758</v>
      </c>
      <c r="O61" s="25" t="n">
        <v>7635</v>
      </c>
      <c r="P61" s="25" t="n">
        <v>17682</v>
      </c>
      <c r="Q61" s="25" t="n">
        <v>2625</v>
      </c>
      <c r="R61" s="25" t="n">
        <v>54152</v>
      </c>
      <c r="S61" s="25" t="inlineStr">
        <is>
          <t>https://zenodo.org/records/17855209</t>
        </is>
      </c>
      <c r="T61" s="25" t="inlineStr">
        <is>
          <t>公开真实生产数据</t>
        </is>
      </c>
    </row>
    <row r="62">
      <c r="A62" s="25" t="inlineStr">
        <is>
          <t>SHIFT-PRE-20251217</t>
        </is>
      </c>
      <c r="B62" s="25" t="inlineStr">
        <is>
          <t>改善前</t>
        </is>
      </c>
      <c r="C62" s="51" t="n">
        <v>46008</v>
      </c>
      <c r="D62" s="52" t="n">
        <v>0.5822000000000001</v>
      </c>
      <c r="E62" s="52" t="n">
        <v>0.6418</v>
      </c>
      <c r="F62" s="52" t="n">
        <v>0.9134</v>
      </c>
      <c r="G62" s="52" t="n">
        <v>0.9931</v>
      </c>
      <c r="H62" s="52">
        <f>E62*F62*G62</f>
        <v/>
      </c>
      <c r="I62" s="25">
        <f>IF(ABS(D62-H62)&lt;=0.001,"一致","需复核")</f>
        <v/>
      </c>
      <c r="J62" s="25" t="n">
        <v>36955</v>
      </c>
      <c r="K62" s="25" t="n">
        <v>37210</v>
      </c>
      <c r="L62" s="52">
        <f>IF(K62=0,0,J62/K62)</f>
        <v/>
      </c>
      <c r="M62" s="25" t="n">
        <v>27222</v>
      </c>
      <c r="N62" s="25" t="n">
        <v>3371</v>
      </c>
      <c r="O62" s="25" t="n">
        <v>7958</v>
      </c>
      <c r="P62" s="25" t="n">
        <v>16093</v>
      </c>
      <c r="Q62" s="25" t="n">
        <v>1378</v>
      </c>
      <c r="R62" s="25" t="n">
        <v>40736.8333</v>
      </c>
      <c r="S62" s="25" t="inlineStr">
        <is>
          <t>https://zenodo.org/records/17855209</t>
        </is>
      </c>
      <c r="T62" s="25" t="inlineStr">
        <is>
          <t>公开真实生产数据</t>
        </is>
      </c>
    </row>
    <row r="63">
      <c r="A63" s="25" t="inlineStr">
        <is>
          <t>SHIFT-PRE-20251218</t>
        </is>
      </c>
      <c r="B63" s="25" t="inlineStr">
        <is>
          <t>改善前</t>
        </is>
      </c>
      <c r="C63" s="51" t="n">
        <v>46009</v>
      </c>
      <c r="D63" s="52" t="n">
        <v>0.4617</v>
      </c>
      <c r="E63" s="52" t="n">
        <v>0.5973000000000001</v>
      </c>
      <c r="F63" s="52" t="n">
        <v>0.7788</v>
      </c>
      <c r="G63" s="52" t="n">
        <v>0.9923999999999999</v>
      </c>
      <c r="H63" s="52">
        <f>E63*F63*G63</f>
        <v/>
      </c>
      <c r="I63" s="25">
        <f>IF(ABS(D63-H63)&lt;=0.001,"一致","需复核")</f>
        <v/>
      </c>
      <c r="J63" s="25" t="n">
        <v>9170</v>
      </c>
      <c r="K63" s="25" t="n">
        <v>9240</v>
      </c>
      <c r="L63" s="52">
        <f>IF(K63=0,0,J63/K63)</f>
        <v/>
      </c>
      <c r="M63" s="25" t="n">
        <v>7448</v>
      </c>
      <c r="N63" s="25" t="n">
        <v>532</v>
      </c>
      <c r="O63" s="25" t="n">
        <v>2999</v>
      </c>
      <c r="P63" s="25" t="n">
        <v>3513</v>
      </c>
      <c r="Q63" s="25" t="n">
        <v>936</v>
      </c>
      <c r="R63" s="25" t="n">
        <v>11864</v>
      </c>
      <c r="S63" s="25" t="inlineStr">
        <is>
          <t>https://zenodo.org/records/17855209</t>
        </is>
      </c>
      <c r="T63" s="25" t="inlineStr">
        <is>
          <t>公开真实生产数据</t>
        </is>
      </c>
    </row>
    <row r="64">
      <c r="A64" s="25" t="inlineStr">
        <is>
          <t>SHIFT-POST-20260130</t>
        </is>
      </c>
      <c r="B64" s="25" t="inlineStr">
        <is>
          <t>改善后</t>
        </is>
      </c>
      <c r="C64" s="51" t="n">
        <v>46052</v>
      </c>
      <c r="D64" s="52" t="n">
        <v>0.644347336</v>
      </c>
      <c r="E64" s="52" t="n">
        <v>0.66562724</v>
      </c>
      <c r="F64" s="52" t="n">
        <v>0.976218909</v>
      </c>
      <c r="G64" s="52" t="n">
        <v>0.991611911</v>
      </c>
      <c r="H64" s="52">
        <f>E64*F64*G64</f>
        <v/>
      </c>
      <c r="I64" s="25">
        <f>IF(ABS(D64-H64)&lt;=0.001,"一致","需复核")</f>
        <v/>
      </c>
      <c r="J64" s="25" t="n">
        <v>28372</v>
      </c>
      <c r="K64" s="25" t="n">
        <v>28612</v>
      </c>
      <c r="L64" s="52">
        <f>IF(K64=0,0,J64/K64)</f>
        <v/>
      </c>
      <c r="M64" s="25" t="n">
        <v>27900</v>
      </c>
      <c r="N64" s="25" t="n">
        <v>3178</v>
      </c>
      <c r="O64" s="25" t="n">
        <v>6048</v>
      </c>
      <c r="P64" s="25" t="n">
        <v>17587</v>
      </c>
      <c r="Q64" s="25" t="n">
        <v>984</v>
      </c>
      <c r="R64" s="25" t="n">
        <v>29309</v>
      </c>
      <c r="S64" s="25" t="inlineStr">
        <is>
          <t>https://zenodo.org/records/17855209</t>
        </is>
      </c>
      <c r="T64" s="25" t="inlineStr">
        <is>
          <t>公开真实生产数据</t>
        </is>
      </c>
    </row>
    <row r="65">
      <c r="A65" s="25" t="inlineStr">
        <is>
          <t>SHIFT-POST-20260202</t>
        </is>
      </c>
      <c r="B65" s="25" t="inlineStr">
        <is>
          <t>改善后</t>
        </is>
      </c>
      <c r="C65" s="51" t="n">
        <v>46055</v>
      </c>
      <c r="D65" s="52" t="n">
        <v>0.687063235</v>
      </c>
      <c r="E65" s="52" t="n">
        <v>0.834040404</v>
      </c>
      <c r="F65" s="52" t="n">
        <v>0.916115212</v>
      </c>
      <c r="G65" s="52" t="n">
        <v>0.899206681</v>
      </c>
      <c r="H65" s="52">
        <f>E65*F65*G65</f>
        <v/>
      </c>
      <c r="I65" s="25">
        <f>IF(ABS(D65-H65)&lt;=0.001,"一致","需复核")</f>
        <v/>
      </c>
      <c r="J65" s="25" t="n">
        <v>53840</v>
      </c>
      <c r="K65" s="25" t="n">
        <v>59875</v>
      </c>
      <c r="L65" s="52">
        <f>IF(K65=0,0,J65/K65)</f>
        <v/>
      </c>
      <c r="M65" s="25" t="n">
        <v>29700</v>
      </c>
      <c r="N65" s="25" t="n">
        <v>2276</v>
      </c>
      <c r="O65" s="25" t="n">
        <v>2653</v>
      </c>
      <c r="P65" s="25" t="n">
        <v>22693</v>
      </c>
      <c r="Q65" s="25" t="n">
        <v>2078</v>
      </c>
      <c r="R65" s="25" t="n">
        <v>65357.5</v>
      </c>
      <c r="S65" s="25" t="inlineStr">
        <is>
          <t>https://zenodo.org/records/17855209</t>
        </is>
      </c>
      <c r="T65" s="25" t="inlineStr">
        <is>
          <t>公开真实生产数据</t>
        </is>
      </c>
    </row>
    <row r="66">
      <c r="A66" s="25" t="inlineStr">
        <is>
          <t>SHIFT-POST-20260203</t>
        </is>
      </c>
      <c r="B66" s="25" t="inlineStr">
        <is>
          <t>改善后</t>
        </is>
      </c>
      <c r="C66" s="51" t="n">
        <v>46056</v>
      </c>
      <c r="D66" s="52" t="n">
        <v>0.609544002</v>
      </c>
      <c r="E66" s="52" t="n">
        <v>0.615117845</v>
      </c>
      <c r="F66" s="52" t="n">
        <v>1.022931712</v>
      </c>
      <c r="G66" s="52" t="n">
        <v>0.968724075</v>
      </c>
      <c r="H66" s="52">
        <f>E66*F66*G66</f>
        <v/>
      </c>
      <c r="I66" s="25">
        <f>IF(ABS(D66-H66)&lt;=0.001,"一致","需复核")</f>
        <v/>
      </c>
      <c r="J66" s="25" t="n">
        <v>35031</v>
      </c>
      <c r="K66" s="25" t="n">
        <v>36162</v>
      </c>
      <c r="L66" s="52">
        <f>IF(K66=0,0,J66/K66)</f>
        <v/>
      </c>
      <c r="M66" s="25" t="n">
        <v>29700</v>
      </c>
      <c r="N66" s="25" t="n">
        <v>3487</v>
      </c>
      <c r="O66" s="25" t="n">
        <v>7944</v>
      </c>
      <c r="P66" s="25" t="n">
        <v>17517</v>
      </c>
      <c r="Q66" s="25" t="n">
        <v>752</v>
      </c>
      <c r="R66" s="25" t="n">
        <v>35351.3334</v>
      </c>
      <c r="S66" s="25" t="inlineStr">
        <is>
          <t>https://zenodo.org/records/17855209</t>
        </is>
      </c>
      <c r="T66" s="25" t="inlineStr">
        <is>
          <t>公开真实生产数据</t>
        </is>
      </c>
    </row>
    <row r="67">
      <c r="A67" s="25" t="inlineStr">
        <is>
          <t>SHIFT-POST-20260204</t>
        </is>
      </c>
      <c r="B67" s="25" t="inlineStr">
        <is>
          <t>改善后</t>
        </is>
      </c>
      <c r="C67" s="51" t="n">
        <v>46057</v>
      </c>
      <c r="D67" s="52" t="n">
        <v>0.65891145</v>
      </c>
      <c r="E67" s="52" t="n">
        <v>0.710998308</v>
      </c>
      <c r="F67" s="52" t="n">
        <v>0.931104236</v>
      </c>
      <c r="G67" s="52" t="n">
        <v>0.9953141639999999</v>
      </c>
      <c r="H67" s="52">
        <f>E67*F67*G67</f>
        <v/>
      </c>
      <c r="I67" s="25">
        <f>IF(ABS(D67-H67)&lt;=0.001,"一致","需复核")</f>
        <v/>
      </c>
      <c r="J67" s="25" t="n">
        <v>18692</v>
      </c>
      <c r="K67" s="25" t="n">
        <v>18780</v>
      </c>
      <c r="L67" s="52">
        <f>IF(K67=0,0,J67/K67)</f>
        <v/>
      </c>
      <c r="M67" s="25" t="n">
        <v>26595</v>
      </c>
      <c r="N67" s="25" t="n">
        <v>2205</v>
      </c>
      <c r="O67" s="25" t="n">
        <v>7686</v>
      </c>
      <c r="P67" s="25" t="n">
        <v>17756</v>
      </c>
      <c r="Q67" s="25" t="n">
        <v>1153</v>
      </c>
      <c r="R67" s="25" t="n">
        <v>20169.6</v>
      </c>
      <c r="S67" s="25" t="inlineStr">
        <is>
          <t>https://zenodo.org/records/17855209</t>
        </is>
      </c>
      <c r="T67" s="25" t="inlineStr">
        <is>
          <t>公开真实生产数据</t>
        </is>
      </c>
    </row>
    <row r="68">
      <c r="A68" s="25" t="inlineStr">
        <is>
          <t>SHIFT-POST-20260205</t>
        </is>
      </c>
      <c r="B68" s="25" t="inlineStr">
        <is>
          <t>改善后</t>
        </is>
      </c>
      <c r="C68" s="51" t="n">
        <v>46058</v>
      </c>
      <c r="D68" s="52" t="n">
        <v>0.6982992609999999</v>
      </c>
      <c r="E68" s="52" t="n">
        <v>0.821104273</v>
      </c>
      <c r="F68" s="52" t="n">
        <v>0.909154262</v>
      </c>
      <c r="G68" s="52" t="n">
        <v>0.935417931</v>
      </c>
      <c r="H68" s="52">
        <f>E68*F68*G68</f>
        <v/>
      </c>
      <c r="I68" s="25">
        <f>IF(ABS(D68-H68)&lt;=0.001,"一致","需复核")</f>
        <v/>
      </c>
      <c r="J68" s="25" t="n">
        <v>29287</v>
      </c>
      <c r="K68" s="25" t="n">
        <v>31309</v>
      </c>
      <c r="L68" s="52">
        <f>IF(K68=0,0,J68/K68)</f>
        <v/>
      </c>
      <c r="M68" s="25" t="n">
        <v>23237</v>
      </c>
      <c r="N68" s="25" t="n">
        <v>8610</v>
      </c>
      <c r="O68" s="25" t="n">
        <v>2010</v>
      </c>
      <c r="P68" s="25" t="n">
        <v>17554</v>
      </c>
      <c r="Q68" s="25" t="n">
        <v>1526</v>
      </c>
      <c r="R68" s="25" t="n">
        <v>34437.5001</v>
      </c>
      <c r="S68" s="25" t="inlineStr">
        <is>
          <t>https://zenodo.org/records/17855209</t>
        </is>
      </c>
      <c r="T68" s="25" t="inlineStr">
        <is>
          <t>公开真实生产数据</t>
        </is>
      </c>
    </row>
    <row r="69">
      <c r="A69" s="25" t="inlineStr">
        <is>
          <t>SHIFT-POST-20260206</t>
        </is>
      </c>
      <c r="B69" s="25" t="inlineStr">
        <is>
          <t>改善后</t>
        </is>
      </c>
      <c r="C69" s="51" t="n">
        <v>46059</v>
      </c>
      <c r="D69" s="52" t="n">
        <v>0.743525122</v>
      </c>
      <c r="E69" s="52" t="n">
        <v>0.73805566</v>
      </c>
      <c r="F69" s="52" t="n">
        <v>1.043010753</v>
      </c>
      <c r="G69" s="52" t="n">
        <v>0.96586793</v>
      </c>
      <c r="H69" s="52">
        <f>E69*F69*G69</f>
        <v/>
      </c>
      <c r="I69" s="25">
        <f>IF(ABS(D69-H69)&lt;=0.001,"一致","需复核")</f>
        <v/>
      </c>
      <c r="J69" s="25" t="n">
        <v>13866</v>
      </c>
      <c r="K69" s="25" t="n">
        <v>14356</v>
      </c>
      <c r="L69" s="52">
        <f>IF(K69=0,0,J69/K69)</f>
        <v/>
      </c>
      <c r="M69" s="25" t="n">
        <v>18649</v>
      </c>
      <c r="N69" s="25" t="n">
        <v>11276</v>
      </c>
      <c r="O69" s="25" t="n">
        <v>2860</v>
      </c>
      <c r="P69" s="25" t="n">
        <v>13176</v>
      </c>
      <c r="Q69" s="25" t="n">
        <v>588</v>
      </c>
      <c r="R69" s="25" t="n">
        <v>13764</v>
      </c>
      <c r="S69" s="25" t="inlineStr">
        <is>
          <t>https://zenodo.org/records/17855209</t>
        </is>
      </c>
      <c r="T69" s="25" t="inlineStr">
        <is>
          <t>公开真实生产数据</t>
        </is>
      </c>
    </row>
    <row r="70">
      <c r="A70" s="25" t="inlineStr">
        <is>
          <t>SHIFT-POST-20260209</t>
        </is>
      </c>
      <c r="B70" s="25" t="inlineStr">
        <is>
          <t>改善后</t>
        </is>
      </c>
      <c r="C70" s="51" t="n">
        <v>46062</v>
      </c>
      <c r="D70" s="52" t="n">
        <v>0.6438567630000001</v>
      </c>
      <c r="E70" s="52" t="n">
        <v>0.74959596</v>
      </c>
      <c r="F70" s="52" t="n">
        <v>0.933866049</v>
      </c>
      <c r="G70" s="52" t="n">
        <v>0.919766184</v>
      </c>
      <c r="H70" s="52">
        <f>E70*F70*G70</f>
        <v/>
      </c>
      <c r="I70" s="25">
        <f>IF(ABS(D70-H70)&lt;=0.001,"一致","需复核")</f>
        <v/>
      </c>
      <c r="J70" s="25" t="n">
        <v>44215</v>
      </c>
      <c r="K70" s="25" t="n">
        <v>48072</v>
      </c>
      <c r="L70" s="52">
        <f>IF(K70=0,0,J70/K70)</f>
        <v/>
      </c>
      <c r="M70" s="25" t="n">
        <v>29700</v>
      </c>
      <c r="N70" s="25" t="n">
        <v>2148</v>
      </c>
      <c r="O70" s="25" t="n">
        <v>5289</v>
      </c>
      <c r="P70" s="25" t="n">
        <v>20859</v>
      </c>
      <c r="Q70" s="25" t="n">
        <v>1404</v>
      </c>
      <c r="R70" s="25" t="n">
        <v>51476.3333</v>
      </c>
      <c r="S70" s="25" t="inlineStr">
        <is>
          <t>https://zenodo.org/records/17855209</t>
        </is>
      </c>
      <c r="T70" s="25" t="inlineStr">
        <is>
          <t>公开真实生产数据</t>
        </is>
      </c>
    </row>
    <row r="71">
      <c r="A71" s="25" t="inlineStr">
        <is>
          <t>SHIFT-POST-20260210</t>
        </is>
      </c>
      <c r="B71" s="25" t="inlineStr">
        <is>
          <t>改善后</t>
        </is>
      </c>
      <c r="C71" s="51" t="n">
        <v>46063</v>
      </c>
      <c r="D71" s="52" t="n">
        <v>0.685507438</v>
      </c>
      <c r="E71" s="52" t="n">
        <v>0.75010101</v>
      </c>
      <c r="F71" s="52" t="n">
        <v>0.961563005</v>
      </c>
      <c r="G71" s="52" t="n">
        <v>0.950418049</v>
      </c>
      <c r="H71" s="52">
        <f>E71*F71*G71</f>
        <v/>
      </c>
      <c r="I71" s="25">
        <f>IF(ABS(D71-H71)&lt;=0.001,"一致","需复核")</f>
        <v/>
      </c>
      <c r="J71" s="25" t="n">
        <v>35807</v>
      </c>
      <c r="K71" s="25" t="n">
        <v>37675</v>
      </c>
      <c r="L71" s="52">
        <f>IF(K71=0,0,J71/K71)</f>
        <v/>
      </c>
      <c r="M71" s="25" t="n">
        <v>29700</v>
      </c>
      <c r="N71" s="25" t="n">
        <v>2837</v>
      </c>
      <c r="O71" s="25" t="n">
        <v>4585</v>
      </c>
      <c r="P71" s="25" t="n">
        <v>21183</v>
      </c>
      <c r="Q71" s="25" t="n">
        <v>1095</v>
      </c>
      <c r="R71" s="25" t="n">
        <v>39180.9999</v>
      </c>
      <c r="S71" s="25" t="inlineStr">
        <is>
          <t>https://zenodo.org/records/17855209</t>
        </is>
      </c>
      <c r="T71" s="25" t="inlineStr">
        <is>
          <t>公开真实生产数据</t>
        </is>
      </c>
    </row>
    <row r="72">
      <c r="A72" s="25" t="inlineStr">
        <is>
          <t>SHIFT-POST-20260211</t>
        </is>
      </c>
      <c r="B72" s="25" t="inlineStr">
        <is>
          <t>改善后</t>
        </is>
      </c>
      <c r="C72" s="51" t="n">
        <v>46064</v>
      </c>
      <c r="D72" s="52" t="n">
        <v>0.580214372</v>
      </c>
      <c r="E72" s="52" t="n">
        <v>0.642361111</v>
      </c>
      <c r="F72" s="52" t="n">
        <v>0.977589638</v>
      </c>
      <c r="G72" s="52" t="n">
        <v>0.923958897</v>
      </c>
      <c r="H72" s="52">
        <f>E72*F72*G72</f>
        <v/>
      </c>
      <c r="I72" s="25">
        <f>IF(ABS(D72-H72)&lt;=0.001,"一致","需复核")</f>
        <v/>
      </c>
      <c r="J72" s="25" t="n">
        <v>17084</v>
      </c>
      <c r="K72" s="25" t="n">
        <v>18490</v>
      </c>
      <c r="L72" s="52">
        <f>IF(K72=0,0,J72/K72)</f>
        <v/>
      </c>
      <c r="M72" s="25" t="n">
        <v>28800</v>
      </c>
      <c r="N72" s="25" t="n">
        <v>7787</v>
      </c>
      <c r="O72" s="25" t="n">
        <v>2513</v>
      </c>
      <c r="P72" s="25" t="n">
        <v>17659</v>
      </c>
      <c r="Q72" s="25" t="n">
        <v>841</v>
      </c>
      <c r="R72" s="25" t="n">
        <v>18913.8666</v>
      </c>
      <c r="S72" s="25" t="inlineStr">
        <is>
          <t>https://zenodo.org/records/17855209</t>
        </is>
      </c>
      <c r="T72" s="25" t="inlineStr">
        <is>
          <t>公开真实生产数据</t>
        </is>
      </c>
    </row>
    <row r="73">
      <c r="A73" s="25" t="inlineStr">
        <is>
          <t>SHIFT-POST-20260212</t>
        </is>
      </c>
      <c r="B73" s="25" t="inlineStr">
        <is>
          <t>改善后</t>
        </is>
      </c>
      <c r="C73" s="51" t="n">
        <v>46065</v>
      </c>
      <c r="D73" s="52" t="n">
        <v>0.66917636</v>
      </c>
      <c r="E73" s="52" t="n">
        <v>0.673299663</v>
      </c>
      <c r="F73" s="52" t="n">
        <v>1.012011336</v>
      </c>
      <c r="G73" s="52" t="n">
        <v>0.982079885</v>
      </c>
      <c r="H73" s="52">
        <f>E73*F73*G73</f>
        <v/>
      </c>
      <c r="I73" s="25">
        <f>IF(ABS(D73-H73)&lt;=0.001,"一致","需复核")</f>
        <v/>
      </c>
      <c r="J73" s="25" t="n">
        <v>27292</v>
      </c>
      <c r="K73" s="25" t="n">
        <v>27790</v>
      </c>
      <c r="L73" s="52">
        <f>IF(K73=0,0,J73/K73)</f>
        <v/>
      </c>
      <c r="M73" s="25" t="n">
        <v>29700</v>
      </c>
      <c r="N73" s="25" t="n">
        <v>5752</v>
      </c>
      <c r="O73" s="25" t="n">
        <v>3951</v>
      </c>
      <c r="P73" s="25" t="n">
        <v>19294</v>
      </c>
      <c r="Q73" s="25" t="n">
        <v>703</v>
      </c>
      <c r="R73" s="25" t="n">
        <v>27460.1667</v>
      </c>
      <c r="S73" s="25" t="inlineStr">
        <is>
          <t>https://zenodo.org/records/17855209</t>
        </is>
      </c>
      <c r="T73" s="25" t="inlineStr">
        <is>
          <t>公开真实生产数据</t>
        </is>
      </c>
    </row>
    <row r="74">
      <c r="A74" s="25" t="inlineStr">
        <is>
          <t>SHIFT-POST-20260213</t>
        </is>
      </c>
      <c r="B74" s="25" t="inlineStr">
        <is>
          <t>改善后</t>
        </is>
      </c>
      <c r="C74" s="51" t="n">
        <v>46066</v>
      </c>
      <c r="D74" s="52" t="n">
        <v>0.607008535</v>
      </c>
      <c r="E74" s="52" t="n">
        <v>0.724068793</v>
      </c>
      <c r="F74" s="52" t="n">
        <v>0.856564715</v>
      </c>
      <c r="G74" s="52" t="n">
        <v>0.978711715</v>
      </c>
      <c r="H74" s="52">
        <f>E74*F74*G74</f>
        <v/>
      </c>
      <c r="I74" s="25">
        <f>IF(ABS(D74-H74)&lt;=0.001,"一致","需复核")</f>
        <v/>
      </c>
      <c r="J74" s="25" t="n">
        <v>14252</v>
      </c>
      <c r="K74" s="25" t="n">
        <v>14562</v>
      </c>
      <c r="L74" s="52">
        <f>IF(K74=0,0,J74/K74)</f>
        <v/>
      </c>
      <c r="M74" s="25" t="n">
        <v>22444</v>
      </c>
      <c r="N74" s="25" t="n">
        <v>9728</v>
      </c>
      <c r="O74" s="25" t="n">
        <v>1921</v>
      </c>
      <c r="P74" s="25" t="n">
        <v>14040</v>
      </c>
      <c r="Q74" s="25" t="n">
        <v>2211</v>
      </c>
      <c r="R74" s="25" t="n">
        <v>17000.4668</v>
      </c>
      <c r="S74" s="25" t="inlineStr">
        <is>
          <t>https://zenodo.org/records/17855209</t>
        </is>
      </c>
      <c r="T74" s="25" t="inlineStr">
        <is>
          <t>公开真实生产数据</t>
        </is>
      </c>
    </row>
    <row r="75">
      <c r="A75" s="25" t="inlineStr">
        <is>
          <t>SHIFT-POST-20260216</t>
        </is>
      </c>
      <c r="B75" s="25" t="inlineStr">
        <is>
          <t>改善后</t>
        </is>
      </c>
      <c r="C75" s="51" t="n">
        <v>46069</v>
      </c>
      <c r="D75" s="52" t="n">
        <v>0.493497475</v>
      </c>
      <c r="E75" s="52" t="n">
        <v>0.567777778</v>
      </c>
      <c r="F75" s="52" t="n">
        <v>0.879069561</v>
      </c>
      <c r="G75" s="52" t="n">
        <v>0.988742727</v>
      </c>
      <c r="H75" s="52">
        <f>E75*F75*G75</f>
        <v/>
      </c>
      <c r="I75" s="25">
        <f>IF(ABS(D75-H75)&lt;=0.001,"一致","需复核")</f>
        <v/>
      </c>
      <c r="J75" s="25" t="n">
        <v>39085</v>
      </c>
      <c r="K75" s="25" t="n">
        <v>39530</v>
      </c>
      <c r="L75" s="52">
        <f>IF(K75=0,0,J75/K75)</f>
        <v/>
      </c>
      <c r="M75" s="25" t="n">
        <v>29700</v>
      </c>
      <c r="N75" s="25" t="n">
        <v>2476</v>
      </c>
      <c r="O75" s="25" t="n">
        <v>10361</v>
      </c>
      <c r="P75" s="25" t="n">
        <v>14963</v>
      </c>
      <c r="Q75" s="25" t="n">
        <v>1900</v>
      </c>
      <c r="R75" s="25" t="n">
        <v>44968</v>
      </c>
      <c r="S75" s="25" t="inlineStr">
        <is>
          <t>https://zenodo.org/records/17855209</t>
        </is>
      </c>
      <c r="T75" s="25" t="inlineStr">
        <is>
          <t>公开真实生产数据</t>
        </is>
      </c>
    </row>
    <row r="76">
      <c r="A76" s="25" t="inlineStr">
        <is>
          <t>SHIFT-POST-20260217</t>
        </is>
      </c>
      <c r="B76" s="25" t="inlineStr">
        <is>
          <t>改善后</t>
        </is>
      </c>
      <c r="C76" s="51" t="n">
        <v>46070</v>
      </c>
      <c r="D76" s="52" t="n">
        <v>0.614111334</v>
      </c>
      <c r="E76" s="52" t="n">
        <v>0.718585859</v>
      </c>
      <c r="F76" s="52" t="n">
        <v>0.874798597</v>
      </c>
      <c r="G76" s="52" t="n">
        <v>0.976923077</v>
      </c>
      <c r="H76" s="52">
        <f>E76*F76*G76</f>
        <v/>
      </c>
      <c r="I76" s="25">
        <f>IF(ABS(D76-H76)&lt;=0.001,"一致","需复核")</f>
        <v/>
      </c>
      <c r="J76" s="25" t="n">
        <v>45085</v>
      </c>
      <c r="K76" s="25" t="n">
        <v>46150</v>
      </c>
      <c r="L76" s="52">
        <f>IF(K76=0,0,J76/K76)</f>
        <v/>
      </c>
      <c r="M76" s="25" t="n">
        <v>29700</v>
      </c>
      <c r="N76" s="25" t="n">
        <v>2548</v>
      </c>
      <c r="O76" s="25" t="n">
        <v>5810</v>
      </c>
      <c r="P76" s="25" t="n">
        <v>18889</v>
      </c>
      <c r="Q76" s="25" t="n">
        <v>2453</v>
      </c>
      <c r="R76" s="25" t="n">
        <v>52755</v>
      </c>
      <c r="S76" s="25" t="inlineStr">
        <is>
          <t>https://zenodo.org/records/17855209</t>
        </is>
      </c>
      <c r="T76" s="25" t="inlineStr">
        <is>
          <t>公开真实生产数据</t>
        </is>
      </c>
    </row>
    <row r="77">
      <c r="A77" s="25" t="inlineStr">
        <is>
          <t>SHIFT-POST-20260218</t>
        </is>
      </c>
      <c r="B77" s="25" t="inlineStr">
        <is>
          <t>改善后</t>
        </is>
      </c>
      <c r="C77" s="51" t="n">
        <v>46071</v>
      </c>
      <c r="D77" s="52" t="n">
        <v>0.576902166</v>
      </c>
      <c r="E77" s="52" t="n">
        <v>0.70256582</v>
      </c>
      <c r="F77" s="52" t="n">
        <v>0.8303472160000001</v>
      </c>
      <c r="G77" s="52" t="n">
        <v>0.988906926</v>
      </c>
      <c r="H77" s="52">
        <f>E77*F77*G77</f>
        <v/>
      </c>
      <c r="I77" s="25">
        <f>IF(ABS(D77-H77)&lt;=0.001,"一致","需复核")</f>
        <v/>
      </c>
      <c r="J77" s="25" t="n">
        <v>36550</v>
      </c>
      <c r="K77" s="25" t="n">
        <v>36960</v>
      </c>
      <c r="L77" s="52">
        <f>IF(K77=0,0,J77/K77)</f>
        <v/>
      </c>
      <c r="M77" s="25" t="n">
        <v>23891</v>
      </c>
      <c r="N77" s="25" t="n">
        <v>6688</v>
      </c>
      <c r="O77" s="25" t="n">
        <v>5327</v>
      </c>
      <c r="P77" s="25" t="n">
        <v>14069</v>
      </c>
      <c r="Q77" s="25" t="n">
        <v>2716</v>
      </c>
      <c r="R77" s="25" t="n">
        <v>44511.4999</v>
      </c>
      <c r="S77" s="25" t="inlineStr">
        <is>
          <t>https://zenodo.org/records/17855209</t>
        </is>
      </c>
      <c r="T77" s="25" t="inlineStr">
        <is>
          <t>公开真实生产数据</t>
        </is>
      </c>
    </row>
    <row r="78">
      <c r="A78" s="25" t="inlineStr">
        <is>
          <t>SHIFT-POST-20260219</t>
        </is>
      </c>
      <c r="B78" s="25" t="inlineStr">
        <is>
          <t>改善后</t>
        </is>
      </c>
      <c r="C78" s="51" t="n">
        <v>46072</v>
      </c>
      <c r="D78" s="52" t="n">
        <v>0.680560904</v>
      </c>
      <c r="E78" s="52" t="n">
        <v>0.666622103</v>
      </c>
      <c r="F78" s="52" t="n">
        <v>1.042413326</v>
      </c>
      <c r="G78" s="52" t="n">
        <v>0.979371208</v>
      </c>
      <c r="H78" s="52">
        <f>E78*F78*G78</f>
        <v/>
      </c>
      <c r="I78" s="25">
        <f>IF(ABS(D78-H78)&lt;=0.001,"一致","需复核")</f>
        <v/>
      </c>
      <c r="J78" s="25" t="n">
        <v>17756</v>
      </c>
      <c r="K78" s="25" t="n">
        <v>18130</v>
      </c>
      <c r="L78" s="52">
        <f>IF(K78=0,0,J78/K78)</f>
        <v/>
      </c>
      <c r="M78" s="25" t="n">
        <v>22440</v>
      </c>
      <c r="N78" s="25" t="n">
        <v>9008</v>
      </c>
      <c r="O78" s="25" t="n">
        <v>5733</v>
      </c>
      <c r="P78" s="25" t="n">
        <v>14667</v>
      </c>
      <c r="Q78" s="25" t="n">
        <v>292</v>
      </c>
      <c r="R78" s="25" t="n">
        <v>17392.3333</v>
      </c>
      <c r="S78" s="25" t="inlineStr">
        <is>
          <t>https://zenodo.org/records/17855209</t>
        </is>
      </c>
      <c r="T78" s="25" t="inlineStr">
        <is>
          <t>公开真实生产数据</t>
        </is>
      </c>
    </row>
    <row r="79">
      <c r="A79" s="25" t="inlineStr">
        <is>
          <t>SHIFT-POST-20260220</t>
        </is>
      </c>
      <c r="B79" s="25" t="inlineStr">
        <is>
          <t>改善后</t>
        </is>
      </c>
      <c r="C79" s="51" t="n">
        <v>46073</v>
      </c>
      <c r="D79" s="52" t="n">
        <v>0.565868326</v>
      </c>
      <c r="E79" s="52" t="n">
        <v>0.582995756</v>
      </c>
      <c r="F79" s="52" t="n">
        <v>0.989458995</v>
      </c>
      <c r="G79" s="52" t="n">
        <v>0.980962016</v>
      </c>
      <c r="H79" s="52">
        <f>E79*F79*G79</f>
        <v/>
      </c>
      <c r="I79" s="25">
        <f>IF(ABS(D79-H79)&lt;=0.001,"一致","需复核")</f>
        <v/>
      </c>
      <c r="J79" s="25" t="n">
        <v>21332</v>
      </c>
      <c r="K79" s="25" t="n">
        <v>21746</v>
      </c>
      <c r="L79" s="52">
        <f>IF(K79=0,0,J79/K79)</f>
        <v/>
      </c>
      <c r="M79" s="25" t="n">
        <v>20736</v>
      </c>
      <c r="N79" s="25" t="n">
        <v>8924</v>
      </c>
      <c r="O79" s="25" t="n">
        <v>6887</v>
      </c>
      <c r="P79" s="25" t="n">
        <v>11521</v>
      </c>
      <c r="Q79" s="25" t="n">
        <v>568</v>
      </c>
      <c r="R79" s="25" t="n">
        <v>21977.6667</v>
      </c>
      <c r="S79" s="25" t="inlineStr">
        <is>
          <t>https://zenodo.org/records/17855209</t>
        </is>
      </c>
      <c r="T79" s="25" t="inlineStr">
        <is>
          <t>公开真实生产数据</t>
        </is>
      </c>
    </row>
    <row r="80">
      <c r="A80" s="25" t="inlineStr">
        <is>
          <t>SHIFT-POST-20260224</t>
        </is>
      </c>
      <c r="B80" s="25" t="inlineStr">
        <is>
          <t>改善后</t>
        </is>
      </c>
      <c r="C80" s="51" t="n">
        <v>46077</v>
      </c>
      <c r="D80" s="52" t="n">
        <v>0.501550848</v>
      </c>
      <c r="E80" s="52" t="n">
        <v>0.595353535</v>
      </c>
      <c r="F80" s="52" t="n">
        <v>0.925648891</v>
      </c>
      <c r="G80" s="52" t="n">
        <v>0.910109709</v>
      </c>
      <c r="H80" s="52">
        <f>E80*F80*G80</f>
        <v/>
      </c>
      <c r="I80" s="25">
        <f>IF(ABS(D80-H80)&lt;=0.001,"一致","需复核")</f>
        <v/>
      </c>
      <c r="J80" s="25" t="n">
        <v>38575</v>
      </c>
      <c r="K80" s="25" t="n">
        <v>42385</v>
      </c>
      <c r="L80" s="52">
        <f>IF(K80=0,0,J80/K80)</f>
        <v/>
      </c>
      <c r="M80" s="25" t="n">
        <v>29700</v>
      </c>
      <c r="N80" s="25" t="n">
        <v>2948</v>
      </c>
      <c r="O80" s="25" t="n">
        <v>9070</v>
      </c>
      <c r="P80" s="25" t="n">
        <v>16255</v>
      </c>
      <c r="Q80" s="25" t="n">
        <v>1427</v>
      </c>
      <c r="R80" s="25" t="n">
        <v>45789.5001</v>
      </c>
      <c r="S80" s="25" t="inlineStr">
        <is>
          <t>https://zenodo.org/records/17855209</t>
        </is>
      </c>
      <c r="T80" s="25" t="inlineStr">
        <is>
          <t>公开真实生产数据</t>
        </is>
      </c>
    </row>
    <row r="81">
      <c r="A81" s="25" t="inlineStr">
        <is>
          <t>SHIFT-POST-20260225</t>
        </is>
      </c>
      <c r="B81" s="25" t="inlineStr">
        <is>
          <t>改善后</t>
        </is>
      </c>
      <c r="C81" s="51" t="n">
        <v>46078</v>
      </c>
      <c r="D81" s="52" t="n">
        <v>0.642118488</v>
      </c>
      <c r="E81" s="52" t="n">
        <v>0.682534722</v>
      </c>
      <c r="F81" s="52" t="n">
        <v>0.958198957</v>
      </c>
      <c r="G81" s="52" t="n">
        <v>0.981826456</v>
      </c>
      <c r="H81" s="52">
        <f>E81*F81*G81</f>
        <v/>
      </c>
      <c r="I81" s="25">
        <f>IF(ABS(D81-H81)&lt;=0.001,"一致","需复核")</f>
        <v/>
      </c>
      <c r="J81" s="25" t="n">
        <v>32361</v>
      </c>
      <c r="K81" s="25" t="n">
        <v>32960</v>
      </c>
      <c r="L81" s="52">
        <f>IF(K81=0,0,J81/K81)</f>
        <v/>
      </c>
      <c r="M81" s="25" t="n">
        <v>28800</v>
      </c>
      <c r="N81" s="25" t="n">
        <v>1873</v>
      </c>
      <c r="O81" s="25" t="n">
        <v>7270</v>
      </c>
      <c r="P81" s="25" t="n">
        <v>18806</v>
      </c>
      <c r="Q81" s="25" t="n">
        <v>851</v>
      </c>
      <c r="R81" s="25" t="n">
        <v>34397.8667</v>
      </c>
      <c r="S81" s="25" t="inlineStr">
        <is>
          <t>https://zenodo.org/records/17855209</t>
        </is>
      </c>
      <c r="T81" s="25" t="inlineStr">
        <is>
          <t>公开真实生产数据</t>
        </is>
      </c>
    </row>
    <row r="82">
      <c r="A82" s="25" t="inlineStr">
        <is>
          <t>SHIFT-POST-20260226</t>
        </is>
      </c>
      <c r="B82" s="25" t="inlineStr">
        <is>
          <t>改善后</t>
        </is>
      </c>
      <c r="C82" s="51" t="n">
        <v>46079</v>
      </c>
      <c r="D82" s="52" t="n">
        <v>0.667888119</v>
      </c>
      <c r="E82" s="52" t="n">
        <v>0.757171717</v>
      </c>
      <c r="F82" s="52" t="n">
        <v>0.893241184</v>
      </c>
      <c r="G82" s="52" t="n">
        <v>0.98750794</v>
      </c>
      <c r="H82" s="52">
        <f>E82*F82*G82</f>
        <v/>
      </c>
      <c r="I82" s="25">
        <f>IF(ABS(D82-H82)&lt;=0.001,"一致","需复核")</f>
        <v/>
      </c>
      <c r="J82" s="25" t="n">
        <v>32648</v>
      </c>
      <c r="K82" s="25" t="n">
        <v>33061</v>
      </c>
      <c r="L82" s="52">
        <f>IF(K82=0,0,J82/K82)</f>
        <v/>
      </c>
      <c r="M82" s="25" t="n">
        <v>29700</v>
      </c>
      <c r="N82" s="25" t="n">
        <v>3236</v>
      </c>
      <c r="O82" s="25" t="n">
        <v>3976</v>
      </c>
      <c r="P82" s="25" t="n">
        <v>20257</v>
      </c>
      <c r="Q82" s="25" t="n">
        <v>2231</v>
      </c>
      <c r="R82" s="25" t="n">
        <v>37012.4</v>
      </c>
      <c r="S82" s="25" t="inlineStr">
        <is>
          <t>https://zenodo.org/records/17855209</t>
        </is>
      </c>
      <c r="T82" s="25" t="inlineStr">
        <is>
          <t>公开真实生产数据</t>
        </is>
      </c>
    </row>
    <row r="83">
      <c r="A83" s="25" t="inlineStr">
        <is>
          <t>SHIFT-POST-20260227</t>
        </is>
      </c>
      <c r="B83" s="25" t="inlineStr">
        <is>
          <t>改善后</t>
        </is>
      </c>
      <c r="C83" s="51" t="n">
        <v>46080</v>
      </c>
      <c r="D83" s="52" t="n">
        <v>0.661963952</v>
      </c>
      <c r="E83" s="52" t="n">
        <v>0.735162353</v>
      </c>
      <c r="F83" s="52" t="n">
        <v>0.929444992</v>
      </c>
      <c r="G83" s="52" t="n">
        <v>0.9687849630000001</v>
      </c>
      <c r="H83" s="52">
        <f>E83*F83*G83</f>
        <v/>
      </c>
      <c r="I83" s="25">
        <f>IF(ABS(D83-H83)&lt;=0.001,"一致","需复核")</f>
        <v/>
      </c>
      <c r="J83" s="25" t="n">
        <v>17318</v>
      </c>
      <c r="K83" s="25" t="n">
        <v>17876</v>
      </c>
      <c r="L83" s="52">
        <f>IF(K83=0,0,J83/K83)</f>
        <v/>
      </c>
      <c r="M83" s="25" t="n">
        <v>27009</v>
      </c>
      <c r="N83" s="25" t="n">
        <v>4827</v>
      </c>
      <c r="O83" s="25" t="n">
        <v>3217</v>
      </c>
      <c r="P83" s="25" t="n">
        <v>18877</v>
      </c>
      <c r="Q83" s="25" t="n">
        <v>979</v>
      </c>
      <c r="R83" s="25" t="n">
        <v>19232.9833</v>
      </c>
      <c r="S83" s="25" t="inlineStr">
        <is>
          <t>https://zenodo.org/records/17855209</t>
        </is>
      </c>
      <c r="T83" s="25" t="inlineStr">
        <is>
          <t>公开真实生产数据</t>
        </is>
      </c>
    </row>
    <row r="84">
      <c r="A84" s="25" t="inlineStr">
        <is>
          <t>SHIFT-POST-20260302</t>
        </is>
      </c>
      <c r="B84" s="25" t="inlineStr">
        <is>
          <t>改善后</t>
        </is>
      </c>
      <c r="C84" s="51" t="n">
        <v>46083</v>
      </c>
      <c r="D84" s="52" t="n">
        <v>0.700290601</v>
      </c>
      <c r="E84" s="52" t="n">
        <v>0.799748838</v>
      </c>
      <c r="F84" s="52" t="n">
        <v>0.90265892</v>
      </c>
      <c r="G84" s="52" t="n">
        <v>0.970065372</v>
      </c>
      <c r="H84" s="52">
        <f>E84*F84*G84</f>
        <v/>
      </c>
      <c r="I84" s="25">
        <f>IF(ABS(D84-H84)&lt;=0.001,"一致","需复核")</f>
        <v/>
      </c>
      <c r="J84" s="25" t="n">
        <v>49711</v>
      </c>
      <c r="K84" s="25" t="n">
        <v>51245</v>
      </c>
      <c r="L84" s="52">
        <f>IF(K84=0,0,J84/K84)</f>
        <v/>
      </c>
      <c r="M84" s="25" t="n">
        <v>29463</v>
      </c>
      <c r="N84" s="25" t="n">
        <v>3472</v>
      </c>
      <c r="O84" s="25" t="n">
        <v>2665</v>
      </c>
      <c r="P84" s="25" t="n">
        <v>21229</v>
      </c>
      <c r="Q84" s="25" t="n">
        <v>2334</v>
      </c>
      <c r="R84" s="25" t="n">
        <v>56771.1667</v>
      </c>
      <c r="S84" s="25" t="inlineStr">
        <is>
          <t>https://zenodo.org/records/17855209</t>
        </is>
      </c>
      <c r="T84" s="25" t="inlineStr">
        <is>
          <t>公开真实生产数据</t>
        </is>
      </c>
    </row>
    <row r="85">
      <c r="A85" s="25" t="inlineStr">
        <is>
          <t>SHIFT-POST-20260303</t>
        </is>
      </c>
      <c r="B85" s="25" t="inlineStr">
        <is>
          <t>改善后</t>
        </is>
      </c>
      <c r="C85" s="51" t="n">
        <v>46084</v>
      </c>
      <c r="D85" s="52" t="n">
        <v>0.617641998</v>
      </c>
      <c r="E85" s="52" t="n">
        <v>0.6664520739999999</v>
      </c>
      <c r="F85" s="52" t="n">
        <v>0.945368964</v>
      </c>
      <c r="G85" s="52" t="n">
        <v>0.980317047</v>
      </c>
      <c r="H85" s="52">
        <f>E85*F85*G85</f>
        <v/>
      </c>
      <c r="I85" s="25">
        <f>IF(ABS(D85-H85)&lt;=0.001,"一致","需复核")</f>
        <v/>
      </c>
      <c r="J85" s="25" t="n">
        <v>40691</v>
      </c>
      <c r="K85" s="25" t="n">
        <v>41508</v>
      </c>
      <c r="L85" s="52">
        <f>IF(K85=0,0,J85/K85)</f>
        <v/>
      </c>
      <c r="M85" s="25" t="n">
        <v>27960</v>
      </c>
      <c r="N85" s="25" t="n">
        <v>3853</v>
      </c>
      <c r="O85" s="25" t="n">
        <v>7213</v>
      </c>
      <c r="P85" s="25" t="n">
        <v>17323</v>
      </c>
      <c r="Q85" s="25" t="n">
        <v>1311</v>
      </c>
      <c r="R85" s="25" t="n">
        <v>43906.6667</v>
      </c>
      <c r="S85" s="25" t="inlineStr">
        <is>
          <t>https://zenodo.org/records/17855209</t>
        </is>
      </c>
      <c r="T85" s="25" t="inlineStr">
        <is>
          <t>公开真实生产数据</t>
        </is>
      </c>
    </row>
    <row r="86">
      <c r="A86" s="25" t="inlineStr">
        <is>
          <t>SHIFT-POST-20260304</t>
        </is>
      </c>
      <c r="B86" s="25" t="inlineStr">
        <is>
          <t>改善后</t>
        </is>
      </c>
      <c r="C86" s="51" t="n">
        <v>46085</v>
      </c>
      <c r="D86" s="52" t="n">
        <v>0.713529277</v>
      </c>
      <c r="E86" s="52" t="n">
        <v>0.729878185</v>
      </c>
      <c r="F86" s="52" t="n">
        <v>0.994173188</v>
      </c>
      <c r="G86" s="52" t="n">
        <v>0.9833301759999999</v>
      </c>
      <c r="H86" s="52">
        <f>E86*F86*G86</f>
        <v/>
      </c>
      <c r="I86" s="25">
        <f>IF(ABS(D86-H86)&lt;=0.001,"一致","需复核")</f>
        <v/>
      </c>
      <c r="J86" s="25" t="n">
        <v>25955</v>
      </c>
      <c r="K86" s="25" t="n">
        <v>26395</v>
      </c>
      <c r="L86" s="52">
        <f>IF(K86=0,0,J86/K86)</f>
        <v/>
      </c>
      <c r="M86" s="25" t="n">
        <v>26762</v>
      </c>
      <c r="N86" s="25" t="n">
        <v>4663</v>
      </c>
      <c r="O86" s="25" t="n">
        <v>4604</v>
      </c>
      <c r="P86" s="25" t="n">
        <v>18295</v>
      </c>
      <c r="Q86" s="25" t="n">
        <v>1238</v>
      </c>
      <c r="R86" s="25" t="n">
        <v>26549.7001</v>
      </c>
      <c r="S86" s="25" t="inlineStr">
        <is>
          <t>https://zenodo.org/records/17855209</t>
        </is>
      </c>
      <c r="T86" s="25" t="inlineStr">
        <is>
          <t>公开真实生产数据</t>
        </is>
      </c>
    </row>
    <row r="87">
      <c r="A87" s="25" t="inlineStr">
        <is>
          <t>SHIFT-POST-20260305</t>
        </is>
      </c>
      <c r="B87" s="25" t="inlineStr">
        <is>
          <t>改善后</t>
        </is>
      </c>
      <c r="C87" s="51" t="n">
        <v>46086</v>
      </c>
      <c r="D87" s="52" t="n">
        <v>0.697991567</v>
      </c>
      <c r="E87" s="52" t="n">
        <v>0.757503771</v>
      </c>
      <c r="F87" s="52" t="n">
        <v>0.935594901</v>
      </c>
      <c r="G87" s="52" t="n">
        <v>0.9848668739999999</v>
      </c>
      <c r="H87" s="52">
        <f>E87*F87*G87</f>
        <v/>
      </c>
      <c r="I87" s="25">
        <f>IF(ABS(D87-H87)&lt;=0.001,"一致","需复核")</f>
        <v/>
      </c>
      <c r="J87" s="25" t="n">
        <v>25967</v>
      </c>
      <c r="K87" s="25" t="n">
        <v>26366</v>
      </c>
      <c r="L87" s="52">
        <f>IF(K87=0,0,J87/K87)</f>
        <v/>
      </c>
      <c r="M87" s="25" t="n">
        <v>26520</v>
      </c>
      <c r="N87" s="25" t="n">
        <v>5484</v>
      </c>
      <c r="O87" s="25" t="n">
        <v>4127</v>
      </c>
      <c r="P87" s="25" t="n">
        <v>18556</v>
      </c>
      <c r="Q87" s="25" t="n">
        <v>1533</v>
      </c>
      <c r="R87" s="25" t="n">
        <v>28181.0001</v>
      </c>
      <c r="S87" s="25" t="inlineStr">
        <is>
          <t>https://zenodo.org/records/17855209</t>
        </is>
      </c>
      <c r="T87" s="25" t="inlineStr">
        <is>
          <t>公开真实生产数据</t>
        </is>
      </c>
    </row>
    <row r="88">
      <c r="A88" s="25" t="inlineStr">
        <is>
          <t>SHIFT-POST-20260306</t>
        </is>
      </c>
      <c r="B88" s="25" t="inlineStr">
        <is>
          <t>改善后</t>
        </is>
      </c>
      <c r="C88" s="51" t="n">
        <v>46087</v>
      </c>
      <c r="D88" s="52" t="n">
        <v>0.707833143</v>
      </c>
      <c r="E88" s="52" t="n">
        <v>0.760429255</v>
      </c>
      <c r="F88" s="52" t="n">
        <v>0.9750172030000001</v>
      </c>
      <c r="G88" s="52" t="n">
        <v>0.95468434</v>
      </c>
      <c r="H88" s="52">
        <f>E88*F88*G88</f>
        <v/>
      </c>
      <c r="I88" s="25">
        <f>IF(ABS(D88-H88)&lt;=0.001,"一致","需复核")</f>
        <v/>
      </c>
      <c r="J88" s="25" t="n">
        <v>22184</v>
      </c>
      <c r="K88" s="25" t="n">
        <v>23237</v>
      </c>
      <c r="L88" s="52">
        <f>IF(K88=0,0,J88/K88)</f>
        <v/>
      </c>
      <c r="M88" s="25" t="n">
        <v>20687</v>
      </c>
      <c r="N88" s="25" t="n">
        <v>8015</v>
      </c>
      <c r="O88" s="25" t="n">
        <v>4154</v>
      </c>
      <c r="P88" s="25" t="n">
        <v>14881</v>
      </c>
      <c r="Q88" s="25" t="n">
        <v>850</v>
      </c>
      <c r="R88" s="25" t="n">
        <v>23832.4</v>
      </c>
      <c r="S88" s="25" t="inlineStr">
        <is>
          <t>https://zenodo.org/records/17855209</t>
        </is>
      </c>
      <c r="T88" s="25" t="inlineStr">
        <is>
          <t>公开真实生产数据</t>
        </is>
      </c>
    </row>
    <row r="89">
      <c r="A89" s="25" t="inlineStr">
        <is>
          <t>SHIFT-POST-20260309</t>
        </is>
      </c>
      <c r="B89" s="25" t="inlineStr">
        <is>
          <t>改善后</t>
        </is>
      </c>
      <c r="C89" s="51" t="n">
        <v>46090</v>
      </c>
      <c r="D89" s="52" t="n">
        <v>0.732315265</v>
      </c>
      <c r="E89" s="52" t="n">
        <v>0.79790795</v>
      </c>
      <c r="F89" s="52" t="n">
        <v>0.932404104</v>
      </c>
      <c r="G89" s="52" t="n">
        <v>0.9843309</v>
      </c>
      <c r="H89" s="52">
        <f>E89*F89*G89</f>
        <v/>
      </c>
      <c r="I89" s="25">
        <f>IF(ABS(D89-H89)&lt;=0.001,"一致","需复核")</f>
        <v/>
      </c>
      <c r="J89" s="25" t="n">
        <v>50570</v>
      </c>
      <c r="K89" s="25" t="n">
        <v>51375</v>
      </c>
      <c r="L89" s="52">
        <f>IF(K89=0,0,J89/K89)</f>
        <v/>
      </c>
      <c r="M89" s="25" t="n">
        <v>28680</v>
      </c>
      <c r="N89" s="25" t="n">
        <v>3649</v>
      </c>
      <c r="O89" s="25" t="n">
        <v>3167</v>
      </c>
      <c r="P89" s="25" t="n">
        <v>21108</v>
      </c>
      <c r="Q89" s="25" t="n">
        <v>1776</v>
      </c>
      <c r="R89" s="25" t="n">
        <v>55099.5001</v>
      </c>
      <c r="S89" s="25" t="inlineStr">
        <is>
          <t>https://zenodo.org/records/17855209</t>
        </is>
      </c>
      <c r="T89" s="25" t="inlineStr">
        <is>
          <t>公开真实生产数据</t>
        </is>
      </c>
    </row>
    <row r="90">
      <c r="A90" s="25" t="inlineStr">
        <is>
          <t>SHIFT-POST-20260310</t>
        </is>
      </c>
      <c r="B90" s="25" t="inlineStr">
        <is>
          <t>改善后</t>
        </is>
      </c>
      <c r="C90" s="51" t="n">
        <v>46091</v>
      </c>
      <c r="D90" s="52" t="n">
        <v>0.660164141</v>
      </c>
      <c r="E90" s="52" t="n">
        <v>0.76016835</v>
      </c>
      <c r="F90" s="52" t="n">
        <v>0.8930271950000001</v>
      </c>
      <c r="G90" s="52" t="n">
        <v>0.972472798</v>
      </c>
      <c r="H90" s="52">
        <f>E90*F90*G90</f>
        <v/>
      </c>
      <c r="I90" s="25">
        <f>IF(ABS(D90-H90)&lt;=0.001,"一致","需复核")</f>
        <v/>
      </c>
      <c r="J90" s="25" t="n">
        <v>52285</v>
      </c>
      <c r="K90" s="25" t="n">
        <v>53765</v>
      </c>
      <c r="L90" s="52">
        <f>IF(K90=0,0,J90/K90)</f>
        <v/>
      </c>
      <c r="M90" s="25" t="n">
        <v>29700</v>
      </c>
      <c r="N90" s="25" t="n">
        <v>1120</v>
      </c>
      <c r="O90" s="25" t="n">
        <v>6003</v>
      </c>
      <c r="P90" s="25" t="n">
        <v>20251</v>
      </c>
      <c r="Q90" s="25" t="n">
        <v>2326</v>
      </c>
      <c r="R90" s="25" t="n">
        <v>60205.3334</v>
      </c>
      <c r="S90" s="25" t="inlineStr">
        <is>
          <t>https://zenodo.org/records/17855209</t>
        </is>
      </c>
      <c r="T90" s="25" t="inlineStr">
        <is>
          <t>公开真实生产数据</t>
        </is>
      </c>
    </row>
    <row r="91">
      <c r="A91" s="25" t="inlineStr">
        <is>
          <t>SHIFT-POST-20260311</t>
        </is>
      </c>
      <c r="B91" s="25" t="inlineStr">
        <is>
          <t>改善后</t>
        </is>
      </c>
      <c r="C91" s="51" t="n">
        <v>46092</v>
      </c>
      <c r="D91" s="52" t="n">
        <v>0.390794031</v>
      </c>
      <c r="E91" s="52" t="n">
        <v>0.566348347</v>
      </c>
      <c r="F91" s="52" t="n">
        <v>0.771449077</v>
      </c>
      <c r="G91" s="52" t="n">
        <v>0.894451962</v>
      </c>
      <c r="H91" s="52">
        <f>E91*F91*G91</f>
        <v/>
      </c>
      <c r="I91" s="25">
        <f>IF(ABS(D91-H91)&lt;=0.001,"一致","需复核")</f>
        <v/>
      </c>
      <c r="J91" s="25" t="n">
        <v>26440</v>
      </c>
      <c r="K91" s="25" t="n">
        <v>29560</v>
      </c>
      <c r="L91" s="52">
        <f>IF(K91=0,0,J91/K91)</f>
        <v/>
      </c>
      <c r="M91" s="25" t="n">
        <v>28064</v>
      </c>
      <c r="N91" s="25" t="n">
        <v>1899</v>
      </c>
      <c r="O91" s="25" t="n">
        <v>11007</v>
      </c>
      <c r="P91" s="25" t="n">
        <v>12314</v>
      </c>
      <c r="Q91" s="25" t="n">
        <v>3580</v>
      </c>
      <c r="R91" s="25" t="n">
        <v>38317.5</v>
      </c>
      <c r="S91" s="25" t="inlineStr">
        <is>
          <t>https://zenodo.org/records/17855209</t>
        </is>
      </c>
      <c r="T91" s="25" t="inlineStr">
        <is>
          <t>公开真实生产数据</t>
        </is>
      </c>
    </row>
    <row r="92">
      <c r="A92" s="25" t="inlineStr">
        <is>
          <t>SHIFT-POST-20260312</t>
        </is>
      </c>
      <c r="B92" s="25" t="inlineStr">
        <is>
          <t>改善后</t>
        </is>
      </c>
      <c r="C92" s="51" t="n">
        <v>46093</v>
      </c>
      <c r="D92" s="52" t="n">
        <v>0.685071325</v>
      </c>
      <c r="E92" s="52" t="n">
        <v>0.739654288</v>
      </c>
      <c r="F92" s="52" t="n">
        <v>0.935938972</v>
      </c>
      <c r="G92" s="52" t="n">
        <v>0.989599526</v>
      </c>
      <c r="H92" s="52">
        <f>E92*F92*G92</f>
        <v/>
      </c>
      <c r="I92" s="25">
        <f>IF(ABS(D92-H92)&lt;=0.001,"一致","需复核")</f>
        <v/>
      </c>
      <c r="J92" s="25" t="n">
        <v>26737</v>
      </c>
      <c r="K92" s="25" t="n">
        <v>27018</v>
      </c>
      <c r="L92" s="52">
        <f>IF(K92=0,0,J92/K92)</f>
        <v/>
      </c>
      <c r="M92" s="25" t="n">
        <v>27306</v>
      </c>
      <c r="N92" s="25" t="n">
        <v>4133</v>
      </c>
      <c r="O92" s="25" t="n">
        <v>5370</v>
      </c>
      <c r="P92" s="25" t="n">
        <v>18613</v>
      </c>
      <c r="Q92" s="25" t="n">
        <v>1584</v>
      </c>
      <c r="R92" s="25" t="n">
        <v>28867.2668</v>
      </c>
      <c r="S92" s="25" t="inlineStr">
        <is>
          <t>https://zenodo.org/records/17855209</t>
        </is>
      </c>
      <c r="T92" s="25" t="inlineStr">
        <is>
          <t>公开真实生产数据</t>
        </is>
      </c>
    </row>
    <row r="93">
      <c r="A93" s="25" t="inlineStr">
        <is>
          <t>SHIFT-POST-20260313</t>
        </is>
      </c>
      <c r="B93" s="25" t="inlineStr">
        <is>
          <t>改善后</t>
        </is>
      </c>
      <c r="C93" s="51" t="n">
        <v>46094</v>
      </c>
      <c r="D93" s="52" t="n">
        <v>0.532043971</v>
      </c>
      <c r="E93" s="52" t="n">
        <v>0.589974624</v>
      </c>
      <c r="F93" s="52" t="n">
        <v>0.925937199</v>
      </c>
      <c r="G93" s="52" t="n">
        <v>0.97394103</v>
      </c>
      <c r="H93" s="52">
        <f>E93*F93*G93</f>
        <v/>
      </c>
      <c r="I93" s="25">
        <f>IF(ABS(D93-H93)&lt;=0.001,"一致","需复核")</f>
        <v/>
      </c>
      <c r="J93" s="25" t="n">
        <v>18762</v>
      </c>
      <c r="K93" s="25" t="n">
        <v>19264</v>
      </c>
      <c r="L93" s="52">
        <f>IF(K93=0,0,J93/K93)</f>
        <v/>
      </c>
      <c r="M93" s="25" t="n">
        <v>27191</v>
      </c>
      <c r="N93" s="25" t="n">
        <v>3586</v>
      </c>
      <c r="O93" s="25" t="n">
        <v>8272</v>
      </c>
      <c r="P93" s="25" t="n">
        <v>14621</v>
      </c>
      <c r="Q93" s="25" t="n">
        <v>1421</v>
      </c>
      <c r="R93" s="25" t="n">
        <v>20804.8667</v>
      </c>
      <c r="S93" s="25" t="inlineStr">
        <is>
          <t>https://zenodo.org/records/17855209</t>
        </is>
      </c>
      <c r="T93" s="25" t="inlineStr">
        <is>
          <t>公开真实生产数据</t>
        </is>
      </c>
    </row>
    <row r="94">
      <c r="A94" s="25" t="inlineStr">
        <is>
          <t>SHIFT-POST-20260316</t>
        </is>
      </c>
      <c r="B94" s="25" t="inlineStr">
        <is>
          <t>改善后</t>
        </is>
      </c>
      <c r="C94" s="51" t="n">
        <v>46097</v>
      </c>
      <c r="D94" s="52" t="n">
        <v>0.594141344</v>
      </c>
      <c r="E94" s="52" t="n">
        <v>0.61084668</v>
      </c>
      <c r="F94" s="52" t="n">
        <v>0.983614817</v>
      </c>
      <c r="G94" s="52" t="n">
        <v>0.988854727</v>
      </c>
      <c r="H94" s="52">
        <f>E94*F94*G94</f>
        <v/>
      </c>
      <c r="I94" s="25">
        <f>IF(ABS(D94-H94)&lt;=0.001,"一致","需复核")</f>
        <v/>
      </c>
      <c r="J94" s="25" t="n">
        <v>38595</v>
      </c>
      <c r="K94" s="25" t="n">
        <v>39030</v>
      </c>
      <c r="L94" s="52">
        <f>IF(K94=0,0,J94/K94)</f>
        <v/>
      </c>
      <c r="M94" s="25" t="n">
        <v>28783</v>
      </c>
      <c r="N94" s="25" t="n">
        <v>3493</v>
      </c>
      <c r="O94" s="25" t="n">
        <v>8625</v>
      </c>
      <c r="P94" s="25" t="n">
        <v>16565</v>
      </c>
      <c r="Q94" s="25" t="n">
        <v>1017</v>
      </c>
      <c r="R94" s="25" t="n">
        <v>39680.1668</v>
      </c>
      <c r="S94" s="25" t="inlineStr">
        <is>
          <t>https://zenodo.org/records/17855209</t>
        </is>
      </c>
      <c r="T94" s="25" t="inlineStr">
        <is>
          <t>公开真实生产数据</t>
        </is>
      </c>
    </row>
    <row r="95">
      <c r="A95" s="25" t="inlineStr">
        <is>
          <t>SHIFT-POST-20260317</t>
        </is>
      </c>
      <c r="B95" s="25" t="inlineStr">
        <is>
          <t>改善后</t>
        </is>
      </c>
      <c r="C95" s="51" t="n">
        <v>46098</v>
      </c>
      <c r="D95" s="52" t="n">
        <v>0.745356884</v>
      </c>
      <c r="E95" s="52" t="n">
        <v>0.789824736</v>
      </c>
      <c r="F95" s="52" t="n">
        <v>0.954398204</v>
      </c>
      <c r="G95" s="52" t="n">
        <v>0.988789675</v>
      </c>
      <c r="H95" s="52">
        <f>E95*F95*G95</f>
        <v/>
      </c>
      <c r="I95" s="25">
        <f>IF(ABS(D95-H95)&lt;=0.001,"一致","需复核")</f>
        <v/>
      </c>
      <c r="J95" s="25" t="n">
        <v>50717</v>
      </c>
      <c r="K95" s="25" t="n">
        <v>51292</v>
      </c>
      <c r="L95" s="52">
        <f>IF(K95=0,0,J95/K95)</f>
        <v/>
      </c>
      <c r="M95" s="25" t="n">
        <v>28186</v>
      </c>
      <c r="N95" s="25" t="n">
        <v>2603</v>
      </c>
      <c r="O95" s="25" t="n">
        <v>4835</v>
      </c>
      <c r="P95" s="25" t="n">
        <v>20750</v>
      </c>
      <c r="Q95" s="25" t="n">
        <v>1512</v>
      </c>
      <c r="R95" s="25" t="n">
        <v>53742.7667</v>
      </c>
      <c r="S95" s="25" t="inlineStr">
        <is>
          <t>https://zenodo.org/records/17855209</t>
        </is>
      </c>
      <c r="T95" s="25" t="inlineStr">
        <is>
          <t>公开真实生产数据</t>
        </is>
      </c>
    </row>
    <row r="96">
      <c r="A96" s="25" t="inlineStr">
        <is>
          <t>SHIFT-POST-20260318</t>
        </is>
      </c>
      <c r="B96" s="25" t="inlineStr">
        <is>
          <t>改善后</t>
        </is>
      </c>
      <c r="C96" s="51" t="n">
        <v>46099</v>
      </c>
      <c r="D96" s="52" t="n">
        <v>0.700270533</v>
      </c>
      <c r="E96" s="52" t="n">
        <v>0.748695584</v>
      </c>
      <c r="F96" s="52" t="n">
        <v>0.949416399</v>
      </c>
      <c r="G96" s="52" t="n">
        <v>0.985153379</v>
      </c>
      <c r="H96" s="52">
        <f>E96*F96*G96</f>
        <v/>
      </c>
      <c r="I96" s="25">
        <f>IF(ABS(D96-H96)&lt;=0.001,"一致","需复核")</f>
        <v/>
      </c>
      <c r="J96" s="25" t="n">
        <v>27073</v>
      </c>
      <c r="K96" s="25" t="n">
        <v>27481</v>
      </c>
      <c r="L96" s="52">
        <f>IF(K96=0,0,J96/K96)</f>
        <v/>
      </c>
      <c r="M96" s="25" t="n">
        <v>25682</v>
      </c>
      <c r="N96" s="25" t="n">
        <v>5859</v>
      </c>
      <c r="O96" s="25" t="n">
        <v>3713</v>
      </c>
      <c r="P96" s="25" t="n">
        <v>18375</v>
      </c>
      <c r="Q96" s="25" t="n">
        <v>853</v>
      </c>
      <c r="R96" s="25" t="n">
        <v>28945.1499</v>
      </c>
      <c r="S96" s="25" t="inlineStr">
        <is>
          <t>https://zenodo.org/records/17855209</t>
        </is>
      </c>
      <c r="T96" s="25" t="inlineStr">
        <is>
          <t>公开真实生产数据</t>
        </is>
      </c>
    </row>
    <row r="97">
      <c r="A97" s="25" t="inlineStr">
        <is>
          <t>SHIFT-POST-20260319</t>
        </is>
      </c>
      <c r="B97" s="25" t="inlineStr">
        <is>
          <t>改善后</t>
        </is>
      </c>
      <c r="C97" s="51" t="n">
        <v>46100</v>
      </c>
      <c r="D97" s="52" t="n">
        <v>0.699348221</v>
      </c>
      <c r="E97" s="52" t="n">
        <v>0.70718232</v>
      </c>
      <c r="F97" s="52" t="n">
        <v>0.996416599</v>
      </c>
      <c r="G97" s="52" t="n">
        <v>0.992478542</v>
      </c>
      <c r="H97" s="52">
        <f>E97*F97*G97</f>
        <v/>
      </c>
      <c r="I97" s="25">
        <f>IF(ABS(D97-H97)&lt;=0.001,"一致","需复核")</f>
        <v/>
      </c>
      <c r="J97" s="25" t="n">
        <v>22432</v>
      </c>
      <c r="K97" s="25" t="n">
        <v>22602</v>
      </c>
      <c r="L97" s="52">
        <f>IF(K97=0,0,J97/K97)</f>
        <v/>
      </c>
      <c r="M97" s="25" t="n">
        <v>24797</v>
      </c>
      <c r="N97" s="25" t="n">
        <v>6088</v>
      </c>
      <c r="O97" s="25" t="n">
        <v>6076</v>
      </c>
      <c r="P97" s="25" t="n">
        <v>16802</v>
      </c>
      <c r="Q97" s="25" t="n">
        <v>734</v>
      </c>
      <c r="R97" s="25" t="n">
        <v>22683.2833</v>
      </c>
      <c r="S97" s="25" t="inlineStr">
        <is>
          <t>https://zenodo.org/records/17855209</t>
        </is>
      </c>
      <c r="T97" s="25" t="inlineStr">
        <is>
          <t>公开真实生产数据</t>
        </is>
      </c>
    </row>
    <row r="98">
      <c r="A98" s="25" t="inlineStr">
        <is>
          <t>SHIFT-POST-20260320</t>
        </is>
      </c>
      <c r="B98" s="25" t="inlineStr">
        <is>
          <t>改善后</t>
        </is>
      </c>
      <c r="C98" s="51" t="n">
        <v>46101</v>
      </c>
      <c r="D98" s="52" t="n">
        <v>0.642183146</v>
      </c>
      <c r="E98" s="52" t="n">
        <v>0.649052675</v>
      </c>
      <c r="F98" s="52" t="n">
        <v>1.013787325</v>
      </c>
      <c r="G98" s="52" t="n">
        <v>0.975960188</v>
      </c>
      <c r="H98" s="52">
        <f>E98*F98*G98</f>
        <v/>
      </c>
      <c r="I98" s="25">
        <f>IF(ABS(D98-H98)&lt;=0.001,"一致","需复核")</f>
        <v/>
      </c>
      <c r="J98" s="25" t="n">
        <v>24318</v>
      </c>
      <c r="K98" s="25" t="n">
        <v>24917</v>
      </c>
      <c r="L98" s="52">
        <f>IF(K98=0,0,J98/K98)</f>
        <v/>
      </c>
      <c r="M98" s="25" t="n">
        <v>24015</v>
      </c>
      <c r="N98" s="25" t="n">
        <v>6235</v>
      </c>
      <c r="O98" s="25" t="n">
        <v>6078</v>
      </c>
      <c r="P98" s="25" t="n">
        <v>14806</v>
      </c>
      <c r="Q98" s="25" t="n">
        <v>781</v>
      </c>
      <c r="R98" s="25" t="n">
        <v>24578.1333</v>
      </c>
      <c r="S98" s="25" t="inlineStr">
        <is>
          <t>https://zenodo.org/records/17855209</t>
        </is>
      </c>
      <c r="T98" s="25" t="inlineStr">
        <is>
          <t>公开真实生产数据</t>
        </is>
      </c>
    </row>
    <row r="99">
      <c r="A99" s="25" t="inlineStr">
        <is>
          <t>SHIFT-POST-20260323</t>
        </is>
      </c>
      <c r="B99" s="25" t="inlineStr">
        <is>
          <t>改善后</t>
        </is>
      </c>
      <c r="C99" s="51" t="n">
        <v>46104</v>
      </c>
      <c r="D99" s="52" t="n">
        <v>0.695035721</v>
      </c>
      <c r="E99" s="52" t="n">
        <v>0.724347064</v>
      </c>
      <c r="F99" s="52" t="n">
        <v>0.9753967</v>
      </c>
      <c r="G99" s="52" t="n">
        <v>0.983737302</v>
      </c>
      <c r="H99" s="52">
        <f>E99*F99*G99</f>
        <v/>
      </c>
      <c r="I99" s="25">
        <f>IF(ABS(D99-H99)&lt;=0.001,"一致","需复核")</f>
        <v/>
      </c>
      <c r="J99" s="25" t="n">
        <v>44158</v>
      </c>
      <c r="K99" s="25" t="n">
        <v>44888</v>
      </c>
      <c r="L99" s="52">
        <f>IF(K99=0,0,J99/K99)</f>
        <v/>
      </c>
      <c r="M99" s="25" t="n">
        <v>28525</v>
      </c>
      <c r="N99" s="25" t="n">
        <v>4476</v>
      </c>
      <c r="O99" s="25" t="n">
        <v>4562</v>
      </c>
      <c r="P99" s="25" t="n">
        <v>19542</v>
      </c>
      <c r="Q99" s="25" t="n">
        <v>1120</v>
      </c>
      <c r="R99" s="25" t="n">
        <v>46020.25</v>
      </c>
      <c r="S99" s="25" t="inlineStr">
        <is>
          <t>https://zenodo.org/records/17855209</t>
        </is>
      </c>
      <c r="T99" s="25" t="inlineStr">
        <is>
          <t>公开真实生产数据</t>
        </is>
      </c>
    </row>
    <row r="100">
      <c r="A100" s="25" t="inlineStr">
        <is>
          <t>SHIFT-POST-20260324</t>
        </is>
      </c>
      <c r="B100" s="25" t="inlineStr">
        <is>
          <t>改善后</t>
        </is>
      </c>
      <c r="C100" s="51" t="n">
        <v>46105</v>
      </c>
      <c r="D100" s="52" t="n">
        <v>0.678764254</v>
      </c>
      <c r="E100" s="52" t="n">
        <v>0.684905389</v>
      </c>
      <c r="F100" s="52" t="n">
        <v>1.000392469</v>
      </c>
      <c r="G100" s="52" t="n">
        <v>0.990644804</v>
      </c>
      <c r="H100" s="52">
        <f>E100*F100*G100</f>
        <v/>
      </c>
      <c r="I100" s="25">
        <f>IF(ABS(D100-H100)&lt;=0.001,"一致","需复核")</f>
        <v/>
      </c>
      <c r="J100" s="25" t="n">
        <v>19696</v>
      </c>
      <c r="K100" s="25" t="n">
        <v>19882</v>
      </c>
      <c r="L100" s="52">
        <f>IF(K100=0,0,J100/K100)</f>
        <v/>
      </c>
      <c r="M100" s="25" t="n">
        <v>27798</v>
      </c>
      <c r="N100" s="25" t="n">
        <v>3158</v>
      </c>
      <c r="O100" s="25" t="n">
        <v>7503</v>
      </c>
      <c r="P100" s="25" t="n">
        <v>17926</v>
      </c>
      <c r="Q100" s="25" t="n">
        <v>1113</v>
      </c>
      <c r="R100" s="25" t="n">
        <v>19874.2</v>
      </c>
      <c r="S100" s="25" t="inlineStr">
        <is>
          <t>https://zenodo.org/records/17855209</t>
        </is>
      </c>
      <c r="T100" s="25" t="inlineStr">
        <is>
          <t>公开真实生产数据</t>
        </is>
      </c>
    </row>
    <row r="101">
      <c r="A101" s="25" t="inlineStr">
        <is>
          <t>SHIFT-POST-20260326</t>
        </is>
      </c>
      <c r="B101" s="25" t="inlineStr">
        <is>
          <t>改善后</t>
        </is>
      </c>
      <c r="C101" s="51" t="n">
        <v>46107</v>
      </c>
      <c r="D101" s="52" t="n">
        <v>0.666444752</v>
      </c>
      <c r="E101" s="52" t="n">
        <v>0.666233579</v>
      </c>
      <c r="F101" s="52" t="n">
        <v>1.007631516</v>
      </c>
      <c r="G101" s="52" t="n">
        <v>0.992740848</v>
      </c>
      <c r="H101" s="52">
        <f>E101*F101*G101</f>
        <v/>
      </c>
      <c r="I101" s="25">
        <f>IF(ABS(D101-H101)&lt;=0.001,"一致","需复核")</f>
        <v/>
      </c>
      <c r="J101" s="25" t="n">
        <v>19146</v>
      </c>
      <c r="K101" s="25" t="n">
        <v>19286</v>
      </c>
      <c r="L101" s="52">
        <f>IF(K101=0,0,J101/K101)</f>
        <v/>
      </c>
      <c r="M101" s="25" t="n">
        <v>27708</v>
      </c>
      <c r="N101" s="25" t="n">
        <v>2993</v>
      </c>
      <c r="O101" s="25" t="n">
        <v>8247</v>
      </c>
      <c r="P101" s="25" t="n">
        <v>17837</v>
      </c>
      <c r="Q101" s="25" t="n">
        <v>623</v>
      </c>
      <c r="R101" s="25" t="n">
        <v>19139.9333</v>
      </c>
      <c r="S101" s="25" t="inlineStr">
        <is>
          <t>https://zenodo.org/records/17855209</t>
        </is>
      </c>
      <c r="T101" s="25" t="inlineStr">
        <is>
          <t>公开真实生产数据</t>
        </is>
      </c>
    </row>
    <row r="102">
      <c r="A102" s="25" t="inlineStr">
        <is>
          <t>SHIFT-POST-20260327</t>
        </is>
      </c>
      <c r="B102" s="25" t="inlineStr">
        <is>
          <t>改善后</t>
        </is>
      </c>
      <c r="C102" s="51" t="n">
        <v>46108</v>
      </c>
      <c r="D102" s="52" t="n">
        <v>0.7540127639999999</v>
      </c>
      <c r="E102" s="52" t="n">
        <v>0.814114114</v>
      </c>
      <c r="F102" s="52" t="n">
        <v>0.967929982</v>
      </c>
      <c r="G102" s="52" t="n">
        <v>0.956862361</v>
      </c>
      <c r="H102" s="52">
        <f>E102*F102*G102</f>
        <v/>
      </c>
      <c r="I102" s="25">
        <f>IF(ABS(D102-H102)&lt;=0.001,"一致","需复核")</f>
        <v/>
      </c>
      <c r="J102" s="25" t="n">
        <v>19542</v>
      </c>
      <c r="K102" s="25" t="n">
        <v>20423</v>
      </c>
      <c r="L102" s="52">
        <f>IF(K102=0,0,J102/K102)</f>
        <v/>
      </c>
      <c r="M102" s="25" t="n">
        <v>26640</v>
      </c>
      <c r="N102" s="25" t="n">
        <v>4901</v>
      </c>
      <c r="O102" s="25" t="n">
        <v>1311</v>
      </c>
      <c r="P102" s="25" t="n">
        <v>20515</v>
      </c>
      <c r="Q102" s="25" t="n">
        <v>1173</v>
      </c>
      <c r="R102" s="25" t="n">
        <v>21099.6667</v>
      </c>
      <c r="S102" s="25" t="inlineStr">
        <is>
          <t>https://zenodo.org/records/17855209</t>
        </is>
      </c>
      <c r="T102" s="25" t="inlineStr">
        <is>
          <t>公开真实生产数据</t>
        </is>
      </c>
    </row>
    <row r="103">
      <c r="A103" s="25" t="inlineStr">
        <is>
          <t>SHIFT-POST-20260330</t>
        </is>
      </c>
      <c r="B103" s="25" t="inlineStr">
        <is>
          <t>改善后</t>
        </is>
      </c>
      <c r="C103" s="51" t="n">
        <v>46111</v>
      </c>
      <c r="D103" s="52" t="n">
        <v>0.702076073</v>
      </c>
      <c r="E103" s="52" t="n">
        <v>0.759555633</v>
      </c>
      <c r="F103" s="52" t="n">
        <v>0.941459124</v>
      </c>
      <c r="G103" s="52" t="n">
        <v>0.981800198</v>
      </c>
      <c r="H103" s="52">
        <f>E103*F103*G103</f>
        <v/>
      </c>
      <c r="I103" s="25">
        <f>IF(ABS(D103-H103)&lt;=0.001,"一致","需复核")</f>
        <v/>
      </c>
      <c r="J103" s="25" t="n">
        <v>49630</v>
      </c>
      <c r="K103" s="25" t="n">
        <v>50550</v>
      </c>
      <c r="L103" s="52">
        <f>IF(K103=0,0,J103/K103)</f>
        <v/>
      </c>
      <c r="M103" s="25" t="n">
        <v>28805</v>
      </c>
      <c r="N103" s="25" t="n">
        <v>1947</v>
      </c>
      <c r="O103" s="25" t="n">
        <v>5874</v>
      </c>
      <c r="P103" s="25" t="n">
        <v>20355</v>
      </c>
      <c r="Q103" s="25" t="n">
        <v>1524</v>
      </c>
      <c r="R103" s="25" t="n">
        <v>53693.2499</v>
      </c>
      <c r="S103" s="25" t="inlineStr">
        <is>
          <t>https://zenodo.org/records/17855209</t>
        </is>
      </c>
      <c r="T103" s="25" t="inlineStr">
        <is>
          <t>公开真实生产数据</t>
        </is>
      </c>
    </row>
    <row r="104">
      <c r="A104" s="25" t="inlineStr">
        <is>
          <t>SHIFT-POST-20260331</t>
        </is>
      </c>
      <c r="B104" s="25" t="inlineStr">
        <is>
          <t>改善后</t>
        </is>
      </c>
      <c r="C104" s="51" t="n">
        <v>46112</v>
      </c>
      <c r="D104" s="52" t="n">
        <v>0.393658454</v>
      </c>
      <c r="E104" s="52" t="n">
        <v>0.457394335</v>
      </c>
      <c r="F104" s="52" t="n">
        <v>0.890332154</v>
      </c>
      <c r="G104" s="52" t="n">
        <v>0.966666667</v>
      </c>
      <c r="H104" s="52">
        <f>E104*F104*G104</f>
        <v/>
      </c>
      <c r="I104" s="25">
        <f>IF(ABS(D104-H104)&lt;=0.001,"一致","需复核")</f>
        <v/>
      </c>
      <c r="J104" s="25" t="n">
        <v>20010</v>
      </c>
      <c r="K104" s="25" t="n">
        <v>20700</v>
      </c>
      <c r="L104" s="52">
        <f>IF(K104=0,0,J104/K104)</f>
        <v/>
      </c>
      <c r="M104" s="25" t="n">
        <v>33857</v>
      </c>
      <c r="N104" s="25" t="n">
        <v>16990</v>
      </c>
      <c r="O104" s="25" t="n">
        <v>17024</v>
      </c>
      <c r="P104" s="25" t="n">
        <v>13855</v>
      </c>
      <c r="Q104" s="25" t="n">
        <v>1631</v>
      </c>
      <c r="R104" s="25" t="n">
        <v>23249.75</v>
      </c>
      <c r="S104" s="25" t="inlineStr">
        <is>
          <t>https://zenodo.org/records/17855209</t>
        </is>
      </c>
      <c r="T104" s="25" t="inlineStr">
        <is>
          <t>公开真实生产数据</t>
        </is>
      </c>
    </row>
    <row r="105">
      <c r="A105" s="25" t="inlineStr">
        <is>
          <t>SHIFT-POST-20260402</t>
        </is>
      </c>
      <c r="B105" s="25" t="inlineStr">
        <is>
          <t>改善后</t>
        </is>
      </c>
      <c r="C105" s="51" t="n">
        <v>46114</v>
      </c>
      <c r="D105" s="52" t="n">
        <v>0.642659338</v>
      </c>
      <c r="E105" s="52" t="n">
        <v>0.642732167</v>
      </c>
      <c r="F105" s="52" t="n">
        <v>1.017782871</v>
      </c>
      <c r="G105" s="52" t="n">
        <v>0.9824165030000001</v>
      </c>
      <c r="H105" s="52">
        <f>E105*F105*G105</f>
        <v/>
      </c>
      <c r="I105" s="25">
        <f>IF(ABS(D105-H105)&lt;=0.001,"一致","需复核")</f>
        <v/>
      </c>
      <c r="J105" s="25" t="n">
        <v>20002</v>
      </c>
      <c r="K105" s="25" t="n">
        <v>20360</v>
      </c>
      <c r="L105" s="52">
        <f>IF(K105=0,0,J105/K105)</f>
        <v/>
      </c>
      <c r="M105" s="25" t="n">
        <v>29720</v>
      </c>
      <c r="N105" s="25" t="n">
        <v>21929</v>
      </c>
      <c r="O105" s="25" t="n">
        <v>8469</v>
      </c>
      <c r="P105" s="25" t="n">
        <v>17893</v>
      </c>
      <c r="Q105" s="25" t="n">
        <v>1209</v>
      </c>
      <c r="R105" s="25" t="n">
        <v>20004.2667</v>
      </c>
      <c r="S105" s="25" t="inlineStr">
        <is>
          <t>https://zenodo.org/records/17855209</t>
        </is>
      </c>
      <c r="T105" s="25" t="inlineStr">
        <is>
          <t>公开真实生产数据</t>
        </is>
      </c>
    </row>
    <row r="106">
      <c r="A106" s="25" t="inlineStr">
        <is>
          <t>SHIFT-POST-20260403</t>
        </is>
      </c>
      <c r="B106" s="25" t="inlineStr">
        <is>
          <t>改善后</t>
        </is>
      </c>
      <c r="C106" s="51" t="n">
        <v>46115</v>
      </c>
      <c r="D106" s="52" t="n">
        <v>0.666695253</v>
      </c>
      <c r="E106" s="52" t="n">
        <v>0.62813081</v>
      </c>
      <c r="F106" s="52" t="n">
        <v>1.079587232</v>
      </c>
      <c r="G106" s="52" t="n">
        <v>0.983149418</v>
      </c>
      <c r="H106" s="52">
        <f>E106*F106*G106</f>
        <v/>
      </c>
      <c r="I106" s="25">
        <f>IF(ABS(D106-H106)&lt;=0.001,"一致","需复核")</f>
        <v/>
      </c>
      <c r="J106" s="25" t="n">
        <v>6593</v>
      </c>
      <c r="K106" s="25" t="n">
        <v>6706</v>
      </c>
      <c r="L106" s="52">
        <f>IF(K106=0,0,J106/K106)</f>
        <v/>
      </c>
      <c r="M106" s="25" t="n">
        <v>9143</v>
      </c>
      <c r="N106" s="25" t="n">
        <v>1470</v>
      </c>
      <c r="O106" s="25" t="n">
        <v>1907</v>
      </c>
      <c r="P106" s="25" t="n">
        <v>5510</v>
      </c>
      <c r="Q106" s="25" t="n">
        <v>233</v>
      </c>
      <c r="R106" s="25" t="n">
        <v>6211.6333</v>
      </c>
      <c r="S106" s="25" t="inlineStr">
        <is>
          <t>https://zenodo.org/records/17855209</t>
        </is>
      </c>
      <c r="T106" s="25" t="inlineStr">
        <is>
          <t>公开真实生产数据</t>
        </is>
      </c>
    </row>
  </sheetData>
  <conditionalFormatting sqref="D2:D10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76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10" customWidth="1" min="3" max="3"/>
    <col width="13" customWidth="1" min="4" max="4"/>
    <col width="14" customWidth="1" min="5" max="5"/>
    <col width="18" customWidth="1" min="6" max="6"/>
    <col width="30" customWidth="1" min="7" max="7"/>
    <col width="25" customWidth="1" min="8" max="8"/>
    <col width="22" customWidth="1" min="9" max="9"/>
    <col width="35" customWidth="1" min="10" max="10"/>
    <col width="19" customWidth="1" min="11" max="11"/>
    <col width="19" customWidth="1" min="12" max="12"/>
    <col width="15" customWidth="1" min="13" max="13"/>
    <col width="38" customWidth="1" min="14" max="14"/>
    <col width="18" customWidth="1" min="15" max="15"/>
    <col width="10" customWidth="1" min="20" max="20"/>
    <col width="14" customWidth="1" min="21" max="21"/>
    <col width="12" customWidth="1" min="22" max="22"/>
    <col width="12" customWidth="1" min="23" max="23"/>
    <col width="16" customWidth="1" min="24" max="24"/>
    <col width="14" customWidth="1" min="25" max="25"/>
  </cols>
  <sheetData>
    <row r="1" ht="30" customHeight="1">
      <c r="A1" s="24" t="inlineStr">
        <is>
          <t>StopEventID</t>
        </is>
      </c>
      <c r="B1" s="24" t="inlineStr">
        <is>
          <t>ShiftID</t>
        </is>
      </c>
      <c r="C1" s="24" t="inlineStr">
        <is>
          <t>阶段</t>
        </is>
      </c>
      <c r="D1" s="24" t="inlineStr">
        <is>
          <t>日期</t>
        </is>
      </c>
      <c r="E1" s="24" t="inlineStr">
        <is>
          <t>产品编码</t>
        </is>
      </c>
      <c r="F1" s="24" t="inlineStr">
        <is>
          <t>停机组</t>
        </is>
      </c>
      <c r="G1" s="24" t="inlineStr">
        <is>
          <t>停机原因</t>
        </is>
      </c>
      <c r="H1" s="24" t="inlineStr">
        <is>
          <t>停机类型</t>
        </is>
      </c>
      <c r="I1" s="24" t="inlineStr">
        <is>
          <t>停机位置</t>
        </is>
      </c>
      <c r="J1" s="24" t="inlineStr">
        <is>
          <t>操作员备注</t>
        </is>
      </c>
      <c r="K1" s="24" t="inlineStr">
        <is>
          <t>开始时间</t>
        </is>
      </c>
      <c r="L1" s="24" t="inlineStr">
        <is>
          <t>结束时间</t>
        </is>
      </c>
      <c r="M1" s="24" t="inlineStr">
        <is>
          <t>持续时间_分钟</t>
        </is>
      </c>
      <c r="N1" s="24" t="inlineStr">
        <is>
          <t>来源链接</t>
        </is>
      </c>
      <c r="O1" s="24" t="inlineStr">
        <is>
          <t>数据性质</t>
        </is>
      </c>
      <c r="P1" t="inlineStr">
        <is>
          <t>关联班次</t>
        </is>
      </c>
      <c r="Q1" t="inlineStr">
        <is>
          <t>班次关联状态</t>
        </is>
      </c>
      <c r="R1" t="inlineStr">
        <is>
          <t>OEE纳入状态</t>
        </is>
      </c>
      <c r="S1" t="inlineStr">
        <is>
          <t>关联说明</t>
        </is>
      </c>
      <c r="T1" s="68" t="inlineStr">
        <is>
          <t>是否换产事件</t>
        </is>
      </c>
      <c r="U1" s="68" t="inlineStr">
        <is>
          <t>标准换产时间_分钟</t>
        </is>
      </c>
      <c r="V1" s="68" t="inlineStr">
        <is>
          <t>换产超时_分钟</t>
        </is>
      </c>
      <c r="W1" s="68" t="inlineStr">
        <is>
          <t>换产达标状态</t>
        </is>
      </c>
      <c r="X1" s="68" t="inlineStr">
        <is>
          <t>换产规则ID</t>
        </is>
      </c>
      <c r="Y1" s="68" t="inlineStr">
        <is>
          <t>换产标准数据性质</t>
        </is>
      </c>
    </row>
    <row r="2">
      <c r="A2" s="25" t="inlineStr">
        <is>
          <t>STOP-PRE-00001</t>
        </is>
      </c>
      <c r="B2" s="25" t="inlineStr">
        <is>
          <t>SHIFT-PRE-20250922</t>
        </is>
      </c>
      <c r="C2" s="25" t="inlineStr">
        <is>
          <t>改善前</t>
        </is>
      </c>
      <c r="D2" s="51" t="n">
        <v>45922</v>
      </c>
      <c r="E2" s="25" t="inlineStr">
        <is>
          <t>KK200-1</t>
        </is>
      </c>
      <c r="F2" s="25" t="inlineStr">
        <is>
          <t>OPERATIONAL</t>
        </is>
      </c>
      <c r="G2" s="25" t="inlineStr">
        <is>
          <t>NO PRODUCTION SCHEDULE</t>
        </is>
      </c>
      <c r="H2" s="25" t="inlineStr">
        <is>
          <t>Planned - Not included in OEE</t>
        </is>
      </c>
      <c r="I2" s="25" t="inlineStr">
        <is>
          <t>EXTRUDER PRESS</t>
        </is>
      </c>
      <c r="J2" s="25" t="inlineStr">
        <is>
          <t>-</t>
        </is>
      </c>
      <c r="K2" s="53" t="n">
        <v>45922.46875</v>
      </c>
      <c r="L2" s="53" t="n">
        <v>45922.60486111111</v>
      </c>
      <c r="M2" s="54" t="n">
        <v>196.9</v>
      </c>
      <c r="N2" s="25" t="inlineStr">
        <is>
          <t>https://zenodo.org/records/17855209</t>
        </is>
      </c>
      <c r="O2" s="25" t="inlineStr">
        <is>
          <t>公开真实生产数据</t>
        </is>
      </c>
      <c r="P2" t="inlineStr">
        <is>
          <t>SHIFT-PRE-20250922</t>
        </is>
      </c>
      <c r="Q2" t="inlineStr">
        <is>
          <t>已关联</t>
        </is>
      </c>
      <c r="R2" t="inlineStr">
        <is>
          <t>按班次口径判断</t>
        </is>
      </c>
      <c r="T2" t="inlineStr">
        <is>
          <t>否</t>
        </is>
      </c>
    </row>
    <row r="3">
      <c r="A3" s="25" t="inlineStr">
        <is>
          <t>STOP-PRE-00002</t>
        </is>
      </c>
      <c r="B3" s="25" t="inlineStr">
        <is>
          <t>SHIFT-PRE-20250922</t>
        </is>
      </c>
      <c r="C3" s="25" t="inlineStr">
        <is>
          <t>改善前</t>
        </is>
      </c>
      <c r="D3" s="51" t="n">
        <v>45922</v>
      </c>
      <c r="E3" s="25" t="inlineStr">
        <is>
          <t>KK200-1</t>
        </is>
      </c>
      <c r="F3" s="25" t="inlineStr">
        <is>
          <t>SETUPS-CHANGEOVERS</t>
        </is>
      </c>
      <c r="G3" s="25" t="inlineStr">
        <is>
          <t>WIRE ROLL REPLACEMENT</t>
        </is>
      </c>
      <c r="H3" s="25" t="inlineStr">
        <is>
          <t>Unplanned</t>
        </is>
      </c>
      <c r="I3" s="25" t="inlineStr">
        <is>
          <t>CUTTER</t>
        </is>
      </c>
      <c r="J3" s="25" t="str"/>
      <c r="K3" s="53" t="n">
        <v>45922.62361111111</v>
      </c>
      <c r="L3" s="53" t="n">
        <v>45922.62569444445</v>
      </c>
      <c r="M3" s="54" t="n">
        <v>3.8</v>
      </c>
      <c r="N3" s="25" t="inlineStr">
        <is>
          <t>https://zenodo.org/records/17855209</t>
        </is>
      </c>
      <c r="O3" s="25" t="inlineStr">
        <is>
          <t>公开真实生产数据</t>
        </is>
      </c>
      <c r="P3" t="inlineStr">
        <is>
          <t>SHIFT-PRE-20250922</t>
        </is>
      </c>
      <c r="Q3" t="inlineStr">
        <is>
          <t>已关联</t>
        </is>
      </c>
      <c r="R3" t="inlineStr">
        <is>
          <t>按班次口径判断</t>
        </is>
      </c>
      <c r="T3" t="inlineStr">
        <is>
          <t>是</t>
        </is>
      </c>
      <c r="U3">
        <f>IFERROR(VLOOKUP(G3,'18_换产标准_模拟'!$B$2:$F$4,3,FALSE),"")</f>
        <v/>
      </c>
      <c r="V3">
        <f>IFERROR(MAX(M3-U3,0),"")</f>
        <v/>
      </c>
      <c r="W3">
        <f>IFERROR(IF(V3=0,"达标",IF(V3&lt;=VLOOKUP(G3,'18_换产标准_模拟'!$B$2:$F$4,4,FALSE)-VLOOKUP(G3,'18_换产标准_模拟'!$B$2:$F$4,3,FALSE),"轻微超时",IF(V3&lt;=VLOOKUP(G3,'18_换产标准_模拟'!$B$2:$F$4,5,FALSE)-VLOOKUP(G3,'18_换产标准_模拟'!$B$2:$F$4,3,FALSE),"超时","严重超时"))),"")</f>
        <v/>
      </c>
      <c r="X3">
        <f>IFERROR(INDEX('18_换产标准_模拟'!$A$2:$A$4,MATCH(G3,'18_换产标准_模拟'!$B$2:$B$4,0)),"")</f>
        <v/>
      </c>
      <c r="Y3" t="inlineStr">
        <is>
          <t>团队模拟数据</t>
        </is>
      </c>
    </row>
    <row r="4">
      <c r="A4" s="25" t="inlineStr">
        <is>
          <t>STOP-PRE-00003</t>
        </is>
      </c>
      <c r="B4" s="25" t="inlineStr">
        <is>
          <t>SHIFT-PRE-20250922</t>
        </is>
      </c>
      <c r="C4" s="25" t="inlineStr">
        <is>
          <t>改善前</t>
        </is>
      </c>
      <c r="D4" s="51" t="n">
        <v>45922</v>
      </c>
      <c r="E4" s="25" t="inlineStr">
        <is>
          <t>KK200-1</t>
        </is>
      </c>
      <c r="F4" s="25" t="inlineStr">
        <is>
          <t>MATERIALS</t>
        </is>
      </c>
      <c r="G4" s="25" t="inlineStr">
        <is>
          <t>MANUAL BRICK HANDLING</t>
        </is>
      </c>
      <c r="H4" s="25" t="inlineStr">
        <is>
          <t>Unplanned</t>
        </is>
      </c>
      <c r="I4" s="25" t="inlineStr">
        <is>
          <t>HACKING STATION</t>
        </is>
      </c>
      <c r="J4" s="25" t="inlineStr">
        <is>
          <t>-</t>
        </is>
      </c>
      <c r="K4" s="53" t="n">
        <v>45922.63819444444</v>
      </c>
      <c r="L4" s="53" t="n">
        <v>45922.64305555556</v>
      </c>
      <c r="M4" s="54" t="n">
        <v>7.4</v>
      </c>
      <c r="N4" s="25" t="inlineStr">
        <is>
          <t>https://zenodo.org/records/17855209</t>
        </is>
      </c>
      <c r="O4" s="25" t="inlineStr">
        <is>
          <t>公开真实生产数据</t>
        </is>
      </c>
      <c r="P4" t="inlineStr">
        <is>
          <t>SHIFT-PRE-20250922</t>
        </is>
      </c>
      <c r="Q4" t="inlineStr">
        <is>
          <t>已关联</t>
        </is>
      </c>
      <c r="R4" t="inlineStr">
        <is>
          <t>按班次口径判断</t>
        </is>
      </c>
      <c r="T4" t="inlineStr">
        <is>
          <t>否</t>
        </is>
      </c>
    </row>
    <row r="5">
      <c r="A5" s="25" t="inlineStr">
        <is>
          <t>STOP-PRE-00004</t>
        </is>
      </c>
      <c r="B5" s="25" t="inlineStr">
        <is>
          <t>SHIFT-PRE-20250922</t>
        </is>
      </c>
      <c r="C5" s="25" t="inlineStr">
        <is>
          <t>改善前</t>
        </is>
      </c>
      <c r="D5" s="51" t="n">
        <v>45922</v>
      </c>
      <c r="E5" s="25" t="inlineStr">
        <is>
          <t>KK250</t>
        </is>
      </c>
      <c r="F5" s="25" t="inlineStr">
        <is>
          <t>SETUPS-CHANGEOVERS</t>
        </is>
      </c>
      <c r="G5" s="25" t="inlineStr">
        <is>
          <t>MATERIAL CHANGEOVER</t>
        </is>
      </c>
      <c r="H5" s="25" t="inlineStr">
        <is>
          <t>Planned - Included in OEE</t>
        </is>
      </c>
      <c r="I5" s="25" t="inlineStr">
        <is>
          <t>EXTRUDER PRESS</t>
        </is>
      </c>
      <c r="J5" s="25" t="inlineStr">
        <is>
          <t>-</t>
        </is>
      </c>
      <c r="K5" s="53" t="n">
        <v>45922.74305555555</v>
      </c>
      <c r="L5" s="53" t="n">
        <v>45922.74930555555</v>
      </c>
      <c r="M5" s="54" t="n">
        <v>9.6</v>
      </c>
      <c r="N5" s="25" t="inlineStr">
        <is>
          <t>https://zenodo.org/records/17855209</t>
        </is>
      </c>
      <c r="O5" s="25" t="inlineStr">
        <is>
          <t>公开真实生产数据</t>
        </is>
      </c>
      <c r="P5" t="inlineStr">
        <is>
          <t>SHIFT-PRE-20250922</t>
        </is>
      </c>
      <c r="Q5" t="inlineStr">
        <is>
          <t>已关联</t>
        </is>
      </c>
      <c r="R5" t="inlineStr">
        <is>
          <t>按班次口径判断</t>
        </is>
      </c>
      <c r="T5" t="inlineStr">
        <is>
          <t>是</t>
        </is>
      </c>
      <c r="U5">
        <f>IFERROR(VLOOKUP(G5,'18_换产标准_模拟'!$B$2:$F$4,3,FALSE),"")</f>
        <v/>
      </c>
      <c r="V5">
        <f>IFERROR(MAX(M5-U5,0),"")</f>
        <v/>
      </c>
      <c r="W5">
        <f>IFERROR(IF(V5=0,"达标",IF(V5&lt;=VLOOKUP(G5,'18_换产标准_模拟'!$B$2:$F$4,4,FALSE)-VLOOKUP(G5,'18_换产标准_模拟'!$B$2:$F$4,3,FALSE),"轻微超时",IF(V5&lt;=VLOOKUP(G5,'18_换产标准_模拟'!$B$2:$F$4,5,FALSE)-VLOOKUP(G5,'18_换产标准_模拟'!$B$2:$F$4,3,FALSE),"超时","严重超时"))),"")</f>
        <v/>
      </c>
      <c r="X5">
        <f>IFERROR(INDEX('18_换产标准_模拟'!$A$2:$A$4,MATCH(G5,'18_换产标准_模拟'!$B$2:$B$4,0)),"")</f>
        <v/>
      </c>
      <c r="Y5" t="inlineStr">
        <is>
          <t>团队模拟数据</t>
        </is>
      </c>
    </row>
    <row r="6">
      <c r="A6" s="25" t="inlineStr">
        <is>
          <t>STOP-PRE-00005</t>
        </is>
      </c>
      <c r="B6" s="25" t="inlineStr">
        <is>
          <t>SHIFT-PRE-20250922</t>
        </is>
      </c>
      <c r="C6" s="25" t="inlineStr">
        <is>
          <t>改善前</t>
        </is>
      </c>
      <c r="D6" s="51" t="n">
        <v>45922</v>
      </c>
      <c r="E6" s="25" t="inlineStr">
        <is>
          <t>KK250</t>
        </is>
      </c>
      <c r="F6" s="25" t="inlineStr">
        <is>
          <t>OPERATIONAL</t>
        </is>
      </c>
      <c r="G6" s="25" t="inlineStr">
        <is>
          <t>CLEANING</t>
        </is>
      </c>
      <c r="H6" s="25" t="inlineStr">
        <is>
          <t>Planned - Included in OEE</t>
        </is>
      </c>
      <c r="I6" s="25" t="inlineStr">
        <is>
          <t>EXTRUDER PRESS</t>
        </is>
      </c>
      <c r="J6" s="25" t="inlineStr">
        <is>
          <t>-</t>
        </is>
      </c>
      <c r="K6" s="53" t="n">
        <v>45922.80416666667</v>
      </c>
      <c r="L6" s="53" t="n">
        <v>45922.8125</v>
      </c>
      <c r="M6" s="54" t="n">
        <v>12</v>
      </c>
      <c r="N6" s="25" t="inlineStr">
        <is>
          <t>https://zenodo.org/records/17855209</t>
        </is>
      </c>
      <c r="O6" s="25" t="inlineStr">
        <is>
          <t>公开真实生产数据</t>
        </is>
      </c>
      <c r="P6" t="inlineStr">
        <is>
          <t>SHIFT-PRE-20250922</t>
        </is>
      </c>
      <c r="Q6" t="inlineStr">
        <is>
          <t>已关联</t>
        </is>
      </c>
      <c r="R6" t="inlineStr">
        <is>
          <t>按班次口径判断</t>
        </is>
      </c>
      <c r="T6" t="inlineStr">
        <is>
          <t>否</t>
        </is>
      </c>
    </row>
    <row r="7">
      <c r="A7" s="25" t="inlineStr">
        <is>
          <t>STOP-PRE-00006</t>
        </is>
      </c>
      <c r="B7" s="25" t="inlineStr">
        <is>
          <t>SHIFT-PRE-20250923</t>
        </is>
      </c>
      <c r="C7" s="25" t="inlineStr">
        <is>
          <t>改善前</t>
        </is>
      </c>
      <c r="D7" s="51" t="n">
        <v>45923</v>
      </c>
      <c r="E7" s="25" t="inlineStr">
        <is>
          <t>KK250</t>
        </is>
      </c>
      <c r="F7" s="25" t="inlineStr">
        <is>
          <t>MATERIALS</t>
        </is>
      </c>
      <c r="G7" s="25" t="inlineStr">
        <is>
          <t>MANUAL BRICK HANDLING</t>
        </is>
      </c>
      <c r="H7" s="25" t="inlineStr">
        <is>
          <t>Unplanned</t>
        </is>
      </c>
      <c r="I7" s="25" t="inlineStr">
        <is>
          <t>EXTRUDER PRESS</t>
        </is>
      </c>
      <c r="J7" s="25" t="inlineStr">
        <is>
          <t>ΕΣΚΙΖΑΝ ΤΟΥΒΛΑ</t>
        </is>
      </c>
      <c r="K7" s="53" t="n">
        <v>45923.46875</v>
      </c>
      <c r="L7" s="53" t="n">
        <v>45923.47222222222</v>
      </c>
      <c r="M7" s="54" t="n">
        <v>5.8</v>
      </c>
      <c r="N7" s="25" t="inlineStr">
        <is>
          <t>https://zenodo.org/records/17855209</t>
        </is>
      </c>
      <c r="O7" s="25" t="inlineStr">
        <is>
          <t>公开真实生产数据</t>
        </is>
      </c>
      <c r="P7" t="inlineStr">
        <is>
          <t>SHIFT-PRE-20250923</t>
        </is>
      </c>
      <c r="Q7" t="inlineStr">
        <is>
          <t>已关联</t>
        </is>
      </c>
      <c r="R7" t="inlineStr">
        <is>
          <t>按班次口径判断</t>
        </is>
      </c>
      <c r="T7" t="inlineStr">
        <is>
          <t>否</t>
        </is>
      </c>
    </row>
    <row r="8">
      <c r="A8" s="25" t="inlineStr">
        <is>
          <t>STOP-PRE-00007</t>
        </is>
      </c>
      <c r="B8" s="25" t="inlineStr">
        <is>
          <t>SHIFT-PRE-20250923</t>
        </is>
      </c>
      <c r="C8" s="25" t="inlineStr">
        <is>
          <t>改善前</t>
        </is>
      </c>
      <c r="D8" s="51" t="n">
        <v>45923</v>
      </c>
      <c r="E8" s="25" t="inlineStr">
        <is>
          <t>KK250</t>
        </is>
      </c>
      <c r="F8" s="25" t="inlineStr">
        <is>
          <t>MATERIALS</t>
        </is>
      </c>
      <c r="G8" s="25" t="inlineStr">
        <is>
          <t>MATERIAL STARVATION</t>
        </is>
      </c>
      <c r="H8" s="25" t="inlineStr">
        <is>
          <t>Unplanned</t>
        </is>
      </c>
      <c r="I8" s="25" t="inlineStr">
        <is>
          <t>SILO</t>
        </is>
      </c>
      <c r="J8" s="25" t="inlineStr">
        <is>
          <t>ΧΑΜΗΛΗ ΣΤΑΘΜΗ ΣΙΛΟ</t>
        </is>
      </c>
      <c r="K8" s="53" t="n">
        <v>45923.48819444444</v>
      </c>
      <c r="L8" s="53" t="n">
        <v>45923.49236111111</v>
      </c>
      <c r="M8" s="54" t="n">
        <v>6.4</v>
      </c>
      <c r="N8" s="25" t="inlineStr">
        <is>
          <t>https://zenodo.org/records/17855209</t>
        </is>
      </c>
      <c r="O8" s="25" t="inlineStr">
        <is>
          <t>公开真实生产数据</t>
        </is>
      </c>
      <c r="P8" t="inlineStr">
        <is>
          <t>SHIFT-PRE-20250923</t>
        </is>
      </c>
      <c r="Q8" t="inlineStr">
        <is>
          <t>已关联</t>
        </is>
      </c>
      <c r="R8" t="inlineStr">
        <is>
          <t>按班次口径判断</t>
        </is>
      </c>
      <c r="T8" t="inlineStr">
        <is>
          <t>否</t>
        </is>
      </c>
    </row>
    <row r="9">
      <c r="A9" s="25" t="inlineStr">
        <is>
          <t>STOP-PRE-00008</t>
        </is>
      </c>
      <c r="B9" s="25" t="inlineStr">
        <is>
          <t>SHIFT-PRE-20250923</t>
        </is>
      </c>
      <c r="C9" s="25" t="inlineStr">
        <is>
          <t>改善前</t>
        </is>
      </c>
      <c r="D9" s="51" t="n">
        <v>45923</v>
      </c>
      <c r="E9" s="25" t="inlineStr">
        <is>
          <t>7KK25</t>
        </is>
      </c>
      <c r="F9" s="25" t="inlineStr">
        <is>
          <t>SETUPS-CHANGEOVERS</t>
        </is>
      </c>
      <c r="G9" s="25" t="inlineStr">
        <is>
          <t>MATERIAL CHANGEOVER</t>
        </is>
      </c>
      <c r="H9" s="25" t="inlineStr">
        <is>
          <t>Planned - Included in OEE</t>
        </is>
      </c>
      <c r="I9" s="25" t="inlineStr">
        <is>
          <t>EXTRUDER PRESS</t>
        </is>
      </c>
      <c r="J9" s="25" t="inlineStr">
        <is>
          <t>-</t>
        </is>
      </c>
      <c r="K9" s="53" t="n">
        <v>45923.56458333333</v>
      </c>
      <c r="L9" s="53" t="n">
        <v>45923.57152777778</v>
      </c>
      <c r="M9" s="54" t="n">
        <v>10.6</v>
      </c>
      <c r="N9" s="25" t="inlineStr">
        <is>
          <t>https://zenodo.org/records/17855209</t>
        </is>
      </c>
      <c r="O9" s="25" t="inlineStr">
        <is>
          <t>公开真实生产数据</t>
        </is>
      </c>
      <c r="P9" t="inlineStr">
        <is>
          <t>SHIFT-PRE-20250923</t>
        </is>
      </c>
      <c r="Q9" t="inlineStr">
        <is>
          <t>已关联</t>
        </is>
      </c>
      <c r="R9" t="inlineStr">
        <is>
          <t>按班次口径判断</t>
        </is>
      </c>
      <c r="T9" t="inlineStr">
        <is>
          <t>是</t>
        </is>
      </c>
      <c r="U9">
        <f>IFERROR(VLOOKUP(G9,'18_换产标准_模拟'!$B$2:$F$4,3,FALSE),"")</f>
        <v/>
      </c>
      <c r="V9">
        <f>IFERROR(MAX(M9-U9,0),"")</f>
        <v/>
      </c>
      <c r="W9">
        <f>IFERROR(IF(V9=0,"达标",IF(V9&lt;=VLOOKUP(G9,'18_换产标准_模拟'!$B$2:$F$4,4,FALSE)-VLOOKUP(G9,'18_换产标准_模拟'!$B$2:$F$4,3,FALSE),"轻微超时",IF(V9&lt;=VLOOKUP(G9,'18_换产标准_模拟'!$B$2:$F$4,5,FALSE)-VLOOKUP(G9,'18_换产标准_模拟'!$B$2:$F$4,3,FALSE),"超时","严重超时"))),"")</f>
        <v/>
      </c>
      <c r="X9">
        <f>IFERROR(INDEX('18_换产标准_模拟'!$A$2:$A$4,MATCH(G9,'18_换产标准_模拟'!$B$2:$B$4,0)),"")</f>
        <v/>
      </c>
      <c r="Y9" t="inlineStr">
        <is>
          <t>团队模拟数据</t>
        </is>
      </c>
    </row>
    <row r="10">
      <c r="A10" s="25" t="inlineStr">
        <is>
          <t>STOP-PRE-00009</t>
        </is>
      </c>
      <c r="B10" s="25" t="inlineStr">
        <is>
          <t>SHIFT-PRE-20250923</t>
        </is>
      </c>
      <c r="C10" s="25" t="inlineStr">
        <is>
          <t>改善前</t>
        </is>
      </c>
      <c r="D10" s="51" t="n">
        <v>45923</v>
      </c>
      <c r="E10" s="25" t="inlineStr">
        <is>
          <t>7KK25</t>
        </is>
      </c>
      <c r="F10" s="25" t="inlineStr">
        <is>
          <t>MATERIALS</t>
        </is>
      </c>
      <c r="G10" s="25" t="inlineStr">
        <is>
          <t>MANUAL BRICK HANDLING</t>
        </is>
      </c>
      <c r="H10" s="25" t="inlineStr">
        <is>
          <t>Unplanned</t>
        </is>
      </c>
      <c r="I10" s="25" t="inlineStr">
        <is>
          <t>HACKING STATION</t>
        </is>
      </c>
      <c r="J10" s="25" t="inlineStr">
        <is>
          <t xml:space="preserve">ΤΟΥΒΛΑ ΕΣΠΑΖΑΝ </t>
        </is>
      </c>
      <c r="K10" s="53" t="n">
        <v>45923.61180555556</v>
      </c>
      <c r="L10" s="53" t="n">
        <v>45923.64027777778</v>
      </c>
      <c r="M10" s="54" t="n">
        <v>41.9</v>
      </c>
      <c r="N10" s="25" t="inlineStr">
        <is>
          <t>https://zenodo.org/records/17855209</t>
        </is>
      </c>
      <c r="O10" s="25" t="inlineStr">
        <is>
          <t>公开真实生产数据</t>
        </is>
      </c>
      <c r="P10" t="inlineStr">
        <is>
          <t>SHIFT-PRE-20250923</t>
        </is>
      </c>
      <c r="Q10" t="inlineStr">
        <is>
          <t>已关联</t>
        </is>
      </c>
      <c r="R10" t="inlineStr">
        <is>
          <t>按班次口径判断</t>
        </is>
      </c>
      <c r="T10" t="inlineStr">
        <is>
          <t>否</t>
        </is>
      </c>
    </row>
    <row r="11">
      <c r="A11" s="25" t="inlineStr">
        <is>
          <t>STOP-PRE-00010</t>
        </is>
      </c>
      <c r="B11" s="25" t="inlineStr">
        <is>
          <t>SHIFT-PRE-20250923</t>
        </is>
      </c>
      <c r="C11" s="25" t="inlineStr">
        <is>
          <t>改善前</t>
        </is>
      </c>
      <c r="D11" s="51" t="n">
        <v>45923</v>
      </c>
      <c r="E11" s="25" t="inlineStr">
        <is>
          <t>7KK25</t>
        </is>
      </c>
      <c r="F11" s="25" t="inlineStr">
        <is>
          <t>FAILURE</t>
        </is>
      </c>
      <c r="G11" s="25" t="inlineStr">
        <is>
          <t>MECHANICAL FAILURE</t>
        </is>
      </c>
      <c r="H11" s="25" t="inlineStr">
        <is>
          <t>Unplanned</t>
        </is>
      </c>
      <c r="I11" s="25" t="inlineStr">
        <is>
          <t>HACKING STATION</t>
        </is>
      </c>
      <c r="J11" s="25" t="inlineStr">
        <is>
          <t>ΓΩΝΙΑ ΡΟΛΟΥ</t>
        </is>
      </c>
      <c r="K11" s="53" t="n">
        <v>45923.64722222222</v>
      </c>
      <c r="L11" s="53" t="n">
        <v>45923.65138888889</v>
      </c>
      <c r="M11" s="54" t="n">
        <v>6.6</v>
      </c>
      <c r="N11" s="25" t="inlineStr">
        <is>
          <t>https://zenodo.org/records/17855209</t>
        </is>
      </c>
      <c r="O11" s="25" t="inlineStr">
        <is>
          <t>公开真实生产数据</t>
        </is>
      </c>
      <c r="P11" t="inlineStr">
        <is>
          <t>SHIFT-PRE-20250923</t>
        </is>
      </c>
      <c r="Q11" t="inlineStr">
        <is>
          <t>已关联</t>
        </is>
      </c>
      <c r="R11" t="inlineStr">
        <is>
          <t>按班次口径判断</t>
        </is>
      </c>
      <c r="T11" t="inlineStr">
        <is>
          <t>否</t>
        </is>
      </c>
    </row>
    <row r="12">
      <c r="A12" s="25" t="inlineStr">
        <is>
          <t>STOP-PRE-00011</t>
        </is>
      </c>
      <c r="B12" s="25" t="inlineStr">
        <is>
          <t>SHIFT-PRE-20250923</t>
        </is>
      </c>
      <c r="C12" s="25" t="inlineStr">
        <is>
          <t>改善前</t>
        </is>
      </c>
      <c r="D12" s="51" t="n">
        <v>45923</v>
      </c>
      <c r="E12" s="25" t="inlineStr">
        <is>
          <t>7KK25</t>
        </is>
      </c>
      <c r="F12" s="25" t="inlineStr">
        <is>
          <t>MATERIALS</t>
        </is>
      </c>
      <c r="G12" s="25" t="inlineStr">
        <is>
          <t>RACKS</t>
        </is>
      </c>
      <c r="H12" s="25" t="inlineStr">
        <is>
          <t>Unplanned</t>
        </is>
      </c>
      <c r="I12" s="25" t="inlineStr">
        <is>
          <t>HACKING STATION</t>
        </is>
      </c>
      <c r="J12" s="25" t="inlineStr">
        <is>
          <t>-</t>
        </is>
      </c>
      <c r="K12" s="53" t="n">
        <v>45923.65416666667</v>
      </c>
      <c r="L12" s="53" t="n">
        <v>45923.65694444445</v>
      </c>
      <c r="M12" s="54" t="n">
        <v>4.3</v>
      </c>
      <c r="N12" s="25" t="inlineStr">
        <is>
          <t>https://zenodo.org/records/17855209</t>
        </is>
      </c>
      <c r="O12" s="25" t="inlineStr">
        <is>
          <t>公开真实生产数据</t>
        </is>
      </c>
      <c r="P12" t="inlineStr">
        <is>
          <t>SHIFT-PRE-20250923</t>
        </is>
      </c>
      <c r="Q12" t="inlineStr">
        <is>
          <t>已关联</t>
        </is>
      </c>
      <c r="R12" t="inlineStr">
        <is>
          <t>按班次口径判断</t>
        </is>
      </c>
      <c r="T12" t="inlineStr">
        <is>
          <t>否</t>
        </is>
      </c>
    </row>
    <row r="13">
      <c r="A13" s="25" t="inlineStr">
        <is>
          <t>STOP-PRE-00012</t>
        </is>
      </c>
      <c r="B13" s="25" t="inlineStr">
        <is>
          <t>SHIFT-PRE-20250923</t>
        </is>
      </c>
      <c r="C13" s="25" t="inlineStr">
        <is>
          <t>改善前</t>
        </is>
      </c>
      <c r="D13" s="51" t="n">
        <v>45923</v>
      </c>
      <c r="E13" s="25" t="inlineStr">
        <is>
          <t>7KK25</t>
        </is>
      </c>
      <c r="F13" s="25" t="inlineStr">
        <is>
          <t>MATERIALS</t>
        </is>
      </c>
      <c r="G13" s="25" t="inlineStr">
        <is>
          <t>RACKS</t>
        </is>
      </c>
      <c r="H13" s="25" t="inlineStr">
        <is>
          <t>Unplanned</t>
        </is>
      </c>
      <c r="I13" s="25" t="inlineStr">
        <is>
          <t>HACKING STATION</t>
        </is>
      </c>
      <c r="J13" s="25" t="inlineStr">
        <is>
          <t>-</t>
        </is>
      </c>
      <c r="K13" s="53" t="n">
        <v>45923.66388888889</v>
      </c>
      <c r="L13" s="53" t="n">
        <v>45923.66805555556</v>
      </c>
      <c r="M13" s="54" t="n">
        <v>6.5</v>
      </c>
      <c r="N13" s="25" t="inlineStr">
        <is>
          <t>https://zenodo.org/records/17855209</t>
        </is>
      </c>
      <c r="O13" s="25" t="inlineStr">
        <is>
          <t>公开真实生产数据</t>
        </is>
      </c>
      <c r="P13" t="inlineStr">
        <is>
          <t>SHIFT-PRE-20250923</t>
        </is>
      </c>
      <c r="Q13" t="inlineStr">
        <is>
          <t>已关联</t>
        </is>
      </c>
      <c r="R13" t="inlineStr">
        <is>
          <t>按班次口径判断</t>
        </is>
      </c>
      <c r="T13" t="inlineStr">
        <is>
          <t>否</t>
        </is>
      </c>
    </row>
    <row r="14">
      <c r="A14" s="25" t="inlineStr">
        <is>
          <t>STOP-PRE-00013</t>
        </is>
      </c>
      <c r="B14" s="25" t="inlineStr">
        <is>
          <t>SHIFT-PRE-20250923</t>
        </is>
      </c>
      <c r="C14" s="25" t="inlineStr">
        <is>
          <t>改善前</t>
        </is>
      </c>
      <c r="D14" s="51" t="n">
        <v>45923</v>
      </c>
      <c r="E14" s="25" t="inlineStr">
        <is>
          <t>7KK25</t>
        </is>
      </c>
      <c r="F14" s="25" t="inlineStr">
        <is>
          <t>FAILURE</t>
        </is>
      </c>
      <c r="G14" s="25" t="inlineStr">
        <is>
          <t>MECHANICAL FAILURE</t>
        </is>
      </c>
      <c r="H14" s="25" t="inlineStr">
        <is>
          <t>Unplanned</t>
        </is>
      </c>
      <c r="I14" s="25" t="inlineStr">
        <is>
          <t>HACKING STATION</t>
        </is>
      </c>
      <c r="J14" s="25" t="inlineStr">
        <is>
          <t>ΓΩΝΙΑ ΡΟΛΟΥ</t>
        </is>
      </c>
      <c r="K14" s="53" t="n">
        <v>45923.72083333333</v>
      </c>
      <c r="L14" s="53" t="n">
        <v>45923.72986111111</v>
      </c>
      <c r="M14" s="54" t="n">
        <v>13.1</v>
      </c>
      <c r="N14" s="25" t="inlineStr">
        <is>
          <t>https://zenodo.org/records/17855209</t>
        </is>
      </c>
      <c r="O14" s="25" t="inlineStr">
        <is>
          <t>公开真实生产数据</t>
        </is>
      </c>
      <c r="P14" t="inlineStr">
        <is>
          <t>SHIFT-PRE-20250923</t>
        </is>
      </c>
      <c r="Q14" t="inlineStr">
        <is>
          <t>已关联</t>
        </is>
      </c>
      <c r="R14" t="inlineStr">
        <is>
          <t>按班次口径判断</t>
        </is>
      </c>
      <c r="T14" t="inlineStr">
        <is>
          <t>否</t>
        </is>
      </c>
    </row>
    <row r="15">
      <c r="A15" s="25" t="inlineStr">
        <is>
          <t>STOP-PRE-00014</t>
        </is>
      </c>
      <c r="B15" s="25" t="inlineStr">
        <is>
          <t>SHIFT-PRE-20250923</t>
        </is>
      </c>
      <c r="C15" s="25" t="inlineStr">
        <is>
          <t>改善前</t>
        </is>
      </c>
      <c r="D15" s="51" t="n">
        <v>45923</v>
      </c>
      <c r="E15" s="25" t="inlineStr">
        <is>
          <t>7KK25</t>
        </is>
      </c>
      <c r="F15" s="25" t="inlineStr">
        <is>
          <t>FAILURE</t>
        </is>
      </c>
      <c r="G15" s="25" t="inlineStr">
        <is>
          <t>MECHANICAL FAILURE</t>
        </is>
      </c>
      <c r="H15" s="25" t="inlineStr">
        <is>
          <t>Unplanned</t>
        </is>
      </c>
      <c r="I15" s="25" t="inlineStr">
        <is>
          <t>CUTTER</t>
        </is>
      </c>
      <c r="J15" s="25" t="inlineStr">
        <is>
          <t>WIRE FAILURE</t>
        </is>
      </c>
      <c r="K15" s="53" t="n">
        <v>45923.73263888889</v>
      </c>
      <c r="L15" s="53" t="n">
        <v>45923.73472222222</v>
      </c>
      <c r="M15" s="54" t="n">
        <v>3.1</v>
      </c>
      <c r="N15" s="25" t="inlineStr">
        <is>
          <t>https://zenodo.org/records/17855209</t>
        </is>
      </c>
      <c r="O15" s="25" t="inlineStr">
        <is>
          <t>公开真实生产数据</t>
        </is>
      </c>
      <c r="P15" t="inlineStr">
        <is>
          <t>SHIFT-PRE-20250923</t>
        </is>
      </c>
      <c r="Q15" t="inlineStr">
        <is>
          <t>已关联</t>
        </is>
      </c>
      <c r="R15" t="inlineStr">
        <is>
          <t>按班次口径判断</t>
        </is>
      </c>
      <c r="T15" t="inlineStr">
        <is>
          <t>否</t>
        </is>
      </c>
    </row>
    <row r="16">
      <c r="A16" s="25" t="inlineStr">
        <is>
          <t>STOP-PRE-00015</t>
        </is>
      </c>
      <c r="B16" s="25" t="inlineStr">
        <is>
          <t>SHIFT-PRE-20250923</t>
        </is>
      </c>
      <c r="C16" s="25" t="inlineStr">
        <is>
          <t>改善前</t>
        </is>
      </c>
      <c r="D16" s="51" t="n">
        <v>45923</v>
      </c>
      <c r="E16" s="25" t="inlineStr">
        <is>
          <t>7KK25</t>
        </is>
      </c>
      <c r="F16" s="25" t="inlineStr">
        <is>
          <t>MATERIALS</t>
        </is>
      </c>
      <c r="G16" s="25" t="inlineStr">
        <is>
          <t>MANUAL BRICK HANDLING</t>
        </is>
      </c>
      <c r="H16" s="25" t="inlineStr">
        <is>
          <t>Unplanned</t>
        </is>
      </c>
      <c r="I16" s="25" t="inlineStr">
        <is>
          <t>HACKING STATION</t>
        </is>
      </c>
      <c r="J16" s="25" t="inlineStr">
        <is>
          <t xml:space="preserve">ΤΟΥΒΛΑ ΕΣΠΑΖΑΝ </t>
        </is>
      </c>
      <c r="K16" s="53" t="n">
        <v>45923.74166666667</v>
      </c>
      <c r="L16" s="53" t="n">
        <v>45923.76736111111</v>
      </c>
      <c r="M16" s="54" t="n">
        <v>37.9</v>
      </c>
      <c r="N16" s="25" t="inlineStr">
        <is>
          <t>https://zenodo.org/records/17855209</t>
        </is>
      </c>
      <c r="O16" s="25" t="inlineStr">
        <is>
          <t>公开真实生产数据</t>
        </is>
      </c>
      <c r="P16" t="inlineStr">
        <is>
          <t>SHIFT-PRE-20250923</t>
        </is>
      </c>
      <c r="Q16" t="inlineStr">
        <is>
          <t>已关联</t>
        </is>
      </c>
      <c r="R16" t="inlineStr">
        <is>
          <t>按班次口径判断</t>
        </is>
      </c>
      <c r="T16" t="inlineStr">
        <is>
          <t>否</t>
        </is>
      </c>
    </row>
    <row r="17">
      <c r="A17" s="25" t="inlineStr">
        <is>
          <t>STOP-PRE-00016</t>
        </is>
      </c>
      <c r="B17" s="25" t="inlineStr">
        <is>
          <t>SHIFT-PRE-20250923</t>
        </is>
      </c>
      <c r="C17" s="25" t="inlineStr">
        <is>
          <t>改善前</t>
        </is>
      </c>
      <c r="D17" s="51" t="n">
        <v>45923</v>
      </c>
      <c r="E17" s="25" t="inlineStr">
        <is>
          <t>7KK25</t>
        </is>
      </c>
      <c r="F17" s="25" t="inlineStr">
        <is>
          <t>MATERIALS</t>
        </is>
      </c>
      <c r="G17" s="25" t="inlineStr">
        <is>
          <t>MANUAL BRICK HANDLING</t>
        </is>
      </c>
      <c r="H17" s="25" t="inlineStr">
        <is>
          <t>Unplanned</t>
        </is>
      </c>
      <c r="I17" s="25" t="inlineStr">
        <is>
          <t>EXTRUDER PRESS</t>
        </is>
      </c>
      <c r="J17" s="25" t="inlineStr">
        <is>
          <t>ΕΣΚΙΖΑΝ ΤΟΥΒΛΑ</t>
        </is>
      </c>
      <c r="K17" s="53" t="n">
        <v>45923.76805555556</v>
      </c>
      <c r="L17" s="53" t="n">
        <v>45923.77083333334</v>
      </c>
      <c r="M17" s="54" t="n">
        <v>4.3</v>
      </c>
      <c r="N17" s="25" t="inlineStr">
        <is>
          <t>https://zenodo.org/records/17855209</t>
        </is>
      </c>
      <c r="O17" s="25" t="inlineStr">
        <is>
          <t>公开真实生产数据</t>
        </is>
      </c>
      <c r="P17" t="inlineStr">
        <is>
          <t>SHIFT-PRE-20250923</t>
        </is>
      </c>
      <c r="Q17" t="inlineStr">
        <is>
          <t>已关联</t>
        </is>
      </c>
      <c r="R17" t="inlineStr">
        <is>
          <t>按班次口径判断</t>
        </is>
      </c>
      <c r="T17" t="inlineStr">
        <is>
          <t>否</t>
        </is>
      </c>
    </row>
    <row r="18">
      <c r="A18" s="25" t="inlineStr">
        <is>
          <t>STOP-PRE-00017</t>
        </is>
      </c>
      <c r="B18" s="25" t="inlineStr">
        <is>
          <t>SHIFT-PRE-20250923</t>
        </is>
      </c>
      <c r="C18" s="25" t="inlineStr">
        <is>
          <t>改善前</t>
        </is>
      </c>
      <c r="D18" s="51" t="n">
        <v>45923</v>
      </c>
      <c r="E18" s="25" t="inlineStr">
        <is>
          <t>7KK25</t>
        </is>
      </c>
      <c r="F18" s="25" t="inlineStr">
        <is>
          <t>MATERIALS</t>
        </is>
      </c>
      <c r="G18" s="25" t="inlineStr">
        <is>
          <t>RACK STARVATION</t>
        </is>
      </c>
      <c r="H18" s="25" t="inlineStr">
        <is>
          <t>Unplanned</t>
        </is>
      </c>
      <c r="I18" s="25" t="inlineStr">
        <is>
          <t>HACKING STATION</t>
        </is>
      </c>
      <c r="J18" s="25" t="inlineStr">
        <is>
          <t>ΕΞΑΓΩΓΗ ΤΕΛΑΡΩΝ ΑΠΟ ΠΑΚΑΤΑΔΟΡΟ</t>
        </is>
      </c>
      <c r="K18" s="53" t="n">
        <v>45923.78055555555</v>
      </c>
      <c r="L18" s="53" t="n">
        <v>45923.8125</v>
      </c>
      <c r="M18" s="54" t="n">
        <v>46</v>
      </c>
      <c r="N18" s="25" t="inlineStr">
        <is>
          <t>https://zenodo.org/records/17855209</t>
        </is>
      </c>
      <c r="O18" s="25" t="inlineStr">
        <is>
          <t>公开真实生产数据</t>
        </is>
      </c>
      <c r="P18" t="inlineStr">
        <is>
          <t>SHIFT-PRE-20250923</t>
        </is>
      </c>
      <c r="Q18" t="inlineStr">
        <is>
          <t>已关联</t>
        </is>
      </c>
      <c r="R18" t="inlineStr">
        <is>
          <t>按班次口径判断</t>
        </is>
      </c>
      <c r="T18" t="inlineStr">
        <is>
          <t>否</t>
        </is>
      </c>
    </row>
    <row r="19">
      <c r="A19" s="25" t="inlineStr">
        <is>
          <t>STOP-PRE-00018</t>
        </is>
      </c>
      <c r="B19" s="25" t="inlineStr">
        <is>
          <t>SHIFT-PRE-20250924</t>
        </is>
      </c>
      <c r="C19" s="25" t="inlineStr">
        <is>
          <t>改善前</t>
        </is>
      </c>
      <c r="D19" s="51" t="n">
        <v>45924</v>
      </c>
      <c r="E19" s="25" t="inlineStr">
        <is>
          <t>7KK25</t>
        </is>
      </c>
      <c r="F19" s="25" t="inlineStr">
        <is>
          <t>OPERATIONAL</t>
        </is>
      </c>
      <c r="G19" s="25" t="inlineStr">
        <is>
          <t>CLEANING</t>
        </is>
      </c>
      <c r="H19" s="25" t="inlineStr">
        <is>
          <t>Planned - Included in OEE</t>
        </is>
      </c>
      <c r="I19" s="25" t="inlineStr">
        <is>
          <t>EXTRUDER PRESS</t>
        </is>
      </c>
      <c r="J19" s="25" t="inlineStr">
        <is>
          <t>-</t>
        </is>
      </c>
      <c r="K19" s="53" t="n">
        <v>45924.46875</v>
      </c>
      <c r="L19" s="53" t="n">
        <v>45924.47222222222</v>
      </c>
      <c r="M19" s="54" t="n">
        <v>5.6</v>
      </c>
      <c r="N19" s="25" t="inlineStr">
        <is>
          <t>https://zenodo.org/records/17855209</t>
        </is>
      </c>
      <c r="O19" s="25" t="inlineStr">
        <is>
          <t>公开真实生产数据</t>
        </is>
      </c>
      <c r="P19" t="inlineStr">
        <is>
          <t>SHIFT-PRE-20250924</t>
        </is>
      </c>
      <c r="Q19" t="inlineStr">
        <is>
          <t>已关联</t>
        </is>
      </c>
      <c r="R19" t="inlineStr">
        <is>
          <t>按班次口径判断</t>
        </is>
      </c>
      <c r="T19" t="inlineStr">
        <is>
          <t>否</t>
        </is>
      </c>
    </row>
    <row r="20">
      <c r="A20" s="25" t="inlineStr">
        <is>
          <t>STOP-PRE-00019</t>
        </is>
      </c>
      <c r="B20" s="25" t="inlineStr">
        <is>
          <t>SHIFT-PRE-20250924</t>
        </is>
      </c>
      <c r="C20" s="25" t="inlineStr">
        <is>
          <t>改善前</t>
        </is>
      </c>
      <c r="D20" s="51" t="n">
        <v>45924</v>
      </c>
      <c r="E20" s="25" t="inlineStr">
        <is>
          <t>7KK25</t>
        </is>
      </c>
      <c r="F20" s="25" t="inlineStr">
        <is>
          <t>FAILURE</t>
        </is>
      </c>
      <c r="G20" s="25" t="inlineStr">
        <is>
          <t>AUTOMATION FAILURE</t>
        </is>
      </c>
      <c r="H20" s="25" t="inlineStr">
        <is>
          <t>Unplanned</t>
        </is>
      </c>
      <c r="I20" s="25" t="inlineStr">
        <is>
          <t>SILO</t>
        </is>
      </c>
      <c r="J20" s="25" t="inlineStr">
        <is>
          <t>ΔΕΝ ΕΚΚΙΝΟΥΣΕ ΤΟ ΣΙΛΟ (ΕΜΒΟΛΑ)</t>
        </is>
      </c>
      <c r="K20" s="53" t="n">
        <v>45924.47430555556</v>
      </c>
      <c r="L20" s="53" t="n">
        <v>45924.48194444444</v>
      </c>
      <c r="M20" s="54" t="n">
        <v>11.3</v>
      </c>
      <c r="N20" s="25" t="inlineStr">
        <is>
          <t>https://zenodo.org/records/17855209</t>
        </is>
      </c>
      <c r="O20" s="25" t="inlineStr">
        <is>
          <t>公开真实生产数据</t>
        </is>
      </c>
      <c r="P20" t="inlineStr">
        <is>
          <t>SHIFT-PRE-20250924</t>
        </is>
      </c>
      <c r="Q20" t="inlineStr">
        <is>
          <t>已关联</t>
        </is>
      </c>
      <c r="R20" t="inlineStr">
        <is>
          <t>按班次口径判断</t>
        </is>
      </c>
      <c r="T20" t="inlineStr">
        <is>
          <t>否</t>
        </is>
      </c>
    </row>
    <row r="21">
      <c r="A21" s="25" t="inlineStr">
        <is>
          <t>STOP-PRE-00020</t>
        </is>
      </c>
      <c r="B21" s="25" t="inlineStr">
        <is>
          <t>SHIFT-PRE-20250924</t>
        </is>
      </c>
      <c r="C21" s="25" t="inlineStr">
        <is>
          <t>改善前</t>
        </is>
      </c>
      <c r="D21" s="51" t="n">
        <v>45924</v>
      </c>
      <c r="E21" s="25" t="inlineStr">
        <is>
          <t>7KK25</t>
        </is>
      </c>
      <c r="F21" s="25" t="inlineStr">
        <is>
          <t>FAILURE</t>
        </is>
      </c>
      <c r="G21" s="25" t="inlineStr">
        <is>
          <t>AUTOMATION FAILURE</t>
        </is>
      </c>
      <c r="H21" s="25" t="inlineStr">
        <is>
          <t>Unplanned</t>
        </is>
      </c>
      <c r="I21" s="25" t="inlineStr">
        <is>
          <t>ROBOT (EXTRUDER PRESS)</t>
        </is>
      </c>
      <c r="J21" s="25" t="inlineStr">
        <is>
          <t xml:space="preserve"> ΣΩΛΗΝΑΚΙ ΤΟΥ ΑΕΡΑ</t>
        </is>
      </c>
      <c r="K21" s="53" t="n">
        <v>45924.50625</v>
      </c>
      <c r="L21" s="53" t="n">
        <v>45924.51458333333</v>
      </c>
      <c r="M21" s="54" t="n">
        <v>12.1</v>
      </c>
      <c r="N21" s="25" t="inlineStr">
        <is>
          <t>https://zenodo.org/records/17855209</t>
        </is>
      </c>
      <c r="O21" s="25" t="inlineStr">
        <is>
          <t>公开真实生产数据</t>
        </is>
      </c>
      <c r="P21" t="inlineStr">
        <is>
          <t>SHIFT-PRE-20250924</t>
        </is>
      </c>
      <c r="Q21" t="inlineStr">
        <is>
          <t>已关联</t>
        </is>
      </c>
      <c r="R21" t="inlineStr">
        <is>
          <t>按班次口径判断</t>
        </is>
      </c>
      <c r="T21" t="inlineStr">
        <is>
          <t>否</t>
        </is>
      </c>
    </row>
    <row r="22">
      <c r="A22" s="25" t="inlineStr">
        <is>
          <t>STOP-PRE-00021</t>
        </is>
      </c>
      <c r="B22" s="25" t="inlineStr">
        <is>
          <t>SHIFT-PRE-20250924</t>
        </is>
      </c>
      <c r="C22" s="25" t="inlineStr">
        <is>
          <t>改善前</t>
        </is>
      </c>
      <c r="D22" s="51" t="n">
        <v>45924</v>
      </c>
      <c r="E22" s="25" t="inlineStr">
        <is>
          <t>7KK25</t>
        </is>
      </c>
      <c r="F22" s="25" t="inlineStr">
        <is>
          <t>MATERIALS</t>
        </is>
      </c>
      <c r="G22" s="25" t="inlineStr">
        <is>
          <t>RACK STARVATION</t>
        </is>
      </c>
      <c r="H22" s="25" t="inlineStr">
        <is>
          <t>Unplanned</t>
        </is>
      </c>
      <c r="I22" s="25" t="inlineStr">
        <is>
          <t>HACKING STATION</t>
        </is>
      </c>
      <c r="J22" s="25" t="inlineStr">
        <is>
          <t>-</t>
        </is>
      </c>
      <c r="K22" s="53" t="n">
        <v>45924.55763888889</v>
      </c>
      <c r="L22" s="53" t="n">
        <v>45924.56041666667</v>
      </c>
      <c r="M22" s="54" t="n">
        <v>4.6</v>
      </c>
      <c r="N22" s="25" t="inlineStr">
        <is>
          <t>https://zenodo.org/records/17855209</t>
        </is>
      </c>
      <c r="O22" s="25" t="inlineStr">
        <is>
          <t>公开真实生产数据</t>
        </is>
      </c>
      <c r="P22" t="inlineStr">
        <is>
          <t>SHIFT-PRE-20250924</t>
        </is>
      </c>
      <c r="Q22" t="inlineStr">
        <is>
          <t>已关联</t>
        </is>
      </c>
      <c r="R22" t="inlineStr">
        <is>
          <t>按班次口径判断</t>
        </is>
      </c>
      <c r="T22" t="inlineStr">
        <is>
          <t>否</t>
        </is>
      </c>
    </row>
    <row r="23">
      <c r="A23" s="25" t="inlineStr">
        <is>
          <t>STOP-PRE-00022</t>
        </is>
      </c>
      <c r="B23" s="25" t="inlineStr">
        <is>
          <t>SHIFT-PRE-20250924</t>
        </is>
      </c>
      <c r="C23" s="25" t="inlineStr">
        <is>
          <t>改善前</t>
        </is>
      </c>
      <c r="D23" s="51" t="n">
        <v>45924</v>
      </c>
      <c r="E23" s="25" t="inlineStr">
        <is>
          <t>7KK25</t>
        </is>
      </c>
      <c r="F23" s="25" t="inlineStr">
        <is>
          <t>MATERIALS</t>
        </is>
      </c>
      <c r="G23" s="25" t="inlineStr">
        <is>
          <t>KILN CAR STARVATION</t>
        </is>
      </c>
      <c r="H23" s="25" t="inlineStr">
        <is>
          <t>Unplanned</t>
        </is>
      </c>
      <c r="I23" s="25" t="inlineStr">
        <is>
          <t>HACKING STATION</t>
        </is>
      </c>
      <c r="J23" s="25" t="inlineStr">
        <is>
          <t>ΔΕΝ ΕΠΙΑΝΕ ΤΟ ΒΑΓΟΝΙ Ο ΩΘΗΤΗΡΑΣ</t>
        </is>
      </c>
      <c r="K23" s="53" t="n">
        <v>45924.59722222222</v>
      </c>
      <c r="L23" s="53" t="n">
        <v>45924.60763888889</v>
      </c>
      <c r="M23" s="54" t="n">
        <v>15.4</v>
      </c>
      <c r="N23" s="25" t="inlineStr">
        <is>
          <t>https://zenodo.org/records/17855209</t>
        </is>
      </c>
      <c r="O23" s="25" t="inlineStr">
        <is>
          <t>公开真实生产数据</t>
        </is>
      </c>
      <c r="P23" t="inlineStr">
        <is>
          <t>SHIFT-PRE-20250924</t>
        </is>
      </c>
      <c r="Q23" t="inlineStr">
        <is>
          <t>已关联</t>
        </is>
      </c>
      <c r="R23" t="inlineStr">
        <is>
          <t>按班次口径判断</t>
        </is>
      </c>
      <c r="T23" t="inlineStr">
        <is>
          <t>否</t>
        </is>
      </c>
    </row>
    <row r="24">
      <c r="A24" s="25" t="inlineStr">
        <is>
          <t>STOP-PRE-00023</t>
        </is>
      </c>
      <c r="B24" s="25" t="inlineStr">
        <is>
          <t>SHIFT-PRE-20250924</t>
        </is>
      </c>
      <c r="C24" s="25" t="inlineStr">
        <is>
          <t>改善前</t>
        </is>
      </c>
      <c r="D24" s="51" t="n">
        <v>45924</v>
      </c>
      <c r="E24" s="25" t="inlineStr">
        <is>
          <t>9KK30</t>
        </is>
      </c>
      <c r="F24" s="25" t="inlineStr">
        <is>
          <t>SETUPS-CHANGEOVERS</t>
        </is>
      </c>
      <c r="G24" s="25" t="inlineStr">
        <is>
          <t>MATERIAL CHANGEOVER</t>
        </is>
      </c>
      <c r="H24" s="25" t="inlineStr">
        <is>
          <t>Planned - Included in OEE</t>
        </is>
      </c>
      <c r="I24" s="25" t="inlineStr">
        <is>
          <t>EXTRUDER PRESS</t>
        </is>
      </c>
      <c r="J24" s="25" t="inlineStr">
        <is>
          <t>-</t>
        </is>
      </c>
      <c r="K24" s="53" t="n">
        <v>45924.62152777778</v>
      </c>
      <c r="L24" s="53" t="n">
        <v>45924.62916666667</v>
      </c>
      <c r="M24" s="54" t="n">
        <v>11.3</v>
      </c>
      <c r="N24" s="25" t="inlineStr">
        <is>
          <t>https://zenodo.org/records/17855209</t>
        </is>
      </c>
      <c r="O24" s="25" t="inlineStr">
        <is>
          <t>公开真实生产数据</t>
        </is>
      </c>
      <c r="P24" t="inlineStr">
        <is>
          <t>SHIFT-PRE-20250924</t>
        </is>
      </c>
      <c r="Q24" t="inlineStr">
        <is>
          <t>已关联</t>
        </is>
      </c>
      <c r="R24" t="inlineStr">
        <is>
          <t>按班次口径判断</t>
        </is>
      </c>
      <c r="T24" t="inlineStr">
        <is>
          <t>是</t>
        </is>
      </c>
      <c r="U24">
        <f>IFERROR(VLOOKUP(G24,'18_换产标准_模拟'!$B$2:$F$4,3,FALSE),"")</f>
        <v/>
      </c>
      <c r="V24">
        <f>IFERROR(MAX(M24-U24,0),"")</f>
        <v/>
      </c>
      <c r="W24">
        <f>IFERROR(IF(V24=0,"达标",IF(V24&lt;=VLOOKUP(G24,'18_换产标准_模拟'!$B$2:$F$4,4,FALSE)-VLOOKUP(G24,'18_换产标准_模拟'!$B$2:$F$4,3,FALSE),"轻微超时",IF(V24&lt;=VLOOKUP(G24,'18_换产标准_模拟'!$B$2:$F$4,5,FALSE)-VLOOKUP(G24,'18_换产标准_模拟'!$B$2:$F$4,3,FALSE),"超时","严重超时"))),"")</f>
        <v/>
      </c>
      <c r="X24">
        <f>IFERROR(INDEX('18_换产标准_模拟'!$A$2:$A$4,MATCH(G24,'18_换产标准_模拟'!$B$2:$B$4,0)),"")</f>
        <v/>
      </c>
      <c r="Y24" t="inlineStr">
        <is>
          <t>团队模拟数据</t>
        </is>
      </c>
    </row>
    <row r="25">
      <c r="A25" s="25" t="inlineStr">
        <is>
          <t>STOP-PRE-00024</t>
        </is>
      </c>
      <c r="B25" s="25" t="inlineStr">
        <is>
          <t>SHIFT-PRE-20250924</t>
        </is>
      </c>
      <c r="C25" s="25" t="inlineStr">
        <is>
          <t>改善前</t>
        </is>
      </c>
      <c r="D25" s="51" t="n">
        <v>45924</v>
      </c>
      <c r="E25" s="25" t="inlineStr">
        <is>
          <t>9KK30</t>
        </is>
      </c>
      <c r="F25" s="25" t="inlineStr">
        <is>
          <t>FAILURE</t>
        </is>
      </c>
      <c r="G25" s="25" t="inlineStr">
        <is>
          <t>MECHANICAL FAILURE</t>
        </is>
      </c>
      <c r="H25" s="25" t="inlineStr">
        <is>
          <t>Unplanned</t>
        </is>
      </c>
      <c r="I25" s="25" t="inlineStr">
        <is>
          <t>CUTTER</t>
        </is>
      </c>
      <c r="J25" s="25" t="inlineStr">
        <is>
          <t>WIRE FAILURE</t>
        </is>
      </c>
      <c r="K25" s="53" t="n">
        <v>45924.71666666667</v>
      </c>
      <c r="L25" s="53" t="n">
        <v>45924.72083333333</v>
      </c>
      <c r="M25" s="54" t="n">
        <v>6.7</v>
      </c>
      <c r="N25" s="25" t="inlineStr">
        <is>
          <t>https://zenodo.org/records/17855209</t>
        </is>
      </c>
      <c r="O25" s="25" t="inlineStr">
        <is>
          <t>公开真实生产数据</t>
        </is>
      </c>
      <c r="P25" t="inlineStr">
        <is>
          <t>SHIFT-PRE-20250924</t>
        </is>
      </c>
      <c r="Q25" t="inlineStr">
        <is>
          <t>已关联</t>
        </is>
      </c>
      <c r="R25" t="inlineStr">
        <is>
          <t>按班次口径判断</t>
        </is>
      </c>
      <c r="T25" t="inlineStr">
        <is>
          <t>否</t>
        </is>
      </c>
    </row>
    <row r="26">
      <c r="A26" s="25" t="inlineStr">
        <is>
          <t>STOP-PRE-00025</t>
        </is>
      </c>
      <c r="B26" s="25" t="inlineStr">
        <is>
          <t>SHIFT-PRE-20250924</t>
        </is>
      </c>
      <c r="C26" s="25" t="inlineStr">
        <is>
          <t>改善前</t>
        </is>
      </c>
      <c r="D26" s="51" t="n">
        <v>45924</v>
      </c>
      <c r="E26" s="25" t="inlineStr">
        <is>
          <t>9KK30</t>
        </is>
      </c>
      <c r="F26" s="25" t="inlineStr">
        <is>
          <t>OPERATIONAL</t>
        </is>
      </c>
      <c r="G26" s="25" t="inlineStr">
        <is>
          <t>CLEANING</t>
        </is>
      </c>
      <c r="H26" s="25" t="inlineStr">
        <is>
          <t>Planned - Included in OEE</t>
        </is>
      </c>
      <c r="I26" s="25" t="inlineStr">
        <is>
          <t>EXTRUDER PRESS</t>
        </is>
      </c>
      <c r="J26" s="25" t="inlineStr">
        <is>
          <t>-</t>
        </is>
      </c>
      <c r="K26" s="53" t="n">
        <v>45924.77638888889</v>
      </c>
      <c r="L26" s="53" t="n">
        <v>45924.79861111111</v>
      </c>
      <c r="M26" s="54" t="n">
        <v>32.9</v>
      </c>
      <c r="N26" s="25" t="inlineStr">
        <is>
          <t>https://zenodo.org/records/17855209</t>
        </is>
      </c>
      <c r="O26" s="25" t="inlineStr">
        <is>
          <t>公开真实生产数据</t>
        </is>
      </c>
      <c r="P26" t="inlineStr">
        <is>
          <t>SHIFT-PRE-20250924</t>
        </is>
      </c>
      <c r="Q26" t="inlineStr">
        <is>
          <t>已关联</t>
        </is>
      </c>
      <c r="R26" t="inlineStr">
        <is>
          <t>按班次口径判断</t>
        </is>
      </c>
      <c r="T26" t="inlineStr">
        <is>
          <t>否</t>
        </is>
      </c>
    </row>
    <row r="27">
      <c r="A27" s="25" t="inlineStr">
        <is>
          <t>STOP-PRE-00026</t>
        </is>
      </c>
      <c r="B27" s="25" t="inlineStr">
        <is>
          <t>SHIFT-PRE-20250924</t>
        </is>
      </c>
      <c r="C27" s="25" t="inlineStr">
        <is>
          <t>改善前</t>
        </is>
      </c>
      <c r="D27" s="51" t="n">
        <v>45924</v>
      </c>
      <c r="E27" s="25" t="inlineStr">
        <is>
          <t>9KK30</t>
        </is>
      </c>
      <c r="F27" s="25" t="inlineStr">
        <is>
          <t>OPERATIONAL</t>
        </is>
      </c>
      <c r="G27" s="25" t="inlineStr">
        <is>
          <t>CLEANING</t>
        </is>
      </c>
      <c r="H27" s="25" t="inlineStr">
        <is>
          <t>Planned - Included in OEE</t>
        </is>
      </c>
      <c r="I27" s="25" t="inlineStr">
        <is>
          <t>ROBOT (EXTRUDER PRESS)</t>
        </is>
      </c>
      <c r="J27" s="25" t="inlineStr">
        <is>
          <t>-</t>
        </is>
      </c>
      <c r="K27" s="53" t="n">
        <v>45924.79930555556</v>
      </c>
      <c r="L27" s="53" t="n">
        <v>45924.80208333334</v>
      </c>
      <c r="M27" s="54" t="n">
        <v>4</v>
      </c>
      <c r="N27" s="25" t="inlineStr">
        <is>
          <t>https://zenodo.org/records/17855209</t>
        </is>
      </c>
      <c r="O27" s="25" t="inlineStr">
        <is>
          <t>公开真实生产数据</t>
        </is>
      </c>
      <c r="P27" t="inlineStr">
        <is>
          <t>SHIFT-PRE-20250924</t>
        </is>
      </c>
      <c r="Q27" t="inlineStr">
        <is>
          <t>已关联</t>
        </is>
      </c>
      <c r="R27" t="inlineStr">
        <is>
          <t>按班次口径判断</t>
        </is>
      </c>
      <c r="T27" t="inlineStr">
        <is>
          <t>否</t>
        </is>
      </c>
    </row>
    <row r="28">
      <c r="A28" s="25" t="inlineStr">
        <is>
          <t>STOP-PRE-00027</t>
        </is>
      </c>
      <c r="B28" s="25" t="inlineStr">
        <is>
          <t>SHIFT-PRE-20250925</t>
        </is>
      </c>
      <c r="C28" s="25" t="inlineStr">
        <is>
          <t>改善前</t>
        </is>
      </c>
      <c r="D28" s="51" t="n">
        <v>45925</v>
      </c>
      <c r="E28" s="25" t="inlineStr">
        <is>
          <t>9KK30</t>
        </is>
      </c>
      <c r="F28" s="25" t="inlineStr">
        <is>
          <t>OPERATIONAL</t>
        </is>
      </c>
      <c r="G28" s="25" t="inlineStr">
        <is>
          <t>CLEANING</t>
        </is>
      </c>
      <c r="H28" s="25" t="inlineStr">
        <is>
          <t>Planned - Included in OEE</t>
        </is>
      </c>
      <c r="I28" s="25" t="inlineStr">
        <is>
          <t>EXTRUDER PRESS</t>
        </is>
      </c>
      <c r="J28" s="25" t="inlineStr">
        <is>
          <t>-</t>
        </is>
      </c>
      <c r="K28" s="53" t="n">
        <v>45925.46875</v>
      </c>
      <c r="L28" s="53" t="n">
        <v>45925.47152777778</v>
      </c>
      <c r="M28" s="54" t="n">
        <v>4.4</v>
      </c>
      <c r="N28" s="25" t="inlineStr">
        <is>
          <t>https://zenodo.org/records/17855209</t>
        </is>
      </c>
      <c r="O28" s="25" t="inlineStr">
        <is>
          <t>公开真实生产数据</t>
        </is>
      </c>
      <c r="P28" t="inlineStr">
        <is>
          <t>SHIFT-PRE-20250925</t>
        </is>
      </c>
      <c r="Q28" t="inlineStr">
        <is>
          <t>已关联</t>
        </is>
      </c>
      <c r="R28" t="inlineStr">
        <is>
          <t>按班次口径判断</t>
        </is>
      </c>
      <c r="T28" t="inlineStr">
        <is>
          <t>否</t>
        </is>
      </c>
    </row>
    <row r="29">
      <c r="A29" s="25" t="inlineStr">
        <is>
          <t>STOP-PRE-00028</t>
        </is>
      </c>
      <c r="B29" s="25" t="inlineStr">
        <is>
          <t>SHIFT-PRE-20250925</t>
        </is>
      </c>
      <c r="C29" s="25" t="inlineStr">
        <is>
          <t>改善前</t>
        </is>
      </c>
      <c r="D29" s="51" t="n">
        <v>45925</v>
      </c>
      <c r="E29" s="25" t="inlineStr">
        <is>
          <t>9KK25</t>
        </is>
      </c>
      <c r="F29" s="25" t="inlineStr">
        <is>
          <t>SETUPS-CHANGEOVERS</t>
        </is>
      </c>
      <c r="G29" s="25" t="inlineStr">
        <is>
          <t>MATERIAL CHANGEOVER</t>
        </is>
      </c>
      <c r="H29" s="25" t="inlineStr">
        <is>
          <t>Planned - Included in OEE</t>
        </is>
      </c>
      <c r="I29" s="25" t="inlineStr">
        <is>
          <t>EXTRUDER PRESS</t>
        </is>
      </c>
      <c r="J29" s="25" t="inlineStr">
        <is>
          <t>-</t>
        </is>
      </c>
      <c r="K29" s="53" t="n">
        <v>45925.50138888889</v>
      </c>
      <c r="L29" s="53" t="n">
        <v>45925.51388888889</v>
      </c>
      <c r="M29" s="54" t="n">
        <v>18.5</v>
      </c>
      <c r="N29" s="25" t="inlineStr">
        <is>
          <t>https://zenodo.org/records/17855209</t>
        </is>
      </c>
      <c r="O29" s="25" t="inlineStr">
        <is>
          <t>公开真实生产数据</t>
        </is>
      </c>
      <c r="P29" t="inlineStr">
        <is>
          <t>SHIFT-PRE-20250925</t>
        </is>
      </c>
      <c r="Q29" t="inlineStr">
        <is>
          <t>已关联</t>
        </is>
      </c>
      <c r="R29" t="inlineStr">
        <is>
          <t>按班次口径判断</t>
        </is>
      </c>
      <c r="T29" t="inlineStr">
        <is>
          <t>是</t>
        </is>
      </c>
      <c r="U29">
        <f>IFERROR(VLOOKUP(G29,'18_换产标准_模拟'!$B$2:$F$4,3,FALSE),"")</f>
        <v/>
      </c>
      <c r="V29">
        <f>IFERROR(MAX(M29-U29,0),"")</f>
        <v/>
      </c>
      <c r="W29">
        <f>IFERROR(IF(V29=0,"达标",IF(V29&lt;=VLOOKUP(G29,'18_换产标准_模拟'!$B$2:$F$4,4,FALSE)-VLOOKUP(G29,'18_换产标准_模拟'!$B$2:$F$4,3,FALSE),"轻微超时",IF(V29&lt;=VLOOKUP(G29,'18_换产标准_模拟'!$B$2:$F$4,5,FALSE)-VLOOKUP(G29,'18_换产标准_模拟'!$B$2:$F$4,3,FALSE),"超时","严重超时"))),"")</f>
        <v/>
      </c>
      <c r="X29">
        <f>IFERROR(INDEX('18_换产标准_模拟'!$A$2:$A$4,MATCH(G29,'18_换产标准_模拟'!$B$2:$B$4,0)),"")</f>
        <v/>
      </c>
      <c r="Y29" t="inlineStr">
        <is>
          <t>团队模拟数据</t>
        </is>
      </c>
    </row>
    <row r="30">
      <c r="A30" s="25" t="inlineStr">
        <is>
          <t>STOP-PRE-00029</t>
        </is>
      </c>
      <c r="B30" s="25" t="inlineStr">
        <is>
          <t>SHIFT-PRE-20250925</t>
        </is>
      </c>
      <c r="C30" s="25" t="inlineStr">
        <is>
          <t>改善前</t>
        </is>
      </c>
      <c r="D30" s="51" t="n">
        <v>45925</v>
      </c>
      <c r="E30" s="25" t="inlineStr">
        <is>
          <t>9KK25</t>
        </is>
      </c>
      <c r="F30" s="25" t="inlineStr">
        <is>
          <t>MATERIALS</t>
        </is>
      </c>
      <c r="G30" s="25" t="inlineStr">
        <is>
          <t>RACK STARVATION</t>
        </is>
      </c>
      <c r="H30" s="25" t="inlineStr">
        <is>
          <t>Unplanned</t>
        </is>
      </c>
      <c r="I30" s="25" t="inlineStr">
        <is>
          <t>DRYER</t>
        </is>
      </c>
      <c r="J30" s="25" t="inlineStr">
        <is>
          <t>ΔΕΝ ΦΟΡΤΩΣΕ ΣΩΣΤΑ ΤΟ ΤΕΛΑΡΟ Ο ΜΕΤΑΦΟΡΕΑΣ</t>
        </is>
      </c>
      <c r="K30" s="53" t="n">
        <v>45925.54027777778</v>
      </c>
      <c r="L30" s="53" t="n">
        <v>45925.54722222222</v>
      </c>
      <c r="M30" s="54" t="n">
        <v>10.9</v>
      </c>
      <c r="N30" s="25" t="inlineStr">
        <is>
          <t>https://zenodo.org/records/17855209</t>
        </is>
      </c>
      <c r="O30" s="25" t="inlineStr">
        <is>
          <t>公开真实生产数据</t>
        </is>
      </c>
      <c r="P30" t="inlineStr">
        <is>
          <t>SHIFT-PRE-20250925</t>
        </is>
      </c>
      <c r="Q30" t="inlineStr">
        <is>
          <t>已关联</t>
        </is>
      </c>
      <c r="R30" t="inlineStr">
        <is>
          <t>按班次口径判断</t>
        </is>
      </c>
      <c r="T30" t="inlineStr">
        <is>
          <t>否</t>
        </is>
      </c>
    </row>
    <row r="31">
      <c r="A31" s="25" t="inlineStr">
        <is>
          <t>STOP-PRE-00030</t>
        </is>
      </c>
      <c r="B31" s="25" t="inlineStr">
        <is>
          <t>SHIFT-PRE-20250925</t>
        </is>
      </c>
      <c r="C31" s="25" t="inlineStr">
        <is>
          <t>改善前</t>
        </is>
      </c>
      <c r="D31" s="51" t="n">
        <v>45925</v>
      </c>
      <c r="E31" s="25" t="inlineStr">
        <is>
          <t>9KK25</t>
        </is>
      </c>
      <c r="F31" s="25" t="inlineStr">
        <is>
          <t>MATERIALS</t>
        </is>
      </c>
      <c r="G31" s="25" t="inlineStr">
        <is>
          <t>RACK STARVATION</t>
        </is>
      </c>
      <c r="H31" s="25" t="inlineStr">
        <is>
          <t>Unplanned</t>
        </is>
      </c>
      <c r="I31" s="25" t="inlineStr">
        <is>
          <t>HACKING STATION</t>
        </is>
      </c>
      <c r="J31" s="25" t="inlineStr">
        <is>
          <t>ΑΝΑΜΟΝΗ ΤΕΛΑΡΩΝ</t>
        </is>
      </c>
      <c r="K31" s="53" t="n">
        <v>45925.56666666667</v>
      </c>
      <c r="L31" s="53" t="n">
        <v>45925.56944444445</v>
      </c>
      <c r="M31" s="54" t="n">
        <v>4.7</v>
      </c>
      <c r="N31" s="25" t="inlineStr">
        <is>
          <t>https://zenodo.org/records/17855209</t>
        </is>
      </c>
      <c r="O31" s="25" t="inlineStr">
        <is>
          <t>公开真实生产数据</t>
        </is>
      </c>
      <c r="P31" t="inlineStr">
        <is>
          <t>SHIFT-PRE-20250925</t>
        </is>
      </c>
      <c r="Q31" t="inlineStr">
        <is>
          <t>已关联</t>
        </is>
      </c>
      <c r="R31" t="inlineStr">
        <is>
          <t>按班次口径判断</t>
        </is>
      </c>
      <c r="T31" t="inlineStr">
        <is>
          <t>否</t>
        </is>
      </c>
    </row>
    <row r="32">
      <c r="A32" s="25" t="inlineStr">
        <is>
          <t>STOP-PRE-00031</t>
        </is>
      </c>
      <c r="B32" s="25" t="inlineStr">
        <is>
          <t>SHIFT-PRE-20250925</t>
        </is>
      </c>
      <c r="C32" s="25" t="inlineStr">
        <is>
          <t>改善前</t>
        </is>
      </c>
      <c r="D32" s="51" t="n">
        <v>45925</v>
      </c>
      <c r="E32" s="25" t="inlineStr">
        <is>
          <t>9KK25</t>
        </is>
      </c>
      <c r="F32" s="25" t="inlineStr">
        <is>
          <t>FAILURE</t>
        </is>
      </c>
      <c r="G32" s="25" t="inlineStr">
        <is>
          <t>MECHANICAL FAILURE</t>
        </is>
      </c>
      <c r="H32" s="25" t="inlineStr">
        <is>
          <t>Unplanned</t>
        </is>
      </c>
      <c r="I32" s="25" t="inlineStr">
        <is>
          <t>HACKING STATION</t>
        </is>
      </c>
      <c r="J32" s="25" t="inlineStr">
        <is>
          <t>ΚΑΔΕΝΕΣ ΜΕΤΑΦΟΡΑΣ ΤΟΥΒΛΩΝ</t>
        </is>
      </c>
      <c r="K32" s="53" t="n">
        <v>45925.57986111111</v>
      </c>
      <c r="L32" s="53" t="n">
        <v>45925.60972222222</v>
      </c>
      <c r="M32" s="54" t="n">
        <v>43.8</v>
      </c>
      <c r="N32" s="25" t="inlineStr">
        <is>
          <t>https://zenodo.org/records/17855209</t>
        </is>
      </c>
      <c r="O32" s="25" t="inlineStr">
        <is>
          <t>公开真实生产数据</t>
        </is>
      </c>
      <c r="P32" t="inlineStr">
        <is>
          <t>SHIFT-PRE-20250925</t>
        </is>
      </c>
      <c r="Q32" t="inlineStr">
        <is>
          <t>已关联</t>
        </is>
      </c>
      <c r="R32" t="inlineStr">
        <is>
          <t>按班次口径判断</t>
        </is>
      </c>
      <c r="T32" t="inlineStr">
        <is>
          <t>否</t>
        </is>
      </c>
    </row>
    <row r="33">
      <c r="A33" s="25" t="inlineStr">
        <is>
          <t>STOP-PRE-00032</t>
        </is>
      </c>
      <c r="B33" s="25" t="inlineStr">
        <is>
          <t>SHIFT-PRE-20250925</t>
        </is>
      </c>
      <c r="C33" s="25" t="inlineStr">
        <is>
          <t>改善前</t>
        </is>
      </c>
      <c r="D33" s="51" t="n">
        <v>45925</v>
      </c>
      <c r="E33" s="25" t="inlineStr">
        <is>
          <t>9KK25</t>
        </is>
      </c>
      <c r="F33" s="25" t="inlineStr">
        <is>
          <t>MATERIALS</t>
        </is>
      </c>
      <c r="G33" s="25" t="inlineStr">
        <is>
          <t>RACK STARVATION</t>
        </is>
      </c>
      <c r="H33" s="25" t="inlineStr">
        <is>
          <t>Unplanned</t>
        </is>
      </c>
      <c r="I33" s="25" t="inlineStr">
        <is>
          <t>HACKING STATION</t>
        </is>
      </c>
      <c r="J33" s="25" t="inlineStr">
        <is>
          <t>ΑΝΑΜΟΝΗ ΤΕΛΑΡΩΝ</t>
        </is>
      </c>
      <c r="K33" s="53" t="n">
        <v>45925.625</v>
      </c>
      <c r="L33" s="53" t="n">
        <v>45925.62708333333</v>
      </c>
      <c r="M33" s="54" t="n">
        <v>3.7</v>
      </c>
      <c r="N33" s="25" t="inlineStr">
        <is>
          <t>https://zenodo.org/records/17855209</t>
        </is>
      </c>
      <c r="O33" s="25" t="inlineStr">
        <is>
          <t>公开真实生产数据</t>
        </is>
      </c>
      <c r="P33" t="inlineStr">
        <is>
          <t>SHIFT-PRE-20250925</t>
        </is>
      </c>
      <c r="Q33" t="inlineStr">
        <is>
          <t>已关联</t>
        </is>
      </c>
      <c r="R33" t="inlineStr">
        <is>
          <t>按班次口径判断</t>
        </is>
      </c>
      <c r="T33" t="inlineStr">
        <is>
          <t>否</t>
        </is>
      </c>
    </row>
    <row r="34">
      <c r="A34" s="25" t="inlineStr">
        <is>
          <t>STOP-PRE-00033</t>
        </is>
      </c>
      <c r="B34" s="25" t="inlineStr">
        <is>
          <t>SHIFT-PRE-20250925</t>
        </is>
      </c>
      <c r="C34" s="25" t="inlineStr">
        <is>
          <t>改善前</t>
        </is>
      </c>
      <c r="D34" s="51" t="n">
        <v>45925</v>
      </c>
      <c r="E34" s="25" t="inlineStr">
        <is>
          <t>9KK25</t>
        </is>
      </c>
      <c r="F34" s="25" t="inlineStr">
        <is>
          <t>MATERIALS</t>
        </is>
      </c>
      <c r="G34" s="25" t="inlineStr">
        <is>
          <t>RACK STARVATION</t>
        </is>
      </c>
      <c r="H34" s="25" t="inlineStr">
        <is>
          <t>Unplanned</t>
        </is>
      </c>
      <c r="I34" s="25" t="inlineStr">
        <is>
          <t>HACKING STATION</t>
        </is>
      </c>
      <c r="J34" s="25" t="inlineStr">
        <is>
          <t>ΑΝΑΜΟΝΗ ΤΕΛΑΡΩΝ</t>
        </is>
      </c>
      <c r="K34" s="53" t="n">
        <v>45925.63402777778</v>
      </c>
      <c r="L34" s="53" t="n">
        <v>45925.63680555556</v>
      </c>
      <c r="M34" s="54" t="n">
        <v>4.3</v>
      </c>
      <c r="N34" s="25" t="inlineStr">
        <is>
          <t>https://zenodo.org/records/17855209</t>
        </is>
      </c>
      <c r="O34" s="25" t="inlineStr">
        <is>
          <t>公开真实生产数据</t>
        </is>
      </c>
      <c r="P34" t="inlineStr">
        <is>
          <t>SHIFT-PRE-20250925</t>
        </is>
      </c>
      <c r="Q34" t="inlineStr">
        <is>
          <t>已关联</t>
        </is>
      </c>
      <c r="R34" t="inlineStr">
        <is>
          <t>按班次口径判断</t>
        </is>
      </c>
      <c r="T34" t="inlineStr">
        <is>
          <t>否</t>
        </is>
      </c>
    </row>
    <row r="35">
      <c r="A35" s="25" t="inlineStr">
        <is>
          <t>STOP-PRE-00034</t>
        </is>
      </c>
      <c r="B35" s="25" t="inlineStr">
        <is>
          <t>SHIFT-PRE-20250925</t>
        </is>
      </c>
      <c r="C35" s="25" t="inlineStr">
        <is>
          <t>改善前</t>
        </is>
      </c>
      <c r="D35" s="51" t="n">
        <v>45925</v>
      </c>
      <c r="E35" s="25" t="inlineStr">
        <is>
          <t>9KK25</t>
        </is>
      </c>
      <c r="F35" s="25" t="inlineStr">
        <is>
          <t>FAILURE</t>
        </is>
      </c>
      <c r="G35" s="25" t="inlineStr">
        <is>
          <t>AUTOMATION FAILURE</t>
        </is>
      </c>
      <c r="H35" s="25" t="inlineStr">
        <is>
          <t>Unplanned</t>
        </is>
      </c>
      <c r="I35" s="25" t="inlineStr">
        <is>
          <t>HACKING STATION</t>
        </is>
      </c>
      <c r="J35" s="25" t="inlineStr">
        <is>
          <t>ΑΙΣΘΗΤΗΡΑΣ (ΜΑΤΙ)</t>
        </is>
      </c>
      <c r="K35" s="53" t="n">
        <v>45925.65069444444</v>
      </c>
      <c r="L35" s="53" t="n">
        <v>45925.65625</v>
      </c>
      <c r="M35" s="54" t="n">
        <v>8.4</v>
      </c>
      <c r="N35" s="25" t="inlineStr">
        <is>
          <t>https://zenodo.org/records/17855209</t>
        </is>
      </c>
      <c r="O35" s="25" t="inlineStr">
        <is>
          <t>公开真实生产数据</t>
        </is>
      </c>
      <c r="P35" t="inlineStr">
        <is>
          <t>SHIFT-PRE-20250925</t>
        </is>
      </c>
      <c r="Q35" t="inlineStr">
        <is>
          <t>已关联</t>
        </is>
      </c>
      <c r="R35" t="inlineStr">
        <is>
          <t>按班次口径判断</t>
        </is>
      </c>
      <c r="T35" t="inlineStr">
        <is>
          <t>否</t>
        </is>
      </c>
    </row>
    <row r="36">
      <c r="A36" s="25" t="inlineStr">
        <is>
          <t>STOP-PRE-00035</t>
        </is>
      </c>
      <c r="B36" s="25" t="inlineStr">
        <is>
          <t>SHIFT-PRE-20250925</t>
        </is>
      </c>
      <c r="C36" s="25" t="inlineStr">
        <is>
          <t>改善前</t>
        </is>
      </c>
      <c r="D36" s="51" t="n">
        <v>45925</v>
      </c>
      <c r="E36" s="25" t="inlineStr">
        <is>
          <t>9KK25</t>
        </is>
      </c>
      <c r="F36" s="25" t="inlineStr">
        <is>
          <t>SETUPS-CHANGEOVERS</t>
        </is>
      </c>
      <c r="G36" s="25" t="inlineStr">
        <is>
          <t>MATERIAL CHANGEOVER</t>
        </is>
      </c>
      <c r="H36" s="25" t="inlineStr">
        <is>
          <t>Planned - Included in OEE</t>
        </is>
      </c>
      <c r="I36" s="25" t="inlineStr">
        <is>
          <t>HACKING STATION</t>
        </is>
      </c>
      <c r="J36" s="25" t="inlineStr">
        <is>
          <t>-</t>
        </is>
      </c>
      <c r="K36" s="53" t="n">
        <v>45925.67777777778</v>
      </c>
      <c r="L36" s="53" t="n">
        <v>45925.68819444445</v>
      </c>
      <c r="M36" s="54" t="n">
        <v>15.7</v>
      </c>
      <c r="N36" s="25" t="inlineStr">
        <is>
          <t>https://zenodo.org/records/17855209</t>
        </is>
      </c>
      <c r="O36" s="25" t="inlineStr">
        <is>
          <t>公开真实生产数据</t>
        </is>
      </c>
      <c r="P36" t="inlineStr">
        <is>
          <t>SHIFT-PRE-20250925</t>
        </is>
      </c>
      <c r="Q36" t="inlineStr">
        <is>
          <t>已关联</t>
        </is>
      </c>
      <c r="R36" t="inlineStr">
        <is>
          <t>按班次口径判断</t>
        </is>
      </c>
      <c r="T36" t="inlineStr">
        <is>
          <t>是</t>
        </is>
      </c>
      <c r="U36">
        <f>IFERROR(VLOOKUP(G36,'18_换产标准_模拟'!$B$2:$F$4,3,FALSE),"")</f>
        <v/>
      </c>
      <c r="V36">
        <f>IFERROR(MAX(M36-U36,0),"")</f>
        <v/>
      </c>
      <c r="W36">
        <f>IFERROR(IF(V36=0,"达标",IF(V36&lt;=VLOOKUP(G36,'18_换产标准_模拟'!$B$2:$F$4,4,FALSE)-VLOOKUP(G36,'18_换产标准_模拟'!$B$2:$F$4,3,FALSE),"轻微超时",IF(V36&lt;=VLOOKUP(G36,'18_换产标准_模拟'!$B$2:$F$4,5,FALSE)-VLOOKUP(G36,'18_换产标准_模拟'!$B$2:$F$4,3,FALSE),"超时","严重超时"))),"")</f>
        <v/>
      </c>
      <c r="X36">
        <f>IFERROR(INDEX('18_换产标准_模拟'!$A$2:$A$4,MATCH(G36,'18_换产标准_模拟'!$B$2:$B$4,0)),"")</f>
        <v/>
      </c>
      <c r="Y36" t="inlineStr">
        <is>
          <t>团队模拟数据</t>
        </is>
      </c>
    </row>
    <row r="37">
      <c r="A37" s="25" t="inlineStr">
        <is>
          <t>STOP-PRE-00036</t>
        </is>
      </c>
      <c r="B37" s="25" t="inlineStr">
        <is>
          <t>SHIFT-PRE-20250925</t>
        </is>
      </c>
      <c r="C37" s="25" t="inlineStr">
        <is>
          <t>改善前</t>
        </is>
      </c>
      <c r="D37" s="51" t="n">
        <v>45925</v>
      </c>
      <c r="E37" s="25" t="inlineStr">
        <is>
          <t>9KK25</t>
        </is>
      </c>
      <c r="F37" s="25" t="inlineStr">
        <is>
          <t>OPERATIONAL</t>
        </is>
      </c>
      <c r="G37" s="25" t="inlineStr">
        <is>
          <t>NO PRODUCTION SCHEDULE</t>
        </is>
      </c>
      <c r="H37" s="25" t="inlineStr">
        <is>
          <t>Planned - Not included in OEE</t>
        </is>
      </c>
      <c r="I37" s="25" t="inlineStr">
        <is>
          <t>-</t>
        </is>
      </c>
      <c r="J37" s="25" t="inlineStr">
        <is>
          <t>ΔΕΝ ΕΙΧΕ ΞΕΡΑ ΤΟΥΒΛΑ</t>
        </is>
      </c>
      <c r="K37" s="53" t="n">
        <v>45925.75</v>
      </c>
      <c r="L37" s="53" t="n">
        <v>45925.8125</v>
      </c>
      <c r="M37" s="54" t="n">
        <v>90</v>
      </c>
      <c r="N37" s="25" t="inlineStr">
        <is>
          <t>https://zenodo.org/records/17855209</t>
        </is>
      </c>
      <c r="O37" s="25" t="inlineStr">
        <is>
          <t>公开真实生产数据</t>
        </is>
      </c>
      <c r="P37" t="inlineStr">
        <is>
          <t>SHIFT-PRE-20250925</t>
        </is>
      </c>
      <c r="Q37" t="inlineStr">
        <is>
          <t>已关联</t>
        </is>
      </c>
      <c r="R37" t="inlineStr">
        <is>
          <t>按班次口径判断</t>
        </is>
      </c>
      <c r="T37" t="inlineStr">
        <is>
          <t>否</t>
        </is>
      </c>
    </row>
    <row r="38">
      <c r="A38" s="25" t="inlineStr">
        <is>
          <t>STOP-PRE-00037</t>
        </is>
      </c>
      <c r="B38" s="25" t="inlineStr">
        <is>
          <t>SHIFT-PRE-20250926</t>
        </is>
      </c>
      <c r="C38" s="25" t="inlineStr">
        <is>
          <t>改善前</t>
        </is>
      </c>
      <c r="D38" s="51" t="n">
        <v>45926</v>
      </c>
      <c r="E38" s="25" t="inlineStr">
        <is>
          <t>9KK25</t>
        </is>
      </c>
      <c r="F38" s="25" t="inlineStr">
        <is>
          <t>FAILURE</t>
        </is>
      </c>
      <c r="G38" s="25" t="inlineStr">
        <is>
          <t>AUTOMATION FAILURE</t>
        </is>
      </c>
      <c r="H38" s="25" t="inlineStr">
        <is>
          <t>Unplanned</t>
        </is>
      </c>
      <c r="I38" s="25" t="inlineStr">
        <is>
          <t>SILO</t>
        </is>
      </c>
      <c r="J38" s="25" t="inlineStr">
        <is>
          <t>ΔΕΝ ΕΚΚΙΝΟΥΣΕ ΤΟ ΣΙΛΟ (ΕΜΒΟΛΑ)</t>
        </is>
      </c>
      <c r="K38" s="53" t="n">
        <v>45926.47708333333</v>
      </c>
      <c r="L38" s="53" t="n">
        <v>45926.48333333333</v>
      </c>
      <c r="M38" s="54" t="n">
        <v>9.300000000000001</v>
      </c>
      <c r="N38" s="25" t="inlineStr">
        <is>
          <t>https://zenodo.org/records/17855209</t>
        </is>
      </c>
      <c r="O38" s="25" t="inlineStr">
        <is>
          <t>公开真实生产数据</t>
        </is>
      </c>
      <c r="P38" t="inlineStr">
        <is>
          <t>SHIFT-PRE-20250926</t>
        </is>
      </c>
      <c r="Q38" t="inlineStr">
        <is>
          <t>已关联</t>
        </is>
      </c>
      <c r="R38" t="inlineStr">
        <is>
          <t>按班次口径判断</t>
        </is>
      </c>
      <c r="T38" t="inlineStr">
        <is>
          <t>否</t>
        </is>
      </c>
    </row>
    <row r="39">
      <c r="A39" s="25" t="inlineStr">
        <is>
          <t>STOP-PRE-00038</t>
        </is>
      </c>
      <c r="B39" s="25" t="inlineStr">
        <is>
          <t>SHIFT-PRE-20250926</t>
        </is>
      </c>
      <c r="C39" s="25" t="inlineStr">
        <is>
          <t>改善前</t>
        </is>
      </c>
      <c r="D39" s="51" t="n">
        <v>45926</v>
      </c>
      <c r="E39" s="25" t="inlineStr">
        <is>
          <t>9KK25</t>
        </is>
      </c>
      <c r="F39" s="25" t="inlineStr">
        <is>
          <t>MATERIALS</t>
        </is>
      </c>
      <c r="G39" s="25" t="inlineStr">
        <is>
          <t>MANUAL BRICK HANDLING</t>
        </is>
      </c>
      <c r="H39" s="25" t="inlineStr">
        <is>
          <t>Unplanned</t>
        </is>
      </c>
      <c r="I39" s="25" t="inlineStr">
        <is>
          <t>HACKING STATION</t>
        </is>
      </c>
      <c r="J39" s="25" t="inlineStr">
        <is>
          <t>ΣΠΑΣΜΕΝΑ ΤΟΥΒΛΑ</t>
        </is>
      </c>
      <c r="K39" s="53" t="n">
        <v>45926.59513888889</v>
      </c>
      <c r="L39" s="53" t="n">
        <v>45926.6</v>
      </c>
      <c r="M39" s="54" t="n">
        <v>7.4</v>
      </c>
      <c r="N39" s="25" t="inlineStr">
        <is>
          <t>https://zenodo.org/records/17855209</t>
        </is>
      </c>
      <c r="O39" s="25" t="inlineStr">
        <is>
          <t>公开真实生产数据</t>
        </is>
      </c>
      <c r="P39" t="inlineStr">
        <is>
          <t>SHIFT-PRE-20250926</t>
        </is>
      </c>
      <c r="Q39" t="inlineStr">
        <is>
          <t>已关联</t>
        </is>
      </c>
      <c r="R39" t="inlineStr">
        <is>
          <t>按班次口径判断</t>
        </is>
      </c>
      <c r="T39" t="inlineStr">
        <is>
          <t>否</t>
        </is>
      </c>
    </row>
    <row r="40">
      <c r="A40" s="25" t="inlineStr">
        <is>
          <t>STOP-PRE-00039</t>
        </is>
      </c>
      <c r="B40" s="25" t="inlineStr">
        <is>
          <t>SHIFT-PRE-20250926</t>
        </is>
      </c>
      <c r="C40" s="25" t="inlineStr">
        <is>
          <t>改善前</t>
        </is>
      </c>
      <c r="D40" s="51" t="n">
        <v>45926</v>
      </c>
      <c r="E40" s="25" t="inlineStr">
        <is>
          <t>9KK25</t>
        </is>
      </c>
      <c r="F40" s="25" t="inlineStr">
        <is>
          <t>MATERIALS</t>
        </is>
      </c>
      <c r="G40" s="25" t="inlineStr">
        <is>
          <t>MANUAL BRICK HANDLING</t>
        </is>
      </c>
      <c r="H40" s="25" t="inlineStr">
        <is>
          <t>Unplanned</t>
        </is>
      </c>
      <c r="I40" s="25" t="inlineStr">
        <is>
          <t>HACKING STATION</t>
        </is>
      </c>
      <c r="J40" s="25" t="inlineStr">
        <is>
          <t>ΣΠΑΣΜΕΝΑ ΤΟΥΒΛΑ</t>
        </is>
      </c>
      <c r="K40" s="53" t="n">
        <v>45926.61458333334</v>
      </c>
      <c r="L40" s="53" t="n">
        <v>45926.62013888889</v>
      </c>
      <c r="M40" s="54" t="n">
        <v>8.699999999999999</v>
      </c>
      <c r="N40" s="25" t="inlineStr">
        <is>
          <t>https://zenodo.org/records/17855209</t>
        </is>
      </c>
      <c r="O40" s="25" t="inlineStr">
        <is>
          <t>公开真实生产数据</t>
        </is>
      </c>
      <c r="P40" t="inlineStr">
        <is>
          <t>SHIFT-PRE-20250926</t>
        </is>
      </c>
      <c r="Q40" t="inlineStr">
        <is>
          <t>已关联</t>
        </is>
      </c>
      <c r="R40" t="inlineStr">
        <is>
          <t>按班次口径判断</t>
        </is>
      </c>
      <c r="T40" t="inlineStr">
        <is>
          <t>否</t>
        </is>
      </c>
    </row>
    <row r="41">
      <c r="A41" s="25" t="inlineStr">
        <is>
          <t>STOP-PRE-00040</t>
        </is>
      </c>
      <c r="B41" s="25" t="inlineStr">
        <is>
          <t>SHIFT-PRE-20250926</t>
        </is>
      </c>
      <c r="C41" s="25" t="inlineStr">
        <is>
          <t>改善前</t>
        </is>
      </c>
      <c r="D41" s="51" t="n">
        <v>45926</v>
      </c>
      <c r="E41" s="25" t="inlineStr">
        <is>
          <t>9KK25</t>
        </is>
      </c>
      <c r="F41" s="25" t="inlineStr">
        <is>
          <t>FAILURE</t>
        </is>
      </c>
      <c r="G41" s="25" t="inlineStr">
        <is>
          <t>OTHER FAILURE</t>
        </is>
      </c>
      <c r="H41" s="25" t="inlineStr">
        <is>
          <t>Unplanned</t>
        </is>
      </c>
      <c r="I41" s="25" t="inlineStr">
        <is>
          <t>PACKAGING</t>
        </is>
      </c>
      <c r="J41" s="25" t="inlineStr">
        <is>
          <t>ΕΣΚΙΖΕ ΤΟ ΦΙΛΜ</t>
        </is>
      </c>
      <c r="K41" s="53" t="n">
        <v>45926.65555555555</v>
      </c>
      <c r="L41" s="53" t="n">
        <v>45926.66597222222</v>
      </c>
      <c r="M41" s="54" t="n">
        <v>15.5</v>
      </c>
      <c r="N41" s="25" t="inlineStr">
        <is>
          <t>https://zenodo.org/records/17855209</t>
        </is>
      </c>
      <c r="O41" s="25" t="inlineStr">
        <is>
          <t>公开真实生产数据</t>
        </is>
      </c>
      <c r="P41" t="inlineStr">
        <is>
          <t>SHIFT-PRE-20250926</t>
        </is>
      </c>
      <c r="Q41" t="inlineStr">
        <is>
          <t>已关联</t>
        </is>
      </c>
      <c r="R41" t="inlineStr">
        <is>
          <t>按班次口径判断</t>
        </is>
      </c>
      <c r="T41" t="inlineStr">
        <is>
          <t>否</t>
        </is>
      </c>
    </row>
    <row r="42">
      <c r="A42" s="25" t="inlineStr">
        <is>
          <t>STOP-PRE-00041</t>
        </is>
      </c>
      <c r="B42" s="25" t="inlineStr">
        <is>
          <t>SHIFT-PRE-20250926</t>
        </is>
      </c>
      <c r="C42" s="25" t="inlineStr">
        <is>
          <t>改善前</t>
        </is>
      </c>
      <c r="D42" s="51" t="n">
        <v>45926</v>
      </c>
      <c r="E42" s="25" t="inlineStr">
        <is>
          <t>KK200-1</t>
        </is>
      </c>
      <c r="F42" s="25" t="inlineStr">
        <is>
          <t>SETUPS-CHANGEOVERS</t>
        </is>
      </c>
      <c r="G42" s="25" t="inlineStr">
        <is>
          <t>MATERIAL CHANGEOVER</t>
        </is>
      </c>
      <c r="H42" s="25" t="inlineStr">
        <is>
          <t>Planned - Included in OEE</t>
        </is>
      </c>
      <c r="I42" s="25" t="inlineStr">
        <is>
          <t>EXTRUDER PRESS</t>
        </is>
      </c>
      <c r="J42" s="25" t="inlineStr">
        <is>
          <t>-</t>
        </is>
      </c>
      <c r="K42" s="53" t="n">
        <v>45926.67291666667</v>
      </c>
      <c r="L42" s="53" t="n">
        <v>45926.68402777778</v>
      </c>
      <c r="M42" s="54" t="n">
        <v>16.7</v>
      </c>
      <c r="N42" s="25" t="inlineStr">
        <is>
          <t>https://zenodo.org/records/17855209</t>
        </is>
      </c>
      <c r="O42" s="25" t="inlineStr">
        <is>
          <t>公开真实生产数据</t>
        </is>
      </c>
      <c r="P42" t="inlineStr">
        <is>
          <t>SHIFT-PRE-20250926</t>
        </is>
      </c>
      <c r="Q42" t="inlineStr">
        <is>
          <t>已关联</t>
        </is>
      </c>
      <c r="R42" t="inlineStr">
        <is>
          <t>按班次口径判断</t>
        </is>
      </c>
      <c r="T42" t="inlineStr">
        <is>
          <t>是</t>
        </is>
      </c>
      <c r="U42">
        <f>IFERROR(VLOOKUP(G42,'18_换产标准_模拟'!$B$2:$F$4,3,FALSE),"")</f>
        <v/>
      </c>
      <c r="V42">
        <f>IFERROR(MAX(M42-U42,0),"")</f>
        <v/>
      </c>
      <c r="W42">
        <f>IFERROR(IF(V42=0,"达标",IF(V42&lt;=VLOOKUP(G42,'18_换产标准_模拟'!$B$2:$F$4,4,FALSE)-VLOOKUP(G42,'18_换产标准_模拟'!$B$2:$F$4,3,FALSE),"轻微超时",IF(V42&lt;=VLOOKUP(G42,'18_换产标准_模拟'!$B$2:$F$4,5,FALSE)-VLOOKUP(G42,'18_换产标准_模拟'!$B$2:$F$4,3,FALSE),"超时","严重超时"))),"")</f>
        <v/>
      </c>
      <c r="X42">
        <f>IFERROR(INDEX('18_换产标准_模拟'!$A$2:$A$4,MATCH(G42,'18_换产标准_模拟'!$B$2:$B$4,0)),"")</f>
        <v/>
      </c>
      <c r="Y42" t="inlineStr">
        <is>
          <t>团队模拟数据</t>
        </is>
      </c>
    </row>
    <row r="43">
      <c r="A43" s="25" t="inlineStr">
        <is>
          <t>STOP-PRE-00042</t>
        </is>
      </c>
      <c r="B43" s="25" t="inlineStr">
        <is>
          <t>SHIFT-PRE-20250926</t>
        </is>
      </c>
      <c r="C43" s="25" t="inlineStr">
        <is>
          <t>改善前</t>
        </is>
      </c>
      <c r="D43" s="51" t="n">
        <v>45926</v>
      </c>
      <c r="E43" s="25" t="inlineStr">
        <is>
          <t>KK200-1</t>
        </is>
      </c>
      <c r="F43" s="25" t="inlineStr">
        <is>
          <t>MATERIALS</t>
        </is>
      </c>
      <c r="G43" s="25" t="inlineStr">
        <is>
          <t>KILN CAR STARVATION</t>
        </is>
      </c>
      <c r="H43" s="25" t="inlineStr">
        <is>
          <t>Unplanned</t>
        </is>
      </c>
      <c r="I43" s="25" t="inlineStr">
        <is>
          <t>HACKING STATION</t>
        </is>
      </c>
      <c r="J43" s="25" t="inlineStr">
        <is>
          <t>ΑΝΑΜΟΝΗ ΒΑΓΟΝΙΩΝ</t>
        </is>
      </c>
      <c r="K43" s="53" t="n">
        <v>45926.71180555555</v>
      </c>
      <c r="L43" s="53" t="n">
        <v>45926.72222222222</v>
      </c>
      <c r="M43" s="54" t="n">
        <v>15.3</v>
      </c>
      <c r="N43" s="25" t="inlineStr">
        <is>
          <t>https://zenodo.org/records/17855209</t>
        </is>
      </c>
      <c r="O43" s="25" t="inlineStr">
        <is>
          <t>公开真实生产数据</t>
        </is>
      </c>
      <c r="P43" t="inlineStr">
        <is>
          <t>SHIFT-PRE-20250926</t>
        </is>
      </c>
      <c r="Q43" t="inlineStr">
        <is>
          <t>已关联</t>
        </is>
      </c>
      <c r="R43" t="inlineStr">
        <is>
          <t>按班次口径判断</t>
        </is>
      </c>
      <c r="T43" t="inlineStr">
        <is>
          <t>否</t>
        </is>
      </c>
    </row>
    <row r="44">
      <c r="A44" s="25" t="inlineStr">
        <is>
          <t>STOP-PRE-00043</t>
        </is>
      </c>
      <c r="B44" s="25" t="inlineStr">
        <is>
          <t>SHIFT-PRE-20250926</t>
        </is>
      </c>
      <c r="C44" s="25" t="inlineStr">
        <is>
          <t>改善前</t>
        </is>
      </c>
      <c r="D44" s="51" t="n">
        <v>45926</v>
      </c>
      <c r="E44" s="25" t="inlineStr">
        <is>
          <t>KK200-1</t>
        </is>
      </c>
      <c r="F44" s="25" t="inlineStr">
        <is>
          <t>OPERATIONAL</t>
        </is>
      </c>
      <c r="G44" s="25" t="inlineStr">
        <is>
          <t>NO PRODUCTION SCHEDULE</t>
        </is>
      </c>
      <c r="H44" s="25" t="inlineStr">
        <is>
          <t>Planned - Not included in OEE</t>
        </is>
      </c>
      <c r="I44" s="25" t="inlineStr">
        <is>
          <t>-</t>
        </is>
      </c>
      <c r="J44" s="25" t="inlineStr">
        <is>
          <t>ΤΕΛΟΣ ΑΔΕΙΩΝ ΒΑΓΟΝΙΩΝ</t>
        </is>
      </c>
      <c r="K44" s="53" t="n">
        <v>45926.73402777778</v>
      </c>
      <c r="L44" s="53" t="n">
        <v>45926.79166666666</v>
      </c>
      <c r="M44" s="54" t="n">
        <v>83</v>
      </c>
      <c r="N44" s="25" t="inlineStr">
        <is>
          <t>https://zenodo.org/records/17855209</t>
        </is>
      </c>
      <c r="O44" s="25" t="inlineStr">
        <is>
          <t>公开真实生产数据</t>
        </is>
      </c>
      <c r="P44" t="inlineStr">
        <is>
          <t>SHIFT-PRE-20250926</t>
        </is>
      </c>
      <c r="Q44" t="inlineStr">
        <is>
          <t>已关联</t>
        </is>
      </c>
      <c r="R44" t="inlineStr">
        <is>
          <t>按班次口径判断</t>
        </is>
      </c>
      <c r="T44" t="inlineStr">
        <is>
          <t>否</t>
        </is>
      </c>
    </row>
    <row r="45">
      <c r="A45" s="25" t="inlineStr">
        <is>
          <t>STOP-PRE-00044</t>
        </is>
      </c>
      <c r="B45" s="25" t="inlineStr">
        <is>
          <t>SHIFT-PRE-20250929</t>
        </is>
      </c>
      <c r="C45" s="25" t="inlineStr">
        <is>
          <t>改善前</t>
        </is>
      </c>
      <c r="D45" s="51" t="n">
        <v>45929</v>
      </c>
      <c r="E45" s="25" t="inlineStr">
        <is>
          <t>KK200-1</t>
        </is>
      </c>
      <c r="F45" s="25" t="inlineStr">
        <is>
          <t>OPERATIONAL</t>
        </is>
      </c>
      <c r="G45" s="25" t="inlineStr">
        <is>
          <t>CLEANING</t>
        </is>
      </c>
      <c r="H45" s="25" t="inlineStr">
        <is>
          <t>Planned - Included in OEE</t>
        </is>
      </c>
      <c r="I45" s="25" t="inlineStr">
        <is>
          <t>EXTRUDER PRESS</t>
        </is>
      </c>
      <c r="J45" s="25" t="inlineStr">
        <is>
          <t>-</t>
        </is>
      </c>
      <c r="K45" s="53" t="n">
        <v>45929.46875</v>
      </c>
      <c r="L45" s="53" t="n">
        <v>45929.475</v>
      </c>
      <c r="M45" s="54" t="n">
        <v>9.5</v>
      </c>
      <c r="N45" s="25" t="inlineStr">
        <is>
          <t>https://zenodo.org/records/17855209</t>
        </is>
      </c>
      <c r="O45" s="25" t="inlineStr">
        <is>
          <t>公开真实生产数据</t>
        </is>
      </c>
      <c r="P45" t="inlineStr">
        <is>
          <t>SHIFT-PRE-20250929</t>
        </is>
      </c>
      <c r="Q45" t="inlineStr">
        <is>
          <t>已关联</t>
        </is>
      </c>
      <c r="R45" t="inlineStr">
        <is>
          <t>按班次口径判断</t>
        </is>
      </c>
      <c r="T45" t="inlineStr">
        <is>
          <t>否</t>
        </is>
      </c>
    </row>
    <row r="46">
      <c r="A46" s="25" t="inlineStr">
        <is>
          <t>STOP-PRE-00045</t>
        </is>
      </c>
      <c r="B46" s="25" t="inlineStr">
        <is>
          <t>SHIFT-PRE-20250929</t>
        </is>
      </c>
      <c r="C46" s="25" t="inlineStr">
        <is>
          <t>改善前</t>
        </is>
      </c>
      <c r="D46" s="51" t="n">
        <v>45929</v>
      </c>
      <c r="E46" s="25" t="inlineStr">
        <is>
          <t>KK200-1</t>
        </is>
      </c>
      <c r="F46" s="25" t="inlineStr">
        <is>
          <t>MATERIALS</t>
        </is>
      </c>
      <c r="G46" s="25" t="inlineStr">
        <is>
          <t>MANUAL BRICK HANDLING</t>
        </is>
      </c>
      <c r="H46" s="25" t="inlineStr">
        <is>
          <t>Unplanned</t>
        </is>
      </c>
      <c r="I46" s="25" t="inlineStr">
        <is>
          <t>HACKING STATION</t>
        </is>
      </c>
      <c r="J46" s="25" t="inlineStr">
        <is>
          <t>ΣΠΑΣΜΕΝΑ ΤΟΥΒΛΑ (9ΚΚ30)</t>
        </is>
      </c>
      <c r="K46" s="53" t="n">
        <v>45929.48541666667</v>
      </c>
      <c r="L46" s="53" t="n">
        <v>45929.49375</v>
      </c>
      <c r="M46" s="54" t="n">
        <v>12.9</v>
      </c>
      <c r="N46" s="25" t="inlineStr">
        <is>
          <t>https://zenodo.org/records/17855209</t>
        </is>
      </c>
      <c r="O46" s="25" t="inlineStr">
        <is>
          <t>公开真实生产数据</t>
        </is>
      </c>
      <c r="P46" t="inlineStr">
        <is>
          <t>SHIFT-PRE-20250929</t>
        </is>
      </c>
      <c r="Q46" t="inlineStr">
        <is>
          <t>已关联</t>
        </is>
      </c>
      <c r="R46" t="inlineStr">
        <is>
          <t>按班次口径判断</t>
        </is>
      </c>
      <c r="T46" t="inlineStr">
        <is>
          <t>否</t>
        </is>
      </c>
    </row>
    <row r="47">
      <c r="A47" s="25" t="inlineStr">
        <is>
          <t>STOP-PRE-00046</t>
        </is>
      </c>
      <c r="B47" s="25" t="inlineStr">
        <is>
          <t>SHIFT-PRE-20250929</t>
        </is>
      </c>
      <c r="C47" s="25" t="inlineStr">
        <is>
          <t>改善前</t>
        </is>
      </c>
      <c r="D47" s="51" t="n">
        <v>45929</v>
      </c>
      <c r="E47" s="25" t="inlineStr">
        <is>
          <t>KK200-1</t>
        </is>
      </c>
      <c r="F47" s="25" t="inlineStr">
        <is>
          <t>SETUPS-CHANGEOVERS</t>
        </is>
      </c>
      <c r="G47" s="25" t="inlineStr">
        <is>
          <t>WIRE ROLL REPLACEMENT</t>
        </is>
      </c>
      <c r="H47" s="25" t="inlineStr">
        <is>
          <t>Unplanned</t>
        </is>
      </c>
      <c r="I47" s="25" t="inlineStr">
        <is>
          <t>CUTTER</t>
        </is>
      </c>
      <c r="J47" s="25" t="inlineStr">
        <is>
          <t>-</t>
        </is>
      </c>
      <c r="K47" s="53" t="n">
        <v>45929.5</v>
      </c>
      <c r="L47" s="53" t="n">
        <v>45929.50902777778</v>
      </c>
      <c r="M47" s="54" t="n">
        <v>14</v>
      </c>
      <c r="N47" s="25" t="inlineStr">
        <is>
          <t>https://zenodo.org/records/17855209</t>
        </is>
      </c>
      <c r="O47" s="25" t="inlineStr">
        <is>
          <t>公开真实生产数据</t>
        </is>
      </c>
      <c r="P47" t="inlineStr">
        <is>
          <t>SHIFT-PRE-20250929</t>
        </is>
      </c>
      <c r="Q47" t="inlineStr">
        <is>
          <t>已关联</t>
        </is>
      </c>
      <c r="R47" t="inlineStr">
        <is>
          <t>按班次口径判断</t>
        </is>
      </c>
      <c r="T47" t="inlineStr">
        <is>
          <t>是</t>
        </is>
      </c>
      <c r="U47">
        <f>IFERROR(VLOOKUP(G47,'18_换产标准_模拟'!$B$2:$F$4,3,FALSE),"")</f>
        <v/>
      </c>
      <c r="V47">
        <f>IFERROR(MAX(M47-U47,0),"")</f>
        <v/>
      </c>
      <c r="W47">
        <f>IFERROR(IF(V47=0,"达标",IF(V47&lt;=VLOOKUP(G47,'18_换产标准_模拟'!$B$2:$F$4,4,FALSE)-VLOOKUP(G47,'18_换产标准_模拟'!$B$2:$F$4,3,FALSE),"轻微超时",IF(V47&lt;=VLOOKUP(G47,'18_换产标准_模拟'!$B$2:$F$4,5,FALSE)-VLOOKUP(G47,'18_换产标准_模拟'!$B$2:$F$4,3,FALSE),"超时","严重超时"))),"")</f>
        <v/>
      </c>
      <c r="X47">
        <f>IFERROR(INDEX('18_换产标准_模拟'!$A$2:$A$4,MATCH(G47,'18_换产标准_模拟'!$B$2:$B$4,0)),"")</f>
        <v/>
      </c>
      <c r="Y47" t="inlineStr">
        <is>
          <t>团队模拟数据</t>
        </is>
      </c>
    </row>
    <row r="48">
      <c r="A48" s="25" t="inlineStr">
        <is>
          <t>STOP-PRE-00047</t>
        </is>
      </c>
      <c r="B48" s="25" t="inlineStr">
        <is>
          <t>SHIFT-PRE-20250929</t>
        </is>
      </c>
      <c r="C48" s="25" t="inlineStr">
        <is>
          <t>改善前</t>
        </is>
      </c>
      <c r="D48" s="51" t="n">
        <v>45929</v>
      </c>
      <c r="E48" s="25" t="inlineStr">
        <is>
          <t>KK200-1</t>
        </is>
      </c>
      <c r="F48" s="25" t="inlineStr">
        <is>
          <t>FAILURE</t>
        </is>
      </c>
      <c r="G48" s="25" t="inlineStr">
        <is>
          <t>AUTOMATION FAILURE</t>
        </is>
      </c>
      <c r="H48" s="25" t="inlineStr">
        <is>
          <t>Unplanned</t>
        </is>
      </c>
      <c r="I48" s="25" t="inlineStr">
        <is>
          <t>HACKING STATION</t>
        </is>
      </c>
      <c r="J48" s="25" t="inlineStr">
        <is>
          <t>ΑΙΣΘΗΤΗΡΑΣ (ΜΑΤΙ). ΧΤΥΠΗΣΑΝ ΤΟΥΒΛΑ ΠΑΝΩ</t>
        </is>
      </c>
      <c r="K48" s="53" t="n">
        <v>45929.51666666667</v>
      </c>
      <c r="L48" s="53" t="n">
        <v>45929.51875</v>
      </c>
      <c r="M48" s="54" t="n">
        <v>3.5</v>
      </c>
      <c r="N48" s="25" t="inlineStr">
        <is>
          <t>https://zenodo.org/records/17855209</t>
        </is>
      </c>
      <c r="O48" s="25" t="inlineStr">
        <is>
          <t>公开真实生产数据</t>
        </is>
      </c>
      <c r="P48" t="inlineStr">
        <is>
          <t>SHIFT-PRE-20250929</t>
        </is>
      </c>
      <c r="Q48" t="inlineStr">
        <is>
          <t>已关联</t>
        </is>
      </c>
      <c r="R48" t="inlineStr">
        <is>
          <t>按班次口径判断</t>
        </is>
      </c>
      <c r="T48" t="inlineStr">
        <is>
          <t>否</t>
        </is>
      </c>
    </row>
    <row r="49">
      <c r="A49" s="25" t="inlineStr">
        <is>
          <t>STOP-PRE-00048</t>
        </is>
      </c>
      <c r="B49" s="25" t="inlineStr">
        <is>
          <t>SHIFT-PRE-20250929</t>
        </is>
      </c>
      <c r="C49" s="25" t="inlineStr">
        <is>
          <t>改善前</t>
        </is>
      </c>
      <c r="D49" s="51" t="n">
        <v>45929</v>
      </c>
      <c r="E49" s="25" t="inlineStr">
        <is>
          <t>KK200-1</t>
        </is>
      </c>
      <c r="F49" s="25" t="inlineStr">
        <is>
          <t>FAILURE</t>
        </is>
      </c>
      <c r="G49" s="25" t="inlineStr">
        <is>
          <t>MECHANICAL FAILURE</t>
        </is>
      </c>
      <c r="H49" s="25" t="inlineStr">
        <is>
          <t>Unplanned</t>
        </is>
      </c>
      <c r="I49" s="25" t="inlineStr">
        <is>
          <t>CUTTER</t>
        </is>
      </c>
      <c r="J49" s="25" t="inlineStr">
        <is>
          <t>WIRE FAILURE</t>
        </is>
      </c>
      <c r="K49" s="53" t="n">
        <v>45929.54236111111</v>
      </c>
      <c r="L49" s="53" t="n">
        <v>45929.55</v>
      </c>
      <c r="M49" s="54" t="n">
        <v>11.7</v>
      </c>
      <c r="N49" s="25" t="inlineStr">
        <is>
          <t>https://zenodo.org/records/17855209</t>
        </is>
      </c>
      <c r="O49" s="25" t="inlineStr">
        <is>
          <t>公开真实生产数据</t>
        </is>
      </c>
      <c r="P49" t="inlineStr">
        <is>
          <t>SHIFT-PRE-20250929</t>
        </is>
      </c>
      <c r="Q49" t="inlineStr">
        <is>
          <t>已关联</t>
        </is>
      </c>
      <c r="R49" t="inlineStr">
        <is>
          <t>按班次口径判断</t>
        </is>
      </c>
      <c r="T49" t="inlineStr">
        <is>
          <t>否</t>
        </is>
      </c>
    </row>
    <row r="50">
      <c r="A50" s="25" t="inlineStr">
        <is>
          <t>STOP-PRE-00049</t>
        </is>
      </c>
      <c r="B50" s="25" t="inlineStr">
        <is>
          <t>SHIFT-PRE-20250929</t>
        </is>
      </c>
      <c r="C50" s="25" t="inlineStr">
        <is>
          <t>改善前</t>
        </is>
      </c>
      <c r="D50" s="51" t="n">
        <v>45929</v>
      </c>
      <c r="E50" s="25" t="inlineStr">
        <is>
          <t>KK200-1</t>
        </is>
      </c>
      <c r="F50" s="25" t="inlineStr">
        <is>
          <t>MATERIALS</t>
        </is>
      </c>
      <c r="G50" s="25" t="inlineStr">
        <is>
          <t>MANUAL BRICK HANDLING</t>
        </is>
      </c>
      <c r="H50" s="25" t="inlineStr">
        <is>
          <t>Unplanned</t>
        </is>
      </c>
      <c r="I50" s="25" t="inlineStr">
        <is>
          <t>HACKING STATION</t>
        </is>
      </c>
      <c r="J50" s="25" t="inlineStr">
        <is>
          <t>ΣΠΑΣΜΕΝΑ ΤΟΥΒΛΑ (9ΚΚ30)</t>
        </is>
      </c>
      <c r="K50" s="53" t="n">
        <v>45929.59861111111</v>
      </c>
      <c r="L50" s="53" t="n">
        <v>45929.60138888889</v>
      </c>
      <c r="M50" s="54" t="n">
        <v>4.6</v>
      </c>
      <c r="N50" s="25" t="inlineStr">
        <is>
          <t>https://zenodo.org/records/17855209</t>
        </is>
      </c>
      <c r="O50" s="25" t="inlineStr">
        <is>
          <t>公开真实生产数据</t>
        </is>
      </c>
      <c r="P50" t="inlineStr">
        <is>
          <t>SHIFT-PRE-20250929</t>
        </is>
      </c>
      <c r="Q50" t="inlineStr">
        <is>
          <t>已关联</t>
        </is>
      </c>
      <c r="R50" t="inlineStr">
        <is>
          <t>按班次口径判断</t>
        </is>
      </c>
      <c r="T50" t="inlineStr">
        <is>
          <t>否</t>
        </is>
      </c>
    </row>
    <row r="51">
      <c r="A51" s="25" t="inlineStr">
        <is>
          <t>STOP-PRE-00050</t>
        </is>
      </c>
      <c r="B51" s="25" t="inlineStr">
        <is>
          <t>SHIFT-PRE-20250929</t>
        </is>
      </c>
      <c r="C51" s="25" t="inlineStr">
        <is>
          <t>改善前</t>
        </is>
      </c>
      <c r="D51" s="51" t="n">
        <v>45929</v>
      </c>
      <c r="E51" s="25" t="inlineStr">
        <is>
          <t>KK200-1</t>
        </is>
      </c>
      <c r="F51" s="25" t="inlineStr">
        <is>
          <t>MATERIALS</t>
        </is>
      </c>
      <c r="G51" s="25" t="inlineStr">
        <is>
          <t>MANUAL BRICK HANDLING</t>
        </is>
      </c>
      <c r="H51" s="25" t="inlineStr">
        <is>
          <t>Unplanned</t>
        </is>
      </c>
      <c r="I51" s="25" t="inlineStr">
        <is>
          <t>HACKING STATION</t>
        </is>
      </c>
      <c r="J51" s="25" t="inlineStr">
        <is>
          <t>ΣΠΑΣΜΕΝΑ ΤΟΥΒΛΑ (9ΚΚ30)</t>
        </is>
      </c>
      <c r="K51" s="53" t="n">
        <v>45929.60555555556</v>
      </c>
      <c r="L51" s="53" t="n">
        <v>45929.60972222222</v>
      </c>
      <c r="M51" s="54" t="n">
        <v>6.4</v>
      </c>
      <c r="N51" s="25" t="inlineStr">
        <is>
          <t>https://zenodo.org/records/17855209</t>
        </is>
      </c>
      <c r="O51" s="25" t="inlineStr">
        <is>
          <t>公开真实生产数据</t>
        </is>
      </c>
      <c r="P51" t="inlineStr">
        <is>
          <t>SHIFT-PRE-20250929</t>
        </is>
      </c>
      <c r="Q51" t="inlineStr">
        <is>
          <t>已关联</t>
        </is>
      </c>
      <c r="R51" t="inlineStr">
        <is>
          <t>按班次口径判断</t>
        </is>
      </c>
      <c r="T51" t="inlineStr">
        <is>
          <t>否</t>
        </is>
      </c>
    </row>
    <row r="52">
      <c r="A52" s="25" t="inlineStr">
        <is>
          <t>STOP-PRE-00051</t>
        </is>
      </c>
      <c r="B52" s="25" t="inlineStr">
        <is>
          <t>SHIFT-PRE-20250929</t>
        </is>
      </c>
      <c r="C52" s="25" t="inlineStr">
        <is>
          <t>改善前</t>
        </is>
      </c>
      <c r="D52" s="51" t="n">
        <v>45929</v>
      </c>
      <c r="E52" s="25" t="inlineStr">
        <is>
          <t>KK250</t>
        </is>
      </c>
      <c r="F52" s="25" t="inlineStr">
        <is>
          <t>SETUPS-CHANGEOVERS</t>
        </is>
      </c>
      <c r="G52" s="25" t="inlineStr">
        <is>
          <t>MATERIAL CHANGEOVER</t>
        </is>
      </c>
      <c r="H52" s="25" t="inlineStr">
        <is>
          <t>Planned - Included in OEE</t>
        </is>
      </c>
      <c r="I52" s="25" t="inlineStr">
        <is>
          <t>EXTRUDER PRESS</t>
        </is>
      </c>
      <c r="J52" s="25" t="inlineStr">
        <is>
          <t>-</t>
        </is>
      </c>
      <c r="K52" s="53" t="n">
        <v>45929.64027777778</v>
      </c>
      <c r="L52" s="53" t="n">
        <v>45929.64791666667</v>
      </c>
      <c r="M52" s="54" t="n">
        <v>12</v>
      </c>
      <c r="N52" s="25" t="inlineStr">
        <is>
          <t>https://zenodo.org/records/17855209</t>
        </is>
      </c>
      <c r="O52" s="25" t="inlineStr">
        <is>
          <t>公开真实生产数据</t>
        </is>
      </c>
      <c r="P52" t="inlineStr">
        <is>
          <t>SHIFT-PRE-20250929</t>
        </is>
      </c>
      <c r="Q52" t="inlineStr">
        <is>
          <t>已关联</t>
        </is>
      </c>
      <c r="R52" t="inlineStr">
        <is>
          <t>按班次口径判断</t>
        </is>
      </c>
      <c r="T52" t="inlineStr">
        <is>
          <t>是</t>
        </is>
      </c>
      <c r="U52">
        <f>IFERROR(VLOOKUP(G52,'18_换产标准_模拟'!$B$2:$F$4,3,FALSE),"")</f>
        <v/>
      </c>
      <c r="V52">
        <f>IFERROR(MAX(M52-U52,0),"")</f>
        <v/>
      </c>
      <c r="W52">
        <f>IFERROR(IF(V52=0,"达标",IF(V52&lt;=VLOOKUP(G52,'18_换产标准_模拟'!$B$2:$F$4,4,FALSE)-VLOOKUP(G52,'18_换产标准_模拟'!$B$2:$F$4,3,FALSE),"轻微超时",IF(V52&lt;=VLOOKUP(G52,'18_换产标准_模拟'!$B$2:$F$4,5,FALSE)-VLOOKUP(G52,'18_换产标准_模拟'!$B$2:$F$4,3,FALSE),"超时","严重超时"))),"")</f>
        <v/>
      </c>
      <c r="X52">
        <f>IFERROR(INDEX('18_换产标准_模拟'!$A$2:$A$4,MATCH(G52,'18_换产标准_模拟'!$B$2:$B$4,0)),"")</f>
        <v/>
      </c>
      <c r="Y52" t="inlineStr">
        <is>
          <t>团队模拟数据</t>
        </is>
      </c>
    </row>
    <row r="53">
      <c r="A53" s="25" t="inlineStr">
        <is>
          <t>STOP-PRE-00052</t>
        </is>
      </c>
      <c r="B53" s="25" t="inlineStr">
        <is>
          <t>SHIFT-PRE-20250929</t>
        </is>
      </c>
      <c r="C53" s="25" t="inlineStr">
        <is>
          <t>改善前</t>
        </is>
      </c>
      <c r="D53" s="51" t="n">
        <v>45929</v>
      </c>
      <c r="E53" s="25" t="inlineStr">
        <is>
          <t>KK250</t>
        </is>
      </c>
      <c r="F53" s="25" t="inlineStr">
        <is>
          <t>SETUPS-CHANGEOVERS</t>
        </is>
      </c>
      <c r="G53" s="25" t="inlineStr">
        <is>
          <t>OTHER CALIBRATION</t>
        </is>
      </c>
      <c r="H53" s="25" t="inlineStr">
        <is>
          <t>Unplanned</t>
        </is>
      </c>
      <c r="I53" s="25" t="inlineStr">
        <is>
          <t>ROBOT (HACKING STATION)</t>
        </is>
      </c>
      <c r="J53" s="25" t="inlineStr">
        <is>
          <t>ΑΙΣΘΗΤΗΡΑΣ ΡΥΘΜΙΣΗ (ΕΠΕΣΑΝ ΤΟΥΒΛΑ ΠΑΝΩ)</t>
        </is>
      </c>
      <c r="K53" s="53" t="n">
        <v>45929.69236111111</v>
      </c>
      <c r="L53" s="53" t="n">
        <v>45929.70902777778</v>
      </c>
      <c r="M53" s="54" t="n">
        <v>24.9</v>
      </c>
      <c r="N53" s="25" t="inlineStr">
        <is>
          <t>https://zenodo.org/records/17855209</t>
        </is>
      </c>
      <c r="O53" s="25" t="inlineStr">
        <is>
          <t>公开真实生产数据</t>
        </is>
      </c>
      <c r="P53" t="inlineStr">
        <is>
          <t>SHIFT-PRE-20250929</t>
        </is>
      </c>
      <c r="Q53" t="inlineStr">
        <is>
          <t>已关联</t>
        </is>
      </c>
      <c r="R53" t="inlineStr">
        <is>
          <t>按班次口径判断</t>
        </is>
      </c>
      <c r="T53" t="inlineStr">
        <is>
          <t>是</t>
        </is>
      </c>
      <c r="U53">
        <f>IFERROR(VLOOKUP(G53,'18_换产标准_模拟'!$B$2:$F$4,3,FALSE),"")</f>
        <v/>
      </c>
      <c r="V53">
        <f>IFERROR(MAX(M53-U53,0),"")</f>
        <v/>
      </c>
      <c r="W53">
        <f>IFERROR(IF(V53=0,"达标",IF(V53&lt;=VLOOKUP(G53,'18_换产标准_模拟'!$B$2:$F$4,4,FALSE)-VLOOKUP(G53,'18_换产标准_模拟'!$B$2:$F$4,3,FALSE),"轻微超时",IF(V53&lt;=VLOOKUP(G53,'18_换产标准_模拟'!$B$2:$F$4,5,FALSE)-VLOOKUP(G53,'18_换产标准_模拟'!$B$2:$F$4,3,FALSE),"超时","严重超时"))),"")</f>
        <v/>
      </c>
      <c r="X53">
        <f>IFERROR(INDEX('18_换产标准_模拟'!$A$2:$A$4,MATCH(G53,'18_换产标准_模拟'!$B$2:$B$4,0)),"")</f>
        <v/>
      </c>
      <c r="Y53" t="inlineStr">
        <is>
          <t>团队模拟数据</t>
        </is>
      </c>
    </row>
    <row r="54">
      <c r="A54" s="25" t="inlineStr">
        <is>
          <t>STOP-PRE-00053</t>
        </is>
      </c>
      <c r="B54" s="25" t="inlineStr">
        <is>
          <t>SHIFT-PRE-20250929</t>
        </is>
      </c>
      <c r="C54" s="25" t="inlineStr">
        <is>
          <t>改善前</t>
        </is>
      </c>
      <c r="D54" s="51" t="n">
        <v>45929</v>
      </c>
      <c r="E54" s="25" t="inlineStr">
        <is>
          <t>KK250</t>
        </is>
      </c>
      <c r="F54" s="25" t="inlineStr">
        <is>
          <t>MATERIALS</t>
        </is>
      </c>
      <c r="G54" s="25" t="inlineStr">
        <is>
          <t>RACK STARVATION</t>
        </is>
      </c>
      <c r="H54" s="25" t="inlineStr">
        <is>
          <t>Unplanned</t>
        </is>
      </c>
      <c r="I54" s="25" t="inlineStr">
        <is>
          <t>HACKING STATION</t>
        </is>
      </c>
      <c r="J54" s="25" t="inlineStr">
        <is>
          <t xml:space="preserve">ΑΝΑΜΟΝΗ ΤΕΛΑΡΩΝ ΛΟΓΩ ΠΡΟΗΓΟΥΜΕΝΗΣ ΒΛΑΒΗΣ </t>
        </is>
      </c>
      <c r="K54" s="53" t="n">
        <v>45929.71319444444</v>
      </c>
      <c r="L54" s="53" t="n">
        <v>45929.71527777778</v>
      </c>
      <c r="M54" s="54" t="n">
        <v>3.8</v>
      </c>
      <c r="N54" s="25" t="inlineStr">
        <is>
          <t>https://zenodo.org/records/17855209</t>
        </is>
      </c>
      <c r="O54" s="25" t="inlineStr">
        <is>
          <t>公开真实生产数据</t>
        </is>
      </c>
      <c r="P54" t="inlineStr">
        <is>
          <t>SHIFT-PRE-20250929</t>
        </is>
      </c>
      <c r="Q54" t="inlineStr">
        <is>
          <t>已关联</t>
        </is>
      </c>
      <c r="R54" t="inlineStr">
        <is>
          <t>按班次口径判断</t>
        </is>
      </c>
      <c r="T54" t="inlineStr">
        <is>
          <t>否</t>
        </is>
      </c>
    </row>
    <row r="55">
      <c r="A55" s="25" t="inlineStr">
        <is>
          <t>STOP-PRE-00054</t>
        </is>
      </c>
      <c r="B55" s="25" t="inlineStr">
        <is>
          <t>SHIFT-PRE-20250929</t>
        </is>
      </c>
      <c r="C55" s="25" t="inlineStr">
        <is>
          <t>改善前</t>
        </is>
      </c>
      <c r="D55" s="51" t="n">
        <v>45929</v>
      </c>
      <c r="E55" s="25" t="inlineStr">
        <is>
          <t>KK250</t>
        </is>
      </c>
      <c r="F55" s="25" t="inlineStr">
        <is>
          <t>MATERIALS</t>
        </is>
      </c>
      <c r="G55" s="25" t="inlineStr">
        <is>
          <t>MANUAL BRICK HANDLING</t>
        </is>
      </c>
      <c r="H55" s="25" t="inlineStr">
        <is>
          <t>Unplanned</t>
        </is>
      </c>
      <c r="I55" s="25" t="inlineStr">
        <is>
          <t>HACKING STATION</t>
        </is>
      </c>
      <c r="J55" s="25" t="inlineStr">
        <is>
          <t>ΣΠΑΣΜΕΝΑ ΤΟΥΒΛΑ (9ΚΚ25)</t>
        </is>
      </c>
      <c r="K55" s="53" t="n">
        <v>45929.73958333334</v>
      </c>
      <c r="L55" s="53" t="n">
        <v>45929.74791666667</v>
      </c>
      <c r="M55" s="54" t="n">
        <v>12.2</v>
      </c>
      <c r="N55" s="25" t="inlineStr">
        <is>
          <t>https://zenodo.org/records/17855209</t>
        </is>
      </c>
      <c r="O55" s="25" t="inlineStr">
        <is>
          <t>公开真实生产数据</t>
        </is>
      </c>
      <c r="P55" t="inlineStr">
        <is>
          <t>SHIFT-PRE-20250929</t>
        </is>
      </c>
      <c r="Q55" t="inlineStr">
        <is>
          <t>已关联</t>
        </is>
      </c>
      <c r="R55" t="inlineStr">
        <is>
          <t>按班次口径判断</t>
        </is>
      </c>
      <c r="T55" t="inlineStr">
        <is>
          <t>否</t>
        </is>
      </c>
    </row>
    <row r="56">
      <c r="A56" s="25" t="inlineStr">
        <is>
          <t>STOP-PRE-00055</t>
        </is>
      </c>
      <c r="B56" s="25" t="inlineStr">
        <is>
          <t>SHIFT-PRE-20250929</t>
        </is>
      </c>
      <c r="C56" s="25" t="inlineStr">
        <is>
          <t>改善前</t>
        </is>
      </c>
      <c r="D56" s="51" t="n">
        <v>45929</v>
      </c>
      <c r="E56" s="25" t="inlineStr">
        <is>
          <t>KK250</t>
        </is>
      </c>
      <c r="F56" s="25" t="inlineStr">
        <is>
          <t>FAILURE</t>
        </is>
      </c>
      <c r="G56" s="25" t="inlineStr">
        <is>
          <t>AUTOMATION FAILURE</t>
        </is>
      </c>
      <c r="H56" s="25" t="inlineStr">
        <is>
          <t>Unplanned</t>
        </is>
      </c>
      <c r="I56" s="25" t="inlineStr">
        <is>
          <t>DRYER</t>
        </is>
      </c>
      <c r="J56" s="25" t="inlineStr">
        <is>
          <t>ΕΙΣΟΔΟ ΞΥΡΑΝΤ. ΔΕΝ ΦΟΡΤΩΣΕ ΤΕΛΑΡΟ</t>
        </is>
      </c>
      <c r="K56" s="53" t="n">
        <v>45929.75555555556</v>
      </c>
      <c r="L56" s="53" t="n">
        <v>45929.75833333333</v>
      </c>
      <c r="M56" s="54" t="n">
        <v>4.5</v>
      </c>
      <c r="N56" s="25" t="inlineStr">
        <is>
          <t>https://zenodo.org/records/17855209</t>
        </is>
      </c>
      <c r="O56" s="25" t="inlineStr">
        <is>
          <t>公开真实生产数据</t>
        </is>
      </c>
      <c r="P56" t="inlineStr">
        <is>
          <t>SHIFT-PRE-20250929</t>
        </is>
      </c>
      <c r="Q56" t="inlineStr">
        <is>
          <t>已关联</t>
        </is>
      </c>
      <c r="R56" t="inlineStr">
        <is>
          <t>按班次口径判断</t>
        </is>
      </c>
      <c r="T56" t="inlineStr">
        <is>
          <t>否</t>
        </is>
      </c>
    </row>
    <row r="57">
      <c r="A57" s="25" t="inlineStr">
        <is>
          <t>STOP-PRE-00056</t>
        </is>
      </c>
      <c r="B57" s="25" t="inlineStr">
        <is>
          <t>SHIFT-PRE-20250929</t>
        </is>
      </c>
      <c r="C57" s="25" t="inlineStr">
        <is>
          <t>改善前</t>
        </is>
      </c>
      <c r="D57" s="51" t="n">
        <v>45929</v>
      </c>
      <c r="E57" s="25" t="inlineStr">
        <is>
          <t>KK250</t>
        </is>
      </c>
      <c r="F57" s="25" t="inlineStr">
        <is>
          <t>FAILURE</t>
        </is>
      </c>
      <c r="G57" s="25" t="inlineStr">
        <is>
          <t>MECHANICAL FAILURE</t>
        </is>
      </c>
      <c r="H57" s="25" t="inlineStr">
        <is>
          <t>Unplanned</t>
        </is>
      </c>
      <c r="I57" s="25" t="inlineStr">
        <is>
          <t>HYDRAULIC ELEVATOR (LOADING)</t>
        </is>
      </c>
      <c r="J57" s="25" t="inlineStr">
        <is>
          <t>ΕΣΠΑΣΕ ΓΡΑΝΑΖΙ ΣΤΟ ΡΟΛΟ ΕΙΣΟΔΟΥ</t>
        </is>
      </c>
      <c r="K57" s="53" t="n">
        <v>45929.77847222222</v>
      </c>
      <c r="L57" s="53" t="n">
        <v>45929.8125</v>
      </c>
      <c r="M57" s="54" t="n">
        <v>49</v>
      </c>
      <c r="N57" s="25" t="inlineStr">
        <is>
          <t>https://zenodo.org/records/17855209</t>
        </is>
      </c>
      <c r="O57" s="25" t="inlineStr">
        <is>
          <t>公开真实生产数据</t>
        </is>
      </c>
      <c r="P57" t="inlineStr">
        <is>
          <t>SHIFT-PRE-20250929</t>
        </is>
      </c>
      <c r="Q57" t="inlineStr">
        <is>
          <t>已关联</t>
        </is>
      </c>
      <c r="R57" t="inlineStr">
        <is>
          <t>按班次口径判断</t>
        </is>
      </c>
      <c r="T57" t="inlineStr">
        <is>
          <t>否</t>
        </is>
      </c>
    </row>
    <row r="58">
      <c r="A58" s="25" t="inlineStr">
        <is>
          <t>STOP-PRE-00057</t>
        </is>
      </c>
      <c r="B58" s="25" t="inlineStr">
        <is>
          <t>SHIFT-PRE-20250930</t>
        </is>
      </c>
      <c r="C58" s="25" t="inlineStr">
        <is>
          <t>改善前</t>
        </is>
      </c>
      <c r="D58" s="51" t="n">
        <v>45930</v>
      </c>
      <c r="E58" s="25" t="inlineStr">
        <is>
          <t>KK250</t>
        </is>
      </c>
      <c r="F58" s="25" t="inlineStr">
        <is>
          <t>OPERATIONAL</t>
        </is>
      </c>
      <c r="G58" s="25" t="inlineStr">
        <is>
          <t>CLEANING</t>
        </is>
      </c>
      <c r="H58" s="25" t="inlineStr">
        <is>
          <t>Planned - Included in OEE</t>
        </is>
      </c>
      <c r="I58" s="25" t="inlineStr">
        <is>
          <t>CUTTER</t>
        </is>
      </c>
      <c r="J58" s="25" t="inlineStr">
        <is>
          <t>-</t>
        </is>
      </c>
      <c r="K58" s="53" t="n">
        <v>45930.46875</v>
      </c>
      <c r="L58" s="53" t="n">
        <v>45930.47361111111</v>
      </c>
      <c r="M58" s="54" t="n">
        <v>8</v>
      </c>
      <c r="N58" s="25" t="inlineStr">
        <is>
          <t>https://zenodo.org/records/17855209</t>
        </is>
      </c>
      <c r="O58" s="25" t="inlineStr">
        <is>
          <t>公开真实生产数据</t>
        </is>
      </c>
      <c r="P58" t="inlineStr">
        <is>
          <t>SHIFT-PRE-20250930</t>
        </is>
      </c>
      <c r="Q58" t="inlineStr">
        <is>
          <t>已关联</t>
        </is>
      </c>
      <c r="R58" t="inlineStr">
        <is>
          <t>按班次口径判断</t>
        </is>
      </c>
      <c r="T58" t="inlineStr">
        <is>
          <t>否</t>
        </is>
      </c>
    </row>
    <row r="59">
      <c r="A59" s="25" t="inlineStr">
        <is>
          <t>STOP-PRE-00058</t>
        </is>
      </c>
      <c r="B59" s="25" t="inlineStr">
        <is>
          <t>SHIFT-PRE-20250930</t>
        </is>
      </c>
      <c r="C59" s="25" t="inlineStr">
        <is>
          <t>改善前</t>
        </is>
      </c>
      <c r="D59" s="51" t="n">
        <v>45930</v>
      </c>
      <c r="E59" s="25" t="inlineStr">
        <is>
          <t>KK250</t>
        </is>
      </c>
      <c r="F59" s="25" t="inlineStr">
        <is>
          <t>FAILURE</t>
        </is>
      </c>
      <c r="G59" s="25" t="inlineStr">
        <is>
          <t>MECHANICAL FAILURE</t>
        </is>
      </c>
      <c r="H59" s="25" t="inlineStr">
        <is>
          <t>Unplanned</t>
        </is>
      </c>
      <c r="I59" s="25" t="inlineStr">
        <is>
          <t>DRYER</t>
        </is>
      </c>
      <c r="J59" s="25" t="inlineStr">
        <is>
          <t>ΤΡΟΧΟΣ ΜΕΤΑΦΟΡΕΑ ΕΙΣΟΔΟΥ (ΕΣΠΑΣΕ Η ΒΑΣΗ)</t>
        </is>
      </c>
      <c r="K59" s="53" t="n">
        <v>45930.49027777778</v>
      </c>
      <c r="L59" s="53" t="n">
        <v>45930.49236111111</v>
      </c>
      <c r="M59" s="54" t="n">
        <v>3.8</v>
      </c>
      <c r="N59" s="25" t="inlineStr">
        <is>
          <t>https://zenodo.org/records/17855209</t>
        </is>
      </c>
      <c r="O59" s="25" t="inlineStr">
        <is>
          <t>公开真实生产数据</t>
        </is>
      </c>
      <c r="P59" t="inlineStr">
        <is>
          <t>SHIFT-PRE-20250930</t>
        </is>
      </c>
      <c r="Q59" t="inlineStr">
        <is>
          <t>已关联</t>
        </is>
      </c>
      <c r="R59" t="inlineStr">
        <is>
          <t>按班次口径判断</t>
        </is>
      </c>
      <c r="T59" t="inlineStr">
        <is>
          <t>否</t>
        </is>
      </c>
    </row>
    <row r="60">
      <c r="A60" s="25" t="inlineStr">
        <is>
          <t>STOP-PRE-00059</t>
        </is>
      </c>
      <c r="B60" s="25" t="inlineStr">
        <is>
          <t>SHIFT-PRE-20250930</t>
        </is>
      </c>
      <c r="C60" s="25" t="inlineStr">
        <is>
          <t>改善前</t>
        </is>
      </c>
      <c r="D60" s="51" t="n">
        <v>45930</v>
      </c>
      <c r="E60" s="25" t="inlineStr">
        <is>
          <t>KK250</t>
        </is>
      </c>
      <c r="F60" s="25" t="inlineStr">
        <is>
          <t>FAILURE</t>
        </is>
      </c>
      <c r="G60" s="25" t="inlineStr">
        <is>
          <t>MECHANICAL FAILURE</t>
        </is>
      </c>
      <c r="H60" s="25" t="inlineStr">
        <is>
          <t>Unplanned</t>
        </is>
      </c>
      <c r="I60" s="25" t="inlineStr">
        <is>
          <t>DRYER</t>
        </is>
      </c>
      <c r="J60" s="25" t="inlineStr">
        <is>
          <t>ΤΡΟΧΟΣ ΜΕΤΑΦΟΡΕΑ ΕΙΣΟΔΟΥ (ΕΣΠΑΣΕ Η ΒΑΣΗ)</t>
        </is>
      </c>
      <c r="K60" s="53" t="n">
        <v>45930.49444444444</v>
      </c>
      <c r="L60" s="53" t="n">
        <v>45930.54791666667</v>
      </c>
      <c r="M60" s="54" t="n">
        <v>78</v>
      </c>
      <c r="N60" s="25" t="inlineStr">
        <is>
          <t>https://zenodo.org/records/17855209</t>
        </is>
      </c>
      <c r="O60" s="25" t="inlineStr">
        <is>
          <t>公开真实生产数据</t>
        </is>
      </c>
      <c r="P60" t="inlineStr">
        <is>
          <t>SHIFT-PRE-20250930</t>
        </is>
      </c>
      <c r="Q60" t="inlineStr">
        <is>
          <t>已关联</t>
        </is>
      </c>
      <c r="R60" t="inlineStr">
        <is>
          <t>按班次口径判断</t>
        </is>
      </c>
      <c r="T60" t="inlineStr">
        <is>
          <t>否</t>
        </is>
      </c>
    </row>
    <row r="61">
      <c r="A61" s="25" t="inlineStr">
        <is>
          <t>STOP-PRE-00060</t>
        </is>
      </c>
      <c r="B61" s="25" t="inlineStr">
        <is>
          <t>SHIFT-PRE-20250930</t>
        </is>
      </c>
      <c r="C61" s="25" t="inlineStr">
        <is>
          <t>改善前</t>
        </is>
      </c>
      <c r="D61" s="51" t="n">
        <v>45930</v>
      </c>
      <c r="E61" s="25" t="inlineStr">
        <is>
          <t>7KK25</t>
        </is>
      </c>
      <c r="F61" s="25" t="inlineStr">
        <is>
          <t>SETUPS-CHANGEOVERS</t>
        </is>
      </c>
      <c r="G61" s="25" t="inlineStr">
        <is>
          <t>MATERIAL CHANGEOVER</t>
        </is>
      </c>
      <c r="H61" s="25" t="inlineStr">
        <is>
          <t>Planned - Included in OEE</t>
        </is>
      </c>
      <c r="I61" s="25" t="inlineStr">
        <is>
          <t>EXTRUDER PRESS</t>
        </is>
      </c>
      <c r="J61" s="25" t="inlineStr">
        <is>
          <t>-</t>
        </is>
      </c>
      <c r="K61" s="53" t="n">
        <v>45930.55833333333</v>
      </c>
      <c r="L61" s="53" t="n">
        <v>45930.56736111111</v>
      </c>
      <c r="M61" s="54" t="n">
        <v>13.4</v>
      </c>
      <c r="N61" s="25" t="inlineStr">
        <is>
          <t>https://zenodo.org/records/17855209</t>
        </is>
      </c>
      <c r="O61" s="25" t="inlineStr">
        <is>
          <t>公开真实生产数据</t>
        </is>
      </c>
      <c r="P61" t="inlineStr">
        <is>
          <t>SHIFT-PRE-20250930</t>
        </is>
      </c>
      <c r="Q61" t="inlineStr">
        <is>
          <t>已关联</t>
        </is>
      </c>
      <c r="R61" t="inlineStr">
        <is>
          <t>按班次口径判断</t>
        </is>
      </c>
      <c r="T61" t="inlineStr">
        <is>
          <t>是</t>
        </is>
      </c>
      <c r="U61">
        <f>IFERROR(VLOOKUP(G61,'18_换产标准_模拟'!$B$2:$F$4,3,FALSE),"")</f>
        <v/>
      </c>
      <c r="V61">
        <f>IFERROR(MAX(M61-U61,0),"")</f>
        <v/>
      </c>
      <c r="W61">
        <f>IFERROR(IF(V61=0,"达标",IF(V61&lt;=VLOOKUP(G61,'18_换产标准_模拟'!$B$2:$F$4,4,FALSE)-VLOOKUP(G61,'18_换产标准_模拟'!$B$2:$F$4,3,FALSE),"轻微超时",IF(V61&lt;=VLOOKUP(G61,'18_换产标准_模拟'!$B$2:$F$4,5,FALSE)-VLOOKUP(G61,'18_换产标准_模拟'!$B$2:$F$4,3,FALSE),"超时","严重超时"))),"")</f>
        <v/>
      </c>
      <c r="X61">
        <f>IFERROR(INDEX('18_换产标准_模拟'!$A$2:$A$4,MATCH(G61,'18_换产标准_模拟'!$B$2:$B$4,0)),"")</f>
        <v/>
      </c>
      <c r="Y61" t="inlineStr">
        <is>
          <t>团队模拟数据</t>
        </is>
      </c>
    </row>
    <row r="62">
      <c r="A62" s="25" t="inlineStr">
        <is>
          <t>STOP-PRE-00061</t>
        </is>
      </c>
      <c r="B62" s="25" t="inlineStr">
        <is>
          <t>SHIFT-PRE-20250930</t>
        </is>
      </c>
      <c r="C62" s="25" t="inlineStr">
        <is>
          <t>改善前</t>
        </is>
      </c>
      <c r="D62" s="51" t="n">
        <v>45930</v>
      </c>
      <c r="E62" s="25" t="inlineStr">
        <is>
          <t>7KK25</t>
        </is>
      </c>
      <c r="F62" s="25" t="inlineStr">
        <is>
          <t>SETUPS-CHANGEOVERS</t>
        </is>
      </c>
      <c r="G62" s="25" t="inlineStr">
        <is>
          <t>WIRE ROLL REPLACEMENT</t>
        </is>
      </c>
      <c r="H62" s="25" t="inlineStr">
        <is>
          <t>Unplanned</t>
        </is>
      </c>
      <c r="I62" s="25" t="inlineStr">
        <is>
          <t>CUTTER</t>
        </is>
      </c>
      <c r="J62" s="25" t="inlineStr">
        <is>
          <t>-</t>
        </is>
      </c>
      <c r="K62" s="53" t="n">
        <v>45930.63472222222</v>
      </c>
      <c r="L62" s="53" t="n">
        <v>45930.64375</v>
      </c>
      <c r="M62" s="54" t="n">
        <v>13.5</v>
      </c>
      <c r="N62" s="25" t="inlineStr">
        <is>
          <t>https://zenodo.org/records/17855209</t>
        </is>
      </c>
      <c r="O62" s="25" t="inlineStr">
        <is>
          <t>公开真实生产数据</t>
        </is>
      </c>
      <c r="P62" t="inlineStr">
        <is>
          <t>SHIFT-PRE-20250930</t>
        </is>
      </c>
      <c r="Q62" t="inlineStr">
        <is>
          <t>已关联</t>
        </is>
      </c>
      <c r="R62" t="inlineStr">
        <is>
          <t>按班次口径判断</t>
        </is>
      </c>
      <c r="T62" t="inlineStr">
        <is>
          <t>是</t>
        </is>
      </c>
      <c r="U62">
        <f>IFERROR(VLOOKUP(G62,'18_换产标准_模拟'!$B$2:$F$4,3,FALSE),"")</f>
        <v/>
      </c>
      <c r="V62">
        <f>IFERROR(MAX(M62-U62,0),"")</f>
        <v/>
      </c>
      <c r="W62">
        <f>IFERROR(IF(V62=0,"达标",IF(V62&lt;=VLOOKUP(G62,'18_换产标准_模拟'!$B$2:$F$4,4,FALSE)-VLOOKUP(G62,'18_换产标准_模拟'!$B$2:$F$4,3,FALSE),"轻微超时",IF(V62&lt;=VLOOKUP(G62,'18_换产标准_模拟'!$B$2:$F$4,5,FALSE)-VLOOKUP(G62,'18_换产标准_模拟'!$B$2:$F$4,3,FALSE),"超时","严重超时"))),"")</f>
        <v/>
      </c>
      <c r="X62">
        <f>IFERROR(INDEX('18_换产标准_模拟'!$A$2:$A$4,MATCH(G62,'18_换产标准_模拟'!$B$2:$B$4,0)),"")</f>
        <v/>
      </c>
      <c r="Y62" t="inlineStr">
        <is>
          <t>团队模拟数据</t>
        </is>
      </c>
    </row>
    <row r="63">
      <c r="A63" s="25" t="inlineStr">
        <is>
          <t>STOP-PRE-00062</t>
        </is>
      </c>
      <c r="B63" s="25" t="inlineStr">
        <is>
          <t>SHIFT-PRE-20250930</t>
        </is>
      </c>
      <c r="C63" s="25" t="inlineStr">
        <is>
          <t>改善前</t>
        </is>
      </c>
      <c r="D63" s="51" t="n">
        <v>45930</v>
      </c>
      <c r="E63" s="25" t="inlineStr">
        <is>
          <t>7KK25</t>
        </is>
      </c>
      <c r="F63" s="25" t="inlineStr">
        <is>
          <t>FAILURE</t>
        </is>
      </c>
      <c r="G63" s="25" t="inlineStr">
        <is>
          <t>MECHANICAL FAILURE</t>
        </is>
      </c>
      <c r="H63" s="25" t="inlineStr">
        <is>
          <t>Unplanned</t>
        </is>
      </c>
      <c r="I63" s="25" t="inlineStr">
        <is>
          <t>HYDRAULIC ELEVATOR (UNLOADING)</t>
        </is>
      </c>
      <c r="J63" s="25" t="inlineStr">
        <is>
          <t>ΚΑΔΕΝΑ</t>
        </is>
      </c>
      <c r="K63" s="53" t="n">
        <v>45930.6625</v>
      </c>
      <c r="L63" s="53" t="n">
        <v>45930.66597222222</v>
      </c>
      <c r="M63" s="54" t="n">
        <v>5.2</v>
      </c>
      <c r="N63" s="25" t="inlineStr">
        <is>
          <t>https://zenodo.org/records/17855209</t>
        </is>
      </c>
      <c r="O63" s="25" t="inlineStr">
        <is>
          <t>公开真实生产数据</t>
        </is>
      </c>
      <c r="P63" t="inlineStr">
        <is>
          <t>SHIFT-PRE-20250930</t>
        </is>
      </c>
      <c r="Q63" t="inlineStr">
        <is>
          <t>已关联</t>
        </is>
      </c>
      <c r="R63" t="inlineStr">
        <is>
          <t>按班次口径判断</t>
        </is>
      </c>
      <c r="T63" t="inlineStr">
        <is>
          <t>否</t>
        </is>
      </c>
    </row>
    <row r="64">
      <c r="A64" s="25" t="inlineStr">
        <is>
          <t>STOP-PRE-00063</t>
        </is>
      </c>
      <c r="B64" s="25" t="inlineStr">
        <is>
          <t>SHIFT-PRE-20250930</t>
        </is>
      </c>
      <c r="C64" s="25" t="inlineStr">
        <is>
          <t>改善前</t>
        </is>
      </c>
      <c r="D64" s="51" t="n">
        <v>45930</v>
      </c>
      <c r="E64" s="25" t="inlineStr">
        <is>
          <t>7KK25</t>
        </is>
      </c>
      <c r="F64" s="25" t="inlineStr">
        <is>
          <t>FAILURE</t>
        </is>
      </c>
      <c r="G64" s="25" t="inlineStr">
        <is>
          <t>MECHANICAL FAILURE</t>
        </is>
      </c>
      <c r="H64" s="25" t="inlineStr">
        <is>
          <t>Unplanned</t>
        </is>
      </c>
      <c r="I64" s="25" t="inlineStr">
        <is>
          <t>HYDRAULIC ELEVATOR (UNLOADING)</t>
        </is>
      </c>
      <c r="J64" s="25" t="inlineStr">
        <is>
          <t>ΚΑΔΕΝΑ</t>
        </is>
      </c>
      <c r="K64" s="53" t="n">
        <v>45930.66805555556</v>
      </c>
      <c r="L64" s="53" t="n">
        <v>45930.68263888889</v>
      </c>
      <c r="M64" s="54" t="n">
        <v>21.3</v>
      </c>
      <c r="N64" s="25" t="inlineStr">
        <is>
          <t>https://zenodo.org/records/17855209</t>
        </is>
      </c>
      <c r="O64" s="25" t="inlineStr">
        <is>
          <t>公开真实生产数据</t>
        </is>
      </c>
      <c r="P64" t="inlineStr">
        <is>
          <t>SHIFT-PRE-20250930</t>
        </is>
      </c>
      <c r="Q64" t="inlineStr">
        <is>
          <t>已关联</t>
        </is>
      </c>
      <c r="R64" t="inlineStr">
        <is>
          <t>按班次口径判断</t>
        </is>
      </c>
      <c r="T64" t="inlineStr">
        <is>
          <t>否</t>
        </is>
      </c>
    </row>
    <row r="65">
      <c r="A65" s="25" t="inlineStr">
        <is>
          <t>STOP-PRE-00064</t>
        </is>
      </c>
      <c r="B65" s="25" t="inlineStr">
        <is>
          <t>SHIFT-PRE-20250930</t>
        </is>
      </c>
      <c r="C65" s="25" t="inlineStr">
        <is>
          <t>改善前</t>
        </is>
      </c>
      <c r="D65" s="51" t="n">
        <v>45930</v>
      </c>
      <c r="E65" s="25" t="inlineStr">
        <is>
          <t>7KK25</t>
        </is>
      </c>
      <c r="F65" s="25" t="inlineStr">
        <is>
          <t>FAILURE</t>
        </is>
      </c>
      <c r="G65" s="25" t="inlineStr">
        <is>
          <t>MECHANICAL FAILURE</t>
        </is>
      </c>
      <c r="H65" s="25" t="inlineStr">
        <is>
          <t>Unplanned</t>
        </is>
      </c>
      <c r="I65" s="25" t="inlineStr">
        <is>
          <t>HYDRAULIC ELEVATOR (UNLOADING)</t>
        </is>
      </c>
      <c r="J65" s="25" t="inlineStr">
        <is>
          <t>ΚΑΔΕΝΑ</t>
        </is>
      </c>
      <c r="K65" s="53" t="n">
        <v>45930.68402777778</v>
      </c>
      <c r="L65" s="53" t="n">
        <v>45930.69166666667</v>
      </c>
      <c r="M65" s="54" t="n">
        <v>11.4</v>
      </c>
      <c r="N65" s="25" t="inlineStr">
        <is>
          <t>https://zenodo.org/records/17855209</t>
        </is>
      </c>
      <c r="O65" s="25" t="inlineStr">
        <is>
          <t>公开真实生产数据</t>
        </is>
      </c>
      <c r="P65" t="inlineStr">
        <is>
          <t>SHIFT-PRE-20250930</t>
        </is>
      </c>
      <c r="Q65" t="inlineStr">
        <is>
          <t>已关联</t>
        </is>
      </c>
      <c r="R65" t="inlineStr">
        <is>
          <t>按班次口径判断</t>
        </is>
      </c>
      <c r="T65" t="inlineStr">
        <is>
          <t>否</t>
        </is>
      </c>
    </row>
    <row r="66">
      <c r="A66" s="25" t="inlineStr">
        <is>
          <t>STOP-PRE-00065</t>
        </is>
      </c>
      <c r="B66" s="25" t="inlineStr">
        <is>
          <t>SHIFT-PRE-20250930</t>
        </is>
      </c>
      <c r="C66" s="25" t="inlineStr">
        <is>
          <t>改善前</t>
        </is>
      </c>
      <c r="D66" s="51" t="n">
        <v>45930</v>
      </c>
      <c r="E66" s="25" t="inlineStr">
        <is>
          <t>7KK25</t>
        </is>
      </c>
      <c r="F66" s="25" t="inlineStr">
        <is>
          <t>FAILURE</t>
        </is>
      </c>
      <c r="G66" s="25" t="inlineStr">
        <is>
          <t>MECHANICAL FAILURE</t>
        </is>
      </c>
      <c r="H66" s="25" t="inlineStr">
        <is>
          <t>Unplanned</t>
        </is>
      </c>
      <c r="I66" s="25" t="inlineStr">
        <is>
          <t>DRYER</t>
        </is>
      </c>
      <c r="J66" s="25" t="inlineStr">
        <is>
          <t>ΣΠΑΣΜΕΝΟ ΦΡΕΝΟ ΤΕΛΑΡΟΥ ΣΤΟΝ ΜΕΤΑΦ. ΕΞΟΔΟΥ</t>
        </is>
      </c>
      <c r="K66" s="53" t="n">
        <v>45930.69305555556</v>
      </c>
      <c r="L66" s="53" t="n">
        <v>45930.70833333334</v>
      </c>
      <c r="M66" s="54" t="n">
        <v>22.4</v>
      </c>
      <c r="N66" s="25" t="inlineStr">
        <is>
          <t>https://zenodo.org/records/17855209</t>
        </is>
      </c>
      <c r="O66" s="25" t="inlineStr">
        <is>
          <t>公开真实生产数据</t>
        </is>
      </c>
      <c r="P66" t="inlineStr">
        <is>
          <t>SHIFT-PRE-20250930</t>
        </is>
      </c>
      <c r="Q66" t="inlineStr">
        <is>
          <t>已关联</t>
        </is>
      </c>
      <c r="R66" t="inlineStr">
        <is>
          <t>按班次口径判断</t>
        </is>
      </c>
      <c r="T66" t="inlineStr">
        <is>
          <t>否</t>
        </is>
      </c>
    </row>
    <row r="67">
      <c r="A67" s="25" t="inlineStr">
        <is>
          <t>STOP-PRE-00066</t>
        </is>
      </c>
      <c r="B67" s="25" t="inlineStr">
        <is>
          <t>SHIFT-PRE-20250930</t>
        </is>
      </c>
      <c r="C67" s="25" t="inlineStr">
        <is>
          <t>改善前</t>
        </is>
      </c>
      <c r="D67" s="51" t="n">
        <v>45930</v>
      </c>
      <c r="E67" s="25" t="inlineStr">
        <is>
          <t>7KK25</t>
        </is>
      </c>
      <c r="F67" s="25" t="inlineStr">
        <is>
          <t>FAILURE</t>
        </is>
      </c>
      <c r="G67" s="25" t="inlineStr">
        <is>
          <t>MECHANICAL FAILURE</t>
        </is>
      </c>
      <c r="H67" s="25" t="inlineStr">
        <is>
          <t>Unplanned</t>
        </is>
      </c>
      <c r="I67" s="25" t="inlineStr">
        <is>
          <t>HYDRAULIC ELEVATOR (UNLOADING)</t>
        </is>
      </c>
      <c r="J67" s="25" t="inlineStr">
        <is>
          <t>ΚΑΔΕΝΑ</t>
        </is>
      </c>
      <c r="K67" s="53" t="n">
        <v>45930.71666666667</v>
      </c>
      <c r="L67" s="53" t="n">
        <v>45930.74236111111</v>
      </c>
      <c r="M67" s="54" t="n">
        <v>37.3</v>
      </c>
      <c r="N67" s="25" t="inlineStr">
        <is>
          <t>https://zenodo.org/records/17855209</t>
        </is>
      </c>
      <c r="O67" s="25" t="inlineStr">
        <is>
          <t>公开真实生产数据</t>
        </is>
      </c>
      <c r="P67" t="inlineStr">
        <is>
          <t>SHIFT-PRE-20250930</t>
        </is>
      </c>
      <c r="Q67" t="inlineStr">
        <is>
          <t>已关联</t>
        </is>
      </c>
      <c r="R67" t="inlineStr">
        <is>
          <t>按班次口径判断</t>
        </is>
      </c>
      <c r="T67" t="inlineStr">
        <is>
          <t>否</t>
        </is>
      </c>
    </row>
    <row r="68">
      <c r="A68" s="25" t="inlineStr">
        <is>
          <t>STOP-PRE-00067</t>
        </is>
      </c>
      <c r="B68" s="25" t="inlineStr">
        <is>
          <t>SHIFT-PRE-20250930</t>
        </is>
      </c>
      <c r="C68" s="25" t="inlineStr">
        <is>
          <t>改善前</t>
        </is>
      </c>
      <c r="D68" s="51" t="n">
        <v>45930</v>
      </c>
      <c r="E68" s="25" t="inlineStr">
        <is>
          <t>7KK25</t>
        </is>
      </c>
      <c r="F68" s="25" t="inlineStr">
        <is>
          <t>MATERIALS</t>
        </is>
      </c>
      <c r="G68" s="25" t="inlineStr">
        <is>
          <t>RACK STARVATION</t>
        </is>
      </c>
      <c r="H68" s="25" t="inlineStr">
        <is>
          <t>Unplanned</t>
        </is>
      </c>
      <c r="I68" s="25" t="inlineStr">
        <is>
          <t>HACKING STATION</t>
        </is>
      </c>
      <c r="J68" s="25" t="inlineStr">
        <is>
          <t xml:space="preserve">ΑΝΑΜΟΝΗ ΤΕΛΑΡΩΝ </t>
        </is>
      </c>
      <c r="K68" s="53" t="n">
        <v>45930.7625</v>
      </c>
      <c r="L68" s="53" t="n">
        <v>45930.76666666667</v>
      </c>
      <c r="M68" s="54" t="n">
        <v>6.9</v>
      </c>
      <c r="N68" s="25" t="inlineStr">
        <is>
          <t>https://zenodo.org/records/17855209</t>
        </is>
      </c>
      <c r="O68" s="25" t="inlineStr">
        <is>
          <t>公开真实生产数据</t>
        </is>
      </c>
      <c r="P68" t="inlineStr">
        <is>
          <t>SHIFT-PRE-20250930</t>
        </is>
      </c>
      <c r="Q68" t="inlineStr">
        <is>
          <t>已关联</t>
        </is>
      </c>
      <c r="R68" t="inlineStr">
        <is>
          <t>按班次口径判断</t>
        </is>
      </c>
      <c r="T68" t="inlineStr">
        <is>
          <t>否</t>
        </is>
      </c>
    </row>
    <row r="69">
      <c r="A69" s="25" t="inlineStr">
        <is>
          <t>STOP-PRE-00068</t>
        </is>
      </c>
      <c r="B69" s="25" t="inlineStr">
        <is>
          <t>SHIFT-PRE-20250930</t>
        </is>
      </c>
      <c r="C69" s="25" t="inlineStr">
        <is>
          <t>改善前</t>
        </is>
      </c>
      <c r="D69" s="51" t="n">
        <v>45930</v>
      </c>
      <c r="E69" s="25" t="inlineStr">
        <is>
          <t>7KK25</t>
        </is>
      </c>
      <c r="F69" s="25" t="inlineStr">
        <is>
          <t>OPERATIONAL</t>
        </is>
      </c>
      <c r="G69" s="25" t="inlineStr">
        <is>
          <t>NO PRODUCTION SCHEDULE</t>
        </is>
      </c>
      <c r="H69" s="25" t="inlineStr">
        <is>
          <t>Planned - Not included in OEE</t>
        </is>
      </c>
      <c r="I69" s="25" t="inlineStr">
        <is>
          <t>-</t>
        </is>
      </c>
      <c r="J69" s="25" t="inlineStr">
        <is>
          <t>-</t>
        </is>
      </c>
      <c r="K69" s="53" t="n">
        <v>45930.78472222222</v>
      </c>
      <c r="L69" s="53" t="n">
        <v>45930.8125</v>
      </c>
      <c r="M69" s="54" t="n">
        <v>40</v>
      </c>
      <c r="N69" s="25" t="inlineStr">
        <is>
          <t>https://zenodo.org/records/17855209</t>
        </is>
      </c>
      <c r="O69" s="25" t="inlineStr">
        <is>
          <t>公开真实生产数据</t>
        </is>
      </c>
      <c r="P69" t="inlineStr">
        <is>
          <t>SHIFT-PRE-20250930</t>
        </is>
      </c>
      <c r="Q69" t="inlineStr">
        <is>
          <t>已关联</t>
        </is>
      </c>
      <c r="R69" t="inlineStr">
        <is>
          <t>按班次口径判断</t>
        </is>
      </c>
      <c r="T69" t="inlineStr">
        <is>
          <t>否</t>
        </is>
      </c>
    </row>
    <row r="70">
      <c r="A70" s="25" t="inlineStr">
        <is>
          <t>STOP-PRE-00069</t>
        </is>
      </c>
      <c r="B70" s="25" t="inlineStr">
        <is>
          <t>SHIFT-PRE-20251002</t>
        </is>
      </c>
      <c r="C70" s="25" t="inlineStr">
        <is>
          <t>改善前</t>
        </is>
      </c>
      <c r="D70" s="51" t="n">
        <v>45932</v>
      </c>
      <c r="E70" s="25" t="inlineStr">
        <is>
          <t>7KK25</t>
        </is>
      </c>
      <c r="F70" s="25" t="inlineStr">
        <is>
          <t>OPERATIONAL</t>
        </is>
      </c>
      <c r="G70" s="25" t="inlineStr">
        <is>
          <t>CLEANING</t>
        </is>
      </c>
      <c r="H70" s="25" t="inlineStr">
        <is>
          <t>Planned - Included in OEE</t>
        </is>
      </c>
      <c r="I70" s="25" t="inlineStr">
        <is>
          <t>EXTRUDER PRESS</t>
        </is>
      </c>
      <c r="J70" s="25" t="inlineStr">
        <is>
          <t>-</t>
        </is>
      </c>
      <c r="K70" s="53" t="n">
        <v>45932.46875</v>
      </c>
      <c r="L70" s="53" t="n">
        <v>45932.47083333333</v>
      </c>
      <c r="M70" s="54" t="n">
        <v>3.9</v>
      </c>
      <c r="N70" s="25" t="inlineStr">
        <is>
          <t>https://zenodo.org/records/17855209</t>
        </is>
      </c>
      <c r="O70" s="25" t="inlineStr">
        <is>
          <t>公开真实生产数据</t>
        </is>
      </c>
      <c r="P70" t="inlineStr">
        <is>
          <t>SHIFT-PRE-20251002</t>
        </is>
      </c>
      <c r="Q70" t="inlineStr">
        <is>
          <t>已关联</t>
        </is>
      </c>
      <c r="R70" t="inlineStr">
        <is>
          <t>按班次口径判断</t>
        </is>
      </c>
      <c r="T70" t="inlineStr">
        <is>
          <t>否</t>
        </is>
      </c>
    </row>
    <row r="71">
      <c r="A71" s="25" t="inlineStr">
        <is>
          <t>STOP-PRE-00070</t>
        </is>
      </c>
      <c r="B71" s="25" t="inlineStr">
        <is>
          <t>SHIFT-PRE-20251002</t>
        </is>
      </c>
      <c r="C71" s="25" t="inlineStr">
        <is>
          <t>改善前</t>
        </is>
      </c>
      <c r="D71" s="51" t="n">
        <v>45932</v>
      </c>
      <c r="E71" s="25" t="inlineStr">
        <is>
          <t>9KK25</t>
        </is>
      </c>
      <c r="F71" s="25" t="inlineStr">
        <is>
          <t>SETUPS-CHANGEOVERS</t>
        </is>
      </c>
      <c r="G71" s="25" t="inlineStr">
        <is>
          <t>MATERIAL CHANGEOVER</t>
        </is>
      </c>
      <c r="H71" s="25" t="inlineStr">
        <is>
          <t>Planned - Included in OEE</t>
        </is>
      </c>
      <c r="I71" s="25" t="inlineStr">
        <is>
          <t>EXTRUDER PRESS</t>
        </is>
      </c>
      <c r="J71" s="25" t="inlineStr">
        <is>
          <t>-</t>
        </is>
      </c>
      <c r="K71" s="53" t="n">
        <v>45932.50763888889</v>
      </c>
      <c r="L71" s="53" t="n">
        <v>45932.51736111111</v>
      </c>
      <c r="M71" s="54" t="n">
        <v>14.5</v>
      </c>
      <c r="N71" s="25" t="inlineStr">
        <is>
          <t>https://zenodo.org/records/17855209</t>
        </is>
      </c>
      <c r="O71" s="25" t="inlineStr">
        <is>
          <t>公开真实生产数据</t>
        </is>
      </c>
      <c r="P71" t="inlineStr">
        <is>
          <t>SHIFT-PRE-20251002</t>
        </is>
      </c>
      <c r="Q71" t="inlineStr">
        <is>
          <t>已关联</t>
        </is>
      </c>
      <c r="R71" t="inlineStr">
        <is>
          <t>按班次口径判断</t>
        </is>
      </c>
      <c r="T71" t="inlineStr">
        <is>
          <t>是</t>
        </is>
      </c>
      <c r="U71">
        <f>IFERROR(VLOOKUP(G71,'18_换产标准_模拟'!$B$2:$F$4,3,FALSE),"")</f>
        <v/>
      </c>
      <c r="V71">
        <f>IFERROR(MAX(M71-U71,0),"")</f>
        <v/>
      </c>
      <c r="W71">
        <f>IFERROR(IF(V71=0,"达标",IF(V71&lt;=VLOOKUP(G71,'18_换产标准_模拟'!$B$2:$F$4,4,FALSE)-VLOOKUP(G71,'18_换产标准_模拟'!$B$2:$F$4,3,FALSE),"轻微超时",IF(V71&lt;=VLOOKUP(G71,'18_换产标准_模拟'!$B$2:$F$4,5,FALSE)-VLOOKUP(G71,'18_换产标准_模拟'!$B$2:$F$4,3,FALSE),"超时","严重超时"))),"")</f>
        <v/>
      </c>
      <c r="X71">
        <f>IFERROR(INDEX('18_换产标准_模拟'!$A$2:$A$4,MATCH(G71,'18_换产标准_模拟'!$B$2:$B$4,0)),"")</f>
        <v/>
      </c>
      <c r="Y71" t="inlineStr">
        <is>
          <t>团队模拟数据</t>
        </is>
      </c>
    </row>
    <row r="72">
      <c r="A72" s="25" t="inlineStr">
        <is>
          <t>STOP-PRE-00071</t>
        </is>
      </c>
      <c r="B72" s="25" t="inlineStr">
        <is>
          <t>SHIFT-PRE-20251002</t>
        </is>
      </c>
      <c r="C72" s="25" t="inlineStr">
        <is>
          <t>改善前</t>
        </is>
      </c>
      <c r="D72" s="51" t="n">
        <v>45932</v>
      </c>
      <c r="E72" s="25" t="inlineStr">
        <is>
          <t>9KK25</t>
        </is>
      </c>
      <c r="F72" s="25" t="inlineStr">
        <is>
          <t>FAILURE</t>
        </is>
      </c>
      <c r="G72" s="25" t="inlineStr">
        <is>
          <t>MECHANICAL FAILURE</t>
        </is>
      </c>
      <c r="H72" s="25" t="inlineStr">
        <is>
          <t>Unplanned</t>
        </is>
      </c>
      <c r="I72" s="25" t="inlineStr">
        <is>
          <t>DRYER</t>
        </is>
      </c>
      <c r="J72" s="25" t="inlineStr">
        <is>
          <t>ΟΧΙ ΠΙΣΩ ΩΘΗΤΗΡΑΣ ΜΕΤΑΦ. ΕΞΟΔΟΥ</t>
        </is>
      </c>
      <c r="K72" s="53" t="n">
        <v>45932.60972222222</v>
      </c>
      <c r="L72" s="53" t="n">
        <v>45932.61180555556</v>
      </c>
      <c r="M72" s="54" t="n">
        <v>3.3</v>
      </c>
      <c r="N72" s="25" t="inlineStr">
        <is>
          <t>https://zenodo.org/records/17855209</t>
        </is>
      </c>
      <c r="O72" s="25" t="inlineStr">
        <is>
          <t>公开真实生产数据</t>
        </is>
      </c>
      <c r="P72" t="inlineStr">
        <is>
          <t>SHIFT-PRE-20251002</t>
        </is>
      </c>
      <c r="Q72" t="inlineStr">
        <is>
          <t>已关联</t>
        </is>
      </c>
      <c r="R72" t="inlineStr">
        <is>
          <t>按班次口径判断</t>
        </is>
      </c>
      <c r="T72" t="inlineStr">
        <is>
          <t>否</t>
        </is>
      </c>
    </row>
    <row r="73">
      <c r="A73" s="25" t="inlineStr">
        <is>
          <t>STOP-PRE-00072</t>
        </is>
      </c>
      <c r="B73" s="25" t="inlineStr">
        <is>
          <t>SHIFT-PRE-20251002</t>
        </is>
      </c>
      <c r="C73" s="25" t="inlineStr">
        <is>
          <t>改善前</t>
        </is>
      </c>
      <c r="D73" s="51" t="n">
        <v>45932</v>
      </c>
      <c r="E73" s="25" t="inlineStr">
        <is>
          <t>9KK25</t>
        </is>
      </c>
      <c r="F73" s="25" t="inlineStr">
        <is>
          <t>FAILURE</t>
        </is>
      </c>
      <c r="G73" s="25" t="inlineStr">
        <is>
          <t>MECHANICAL FAILURE</t>
        </is>
      </c>
      <c r="H73" s="25" t="inlineStr">
        <is>
          <t>Unplanned</t>
        </is>
      </c>
      <c r="I73" s="25" t="inlineStr">
        <is>
          <t>HYDRAULIC ELEVATOR (UNLOADING)</t>
        </is>
      </c>
      <c r="J73" s="25" t="inlineStr">
        <is>
          <t>ΓΩΝΙΑ ΡΟΛΟΥ</t>
        </is>
      </c>
      <c r="K73" s="53" t="n">
        <v>45932.61944444444</v>
      </c>
      <c r="L73" s="53" t="n">
        <v>45932.63055555556</v>
      </c>
      <c r="M73" s="54" t="n">
        <v>16.6</v>
      </c>
      <c r="N73" s="25" t="inlineStr">
        <is>
          <t>https://zenodo.org/records/17855209</t>
        </is>
      </c>
      <c r="O73" s="25" t="inlineStr">
        <is>
          <t>公开真实生产数据</t>
        </is>
      </c>
      <c r="P73" t="inlineStr">
        <is>
          <t>SHIFT-PRE-20251002</t>
        </is>
      </c>
      <c r="Q73" t="inlineStr">
        <is>
          <t>已关联</t>
        </is>
      </c>
      <c r="R73" t="inlineStr">
        <is>
          <t>按班次口径判断</t>
        </is>
      </c>
      <c r="T73" t="inlineStr">
        <is>
          <t>否</t>
        </is>
      </c>
    </row>
    <row r="74">
      <c r="A74" s="25" t="inlineStr">
        <is>
          <t>STOP-PRE-00073</t>
        </is>
      </c>
      <c r="B74" s="25" t="inlineStr">
        <is>
          <t>SHIFT-PRE-20251002</t>
        </is>
      </c>
      <c r="C74" s="25" t="inlineStr">
        <is>
          <t>改善前</t>
        </is>
      </c>
      <c r="D74" s="51" t="n">
        <v>45932</v>
      </c>
      <c r="E74" s="25" t="inlineStr">
        <is>
          <t>9KK25</t>
        </is>
      </c>
      <c r="F74" s="25" t="inlineStr">
        <is>
          <t>FAILURE</t>
        </is>
      </c>
      <c r="G74" s="25" t="inlineStr">
        <is>
          <t>MECHANICAL FAILURE</t>
        </is>
      </c>
      <c r="H74" s="25" t="inlineStr">
        <is>
          <t>Unplanned</t>
        </is>
      </c>
      <c r="I74" s="25" t="inlineStr">
        <is>
          <t>HYDRAULIC ELEVATOR (UNLOADING)</t>
        </is>
      </c>
      <c r="J74" s="25" t="inlineStr">
        <is>
          <t>ΓΩΝΙΑ ΡΟΛΟΥ</t>
        </is>
      </c>
      <c r="K74" s="53" t="n">
        <v>45932.65277777778</v>
      </c>
      <c r="L74" s="53" t="n">
        <v>45932.65694444445</v>
      </c>
      <c r="M74" s="54" t="n">
        <v>6.8</v>
      </c>
      <c r="N74" s="25" t="inlineStr">
        <is>
          <t>https://zenodo.org/records/17855209</t>
        </is>
      </c>
      <c r="O74" s="25" t="inlineStr">
        <is>
          <t>公开真实生产数据</t>
        </is>
      </c>
      <c r="P74" t="inlineStr">
        <is>
          <t>SHIFT-PRE-20251002</t>
        </is>
      </c>
      <c r="Q74" t="inlineStr">
        <is>
          <t>已关联</t>
        </is>
      </c>
      <c r="R74" t="inlineStr">
        <is>
          <t>按班次口径判断</t>
        </is>
      </c>
      <c r="T74" t="inlineStr">
        <is>
          <t>否</t>
        </is>
      </c>
    </row>
    <row r="75">
      <c r="A75" s="25" t="inlineStr">
        <is>
          <t>STOP-PRE-00074</t>
        </is>
      </c>
      <c r="B75" s="25" t="inlineStr">
        <is>
          <t>SHIFT-PRE-20251002</t>
        </is>
      </c>
      <c r="C75" s="25" t="inlineStr">
        <is>
          <t>改善前</t>
        </is>
      </c>
      <c r="D75" s="51" t="n">
        <v>45932</v>
      </c>
      <c r="E75" s="25" t="inlineStr">
        <is>
          <t>9KK25</t>
        </is>
      </c>
      <c r="F75" s="25" t="inlineStr">
        <is>
          <t>FAILURE</t>
        </is>
      </c>
      <c r="G75" s="25" t="inlineStr">
        <is>
          <t>AUTOMATION FAILURE</t>
        </is>
      </c>
      <c r="H75" s="25" t="inlineStr">
        <is>
          <t>Unplanned</t>
        </is>
      </c>
      <c r="I75" s="25" t="inlineStr">
        <is>
          <t>ROBOT (EXTRUDER PRESS)</t>
        </is>
      </c>
      <c r="J75" s="25" t="inlineStr">
        <is>
          <t>ΞΑΦΝΙΚΟ ΑΛΑΡΜ ΚΑΙ ΣΤΑΜΑΤΗΜΑ (ΕΠΑΝΑΦΟΡΑ ΡΕΥΜΑΤΟΣ ΓΙΑ ΕΠΙΛΥΣΗ)</t>
        </is>
      </c>
      <c r="K75" s="53" t="n">
        <v>45932.66736111111</v>
      </c>
      <c r="L75" s="53" t="n">
        <v>45932.67291666667</v>
      </c>
      <c r="M75" s="54" t="n">
        <v>8.5</v>
      </c>
      <c r="N75" s="25" t="inlineStr">
        <is>
          <t>https://zenodo.org/records/17855209</t>
        </is>
      </c>
      <c r="O75" s="25" t="inlineStr">
        <is>
          <t>公开真实生产数据</t>
        </is>
      </c>
      <c r="P75" t="inlineStr">
        <is>
          <t>SHIFT-PRE-20251002</t>
        </is>
      </c>
      <c r="Q75" t="inlineStr">
        <is>
          <t>已关联</t>
        </is>
      </c>
      <c r="R75" t="inlineStr">
        <is>
          <t>按班次口径判断</t>
        </is>
      </c>
      <c r="T75" t="inlineStr">
        <is>
          <t>否</t>
        </is>
      </c>
    </row>
    <row r="76">
      <c r="A76" s="25" t="inlineStr">
        <is>
          <t>STOP-PRE-00075</t>
        </is>
      </c>
      <c r="B76" s="25" t="inlineStr">
        <is>
          <t>SHIFT-PRE-20251002</t>
        </is>
      </c>
      <c r="C76" s="25" t="inlineStr">
        <is>
          <t>改善前</t>
        </is>
      </c>
      <c r="D76" s="51" t="n">
        <v>45932</v>
      </c>
      <c r="E76" s="25" t="inlineStr">
        <is>
          <t>9KK25</t>
        </is>
      </c>
      <c r="F76" s="25" t="inlineStr">
        <is>
          <t>OPERATIONAL</t>
        </is>
      </c>
      <c r="G76" s="25" t="inlineStr">
        <is>
          <t>CLEANING</t>
        </is>
      </c>
      <c r="H76" s="25" t="inlineStr">
        <is>
          <t>Planned - Included in OEE</t>
        </is>
      </c>
      <c r="I76" s="25" t="inlineStr">
        <is>
          <t>EXTRUDER PRESS</t>
        </is>
      </c>
      <c r="J76" s="25" t="inlineStr">
        <is>
          <t>-</t>
        </is>
      </c>
      <c r="K76" s="53" t="n">
        <v>45932.78402777778</v>
      </c>
      <c r="L76" s="53" t="n">
        <v>45932.8125</v>
      </c>
      <c r="M76" s="54" t="n">
        <v>41</v>
      </c>
      <c r="N76" s="25" t="inlineStr">
        <is>
          <t>https://zenodo.org/records/17855209</t>
        </is>
      </c>
      <c r="O76" s="25" t="inlineStr">
        <is>
          <t>公开真实生产数据</t>
        </is>
      </c>
      <c r="P76" t="inlineStr">
        <is>
          <t>SHIFT-PRE-20251002</t>
        </is>
      </c>
      <c r="Q76" t="inlineStr">
        <is>
          <t>已关联</t>
        </is>
      </c>
      <c r="R76" t="inlineStr">
        <is>
          <t>按班次口径判断</t>
        </is>
      </c>
      <c r="T76" t="inlineStr">
        <is>
          <t>否</t>
        </is>
      </c>
    </row>
    <row r="77">
      <c r="A77" s="25" t="inlineStr">
        <is>
          <t>STOP-PRE-00076</t>
        </is>
      </c>
      <c r="B77" s="25" t="inlineStr">
        <is>
          <t>SHIFT-PRE-20251003</t>
        </is>
      </c>
      <c r="C77" s="25" t="inlineStr">
        <is>
          <t>改善前</t>
        </is>
      </c>
      <c r="D77" s="51" t="n">
        <v>45933</v>
      </c>
      <c r="E77" s="25" t="inlineStr">
        <is>
          <t>KK250</t>
        </is>
      </c>
      <c r="F77" s="25" t="inlineStr">
        <is>
          <t>FAILURE</t>
        </is>
      </c>
      <c r="G77" s="25" t="inlineStr">
        <is>
          <t>MECHANICAL FAILURE</t>
        </is>
      </c>
      <c r="H77" s="25" t="inlineStr">
        <is>
          <t>Unplanned</t>
        </is>
      </c>
      <c r="I77" s="25" t="inlineStr">
        <is>
          <t>CUTTER</t>
        </is>
      </c>
      <c r="J77" s="25" t="inlineStr">
        <is>
          <t>CONVAYOR PROBLEM</t>
        </is>
      </c>
      <c r="K77" s="53" t="n">
        <v>45933.47152777778</v>
      </c>
      <c r="L77" s="53" t="n">
        <v>45933.47361111111</v>
      </c>
      <c r="M77" s="54" t="n">
        <v>4</v>
      </c>
      <c r="N77" s="25" t="inlineStr">
        <is>
          <t>https://zenodo.org/records/17855209</t>
        </is>
      </c>
      <c r="O77" s="25" t="inlineStr">
        <is>
          <t>公开真实生产数据</t>
        </is>
      </c>
      <c r="P77" t="inlineStr">
        <is>
          <t>SHIFT-PRE-20251003</t>
        </is>
      </c>
      <c r="Q77" t="inlineStr">
        <is>
          <t>已关联</t>
        </is>
      </c>
      <c r="R77" t="inlineStr">
        <is>
          <t>按班次口径判断</t>
        </is>
      </c>
      <c r="T77" t="inlineStr">
        <is>
          <t>否</t>
        </is>
      </c>
    </row>
    <row r="78">
      <c r="A78" s="25" t="inlineStr">
        <is>
          <t>STOP-PRE-00077</t>
        </is>
      </c>
      <c r="B78" s="25" t="inlineStr">
        <is>
          <t>SHIFT-PRE-20251003</t>
        </is>
      </c>
      <c r="C78" s="25" t="inlineStr">
        <is>
          <t>改善前</t>
        </is>
      </c>
      <c r="D78" s="51" t="n">
        <v>45933</v>
      </c>
      <c r="E78" s="25" t="inlineStr">
        <is>
          <t>KK250</t>
        </is>
      </c>
      <c r="F78" s="25" t="inlineStr">
        <is>
          <t>SETUPS-CHANGEOVERS</t>
        </is>
      </c>
      <c r="G78" s="25" t="inlineStr">
        <is>
          <t>MATERIAL CHANGEOVER</t>
        </is>
      </c>
      <c r="H78" s="25" t="inlineStr">
        <is>
          <t>Planned - Included in OEE</t>
        </is>
      </c>
      <c r="I78" s="25" t="inlineStr">
        <is>
          <t>EXTRUDER PRESS</t>
        </is>
      </c>
      <c r="J78" s="25" t="inlineStr">
        <is>
          <t>-</t>
        </is>
      </c>
      <c r="K78" s="53" t="n">
        <v>45933.47430555556</v>
      </c>
      <c r="L78" s="53" t="n">
        <v>45933.48819444444</v>
      </c>
      <c r="M78" s="54" t="n">
        <v>20.5</v>
      </c>
      <c r="N78" s="25" t="inlineStr">
        <is>
          <t>https://zenodo.org/records/17855209</t>
        </is>
      </c>
      <c r="O78" s="25" t="inlineStr">
        <is>
          <t>公开真实生产数据</t>
        </is>
      </c>
      <c r="P78" t="inlineStr">
        <is>
          <t>SHIFT-PRE-20251003</t>
        </is>
      </c>
      <c r="Q78" t="inlineStr">
        <is>
          <t>已关联</t>
        </is>
      </c>
      <c r="R78" t="inlineStr">
        <is>
          <t>按班次口径判断</t>
        </is>
      </c>
      <c r="T78" t="inlineStr">
        <is>
          <t>是</t>
        </is>
      </c>
      <c r="U78">
        <f>IFERROR(VLOOKUP(G78,'18_换产标准_模拟'!$B$2:$F$4,3,FALSE),"")</f>
        <v/>
      </c>
      <c r="V78">
        <f>IFERROR(MAX(M78-U78,0),"")</f>
        <v/>
      </c>
      <c r="W78">
        <f>IFERROR(IF(V78=0,"达标",IF(V78&lt;=VLOOKUP(G78,'18_换产标准_模拟'!$B$2:$F$4,4,FALSE)-VLOOKUP(G78,'18_换产标准_模拟'!$B$2:$F$4,3,FALSE),"轻微超时",IF(V78&lt;=VLOOKUP(G78,'18_换产标准_模拟'!$B$2:$F$4,5,FALSE)-VLOOKUP(G78,'18_换产标准_模拟'!$B$2:$F$4,3,FALSE),"超时","严重超时"))),"")</f>
        <v/>
      </c>
      <c r="X78">
        <f>IFERROR(INDEX('18_换产标准_模拟'!$A$2:$A$4,MATCH(G78,'18_换产标准_模拟'!$B$2:$B$4,0)),"")</f>
        <v/>
      </c>
      <c r="Y78" t="inlineStr">
        <is>
          <t>团队模拟数据</t>
        </is>
      </c>
    </row>
    <row r="79">
      <c r="A79" s="25" t="inlineStr">
        <is>
          <t>STOP-PRE-00078</t>
        </is>
      </c>
      <c r="B79" s="25" t="inlineStr">
        <is>
          <t>SHIFT-PRE-20251003</t>
        </is>
      </c>
      <c r="C79" s="25" t="inlineStr">
        <is>
          <t>改善前</t>
        </is>
      </c>
      <c r="D79" s="51" t="n">
        <v>45933</v>
      </c>
      <c r="E79" s="25" t="inlineStr">
        <is>
          <t>KK250</t>
        </is>
      </c>
      <c r="F79" s="25" t="inlineStr">
        <is>
          <t>FAILURE</t>
        </is>
      </c>
      <c r="G79" s="25" t="inlineStr">
        <is>
          <t>AUTOMATION FAILURE</t>
        </is>
      </c>
      <c r="H79" s="25" t="inlineStr">
        <is>
          <t>Unplanned</t>
        </is>
      </c>
      <c r="I79" s="25" t="inlineStr">
        <is>
          <t>DRYER</t>
        </is>
      </c>
      <c r="J79" s="25" t="inlineStr">
        <is>
          <t>ΜΗ ΣΩΣΤΗ ΦΟΡΤΩΣΗ ΤΕΛΑΡΟΥ ΣΤΟ ΜΕΤΑΦ.ΕΙΣΟΔΟΥ</t>
        </is>
      </c>
      <c r="K79" s="53" t="n">
        <v>45933.50069444445</v>
      </c>
      <c r="L79" s="53" t="n">
        <v>45933.50763888889</v>
      </c>
      <c r="M79" s="54" t="n">
        <v>11</v>
      </c>
      <c r="N79" s="25" t="inlineStr">
        <is>
          <t>https://zenodo.org/records/17855209</t>
        </is>
      </c>
      <c r="O79" s="25" t="inlineStr">
        <is>
          <t>公开真实生产数据</t>
        </is>
      </c>
      <c r="P79" t="inlineStr">
        <is>
          <t>SHIFT-PRE-20251003</t>
        </is>
      </c>
      <c r="Q79" t="inlineStr">
        <is>
          <t>已关联</t>
        </is>
      </c>
      <c r="R79" t="inlineStr">
        <is>
          <t>按班次口径判断</t>
        </is>
      </c>
      <c r="T79" t="inlineStr">
        <is>
          <t>否</t>
        </is>
      </c>
    </row>
    <row r="80">
      <c r="A80" s="25" t="inlineStr">
        <is>
          <t>STOP-PRE-00079</t>
        </is>
      </c>
      <c r="B80" s="25" t="inlineStr">
        <is>
          <t>SHIFT-PRE-20251003</t>
        </is>
      </c>
      <c r="C80" s="25" t="inlineStr">
        <is>
          <t>改善前</t>
        </is>
      </c>
      <c r="D80" s="51" t="n">
        <v>45933</v>
      </c>
      <c r="E80" s="25" t="inlineStr">
        <is>
          <t>KK250</t>
        </is>
      </c>
      <c r="F80" s="25" t="inlineStr">
        <is>
          <t>FAILURE</t>
        </is>
      </c>
      <c r="G80" s="25" t="inlineStr">
        <is>
          <t>AUTOMATION FAILURE</t>
        </is>
      </c>
      <c r="H80" s="25" t="inlineStr">
        <is>
          <t>Unplanned</t>
        </is>
      </c>
      <c r="I80" s="25" t="inlineStr">
        <is>
          <t>HACKING STATION</t>
        </is>
      </c>
      <c r="J80" s="25" t="inlineStr">
        <is>
          <t>ΜΠΑΡΑ ΩΘΗΤΗ (ΠΡΙΝ ΤΑ ΡΟΜΠΟΤ)</t>
        </is>
      </c>
      <c r="K80" s="53" t="n">
        <v>45933.54375</v>
      </c>
      <c r="L80" s="53" t="n">
        <v>45933.56180555555</v>
      </c>
      <c r="M80" s="54" t="n">
        <v>27</v>
      </c>
      <c r="N80" s="25" t="inlineStr">
        <is>
          <t>https://zenodo.org/records/17855209</t>
        </is>
      </c>
      <c r="O80" s="25" t="inlineStr">
        <is>
          <t>公开真实生产数据</t>
        </is>
      </c>
      <c r="P80" t="inlineStr">
        <is>
          <t>SHIFT-PRE-20251003</t>
        </is>
      </c>
      <c r="Q80" t="inlineStr">
        <is>
          <t>已关联</t>
        </is>
      </c>
      <c r="R80" t="inlineStr">
        <is>
          <t>按班次口径判断</t>
        </is>
      </c>
      <c r="T80" t="inlineStr">
        <is>
          <t>否</t>
        </is>
      </c>
    </row>
    <row r="81">
      <c r="A81" s="25" t="inlineStr">
        <is>
          <t>STOP-PRE-00080</t>
        </is>
      </c>
      <c r="B81" s="25" t="inlineStr">
        <is>
          <t>SHIFT-PRE-20251003</t>
        </is>
      </c>
      <c r="C81" s="25" t="inlineStr">
        <is>
          <t>改善前</t>
        </is>
      </c>
      <c r="D81" s="51" t="n">
        <v>45933</v>
      </c>
      <c r="E81" s="25" t="inlineStr">
        <is>
          <t>KK250</t>
        </is>
      </c>
      <c r="F81" s="25" t="inlineStr">
        <is>
          <t>FAILURE</t>
        </is>
      </c>
      <c r="G81" s="25" t="inlineStr">
        <is>
          <t>AUTOMATION FAILURE</t>
        </is>
      </c>
      <c r="H81" s="25" t="inlineStr">
        <is>
          <t>Unplanned</t>
        </is>
      </c>
      <c r="I81" s="25" t="inlineStr">
        <is>
          <t>HACKING STATION</t>
        </is>
      </c>
      <c r="J81" s="25" t="inlineStr">
        <is>
          <t>ΠΛΕΥΜΑΤΙΚΗ ΒΛΑΒΗ ΣΤΗΝ ΠΙΣΩ ΜΠΑΡΑ ΩΘΗΤΗ (ΑΛΛΑΧΘΗΚΕ ΚΑΡΤΑ ΚΑΙ ΒΑΛΒΙΔΑ)</t>
        </is>
      </c>
      <c r="K81" s="53" t="n">
        <v>45933.56458333333</v>
      </c>
      <c r="L81" s="53" t="n">
        <v>45933.69305555556</v>
      </c>
      <c r="M81" s="54" t="n">
        <v>185.8</v>
      </c>
      <c r="N81" s="25" t="inlineStr">
        <is>
          <t>https://zenodo.org/records/17855209</t>
        </is>
      </c>
      <c r="O81" s="25" t="inlineStr">
        <is>
          <t>公开真实生产数据</t>
        </is>
      </c>
      <c r="P81" t="inlineStr">
        <is>
          <t>SHIFT-PRE-20251003</t>
        </is>
      </c>
      <c r="Q81" t="inlineStr">
        <is>
          <t>已关联</t>
        </is>
      </c>
      <c r="R81" t="inlineStr">
        <is>
          <t>按班次口径判断</t>
        </is>
      </c>
      <c r="T81" t="inlineStr">
        <is>
          <t>否</t>
        </is>
      </c>
    </row>
    <row r="82">
      <c r="A82" s="25" t="inlineStr">
        <is>
          <t>STOP-PRE-00081</t>
        </is>
      </c>
      <c r="B82" s="25" t="inlineStr">
        <is>
          <t>SHIFT-PRE-20251003</t>
        </is>
      </c>
      <c r="C82" s="25" t="inlineStr">
        <is>
          <t>改善前</t>
        </is>
      </c>
      <c r="D82" s="51" t="n">
        <v>45933</v>
      </c>
      <c r="E82" s="25" t="inlineStr">
        <is>
          <t>KK250</t>
        </is>
      </c>
      <c r="F82" s="25" t="inlineStr">
        <is>
          <t>MATERIALS</t>
        </is>
      </c>
      <c r="G82" s="25" t="inlineStr">
        <is>
          <t>MANUAL BRICK HANDLING</t>
        </is>
      </c>
      <c r="H82" s="25" t="inlineStr">
        <is>
          <t>Unplanned</t>
        </is>
      </c>
      <c r="I82" s="25" t="inlineStr">
        <is>
          <t>HACKING STATION</t>
        </is>
      </c>
      <c r="J82" s="25" t="inlineStr">
        <is>
          <t>ΣΠΑΣΜΕΝΑ ΤΟΥΒΛΑ (ΚΚ250)</t>
        </is>
      </c>
      <c r="K82" s="53" t="n">
        <v>45933.71319444444</v>
      </c>
      <c r="L82" s="53" t="n">
        <v>45933.71527777778</v>
      </c>
      <c r="M82" s="54" t="n">
        <v>3.7</v>
      </c>
      <c r="N82" s="25" t="inlineStr">
        <is>
          <t>https://zenodo.org/records/17855209</t>
        </is>
      </c>
      <c r="O82" s="25" t="inlineStr">
        <is>
          <t>公开真实生产数据</t>
        </is>
      </c>
      <c r="P82" t="inlineStr">
        <is>
          <t>SHIFT-PRE-20251003</t>
        </is>
      </c>
      <c r="Q82" t="inlineStr">
        <is>
          <t>已关联</t>
        </is>
      </c>
      <c r="R82" t="inlineStr">
        <is>
          <t>按班次口径判断</t>
        </is>
      </c>
      <c r="T82" t="inlineStr">
        <is>
          <t>否</t>
        </is>
      </c>
    </row>
    <row r="83">
      <c r="A83" s="25" t="inlineStr">
        <is>
          <t>STOP-PRE-00082</t>
        </is>
      </c>
      <c r="B83" s="25" t="inlineStr">
        <is>
          <t>SHIFT-PRE-20251003</t>
        </is>
      </c>
      <c r="C83" s="25" t="inlineStr">
        <is>
          <t>改善前</t>
        </is>
      </c>
      <c r="D83" s="51" t="n">
        <v>45933</v>
      </c>
      <c r="E83" s="25" t="inlineStr">
        <is>
          <t>KK250</t>
        </is>
      </c>
      <c r="F83" s="25" t="inlineStr">
        <is>
          <t>OPERATIONAL</t>
        </is>
      </c>
      <c r="G83" s="25" t="inlineStr">
        <is>
          <t>OTHER</t>
        </is>
      </c>
      <c r="H83" s="25" t="inlineStr">
        <is>
          <t>Unplanned</t>
        </is>
      </c>
      <c r="I83" s="25" t="inlineStr">
        <is>
          <t>HYDRAULIC ELEVATOR (UNLOADING)</t>
        </is>
      </c>
      <c r="J83" s="25" t="inlineStr">
        <is>
          <t>ΜΕΤΡΗΜΑ ΓΙΑ ΝΕΟ ΣΥΣΤΗΜΑ ΕΚΦΟΡΤΩΣΗΣ (ΚΡΚ)</t>
        </is>
      </c>
      <c r="K83" s="53" t="n">
        <v>45933.72638888889</v>
      </c>
      <c r="L83" s="53" t="n">
        <v>45933.73055555556</v>
      </c>
      <c r="M83" s="54" t="n">
        <v>6.4</v>
      </c>
      <c r="N83" s="25" t="inlineStr">
        <is>
          <t>https://zenodo.org/records/17855209</t>
        </is>
      </c>
      <c r="O83" s="25" t="inlineStr">
        <is>
          <t>公开真实生产数据</t>
        </is>
      </c>
      <c r="P83" t="inlineStr">
        <is>
          <t>SHIFT-PRE-20251003</t>
        </is>
      </c>
      <c r="Q83" t="inlineStr">
        <is>
          <t>已关联</t>
        </is>
      </c>
      <c r="R83" t="inlineStr">
        <is>
          <t>按班次口径判断</t>
        </is>
      </c>
      <c r="T83" t="inlineStr">
        <is>
          <t>否</t>
        </is>
      </c>
    </row>
    <row r="84">
      <c r="A84" s="25" t="inlineStr">
        <is>
          <t>STOP-PRE-00083</t>
        </is>
      </c>
      <c r="B84" s="25" t="inlineStr">
        <is>
          <t>SHIFT-PRE-20251003</t>
        </is>
      </c>
      <c r="C84" s="25" t="inlineStr">
        <is>
          <t>改善前</t>
        </is>
      </c>
      <c r="D84" s="51" t="n">
        <v>45933</v>
      </c>
      <c r="E84" s="25" t="inlineStr">
        <is>
          <t>KK250</t>
        </is>
      </c>
      <c r="F84" s="25" t="inlineStr">
        <is>
          <t>MATERIALS</t>
        </is>
      </c>
      <c r="G84" s="25" t="inlineStr">
        <is>
          <t>MANUAL BRICK HANDLING</t>
        </is>
      </c>
      <c r="H84" s="25" t="inlineStr">
        <is>
          <t>Unplanned</t>
        </is>
      </c>
      <c r="I84" s="25" t="inlineStr">
        <is>
          <t>HACKING STATION</t>
        </is>
      </c>
      <c r="J84" s="25" t="inlineStr">
        <is>
          <t>ΣΠΑΣΜΕΝΑ ΤΟΥΒΛΑ (ΚΚ250)</t>
        </is>
      </c>
      <c r="K84" s="53" t="n">
        <v>45933.73402777778</v>
      </c>
      <c r="L84" s="53" t="n">
        <v>45933.7375</v>
      </c>
      <c r="M84" s="54" t="n">
        <v>5.6</v>
      </c>
      <c r="N84" s="25" t="inlineStr">
        <is>
          <t>https://zenodo.org/records/17855209</t>
        </is>
      </c>
      <c r="O84" s="25" t="inlineStr">
        <is>
          <t>公开真实生产数据</t>
        </is>
      </c>
      <c r="P84" t="inlineStr">
        <is>
          <t>SHIFT-PRE-20251003</t>
        </is>
      </c>
      <c r="Q84" t="inlineStr">
        <is>
          <t>已关联</t>
        </is>
      </c>
      <c r="R84" t="inlineStr">
        <is>
          <t>按班次口径判断</t>
        </is>
      </c>
      <c r="T84" t="inlineStr">
        <is>
          <t>否</t>
        </is>
      </c>
    </row>
    <row r="85">
      <c r="A85" s="25" t="inlineStr">
        <is>
          <t>STOP-PRE-00084</t>
        </is>
      </c>
      <c r="B85" s="25" t="inlineStr">
        <is>
          <t>SHIFT-PRE-20251003</t>
        </is>
      </c>
      <c r="C85" s="25" t="inlineStr">
        <is>
          <t>改善前</t>
        </is>
      </c>
      <c r="D85" s="51" t="n">
        <v>45933</v>
      </c>
      <c r="E85" s="25" t="inlineStr">
        <is>
          <t>KK250</t>
        </is>
      </c>
      <c r="F85" s="25" t="inlineStr">
        <is>
          <t>MATERIALS</t>
        </is>
      </c>
      <c r="G85" s="25" t="inlineStr">
        <is>
          <t>MANUAL BRICK HANDLING</t>
        </is>
      </c>
      <c r="H85" s="25" t="inlineStr">
        <is>
          <t>Unplanned</t>
        </is>
      </c>
      <c r="I85" s="25" t="inlineStr">
        <is>
          <t>HACKING STATION</t>
        </is>
      </c>
      <c r="J85" s="25" t="inlineStr">
        <is>
          <t>ΣΠΑΣΜΕΝΑ ΤΟΥΒΛΑ (ΚΚ250)</t>
        </is>
      </c>
      <c r="K85" s="53" t="n">
        <v>45933.74375</v>
      </c>
      <c r="L85" s="53" t="n">
        <v>45933.75555555556</v>
      </c>
      <c r="M85" s="54" t="n">
        <v>17.5</v>
      </c>
      <c r="N85" s="25" t="inlineStr">
        <is>
          <t>https://zenodo.org/records/17855209</t>
        </is>
      </c>
      <c r="O85" s="25" t="inlineStr">
        <is>
          <t>公开真实生产数据</t>
        </is>
      </c>
      <c r="P85" t="inlineStr">
        <is>
          <t>SHIFT-PRE-20251003</t>
        </is>
      </c>
      <c r="Q85" t="inlineStr">
        <is>
          <t>已关联</t>
        </is>
      </c>
      <c r="R85" t="inlineStr">
        <is>
          <t>按班次口径判断</t>
        </is>
      </c>
      <c r="T85" t="inlineStr">
        <is>
          <t>否</t>
        </is>
      </c>
    </row>
    <row r="86">
      <c r="A86" s="25" t="inlineStr">
        <is>
          <t>STOP-PRE-00085</t>
        </is>
      </c>
      <c r="B86" s="25" t="inlineStr">
        <is>
          <t>SHIFT-PRE-20251003</t>
        </is>
      </c>
      <c r="C86" s="25" t="inlineStr">
        <is>
          <t>改善前</t>
        </is>
      </c>
      <c r="D86" s="51" t="n">
        <v>45933</v>
      </c>
      <c r="E86" s="25" t="inlineStr">
        <is>
          <t>KK250</t>
        </is>
      </c>
      <c r="F86" s="25" t="inlineStr">
        <is>
          <t>MATERIALS</t>
        </is>
      </c>
      <c r="G86" s="25" t="inlineStr">
        <is>
          <t>MANUAL BRICK HANDLING</t>
        </is>
      </c>
      <c r="H86" s="25" t="inlineStr">
        <is>
          <t>Unplanned</t>
        </is>
      </c>
      <c r="I86" s="25" t="inlineStr">
        <is>
          <t>HACKING STATION</t>
        </is>
      </c>
      <c r="J86" s="25" t="inlineStr">
        <is>
          <t>ΣΠΑΣΜΕΝΑ ΤΟΥΒΛΑ</t>
        </is>
      </c>
      <c r="K86" s="53" t="n">
        <v>45933.76805555556</v>
      </c>
      <c r="L86" s="53" t="n">
        <v>45933.77083333334</v>
      </c>
      <c r="M86" s="54" t="n">
        <v>4.4</v>
      </c>
      <c r="N86" s="25" t="inlineStr">
        <is>
          <t>https://zenodo.org/records/17855209</t>
        </is>
      </c>
      <c r="O86" s="25" t="inlineStr">
        <is>
          <t>公开真实生产数据</t>
        </is>
      </c>
      <c r="P86" t="inlineStr">
        <is>
          <t>SHIFT-PRE-20251003</t>
        </is>
      </c>
      <c r="Q86" t="inlineStr">
        <is>
          <t>已关联</t>
        </is>
      </c>
      <c r="R86" t="inlineStr">
        <is>
          <t>按班次口径判断</t>
        </is>
      </c>
      <c r="T86" t="inlineStr">
        <is>
          <t>否</t>
        </is>
      </c>
    </row>
    <row r="87">
      <c r="A87" s="25" t="inlineStr">
        <is>
          <t>STOP-PRE-00086</t>
        </is>
      </c>
      <c r="B87" s="25" t="inlineStr">
        <is>
          <t>SHIFT-PRE-20251003</t>
        </is>
      </c>
      <c r="C87" s="25" t="inlineStr">
        <is>
          <t>改善前</t>
        </is>
      </c>
      <c r="D87" s="51" t="n">
        <v>45933</v>
      </c>
      <c r="E87" s="25" t="inlineStr">
        <is>
          <t>KK250</t>
        </is>
      </c>
      <c r="F87" s="25" t="inlineStr">
        <is>
          <t>OPERATIONAL</t>
        </is>
      </c>
      <c r="G87" s="25" t="inlineStr">
        <is>
          <t>CLEANING</t>
        </is>
      </c>
      <c r="H87" s="25" t="inlineStr">
        <is>
          <t>Planned - Included in OEE</t>
        </is>
      </c>
      <c r="I87" s="25" t="inlineStr">
        <is>
          <t>HACKING STATION</t>
        </is>
      </c>
      <c r="J87" s="25" t="inlineStr">
        <is>
          <t>-</t>
        </is>
      </c>
      <c r="K87" s="53" t="n">
        <v>45933.78402777778</v>
      </c>
      <c r="L87" s="53" t="n">
        <v>45933.79166666666</v>
      </c>
      <c r="M87" s="54" t="n">
        <v>11</v>
      </c>
      <c r="N87" s="25" t="inlineStr">
        <is>
          <t>https://zenodo.org/records/17855209</t>
        </is>
      </c>
      <c r="O87" s="25" t="inlineStr">
        <is>
          <t>公开真实生产数据</t>
        </is>
      </c>
      <c r="P87" t="inlineStr">
        <is>
          <t>SHIFT-PRE-20251003</t>
        </is>
      </c>
      <c r="Q87" t="inlineStr">
        <is>
          <t>已关联</t>
        </is>
      </c>
      <c r="R87" t="inlineStr">
        <is>
          <t>按班次口径判断</t>
        </is>
      </c>
      <c r="T87" t="inlineStr">
        <is>
          <t>否</t>
        </is>
      </c>
    </row>
    <row r="88">
      <c r="A88" s="25" t="inlineStr">
        <is>
          <t>STOP-PRE-00087</t>
        </is>
      </c>
      <c r="B88" s="25" t="inlineStr">
        <is>
          <t>SHIFT-PRE-20251006</t>
        </is>
      </c>
      <c r="C88" s="25" t="inlineStr">
        <is>
          <t>改善前</t>
        </is>
      </c>
      <c r="D88" s="51" t="n">
        <v>45936</v>
      </c>
      <c r="E88" s="25" t="inlineStr">
        <is>
          <t>KK250</t>
        </is>
      </c>
      <c r="F88" s="25" t="inlineStr">
        <is>
          <t>OPERATIONAL</t>
        </is>
      </c>
      <c r="G88" s="25" t="inlineStr">
        <is>
          <t>CLEANING</t>
        </is>
      </c>
      <c r="H88" s="25" t="inlineStr">
        <is>
          <t>Planned - Included in OEE</t>
        </is>
      </c>
      <c r="I88" s="25" t="inlineStr">
        <is>
          <t>EXTRUDER PRESS</t>
        </is>
      </c>
      <c r="J88" s="25" t="inlineStr">
        <is>
          <t>-</t>
        </is>
      </c>
      <c r="K88" s="53" t="n">
        <v>45936.46875</v>
      </c>
      <c r="L88" s="53" t="n">
        <v>45936.47152777778</v>
      </c>
      <c r="M88" s="54" t="n">
        <v>5</v>
      </c>
      <c r="N88" s="25" t="inlineStr">
        <is>
          <t>https://zenodo.org/records/17855209</t>
        </is>
      </c>
      <c r="O88" s="25" t="inlineStr">
        <is>
          <t>公开真实生产数据</t>
        </is>
      </c>
      <c r="P88" t="inlineStr">
        <is>
          <t>SHIFT-PRE-20251006</t>
        </is>
      </c>
      <c r="Q88" t="inlineStr">
        <is>
          <t>已关联</t>
        </is>
      </c>
      <c r="R88" t="inlineStr">
        <is>
          <t>按班次口径判断</t>
        </is>
      </c>
      <c r="T88" t="inlineStr">
        <is>
          <t>否</t>
        </is>
      </c>
    </row>
    <row r="89">
      <c r="A89" s="25" t="inlineStr">
        <is>
          <t>STOP-PRE-00088</t>
        </is>
      </c>
      <c r="B89" s="25" t="inlineStr">
        <is>
          <t>SHIFT-PRE-20251006</t>
        </is>
      </c>
      <c r="C89" s="25" t="inlineStr">
        <is>
          <t>改善前</t>
        </is>
      </c>
      <c r="D89" s="51" t="n">
        <v>45936</v>
      </c>
      <c r="E89" s="25" t="inlineStr">
        <is>
          <t>KK250</t>
        </is>
      </c>
      <c r="F89" s="25" t="inlineStr">
        <is>
          <t>OPERATIONAL</t>
        </is>
      </c>
      <c r="G89" s="25" t="inlineStr">
        <is>
          <t>CLEANING</t>
        </is>
      </c>
      <c r="H89" s="25" t="inlineStr">
        <is>
          <t>Planned - Included in OEE</t>
        </is>
      </c>
      <c r="I89" s="25" t="inlineStr">
        <is>
          <t>EXTRUDER PRESS</t>
        </is>
      </c>
      <c r="J89" s="25" t="inlineStr">
        <is>
          <t>-</t>
        </is>
      </c>
      <c r="K89" s="53" t="n">
        <v>45936.47222222222</v>
      </c>
      <c r="L89" s="53" t="n">
        <v>45936.47430555556</v>
      </c>
      <c r="M89" s="54" t="n">
        <v>3.2</v>
      </c>
      <c r="N89" s="25" t="inlineStr">
        <is>
          <t>https://zenodo.org/records/17855209</t>
        </is>
      </c>
      <c r="O89" s="25" t="inlineStr">
        <is>
          <t>公开真实生产数据</t>
        </is>
      </c>
      <c r="P89" t="inlineStr">
        <is>
          <t>SHIFT-PRE-20251006</t>
        </is>
      </c>
      <c r="Q89" t="inlineStr">
        <is>
          <t>已关联</t>
        </is>
      </c>
      <c r="R89" t="inlineStr">
        <is>
          <t>按班次口径判断</t>
        </is>
      </c>
      <c r="T89" t="inlineStr">
        <is>
          <t>否</t>
        </is>
      </c>
    </row>
    <row r="90">
      <c r="A90" s="25" t="inlineStr">
        <is>
          <t>STOP-PRE-00089</t>
        </is>
      </c>
      <c r="B90" s="25" t="inlineStr">
        <is>
          <t>SHIFT-PRE-20251006</t>
        </is>
      </c>
      <c r="C90" s="25" t="inlineStr">
        <is>
          <t>改善前</t>
        </is>
      </c>
      <c r="D90" s="51" t="n">
        <v>45936</v>
      </c>
      <c r="E90" s="25" t="inlineStr">
        <is>
          <t>KK250</t>
        </is>
      </c>
      <c r="F90" s="25" t="inlineStr">
        <is>
          <t>FAILURE</t>
        </is>
      </c>
      <c r="G90" s="25" t="inlineStr">
        <is>
          <t>AUTOMATION FAILURE</t>
        </is>
      </c>
      <c r="H90" s="25" t="inlineStr">
        <is>
          <t>Unplanned</t>
        </is>
      </c>
      <c r="I90" s="25" t="inlineStr">
        <is>
          <t>SILO</t>
        </is>
      </c>
      <c r="J90" s="25" t="inlineStr">
        <is>
          <t>ΔΕΝ ΞΕΚΙΝΟΥΣΑΝ ΤΑ ΕΜΒΟΛΑ</t>
        </is>
      </c>
      <c r="K90" s="53" t="n">
        <v>45936.47569444445</v>
      </c>
      <c r="L90" s="53" t="n">
        <v>45936.47777777778</v>
      </c>
      <c r="M90" s="54" t="n">
        <v>3.2</v>
      </c>
      <c r="N90" s="25" t="inlineStr">
        <is>
          <t>https://zenodo.org/records/17855209</t>
        </is>
      </c>
      <c r="O90" s="25" t="inlineStr">
        <is>
          <t>公开真实生产数据</t>
        </is>
      </c>
      <c r="P90" t="inlineStr">
        <is>
          <t>SHIFT-PRE-20251006</t>
        </is>
      </c>
      <c r="Q90" t="inlineStr">
        <is>
          <t>已关联</t>
        </is>
      </c>
      <c r="R90" t="inlineStr">
        <is>
          <t>按班次口径判断</t>
        </is>
      </c>
      <c r="T90" t="inlineStr">
        <is>
          <t>否</t>
        </is>
      </c>
    </row>
    <row r="91">
      <c r="A91" s="25" t="inlineStr">
        <is>
          <t>STOP-PRE-00090</t>
        </is>
      </c>
      <c r="B91" s="25" t="inlineStr">
        <is>
          <t>SHIFT-PRE-20251006</t>
        </is>
      </c>
      <c r="C91" s="25" t="inlineStr">
        <is>
          <t>改善前</t>
        </is>
      </c>
      <c r="D91" s="51" t="n">
        <v>45936</v>
      </c>
      <c r="E91" s="25" t="inlineStr">
        <is>
          <t>KK250</t>
        </is>
      </c>
      <c r="F91" s="25" t="inlineStr">
        <is>
          <t>MATERIALS</t>
        </is>
      </c>
      <c r="G91" s="25" t="inlineStr">
        <is>
          <t>MANUAL BRICK HANDLING</t>
        </is>
      </c>
      <c r="H91" s="25" t="inlineStr">
        <is>
          <t>Unplanned</t>
        </is>
      </c>
      <c r="I91" s="25" t="inlineStr">
        <is>
          <t>HACKING STATION</t>
        </is>
      </c>
      <c r="J91" s="25" t="inlineStr">
        <is>
          <t>ΣΠΑΣΜΕΝΑ ΤΟΥΒΛΑ (ΚΚ250)</t>
        </is>
      </c>
      <c r="K91" s="53" t="n">
        <v>45936.49652777778</v>
      </c>
      <c r="L91" s="53" t="n">
        <v>45936.5</v>
      </c>
      <c r="M91" s="54" t="n">
        <v>5.4</v>
      </c>
      <c r="N91" s="25" t="inlineStr">
        <is>
          <t>https://zenodo.org/records/17855209</t>
        </is>
      </c>
      <c r="O91" s="25" t="inlineStr">
        <is>
          <t>公开真实生产数据</t>
        </is>
      </c>
      <c r="P91" t="inlineStr">
        <is>
          <t>SHIFT-PRE-20251006</t>
        </is>
      </c>
      <c r="Q91" t="inlineStr">
        <is>
          <t>已关联</t>
        </is>
      </c>
      <c r="R91" t="inlineStr">
        <is>
          <t>按班次口径判断</t>
        </is>
      </c>
      <c r="T91" t="inlineStr">
        <is>
          <t>否</t>
        </is>
      </c>
    </row>
    <row r="92">
      <c r="A92" s="25" t="inlineStr">
        <is>
          <t>STOP-PRE-00091</t>
        </is>
      </c>
      <c r="B92" s="25" t="inlineStr">
        <is>
          <t>SHIFT-PRE-20251006</t>
        </is>
      </c>
      <c r="C92" s="25" t="inlineStr">
        <is>
          <t>改善前</t>
        </is>
      </c>
      <c r="D92" s="51" t="n">
        <v>45936</v>
      </c>
      <c r="E92" s="25" t="inlineStr">
        <is>
          <t>KK200-1</t>
        </is>
      </c>
      <c r="F92" s="25" t="inlineStr">
        <is>
          <t>SETUPS-CHANGEOVERS</t>
        </is>
      </c>
      <c r="G92" s="25" t="inlineStr">
        <is>
          <t>MATERIAL CHANGEOVER</t>
        </is>
      </c>
      <c r="H92" s="25" t="inlineStr">
        <is>
          <t>Planned - Included in OEE</t>
        </is>
      </c>
      <c r="I92" s="25" t="inlineStr">
        <is>
          <t>CUTTER</t>
        </is>
      </c>
      <c r="J92" s="25" t="inlineStr">
        <is>
          <t>-</t>
        </is>
      </c>
      <c r="K92" s="53" t="n">
        <v>45936.51319444444</v>
      </c>
      <c r="L92" s="53" t="n">
        <v>45936.52361111111</v>
      </c>
      <c r="M92" s="54" t="n">
        <v>15.6</v>
      </c>
      <c r="N92" s="25" t="inlineStr">
        <is>
          <t>https://zenodo.org/records/17855209</t>
        </is>
      </c>
      <c r="O92" s="25" t="inlineStr">
        <is>
          <t>公开真实生产数据</t>
        </is>
      </c>
      <c r="P92" t="inlineStr">
        <is>
          <t>SHIFT-PRE-20251006</t>
        </is>
      </c>
      <c r="Q92" t="inlineStr">
        <is>
          <t>已关联</t>
        </is>
      </c>
      <c r="R92" t="inlineStr">
        <is>
          <t>按班次口径判断</t>
        </is>
      </c>
      <c r="T92" t="inlineStr">
        <is>
          <t>是</t>
        </is>
      </c>
      <c r="U92">
        <f>IFERROR(VLOOKUP(G92,'18_换产标准_模拟'!$B$2:$F$4,3,FALSE),"")</f>
        <v/>
      </c>
      <c r="V92">
        <f>IFERROR(MAX(M92-U92,0),"")</f>
        <v/>
      </c>
      <c r="W92">
        <f>IFERROR(IF(V92=0,"达标",IF(V92&lt;=VLOOKUP(G92,'18_换产标准_模拟'!$B$2:$F$4,4,FALSE)-VLOOKUP(G92,'18_换产标准_模拟'!$B$2:$F$4,3,FALSE),"轻微超时",IF(V92&lt;=VLOOKUP(G92,'18_换产标准_模拟'!$B$2:$F$4,5,FALSE)-VLOOKUP(G92,'18_换产标准_模拟'!$B$2:$F$4,3,FALSE),"超时","严重超时"))),"")</f>
        <v/>
      </c>
      <c r="X92">
        <f>IFERROR(INDEX('18_换产标准_模拟'!$A$2:$A$4,MATCH(G92,'18_换产标准_模拟'!$B$2:$B$4,0)),"")</f>
        <v/>
      </c>
      <c r="Y92" t="inlineStr">
        <is>
          <t>团队模拟数据</t>
        </is>
      </c>
    </row>
    <row r="93">
      <c r="A93" s="25" t="inlineStr">
        <is>
          <t>STOP-PRE-00092</t>
        </is>
      </c>
      <c r="B93" s="25" t="inlineStr">
        <is>
          <t>SHIFT-PRE-20251006</t>
        </is>
      </c>
      <c r="C93" s="25" t="inlineStr">
        <is>
          <t>改善前</t>
        </is>
      </c>
      <c r="D93" s="51" t="n">
        <v>45936</v>
      </c>
      <c r="E93" s="25" t="inlineStr">
        <is>
          <t>KK200-1</t>
        </is>
      </c>
      <c r="F93" s="25" t="inlineStr">
        <is>
          <t>MATERIALS</t>
        </is>
      </c>
      <c r="G93" s="25" t="inlineStr">
        <is>
          <t>MANUAL BRICK HANDLING</t>
        </is>
      </c>
      <c r="H93" s="25" t="inlineStr">
        <is>
          <t>Unplanned</t>
        </is>
      </c>
      <c r="I93" s="25" t="inlineStr">
        <is>
          <t>HACKING STATION</t>
        </is>
      </c>
      <c r="J93" s="25" t="inlineStr">
        <is>
          <t>ΣΠΑΣΜΕΝΑ ΤΟΥΒΛΑ (7KK25)</t>
        </is>
      </c>
      <c r="K93" s="53" t="n">
        <v>45936.60694444444</v>
      </c>
      <c r="L93" s="53" t="n">
        <v>45936.61111111111</v>
      </c>
      <c r="M93" s="54" t="n">
        <v>6.3</v>
      </c>
      <c r="N93" s="25" t="inlineStr">
        <is>
          <t>https://zenodo.org/records/17855209</t>
        </is>
      </c>
      <c r="O93" s="25" t="inlineStr">
        <is>
          <t>公开真实生产数据</t>
        </is>
      </c>
      <c r="P93" t="inlineStr">
        <is>
          <t>SHIFT-PRE-20251006</t>
        </is>
      </c>
      <c r="Q93" t="inlineStr">
        <is>
          <t>已关联</t>
        </is>
      </c>
      <c r="R93" t="inlineStr">
        <is>
          <t>按班次口径判断</t>
        </is>
      </c>
      <c r="T93" t="inlineStr">
        <is>
          <t>否</t>
        </is>
      </c>
    </row>
    <row r="94">
      <c r="A94" s="25" t="inlineStr">
        <is>
          <t>STOP-PRE-00093</t>
        </is>
      </c>
      <c r="B94" s="25" t="inlineStr">
        <is>
          <t>SHIFT-PRE-20251006</t>
        </is>
      </c>
      <c r="C94" s="25" t="inlineStr">
        <is>
          <t>改善前</t>
        </is>
      </c>
      <c r="D94" s="51" t="n">
        <v>45936</v>
      </c>
      <c r="E94" s="25" t="inlineStr">
        <is>
          <t>KK200-1</t>
        </is>
      </c>
      <c r="F94" s="25" t="inlineStr">
        <is>
          <t>FAILURE</t>
        </is>
      </c>
      <c r="G94" s="25" t="inlineStr">
        <is>
          <t>MECHANICAL FAILURE</t>
        </is>
      </c>
      <c r="H94" s="25" t="inlineStr">
        <is>
          <t>Unplanned</t>
        </is>
      </c>
      <c r="I94" s="25" t="inlineStr">
        <is>
          <t>CUTTER</t>
        </is>
      </c>
      <c r="J94" s="25" t="inlineStr">
        <is>
          <t>WIRE FAILURE</t>
        </is>
      </c>
      <c r="K94" s="53" t="n">
        <v>45936.64375</v>
      </c>
      <c r="L94" s="53" t="n">
        <v>45936.65625</v>
      </c>
      <c r="M94" s="54" t="n">
        <v>18.2</v>
      </c>
      <c r="N94" s="25" t="inlineStr">
        <is>
          <t>https://zenodo.org/records/17855209</t>
        </is>
      </c>
      <c r="O94" s="25" t="inlineStr">
        <is>
          <t>公开真实生产数据</t>
        </is>
      </c>
      <c r="P94" t="inlineStr">
        <is>
          <t>SHIFT-PRE-20251006</t>
        </is>
      </c>
      <c r="Q94" t="inlineStr">
        <is>
          <t>已关联</t>
        </is>
      </c>
      <c r="R94" t="inlineStr">
        <is>
          <t>按班次口径判断</t>
        </is>
      </c>
      <c r="T94" t="inlineStr">
        <is>
          <t>否</t>
        </is>
      </c>
    </row>
    <row r="95">
      <c r="A95" s="25" t="inlineStr">
        <is>
          <t>STOP-PRE-00094</t>
        </is>
      </c>
      <c r="B95" s="25" t="inlineStr">
        <is>
          <t>SHIFT-PRE-20251006</t>
        </is>
      </c>
      <c r="C95" s="25" t="inlineStr">
        <is>
          <t>改善前</t>
        </is>
      </c>
      <c r="D95" s="51" t="n">
        <v>45936</v>
      </c>
      <c r="E95" s="25" t="inlineStr">
        <is>
          <t>KK200-1</t>
        </is>
      </c>
      <c r="F95" s="25" t="inlineStr">
        <is>
          <t>FAILURE</t>
        </is>
      </c>
      <c r="G95" s="25" t="inlineStr">
        <is>
          <t>AUTOMATION FAILURE</t>
        </is>
      </c>
      <c r="H95" s="25" t="inlineStr">
        <is>
          <t>Unplanned</t>
        </is>
      </c>
      <c r="I95" s="25" t="inlineStr">
        <is>
          <t>DRYER</t>
        </is>
      </c>
      <c r="J95" s="25" t="inlineStr">
        <is>
          <t>Ο ΩΘΗΤΗΡΑΣ ΤΟΥ ΜΕΤΑΦ. ΕΞΟΔΟΥ ΔΕΝ ΕΠΙΑΣΕ ΤΟ ΤΕΛΑΡΟ ΚΑΤΑ ΤΗΝ ΦΟΡΤΩΣΗ</t>
        </is>
      </c>
      <c r="K95" s="53" t="n">
        <v>45936.65902777778</v>
      </c>
      <c r="L95" s="53" t="n">
        <v>45936.66319444445</v>
      </c>
      <c r="M95" s="54" t="n">
        <v>6.3</v>
      </c>
      <c r="N95" s="25" t="inlineStr">
        <is>
          <t>https://zenodo.org/records/17855209</t>
        </is>
      </c>
      <c r="O95" s="25" t="inlineStr">
        <is>
          <t>公开真实生产数据</t>
        </is>
      </c>
      <c r="P95" t="inlineStr">
        <is>
          <t>SHIFT-PRE-20251006</t>
        </is>
      </c>
      <c r="Q95" t="inlineStr">
        <is>
          <t>已关联</t>
        </is>
      </c>
      <c r="R95" t="inlineStr">
        <is>
          <t>按班次口径判断</t>
        </is>
      </c>
      <c r="T95" t="inlineStr">
        <is>
          <t>否</t>
        </is>
      </c>
    </row>
    <row r="96">
      <c r="A96" s="25" t="inlineStr">
        <is>
          <t>STOP-PRE-00095</t>
        </is>
      </c>
      <c r="B96" s="25" t="inlineStr">
        <is>
          <t>SHIFT-PRE-20251006</t>
        </is>
      </c>
      <c r="C96" s="25" t="inlineStr">
        <is>
          <t>改善前</t>
        </is>
      </c>
      <c r="D96" s="51" t="n">
        <v>45936</v>
      </c>
      <c r="E96" s="25" t="inlineStr">
        <is>
          <t>KK200-1</t>
        </is>
      </c>
      <c r="F96" s="25" t="inlineStr">
        <is>
          <t>FAILURE</t>
        </is>
      </c>
      <c r="G96" s="25" t="inlineStr">
        <is>
          <t>AUTOMATION FAILURE</t>
        </is>
      </c>
      <c r="H96" s="25" t="inlineStr">
        <is>
          <t>Unplanned</t>
        </is>
      </c>
      <c r="I96" s="25" t="inlineStr">
        <is>
          <t>HACKING STATION</t>
        </is>
      </c>
      <c r="J96" s="25" t="inlineStr">
        <is>
          <t>ΩΘΗΤΗΡΑΣ ΑΔΕΙΩΝ ΒΑΓΟΝΙΩΝ</t>
        </is>
      </c>
      <c r="K96" s="53" t="n">
        <v>45936.66736111111</v>
      </c>
      <c r="L96" s="53" t="n">
        <v>45936.67013888889</v>
      </c>
      <c r="M96" s="54" t="n">
        <v>4.2</v>
      </c>
      <c r="N96" s="25" t="inlineStr">
        <is>
          <t>https://zenodo.org/records/17855209</t>
        </is>
      </c>
      <c r="O96" s="25" t="inlineStr">
        <is>
          <t>公开真实生产数据</t>
        </is>
      </c>
      <c r="P96" t="inlineStr">
        <is>
          <t>SHIFT-PRE-20251006</t>
        </is>
      </c>
      <c r="Q96" t="inlineStr">
        <is>
          <t>已关联</t>
        </is>
      </c>
      <c r="R96" t="inlineStr">
        <is>
          <t>按班次口径判断</t>
        </is>
      </c>
      <c r="T96" t="inlineStr">
        <is>
          <t>否</t>
        </is>
      </c>
    </row>
    <row r="97">
      <c r="A97" s="25" t="inlineStr">
        <is>
          <t>STOP-PRE-00096</t>
        </is>
      </c>
      <c r="B97" s="25" t="inlineStr">
        <is>
          <t>SHIFT-PRE-20251006</t>
        </is>
      </c>
      <c r="C97" s="25" t="inlineStr">
        <is>
          <t>改善前</t>
        </is>
      </c>
      <c r="D97" s="51" t="n">
        <v>45936</v>
      </c>
      <c r="E97" s="25" t="inlineStr">
        <is>
          <t>KK200-1</t>
        </is>
      </c>
      <c r="F97" s="25" t="inlineStr">
        <is>
          <t>FAILURE</t>
        </is>
      </c>
      <c r="G97" s="25" t="inlineStr">
        <is>
          <t>AUTOMATION FAILURE</t>
        </is>
      </c>
      <c r="H97" s="25" t="inlineStr">
        <is>
          <t>Unplanned</t>
        </is>
      </c>
      <c r="I97" s="25" t="inlineStr">
        <is>
          <t>DRYER</t>
        </is>
      </c>
      <c r="J97" s="25" t="inlineStr">
        <is>
          <t>Ο ΩΘΗΤΗΡΑΣ ΤΟΥ ΜΕΤΑΦ. ΕΞΟΔΟΥ ΔΕΝ ΕΠΙΑΣΕ ΤΟ ΤΕΛΑΡΟ ΚΑΤΑ ΤΗΝ ΦΟΡΤΩΣΗ</t>
        </is>
      </c>
      <c r="K97" s="53" t="n">
        <v>45936.70069444444</v>
      </c>
      <c r="L97" s="53" t="n">
        <v>45936.70486111111</v>
      </c>
      <c r="M97" s="54" t="n">
        <v>6.7</v>
      </c>
      <c r="N97" s="25" t="inlineStr">
        <is>
          <t>https://zenodo.org/records/17855209</t>
        </is>
      </c>
      <c r="O97" s="25" t="inlineStr">
        <is>
          <t>公开真实生产数据</t>
        </is>
      </c>
      <c r="P97" t="inlineStr">
        <is>
          <t>SHIFT-PRE-20251006</t>
        </is>
      </c>
      <c r="Q97" t="inlineStr">
        <is>
          <t>已关联</t>
        </is>
      </c>
      <c r="R97" t="inlineStr">
        <is>
          <t>按班次口径判断</t>
        </is>
      </c>
      <c r="T97" t="inlineStr">
        <is>
          <t>否</t>
        </is>
      </c>
    </row>
    <row r="98">
      <c r="A98" s="25" t="inlineStr">
        <is>
          <t>STOP-PRE-00097</t>
        </is>
      </c>
      <c r="B98" s="25" t="inlineStr">
        <is>
          <t>SHIFT-PRE-20251006</t>
        </is>
      </c>
      <c r="C98" s="25" t="inlineStr">
        <is>
          <t>改善前</t>
        </is>
      </c>
      <c r="D98" s="51" t="n">
        <v>45936</v>
      </c>
      <c r="E98" s="25" t="inlineStr">
        <is>
          <t>KK200-1</t>
        </is>
      </c>
      <c r="F98" s="25" t="inlineStr">
        <is>
          <t>FAILURE</t>
        </is>
      </c>
      <c r="G98" s="25" t="inlineStr">
        <is>
          <t>MECHANICAL FAILURE</t>
        </is>
      </c>
      <c r="H98" s="25" t="inlineStr">
        <is>
          <t>Unplanned</t>
        </is>
      </c>
      <c r="I98" s="25" t="inlineStr">
        <is>
          <t>HYDRAULIC ELEVATOR (UNLOADING)</t>
        </is>
      </c>
      <c r="J98" s="25" t="inlineStr">
        <is>
          <t>ΓΩΝΙΕΣ ΡΟΛΛΩΝ</t>
        </is>
      </c>
      <c r="K98" s="53" t="n">
        <v>45936.71736111111</v>
      </c>
      <c r="L98" s="53" t="n">
        <v>45936.73541666667</v>
      </c>
      <c r="M98" s="54" t="n">
        <v>26.7</v>
      </c>
      <c r="N98" s="25" t="inlineStr">
        <is>
          <t>https://zenodo.org/records/17855209</t>
        </is>
      </c>
      <c r="O98" s="25" t="inlineStr">
        <is>
          <t>公开真实生产数据</t>
        </is>
      </c>
      <c r="P98" t="inlineStr">
        <is>
          <t>SHIFT-PRE-20251006</t>
        </is>
      </c>
      <c r="Q98" t="inlineStr">
        <is>
          <t>已关联</t>
        </is>
      </c>
      <c r="R98" t="inlineStr">
        <is>
          <t>按班次口径判断</t>
        </is>
      </c>
      <c r="T98" t="inlineStr">
        <is>
          <t>否</t>
        </is>
      </c>
    </row>
    <row r="99">
      <c r="A99" s="25" t="inlineStr">
        <is>
          <t>STOP-PRE-00098</t>
        </is>
      </c>
      <c r="B99" s="25" t="inlineStr">
        <is>
          <t>SHIFT-PRE-20251006</t>
        </is>
      </c>
      <c r="C99" s="25" t="inlineStr">
        <is>
          <t>改善前</t>
        </is>
      </c>
      <c r="D99" s="51" t="n">
        <v>45936</v>
      </c>
      <c r="E99" s="25" t="inlineStr">
        <is>
          <t>KK200-1</t>
        </is>
      </c>
      <c r="F99" s="25" t="inlineStr">
        <is>
          <t>FAILURE</t>
        </is>
      </c>
      <c r="G99" s="25" t="inlineStr">
        <is>
          <t>AUTOMATION FAILURE</t>
        </is>
      </c>
      <c r="H99" s="25" t="inlineStr">
        <is>
          <t>Unplanned</t>
        </is>
      </c>
      <c r="I99" s="25" t="inlineStr">
        <is>
          <t>DRYER</t>
        </is>
      </c>
      <c r="J99" s="25" t="inlineStr">
        <is>
          <t>ΤΡΟΧΟΣ ΤΕΛΑΡΟΥ ΕΠΕΣΕ (ΣΗΚΩΘΗΚΕ ΜΕ ΓΡΥΛΟ)</t>
        </is>
      </c>
      <c r="K99" s="53" t="n">
        <v>45936.79513888889</v>
      </c>
      <c r="L99" s="53" t="n">
        <v>45936.80138888889</v>
      </c>
      <c r="M99" s="54" t="n">
        <v>9.5</v>
      </c>
      <c r="N99" s="25" t="inlineStr">
        <is>
          <t>https://zenodo.org/records/17855209</t>
        </is>
      </c>
      <c r="O99" s="25" t="inlineStr">
        <is>
          <t>公开真实生产数据</t>
        </is>
      </c>
      <c r="P99" t="inlineStr">
        <is>
          <t>SHIFT-PRE-20251006</t>
        </is>
      </c>
      <c r="Q99" t="inlineStr">
        <is>
          <t>已关联</t>
        </is>
      </c>
      <c r="R99" t="inlineStr">
        <is>
          <t>按班次口径判断</t>
        </is>
      </c>
      <c r="T99" t="inlineStr">
        <is>
          <t>否</t>
        </is>
      </c>
    </row>
    <row r="100">
      <c r="A100" s="25" t="inlineStr">
        <is>
          <t>STOP-PRE-00099</t>
        </is>
      </c>
      <c r="B100" s="25" t="inlineStr">
        <is>
          <t>SHIFT-PRE-20251006</t>
        </is>
      </c>
      <c r="C100" s="25" t="inlineStr">
        <is>
          <t>改善前</t>
        </is>
      </c>
      <c r="D100" s="51" t="n">
        <v>45936</v>
      </c>
      <c r="E100" s="25" t="inlineStr">
        <is>
          <t>KK200-1</t>
        </is>
      </c>
      <c r="F100" s="25" t="inlineStr">
        <is>
          <t>OPERATIONAL</t>
        </is>
      </c>
      <c r="G100" s="25" t="inlineStr">
        <is>
          <t>CLEANING</t>
        </is>
      </c>
      <c r="H100" s="25" t="inlineStr">
        <is>
          <t>Planned - Included in OEE</t>
        </is>
      </c>
      <c r="I100" s="25" t="inlineStr">
        <is>
          <t>EXTRUDER PRESS</t>
        </is>
      </c>
      <c r="J100" s="25" t="inlineStr">
        <is>
          <t>-</t>
        </is>
      </c>
      <c r="K100" s="53" t="n">
        <v>45936.80347222222</v>
      </c>
      <c r="L100" s="53" t="n">
        <v>45936.8125</v>
      </c>
      <c r="M100" s="54" t="n">
        <v>13</v>
      </c>
      <c r="N100" s="25" t="inlineStr">
        <is>
          <t>https://zenodo.org/records/17855209</t>
        </is>
      </c>
      <c r="O100" s="25" t="inlineStr">
        <is>
          <t>公开真实生产数据</t>
        </is>
      </c>
      <c r="P100" t="inlineStr">
        <is>
          <t>SHIFT-PRE-20251006</t>
        </is>
      </c>
      <c r="Q100" t="inlineStr">
        <is>
          <t>已关联</t>
        </is>
      </c>
      <c r="R100" t="inlineStr">
        <is>
          <t>按班次口径判断</t>
        </is>
      </c>
      <c r="T100" t="inlineStr">
        <is>
          <t>否</t>
        </is>
      </c>
    </row>
    <row r="101">
      <c r="A101" s="25" t="inlineStr">
        <is>
          <t>STOP-PRE-00100</t>
        </is>
      </c>
      <c r="B101" s="25" t="inlineStr">
        <is>
          <t>SHIFT-PRE-20251007</t>
        </is>
      </c>
      <c r="C101" s="25" t="inlineStr">
        <is>
          <t>改善前</t>
        </is>
      </c>
      <c r="D101" s="51" t="n">
        <v>45937</v>
      </c>
      <c r="E101" s="25" t="inlineStr">
        <is>
          <t>KK200-1</t>
        </is>
      </c>
      <c r="F101" s="25" t="inlineStr">
        <is>
          <t>OPERATIONAL</t>
        </is>
      </c>
      <c r="G101" s="25" t="inlineStr">
        <is>
          <t>CLEANING</t>
        </is>
      </c>
      <c r="H101" s="25" t="inlineStr">
        <is>
          <t>Planned - Included in OEE</t>
        </is>
      </c>
      <c r="I101" s="25" t="inlineStr">
        <is>
          <t>EXTRUDER PRESS</t>
        </is>
      </c>
      <c r="J101" s="25" t="inlineStr">
        <is>
          <t>-</t>
        </is>
      </c>
      <c r="K101" s="53" t="n">
        <v>45937.46875</v>
      </c>
      <c r="L101" s="53" t="n">
        <v>45937.48055555556</v>
      </c>
      <c r="M101" s="54" t="n">
        <v>17.2</v>
      </c>
      <c r="N101" s="25" t="inlineStr">
        <is>
          <t>https://zenodo.org/records/17855209</t>
        </is>
      </c>
      <c r="O101" s="25" t="inlineStr">
        <is>
          <t>公开真实生产数据</t>
        </is>
      </c>
      <c r="P101" t="inlineStr">
        <is>
          <t>SHIFT-PRE-20251007</t>
        </is>
      </c>
      <c r="Q101" t="inlineStr">
        <is>
          <t>已关联</t>
        </is>
      </c>
      <c r="R101" t="inlineStr">
        <is>
          <t>按班次口径判断</t>
        </is>
      </c>
      <c r="T101" t="inlineStr">
        <is>
          <t>否</t>
        </is>
      </c>
    </row>
    <row r="102">
      <c r="A102" s="25" t="inlineStr">
        <is>
          <t>STOP-PRE-00101</t>
        </is>
      </c>
      <c r="B102" s="25" t="inlineStr">
        <is>
          <t>SHIFT-PRE-20251007</t>
        </is>
      </c>
      <c r="C102" s="25" t="inlineStr">
        <is>
          <t>改善前</t>
        </is>
      </c>
      <c r="D102" s="51" t="n">
        <v>45937</v>
      </c>
      <c r="E102" s="25" t="inlineStr">
        <is>
          <t>KK150</t>
        </is>
      </c>
      <c r="F102" s="25" t="inlineStr">
        <is>
          <t>SETUPS-CHANGEOVERS</t>
        </is>
      </c>
      <c r="G102" s="25" t="inlineStr">
        <is>
          <t>MATERIAL CHANGEOVER</t>
        </is>
      </c>
      <c r="H102" s="25" t="inlineStr">
        <is>
          <t>Planned - Included in OEE</t>
        </is>
      </c>
      <c r="I102" s="25" t="inlineStr">
        <is>
          <t>EXTRUDER PRESS</t>
        </is>
      </c>
      <c r="J102" s="25" t="inlineStr">
        <is>
          <t>-</t>
        </is>
      </c>
      <c r="K102" s="53" t="n">
        <v>45937.48472222222</v>
      </c>
      <c r="L102" s="53" t="n">
        <v>45937.49444444444</v>
      </c>
      <c r="M102" s="54" t="n">
        <v>14.7</v>
      </c>
      <c r="N102" s="25" t="inlineStr">
        <is>
          <t>https://zenodo.org/records/17855209</t>
        </is>
      </c>
      <c r="O102" s="25" t="inlineStr">
        <is>
          <t>公开真实生产数据</t>
        </is>
      </c>
      <c r="P102" t="inlineStr">
        <is>
          <t>SHIFT-PRE-20251007</t>
        </is>
      </c>
      <c r="Q102" t="inlineStr">
        <is>
          <t>已关联</t>
        </is>
      </c>
      <c r="R102" t="inlineStr">
        <is>
          <t>按班次口径判断</t>
        </is>
      </c>
      <c r="T102" t="inlineStr">
        <is>
          <t>是</t>
        </is>
      </c>
      <c r="U102">
        <f>IFERROR(VLOOKUP(G102,'18_换产标准_模拟'!$B$2:$F$4,3,FALSE),"")</f>
        <v/>
      </c>
      <c r="V102">
        <f>IFERROR(MAX(M102-U102,0),"")</f>
        <v/>
      </c>
      <c r="W102">
        <f>IFERROR(IF(V102=0,"达标",IF(V102&lt;=VLOOKUP(G102,'18_换产标准_模拟'!$B$2:$F$4,4,FALSE)-VLOOKUP(G102,'18_换产标准_模拟'!$B$2:$F$4,3,FALSE),"轻微超时",IF(V102&lt;=VLOOKUP(G102,'18_换产标准_模拟'!$B$2:$F$4,5,FALSE)-VLOOKUP(G102,'18_换产标准_模拟'!$B$2:$F$4,3,FALSE),"超时","严重超时"))),"")</f>
        <v/>
      </c>
      <c r="X102">
        <f>IFERROR(INDEX('18_换产标准_模拟'!$A$2:$A$4,MATCH(G102,'18_换产标准_模拟'!$B$2:$B$4,0)),"")</f>
        <v/>
      </c>
      <c r="Y102" t="inlineStr">
        <is>
          <t>团队模拟数据</t>
        </is>
      </c>
    </row>
    <row r="103">
      <c r="A103" s="25" t="inlineStr">
        <is>
          <t>STOP-PRE-00102</t>
        </is>
      </c>
      <c r="B103" s="25" t="inlineStr">
        <is>
          <t>SHIFT-PRE-20251007</t>
        </is>
      </c>
      <c r="C103" s="25" t="inlineStr">
        <is>
          <t>改善前</t>
        </is>
      </c>
      <c r="D103" s="51" t="n">
        <v>45937</v>
      </c>
      <c r="E103" s="25" t="inlineStr">
        <is>
          <t>KK250</t>
        </is>
      </c>
      <c r="F103" s="25" t="inlineStr">
        <is>
          <t>SETUPS-CHANGEOVERS</t>
        </is>
      </c>
      <c r="G103" s="25" t="inlineStr">
        <is>
          <t>MATERIAL CHANGEOVER</t>
        </is>
      </c>
      <c r="H103" s="25" t="inlineStr">
        <is>
          <t>Planned - Included in OEE</t>
        </is>
      </c>
      <c r="I103" s="25" t="inlineStr">
        <is>
          <t>EXTRUDER PRESS</t>
        </is>
      </c>
      <c r="J103" s="25" t="inlineStr">
        <is>
          <t>-</t>
        </is>
      </c>
      <c r="K103" s="53" t="n">
        <v>45937.74166666667</v>
      </c>
      <c r="L103" s="53" t="n">
        <v>45937.75069444445</v>
      </c>
      <c r="M103" s="54" t="n">
        <v>13.6</v>
      </c>
      <c r="N103" s="25" t="inlineStr">
        <is>
          <t>https://zenodo.org/records/17855209</t>
        </is>
      </c>
      <c r="O103" s="25" t="inlineStr">
        <is>
          <t>公开真实生产数据</t>
        </is>
      </c>
      <c r="P103" t="inlineStr">
        <is>
          <t>SHIFT-PRE-20251007</t>
        </is>
      </c>
      <c r="Q103" t="inlineStr">
        <is>
          <t>已关联</t>
        </is>
      </c>
      <c r="R103" t="inlineStr">
        <is>
          <t>按班次口径判断</t>
        </is>
      </c>
      <c r="T103" t="inlineStr">
        <is>
          <t>是</t>
        </is>
      </c>
      <c r="U103">
        <f>IFERROR(VLOOKUP(G103,'18_换产标准_模拟'!$B$2:$F$4,3,FALSE),"")</f>
        <v/>
      </c>
      <c r="V103">
        <f>IFERROR(MAX(M103-U103,0),"")</f>
        <v/>
      </c>
      <c r="W103">
        <f>IFERROR(IF(V103=0,"达标",IF(V103&lt;=VLOOKUP(G103,'18_换产标准_模拟'!$B$2:$F$4,4,FALSE)-VLOOKUP(G103,'18_换产标准_模拟'!$B$2:$F$4,3,FALSE),"轻微超时",IF(V103&lt;=VLOOKUP(G103,'18_换产标准_模拟'!$B$2:$F$4,5,FALSE)-VLOOKUP(G103,'18_换产标准_模拟'!$B$2:$F$4,3,FALSE),"超时","严重超时"))),"")</f>
        <v/>
      </c>
      <c r="X103">
        <f>IFERROR(INDEX('18_换产标准_模拟'!$A$2:$A$4,MATCH(G103,'18_换产标准_模拟'!$B$2:$B$4,0)),"")</f>
        <v/>
      </c>
      <c r="Y103" t="inlineStr">
        <is>
          <t>团队模拟数据</t>
        </is>
      </c>
    </row>
    <row r="104">
      <c r="A104" s="25" t="inlineStr">
        <is>
          <t>STOP-PRE-00103</t>
        </is>
      </c>
      <c r="B104" s="25" t="inlineStr">
        <is>
          <t>SHIFT-PRE-20251007</t>
        </is>
      </c>
      <c r="C104" s="25" t="inlineStr">
        <is>
          <t>改善前</t>
        </is>
      </c>
      <c r="D104" s="51" t="n">
        <v>45937</v>
      </c>
      <c r="E104" s="25" t="inlineStr">
        <is>
          <t>KK250</t>
        </is>
      </c>
      <c r="F104" s="25" t="inlineStr">
        <is>
          <t>FAILURE</t>
        </is>
      </c>
      <c r="G104" s="25" t="inlineStr">
        <is>
          <t>AUTOMATION FAILURE</t>
        </is>
      </c>
      <c r="H104" s="25" t="inlineStr">
        <is>
          <t>Unplanned</t>
        </is>
      </c>
      <c r="I104" s="25" t="inlineStr">
        <is>
          <t>EXTRUDER PRESS</t>
        </is>
      </c>
      <c r="J104" s="25" t="inlineStr">
        <is>
          <t>ΘΕΡΜΙΚΟ ΑΝΤΛΙΑΣ ΚΕΝΟΥ</t>
        </is>
      </c>
      <c r="K104" s="53" t="n">
        <v>45937.80138888889</v>
      </c>
      <c r="L104" s="53" t="n">
        <v>45937.80625</v>
      </c>
      <c r="M104" s="54" t="n">
        <v>7.7</v>
      </c>
      <c r="N104" s="25" t="inlineStr">
        <is>
          <t>https://zenodo.org/records/17855209</t>
        </is>
      </c>
      <c r="O104" s="25" t="inlineStr">
        <is>
          <t>公开真实生产数据</t>
        </is>
      </c>
      <c r="P104" t="inlineStr">
        <is>
          <t>SHIFT-PRE-20251007</t>
        </is>
      </c>
      <c r="Q104" t="inlineStr">
        <is>
          <t>已关联</t>
        </is>
      </c>
      <c r="R104" t="inlineStr">
        <is>
          <t>按班次口径判断</t>
        </is>
      </c>
      <c r="T104" t="inlineStr">
        <is>
          <t>否</t>
        </is>
      </c>
    </row>
    <row r="105">
      <c r="A105" s="25" t="inlineStr">
        <is>
          <t>STOP-PRE-00104</t>
        </is>
      </c>
      <c r="B105" s="25" t="inlineStr">
        <is>
          <t>SHIFT-PRE-20251007</t>
        </is>
      </c>
      <c r="C105" s="25" t="inlineStr">
        <is>
          <t>改善前</t>
        </is>
      </c>
      <c r="D105" s="51" t="n">
        <v>45937</v>
      </c>
      <c r="E105" s="25" t="inlineStr">
        <is>
          <t>KK250</t>
        </is>
      </c>
      <c r="F105" s="25" t="inlineStr">
        <is>
          <t>OPERATIONAL</t>
        </is>
      </c>
      <c r="G105" s="25" t="inlineStr">
        <is>
          <t>CLEANING</t>
        </is>
      </c>
      <c r="H105" s="25" t="inlineStr">
        <is>
          <t>Planned - Included in OEE</t>
        </is>
      </c>
      <c r="I105" s="25" t="inlineStr">
        <is>
          <t>EXTRUDER PRESS</t>
        </is>
      </c>
      <c r="J105" s="25" t="inlineStr">
        <is>
          <t>-</t>
        </is>
      </c>
      <c r="K105" s="53" t="n">
        <v>45937.80763888889</v>
      </c>
      <c r="L105" s="53" t="n">
        <v>45937.8125</v>
      </c>
      <c r="M105" s="54" t="n">
        <v>7</v>
      </c>
      <c r="N105" s="25" t="inlineStr">
        <is>
          <t>https://zenodo.org/records/17855209</t>
        </is>
      </c>
      <c r="O105" s="25" t="inlineStr">
        <is>
          <t>公开真实生产数据</t>
        </is>
      </c>
      <c r="P105" t="inlineStr">
        <is>
          <t>SHIFT-PRE-20251007</t>
        </is>
      </c>
      <c r="Q105" t="inlineStr">
        <is>
          <t>已关联</t>
        </is>
      </c>
      <c r="R105" t="inlineStr">
        <is>
          <t>按班次口径判断</t>
        </is>
      </c>
      <c r="T105" t="inlineStr">
        <is>
          <t>否</t>
        </is>
      </c>
    </row>
    <row r="106">
      <c r="A106" s="25" t="inlineStr">
        <is>
          <t>STOP-PRE-00105</t>
        </is>
      </c>
      <c r="B106" s="25" t="inlineStr">
        <is>
          <t>SHIFT-PRE-20251008</t>
        </is>
      </c>
      <c r="C106" s="25" t="inlineStr">
        <is>
          <t>改善前</t>
        </is>
      </c>
      <c r="D106" s="51" t="n">
        <v>45938</v>
      </c>
      <c r="E106" s="25" t="inlineStr">
        <is>
          <t>KK250</t>
        </is>
      </c>
      <c r="F106" s="25" t="inlineStr">
        <is>
          <t>OPERATIONAL</t>
        </is>
      </c>
      <c r="G106" s="25" t="inlineStr">
        <is>
          <t>CLEANING</t>
        </is>
      </c>
      <c r="H106" s="25" t="inlineStr">
        <is>
          <t>Planned - Included in OEE</t>
        </is>
      </c>
      <c r="I106" s="25" t="inlineStr">
        <is>
          <t>EXTRUDER PRESS</t>
        </is>
      </c>
      <c r="J106" s="25" t="inlineStr">
        <is>
          <t>-</t>
        </is>
      </c>
      <c r="K106" s="53" t="n">
        <v>45938.46875</v>
      </c>
      <c r="L106" s="53" t="n">
        <v>45938.47847222222</v>
      </c>
      <c r="M106" s="54" t="n">
        <v>14.1</v>
      </c>
      <c r="N106" s="25" t="inlineStr">
        <is>
          <t>https://zenodo.org/records/17855209</t>
        </is>
      </c>
      <c r="O106" s="25" t="inlineStr">
        <is>
          <t>公开真实生产数据</t>
        </is>
      </c>
      <c r="P106" t="inlineStr">
        <is>
          <t>SHIFT-PRE-20251008</t>
        </is>
      </c>
      <c r="Q106" t="inlineStr">
        <is>
          <t>已关联</t>
        </is>
      </c>
      <c r="R106" t="inlineStr">
        <is>
          <t>按班次口径判断</t>
        </is>
      </c>
      <c r="T106" t="inlineStr">
        <is>
          <t>否</t>
        </is>
      </c>
    </row>
    <row r="107">
      <c r="A107" s="25" t="inlineStr">
        <is>
          <t>STOP-PRE-00106</t>
        </is>
      </c>
      <c r="B107" s="25" t="inlineStr">
        <is>
          <t>SHIFT-PRE-20251008</t>
        </is>
      </c>
      <c r="C107" s="25" t="inlineStr">
        <is>
          <t>改善前</t>
        </is>
      </c>
      <c r="D107" s="51" t="n">
        <v>45938</v>
      </c>
      <c r="E107" s="25" t="inlineStr">
        <is>
          <t>7KK25</t>
        </is>
      </c>
      <c r="F107" s="25" t="inlineStr">
        <is>
          <t>SETUPS-CHANGEOVERS</t>
        </is>
      </c>
      <c r="G107" s="25" t="inlineStr">
        <is>
          <t>MATERIAL CHANGEOVER</t>
        </is>
      </c>
      <c r="H107" s="25" t="inlineStr">
        <is>
          <t>Planned - Included in OEE</t>
        </is>
      </c>
      <c r="I107" s="25" t="inlineStr">
        <is>
          <t>EXTRUDER PRESS</t>
        </is>
      </c>
      <c r="J107" s="25" t="inlineStr">
        <is>
          <t>-</t>
        </is>
      </c>
      <c r="K107" s="53" t="n">
        <v>45938.56527777778</v>
      </c>
      <c r="L107" s="53" t="n">
        <v>45938.57569444444</v>
      </c>
      <c r="M107" s="54" t="n">
        <v>15.6</v>
      </c>
      <c r="N107" s="25" t="inlineStr">
        <is>
          <t>https://zenodo.org/records/17855209</t>
        </is>
      </c>
      <c r="O107" s="25" t="inlineStr">
        <is>
          <t>公开真实生产数据</t>
        </is>
      </c>
      <c r="P107" t="inlineStr">
        <is>
          <t>SHIFT-PRE-20251008</t>
        </is>
      </c>
      <c r="Q107" t="inlineStr">
        <is>
          <t>已关联</t>
        </is>
      </c>
      <c r="R107" t="inlineStr">
        <is>
          <t>按班次口径判断</t>
        </is>
      </c>
      <c r="T107" t="inlineStr">
        <is>
          <t>是</t>
        </is>
      </c>
      <c r="U107">
        <f>IFERROR(VLOOKUP(G107,'18_换产标准_模拟'!$B$2:$F$4,3,FALSE),"")</f>
        <v/>
      </c>
      <c r="V107">
        <f>IFERROR(MAX(M107-U107,0),"")</f>
        <v/>
      </c>
      <c r="W107">
        <f>IFERROR(IF(V107=0,"达标",IF(V107&lt;=VLOOKUP(G107,'18_换产标准_模拟'!$B$2:$F$4,4,FALSE)-VLOOKUP(G107,'18_换产标准_模拟'!$B$2:$F$4,3,FALSE),"轻微超时",IF(V107&lt;=VLOOKUP(G107,'18_换产标准_模拟'!$B$2:$F$4,5,FALSE)-VLOOKUP(G107,'18_换产标准_模拟'!$B$2:$F$4,3,FALSE),"超时","严重超时"))),"")</f>
        <v/>
      </c>
      <c r="X107">
        <f>IFERROR(INDEX('18_换产标准_模拟'!$A$2:$A$4,MATCH(G107,'18_换产标准_模拟'!$B$2:$B$4,0)),"")</f>
        <v/>
      </c>
      <c r="Y107" t="inlineStr">
        <is>
          <t>团队模拟数据</t>
        </is>
      </c>
    </row>
    <row r="108">
      <c r="A108" s="25" t="inlineStr">
        <is>
          <t>STOP-PRE-00107</t>
        </is>
      </c>
      <c r="B108" s="25" t="inlineStr">
        <is>
          <t>SHIFT-PRE-20251008</t>
        </is>
      </c>
      <c r="C108" s="25" t="inlineStr">
        <is>
          <t>改善前</t>
        </is>
      </c>
      <c r="D108" s="51" t="n">
        <v>45938</v>
      </c>
      <c r="E108" s="25" t="inlineStr">
        <is>
          <t>7KK25</t>
        </is>
      </c>
      <c r="F108" s="25" t="inlineStr">
        <is>
          <t>FAILURE</t>
        </is>
      </c>
      <c r="G108" s="25" t="inlineStr">
        <is>
          <t>AUTOMATION FAILURE</t>
        </is>
      </c>
      <c r="H108" s="25" t="inlineStr">
        <is>
          <t>Unplanned</t>
        </is>
      </c>
      <c r="I108" s="25" t="inlineStr">
        <is>
          <t>HACKING STATION</t>
        </is>
      </c>
      <c r="J108" s="25" t="inlineStr">
        <is>
          <t>ΩΘΗΤΗΡΑΣ ΑΔΕΙΩΝ ΒΑΓΟΝΙΩΝ</t>
        </is>
      </c>
      <c r="K108" s="53" t="n">
        <v>45938.64791666667</v>
      </c>
      <c r="L108" s="53" t="n">
        <v>45938.65208333333</v>
      </c>
      <c r="M108" s="54" t="n">
        <v>6.6</v>
      </c>
      <c r="N108" s="25" t="inlineStr">
        <is>
          <t>https://zenodo.org/records/17855209</t>
        </is>
      </c>
      <c r="O108" s="25" t="inlineStr">
        <is>
          <t>公开真实生产数据</t>
        </is>
      </c>
      <c r="P108" t="inlineStr">
        <is>
          <t>SHIFT-PRE-20251008</t>
        </is>
      </c>
      <c r="Q108" t="inlineStr">
        <is>
          <t>已关联</t>
        </is>
      </c>
      <c r="R108" t="inlineStr">
        <is>
          <t>按班次口径判断</t>
        </is>
      </c>
      <c r="T108" t="inlineStr">
        <is>
          <t>否</t>
        </is>
      </c>
    </row>
    <row r="109">
      <c r="A109" s="25" t="inlineStr">
        <is>
          <t>STOP-PRE-00108</t>
        </is>
      </c>
      <c r="B109" s="25" t="inlineStr">
        <is>
          <t>SHIFT-PRE-20251008</t>
        </is>
      </c>
      <c r="C109" s="25" t="inlineStr">
        <is>
          <t>改善前</t>
        </is>
      </c>
      <c r="D109" s="51" t="n">
        <v>45938</v>
      </c>
      <c r="E109" s="25" t="inlineStr">
        <is>
          <t>7KK25</t>
        </is>
      </c>
      <c r="F109" s="25" t="inlineStr">
        <is>
          <t>MATERIALS</t>
        </is>
      </c>
      <c r="G109" s="25" t="inlineStr">
        <is>
          <t>WATER SHORTAGE</t>
        </is>
      </c>
      <c r="H109" s="25" t="inlineStr">
        <is>
          <t>Unplanned</t>
        </is>
      </c>
      <c r="I109" s="25" t="inlineStr">
        <is>
          <t>SILO</t>
        </is>
      </c>
      <c r="J109" s="25" t="inlineStr">
        <is>
          <t>ΧΑΜΗΛΗ ΣΤΑΘΜΗ ΠΥΛΟΥ</t>
        </is>
      </c>
      <c r="K109" s="53" t="n">
        <v>45938.67847222222</v>
      </c>
      <c r="L109" s="53" t="n">
        <v>45938.68819444445</v>
      </c>
      <c r="M109" s="54" t="n">
        <v>14.2</v>
      </c>
      <c r="N109" s="25" t="inlineStr">
        <is>
          <t>https://zenodo.org/records/17855209</t>
        </is>
      </c>
      <c r="O109" s="25" t="inlineStr">
        <is>
          <t>公开真实生产数据</t>
        </is>
      </c>
      <c r="P109" t="inlineStr">
        <is>
          <t>SHIFT-PRE-20251008</t>
        </is>
      </c>
      <c r="Q109" t="inlineStr">
        <is>
          <t>已关联</t>
        </is>
      </c>
      <c r="R109" t="inlineStr">
        <is>
          <t>按班次口径判断</t>
        </is>
      </c>
      <c r="T109" t="inlineStr">
        <is>
          <t>否</t>
        </is>
      </c>
    </row>
    <row r="110">
      <c r="A110" s="25" t="inlineStr">
        <is>
          <t>STOP-PRE-00109</t>
        </is>
      </c>
      <c r="B110" s="25" t="inlineStr">
        <is>
          <t>SHIFT-PRE-20251008</t>
        </is>
      </c>
      <c r="C110" s="25" t="inlineStr">
        <is>
          <t>改善前</t>
        </is>
      </c>
      <c r="D110" s="51" t="n">
        <v>45938</v>
      </c>
      <c r="E110" s="25" t="inlineStr">
        <is>
          <t>7KK25</t>
        </is>
      </c>
      <c r="F110" s="25" t="inlineStr">
        <is>
          <t>OPERATIONAL</t>
        </is>
      </c>
      <c r="G110" s="25" t="inlineStr">
        <is>
          <t>NO PRODUCTION SCHEDULE</t>
        </is>
      </c>
      <c r="H110" s="25" t="inlineStr">
        <is>
          <t>Planned - Not included in OEE</t>
        </is>
      </c>
      <c r="I110" s="25" t="inlineStr">
        <is>
          <t>-</t>
        </is>
      </c>
      <c r="J110" s="25" t="inlineStr">
        <is>
          <t>-</t>
        </is>
      </c>
      <c r="K110" s="53" t="n">
        <v>45938.73333333333</v>
      </c>
      <c r="L110" s="53" t="n">
        <v>45938.77152777778</v>
      </c>
      <c r="M110" s="54" t="n">
        <v>55.9</v>
      </c>
      <c r="N110" s="25" t="inlineStr">
        <is>
          <t>https://zenodo.org/records/17855209</t>
        </is>
      </c>
      <c r="O110" s="25" t="inlineStr">
        <is>
          <t>公开真实生产数据</t>
        </is>
      </c>
      <c r="P110" t="inlineStr">
        <is>
          <t>SHIFT-PRE-20251008</t>
        </is>
      </c>
      <c r="Q110" t="inlineStr">
        <is>
          <t>已关联</t>
        </is>
      </c>
      <c r="R110" t="inlineStr">
        <is>
          <t>按班次口径判断</t>
        </is>
      </c>
      <c r="T110" t="inlineStr">
        <is>
          <t>否</t>
        </is>
      </c>
    </row>
    <row r="111">
      <c r="A111" s="25" t="inlineStr">
        <is>
          <t>STOP-PRE-00110</t>
        </is>
      </c>
      <c r="B111" s="25" t="inlineStr">
        <is>
          <t>SHIFT-PRE-20251008</t>
        </is>
      </c>
      <c r="C111" s="25" t="inlineStr">
        <is>
          <t>改善前</t>
        </is>
      </c>
      <c r="D111" s="51" t="n">
        <v>45938</v>
      </c>
      <c r="E111" s="25" t="inlineStr">
        <is>
          <t>7KK25</t>
        </is>
      </c>
      <c r="F111" s="25" t="inlineStr">
        <is>
          <t>OPERATIONAL</t>
        </is>
      </c>
      <c r="G111" s="25" t="inlineStr">
        <is>
          <t>CLEANING</t>
        </is>
      </c>
      <c r="H111" s="25" t="inlineStr">
        <is>
          <t>Planned - Included in OEE</t>
        </is>
      </c>
      <c r="I111" s="25" t="inlineStr">
        <is>
          <t>EXTRUDER PRESS</t>
        </is>
      </c>
      <c r="J111" s="25" t="inlineStr">
        <is>
          <t>-</t>
        </is>
      </c>
      <c r="K111" s="53" t="n">
        <v>45938.77430555555</v>
      </c>
      <c r="L111" s="53" t="n">
        <v>45938.77708333333</v>
      </c>
      <c r="M111" s="54" t="n">
        <v>5</v>
      </c>
      <c r="N111" s="25" t="inlineStr">
        <is>
          <t>https://zenodo.org/records/17855209</t>
        </is>
      </c>
      <c r="O111" s="25" t="inlineStr">
        <is>
          <t>公开真实生产数据</t>
        </is>
      </c>
      <c r="P111" t="inlineStr">
        <is>
          <t>SHIFT-PRE-20251008</t>
        </is>
      </c>
      <c r="Q111" t="inlineStr">
        <is>
          <t>已关联</t>
        </is>
      </c>
      <c r="R111" t="inlineStr">
        <is>
          <t>按班次口径判断</t>
        </is>
      </c>
      <c r="T111" t="inlineStr">
        <is>
          <t>否</t>
        </is>
      </c>
    </row>
    <row r="112">
      <c r="A112" s="25" t="inlineStr">
        <is>
          <t>STOP-PRE-00111</t>
        </is>
      </c>
      <c r="B112" s="25" t="inlineStr">
        <is>
          <t>SHIFT-PRE-20251008</t>
        </is>
      </c>
      <c r="C112" s="25" t="inlineStr">
        <is>
          <t>改善前</t>
        </is>
      </c>
      <c r="D112" s="51" t="n">
        <v>45938</v>
      </c>
      <c r="E112" s="25" t="inlineStr">
        <is>
          <t>7KK25</t>
        </is>
      </c>
      <c r="F112" s="25" t="inlineStr">
        <is>
          <t>OPERATIONAL</t>
        </is>
      </c>
      <c r="G112" s="25" t="inlineStr">
        <is>
          <t>NO PRODUCTION SCHEDULE</t>
        </is>
      </c>
      <c r="H112" s="25" t="inlineStr">
        <is>
          <t>Planned - Not included in OEE</t>
        </is>
      </c>
      <c r="I112" s="25" t="inlineStr">
        <is>
          <t>-</t>
        </is>
      </c>
      <c r="J112" s="25" t="inlineStr">
        <is>
          <t>ΑΡΚΕΤΗ ΥΓΡΑΣΙΑ ΣΤΟ ΞΥΡΑΝΤΗΡΙΟ</t>
        </is>
      </c>
      <c r="K112" s="53" t="n">
        <v>45938.77986111111</v>
      </c>
      <c r="L112" s="53" t="n">
        <v>45938.80208333334</v>
      </c>
      <c r="M112" s="54" t="n">
        <v>32</v>
      </c>
      <c r="N112" s="25" t="inlineStr">
        <is>
          <t>https://zenodo.org/records/17855209</t>
        </is>
      </c>
      <c r="O112" s="25" t="inlineStr">
        <is>
          <t>公开真实生产数据</t>
        </is>
      </c>
      <c r="P112" t="inlineStr">
        <is>
          <t>SHIFT-PRE-20251008</t>
        </is>
      </c>
      <c r="Q112" t="inlineStr">
        <is>
          <t>已关联</t>
        </is>
      </c>
      <c r="R112" t="inlineStr">
        <is>
          <t>按班次口径判断</t>
        </is>
      </c>
      <c r="T112" t="inlineStr">
        <is>
          <t>否</t>
        </is>
      </c>
    </row>
    <row r="113">
      <c r="A113" s="25" t="inlineStr">
        <is>
          <t>STOP-PRE-00112</t>
        </is>
      </c>
      <c r="B113" s="25" t="inlineStr">
        <is>
          <t>SHIFT-PRE-20251009</t>
        </is>
      </c>
      <c r="C113" s="25" t="inlineStr">
        <is>
          <t>改善前</t>
        </is>
      </c>
      <c r="D113" s="51" t="n">
        <v>45939</v>
      </c>
      <c r="E113" s="25" t="inlineStr">
        <is>
          <t>7KK25</t>
        </is>
      </c>
      <c r="F113" s="25" t="inlineStr">
        <is>
          <t>OPERATIONAL</t>
        </is>
      </c>
      <c r="G113" s="25" t="inlineStr">
        <is>
          <t>CLEANING</t>
        </is>
      </c>
      <c r="H113" s="25" t="inlineStr">
        <is>
          <t>Planned - Included in OEE</t>
        </is>
      </c>
      <c r="I113" s="25" t="inlineStr">
        <is>
          <t>EXTRUDER PRESS</t>
        </is>
      </c>
      <c r="J113" s="25" t="inlineStr">
        <is>
          <t>-</t>
        </is>
      </c>
      <c r="K113" s="53" t="n">
        <v>45939.46875</v>
      </c>
      <c r="L113" s="53" t="n">
        <v>45939.47152777778</v>
      </c>
      <c r="M113" s="54" t="n">
        <v>4.8</v>
      </c>
      <c r="N113" s="25" t="inlineStr">
        <is>
          <t>https://zenodo.org/records/17855209</t>
        </is>
      </c>
      <c r="O113" s="25" t="inlineStr">
        <is>
          <t>公开真实生产数据</t>
        </is>
      </c>
      <c r="P113" t="inlineStr">
        <is>
          <t>SHIFT-PRE-20251009</t>
        </is>
      </c>
      <c r="Q113" t="inlineStr">
        <is>
          <t>已关联</t>
        </is>
      </c>
      <c r="R113" t="inlineStr">
        <is>
          <t>按班次口径判断</t>
        </is>
      </c>
      <c r="T113" t="inlineStr">
        <is>
          <t>否</t>
        </is>
      </c>
    </row>
    <row r="114">
      <c r="A114" s="25" t="inlineStr">
        <is>
          <t>STOP-PRE-00113</t>
        </is>
      </c>
      <c r="B114" s="25" t="inlineStr">
        <is>
          <t>SHIFT-PRE-20251009</t>
        </is>
      </c>
      <c r="C114" s="25" t="inlineStr">
        <is>
          <t>改善前</t>
        </is>
      </c>
      <c r="D114" s="51" t="n">
        <v>45939</v>
      </c>
      <c r="E114" s="25" t="inlineStr">
        <is>
          <t>9ΚΚ25Η</t>
        </is>
      </c>
      <c r="F114" s="25" t="inlineStr">
        <is>
          <t>SETUPS-CHANGEOVERS</t>
        </is>
      </c>
      <c r="G114" s="25" t="inlineStr">
        <is>
          <t>MATERIAL CHANGEOVER</t>
        </is>
      </c>
      <c r="H114" s="25" t="inlineStr">
        <is>
          <t>Planned - Included in OEE</t>
        </is>
      </c>
      <c r="I114" s="25" t="inlineStr">
        <is>
          <t>EXTRUDER PRESS</t>
        </is>
      </c>
      <c r="J114" s="25" t="inlineStr">
        <is>
          <t>-</t>
        </is>
      </c>
      <c r="K114" s="53" t="n">
        <v>45939.50694444445</v>
      </c>
      <c r="L114" s="53" t="n">
        <v>45939.54097222222</v>
      </c>
      <c r="M114" s="54" t="n">
        <v>49.3</v>
      </c>
      <c r="N114" s="25" t="inlineStr">
        <is>
          <t>https://zenodo.org/records/17855209</t>
        </is>
      </c>
      <c r="O114" s="25" t="inlineStr">
        <is>
          <t>公开真实生产数据</t>
        </is>
      </c>
      <c r="P114" t="inlineStr">
        <is>
          <t>SHIFT-PRE-20251009</t>
        </is>
      </c>
      <c r="Q114" t="inlineStr">
        <is>
          <t>已关联</t>
        </is>
      </c>
      <c r="R114" t="inlineStr">
        <is>
          <t>按班次口径判断</t>
        </is>
      </c>
      <c r="T114" t="inlineStr">
        <is>
          <t>是</t>
        </is>
      </c>
      <c r="U114">
        <f>IFERROR(VLOOKUP(G114,'18_换产标准_模拟'!$B$2:$F$4,3,FALSE),"")</f>
        <v/>
      </c>
      <c r="V114">
        <f>IFERROR(MAX(M114-U114,0),"")</f>
        <v/>
      </c>
      <c r="W114">
        <f>IFERROR(IF(V114=0,"达标",IF(V114&lt;=VLOOKUP(G114,'18_换产标准_模拟'!$B$2:$F$4,4,FALSE)-VLOOKUP(G114,'18_换产标准_模拟'!$B$2:$F$4,3,FALSE),"轻微超时",IF(V114&lt;=VLOOKUP(G114,'18_换产标准_模拟'!$B$2:$F$4,5,FALSE)-VLOOKUP(G114,'18_换产标准_模拟'!$B$2:$F$4,3,FALSE),"超时","严重超时"))),"")</f>
        <v/>
      </c>
      <c r="X114">
        <f>IFERROR(INDEX('18_换产标准_模拟'!$A$2:$A$4,MATCH(G114,'18_换产标准_模拟'!$B$2:$B$4,0)),"")</f>
        <v/>
      </c>
      <c r="Y114" t="inlineStr">
        <is>
          <t>团队模拟数据</t>
        </is>
      </c>
    </row>
    <row r="115">
      <c r="A115" s="25" t="inlineStr">
        <is>
          <t>STOP-PRE-00114</t>
        </is>
      </c>
      <c r="B115" s="25" t="inlineStr">
        <is>
          <t>SHIFT-PRE-20251009</t>
        </is>
      </c>
      <c r="C115" s="25" t="inlineStr">
        <is>
          <t>改善前</t>
        </is>
      </c>
      <c r="D115" s="51" t="n">
        <v>45939</v>
      </c>
      <c r="E115" s="25" t="inlineStr">
        <is>
          <t>9ΚΚ25Η</t>
        </is>
      </c>
      <c r="F115" s="25" t="inlineStr">
        <is>
          <t>MATERIALS</t>
        </is>
      </c>
      <c r="G115" s="25" t="inlineStr">
        <is>
          <t>MATERIAL STARVATION</t>
        </is>
      </c>
      <c r="H115" s="25" t="inlineStr">
        <is>
          <t>Unplanned</t>
        </is>
      </c>
      <c r="I115" s="25" t="inlineStr">
        <is>
          <t>CONVAYOR BELTS</t>
        </is>
      </c>
      <c r="J115" s="25" t="inlineStr">
        <is>
          <t>ΓΕΜΙΣΕ ΧΩΜΑ Η ΤΑΙΝΙΑ 3 ΤΩΝ ΣΚΑΡΤΩΝ ΚΑΙ ΜΠΛΟΚΑΡΕ</t>
        </is>
      </c>
      <c r="K115" s="53" t="n">
        <v>45939.54375</v>
      </c>
      <c r="L115" s="53" t="n">
        <v>45939.55</v>
      </c>
      <c r="M115" s="54" t="n">
        <v>9.199999999999999</v>
      </c>
      <c r="N115" s="25" t="inlineStr">
        <is>
          <t>https://zenodo.org/records/17855209</t>
        </is>
      </c>
      <c r="O115" s="25" t="inlineStr">
        <is>
          <t>公开真实生产数据</t>
        </is>
      </c>
      <c r="P115" t="inlineStr">
        <is>
          <t>SHIFT-PRE-20251009</t>
        </is>
      </c>
      <c r="Q115" t="inlineStr">
        <is>
          <t>已关联</t>
        </is>
      </c>
      <c r="R115" t="inlineStr">
        <is>
          <t>按班次口径判断</t>
        </is>
      </c>
      <c r="T115" t="inlineStr">
        <is>
          <t>否</t>
        </is>
      </c>
    </row>
    <row r="116">
      <c r="A116" s="25" t="inlineStr">
        <is>
          <t>STOP-PRE-00115</t>
        </is>
      </c>
      <c r="B116" s="25" t="inlineStr">
        <is>
          <t>SHIFT-PRE-20251009</t>
        </is>
      </c>
      <c r="C116" s="25" t="inlineStr">
        <is>
          <t>改善前</t>
        </is>
      </c>
      <c r="D116" s="51" t="n">
        <v>45939</v>
      </c>
      <c r="E116" s="25" t="inlineStr">
        <is>
          <t>9ΚΚ25Η</t>
        </is>
      </c>
      <c r="F116" s="25" t="inlineStr">
        <is>
          <t>FAILURE</t>
        </is>
      </c>
      <c r="G116" s="25" t="inlineStr">
        <is>
          <t>AUTOMATION FAILURE</t>
        </is>
      </c>
      <c r="H116" s="25" t="inlineStr">
        <is>
          <t>Unplanned</t>
        </is>
      </c>
      <c r="I116" s="25" t="inlineStr">
        <is>
          <t>CUTTER</t>
        </is>
      </c>
      <c r="J116" s="25" t="inlineStr">
        <is>
          <t>ΜΕΤΑ ΑΠΌ ΑΛΛΑΓΗ ΠΕΝΣΩΝ ΑΛΑΡΜ: attended signal from cutting machine</t>
        </is>
      </c>
      <c r="K116" s="53" t="n">
        <v>45939.55277777778</v>
      </c>
      <c r="L116" s="53" t="n">
        <v>45939.55486111111</v>
      </c>
      <c r="M116" s="54" t="n">
        <v>3.8</v>
      </c>
      <c r="N116" s="25" t="inlineStr">
        <is>
          <t>https://zenodo.org/records/17855209</t>
        </is>
      </c>
      <c r="O116" s="25" t="inlineStr">
        <is>
          <t>公开真实生产数据</t>
        </is>
      </c>
      <c r="P116" t="inlineStr">
        <is>
          <t>SHIFT-PRE-20251009</t>
        </is>
      </c>
      <c r="Q116" t="inlineStr">
        <is>
          <t>已关联</t>
        </is>
      </c>
      <c r="R116" t="inlineStr">
        <is>
          <t>按班次口径判断</t>
        </is>
      </c>
      <c r="T116" t="inlineStr">
        <is>
          <t>否</t>
        </is>
      </c>
    </row>
    <row r="117">
      <c r="A117" s="25" t="inlineStr">
        <is>
          <t>STOP-PRE-00116</t>
        </is>
      </c>
      <c r="B117" s="25" t="inlineStr">
        <is>
          <t>SHIFT-PRE-20251009</t>
        </is>
      </c>
      <c r="C117" s="25" t="inlineStr">
        <is>
          <t>改善前</t>
        </is>
      </c>
      <c r="D117" s="51" t="n">
        <v>45939</v>
      </c>
      <c r="E117" s="25" t="inlineStr">
        <is>
          <t>9ΚΚ25Η</t>
        </is>
      </c>
      <c r="F117" s="25" t="inlineStr">
        <is>
          <t>FAILURE</t>
        </is>
      </c>
      <c r="G117" s="25" t="inlineStr">
        <is>
          <t>AUTOMATION FAILURE</t>
        </is>
      </c>
      <c r="H117" s="25" t="inlineStr">
        <is>
          <t>Unplanned</t>
        </is>
      </c>
      <c r="I117" s="25" t="inlineStr">
        <is>
          <t>CUTTER</t>
        </is>
      </c>
      <c r="J117" s="25" t="inlineStr">
        <is>
          <t>ΜΕΤΑ ΑΠΌ ΑΛΛΑΓΗ ΠΕΝΣΩΝ ΑΛΑΡΜ: attended signal from cutting machine</t>
        </is>
      </c>
      <c r="K117" s="53" t="n">
        <v>45939.56805555556</v>
      </c>
      <c r="L117" s="53" t="n">
        <v>45939.57083333333</v>
      </c>
      <c r="M117" s="54" t="n">
        <v>4.9</v>
      </c>
      <c r="N117" s="25" t="inlineStr">
        <is>
          <t>https://zenodo.org/records/17855209</t>
        </is>
      </c>
      <c r="O117" s="25" t="inlineStr">
        <is>
          <t>公开真实生产数据</t>
        </is>
      </c>
      <c r="P117" t="inlineStr">
        <is>
          <t>SHIFT-PRE-20251009</t>
        </is>
      </c>
      <c r="Q117" t="inlineStr">
        <is>
          <t>已关联</t>
        </is>
      </c>
      <c r="R117" t="inlineStr">
        <is>
          <t>按班次口径判断</t>
        </is>
      </c>
      <c r="T117" t="inlineStr">
        <is>
          <t>否</t>
        </is>
      </c>
    </row>
    <row r="118">
      <c r="A118" s="25" t="inlineStr">
        <is>
          <t>STOP-PRE-00117</t>
        </is>
      </c>
      <c r="B118" s="25" t="inlineStr">
        <is>
          <t>SHIFT-PRE-20251009</t>
        </is>
      </c>
      <c r="C118" s="25" t="inlineStr">
        <is>
          <t>改善前</t>
        </is>
      </c>
      <c r="D118" s="51" t="n">
        <v>45939</v>
      </c>
      <c r="E118" s="25" t="inlineStr">
        <is>
          <t>9ΚΚ25Η</t>
        </is>
      </c>
      <c r="F118" s="25" t="inlineStr">
        <is>
          <t>FAILURE</t>
        </is>
      </c>
      <c r="G118" s="25" t="inlineStr">
        <is>
          <t>AUTOMATION FAILURE</t>
        </is>
      </c>
      <c r="H118" s="25" t="inlineStr">
        <is>
          <t>Unplanned</t>
        </is>
      </c>
      <c r="I118" s="25" t="inlineStr">
        <is>
          <t>CUTTER</t>
        </is>
      </c>
      <c r="J118" s="25" t="inlineStr">
        <is>
          <t>ΜΕΤΑ ΑΠΌ ΑΛΛΑΓΗ ΠΕΝΣΩΝ ΑΛΑΡΜ: attended signal from cutting machine</t>
        </is>
      </c>
      <c r="K118" s="53" t="n">
        <v>45939.575</v>
      </c>
      <c r="L118" s="53" t="n">
        <v>45939.57847222222</v>
      </c>
      <c r="M118" s="54" t="n">
        <v>6</v>
      </c>
      <c r="N118" s="25" t="inlineStr">
        <is>
          <t>https://zenodo.org/records/17855209</t>
        </is>
      </c>
      <c r="O118" s="25" t="inlineStr">
        <is>
          <t>公开真实生产数据</t>
        </is>
      </c>
      <c r="P118" t="inlineStr">
        <is>
          <t>SHIFT-PRE-20251009</t>
        </is>
      </c>
      <c r="Q118" t="inlineStr">
        <is>
          <t>已关联</t>
        </is>
      </c>
      <c r="R118" t="inlineStr">
        <is>
          <t>按班次口径判断</t>
        </is>
      </c>
      <c r="T118" t="inlineStr">
        <is>
          <t>否</t>
        </is>
      </c>
    </row>
    <row r="119">
      <c r="A119" s="25" t="inlineStr">
        <is>
          <t>STOP-PRE-00118</t>
        </is>
      </c>
      <c r="B119" s="25" t="inlineStr">
        <is>
          <t>SHIFT-PRE-20251009</t>
        </is>
      </c>
      <c r="C119" s="25" t="inlineStr">
        <is>
          <t>改善前</t>
        </is>
      </c>
      <c r="D119" s="51" t="n">
        <v>45939</v>
      </c>
      <c r="E119" s="25" t="inlineStr">
        <is>
          <t>9ΚΚ25Η</t>
        </is>
      </c>
      <c r="F119" s="25" t="inlineStr">
        <is>
          <t>FAILURE</t>
        </is>
      </c>
      <c r="G119" s="25" t="inlineStr">
        <is>
          <t>AUTOMATION FAILURE</t>
        </is>
      </c>
      <c r="H119" s="25" t="inlineStr">
        <is>
          <t>Unplanned</t>
        </is>
      </c>
      <c r="I119" s="25" t="inlineStr">
        <is>
          <t>CUTTER</t>
        </is>
      </c>
      <c r="J119" s="25" t="inlineStr">
        <is>
          <t>ΜΕΤΑ ΑΠΌ ΑΛΛΑΓΗ ΠΕΝΣΩΝ ΑΛΑΡΜ: attended signal from cutting machine</t>
        </is>
      </c>
      <c r="K119" s="53" t="n">
        <v>45939.58055555556</v>
      </c>
      <c r="L119" s="53" t="n">
        <v>45939.58263888889</v>
      </c>
      <c r="M119" s="54" t="n">
        <v>4</v>
      </c>
      <c r="N119" s="25" t="inlineStr">
        <is>
          <t>https://zenodo.org/records/17855209</t>
        </is>
      </c>
      <c r="O119" s="25" t="inlineStr">
        <is>
          <t>公开真实生产数据</t>
        </is>
      </c>
      <c r="P119" t="inlineStr">
        <is>
          <t>SHIFT-PRE-20251009</t>
        </is>
      </c>
      <c r="Q119" t="inlineStr">
        <is>
          <t>已关联</t>
        </is>
      </c>
      <c r="R119" t="inlineStr">
        <is>
          <t>按班次口径判断</t>
        </is>
      </c>
      <c r="T119" t="inlineStr">
        <is>
          <t>否</t>
        </is>
      </c>
    </row>
    <row r="120">
      <c r="A120" s="25" t="inlineStr">
        <is>
          <t>STOP-PRE-00119</t>
        </is>
      </c>
      <c r="B120" s="25" t="inlineStr">
        <is>
          <t>SHIFT-PRE-20251009</t>
        </is>
      </c>
      <c r="C120" s="25" t="inlineStr">
        <is>
          <t>改善前</t>
        </is>
      </c>
      <c r="D120" s="51" t="n">
        <v>45939</v>
      </c>
      <c r="E120" s="25" t="inlineStr">
        <is>
          <t>9ΚΚ25Η</t>
        </is>
      </c>
      <c r="F120" s="25" t="inlineStr">
        <is>
          <t>SETUPS-CHANGEOVERS</t>
        </is>
      </c>
      <c r="G120" s="25" t="inlineStr">
        <is>
          <t>OTHER CALIBRATION</t>
        </is>
      </c>
      <c r="H120" s="25" t="inlineStr">
        <is>
          <t>Unplanned</t>
        </is>
      </c>
      <c r="I120" s="25" t="inlineStr">
        <is>
          <t>CUTTER</t>
        </is>
      </c>
      <c r="J120" s="25" t="inlineStr">
        <is>
          <t>ΔΕΝ ΕΚΟΒΕ ΣΩΣΤΑ ΤΟ 2ο ΣΥΡΜΑ (ΡΥΘΜΙΣΗ)</t>
        </is>
      </c>
      <c r="K120" s="53" t="n">
        <v>45939.58402777778</v>
      </c>
      <c r="L120" s="53" t="n">
        <v>45939.58680555555</v>
      </c>
      <c r="M120" s="54" t="n">
        <v>5</v>
      </c>
      <c r="N120" s="25" t="inlineStr">
        <is>
          <t>https://zenodo.org/records/17855209</t>
        </is>
      </c>
      <c r="O120" s="25" t="inlineStr">
        <is>
          <t>公开真实生产数据</t>
        </is>
      </c>
      <c r="P120" t="inlineStr">
        <is>
          <t>SHIFT-PRE-20251009</t>
        </is>
      </c>
      <c r="Q120" t="inlineStr">
        <is>
          <t>已关联</t>
        </is>
      </c>
      <c r="R120" t="inlineStr">
        <is>
          <t>按班次口径判断</t>
        </is>
      </c>
      <c r="T120" t="inlineStr">
        <is>
          <t>是</t>
        </is>
      </c>
      <c r="U120">
        <f>IFERROR(VLOOKUP(G120,'18_换产标准_模拟'!$B$2:$F$4,3,FALSE),"")</f>
        <v/>
      </c>
      <c r="V120">
        <f>IFERROR(MAX(M120-U120,0),"")</f>
        <v/>
      </c>
      <c r="W120">
        <f>IFERROR(IF(V120=0,"达标",IF(V120&lt;=VLOOKUP(G120,'18_换产标准_模拟'!$B$2:$F$4,4,FALSE)-VLOOKUP(G120,'18_换产标准_模拟'!$B$2:$F$4,3,FALSE),"轻微超时",IF(V120&lt;=VLOOKUP(G120,'18_换产标准_模拟'!$B$2:$F$4,5,FALSE)-VLOOKUP(G120,'18_换产标准_模拟'!$B$2:$F$4,3,FALSE),"超时","严重超时"))),"")</f>
        <v/>
      </c>
      <c r="X120">
        <f>IFERROR(INDEX('18_换产标准_模拟'!$A$2:$A$4,MATCH(G120,'18_换产标准_模拟'!$B$2:$B$4,0)),"")</f>
        <v/>
      </c>
      <c r="Y120" t="inlineStr">
        <is>
          <t>团队模拟数据</t>
        </is>
      </c>
    </row>
    <row r="121">
      <c r="A121" s="25" t="inlineStr">
        <is>
          <t>STOP-PRE-00120</t>
        </is>
      </c>
      <c r="B121" s="25" t="inlineStr">
        <is>
          <t>SHIFT-PRE-20251009</t>
        </is>
      </c>
      <c r="C121" s="25" t="inlineStr">
        <is>
          <t>改善前</t>
        </is>
      </c>
      <c r="D121" s="51" t="n">
        <v>45939</v>
      </c>
      <c r="E121" s="25" t="inlineStr">
        <is>
          <t>9ΚΚ25Η</t>
        </is>
      </c>
      <c r="F121" s="25" t="inlineStr">
        <is>
          <t>SETUPS-CHANGEOVERS</t>
        </is>
      </c>
      <c r="G121" s="25" t="inlineStr">
        <is>
          <t>OTHER CALIBRATION</t>
        </is>
      </c>
      <c r="H121" s="25" t="inlineStr">
        <is>
          <t>Unplanned</t>
        </is>
      </c>
      <c r="I121" s="25" t="inlineStr">
        <is>
          <t>CUTTER</t>
        </is>
      </c>
      <c r="J121" s="25" t="inlineStr">
        <is>
          <t>ΔΕΝ ΕΚΟΒΕ ΣΩΣΤΑ ΤΟ 2ο ΣΥΡΜΑ (ΡΥΘΜΙΣΗ)</t>
        </is>
      </c>
      <c r="K121" s="53" t="n">
        <v>45939.59930555556</v>
      </c>
      <c r="L121" s="53" t="n">
        <v>45939.60277777778</v>
      </c>
      <c r="M121" s="54" t="n">
        <v>5.6</v>
      </c>
      <c r="N121" s="25" t="inlineStr">
        <is>
          <t>https://zenodo.org/records/17855209</t>
        </is>
      </c>
      <c r="O121" s="25" t="inlineStr">
        <is>
          <t>公开真实生产数据</t>
        </is>
      </c>
      <c r="P121" t="inlineStr">
        <is>
          <t>SHIFT-PRE-20251009</t>
        </is>
      </c>
      <c r="Q121" t="inlineStr">
        <is>
          <t>已关联</t>
        </is>
      </c>
      <c r="R121" t="inlineStr">
        <is>
          <t>按班次口径判断</t>
        </is>
      </c>
      <c r="T121" t="inlineStr">
        <is>
          <t>是</t>
        </is>
      </c>
      <c r="U121">
        <f>IFERROR(VLOOKUP(G121,'18_换产标准_模拟'!$B$2:$F$4,3,FALSE),"")</f>
        <v/>
      </c>
      <c r="V121">
        <f>IFERROR(MAX(M121-U121,0),"")</f>
        <v/>
      </c>
      <c r="W121">
        <f>IFERROR(IF(V121=0,"达标",IF(V121&lt;=VLOOKUP(G121,'18_换产标准_模拟'!$B$2:$F$4,4,FALSE)-VLOOKUP(G121,'18_换产标准_模拟'!$B$2:$F$4,3,FALSE),"轻微超时",IF(V121&lt;=VLOOKUP(G121,'18_换产标准_模拟'!$B$2:$F$4,5,FALSE)-VLOOKUP(G121,'18_换产标准_模拟'!$B$2:$F$4,3,FALSE),"超时","严重超时"))),"")</f>
        <v/>
      </c>
      <c r="X121">
        <f>IFERROR(INDEX('18_换产标准_模拟'!$A$2:$A$4,MATCH(G121,'18_换产标准_模拟'!$B$2:$B$4,0)),"")</f>
        <v/>
      </c>
      <c r="Y121" t="inlineStr">
        <is>
          <t>团队模拟数据</t>
        </is>
      </c>
    </row>
    <row r="122">
      <c r="A122" s="25" t="inlineStr">
        <is>
          <t>STOP-PRE-00121</t>
        </is>
      </c>
      <c r="B122" s="25" t="inlineStr">
        <is>
          <t>SHIFT-PRE-20251009</t>
        </is>
      </c>
      <c r="C122" s="25" t="inlineStr">
        <is>
          <t>改善前</t>
        </is>
      </c>
      <c r="D122" s="51" t="n">
        <v>45939</v>
      </c>
      <c r="E122" s="25" t="inlineStr">
        <is>
          <t>9ΚΚ25Η</t>
        </is>
      </c>
      <c r="F122" s="25" t="inlineStr">
        <is>
          <t>FAILURE</t>
        </is>
      </c>
      <c r="G122" s="25" t="inlineStr">
        <is>
          <t>MECHANICAL FAILURE</t>
        </is>
      </c>
      <c r="H122" s="25" t="inlineStr">
        <is>
          <t>Unplanned</t>
        </is>
      </c>
      <c r="I122" s="25" t="inlineStr">
        <is>
          <t>CUTTER</t>
        </is>
      </c>
      <c r="J122" s="25" t="inlineStr">
        <is>
          <t>WIRE FAILURE</t>
        </is>
      </c>
      <c r="K122" s="53" t="n">
        <v>45939.61388888889</v>
      </c>
      <c r="L122" s="53" t="n">
        <v>45939.62222222222</v>
      </c>
      <c r="M122" s="54" t="n">
        <v>12.5</v>
      </c>
      <c r="N122" s="25" t="inlineStr">
        <is>
          <t>https://zenodo.org/records/17855209</t>
        </is>
      </c>
      <c r="O122" s="25" t="inlineStr">
        <is>
          <t>公开真实生产数据</t>
        </is>
      </c>
      <c r="P122" t="inlineStr">
        <is>
          <t>SHIFT-PRE-20251009</t>
        </is>
      </c>
      <c r="Q122" t="inlineStr">
        <is>
          <t>已关联</t>
        </is>
      </c>
      <c r="R122" t="inlineStr">
        <is>
          <t>按班次口径判断</t>
        </is>
      </c>
      <c r="T122" t="inlineStr">
        <is>
          <t>否</t>
        </is>
      </c>
    </row>
    <row r="123">
      <c r="A123" s="25" t="inlineStr">
        <is>
          <t>STOP-PRE-00122</t>
        </is>
      </c>
      <c r="B123" s="25" t="inlineStr">
        <is>
          <t>SHIFT-PRE-20251009</t>
        </is>
      </c>
      <c r="C123" s="25" t="inlineStr">
        <is>
          <t>改善前</t>
        </is>
      </c>
      <c r="D123" s="51" t="n">
        <v>45939</v>
      </c>
      <c r="E123" s="25" t="inlineStr">
        <is>
          <t>9ΚΚ25Η</t>
        </is>
      </c>
      <c r="F123" s="25" t="inlineStr">
        <is>
          <t>MATERIALS</t>
        </is>
      </c>
      <c r="G123" s="25" t="inlineStr">
        <is>
          <t>RACK STARVATION</t>
        </is>
      </c>
      <c r="H123" s="25" t="inlineStr">
        <is>
          <t>Unplanned</t>
        </is>
      </c>
      <c r="I123" s="25" t="inlineStr">
        <is>
          <t>DRYER</t>
        </is>
      </c>
      <c r="J123" s="25" t="str"/>
      <c r="K123" s="53" t="n">
        <v>45939.63263888889</v>
      </c>
      <c r="L123" s="53" t="n">
        <v>45939.63611111111</v>
      </c>
      <c r="M123" s="54" t="n">
        <v>5.4</v>
      </c>
      <c r="N123" s="25" t="inlineStr">
        <is>
          <t>https://zenodo.org/records/17855209</t>
        </is>
      </c>
      <c r="O123" s="25" t="inlineStr">
        <is>
          <t>公开真实生产数据</t>
        </is>
      </c>
      <c r="P123" t="inlineStr">
        <is>
          <t>SHIFT-PRE-20251009</t>
        </is>
      </c>
      <c r="Q123" t="inlineStr">
        <is>
          <t>已关联</t>
        </is>
      </c>
      <c r="R123" t="inlineStr">
        <is>
          <t>按班次口径判断</t>
        </is>
      </c>
      <c r="T123" t="inlineStr">
        <is>
          <t>否</t>
        </is>
      </c>
    </row>
    <row r="124">
      <c r="A124" s="25" t="inlineStr">
        <is>
          <t>STOP-PRE-00123</t>
        </is>
      </c>
      <c r="B124" s="25" t="inlineStr">
        <is>
          <t>SHIFT-PRE-20251009</t>
        </is>
      </c>
      <c r="C124" s="25" t="inlineStr">
        <is>
          <t>改善前</t>
        </is>
      </c>
      <c r="D124" s="51" t="n">
        <v>45939</v>
      </c>
      <c r="E124" s="25" t="inlineStr">
        <is>
          <t>9ΚΚ25Η</t>
        </is>
      </c>
      <c r="F124" s="25" t="inlineStr">
        <is>
          <t>FAILURE</t>
        </is>
      </c>
      <c r="G124" s="25" t="inlineStr">
        <is>
          <t>MECHANICAL FAILURE</t>
        </is>
      </c>
      <c r="H124" s="25" t="inlineStr">
        <is>
          <t>Unplanned</t>
        </is>
      </c>
      <c r="I124" s="25" t="inlineStr">
        <is>
          <t>DRYER</t>
        </is>
      </c>
      <c r="J124" s="25" t="inlineStr">
        <is>
          <t>ΜΟΤΕΡ 3ο ΚΑΡΕΛΙΝΟΥ ΠΡΙΝ ΤΗΝ ΕΙΔΟΔΟ ΞΥΡΑΝΤΗΡΙΟΥ ΕΚΟΨΕ ΤΗΝ ΚΑΔΕΝΑ</t>
        </is>
      </c>
      <c r="K124" s="53" t="n">
        <v>45939.67916666667</v>
      </c>
      <c r="L124" s="53" t="n">
        <v>45939.71041666667</v>
      </c>
      <c r="M124" s="54" t="n">
        <v>45.8</v>
      </c>
      <c r="N124" s="25" t="inlineStr">
        <is>
          <t>https://zenodo.org/records/17855209</t>
        </is>
      </c>
      <c r="O124" s="25" t="inlineStr">
        <is>
          <t>公开真实生产数据</t>
        </is>
      </c>
      <c r="P124" t="inlineStr">
        <is>
          <t>SHIFT-PRE-20251009</t>
        </is>
      </c>
      <c r="Q124" t="inlineStr">
        <is>
          <t>已关联</t>
        </is>
      </c>
      <c r="R124" t="inlineStr">
        <is>
          <t>按班次口径判断</t>
        </is>
      </c>
      <c r="T124" t="inlineStr">
        <is>
          <t>否</t>
        </is>
      </c>
    </row>
    <row r="125">
      <c r="A125" s="25" t="inlineStr">
        <is>
          <t>STOP-PRE-00124</t>
        </is>
      </c>
      <c r="B125" s="25" t="inlineStr">
        <is>
          <t>SHIFT-PRE-20251009</t>
        </is>
      </c>
      <c r="C125" s="25" t="inlineStr">
        <is>
          <t>改善前</t>
        </is>
      </c>
      <c r="D125" s="51" t="n">
        <v>45939</v>
      </c>
      <c r="E125" s="25" t="inlineStr">
        <is>
          <t>9ΚΚ25Η</t>
        </is>
      </c>
      <c r="F125" s="25" t="inlineStr">
        <is>
          <t>SETUPS-CHANGEOVERS</t>
        </is>
      </c>
      <c r="G125" s="25" t="inlineStr">
        <is>
          <t>MATERIAL CHANGEOVER</t>
        </is>
      </c>
      <c r="H125" s="25" t="inlineStr">
        <is>
          <t>Planned - Included in OEE</t>
        </is>
      </c>
      <c r="I125" s="25" t="inlineStr">
        <is>
          <t>HACKING STATION</t>
        </is>
      </c>
      <c r="J125" s="25" t="inlineStr">
        <is>
          <t>-</t>
        </is>
      </c>
      <c r="K125" s="53" t="n">
        <v>45939.72152777778</v>
      </c>
      <c r="L125" s="53" t="n">
        <v>45939.725</v>
      </c>
      <c r="M125" s="54" t="n">
        <v>5.9</v>
      </c>
      <c r="N125" s="25" t="inlineStr">
        <is>
          <t>https://zenodo.org/records/17855209</t>
        </is>
      </c>
      <c r="O125" s="25" t="inlineStr">
        <is>
          <t>公开真实生产数据</t>
        </is>
      </c>
      <c r="P125" t="inlineStr">
        <is>
          <t>SHIFT-PRE-20251009</t>
        </is>
      </c>
      <c r="Q125" t="inlineStr">
        <is>
          <t>已关联</t>
        </is>
      </c>
      <c r="R125" t="inlineStr">
        <is>
          <t>按班次口径判断</t>
        </is>
      </c>
      <c r="T125" t="inlineStr">
        <is>
          <t>是</t>
        </is>
      </c>
      <c r="U125">
        <f>IFERROR(VLOOKUP(G125,'18_换产标准_模拟'!$B$2:$F$4,3,FALSE),"")</f>
        <v/>
      </c>
      <c r="V125">
        <f>IFERROR(MAX(M125-U125,0),"")</f>
        <v/>
      </c>
      <c r="W125">
        <f>IFERROR(IF(V125=0,"达标",IF(V125&lt;=VLOOKUP(G125,'18_换产标准_模拟'!$B$2:$F$4,4,FALSE)-VLOOKUP(G125,'18_换产标准_模拟'!$B$2:$F$4,3,FALSE),"轻微超时",IF(V125&lt;=VLOOKUP(G125,'18_换产标准_模拟'!$B$2:$F$4,5,FALSE)-VLOOKUP(G125,'18_换产标准_模拟'!$B$2:$F$4,3,FALSE),"超时","严重超时"))),"")</f>
        <v/>
      </c>
      <c r="X125">
        <f>IFERROR(INDEX('18_换产标准_模拟'!$A$2:$A$4,MATCH(G125,'18_换产标准_模拟'!$B$2:$B$4,0)),"")</f>
        <v/>
      </c>
      <c r="Y125" t="inlineStr">
        <is>
          <t>团队模拟数据</t>
        </is>
      </c>
    </row>
    <row r="126">
      <c r="A126" s="25" t="inlineStr">
        <is>
          <t>STOP-PRE-00125</t>
        </is>
      </c>
      <c r="B126" s="25" t="inlineStr">
        <is>
          <t>SHIFT-PRE-20251009</t>
        </is>
      </c>
      <c r="C126" s="25" t="inlineStr">
        <is>
          <t>改善前</t>
        </is>
      </c>
      <c r="D126" s="51" t="n">
        <v>45939</v>
      </c>
      <c r="E126" s="25" t="inlineStr">
        <is>
          <t>9KK25</t>
        </is>
      </c>
      <c r="F126" s="25" t="inlineStr">
        <is>
          <t>SETUPS-CHANGEOVERS</t>
        </is>
      </c>
      <c r="G126" s="25" t="inlineStr">
        <is>
          <t>MATERIAL CHANGEOVER</t>
        </is>
      </c>
      <c r="H126" s="25" t="inlineStr">
        <is>
          <t>Planned - Included in OEE</t>
        </is>
      </c>
      <c r="I126" s="25" t="inlineStr">
        <is>
          <t>EXTRUDER PRESS</t>
        </is>
      </c>
      <c r="J126" s="25" t="inlineStr">
        <is>
          <t>-</t>
        </is>
      </c>
      <c r="K126" s="53" t="n">
        <v>45939.76666666667</v>
      </c>
      <c r="L126" s="53" t="n">
        <v>45939.78333333333</v>
      </c>
      <c r="M126" s="54" t="n">
        <v>24.6</v>
      </c>
      <c r="N126" s="25" t="inlineStr">
        <is>
          <t>https://zenodo.org/records/17855209</t>
        </is>
      </c>
      <c r="O126" s="25" t="inlineStr">
        <is>
          <t>公开真实生产数据</t>
        </is>
      </c>
      <c r="P126" t="inlineStr">
        <is>
          <t>SHIFT-PRE-20251009</t>
        </is>
      </c>
      <c r="Q126" t="inlineStr">
        <is>
          <t>已关联</t>
        </is>
      </c>
      <c r="R126" t="inlineStr">
        <is>
          <t>按班次口径判断</t>
        </is>
      </c>
      <c r="T126" t="inlineStr">
        <is>
          <t>是</t>
        </is>
      </c>
      <c r="U126">
        <f>IFERROR(VLOOKUP(G126,'18_换产标准_模拟'!$B$2:$F$4,3,FALSE),"")</f>
        <v/>
      </c>
      <c r="V126">
        <f>IFERROR(MAX(M126-U126,0),"")</f>
        <v/>
      </c>
      <c r="W126">
        <f>IFERROR(IF(V126=0,"达标",IF(V126&lt;=VLOOKUP(G126,'18_换产标准_模拟'!$B$2:$F$4,4,FALSE)-VLOOKUP(G126,'18_换产标准_模拟'!$B$2:$F$4,3,FALSE),"轻微超时",IF(V126&lt;=VLOOKUP(G126,'18_换产标准_模拟'!$B$2:$F$4,5,FALSE)-VLOOKUP(G126,'18_换产标准_模拟'!$B$2:$F$4,3,FALSE),"超时","严重超时"))),"")</f>
        <v/>
      </c>
      <c r="X126">
        <f>IFERROR(INDEX('18_换产标准_模拟'!$A$2:$A$4,MATCH(G126,'18_换产标准_模拟'!$B$2:$B$4,0)),"")</f>
        <v/>
      </c>
      <c r="Y126" t="inlineStr">
        <is>
          <t>团队模拟数据</t>
        </is>
      </c>
    </row>
    <row r="127">
      <c r="A127" s="25" t="inlineStr">
        <is>
          <t>STOP-PRE-00126</t>
        </is>
      </c>
      <c r="B127" s="25" t="inlineStr">
        <is>
          <t>SHIFT-PRE-20251009</t>
        </is>
      </c>
      <c r="C127" s="25" t="inlineStr">
        <is>
          <t>改善前</t>
        </is>
      </c>
      <c r="D127" s="51" t="n">
        <v>45939</v>
      </c>
      <c r="E127" s="25" t="inlineStr">
        <is>
          <t>9KK25</t>
        </is>
      </c>
      <c r="F127" s="25" t="inlineStr">
        <is>
          <t>OPERATIONAL</t>
        </is>
      </c>
      <c r="G127" s="25" t="inlineStr">
        <is>
          <t>NO PRODUCTION SCHEDULE</t>
        </is>
      </c>
      <c r="H127" s="25" t="inlineStr">
        <is>
          <t>Planned - Not included in OEE</t>
        </is>
      </c>
      <c r="I127" s="25" t="inlineStr">
        <is>
          <t>EXTRUDER PRESS</t>
        </is>
      </c>
      <c r="J127" s="25" t="inlineStr">
        <is>
          <t>-</t>
        </is>
      </c>
      <c r="K127" s="53" t="n">
        <v>45939.79444444444</v>
      </c>
      <c r="L127" s="53" t="n">
        <v>45939.8125</v>
      </c>
      <c r="M127" s="54" t="n">
        <v>26</v>
      </c>
      <c r="N127" s="25" t="inlineStr">
        <is>
          <t>https://zenodo.org/records/17855209</t>
        </is>
      </c>
      <c r="O127" s="25" t="inlineStr">
        <is>
          <t>公开真实生产数据</t>
        </is>
      </c>
      <c r="P127" t="inlineStr">
        <is>
          <t>SHIFT-PRE-20251009</t>
        </is>
      </c>
      <c r="Q127" t="inlineStr">
        <is>
          <t>已关联</t>
        </is>
      </c>
      <c r="R127" t="inlineStr">
        <is>
          <t>按班次口径判断</t>
        </is>
      </c>
      <c r="T127" t="inlineStr">
        <is>
          <t>否</t>
        </is>
      </c>
    </row>
    <row r="128">
      <c r="A128" s="25" t="inlineStr">
        <is>
          <t>STOP-PRE-00127</t>
        </is>
      </c>
      <c r="B128" s="25" t="inlineStr">
        <is>
          <t>SHIFT-PRE-20251010</t>
        </is>
      </c>
      <c r="C128" s="25" t="inlineStr">
        <is>
          <t>改善前</t>
        </is>
      </c>
      <c r="D128" s="51" t="n">
        <v>45940</v>
      </c>
      <c r="E128" s="25" t="inlineStr">
        <is>
          <t>9KK25</t>
        </is>
      </c>
      <c r="F128" s="25" t="inlineStr">
        <is>
          <t>OPERATIONAL</t>
        </is>
      </c>
      <c r="G128" s="25" t="inlineStr">
        <is>
          <t>CLEANING</t>
        </is>
      </c>
      <c r="H128" s="25" t="inlineStr">
        <is>
          <t>Planned - Included in OEE</t>
        </is>
      </c>
      <c r="I128" s="25" t="inlineStr">
        <is>
          <t>EXTRUDER PRESS</t>
        </is>
      </c>
      <c r="J128" s="25" t="inlineStr">
        <is>
          <t>-</t>
        </is>
      </c>
      <c r="K128" s="53" t="n">
        <v>45940.46875</v>
      </c>
      <c r="L128" s="53" t="n">
        <v>45940.47638888889</v>
      </c>
      <c r="M128" s="54" t="n">
        <v>11.7</v>
      </c>
      <c r="N128" s="25" t="inlineStr">
        <is>
          <t>https://zenodo.org/records/17855209</t>
        </is>
      </c>
      <c r="O128" s="25" t="inlineStr">
        <is>
          <t>公开真实生产数据</t>
        </is>
      </c>
      <c r="P128" t="inlineStr">
        <is>
          <t>SHIFT-PRE-20251010</t>
        </is>
      </c>
      <c r="Q128" t="inlineStr">
        <is>
          <t>已关联</t>
        </is>
      </c>
      <c r="R128" t="inlineStr">
        <is>
          <t>按班次口径判断</t>
        </is>
      </c>
      <c r="T128" t="inlineStr">
        <is>
          <t>否</t>
        </is>
      </c>
    </row>
    <row r="129">
      <c r="A129" s="25" t="inlineStr">
        <is>
          <t>STOP-PRE-00128</t>
        </is>
      </c>
      <c r="B129" s="25" t="inlineStr">
        <is>
          <t>SHIFT-PRE-20251010</t>
        </is>
      </c>
      <c r="C129" s="25" t="inlineStr">
        <is>
          <t>改善前</t>
        </is>
      </c>
      <c r="D129" s="51" t="n">
        <v>45940</v>
      </c>
      <c r="E129" s="25" t="inlineStr">
        <is>
          <t>9KK25</t>
        </is>
      </c>
      <c r="F129" s="25" t="inlineStr">
        <is>
          <t>FAILURE</t>
        </is>
      </c>
      <c r="G129" s="25" t="inlineStr">
        <is>
          <t>AUTOMATION FAILURE</t>
        </is>
      </c>
      <c r="H129" s="25" t="inlineStr">
        <is>
          <t>Unplanned</t>
        </is>
      </c>
      <c r="I129" s="25" t="inlineStr">
        <is>
          <t>SILO</t>
        </is>
      </c>
      <c r="J129" s="25" t="inlineStr">
        <is>
          <t>ΔΕΝ ΞΕΚΙΝΟΥΣΑΝ ΤΑ ΕΜΒΟΛΑ</t>
        </is>
      </c>
      <c r="K129" s="53" t="n">
        <v>45940.47847222222</v>
      </c>
      <c r="L129" s="53" t="n">
        <v>45940.48194444444</v>
      </c>
      <c r="M129" s="54" t="n">
        <v>5.6</v>
      </c>
      <c r="N129" s="25" t="inlineStr">
        <is>
          <t>https://zenodo.org/records/17855209</t>
        </is>
      </c>
      <c r="O129" s="25" t="inlineStr">
        <is>
          <t>公开真实生产数据</t>
        </is>
      </c>
      <c r="P129" t="inlineStr">
        <is>
          <t>SHIFT-PRE-20251010</t>
        </is>
      </c>
      <c r="Q129" t="inlineStr">
        <is>
          <t>已关联</t>
        </is>
      </c>
      <c r="R129" t="inlineStr">
        <is>
          <t>按班次口径判断</t>
        </is>
      </c>
      <c r="T129" t="inlineStr">
        <is>
          <t>否</t>
        </is>
      </c>
    </row>
    <row r="130">
      <c r="A130" s="25" t="inlineStr">
        <is>
          <t>STOP-PRE-00129</t>
        </is>
      </c>
      <c r="B130" s="25" t="inlineStr">
        <is>
          <t>SHIFT-PRE-20251010</t>
        </is>
      </c>
      <c r="C130" s="25" t="inlineStr">
        <is>
          <t>改善前</t>
        </is>
      </c>
      <c r="D130" s="51" t="n">
        <v>45940</v>
      </c>
      <c r="E130" s="25" t="inlineStr">
        <is>
          <t>9KK25</t>
        </is>
      </c>
      <c r="F130" s="25" t="inlineStr">
        <is>
          <t>MATERIALS</t>
        </is>
      </c>
      <c r="G130" s="25" t="inlineStr">
        <is>
          <t>MANUAL BRICK HANDLING</t>
        </is>
      </c>
      <c r="H130" s="25" t="inlineStr">
        <is>
          <t>Unplanned</t>
        </is>
      </c>
      <c r="I130" s="25" t="inlineStr">
        <is>
          <t>HACKING STATION</t>
        </is>
      </c>
      <c r="J130" s="25" t="inlineStr">
        <is>
          <t>ΣΠΑΣΜΕΝΑ ΤΟΥΒΛΑ/ΕΣΚΙΖΕ ΣΤΗ ΠΡΕΣΑ</t>
        </is>
      </c>
      <c r="K130" s="53" t="n">
        <v>45940.55902777778</v>
      </c>
      <c r="L130" s="53" t="n">
        <v>45940.5625</v>
      </c>
      <c r="M130" s="54" t="n">
        <v>5.2</v>
      </c>
      <c r="N130" s="25" t="inlineStr">
        <is>
          <t>https://zenodo.org/records/17855209</t>
        </is>
      </c>
      <c r="O130" s="25" t="inlineStr">
        <is>
          <t>公开真实生产数据</t>
        </is>
      </c>
      <c r="P130" t="inlineStr">
        <is>
          <t>SHIFT-PRE-20251010</t>
        </is>
      </c>
      <c r="Q130" t="inlineStr">
        <is>
          <t>已关联</t>
        </is>
      </c>
      <c r="R130" t="inlineStr">
        <is>
          <t>按班次口径判断</t>
        </is>
      </c>
      <c r="T130" t="inlineStr">
        <is>
          <t>否</t>
        </is>
      </c>
    </row>
    <row r="131">
      <c r="A131" s="25" t="inlineStr">
        <is>
          <t>STOP-PRE-00130</t>
        </is>
      </c>
      <c r="B131" s="25" t="inlineStr">
        <is>
          <t>SHIFT-PRE-20251010</t>
        </is>
      </c>
      <c r="C131" s="25" t="inlineStr">
        <is>
          <t>改善前</t>
        </is>
      </c>
      <c r="D131" s="51" t="n">
        <v>45940</v>
      </c>
      <c r="E131" s="25" t="inlineStr">
        <is>
          <t>9KK25</t>
        </is>
      </c>
      <c r="F131" s="25" t="inlineStr">
        <is>
          <t>FAILURE</t>
        </is>
      </c>
      <c r="G131" s="25" t="inlineStr">
        <is>
          <t>AUTOMATION FAILURE</t>
        </is>
      </c>
      <c r="H131" s="25" t="inlineStr">
        <is>
          <t>Unplanned</t>
        </is>
      </c>
      <c r="I131" s="25" t="inlineStr">
        <is>
          <t>DRYER</t>
        </is>
      </c>
      <c r="J131" s="25" t="inlineStr">
        <is>
          <t>ΔΕΝ ΞΕΦΟΡΤΩΣΕ ΤΕΛΛΑΡΟ Ο ΜΕΤΑΦ. ΕΙΣΟΔΟΥ</t>
        </is>
      </c>
      <c r="K131" s="53" t="n">
        <v>45940.6</v>
      </c>
      <c r="L131" s="53" t="n">
        <v>45940.60694444444</v>
      </c>
      <c r="M131" s="54" t="n">
        <v>10.6</v>
      </c>
      <c r="N131" s="25" t="inlineStr">
        <is>
          <t>https://zenodo.org/records/17855209</t>
        </is>
      </c>
      <c r="O131" s="25" t="inlineStr">
        <is>
          <t>公开真实生产数据</t>
        </is>
      </c>
      <c r="P131" t="inlineStr">
        <is>
          <t>SHIFT-PRE-20251010</t>
        </is>
      </c>
      <c r="Q131" t="inlineStr">
        <is>
          <t>已关联</t>
        </is>
      </c>
      <c r="R131" t="inlineStr">
        <is>
          <t>按班次口径判断</t>
        </is>
      </c>
      <c r="T131" t="inlineStr">
        <is>
          <t>否</t>
        </is>
      </c>
    </row>
    <row r="132">
      <c r="A132" s="25" t="inlineStr">
        <is>
          <t>STOP-PRE-00131</t>
        </is>
      </c>
      <c r="B132" s="25" t="inlineStr">
        <is>
          <t>SHIFT-PRE-20251010</t>
        </is>
      </c>
      <c r="C132" s="25" t="inlineStr">
        <is>
          <t>改善前</t>
        </is>
      </c>
      <c r="D132" s="51" t="n">
        <v>45940</v>
      </c>
      <c r="E132" s="25" t="inlineStr">
        <is>
          <t>KK250</t>
        </is>
      </c>
      <c r="F132" s="25" t="inlineStr">
        <is>
          <t>SETUPS-CHANGEOVERS</t>
        </is>
      </c>
      <c r="G132" s="25" t="inlineStr">
        <is>
          <t>MATERIAL CHANGEOVER</t>
        </is>
      </c>
      <c r="H132" s="25" t="inlineStr">
        <is>
          <t>Planned - Included in OEE</t>
        </is>
      </c>
      <c r="I132" s="25" t="inlineStr">
        <is>
          <t>EXTRUDER PRESS</t>
        </is>
      </c>
      <c r="J132" s="25" t="inlineStr">
        <is>
          <t>-</t>
        </is>
      </c>
      <c r="K132" s="53" t="n">
        <v>45940.62916666667</v>
      </c>
      <c r="L132" s="53" t="n">
        <v>45940.6375</v>
      </c>
      <c r="M132" s="54" t="n">
        <v>12.3</v>
      </c>
      <c r="N132" s="25" t="inlineStr">
        <is>
          <t>https://zenodo.org/records/17855209</t>
        </is>
      </c>
      <c r="O132" s="25" t="inlineStr">
        <is>
          <t>公开真实生产数据</t>
        </is>
      </c>
      <c r="P132" t="inlineStr">
        <is>
          <t>SHIFT-PRE-20251010</t>
        </is>
      </c>
      <c r="Q132" t="inlineStr">
        <is>
          <t>已关联</t>
        </is>
      </c>
      <c r="R132" t="inlineStr">
        <is>
          <t>按班次口径判断</t>
        </is>
      </c>
      <c r="T132" t="inlineStr">
        <is>
          <t>是</t>
        </is>
      </c>
      <c r="U132">
        <f>IFERROR(VLOOKUP(G132,'18_换产标准_模拟'!$B$2:$F$4,3,FALSE),"")</f>
        <v/>
      </c>
      <c r="V132">
        <f>IFERROR(MAX(M132-U132,0),"")</f>
        <v/>
      </c>
      <c r="W132">
        <f>IFERROR(IF(V132=0,"达标",IF(V132&lt;=VLOOKUP(G132,'18_换产标准_模拟'!$B$2:$F$4,4,FALSE)-VLOOKUP(G132,'18_换产标准_模拟'!$B$2:$F$4,3,FALSE),"轻微超时",IF(V132&lt;=VLOOKUP(G132,'18_换产标准_模拟'!$B$2:$F$4,5,FALSE)-VLOOKUP(G132,'18_换产标准_模拟'!$B$2:$F$4,3,FALSE),"超时","严重超时"))),"")</f>
        <v/>
      </c>
      <c r="X132">
        <f>IFERROR(INDEX('18_换产标准_模拟'!$A$2:$A$4,MATCH(G132,'18_换产标准_模拟'!$B$2:$B$4,0)),"")</f>
        <v/>
      </c>
      <c r="Y132" t="inlineStr">
        <is>
          <t>团队模拟数据</t>
        </is>
      </c>
    </row>
    <row r="133">
      <c r="A133" s="25" t="inlineStr">
        <is>
          <t>STOP-PRE-00132</t>
        </is>
      </c>
      <c r="B133" s="25" t="inlineStr">
        <is>
          <t>SHIFT-PRE-20251010</t>
        </is>
      </c>
      <c r="C133" s="25" t="inlineStr">
        <is>
          <t>改善前</t>
        </is>
      </c>
      <c r="D133" s="51" t="n">
        <v>45940</v>
      </c>
      <c r="E133" s="25" t="inlineStr">
        <is>
          <t>KK250</t>
        </is>
      </c>
      <c r="F133" s="25" t="inlineStr">
        <is>
          <t>MATERIALS</t>
        </is>
      </c>
      <c r="G133" s="25" t="inlineStr">
        <is>
          <t>MANUAL BRICK HANDLING</t>
        </is>
      </c>
      <c r="H133" s="25" t="inlineStr">
        <is>
          <t>Unplanned</t>
        </is>
      </c>
      <c r="I133" s="25" t="inlineStr">
        <is>
          <t>HACKING STATION</t>
        </is>
      </c>
      <c r="J133" s="25" t="inlineStr">
        <is>
          <t>ΣΠΑΣΜΕΝΑ ΤΟΥΒΛΑ (ΚΚ250)</t>
        </is>
      </c>
      <c r="K133" s="53" t="n">
        <v>45940.65138888889</v>
      </c>
      <c r="L133" s="53" t="n">
        <v>45940.66180555556</v>
      </c>
      <c r="M133" s="54" t="n">
        <v>15.2</v>
      </c>
      <c r="N133" s="25" t="inlineStr">
        <is>
          <t>https://zenodo.org/records/17855209</t>
        </is>
      </c>
      <c r="O133" s="25" t="inlineStr">
        <is>
          <t>公开真实生产数据</t>
        </is>
      </c>
      <c r="P133" t="inlineStr">
        <is>
          <t>SHIFT-PRE-20251010</t>
        </is>
      </c>
      <c r="Q133" t="inlineStr">
        <is>
          <t>已关联</t>
        </is>
      </c>
      <c r="R133" t="inlineStr">
        <is>
          <t>按班次口径判断</t>
        </is>
      </c>
      <c r="T133" t="inlineStr">
        <is>
          <t>否</t>
        </is>
      </c>
    </row>
    <row r="134">
      <c r="A134" s="25" t="inlineStr">
        <is>
          <t>STOP-PRE-00133</t>
        </is>
      </c>
      <c r="B134" s="25" t="inlineStr">
        <is>
          <t>SHIFT-PRE-20251010</t>
        </is>
      </c>
      <c r="C134" s="25" t="inlineStr">
        <is>
          <t>改善前</t>
        </is>
      </c>
      <c r="D134" s="51" t="n">
        <v>45940</v>
      </c>
      <c r="E134" s="25" t="inlineStr">
        <is>
          <t>KK250</t>
        </is>
      </c>
      <c r="F134" s="25" t="inlineStr">
        <is>
          <t>FAILURE</t>
        </is>
      </c>
      <c r="G134" s="25" t="inlineStr">
        <is>
          <t>AUTOMATION FAILURE</t>
        </is>
      </c>
      <c r="H134" s="25" t="inlineStr">
        <is>
          <t>Unplanned</t>
        </is>
      </c>
      <c r="I134" s="25" t="inlineStr">
        <is>
          <t>DRYER</t>
        </is>
      </c>
      <c r="J134" s="25" t="inlineStr">
        <is>
          <t>ΠΑΤΙΝΑΡΕΙ Ο ΜΕΤΑΦ. ΕΞΟΔΟΥ ΣΤΗ ΓΡΑΜΜΗ 5 (ΧΩΜΑ)</t>
        </is>
      </c>
      <c r="K134" s="53" t="n">
        <v>45940.75208333333</v>
      </c>
      <c r="L134" s="53" t="n">
        <v>45940.75416666667</v>
      </c>
      <c r="M134" s="54" t="n">
        <v>4</v>
      </c>
      <c r="N134" s="25" t="inlineStr">
        <is>
          <t>https://zenodo.org/records/17855209</t>
        </is>
      </c>
      <c r="O134" s="25" t="inlineStr">
        <is>
          <t>公开真实生产数据</t>
        </is>
      </c>
      <c r="P134" t="inlineStr">
        <is>
          <t>SHIFT-PRE-20251010</t>
        </is>
      </c>
      <c r="Q134" t="inlineStr">
        <is>
          <t>已关联</t>
        </is>
      </c>
      <c r="R134" t="inlineStr">
        <is>
          <t>按班次口径判断</t>
        </is>
      </c>
      <c r="T134" t="inlineStr">
        <is>
          <t>否</t>
        </is>
      </c>
    </row>
    <row r="135">
      <c r="A135" s="25" t="inlineStr">
        <is>
          <t>STOP-PRE-00134</t>
        </is>
      </c>
      <c r="B135" s="25" t="inlineStr">
        <is>
          <t>SHIFT-PRE-20251010</t>
        </is>
      </c>
      <c r="C135" s="25" t="inlineStr">
        <is>
          <t>改善前</t>
        </is>
      </c>
      <c r="D135" s="51" t="n">
        <v>45940</v>
      </c>
      <c r="E135" s="25" t="inlineStr">
        <is>
          <t>KK250</t>
        </is>
      </c>
      <c r="F135" s="25" t="inlineStr">
        <is>
          <t>FAILURE</t>
        </is>
      </c>
      <c r="G135" s="25" t="inlineStr">
        <is>
          <t>AUTOMATION FAILURE</t>
        </is>
      </c>
      <c r="H135" s="25" t="inlineStr">
        <is>
          <t>Unplanned</t>
        </is>
      </c>
      <c r="I135" s="25" t="inlineStr">
        <is>
          <t>DRYER</t>
        </is>
      </c>
      <c r="J135" s="25" t="inlineStr">
        <is>
          <t>ΠΑΤΙΝΑΡΕΙ Ο ΜΕΤΑΦ. ΕΞΟΔΟΥ ΣΤΗ ΓΡΑΜΜΗ 6 (ΧΩΜΑ)</t>
        </is>
      </c>
      <c r="K135" s="53" t="n">
        <v>45940.77013888889</v>
      </c>
      <c r="L135" s="53" t="n">
        <v>45940.77222222222</v>
      </c>
      <c r="M135" s="54" t="n">
        <v>3.1</v>
      </c>
      <c r="N135" s="25" t="inlineStr">
        <is>
          <t>https://zenodo.org/records/17855209</t>
        </is>
      </c>
      <c r="O135" s="25" t="inlineStr">
        <is>
          <t>公开真实生产数据</t>
        </is>
      </c>
      <c r="P135" t="inlineStr">
        <is>
          <t>SHIFT-PRE-20251010</t>
        </is>
      </c>
      <c r="Q135" t="inlineStr">
        <is>
          <t>已关联</t>
        </is>
      </c>
      <c r="R135" t="inlineStr">
        <is>
          <t>按班次口径判断</t>
        </is>
      </c>
      <c r="T135" t="inlineStr">
        <is>
          <t>否</t>
        </is>
      </c>
    </row>
    <row r="136">
      <c r="A136" s="25" t="inlineStr">
        <is>
          <t>STOP-PRE-00135</t>
        </is>
      </c>
      <c r="B136" s="25" t="inlineStr">
        <is>
          <t>SHIFT-PRE-20251010</t>
        </is>
      </c>
      <c r="C136" s="25" t="inlineStr">
        <is>
          <t>改善前</t>
        </is>
      </c>
      <c r="D136" s="51" t="n">
        <v>45940</v>
      </c>
      <c r="E136" s="25" t="inlineStr">
        <is>
          <t>KK250</t>
        </is>
      </c>
      <c r="F136" s="25" t="inlineStr">
        <is>
          <t>OPERATIONAL</t>
        </is>
      </c>
      <c r="G136" s="25" t="inlineStr">
        <is>
          <t>CLEANING</t>
        </is>
      </c>
      <c r="H136" s="25" t="inlineStr">
        <is>
          <t>Planned - Included in OEE</t>
        </is>
      </c>
      <c r="I136" s="25" t="inlineStr">
        <is>
          <t>EXTRUDER PRESS</t>
        </is>
      </c>
      <c r="J136" s="25" t="inlineStr">
        <is>
          <t>-</t>
        </is>
      </c>
      <c r="K136" s="53" t="n">
        <v>45940.77430555555</v>
      </c>
      <c r="L136" s="53" t="n">
        <v>45940.79166666666</v>
      </c>
      <c r="M136" s="54" t="n">
        <v>25</v>
      </c>
      <c r="N136" s="25" t="inlineStr">
        <is>
          <t>https://zenodo.org/records/17855209</t>
        </is>
      </c>
      <c r="O136" s="25" t="inlineStr">
        <is>
          <t>公开真实生产数据</t>
        </is>
      </c>
      <c r="P136" t="inlineStr">
        <is>
          <t>SHIFT-PRE-20251010</t>
        </is>
      </c>
      <c r="Q136" t="inlineStr">
        <is>
          <t>已关联</t>
        </is>
      </c>
      <c r="R136" t="inlineStr">
        <is>
          <t>按班次口径判断</t>
        </is>
      </c>
      <c r="T136" t="inlineStr">
        <is>
          <t>否</t>
        </is>
      </c>
    </row>
    <row r="137">
      <c r="A137" s="25" t="inlineStr">
        <is>
          <t>STOP-PRE-00136</t>
        </is>
      </c>
      <c r="B137" s="25" t="inlineStr">
        <is>
          <t>SHIFT-PRE-20251013</t>
        </is>
      </c>
      <c r="C137" s="25" t="inlineStr">
        <is>
          <t>改善前</t>
        </is>
      </c>
      <c r="D137" s="51" t="n">
        <v>45943</v>
      </c>
      <c r="E137" s="25" t="inlineStr">
        <is>
          <t>KK250</t>
        </is>
      </c>
      <c r="F137" s="25" t="inlineStr">
        <is>
          <t>OPERATIONAL</t>
        </is>
      </c>
      <c r="G137" s="25" t="inlineStr">
        <is>
          <t>CLEANING</t>
        </is>
      </c>
      <c r="H137" s="25" t="inlineStr">
        <is>
          <t>Planned - Included in OEE</t>
        </is>
      </c>
      <c r="I137" s="25" t="inlineStr">
        <is>
          <t>EXTRUDER PRESS</t>
        </is>
      </c>
      <c r="J137" s="25" t="inlineStr">
        <is>
          <t>-</t>
        </is>
      </c>
      <c r="K137" s="53" t="n">
        <v>45943.46875</v>
      </c>
      <c r="L137" s="53" t="n">
        <v>45943.47291666667</v>
      </c>
      <c r="M137" s="54" t="n">
        <v>6.3</v>
      </c>
      <c r="N137" s="25" t="inlineStr">
        <is>
          <t>https://zenodo.org/records/17855209</t>
        </is>
      </c>
      <c r="O137" s="25" t="inlineStr">
        <is>
          <t>公开真实生产数据</t>
        </is>
      </c>
      <c r="P137" t="inlineStr">
        <is>
          <t>SHIFT-PRE-20251013</t>
        </is>
      </c>
      <c r="Q137" t="inlineStr">
        <is>
          <t>已关联</t>
        </is>
      </c>
      <c r="R137" t="inlineStr">
        <is>
          <t>按班次口径判断</t>
        </is>
      </c>
      <c r="T137" t="inlineStr">
        <is>
          <t>否</t>
        </is>
      </c>
    </row>
    <row r="138">
      <c r="A138" s="25" t="inlineStr">
        <is>
          <t>STOP-PRE-00137</t>
        </is>
      </c>
      <c r="B138" s="25" t="inlineStr">
        <is>
          <t>SHIFT-PRE-20251013</t>
        </is>
      </c>
      <c r="C138" s="25" t="inlineStr">
        <is>
          <t>改善前</t>
        </is>
      </c>
      <c r="D138" s="51" t="n">
        <v>45943</v>
      </c>
      <c r="E138" s="25" t="inlineStr">
        <is>
          <t>KK250</t>
        </is>
      </c>
      <c r="F138" s="25" t="inlineStr">
        <is>
          <t>FAILURE</t>
        </is>
      </c>
      <c r="G138" s="25" t="inlineStr">
        <is>
          <t>AUTOMATION FAILURE</t>
        </is>
      </c>
      <c r="H138" s="25" t="inlineStr">
        <is>
          <t>Unplanned</t>
        </is>
      </c>
      <c r="I138" s="25" t="inlineStr">
        <is>
          <t>SILO</t>
        </is>
      </c>
      <c r="J138" s="25" t="inlineStr">
        <is>
          <t>ΔΕΝ ΕΚΚΙΝΟΥΣΑΝ ΤΑ ΕΜΒΟΛΑ</t>
        </is>
      </c>
      <c r="K138" s="53" t="n">
        <v>45943.475</v>
      </c>
      <c r="L138" s="53" t="n">
        <v>45943.47708333333</v>
      </c>
      <c r="M138" s="54" t="n">
        <v>3.7</v>
      </c>
      <c r="N138" s="25" t="inlineStr">
        <is>
          <t>https://zenodo.org/records/17855209</t>
        </is>
      </c>
      <c r="O138" s="25" t="inlineStr">
        <is>
          <t>公开真实生产数据</t>
        </is>
      </c>
      <c r="P138" t="inlineStr">
        <is>
          <t>SHIFT-PRE-20251013</t>
        </is>
      </c>
      <c r="Q138" t="inlineStr">
        <is>
          <t>已关联</t>
        </is>
      </c>
      <c r="R138" t="inlineStr">
        <is>
          <t>按班次口径判断</t>
        </is>
      </c>
      <c r="T138" t="inlineStr">
        <is>
          <t>否</t>
        </is>
      </c>
    </row>
    <row r="139">
      <c r="A139" s="25" t="inlineStr">
        <is>
          <t>STOP-PRE-00138</t>
        </is>
      </c>
      <c r="B139" s="25" t="inlineStr">
        <is>
          <t>SHIFT-PRE-20251013</t>
        </is>
      </c>
      <c r="C139" s="25" t="inlineStr">
        <is>
          <t>改善前</t>
        </is>
      </c>
      <c r="D139" s="51" t="n">
        <v>45943</v>
      </c>
      <c r="E139" s="25" t="inlineStr">
        <is>
          <t>KK200-1</t>
        </is>
      </c>
      <c r="F139" s="25" t="inlineStr">
        <is>
          <t>SETUPS-CHANGEOVERS</t>
        </is>
      </c>
      <c r="G139" s="25" t="inlineStr">
        <is>
          <t>MATERIAL CHANGEOVER</t>
        </is>
      </c>
      <c r="H139" s="25" t="inlineStr">
        <is>
          <t>Planned - Included in OEE</t>
        </is>
      </c>
      <c r="I139" s="25" t="inlineStr">
        <is>
          <t>EXTRUDER PRESS</t>
        </is>
      </c>
      <c r="J139" s="25" t="inlineStr">
        <is>
          <t>-</t>
        </is>
      </c>
      <c r="K139" s="53" t="n">
        <v>45943.48333333333</v>
      </c>
      <c r="L139" s="53" t="n">
        <v>45943.49583333333</v>
      </c>
      <c r="M139" s="54" t="n">
        <v>19</v>
      </c>
      <c r="N139" s="25" t="inlineStr">
        <is>
          <t>https://zenodo.org/records/17855209</t>
        </is>
      </c>
      <c r="O139" s="25" t="inlineStr">
        <is>
          <t>公开真实生产数据</t>
        </is>
      </c>
      <c r="P139" t="inlineStr">
        <is>
          <t>SHIFT-PRE-20251013</t>
        </is>
      </c>
      <c r="Q139" t="inlineStr">
        <is>
          <t>已关联</t>
        </is>
      </c>
      <c r="R139" t="inlineStr">
        <is>
          <t>按班次口径判断</t>
        </is>
      </c>
      <c r="T139" t="inlineStr">
        <is>
          <t>是</t>
        </is>
      </c>
      <c r="U139">
        <f>IFERROR(VLOOKUP(G139,'18_换产标准_模拟'!$B$2:$F$4,3,FALSE),"")</f>
        <v/>
      </c>
      <c r="V139">
        <f>IFERROR(MAX(M139-U139,0),"")</f>
        <v/>
      </c>
      <c r="W139">
        <f>IFERROR(IF(V139=0,"达标",IF(V139&lt;=VLOOKUP(G139,'18_换产标准_模拟'!$B$2:$F$4,4,FALSE)-VLOOKUP(G139,'18_换产标准_模拟'!$B$2:$F$4,3,FALSE),"轻微超时",IF(V139&lt;=VLOOKUP(G139,'18_换产标准_模拟'!$B$2:$F$4,5,FALSE)-VLOOKUP(G139,'18_换产标准_模拟'!$B$2:$F$4,3,FALSE),"超时","严重超时"))),"")</f>
        <v/>
      </c>
      <c r="X139">
        <f>IFERROR(INDEX('18_换产标准_模拟'!$A$2:$A$4,MATCH(G139,'18_换产标准_模拟'!$B$2:$B$4,0)),"")</f>
        <v/>
      </c>
      <c r="Y139" t="inlineStr">
        <is>
          <t>团队模拟数据</t>
        </is>
      </c>
    </row>
    <row r="140">
      <c r="A140" s="25" t="inlineStr">
        <is>
          <t>STOP-PRE-00139</t>
        </is>
      </c>
      <c r="B140" s="25" t="inlineStr">
        <is>
          <t>SHIFT-PRE-20251013</t>
        </is>
      </c>
      <c r="C140" s="25" t="inlineStr">
        <is>
          <t>改善前</t>
        </is>
      </c>
      <c r="D140" s="51" t="n">
        <v>45943</v>
      </c>
      <c r="E140" s="25" t="inlineStr">
        <is>
          <t>KK200-1</t>
        </is>
      </c>
      <c r="F140" s="25" t="inlineStr">
        <is>
          <t>FAILURE</t>
        </is>
      </c>
      <c r="G140" s="25" t="inlineStr">
        <is>
          <t>MECHANICAL FAILURE</t>
        </is>
      </c>
      <c r="H140" s="25" t="inlineStr">
        <is>
          <t>Unplanned</t>
        </is>
      </c>
      <c r="I140" s="25" t="inlineStr">
        <is>
          <t>HYDRAULIC ELEVATOR (UNLOADING)</t>
        </is>
      </c>
      <c r="J140" s="25" t="inlineStr">
        <is>
          <t>ΣΠΑΣΜΕΝΟ ΛΑΣΤΙΧΟ ΛΑΔΙΟΥ (ΜΑΡΚΟΥΤΣΙ)</t>
        </is>
      </c>
      <c r="K140" s="53" t="n">
        <v>45943.51180555556</v>
      </c>
      <c r="L140" s="53" t="n">
        <v>45943.52291666667</v>
      </c>
      <c r="M140" s="54" t="n">
        <v>16.2</v>
      </c>
      <c r="N140" s="25" t="inlineStr">
        <is>
          <t>https://zenodo.org/records/17855209</t>
        </is>
      </c>
      <c r="O140" s="25" t="inlineStr">
        <is>
          <t>公开真实生产数据</t>
        </is>
      </c>
      <c r="P140" t="inlineStr">
        <is>
          <t>SHIFT-PRE-20251013</t>
        </is>
      </c>
      <c r="Q140" t="inlineStr">
        <is>
          <t>已关联</t>
        </is>
      </c>
      <c r="R140" t="inlineStr">
        <is>
          <t>按班次口径判断</t>
        </is>
      </c>
      <c r="T140" t="inlineStr">
        <is>
          <t>否</t>
        </is>
      </c>
    </row>
    <row r="141">
      <c r="A141" s="25" t="inlineStr">
        <is>
          <t>STOP-PRE-00140</t>
        </is>
      </c>
      <c r="B141" s="25" t="inlineStr">
        <is>
          <t>SHIFT-PRE-20251013</t>
        </is>
      </c>
      <c r="C141" s="25" t="inlineStr">
        <is>
          <t>改善前</t>
        </is>
      </c>
      <c r="D141" s="51" t="n">
        <v>45943</v>
      </c>
      <c r="E141" s="25" t="inlineStr">
        <is>
          <t>KK200-1</t>
        </is>
      </c>
      <c r="F141" s="25" t="inlineStr">
        <is>
          <t>FAILURE</t>
        </is>
      </c>
      <c r="G141" s="25" t="inlineStr">
        <is>
          <t>MECHANICAL FAILURE</t>
        </is>
      </c>
      <c r="H141" s="25" t="inlineStr">
        <is>
          <t>Unplanned</t>
        </is>
      </c>
      <c r="I141" s="25" t="inlineStr">
        <is>
          <t>HYDRAULIC ELEVATOR (UNLOADING)</t>
        </is>
      </c>
      <c r="J141" s="25" t="inlineStr">
        <is>
          <t>ΣΠΑΣΜΕΝΟ ΛΑΣΤΙΧΟ ΛΑΔΙΟΥ (ΜΑΡΚΟΥΤΣΙ)</t>
        </is>
      </c>
      <c r="K141" s="53" t="n">
        <v>45943.52430555555</v>
      </c>
      <c r="L141" s="53" t="n">
        <v>45943.58958333333</v>
      </c>
      <c r="M141" s="54" t="n">
        <v>94.8</v>
      </c>
      <c r="N141" s="25" t="inlineStr">
        <is>
          <t>https://zenodo.org/records/17855209</t>
        </is>
      </c>
      <c r="O141" s="25" t="inlineStr">
        <is>
          <t>公开真实生产数据</t>
        </is>
      </c>
      <c r="P141" t="inlineStr">
        <is>
          <t>SHIFT-PRE-20251013</t>
        </is>
      </c>
      <c r="Q141" t="inlineStr">
        <is>
          <t>已关联</t>
        </is>
      </c>
      <c r="R141" t="inlineStr">
        <is>
          <t>按班次口径判断</t>
        </is>
      </c>
      <c r="T141" t="inlineStr">
        <is>
          <t>否</t>
        </is>
      </c>
    </row>
    <row r="142">
      <c r="A142" s="25" t="inlineStr">
        <is>
          <t>STOP-PRE-00141</t>
        </is>
      </c>
      <c r="B142" s="25" t="inlineStr">
        <is>
          <t>SHIFT-PRE-20251013</t>
        </is>
      </c>
      <c r="C142" s="25" t="inlineStr">
        <is>
          <t>改善前</t>
        </is>
      </c>
      <c r="D142" s="51" t="n">
        <v>45943</v>
      </c>
      <c r="E142" s="25" t="inlineStr">
        <is>
          <t>KK200-1</t>
        </is>
      </c>
      <c r="F142" s="25" t="inlineStr">
        <is>
          <t>SETUPS-CHANGEOVERS</t>
        </is>
      </c>
      <c r="G142" s="25" t="inlineStr">
        <is>
          <t>MATERIAL CHANGEOVER</t>
        </is>
      </c>
      <c r="H142" s="25" t="inlineStr">
        <is>
          <t>Planned - Included in OEE</t>
        </is>
      </c>
      <c r="I142" s="25" t="inlineStr">
        <is>
          <t>HACKING STATION</t>
        </is>
      </c>
      <c r="J142" s="25" t="str"/>
      <c r="K142" s="53" t="n">
        <v>45943.75416666667</v>
      </c>
      <c r="L142" s="53" t="n">
        <v>45943.75833333333</v>
      </c>
      <c r="M142" s="54" t="n">
        <v>6.5</v>
      </c>
      <c r="N142" s="25" t="inlineStr">
        <is>
          <t>https://zenodo.org/records/17855209</t>
        </is>
      </c>
      <c r="O142" s="25" t="inlineStr">
        <is>
          <t>公开真实生产数据</t>
        </is>
      </c>
      <c r="P142" t="inlineStr">
        <is>
          <t>SHIFT-PRE-20251013</t>
        </is>
      </c>
      <c r="Q142" t="inlineStr">
        <is>
          <t>已关联</t>
        </is>
      </c>
      <c r="R142" t="inlineStr">
        <is>
          <t>按班次口径判断</t>
        </is>
      </c>
      <c r="T142" t="inlineStr">
        <is>
          <t>是</t>
        </is>
      </c>
      <c r="U142">
        <f>IFERROR(VLOOKUP(G142,'18_换产标准_模拟'!$B$2:$F$4,3,FALSE),"")</f>
        <v/>
      </c>
      <c r="V142">
        <f>IFERROR(MAX(M142-U142,0),"")</f>
        <v/>
      </c>
      <c r="W142">
        <f>IFERROR(IF(V142=0,"达标",IF(V142&lt;=VLOOKUP(G142,'18_换产标准_模拟'!$B$2:$F$4,4,FALSE)-VLOOKUP(G142,'18_换产标准_模拟'!$B$2:$F$4,3,FALSE),"轻微超时",IF(V142&lt;=VLOOKUP(G142,'18_换产标准_模拟'!$B$2:$F$4,5,FALSE)-VLOOKUP(G142,'18_换产标准_模拟'!$B$2:$F$4,3,FALSE),"超时","严重超时"))),"")</f>
        <v/>
      </c>
      <c r="X142">
        <f>IFERROR(INDEX('18_换产标准_模拟'!$A$2:$A$4,MATCH(G142,'18_换产标准_模拟'!$B$2:$B$4,0)),"")</f>
        <v/>
      </c>
      <c r="Y142" t="inlineStr">
        <is>
          <t>团队模拟数据</t>
        </is>
      </c>
    </row>
    <row r="143">
      <c r="A143" s="25" t="inlineStr">
        <is>
          <t>STOP-PRE-00142</t>
        </is>
      </c>
      <c r="B143" s="25" t="inlineStr">
        <is>
          <t>SHIFT-PRE-20251013</t>
        </is>
      </c>
      <c r="C143" s="25" t="inlineStr">
        <is>
          <t>改善前</t>
        </is>
      </c>
      <c r="D143" s="51" t="n">
        <v>45943</v>
      </c>
      <c r="E143" s="25" t="inlineStr">
        <is>
          <t>KK200-1</t>
        </is>
      </c>
      <c r="F143" s="25" t="inlineStr">
        <is>
          <t>MATERIALS</t>
        </is>
      </c>
      <c r="G143" s="25" t="inlineStr">
        <is>
          <t>MANUAL BRICK HANDLING</t>
        </is>
      </c>
      <c r="H143" s="25" t="inlineStr">
        <is>
          <t>Unplanned</t>
        </is>
      </c>
      <c r="I143" s="25" t="inlineStr">
        <is>
          <t>HACKING STATION</t>
        </is>
      </c>
      <c r="J143" s="25" t="inlineStr">
        <is>
          <t>ΣΠΑΣΜΕΝΑ ΤΟΥΒΛΑ (9KK25H)</t>
        </is>
      </c>
      <c r="K143" s="53" t="n">
        <v>45943.76458333333</v>
      </c>
      <c r="L143" s="53" t="n">
        <v>45943.775</v>
      </c>
      <c r="M143" s="54" t="n">
        <v>15.7</v>
      </c>
      <c r="N143" s="25" t="inlineStr">
        <is>
          <t>https://zenodo.org/records/17855209</t>
        </is>
      </c>
      <c r="O143" s="25" t="inlineStr">
        <is>
          <t>公开真实生产数据</t>
        </is>
      </c>
      <c r="P143" t="inlineStr">
        <is>
          <t>SHIFT-PRE-20251013</t>
        </is>
      </c>
      <c r="Q143" t="inlineStr">
        <is>
          <t>已关联</t>
        </is>
      </c>
      <c r="R143" t="inlineStr">
        <is>
          <t>按班次口径判断</t>
        </is>
      </c>
      <c r="T143" t="inlineStr">
        <is>
          <t>否</t>
        </is>
      </c>
    </row>
    <row r="144">
      <c r="A144" s="25" t="inlineStr">
        <is>
          <t>STOP-PRE-00143</t>
        </is>
      </c>
      <c r="B144" s="25" t="inlineStr">
        <is>
          <t>SHIFT-PRE-20251013</t>
        </is>
      </c>
      <c r="C144" s="25" t="inlineStr">
        <is>
          <t>改善前</t>
        </is>
      </c>
      <c r="D144" s="51" t="n">
        <v>45943</v>
      </c>
      <c r="E144" s="25" t="inlineStr">
        <is>
          <t>KK200-1</t>
        </is>
      </c>
      <c r="F144" s="25" t="inlineStr">
        <is>
          <t>MATERIALS</t>
        </is>
      </c>
      <c r="G144" s="25" t="inlineStr">
        <is>
          <t>MANUAL BRICK HANDLING</t>
        </is>
      </c>
      <c r="H144" s="25" t="inlineStr">
        <is>
          <t>Unplanned</t>
        </is>
      </c>
      <c r="I144" s="25" t="inlineStr">
        <is>
          <t>HACKING STATION</t>
        </is>
      </c>
      <c r="J144" s="25" t="inlineStr">
        <is>
          <t>ΣΠΑΣΜΕΝΑ ΤΟΥΒΛΑ (9KK25H)</t>
        </is>
      </c>
      <c r="K144" s="53" t="n">
        <v>45943.78194444445</v>
      </c>
      <c r="L144" s="53" t="n">
        <v>45943.78680555556</v>
      </c>
      <c r="M144" s="54" t="n">
        <v>7.3</v>
      </c>
      <c r="N144" s="25" t="inlineStr">
        <is>
          <t>https://zenodo.org/records/17855209</t>
        </is>
      </c>
      <c r="O144" s="25" t="inlineStr">
        <is>
          <t>公开真实生产数据</t>
        </is>
      </c>
      <c r="P144" t="inlineStr">
        <is>
          <t>SHIFT-PRE-20251013</t>
        </is>
      </c>
      <c r="Q144" t="inlineStr">
        <is>
          <t>已关联</t>
        </is>
      </c>
      <c r="R144" t="inlineStr">
        <is>
          <t>按班次口径判断</t>
        </is>
      </c>
      <c r="T144" t="inlineStr">
        <is>
          <t>否</t>
        </is>
      </c>
    </row>
    <row r="145">
      <c r="A145" s="25" t="inlineStr">
        <is>
          <t>STOP-PRE-00144</t>
        </is>
      </c>
      <c r="B145" s="25" t="inlineStr">
        <is>
          <t>SHIFT-PRE-20251013</t>
        </is>
      </c>
      <c r="C145" s="25" t="inlineStr">
        <is>
          <t>改善前</t>
        </is>
      </c>
      <c r="D145" s="51" t="n">
        <v>45943</v>
      </c>
      <c r="E145" s="25" t="inlineStr">
        <is>
          <t>KK200-1</t>
        </is>
      </c>
      <c r="F145" s="25" t="inlineStr">
        <is>
          <t>OPERATIONAL</t>
        </is>
      </c>
      <c r="G145" s="25" t="inlineStr">
        <is>
          <t>CLEANING</t>
        </is>
      </c>
      <c r="H145" s="25" t="inlineStr">
        <is>
          <t>Planned - Included in OEE</t>
        </is>
      </c>
      <c r="I145" s="25" t="inlineStr">
        <is>
          <t>EXTRUDER PRESS</t>
        </is>
      </c>
      <c r="J145" s="25" t="inlineStr">
        <is>
          <t>-</t>
        </is>
      </c>
      <c r="K145" s="53" t="n">
        <v>45943.80277777778</v>
      </c>
      <c r="L145" s="53" t="n">
        <v>45943.8125</v>
      </c>
      <c r="M145" s="54" t="n">
        <v>14</v>
      </c>
      <c r="N145" s="25" t="inlineStr">
        <is>
          <t>https://zenodo.org/records/17855209</t>
        </is>
      </c>
      <c r="O145" s="25" t="inlineStr">
        <is>
          <t>公开真实生产数据</t>
        </is>
      </c>
      <c r="P145" t="inlineStr">
        <is>
          <t>SHIFT-PRE-20251013</t>
        </is>
      </c>
      <c r="Q145" t="inlineStr">
        <is>
          <t>已关联</t>
        </is>
      </c>
      <c r="R145" t="inlineStr">
        <is>
          <t>按班次口径判断</t>
        </is>
      </c>
      <c r="T145" t="inlineStr">
        <is>
          <t>否</t>
        </is>
      </c>
    </row>
    <row r="146">
      <c r="A146" s="25" t="inlineStr">
        <is>
          <t>STOP-PRE-00145</t>
        </is>
      </c>
      <c r="B146" s="25" t="inlineStr">
        <is>
          <t>SHIFT-PRE-20251014</t>
        </is>
      </c>
      <c r="C146" s="25" t="inlineStr">
        <is>
          <t>改善前</t>
        </is>
      </c>
      <c r="D146" s="51" t="n">
        <v>45944</v>
      </c>
      <c r="E146" s="25" t="inlineStr">
        <is>
          <t>KK200-1</t>
        </is>
      </c>
      <c r="F146" s="25" t="inlineStr">
        <is>
          <t>OPERATIONAL</t>
        </is>
      </c>
      <c r="G146" s="25" t="inlineStr">
        <is>
          <t>CLEANING</t>
        </is>
      </c>
      <c r="H146" s="25" t="inlineStr">
        <is>
          <t>Planned - Included in OEE</t>
        </is>
      </c>
      <c r="I146" s="25" t="inlineStr">
        <is>
          <t>EXTRUDER PRESS</t>
        </is>
      </c>
      <c r="J146" s="25" t="inlineStr">
        <is>
          <t>-</t>
        </is>
      </c>
      <c r="K146" s="53" t="n">
        <v>45944.46875</v>
      </c>
      <c r="L146" s="53" t="n">
        <v>45944.47222222222</v>
      </c>
      <c r="M146" s="54" t="n">
        <v>5.1</v>
      </c>
      <c r="N146" s="25" t="inlineStr">
        <is>
          <t>https://zenodo.org/records/17855209</t>
        </is>
      </c>
      <c r="O146" s="25" t="inlineStr">
        <is>
          <t>公开真实生产数据</t>
        </is>
      </c>
      <c r="P146" t="inlineStr">
        <is>
          <t>SHIFT-PRE-20251014</t>
        </is>
      </c>
      <c r="Q146" t="inlineStr">
        <is>
          <t>已关联</t>
        </is>
      </c>
      <c r="R146" t="inlineStr">
        <is>
          <t>按班次口径判断</t>
        </is>
      </c>
      <c r="T146" t="inlineStr">
        <is>
          <t>否</t>
        </is>
      </c>
    </row>
    <row r="147">
      <c r="A147" s="25" t="inlineStr">
        <is>
          <t>STOP-PRE-00146</t>
        </is>
      </c>
      <c r="B147" s="25" t="inlineStr">
        <is>
          <t>SHIFT-PRE-20251014</t>
        </is>
      </c>
      <c r="C147" s="25" t="inlineStr">
        <is>
          <t>改善前</t>
        </is>
      </c>
      <c r="D147" s="51" t="n">
        <v>45944</v>
      </c>
      <c r="E147" s="25" t="inlineStr">
        <is>
          <t>7KK25</t>
        </is>
      </c>
      <c r="F147" s="25" t="inlineStr">
        <is>
          <t>SETUPS-CHANGEOVERS</t>
        </is>
      </c>
      <c r="G147" s="25" t="inlineStr">
        <is>
          <t>MATERIAL CHANGEOVER</t>
        </is>
      </c>
      <c r="H147" s="25" t="inlineStr">
        <is>
          <t>Planned - Included in OEE</t>
        </is>
      </c>
      <c r="I147" s="25" t="inlineStr">
        <is>
          <t>EXTRUDER PRESS</t>
        </is>
      </c>
      <c r="J147" s="25" t="inlineStr">
        <is>
          <t>-</t>
        </is>
      </c>
      <c r="K147" s="53" t="n">
        <v>45944.49861111111</v>
      </c>
      <c r="L147" s="53" t="n">
        <v>45944.50763888889</v>
      </c>
      <c r="M147" s="54" t="n">
        <v>13.3</v>
      </c>
      <c r="N147" s="25" t="inlineStr">
        <is>
          <t>https://zenodo.org/records/17855209</t>
        </is>
      </c>
      <c r="O147" s="25" t="inlineStr">
        <is>
          <t>公开真实生产数据</t>
        </is>
      </c>
      <c r="P147" t="inlineStr">
        <is>
          <t>SHIFT-PRE-20251014</t>
        </is>
      </c>
      <c r="Q147" t="inlineStr">
        <is>
          <t>已关联</t>
        </is>
      </c>
      <c r="R147" t="inlineStr">
        <is>
          <t>按班次口径判断</t>
        </is>
      </c>
      <c r="T147" t="inlineStr">
        <is>
          <t>是</t>
        </is>
      </c>
      <c r="U147">
        <f>IFERROR(VLOOKUP(G147,'18_换产标准_模拟'!$B$2:$F$4,3,FALSE),"")</f>
        <v/>
      </c>
      <c r="V147">
        <f>IFERROR(MAX(M147-U147,0),"")</f>
        <v/>
      </c>
      <c r="W147">
        <f>IFERROR(IF(V147=0,"达标",IF(V147&lt;=VLOOKUP(G147,'18_换产标准_模拟'!$B$2:$F$4,4,FALSE)-VLOOKUP(G147,'18_换产标准_模拟'!$B$2:$F$4,3,FALSE),"轻微超时",IF(V147&lt;=VLOOKUP(G147,'18_换产标准_模拟'!$B$2:$F$4,5,FALSE)-VLOOKUP(G147,'18_换产标准_模拟'!$B$2:$F$4,3,FALSE),"超时","严重超时"))),"")</f>
        <v/>
      </c>
      <c r="X147">
        <f>IFERROR(INDEX('18_换产标准_模拟'!$A$2:$A$4,MATCH(G147,'18_换产标准_模拟'!$B$2:$B$4,0)),"")</f>
        <v/>
      </c>
      <c r="Y147" t="inlineStr">
        <is>
          <t>团队模拟数据</t>
        </is>
      </c>
    </row>
    <row r="148">
      <c r="A148" s="25" t="inlineStr">
        <is>
          <t>STOP-PRE-00147</t>
        </is>
      </c>
      <c r="B148" s="25" t="inlineStr">
        <is>
          <t>SHIFT-PRE-20251014</t>
        </is>
      </c>
      <c r="C148" s="25" t="inlineStr">
        <is>
          <t>改善前</t>
        </is>
      </c>
      <c r="D148" s="51" t="n">
        <v>45944</v>
      </c>
      <c r="E148" s="25" t="inlineStr">
        <is>
          <t>7KK25</t>
        </is>
      </c>
      <c r="F148" s="25" t="inlineStr">
        <is>
          <t>MATERIALS</t>
        </is>
      </c>
      <c r="G148" s="25" t="inlineStr">
        <is>
          <t>MANUAL BRICK HANDLING</t>
        </is>
      </c>
      <c r="H148" s="25" t="inlineStr">
        <is>
          <t>Unplanned</t>
        </is>
      </c>
      <c r="I148" s="25" t="inlineStr">
        <is>
          <t>HACKING STATION</t>
        </is>
      </c>
      <c r="J148" s="25" t="inlineStr">
        <is>
          <t>ΣΠΑΣΜΕΝΑ ΤΟΥΒΛΑ (9ΚΚ25)</t>
        </is>
      </c>
      <c r="K148" s="53" t="n">
        <v>45944.57291666666</v>
      </c>
      <c r="L148" s="53" t="n">
        <v>45944.57847222222</v>
      </c>
      <c r="M148" s="54" t="n">
        <v>8.800000000000001</v>
      </c>
      <c r="N148" s="25" t="inlineStr">
        <is>
          <t>https://zenodo.org/records/17855209</t>
        </is>
      </c>
      <c r="O148" s="25" t="inlineStr">
        <is>
          <t>公开真实生产数据</t>
        </is>
      </c>
      <c r="P148" t="inlineStr">
        <is>
          <t>SHIFT-PRE-20251014</t>
        </is>
      </c>
      <c r="Q148" t="inlineStr">
        <is>
          <t>已关联</t>
        </is>
      </c>
      <c r="R148" t="inlineStr">
        <is>
          <t>按班次口径判断</t>
        </is>
      </c>
      <c r="T148" t="inlineStr">
        <is>
          <t>否</t>
        </is>
      </c>
    </row>
    <row r="149">
      <c r="A149" s="25" t="inlineStr">
        <is>
          <t>STOP-PRE-00148</t>
        </is>
      </c>
      <c r="B149" s="25" t="inlineStr">
        <is>
          <t>SHIFT-PRE-20251014</t>
        </is>
      </c>
      <c r="C149" s="25" t="inlineStr">
        <is>
          <t>改善前</t>
        </is>
      </c>
      <c r="D149" s="51" t="n">
        <v>45944</v>
      </c>
      <c r="E149" s="25" t="inlineStr">
        <is>
          <t>7KK25</t>
        </is>
      </c>
      <c r="F149" s="25" t="inlineStr">
        <is>
          <t>MATERIALS</t>
        </is>
      </c>
      <c r="G149" s="25" t="inlineStr">
        <is>
          <t>RACKS</t>
        </is>
      </c>
      <c r="H149" s="25" t="inlineStr">
        <is>
          <t>Unplanned</t>
        </is>
      </c>
      <c r="I149" s="25" t="inlineStr">
        <is>
          <t>HYDRAULIC ELEVATOR (UNLOADING)</t>
        </is>
      </c>
      <c r="J149" s="25" t="inlineStr">
        <is>
          <t>ΣΤΡΑΒΟ ΤΕΛΑΡΟ</t>
        </is>
      </c>
      <c r="K149" s="53" t="n">
        <v>45944.6</v>
      </c>
      <c r="L149" s="53" t="n">
        <v>45944.60625</v>
      </c>
      <c r="M149" s="54" t="n">
        <v>9.199999999999999</v>
      </c>
      <c r="N149" s="25" t="inlineStr">
        <is>
          <t>https://zenodo.org/records/17855209</t>
        </is>
      </c>
      <c r="O149" s="25" t="inlineStr">
        <is>
          <t>公开真实生产数据</t>
        </is>
      </c>
      <c r="P149" t="inlineStr">
        <is>
          <t>SHIFT-PRE-20251014</t>
        </is>
      </c>
      <c r="Q149" t="inlineStr">
        <is>
          <t>已关联</t>
        </is>
      </c>
      <c r="R149" t="inlineStr">
        <is>
          <t>按班次口径判断</t>
        </is>
      </c>
      <c r="T149" t="inlineStr">
        <is>
          <t>否</t>
        </is>
      </c>
    </row>
    <row r="150">
      <c r="A150" s="25" t="inlineStr">
        <is>
          <t>STOP-PRE-00149</t>
        </is>
      </c>
      <c r="B150" s="25" t="inlineStr">
        <is>
          <t>SHIFT-PRE-20251014</t>
        </is>
      </c>
      <c r="C150" s="25" t="inlineStr">
        <is>
          <t>改善前</t>
        </is>
      </c>
      <c r="D150" s="51" t="n">
        <v>45944</v>
      </c>
      <c r="E150" s="25" t="inlineStr">
        <is>
          <t>7KK25</t>
        </is>
      </c>
      <c r="F150" s="25" t="inlineStr">
        <is>
          <t>MATERIALS</t>
        </is>
      </c>
      <c r="G150" s="25" t="inlineStr">
        <is>
          <t>MANUAL BRICK HANDLING</t>
        </is>
      </c>
      <c r="H150" s="25" t="inlineStr">
        <is>
          <t>Unplanned</t>
        </is>
      </c>
      <c r="I150" s="25" t="inlineStr">
        <is>
          <t>HACKING STATION</t>
        </is>
      </c>
      <c r="J150" s="25" t="inlineStr">
        <is>
          <t>ΣΠΑΣΜΕΝΑ ΤΟΥΒΛΑ</t>
        </is>
      </c>
      <c r="K150" s="53" t="n">
        <v>45944.64652777778</v>
      </c>
      <c r="L150" s="53" t="n">
        <v>45944.64861111111</v>
      </c>
      <c r="M150" s="54" t="n">
        <v>3.7</v>
      </c>
      <c r="N150" s="25" t="inlineStr">
        <is>
          <t>https://zenodo.org/records/17855209</t>
        </is>
      </c>
      <c r="O150" s="25" t="inlineStr">
        <is>
          <t>公开真实生产数据</t>
        </is>
      </c>
      <c r="P150" t="inlineStr">
        <is>
          <t>SHIFT-PRE-20251014</t>
        </is>
      </c>
      <c r="Q150" t="inlineStr">
        <is>
          <t>已关联</t>
        </is>
      </c>
      <c r="R150" t="inlineStr">
        <is>
          <t>按班次口径判断</t>
        </is>
      </c>
      <c r="T150" t="inlineStr">
        <is>
          <t>否</t>
        </is>
      </c>
    </row>
    <row r="151">
      <c r="A151" s="25" t="inlineStr">
        <is>
          <t>STOP-PRE-00150</t>
        </is>
      </c>
      <c r="B151" s="25" t="inlineStr">
        <is>
          <t>SHIFT-PRE-20251014</t>
        </is>
      </c>
      <c r="C151" s="25" t="inlineStr">
        <is>
          <t>改善前</t>
        </is>
      </c>
      <c r="D151" s="51" t="n">
        <v>45944</v>
      </c>
      <c r="E151" s="25" t="inlineStr">
        <is>
          <t>7KK25</t>
        </is>
      </c>
      <c r="F151" s="25" t="inlineStr">
        <is>
          <t>FAILURE</t>
        </is>
      </c>
      <c r="G151" s="25" t="inlineStr">
        <is>
          <t>AUTOMATION FAILURE</t>
        </is>
      </c>
      <c r="H151" s="25" t="inlineStr">
        <is>
          <t>Unplanned</t>
        </is>
      </c>
      <c r="I151" s="25" t="inlineStr">
        <is>
          <t>DRYER</t>
        </is>
      </c>
      <c r="J151" s="25" t="inlineStr">
        <is>
          <t>Ο ΩΘΗΤΗΡΑΣ ΤΟΥ ΜΕΤΑΦ. ΕΞΟΔΟΥ ΔΕΝ ΕΠΙΑΣΕ ΤΟ ΤΕΛΑΡΟ ΚΑΤΑ ΤΗΝ ΦΟΡΤΩΣΗ</t>
        </is>
      </c>
      <c r="K151" s="53" t="n">
        <v>45944.65625</v>
      </c>
      <c r="L151" s="53" t="n">
        <v>45944.65972222222</v>
      </c>
      <c r="M151" s="54" t="n">
        <v>5.5</v>
      </c>
      <c r="N151" s="25" t="inlineStr">
        <is>
          <t>https://zenodo.org/records/17855209</t>
        </is>
      </c>
      <c r="O151" s="25" t="inlineStr">
        <is>
          <t>公开真实生产数据</t>
        </is>
      </c>
      <c r="P151" t="inlineStr">
        <is>
          <t>SHIFT-PRE-20251014</t>
        </is>
      </c>
      <c r="Q151" t="inlineStr">
        <is>
          <t>已关联</t>
        </is>
      </c>
      <c r="R151" t="inlineStr">
        <is>
          <t>按班次口径判断</t>
        </is>
      </c>
      <c r="T151" t="inlineStr">
        <is>
          <t>否</t>
        </is>
      </c>
    </row>
    <row r="152">
      <c r="A152" s="25" t="inlineStr">
        <is>
          <t>STOP-PRE-00151</t>
        </is>
      </c>
      <c r="B152" s="25" t="inlineStr">
        <is>
          <t>SHIFT-PRE-20251014</t>
        </is>
      </c>
      <c r="C152" s="25" t="inlineStr">
        <is>
          <t>改善前</t>
        </is>
      </c>
      <c r="D152" s="51" t="n">
        <v>45944</v>
      </c>
      <c r="E152" s="25" t="inlineStr">
        <is>
          <t>7KK25</t>
        </is>
      </c>
      <c r="F152" s="25" t="inlineStr">
        <is>
          <t>FAILURE</t>
        </is>
      </c>
      <c r="G152" s="25" t="inlineStr">
        <is>
          <t>MECHANICAL FAILURE</t>
        </is>
      </c>
      <c r="H152" s="25" t="inlineStr">
        <is>
          <t>Unplanned</t>
        </is>
      </c>
      <c r="I152" s="25" t="inlineStr">
        <is>
          <t>CUTTER</t>
        </is>
      </c>
      <c r="J152" s="25" t="inlineStr">
        <is>
          <t>WIRE FAILURE</t>
        </is>
      </c>
      <c r="K152" s="53" t="n">
        <v>45944.66736111111</v>
      </c>
      <c r="L152" s="53" t="n">
        <v>45944.66944444444</v>
      </c>
      <c r="M152" s="54" t="n">
        <v>3.3</v>
      </c>
      <c r="N152" s="25" t="inlineStr">
        <is>
          <t>https://zenodo.org/records/17855209</t>
        </is>
      </c>
      <c r="O152" s="25" t="inlineStr">
        <is>
          <t>公开真实生产数据</t>
        </is>
      </c>
      <c r="P152" t="inlineStr">
        <is>
          <t>SHIFT-PRE-20251014</t>
        </is>
      </c>
      <c r="Q152" t="inlineStr">
        <is>
          <t>已关联</t>
        </is>
      </c>
      <c r="R152" t="inlineStr">
        <is>
          <t>按班次口径判断</t>
        </is>
      </c>
      <c r="T152" t="inlineStr">
        <is>
          <t>否</t>
        </is>
      </c>
    </row>
    <row r="153">
      <c r="A153" s="25" t="inlineStr">
        <is>
          <t>STOP-PRE-00152</t>
        </is>
      </c>
      <c r="B153" s="25" t="inlineStr">
        <is>
          <t>SHIFT-PRE-20251014</t>
        </is>
      </c>
      <c r="C153" s="25" t="inlineStr">
        <is>
          <t>改善前</t>
        </is>
      </c>
      <c r="D153" s="51" t="n">
        <v>45944</v>
      </c>
      <c r="E153" s="25" t="inlineStr">
        <is>
          <t>KK250</t>
        </is>
      </c>
      <c r="F153" s="25" t="inlineStr">
        <is>
          <t>SETUPS-CHANGEOVERS</t>
        </is>
      </c>
      <c r="G153" s="25" t="inlineStr">
        <is>
          <t>MATERIAL CHANGEOVER</t>
        </is>
      </c>
      <c r="H153" s="25" t="inlineStr">
        <is>
          <t>Planned - Included in OEE</t>
        </is>
      </c>
      <c r="I153" s="25" t="inlineStr">
        <is>
          <t>EXTRUDER PRESS</t>
        </is>
      </c>
      <c r="J153" s="25" t="str"/>
      <c r="K153" s="53" t="n">
        <v>45944.69444444445</v>
      </c>
      <c r="L153" s="53" t="n">
        <v>45944.70486111111</v>
      </c>
      <c r="M153" s="54" t="n">
        <v>15.3</v>
      </c>
      <c r="N153" s="25" t="inlineStr">
        <is>
          <t>https://zenodo.org/records/17855209</t>
        </is>
      </c>
      <c r="O153" s="25" t="inlineStr">
        <is>
          <t>公开真实生产数据</t>
        </is>
      </c>
      <c r="P153" t="inlineStr">
        <is>
          <t>SHIFT-PRE-20251014</t>
        </is>
      </c>
      <c r="Q153" t="inlineStr">
        <is>
          <t>已关联</t>
        </is>
      </c>
      <c r="R153" t="inlineStr">
        <is>
          <t>按班次口径判断</t>
        </is>
      </c>
      <c r="T153" t="inlineStr">
        <is>
          <t>是</t>
        </is>
      </c>
      <c r="U153">
        <f>IFERROR(VLOOKUP(G153,'18_换产标准_模拟'!$B$2:$F$4,3,FALSE),"")</f>
        <v/>
      </c>
      <c r="V153">
        <f>IFERROR(MAX(M153-U153,0),"")</f>
        <v/>
      </c>
      <c r="W153">
        <f>IFERROR(IF(V153=0,"达标",IF(V153&lt;=VLOOKUP(G153,'18_换产标准_模拟'!$B$2:$F$4,4,FALSE)-VLOOKUP(G153,'18_换产标准_模拟'!$B$2:$F$4,3,FALSE),"轻微超时",IF(V153&lt;=VLOOKUP(G153,'18_换产标准_模拟'!$B$2:$F$4,5,FALSE)-VLOOKUP(G153,'18_换产标准_模拟'!$B$2:$F$4,3,FALSE),"超时","严重超时"))),"")</f>
        <v/>
      </c>
      <c r="X153">
        <f>IFERROR(INDEX('18_换产标准_模拟'!$A$2:$A$4,MATCH(G153,'18_换产标准_模拟'!$B$2:$B$4,0)),"")</f>
        <v/>
      </c>
      <c r="Y153" t="inlineStr">
        <is>
          <t>团队模拟数据</t>
        </is>
      </c>
    </row>
    <row r="154">
      <c r="A154" s="25" t="inlineStr">
        <is>
          <t>STOP-PRE-00153</t>
        </is>
      </c>
      <c r="B154" s="25" t="inlineStr">
        <is>
          <t>SHIFT-PRE-20251014</t>
        </is>
      </c>
      <c r="C154" s="25" t="inlineStr">
        <is>
          <t>改善前</t>
        </is>
      </c>
      <c r="D154" s="51" t="n">
        <v>45944</v>
      </c>
      <c r="E154" s="25" t="inlineStr">
        <is>
          <t>KK250</t>
        </is>
      </c>
      <c r="F154" s="25" t="inlineStr">
        <is>
          <t>FAILURE</t>
        </is>
      </c>
      <c r="G154" s="25" t="inlineStr">
        <is>
          <t>AUTOMATION FAILURE</t>
        </is>
      </c>
      <c r="H154" s="25" t="inlineStr">
        <is>
          <t>Unplanned</t>
        </is>
      </c>
      <c r="I154" s="25" t="inlineStr">
        <is>
          <t>DRYER</t>
        </is>
      </c>
      <c r="J154" s="25" t="inlineStr">
        <is>
          <t>ΔΕΝ ΦΟΡΤΩΣΕ ΤΕΛΛΑΡΟ Ο ΜΕΤΑΦ. ΕΙΣΟΔΟΥ</t>
        </is>
      </c>
      <c r="K154" s="53" t="n">
        <v>45944.74583333333</v>
      </c>
      <c r="L154" s="53" t="n">
        <v>45944.74861111111</v>
      </c>
      <c r="M154" s="54" t="n">
        <v>4.7</v>
      </c>
      <c r="N154" s="25" t="inlineStr">
        <is>
          <t>https://zenodo.org/records/17855209</t>
        </is>
      </c>
      <c r="O154" s="25" t="inlineStr">
        <is>
          <t>公开真实生产数据</t>
        </is>
      </c>
      <c r="P154" t="inlineStr">
        <is>
          <t>SHIFT-PRE-20251014</t>
        </is>
      </c>
      <c r="Q154" t="inlineStr">
        <is>
          <t>已关联</t>
        </is>
      </c>
      <c r="R154" t="inlineStr">
        <is>
          <t>按班次口径判断</t>
        </is>
      </c>
      <c r="T154" t="inlineStr">
        <is>
          <t>否</t>
        </is>
      </c>
    </row>
    <row r="155">
      <c r="A155" s="25" t="inlineStr">
        <is>
          <t>STOP-PRE-00154</t>
        </is>
      </c>
      <c r="B155" s="25" t="inlineStr">
        <is>
          <t>SHIFT-PRE-20251014</t>
        </is>
      </c>
      <c r="C155" s="25" t="inlineStr">
        <is>
          <t>改善前</t>
        </is>
      </c>
      <c r="D155" s="51" t="n">
        <v>45944</v>
      </c>
      <c r="E155" s="25" t="inlineStr">
        <is>
          <t>KK250</t>
        </is>
      </c>
      <c r="F155" s="25" t="inlineStr">
        <is>
          <t>MATERIALS</t>
        </is>
      </c>
      <c r="G155" s="25" t="inlineStr">
        <is>
          <t>MANUAL BRICK HANDLING</t>
        </is>
      </c>
      <c r="H155" s="25" t="inlineStr">
        <is>
          <t>Unplanned</t>
        </is>
      </c>
      <c r="I155" s="25" t="inlineStr">
        <is>
          <t>HACKING STATION</t>
        </is>
      </c>
      <c r="J155" s="25" t="inlineStr">
        <is>
          <t>ΣΠΑΣΜΕΝΑ ΤΟΥΒΛΑ (ΚΚ250)</t>
        </is>
      </c>
      <c r="K155" s="53" t="n">
        <v>45944.75833333333</v>
      </c>
      <c r="L155" s="53" t="n">
        <v>45944.7625</v>
      </c>
      <c r="M155" s="54" t="n">
        <v>6.9</v>
      </c>
      <c r="N155" s="25" t="inlineStr">
        <is>
          <t>https://zenodo.org/records/17855209</t>
        </is>
      </c>
      <c r="O155" s="25" t="inlineStr">
        <is>
          <t>公开真实生产数据</t>
        </is>
      </c>
      <c r="P155" t="inlineStr">
        <is>
          <t>SHIFT-PRE-20251014</t>
        </is>
      </c>
      <c r="Q155" t="inlineStr">
        <is>
          <t>已关联</t>
        </is>
      </c>
      <c r="R155" t="inlineStr">
        <is>
          <t>按班次口径判断</t>
        </is>
      </c>
      <c r="T155" t="inlineStr">
        <is>
          <t>否</t>
        </is>
      </c>
    </row>
    <row r="156">
      <c r="A156" s="25" t="inlineStr">
        <is>
          <t>STOP-PRE-00155</t>
        </is>
      </c>
      <c r="B156" s="25" t="inlineStr">
        <is>
          <t>SHIFT-PRE-20251014</t>
        </is>
      </c>
      <c r="C156" s="25" t="inlineStr">
        <is>
          <t>改善前</t>
        </is>
      </c>
      <c r="D156" s="51" t="n">
        <v>45944</v>
      </c>
      <c r="E156" s="25" t="inlineStr">
        <is>
          <t>KK250</t>
        </is>
      </c>
      <c r="F156" s="25" t="inlineStr">
        <is>
          <t>OPERATIONAL</t>
        </is>
      </c>
      <c r="G156" s="25" t="inlineStr">
        <is>
          <t>CLEANING</t>
        </is>
      </c>
      <c r="H156" s="25" t="inlineStr">
        <is>
          <t>Planned - Included in OEE</t>
        </is>
      </c>
      <c r="I156" s="25" t="inlineStr">
        <is>
          <t>EXTRUDER PRESS</t>
        </is>
      </c>
      <c r="J156" s="25" t="inlineStr">
        <is>
          <t>-</t>
        </is>
      </c>
      <c r="K156" s="53" t="n">
        <v>45944.79861111111</v>
      </c>
      <c r="L156" s="53" t="n">
        <v>45944.8125</v>
      </c>
      <c r="M156" s="54" t="n">
        <v>20</v>
      </c>
      <c r="N156" s="25" t="inlineStr">
        <is>
          <t>https://zenodo.org/records/17855209</t>
        </is>
      </c>
      <c r="O156" s="25" t="inlineStr">
        <is>
          <t>公开真实生产数据</t>
        </is>
      </c>
      <c r="P156" t="inlineStr">
        <is>
          <t>SHIFT-PRE-20251014</t>
        </is>
      </c>
      <c r="Q156" t="inlineStr">
        <is>
          <t>已关联</t>
        </is>
      </c>
      <c r="R156" t="inlineStr">
        <is>
          <t>按班次口径判断</t>
        </is>
      </c>
      <c r="T156" t="inlineStr">
        <is>
          <t>否</t>
        </is>
      </c>
    </row>
    <row r="157">
      <c r="A157" s="25" t="inlineStr">
        <is>
          <t>STOP-PRE-00156</t>
        </is>
      </c>
      <c r="B157" s="25" t="inlineStr">
        <is>
          <t>SHIFT-PRE-20251015</t>
        </is>
      </c>
      <c r="C157" s="25" t="inlineStr">
        <is>
          <t>改善前</t>
        </is>
      </c>
      <c r="D157" s="51" t="n">
        <v>45945</v>
      </c>
      <c r="E157" s="25" t="inlineStr">
        <is>
          <t>KK250</t>
        </is>
      </c>
      <c r="F157" s="25" t="inlineStr">
        <is>
          <t>OPERATIONAL</t>
        </is>
      </c>
      <c r="G157" s="25" t="inlineStr">
        <is>
          <t>CLEANING</t>
        </is>
      </c>
      <c r="H157" s="25" t="inlineStr">
        <is>
          <t>Planned - Included in OEE</t>
        </is>
      </c>
      <c r="I157" s="25" t="inlineStr">
        <is>
          <t>EXTRUDER PRESS</t>
        </is>
      </c>
      <c r="J157" s="25" t="inlineStr">
        <is>
          <t>-</t>
        </is>
      </c>
      <c r="K157" s="53" t="n">
        <v>45945.46875</v>
      </c>
      <c r="L157" s="53" t="n">
        <v>45945.47430555556</v>
      </c>
      <c r="M157" s="54" t="n">
        <v>8.199999999999999</v>
      </c>
      <c r="N157" s="25" t="inlineStr">
        <is>
          <t>https://zenodo.org/records/17855209</t>
        </is>
      </c>
      <c r="O157" s="25" t="inlineStr">
        <is>
          <t>公开真实生产数据</t>
        </is>
      </c>
      <c r="P157" t="inlineStr">
        <is>
          <t>SHIFT-PRE-20251015</t>
        </is>
      </c>
      <c r="Q157" t="inlineStr">
        <is>
          <t>已关联</t>
        </is>
      </c>
      <c r="R157" t="inlineStr">
        <is>
          <t>按班次口径判断</t>
        </is>
      </c>
      <c r="T157" t="inlineStr">
        <is>
          <t>否</t>
        </is>
      </c>
    </row>
    <row r="158">
      <c r="A158" s="25" t="inlineStr">
        <is>
          <t>STOP-PRE-00157</t>
        </is>
      </c>
      <c r="B158" s="25" t="inlineStr">
        <is>
          <t>SHIFT-PRE-20251015</t>
        </is>
      </c>
      <c r="C158" s="25" t="inlineStr">
        <is>
          <t>改善前</t>
        </is>
      </c>
      <c r="D158" s="51" t="n">
        <v>45945</v>
      </c>
      <c r="E158" s="25" t="inlineStr">
        <is>
          <t>KK250</t>
        </is>
      </c>
      <c r="F158" s="25" t="inlineStr">
        <is>
          <t>FAILURE</t>
        </is>
      </c>
      <c r="G158" s="25" t="inlineStr">
        <is>
          <t>AUTOMATION FAILURE</t>
        </is>
      </c>
      <c r="H158" s="25" t="inlineStr">
        <is>
          <t>Unplanned</t>
        </is>
      </c>
      <c r="I158" s="25" t="inlineStr">
        <is>
          <t>HACKING STATION</t>
        </is>
      </c>
      <c r="J158" s="25" t="inlineStr">
        <is>
          <t>ΣΠΑΣΜΕΝΟ ΣΩΛΗΝΑΚΙ ΤΟΥ ΑΕΡΑ</t>
        </is>
      </c>
      <c r="K158" s="53" t="n">
        <v>45945.48055555556</v>
      </c>
      <c r="L158" s="53" t="n">
        <v>45945.48888888889</v>
      </c>
      <c r="M158" s="54" t="n">
        <v>12.7</v>
      </c>
      <c r="N158" s="25" t="inlineStr">
        <is>
          <t>https://zenodo.org/records/17855209</t>
        </is>
      </c>
      <c r="O158" s="25" t="inlineStr">
        <is>
          <t>公开真实生产数据</t>
        </is>
      </c>
      <c r="P158" t="inlineStr">
        <is>
          <t>SHIFT-PRE-20251015</t>
        </is>
      </c>
      <c r="Q158" t="inlineStr">
        <is>
          <t>已关联</t>
        </is>
      </c>
      <c r="R158" t="inlineStr">
        <is>
          <t>按班次口径判断</t>
        </is>
      </c>
      <c r="T158" t="inlineStr">
        <is>
          <t>否</t>
        </is>
      </c>
    </row>
    <row r="159">
      <c r="A159" s="25" t="inlineStr">
        <is>
          <t>STOP-PRE-00158</t>
        </is>
      </c>
      <c r="B159" s="25" t="inlineStr">
        <is>
          <t>SHIFT-PRE-20251015</t>
        </is>
      </c>
      <c r="C159" s="25" t="inlineStr">
        <is>
          <t>改善前</t>
        </is>
      </c>
      <c r="D159" s="51" t="n">
        <v>45945</v>
      </c>
      <c r="E159" s="25" t="inlineStr">
        <is>
          <t>KK250</t>
        </is>
      </c>
      <c r="F159" s="25" t="inlineStr">
        <is>
          <t>FAILURE</t>
        </is>
      </c>
      <c r="G159" s="25" t="inlineStr">
        <is>
          <t>MECHANICAL FAILURE</t>
        </is>
      </c>
      <c r="H159" s="25" t="inlineStr">
        <is>
          <t>Unplanned</t>
        </is>
      </c>
      <c r="I159" s="25" t="inlineStr">
        <is>
          <t>CUTTER</t>
        </is>
      </c>
      <c r="J159" s="25" t="inlineStr">
        <is>
          <t>CONVAYOR PROBLEM</t>
        </is>
      </c>
      <c r="K159" s="53" t="n">
        <v>45945.49722222222</v>
      </c>
      <c r="L159" s="53" t="n">
        <v>45945.49930555555</v>
      </c>
      <c r="M159" s="54" t="n">
        <v>3.4</v>
      </c>
      <c r="N159" s="25" t="inlineStr">
        <is>
          <t>https://zenodo.org/records/17855209</t>
        </is>
      </c>
      <c r="O159" s="25" t="inlineStr">
        <is>
          <t>公开真实生产数据</t>
        </is>
      </c>
      <c r="P159" t="inlineStr">
        <is>
          <t>SHIFT-PRE-20251015</t>
        </is>
      </c>
      <c r="Q159" t="inlineStr">
        <is>
          <t>已关联</t>
        </is>
      </c>
      <c r="R159" t="inlineStr">
        <is>
          <t>按班次口径判断</t>
        </is>
      </c>
      <c r="T159" t="inlineStr">
        <is>
          <t>否</t>
        </is>
      </c>
    </row>
    <row r="160">
      <c r="A160" s="25" t="inlineStr">
        <is>
          <t>STOP-PRE-00159</t>
        </is>
      </c>
      <c r="B160" s="25" t="inlineStr">
        <is>
          <t>SHIFT-PRE-20251015</t>
        </is>
      </c>
      <c r="C160" s="25" t="inlineStr">
        <is>
          <t>改善前</t>
        </is>
      </c>
      <c r="D160" s="51" t="n">
        <v>45945</v>
      </c>
      <c r="E160" s="25" t="inlineStr">
        <is>
          <t>KK250</t>
        </is>
      </c>
      <c r="F160" s="25" t="inlineStr">
        <is>
          <t>FAILURE</t>
        </is>
      </c>
      <c r="G160" s="25" t="inlineStr">
        <is>
          <t>MECHANICAL FAILURE</t>
        </is>
      </c>
      <c r="H160" s="25" t="inlineStr">
        <is>
          <t>Unplanned</t>
        </is>
      </c>
      <c r="I160" s="25" t="inlineStr">
        <is>
          <t>CUTTER</t>
        </is>
      </c>
      <c r="J160" s="25" t="inlineStr">
        <is>
          <t>CONVAYOR REPLACEMENT</t>
        </is>
      </c>
      <c r="K160" s="53" t="n">
        <v>45945.52361111111</v>
      </c>
      <c r="L160" s="53" t="n">
        <v>45945.71527777778</v>
      </c>
      <c r="M160" s="54" t="n">
        <v>276.8</v>
      </c>
      <c r="N160" s="25" t="inlineStr">
        <is>
          <t>https://zenodo.org/records/17855209</t>
        </is>
      </c>
      <c r="O160" s="25" t="inlineStr">
        <is>
          <t>公开真实生产数据</t>
        </is>
      </c>
      <c r="P160" t="inlineStr">
        <is>
          <t>SHIFT-PRE-20251015</t>
        </is>
      </c>
      <c r="Q160" t="inlineStr">
        <is>
          <t>已关联</t>
        </is>
      </c>
      <c r="R160" t="inlineStr">
        <is>
          <t>按班次口径判断</t>
        </is>
      </c>
      <c r="T160" t="inlineStr">
        <is>
          <t>否</t>
        </is>
      </c>
    </row>
    <row r="161">
      <c r="A161" s="25" t="inlineStr">
        <is>
          <t>STOP-PRE-00160</t>
        </is>
      </c>
      <c r="B161" s="25" t="inlineStr">
        <is>
          <t>SHIFT-PRE-20251015</t>
        </is>
      </c>
      <c r="C161" s="25" t="inlineStr">
        <is>
          <t>改善前</t>
        </is>
      </c>
      <c r="D161" s="51" t="n">
        <v>45945</v>
      </c>
      <c r="E161" s="25" t="inlineStr">
        <is>
          <t>7KK25</t>
        </is>
      </c>
      <c r="F161" s="25" t="inlineStr">
        <is>
          <t>SETUPS-CHANGEOVERS</t>
        </is>
      </c>
      <c r="G161" s="25" t="inlineStr">
        <is>
          <t>MATERIAL CHANGEOVER</t>
        </is>
      </c>
      <c r="H161" s="25" t="inlineStr">
        <is>
          <t>Planned - Included in OEE</t>
        </is>
      </c>
      <c r="I161" s="25" t="inlineStr">
        <is>
          <t>EXTRUDER PRESS</t>
        </is>
      </c>
      <c r="J161" s="25" t="inlineStr">
        <is>
          <t>-</t>
        </is>
      </c>
      <c r="K161" s="53" t="n">
        <v>45945.73472222222</v>
      </c>
      <c r="L161" s="53" t="n">
        <v>45945.74236111111</v>
      </c>
      <c r="M161" s="54" t="n">
        <v>11.1</v>
      </c>
      <c r="N161" s="25" t="inlineStr">
        <is>
          <t>https://zenodo.org/records/17855209</t>
        </is>
      </c>
      <c r="O161" s="25" t="inlineStr">
        <is>
          <t>公开真实生产数据</t>
        </is>
      </c>
      <c r="P161" t="inlineStr">
        <is>
          <t>SHIFT-PRE-20251015</t>
        </is>
      </c>
      <c r="Q161" t="inlineStr">
        <is>
          <t>已关联</t>
        </is>
      </c>
      <c r="R161" t="inlineStr">
        <is>
          <t>按班次口径判断</t>
        </is>
      </c>
      <c r="T161" t="inlineStr">
        <is>
          <t>是</t>
        </is>
      </c>
      <c r="U161">
        <f>IFERROR(VLOOKUP(G161,'18_换产标准_模拟'!$B$2:$F$4,3,FALSE),"")</f>
        <v/>
      </c>
      <c r="V161">
        <f>IFERROR(MAX(M161-U161,0),"")</f>
        <v/>
      </c>
      <c r="W161">
        <f>IFERROR(IF(V161=0,"达标",IF(V161&lt;=VLOOKUP(G161,'18_换产标准_模拟'!$B$2:$F$4,4,FALSE)-VLOOKUP(G161,'18_换产标准_模拟'!$B$2:$F$4,3,FALSE),"轻微超时",IF(V161&lt;=VLOOKUP(G161,'18_换产标准_模拟'!$B$2:$F$4,5,FALSE)-VLOOKUP(G161,'18_换产标准_模拟'!$B$2:$F$4,3,FALSE),"超时","严重超时"))),"")</f>
        <v/>
      </c>
      <c r="X161">
        <f>IFERROR(INDEX('18_换产标准_模拟'!$A$2:$A$4,MATCH(G161,'18_换产标准_模拟'!$B$2:$B$4,0)),"")</f>
        <v/>
      </c>
      <c r="Y161" t="inlineStr">
        <is>
          <t>团队模拟数据</t>
        </is>
      </c>
    </row>
    <row r="162">
      <c r="A162" s="25" t="inlineStr">
        <is>
          <t>STOP-PRE-00161</t>
        </is>
      </c>
      <c r="B162" s="25" t="inlineStr">
        <is>
          <t>SHIFT-PRE-20251015</t>
        </is>
      </c>
      <c r="C162" s="25" t="inlineStr">
        <is>
          <t>改善前</t>
        </is>
      </c>
      <c r="D162" s="51" t="n">
        <v>45945</v>
      </c>
      <c r="E162" s="25" t="inlineStr">
        <is>
          <t>7KK25</t>
        </is>
      </c>
      <c r="F162" s="25" t="inlineStr">
        <is>
          <t>OPERATIONAL</t>
        </is>
      </c>
      <c r="G162" s="25" t="inlineStr">
        <is>
          <t>NO PRODUCTION SCHEDULE</t>
        </is>
      </c>
      <c r="H162" s="25" t="inlineStr">
        <is>
          <t>Planned - Not included in OEE</t>
        </is>
      </c>
      <c r="I162" s="25" t="inlineStr">
        <is>
          <t>-</t>
        </is>
      </c>
      <c r="J162" s="25" t="inlineStr">
        <is>
          <t>-</t>
        </is>
      </c>
      <c r="K162" s="53" t="n">
        <v>45945.78125</v>
      </c>
      <c r="L162" s="53" t="n">
        <v>45945.80208333334</v>
      </c>
      <c r="M162" s="54" t="n">
        <v>30</v>
      </c>
      <c r="N162" s="25" t="inlineStr">
        <is>
          <t>https://zenodo.org/records/17855209</t>
        </is>
      </c>
      <c r="O162" s="25" t="inlineStr">
        <is>
          <t>公开真实生产数据</t>
        </is>
      </c>
      <c r="P162" t="inlineStr">
        <is>
          <t>SHIFT-PRE-20251015</t>
        </is>
      </c>
      <c r="Q162" t="inlineStr">
        <is>
          <t>已关联</t>
        </is>
      </c>
      <c r="R162" t="inlineStr">
        <is>
          <t>按班次口径判断</t>
        </is>
      </c>
      <c r="T162" t="inlineStr">
        <is>
          <t>否</t>
        </is>
      </c>
    </row>
    <row r="163">
      <c r="A163" s="25" t="inlineStr">
        <is>
          <t>STOP-PRE-00162</t>
        </is>
      </c>
      <c r="B163" s="25" t="inlineStr">
        <is>
          <t>SHIFT-PRE-20251016</t>
        </is>
      </c>
      <c r="C163" s="25" t="inlineStr">
        <is>
          <t>改善前</t>
        </is>
      </c>
      <c r="D163" s="51" t="n">
        <v>45946</v>
      </c>
      <c r="E163" s="25" t="inlineStr">
        <is>
          <t>7KK25</t>
        </is>
      </c>
      <c r="F163" s="25" t="inlineStr">
        <is>
          <t>OPERATIONAL</t>
        </is>
      </c>
      <c r="G163" s="25" t="inlineStr">
        <is>
          <t>CLEANING</t>
        </is>
      </c>
      <c r="H163" s="25" t="inlineStr">
        <is>
          <t>Planned - Included in OEE</t>
        </is>
      </c>
      <c r="I163" s="25" t="inlineStr">
        <is>
          <t>EXTRUDER PRESS</t>
        </is>
      </c>
      <c r="J163" s="25" t="inlineStr">
        <is>
          <t>-</t>
        </is>
      </c>
      <c r="K163" s="53" t="n">
        <v>45946.46875</v>
      </c>
      <c r="L163" s="53" t="n">
        <v>45946.47222222222</v>
      </c>
      <c r="M163" s="54" t="n">
        <v>5.7</v>
      </c>
      <c r="N163" s="25" t="inlineStr">
        <is>
          <t>https://zenodo.org/records/17855209</t>
        </is>
      </c>
      <c r="O163" s="25" t="inlineStr">
        <is>
          <t>公开真实生产数据</t>
        </is>
      </c>
      <c r="P163" t="inlineStr">
        <is>
          <t>SHIFT-PRE-20251016</t>
        </is>
      </c>
      <c r="Q163" t="inlineStr">
        <is>
          <t>已关联</t>
        </is>
      </c>
      <c r="R163" t="inlineStr">
        <is>
          <t>按班次口径判断</t>
        </is>
      </c>
      <c r="T163" t="inlineStr">
        <is>
          <t>否</t>
        </is>
      </c>
    </row>
    <row r="164">
      <c r="A164" s="25" t="inlineStr">
        <is>
          <t>STOP-PRE-00163</t>
        </is>
      </c>
      <c r="B164" s="25" t="inlineStr">
        <is>
          <t>SHIFT-PRE-20251016</t>
        </is>
      </c>
      <c r="C164" s="25" t="inlineStr">
        <is>
          <t>改善前</t>
        </is>
      </c>
      <c r="D164" s="51" t="n">
        <v>45946</v>
      </c>
      <c r="E164" s="25" t="inlineStr">
        <is>
          <t>7KK25</t>
        </is>
      </c>
      <c r="F164" s="25" t="inlineStr">
        <is>
          <t>MATERIALS</t>
        </is>
      </c>
      <c r="G164" s="25" t="inlineStr">
        <is>
          <t>MANUAL BRICK HANDLING</t>
        </is>
      </c>
      <c r="H164" s="25" t="inlineStr">
        <is>
          <t>Unplanned</t>
        </is>
      </c>
      <c r="I164" s="25" t="inlineStr">
        <is>
          <t>HACKING STATION</t>
        </is>
      </c>
      <c r="J164" s="25" t="inlineStr">
        <is>
          <t>ΑΝΑΜΟΝΗ ΤΕΛΑΡΩΝ ΛΟΓΟ ΛΑΘΟΥΣ ΚΩΔΙΚΟΥ ΣΤΗ ΓΡΑΜΜΗ ΤΩΝ ΚΑΡΕΛΙΝΩΝ</t>
        </is>
      </c>
      <c r="K164" s="53" t="n">
        <v>45946.49652777778</v>
      </c>
      <c r="L164" s="53" t="n">
        <v>45946.50416666667</v>
      </c>
      <c r="M164" s="54" t="n">
        <v>11.8</v>
      </c>
      <c r="N164" s="25" t="inlineStr">
        <is>
          <t>https://zenodo.org/records/17855209</t>
        </is>
      </c>
      <c r="O164" s="25" t="inlineStr">
        <is>
          <t>公开真实生产数据</t>
        </is>
      </c>
      <c r="P164" t="inlineStr">
        <is>
          <t>SHIFT-PRE-20251016</t>
        </is>
      </c>
      <c r="Q164" t="inlineStr">
        <is>
          <t>已关联</t>
        </is>
      </c>
      <c r="R164" t="inlineStr">
        <is>
          <t>按班次口径判断</t>
        </is>
      </c>
      <c r="T164" t="inlineStr">
        <is>
          <t>否</t>
        </is>
      </c>
    </row>
    <row r="165">
      <c r="A165" s="25" t="inlineStr">
        <is>
          <t>STOP-PRE-00164</t>
        </is>
      </c>
      <c r="B165" s="25" t="inlineStr">
        <is>
          <t>SHIFT-PRE-20251016</t>
        </is>
      </c>
      <c r="C165" s="25" t="inlineStr">
        <is>
          <t>改善前</t>
        </is>
      </c>
      <c r="D165" s="51" t="n">
        <v>45946</v>
      </c>
      <c r="E165" s="25" t="inlineStr">
        <is>
          <t>7KK25</t>
        </is>
      </c>
      <c r="F165" s="25" t="inlineStr">
        <is>
          <t>MATERIALS</t>
        </is>
      </c>
      <c r="G165" s="25" t="inlineStr">
        <is>
          <t>MANUAL BRICK HANDLING</t>
        </is>
      </c>
      <c r="H165" s="25" t="inlineStr">
        <is>
          <t>Unplanned</t>
        </is>
      </c>
      <c r="I165" s="25" t="inlineStr">
        <is>
          <t>HACKING STATION</t>
        </is>
      </c>
      <c r="J165" s="25" t="inlineStr">
        <is>
          <t>ΣΠΑΣΜΕΝΑ ΤΟΥΒΛΑ (ΚΚ200-1)</t>
        </is>
      </c>
      <c r="K165" s="53" t="n">
        <v>45946.56388888889</v>
      </c>
      <c r="L165" s="53" t="n">
        <v>45946.56666666667</v>
      </c>
      <c r="M165" s="54" t="n">
        <v>4.1</v>
      </c>
      <c r="N165" s="25" t="inlineStr">
        <is>
          <t>https://zenodo.org/records/17855209</t>
        </is>
      </c>
      <c r="O165" s="25" t="inlineStr">
        <is>
          <t>公开真实生产数据</t>
        </is>
      </c>
      <c r="P165" t="inlineStr">
        <is>
          <t>SHIFT-PRE-20251016</t>
        </is>
      </c>
      <c r="Q165" t="inlineStr">
        <is>
          <t>已关联</t>
        </is>
      </c>
      <c r="R165" t="inlineStr">
        <is>
          <t>按班次口径判断</t>
        </is>
      </c>
      <c r="T165" t="inlineStr">
        <is>
          <t>否</t>
        </is>
      </c>
    </row>
    <row r="166">
      <c r="A166" s="25" t="inlineStr">
        <is>
          <t>STOP-PRE-00165</t>
        </is>
      </c>
      <c r="B166" s="25" t="inlineStr">
        <is>
          <t>SHIFT-PRE-20251016</t>
        </is>
      </c>
      <c r="C166" s="25" t="inlineStr">
        <is>
          <t>改善前</t>
        </is>
      </c>
      <c r="D166" s="51" t="n">
        <v>45946</v>
      </c>
      <c r="E166" s="25" t="inlineStr">
        <is>
          <t>7KK25</t>
        </is>
      </c>
      <c r="F166" s="25" t="inlineStr">
        <is>
          <t>FAILURE</t>
        </is>
      </c>
      <c r="G166" s="25" t="inlineStr">
        <is>
          <t>AUTOMATION FAILURE</t>
        </is>
      </c>
      <c r="H166" s="25" t="inlineStr">
        <is>
          <t>Unplanned</t>
        </is>
      </c>
      <c r="I166" s="25" t="inlineStr">
        <is>
          <t>HACKING STATION</t>
        </is>
      </c>
      <c r="J166" s="25" t="inlineStr">
        <is>
          <t>ΕΠΑΝΑΠΡΟΓΡΑΜΜΑΤΙΣΜΟΣ ΤΟΥ ΜΕΤΑΦ. ΕΙΣΟΔΟΥ (ΕΒΓΑΛΕ ΑΛΑΡΜ ΣΕ ΛΑΘΟΣ ΓΡΑΜΜΗ)</t>
        </is>
      </c>
      <c r="K166" s="53" t="n">
        <v>45946.58472222222</v>
      </c>
      <c r="L166" s="53" t="n">
        <v>45946.59930555556</v>
      </c>
      <c r="M166" s="54" t="n">
        <v>21.5</v>
      </c>
      <c r="N166" s="25" t="inlineStr">
        <is>
          <t>https://zenodo.org/records/17855209</t>
        </is>
      </c>
      <c r="O166" s="25" t="inlineStr">
        <is>
          <t>公开真实生产数据</t>
        </is>
      </c>
      <c r="P166" t="inlineStr">
        <is>
          <t>SHIFT-PRE-20251016</t>
        </is>
      </c>
      <c r="Q166" t="inlineStr">
        <is>
          <t>已关联</t>
        </is>
      </c>
      <c r="R166" t="inlineStr">
        <is>
          <t>按班次口径判断</t>
        </is>
      </c>
      <c r="T166" t="inlineStr">
        <is>
          <t>否</t>
        </is>
      </c>
    </row>
    <row r="167">
      <c r="A167" s="25" t="inlineStr">
        <is>
          <t>STOP-PRE-00166</t>
        </is>
      </c>
      <c r="B167" s="25" t="inlineStr">
        <is>
          <t>SHIFT-PRE-20251016</t>
        </is>
      </c>
      <c r="C167" s="25" t="inlineStr">
        <is>
          <t>改善前</t>
        </is>
      </c>
      <c r="D167" s="51" t="n">
        <v>45946</v>
      </c>
      <c r="E167" s="25" t="inlineStr">
        <is>
          <t>7KK25</t>
        </is>
      </c>
      <c r="F167" s="25" t="inlineStr">
        <is>
          <t>MATERIALS</t>
        </is>
      </c>
      <c r="G167" s="25" t="inlineStr">
        <is>
          <t>MANUAL BRICK HANDLING</t>
        </is>
      </c>
      <c r="H167" s="25" t="inlineStr">
        <is>
          <t>Unplanned</t>
        </is>
      </c>
      <c r="I167" s="25" t="inlineStr">
        <is>
          <t>HACKING STATION</t>
        </is>
      </c>
      <c r="J167" s="25" t="inlineStr">
        <is>
          <t>ΣΠΑΣΜΕΝΑ ΤΟΥΒΛΑ</t>
        </is>
      </c>
      <c r="K167" s="53" t="n">
        <v>45946.63125</v>
      </c>
      <c r="L167" s="53" t="n">
        <v>45946.63333333333</v>
      </c>
      <c r="M167" s="54" t="n">
        <v>3.9</v>
      </c>
      <c r="N167" s="25" t="inlineStr">
        <is>
          <t>https://zenodo.org/records/17855209</t>
        </is>
      </c>
      <c r="O167" s="25" t="inlineStr">
        <is>
          <t>公开真实生产数据</t>
        </is>
      </c>
      <c r="P167" t="inlineStr">
        <is>
          <t>SHIFT-PRE-20251016</t>
        </is>
      </c>
      <c r="Q167" t="inlineStr">
        <is>
          <t>已关联</t>
        </is>
      </c>
      <c r="R167" t="inlineStr">
        <is>
          <t>按班次口径判断</t>
        </is>
      </c>
      <c r="T167" t="inlineStr">
        <is>
          <t>否</t>
        </is>
      </c>
    </row>
    <row r="168">
      <c r="A168" s="25" t="inlineStr">
        <is>
          <t>STOP-PRE-00167</t>
        </is>
      </c>
      <c r="B168" s="25" t="inlineStr">
        <is>
          <t>SHIFT-PRE-20251016</t>
        </is>
      </c>
      <c r="C168" s="25" t="inlineStr">
        <is>
          <t>改善前</t>
        </is>
      </c>
      <c r="D168" s="51" t="n">
        <v>45946</v>
      </c>
      <c r="E168" s="25" t="inlineStr">
        <is>
          <t>7KK25</t>
        </is>
      </c>
      <c r="F168" s="25" t="inlineStr">
        <is>
          <t>FAILURE</t>
        </is>
      </c>
      <c r="G168" s="25" t="inlineStr">
        <is>
          <t>AUTOMATION FAILURE</t>
        </is>
      </c>
      <c r="H168" s="25" t="inlineStr">
        <is>
          <t>Unplanned</t>
        </is>
      </c>
      <c r="I168" s="25" t="inlineStr">
        <is>
          <t>DRYER</t>
        </is>
      </c>
      <c r="J168" s="25" t="inlineStr">
        <is>
          <t>ΠΑΤΙΝΑΡΕΙ Ο ΜΕΤΑΦ. ΕΞΟΔΟΥ ΣΤΗ ΓΡΑΜΜΗ 5,6 (ΧΩΜΑ)</t>
        </is>
      </c>
      <c r="K168" s="53" t="n">
        <v>45946.65902777778</v>
      </c>
      <c r="L168" s="53" t="n">
        <v>45946.66527777778</v>
      </c>
      <c r="M168" s="54" t="n">
        <v>9.300000000000001</v>
      </c>
      <c r="N168" s="25" t="inlineStr">
        <is>
          <t>https://zenodo.org/records/17855209</t>
        </is>
      </c>
      <c r="O168" s="25" t="inlineStr">
        <is>
          <t>公开真实生产数据</t>
        </is>
      </c>
      <c r="P168" t="inlineStr">
        <is>
          <t>SHIFT-PRE-20251016</t>
        </is>
      </c>
      <c r="Q168" t="inlineStr">
        <is>
          <t>已关联</t>
        </is>
      </c>
      <c r="R168" t="inlineStr">
        <is>
          <t>按班次口径判断</t>
        </is>
      </c>
      <c r="T168" t="inlineStr">
        <is>
          <t>否</t>
        </is>
      </c>
    </row>
    <row r="169">
      <c r="A169" s="25" t="inlineStr">
        <is>
          <t>STOP-PRE-00168</t>
        </is>
      </c>
      <c r="B169" s="25" t="inlineStr">
        <is>
          <t>SHIFT-PRE-20251016</t>
        </is>
      </c>
      <c r="C169" s="25" t="inlineStr">
        <is>
          <t>改善前</t>
        </is>
      </c>
      <c r="D169" s="51" t="n">
        <v>45946</v>
      </c>
      <c r="E169" s="25" t="inlineStr">
        <is>
          <t>9KK25</t>
        </is>
      </c>
      <c r="F169" s="25" t="inlineStr">
        <is>
          <t>SETUPS-CHANGEOVERS</t>
        </is>
      </c>
      <c r="G169" s="25" t="inlineStr">
        <is>
          <t>MATERIAL CHANGEOVER</t>
        </is>
      </c>
      <c r="H169" s="25" t="inlineStr">
        <is>
          <t>Planned - Included in OEE</t>
        </is>
      </c>
      <c r="I169" s="25" t="inlineStr">
        <is>
          <t>EXTRUDER PRESS</t>
        </is>
      </c>
      <c r="J169" s="25" t="str"/>
      <c r="K169" s="53" t="n">
        <v>45946.67083333333</v>
      </c>
      <c r="L169" s="53" t="n">
        <v>45946.67847222222</v>
      </c>
      <c r="M169" s="54" t="n">
        <v>11.2</v>
      </c>
      <c r="N169" s="25" t="inlineStr">
        <is>
          <t>https://zenodo.org/records/17855209</t>
        </is>
      </c>
      <c r="O169" s="25" t="inlineStr">
        <is>
          <t>公开真实生产数据</t>
        </is>
      </c>
      <c r="P169" t="inlineStr">
        <is>
          <t>SHIFT-PRE-20251016</t>
        </is>
      </c>
      <c r="Q169" t="inlineStr">
        <is>
          <t>已关联</t>
        </is>
      </c>
      <c r="R169" t="inlineStr">
        <is>
          <t>按班次口径判断</t>
        </is>
      </c>
      <c r="T169" t="inlineStr">
        <is>
          <t>是</t>
        </is>
      </c>
      <c r="U169">
        <f>IFERROR(VLOOKUP(G169,'18_换产标准_模拟'!$B$2:$F$4,3,FALSE),"")</f>
        <v/>
      </c>
      <c r="V169">
        <f>IFERROR(MAX(M169-U169,0),"")</f>
        <v/>
      </c>
      <c r="W169">
        <f>IFERROR(IF(V169=0,"达标",IF(V169&lt;=VLOOKUP(G169,'18_换产标准_模拟'!$B$2:$F$4,4,FALSE)-VLOOKUP(G169,'18_换产标准_模拟'!$B$2:$F$4,3,FALSE),"轻微超时",IF(V169&lt;=VLOOKUP(G169,'18_换产标准_模拟'!$B$2:$F$4,5,FALSE)-VLOOKUP(G169,'18_换产标准_模拟'!$B$2:$F$4,3,FALSE),"超时","严重超时"))),"")</f>
        <v/>
      </c>
      <c r="X169">
        <f>IFERROR(INDEX('18_换产标准_模拟'!$A$2:$A$4,MATCH(G169,'18_换产标准_模拟'!$B$2:$B$4,0)),"")</f>
        <v/>
      </c>
      <c r="Y169" t="inlineStr">
        <is>
          <t>团队模拟数据</t>
        </is>
      </c>
    </row>
    <row r="170">
      <c r="A170" s="25" t="inlineStr">
        <is>
          <t>STOP-PRE-00169</t>
        </is>
      </c>
      <c r="B170" s="25" t="inlineStr">
        <is>
          <t>SHIFT-PRE-20251016</t>
        </is>
      </c>
      <c r="C170" s="25" t="inlineStr">
        <is>
          <t>改善前</t>
        </is>
      </c>
      <c r="D170" s="51" t="n">
        <v>45946</v>
      </c>
      <c r="E170" s="25" t="inlineStr">
        <is>
          <t>9KK25</t>
        </is>
      </c>
      <c r="F170" s="25" t="inlineStr">
        <is>
          <t>FAILURE</t>
        </is>
      </c>
      <c r="G170" s="25" t="inlineStr">
        <is>
          <t>AUTOMATION FAILURE</t>
        </is>
      </c>
      <c r="H170" s="25" t="inlineStr">
        <is>
          <t>Unplanned</t>
        </is>
      </c>
      <c r="I170" s="25" t="inlineStr">
        <is>
          <t>DRYER</t>
        </is>
      </c>
      <c r="J170" s="25" t="inlineStr">
        <is>
          <t>ΓΡΑΜΜΗ ΚΑΡΕΛΙΝΩΝ ΚΟΛΗΜΜΕΝΟ LIMIT SWITCH</t>
        </is>
      </c>
      <c r="K170" s="53" t="n">
        <v>45946.74791666667</v>
      </c>
      <c r="L170" s="53" t="n">
        <v>45946.75208333333</v>
      </c>
      <c r="M170" s="54" t="n">
        <v>6.8</v>
      </c>
      <c r="N170" s="25" t="inlineStr">
        <is>
          <t>https://zenodo.org/records/17855209</t>
        </is>
      </c>
      <c r="O170" s="25" t="inlineStr">
        <is>
          <t>公开真实生产数据</t>
        </is>
      </c>
      <c r="P170" t="inlineStr">
        <is>
          <t>SHIFT-PRE-20251016</t>
        </is>
      </c>
      <c r="Q170" t="inlineStr">
        <is>
          <t>已关联</t>
        </is>
      </c>
      <c r="R170" t="inlineStr">
        <is>
          <t>按班次口径判断</t>
        </is>
      </c>
      <c r="T170" t="inlineStr">
        <is>
          <t>否</t>
        </is>
      </c>
    </row>
    <row r="171">
      <c r="A171" s="25" t="inlineStr">
        <is>
          <t>STOP-PRE-00170</t>
        </is>
      </c>
      <c r="B171" s="25" t="inlineStr">
        <is>
          <t>SHIFT-PRE-20251016</t>
        </is>
      </c>
      <c r="C171" s="25" t="inlineStr">
        <is>
          <t>改善前</t>
        </is>
      </c>
      <c r="D171" s="51" t="n">
        <v>45946</v>
      </c>
      <c r="E171" s="25" t="inlineStr">
        <is>
          <t>9KK25</t>
        </is>
      </c>
      <c r="F171" s="25" t="inlineStr">
        <is>
          <t>FAILURE</t>
        </is>
      </c>
      <c r="G171" s="25" t="inlineStr">
        <is>
          <t>AUTOMATION FAILURE</t>
        </is>
      </c>
      <c r="H171" s="25" t="inlineStr">
        <is>
          <t>Unplanned</t>
        </is>
      </c>
      <c r="I171" s="25" t="inlineStr">
        <is>
          <t>DRYER</t>
        </is>
      </c>
      <c r="J171" s="25" t="inlineStr">
        <is>
          <t>ΓΡΑΜΜΗ ΚΑΡΕΛΙΝΩΝ ΚΟΛΗΜΜΕΝΟ LIMIT SWITCH</t>
        </is>
      </c>
      <c r="K171" s="53" t="n">
        <v>45946.75277777778</v>
      </c>
      <c r="L171" s="53" t="n">
        <v>45946.76180555556</v>
      </c>
      <c r="M171" s="54" t="n">
        <v>13.8</v>
      </c>
      <c r="N171" s="25" t="inlineStr">
        <is>
          <t>https://zenodo.org/records/17855209</t>
        </is>
      </c>
      <c r="O171" s="25" t="inlineStr">
        <is>
          <t>公开真实生产数据</t>
        </is>
      </c>
      <c r="P171" t="inlineStr">
        <is>
          <t>SHIFT-PRE-20251016</t>
        </is>
      </c>
      <c r="Q171" t="inlineStr">
        <is>
          <t>已关联</t>
        </is>
      </c>
      <c r="R171" t="inlineStr">
        <is>
          <t>按班次口径判断</t>
        </is>
      </c>
      <c r="T171" t="inlineStr">
        <is>
          <t>否</t>
        </is>
      </c>
    </row>
    <row r="172">
      <c r="A172" s="25" t="inlineStr">
        <is>
          <t>STOP-PRE-00171</t>
        </is>
      </c>
      <c r="B172" s="25" t="inlineStr">
        <is>
          <t>SHIFT-PRE-20251016</t>
        </is>
      </c>
      <c r="C172" s="25" t="inlineStr">
        <is>
          <t>改善前</t>
        </is>
      </c>
      <c r="D172" s="51" t="n">
        <v>45946</v>
      </c>
      <c r="E172" s="25" t="inlineStr">
        <is>
          <t>9KK25</t>
        </is>
      </c>
      <c r="F172" s="25" t="inlineStr">
        <is>
          <t>MATERIALS</t>
        </is>
      </c>
      <c r="G172" s="25" t="inlineStr">
        <is>
          <t>MANUAL BRICK HANDLING</t>
        </is>
      </c>
      <c r="H172" s="25" t="inlineStr">
        <is>
          <t>Unplanned</t>
        </is>
      </c>
      <c r="I172" s="25" t="inlineStr">
        <is>
          <t>HACKING STATION</t>
        </is>
      </c>
      <c r="J172" s="25" t="inlineStr">
        <is>
          <t>ΠΕΣΜΕΝΑ ΤΟΥΒΛΑ ΣΕ ΒΑΓΟΝΙ ΣΤΗΝ ΕΞΟΔΟ ΤΟΥ ΦΟΥΡΝΟΥ</t>
        </is>
      </c>
      <c r="K172" s="53" t="n">
        <v>45946.76388888889</v>
      </c>
      <c r="L172" s="53" t="n">
        <v>45946.77916666667</v>
      </c>
      <c r="M172" s="54" t="n">
        <v>22.7</v>
      </c>
      <c r="N172" s="25" t="inlineStr">
        <is>
          <t>https://zenodo.org/records/17855209</t>
        </is>
      </c>
      <c r="O172" s="25" t="inlineStr">
        <is>
          <t>公开真实生产数据</t>
        </is>
      </c>
      <c r="P172" t="inlineStr">
        <is>
          <t>SHIFT-PRE-20251016</t>
        </is>
      </c>
      <c r="Q172" t="inlineStr">
        <is>
          <t>已关联</t>
        </is>
      </c>
      <c r="R172" t="inlineStr">
        <is>
          <t>按班次口径判断</t>
        </is>
      </c>
      <c r="T172" t="inlineStr">
        <is>
          <t>否</t>
        </is>
      </c>
    </row>
    <row r="173">
      <c r="A173" s="25" t="inlineStr">
        <is>
          <t>STOP-PRE-00172</t>
        </is>
      </c>
      <c r="B173" s="25" t="inlineStr">
        <is>
          <t>SHIFT-PRE-20251016</t>
        </is>
      </c>
      <c r="C173" s="25" t="inlineStr">
        <is>
          <t>改善前</t>
        </is>
      </c>
      <c r="D173" s="51" t="n">
        <v>45946</v>
      </c>
      <c r="E173" s="25" t="inlineStr">
        <is>
          <t>9KK25</t>
        </is>
      </c>
      <c r="F173" s="25" t="inlineStr">
        <is>
          <t>OPERATIONAL</t>
        </is>
      </c>
      <c r="G173" s="25" t="inlineStr">
        <is>
          <t>NO PRODUCTION SCHEDULE</t>
        </is>
      </c>
      <c r="H173" s="25" t="inlineStr">
        <is>
          <t>Planned - Not included in OEE</t>
        </is>
      </c>
      <c r="I173" s="25" t="inlineStr">
        <is>
          <t>-</t>
        </is>
      </c>
      <c r="J173" s="25" t="inlineStr">
        <is>
          <t>-</t>
        </is>
      </c>
      <c r="K173" s="53" t="n">
        <v>45946.78194444445</v>
      </c>
      <c r="L173" s="53" t="n">
        <v>45946.8125</v>
      </c>
      <c r="M173" s="54" t="n">
        <v>44</v>
      </c>
      <c r="N173" s="25" t="inlineStr">
        <is>
          <t>https://zenodo.org/records/17855209</t>
        </is>
      </c>
      <c r="O173" s="25" t="inlineStr">
        <is>
          <t>公开真实生产数据</t>
        </is>
      </c>
      <c r="P173" t="inlineStr">
        <is>
          <t>SHIFT-PRE-20251016</t>
        </is>
      </c>
      <c r="Q173" t="inlineStr">
        <is>
          <t>已关联</t>
        </is>
      </c>
      <c r="R173" t="inlineStr">
        <is>
          <t>按班次口径判断</t>
        </is>
      </c>
      <c r="T173" t="inlineStr">
        <is>
          <t>否</t>
        </is>
      </c>
    </row>
    <row r="174">
      <c r="A174" s="25" t="inlineStr">
        <is>
          <t>STOP-PRE-00173</t>
        </is>
      </c>
      <c r="B174" s="25" t="inlineStr">
        <is>
          <t>SHIFT-PRE-20251017</t>
        </is>
      </c>
      <c r="C174" s="25" t="inlineStr">
        <is>
          <t>改善前</t>
        </is>
      </c>
      <c r="D174" s="51" t="n">
        <v>45947</v>
      </c>
      <c r="E174" s="25" t="inlineStr">
        <is>
          <t>9KK25</t>
        </is>
      </c>
      <c r="F174" s="25" t="inlineStr">
        <is>
          <t>OPERATIONAL</t>
        </is>
      </c>
      <c r="G174" s="25" t="inlineStr">
        <is>
          <t>CLEANING</t>
        </is>
      </c>
      <c r="H174" s="25" t="inlineStr">
        <is>
          <t>Planned - Included in OEE</t>
        </is>
      </c>
      <c r="I174" s="25" t="inlineStr">
        <is>
          <t>EXTRUDER PRESS</t>
        </is>
      </c>
      <c r="J174" s="25" t="inlineStr">
        <is>
          <t>-</t>
        </is>
      </c>
      <c r="K174" s="53" t="n">
        <v>45947.46875</v>
      </c>
      <c r="L174" s="53" t="n">
        <v>45947.47083333333</v>
      </c>
      <c r="M174" s="54" t="n">
        <v>3.8</v>
      </c>
      <c r="N174" s="25" t="inlineStr">
        <is>
          <t>https://zenodo.org/records/17855209</t>
        </is>
      </c>
      <c r="O174" s="25" t="inlineStr">
        <is>
          <t>公开真实生产数据</t>
        </is>
      </c>
      <c r="P174" t="inlineStr">
        <is>
          <t>SHIFT-PRE-20251017</t>
        </is>
      </c>
      <c r="Q174" t="inlineStr">
        <is>
          <t>已关联</t>
        </is>
      </c>
      <c r="R174" t="inlineStr">
        <is>
          <t>按班次口径判断</t>
        </is>
      </c>
      <c r="T174" t="inlineStr">
        <is>
          <t>否</t>
        </is>
      </c>
    </row>
    <row r="175">
      <c r="A175" s="25" t="inlineStr">
        <is>
          <t>STOP-PRE-00174</t>
        </is>
      </c>
      <c r="B175" s="25" t="inlineStr">
        <is>
          <t>SHIFT-PRE-20251017</t>
        </is>
      </c>
      <c r="C175" s="25" t="inlineStr">
        <is>
          <t>改善前</t>
        </is>
      </c>
      <c r="D175" s="51" t="n">
        <v>45947</v>
      </c>
      <c r="E175" s="25" t="inlineStr">
        <is>
          <t>9KK25</t>
        </is>
      </c>
      <c r="F175" s="25" t="inlineStr">
        <is>
          <t>FAILURE</t>
        </is>
      </c>
      <c r="G175" s="25" t="inlineStr">
        <is>
          <t>AUTOMATION FAILURE</t>
        </is>
      </c>
      <c r="H175" s="25" t="inlineStr">
        <is>
          <t>Unplanned</t>
        </is>
      </c>
      <c r="I175" s="25" t="inlineStr">
        <is>
          <t>DRYER</t>
        </is>
      </c>
      <c r="J175" s="25" t="inlineStr">
        <is>
          <t>ΠΑΤΙΝΑΡΕΙ ΤΟ 2Ο ΚΑΡΕΛΙΝΟ ΣΤΗ ΓΡΑΜΜΗ ΚΑΡΕΛΙΝΩΝ (ΣΦΙΞΙΜΟ)</t>
        </is>
      </c>
      <c r="K175" s="53" t="n">
        <v>45947.58333333334</v>
      </c>
      <c r="L175" s="53" t="n">
        <v>45947.58680555555</v>
      </c>
      <c r="M175" s="54" t="n">
        <v>5.1</v>
      </c>
      <c r="N175" s="25" t="inlineStr">
        <is>
          <t>https://zenodo.org/records/17855209</t>
        </is>
      </c>
      <c r="O175" s="25" t="inlineStr">
        <is>
          <t>公开真实生产数据</t>
        </is>
      </c>
      <c r="P175" t="inlineStr">
        <is>
          <t>SHIFT-PRE-20251017</t>
        </is>
      </c>
      <c r="Q175" t="inlineStr">
        <is>
          <t>已关联</t>
        </is>
      </c>
      <c r="R175" t="inlineStr">
        <is>
          <t>按班次口径判断</t>
        </is>
      </c>
      <c r="T175" t="inlineStr">
        <is>
          <t>否</t>
        </is>
      </c>
    </row>
    <row r="176">
      <c r="A176" s="25" t="inlineStr">
        <is>
          <t>STOP-PRE-00175</t>
        </is>
      </c>
      <c r="B176" s="25" t="inlineStr">
        <is>
          <t>SHIFT-PRE-20251017</t>
        </is>
      </c>
      <c r="C176" s="25" t="inlineStr">
        <is>
          <t>改善前</t>
        </is>
      </c>
      <c r="D176" s="51" t="n">
        <v>45947</v>
      </c>
      <c r="E176" s="25" t="inlineStr">
        <is>
          <t>KK250</t>
        </is>
      </c>
      <c r="F176" s="25" t="inlineStr">
        <is>
          <t>SETUPS-CHANGEOVERS</t>
        </is>
      </c>
      <c r="G176" s="25" t="inlineStr">
        <is>
          <t>MATERIAL CHANGEOVER</t>
        </is>
      </c>
      <c r="H176" s="25" t="inlineStr">
        <is>
          <t>Planned - Included in OEE</t>
        </is>
      </c>
      <c r="I176" s="25" t="inlineStr">
        <is>
          <t>EXTRUDER PRESS</t>
        </is>
      </c>
      <c r="J176" s="25" t="str"/>
      <c r="K176" s="53" t="n">
        <v>45947.59305555555</v>
      </c>
      <c r="L176" s="53" t="n">
        <v>45947.60416666666</v>
      </c>
      <c r="M176" s="54" t="n">
        <v>16.7</v>
      </c>
      <c r="N176" s="25" t="inlineStr">
        <is>
          <t>https://zenodo.org/records/17855209</t>
        </is>
      </c>
      <c r="O176" s="25" t="inlineStr">
        <is>
          <t>公开真实生产数据</t>
        </is>
      </c>
      <c r="P176" t="inlineStr">
        <is>
          <t>SHIFT-PRE-20251017</t>
        </is>
      </c>
      <c r="Q176" t="inlineStr">
        <is>
          <t>已关联</t>
        </is>
      </c>
      <c r="R176" t="inlineStr">
        <is>
          <t>按班次口径判断</t>
        </is>
      </c>
      <c r="T176" t="inlineStr">
        <is>
          <t>是</t>
        </is>
      </c>
      <c r="U176">
        <f>IFERROR(VLOOKUP(G176,'18_换产标准_模拟'!$B$2:$F$4,3,FALSE),"")</f>
        <v/>
      </c>
      <c r="V176">
        <f>IFERROR(MAX(M176-U176,0),"")</f>
        <v/>
      </c>
      <c r="W176">
        <f>IFERROR(IF(V176=0,"达标",IF(V176&lt;=VLOOKUP(G176,'18_换产标准_模拟'!$B$2:$F$4,4,FALSE)-VLOOKUP(G176,'18_换产标准_模拟'!$B$2:$F$4,3,FALSE),"轻微超时",IF(V176&lt;=VLOOKUP(G176,'18_换产标准_模拟'!$B$2:$F$4,5,FALSE)-VLOOKUP(G176,'18_换产标准_模拟'!$B$2:$F$4,3,FALSE),"超时","严重超时"))),"")</f>
        <v/>
      </c>
      <c r="X176">
        <f>IFERROR(INDEX('18_换产标准_模拟'!$A$2:$A$4,MATCH(G176,'18_换产标准_模拟'!$B$2:$B$4,0)),"")</f>
        <v/>
      </c>
      <c r="Y176" t="inlineStr">
        <is>
          <t>团队模拟数据</t>
        </is>
      </c>
    </row>
    <row r="177">
      <c r="A177" s="25" t="inlineStr">
        <is>
          <t>STOP-PRE-00176</t>
        </is>
      </c>
      <c r="B177" s="25" t="inlineStr">
        <is>
          <t>SHIFT-PRE-20251017</t>
        </is>
      </c>
      <c r="C177" s="25" t="inlineStr">
        <is>
          <t>改善前</t>
        </is>
      </c>
      <c r="D177" s="51" t="n">
        <v>45947</v>
      </c>
      <c r="E177" s="25" t="inlineStr">
        <is>
          <t>KK250</t>
        </is>
      </c>
      <c r="F177" s="25" t="inlineStr">
        <is>
          <t>FAILURE</t>
        </is>
      </c>
      <c r="G177" s="25" t="inlineStr">
        <is>
          <t>AUTOMATION FAILURE</t>
        </is>
      </c>
      <c r="H177" s="25" t="inlineStr">
        <is>
          <t>Unplanned</t>
        </is>
      </c>
      <c r="I177" s="25" t="inlineStr">
        <is>
          <t>DRYER</t>
        </is>
      </c>
      <c r="J177" s="25" t="inlineStr">
        <is>
          <t>ΓΡΑΜΜΗ ΚΑΡΕΛΙΝΩΝ ΜΠΗΚΑΝ 2 ΤΕΛΑΡΑ ΜΕΣΑ</t>
        </is>
      </c>
      <c r="K177" s="53" t="n">
        <v>45947.61319444444</v>
      </c>
      <c r="L177" s="53" t="n">
        <v>45947.61736111111</v>
      </c>
      <c r="M177" s="54" t="n">
        <v>6</v>
      </c>
      <c r="N177" s="25" t="inlineStr">
        <is>
          <t>https://zenodo.org/records/17855209</t>
        </is>
      </c>
      <c r="O177" s="25" t="inlineStr">
        <is>
          <t>公开真实生产数据</t>
        </is>
      </c>
      <c r="P177" t="inlineStr">
        <is>
          <t>SHIFT-PRE-20251017</t>
        </is>
      </c>
      <c r="Q177" t="inlineStr">
        <is>
          <t>已关联</t>
        </is>
      </c>
      <c r="R177" t="inlineStr">
        <is>
          <t>按班次口径判断</t>
        </is>
      </c>
      <c r="T177" t="inlineStr">
        <is>
          <t>否</t>
        </is>
      </c>
    </row>
    <row r="178">
      <c r="A178" s="25" t="inlineStr">
        <is>
          <t>STOP-PRE-00177</t>
        </is>
      </c>
      <c r="B178" s="25" t="inlineStr">
        <is>
          <t>SHIFT-PRE-20251017</t>
        </is>
      </c>
      <c r="C178" s="25" t="inlineStr">
        <is>
          <t>改善前</t>
        </is>
      </c>
      <c r="D178" s="51" t="n">
        <v>45947</v>
      </c>
      <c r="E178" s="25" t="inlineStr">
        <is>
          <t>KK250</t>
        </is>
      </c>
      <c r="F178" s="25" t="inlineStr">
        <is>
          <t>FAILURE</t>
        </is>
      </c>
      <c r="G178" s="25" t="inlineStr">
        <is>
          <t>AUTOMATION FAILURE</t>
        </is>
      </c>
      <c r="H178" s="25" t="inlineStr">
        <is>
          <t>Unplanned</t>
        </is>
      </c>
      <c r="I178" s="25" t="inlineStr">
        <is>
          <t>DRYER</t>
        </is>
      </c>
      <c r="J178" s="25" t="inlineStr">
        <is>
          <t>ΓΡΑΜΜΗ ΚΑΡΕΛΙΝΩΝ ΜΠΗΚΑΝ 2 ΤΕΛΑΡΑ ΜΕΣΑ</t>
        </is>
      </c>
      <c r="K178" s="53" t="n">
        <v>45947.62916666667</v>
      </c>
      <c r="L178" s="53" t="n">
        <v>45947.63333333333</v>
      </c>
      <c r="M178" s="54" t="n">
        <v>6.3</v>
      </c>
      <c r="N178" s="25" t="inlineStr">
        <is>
          <t>https://zenodo.org/records/17855209</t>
        </is>
      </c>
      <c r="O178" s="25" t="inlineStr">
        <is>
          <t>公开真实生产数据</t>
        </is>
      </c>
      <c r="P178" t="inlineStr">
        <is>
          <t>SHIFT-PRE-20251017</t>
        </is>
      </c>
      <c r="Q178" t="inlineStr">
        <is>
          <t>已关联</t>
        </is>
      </c>
      <c r="R178" t="inlineStr">
        <is>
          <t>按班次口径判断</t>
        </is>
      </c>
      <c r="T178" t="inlineStr">
        <is>
          <t>否</t>
        </is>
      </c>
    </row>
    <row r="179">
      <c r="A179" s="25" t="inlineStr">
        <is>
          <t>STOP-PRE-00178</t>
        </is>
      </c>
      <c r="B179" s="25" t="inlineStr">
        <is>
          <t>SHIFT-PRE-20251017</t>
        </is>
      </c>
      <c r="C179" s="25" t="inlineStr">
        <is>
          <t>改善前</t>
        </is>
      </c>
      <c r="D179" s="51" t="n">
        <v>45947</v>
      </c>
      <c r="E179" s="25" t="inlineStr">
        <is>
          <t>KK250</t>
        </is>
      </c>
      <c r="F179" s="25" t="inlineStr">
        <is>
          <t>FAILURE</t>
        </is>
      </c>
      <c r="G179" s="25" t="inlineStr">
        <is>
          <t>AUTOMATION FAILURE</t>
        </is>
      </c>
      <c r="H179" s="25" t="inlineStr">
        <is>
          <t>Unplanned</t>
        </is>
      </c>
      <c r="I179" s="25" t="inlineStr">
        <is>
          <t>DRYER</t>
        </is>
      </c>
      <c r="J179" s="25" t="inlineStr">
        <is>
          <t>ΔΕΝ ΦΟΡΤΩΘΗΚΕ ΚΑΛΑ ΤΟ ΤΕΛΑΡΟ ΣΤΟ ΜΕΤΑΦ. ΕΙΣΟΔΟΥ</t>
        </is>
      </c>
      <c r="K179" s="53" t="n">
        <v>45947.63402777778</v>
      </c>
      <c r="L179" s="53" t="n">
        <v>45947.63680555556</v>
      </c>
      <c r="M179" s="54" t="n">
        <v>4.6</v>
      </c>
      <c r="N179" s="25" t="inlineStr">
        <is>
          <t>https://zenodo.org/records/17855209</t>
        </is>
      </c>
      <c r="O179" s="25" t="inlineStr">
        <is>
          <t>公开真实生产数据</t>
        </is>
      </c>
      <c r="P179" t="inlineStr">
        <is>
          <t>SHIFT-PRE-20251017</t>
        </is>
      </c>
      <c r="Q179" t="inlineStr">
        <is>
          <t>已关联</t>
        </is>
      </c>
      <c r="R179" t="inlineStr">
        <is>
          <t>按班次口径判断</t>
        </is>
      </c>
      <c r="T179" t="inlineStr">
        <is>
          <t>否</t>
        </is>
      </c>
    </row>
    <row r="180">
      <c r="A180" s="25" t="inlineStr">
        <is>
          <t>STOP-PRE-00179</t>
        </is>
      </c>
      <c r="B180" s="25" t="inlineStr">
        <is>
          <t>SHIFT-PRE-20251017</t>
        </is>
      </c>
      <c r="C180" s="25" t="inlineStr">
        <is>
          <t>改善前</t>
        </is>
      </c>
      <c r="D180" s="51" t="n">
        <v>45947</v>
      </c>
      <c r="E180" s="25" t="inlineStr">
        <is>
          <t>KK250</t>
        </is>
      </c>
      <c r="F180" s="25" t="inlineStr">
        <is>
          <t>FAILURE</t>
        </is>
      </c>
      <c r="G180" s="25" t="inlineStr">
        <is>
          <t>AUTOMATION FAILURE</t>
        </is>
      </c>
      <c r="H180" s="25" t="inlineStr">
        <is>
          <t>Unplanned</t>
        </is>
      </c>
      <c r="I180" s="25" t="inlineStr">
        <is>
          <t>DRYER</t>
        </is>
      </c>
      <c r="J180" s="25" t="inlineStr">
        <is>
          <t>ΠΑΤΙΝΑΡΕΙ Ο ΜΕΤΑΦ. ΕΞΟΔΟΥ ΣΤΗ ΓΡΑΜΜΗ 5,6 (ΧΩΜΑ)</t>
        </is>
      </c>
      <c r="K180" s="53" t="n">
        <v>45947.65347222222</v>
      </c>
      <c r="L180" s="53" t="n">
        <v>45947.65694444445</v>
      </c>
      <c r="M180" s="54" t="n">
        <v>5.5</v>
      </c>
      <c r="N180" s="25" t="inlineStr">
        <is>
          <t>https://zenodo.org/records/17855209</t>
        </is>
      </c>
      <c r="O180" s="25" t="inlineStr">
        <is>
          <t>公开真实生产数据</t>
        </is>
      </c>
      <c r="P180" t="inlineStr">
        <is>
          <t>SHIFT-PRE-20251017</t>
        </is>
      </c>
      <c r="Q180" t="inlineStr">
        <is>
          <t>已关联</t>
        </is>
      </c>
      <c r="R180" t="inlineStr">
        <is>
          <t>按班次口径判断</t>
        </is>
      </c>
      <c r="T180" t="inlineStr">
        <is>
          <t>否</t>
        </is>
      </c>
    </row>
    <row r="181">
      <c r="A181" s="25" t="inlineStr">
        <is>
          <t>STOP-PRE-00180</t>
        </is>
      </c>
      <c r="B181" s="25" t="inlineStr">
        <is>
          <t>SHIFT-PRE-20251017</t>
        </is>
      </c>
      <c r="C181" s="25" t="inlineStr">
        <is>
          <t>改善前</t>
        </is>
      </c>
      <c r="D181" s="51" t="n">
        <v>45947</v>
      </c>
      <c r="E181" s="25" t="inlineStr">
        <is>
          <t>KK250</t>
        </is>
      </c>
      <c r="F181" s="25" t="inlineStr">
        <is>
          <t>MATERIALS</t>
        </is>
      </c>
      <c r="G181" s="25" t="inlineStr">
        <is>
          <t>MANUAL BRICK HANDLING</t>
        </is>
      </c>
      <c r="H181" s="25" t="inlineStr">
        <is>
          <t>Unplanned</t>
        </is>
      </c>
      <c r="I181" s="25" t="inlineStr">
        <is>
          <t>HACKING STATION</t>
        </is>
      </c>
      <c r="J181" s="25" t="inlineStr">
        <is>
          <t>ΣΠΑΣΜΕΝΑ ΤΟΥΒΛΑ</t>
        </is>
      </c>
      <c r="K181" s="53" t="n">
        <v>45947.66597222222</v>
      </c>
      <c r="L181" s="53" t="n">
        <v>45947.67361111111</v>
      </c>
      <c r="M181" s="54" t="n">
        <v>11.1</v>
      </c>
      <c r="N181" s="25" t="inlineStr">
        <is>
          <t>https://zenodo.org/records/17855209</t>
        </is>
      </c>
      <c r="O181" s="25" t="inlineStr">
        <is>
          <t>公开真实生产数据</t>
        </is>
      </c>
      <c r="P181" t="inlineStr">
        <is>
          <t>SHIFT-PRE-20251017</t>
        </is>
      </c>
      <c r="Q181" t="inlineStr">
        <is>
          <t>已关联</t>
        </is>
      </c>
      <c r="R181" t="inlineStr">
        <is>
          <t>按班次口径判断</t>
        </is>
      </c>
      <c r="T181" t="inlineStr">
        <is>
          <t>否</t>
        </is>
      </c>
    </row>
    <row r="182">
      <c r="A182" s="25" t="inlineStr">
        <is>
          <t>STOP-PRE-00181</t>
        </is>
      </c>
      <c r="B182" s="25" t="inlineStr">
        <is>
          <t>SHIFT-PRE-20251017</t>
        </is>
      </c>
      <c r="C182" s="25" t="inlineStr">
        <is>
          <t>改善前</t>
        </is>
      </c>
      <c r="D182" s="51" t="n">
        <v>45947</v>
      </c>
      <c r="E182" s="25" t="inlineStr">
        <is>
          <t>KK250</t>
        </is>
      </c>
      <c r="F182" s="25" t="inlineStr">
        <is>
          <t>FAILURE</t>
        </is>
      </c>
      <c r="G182" s="25" t="inlineStr">
        <is>
          <t>MECHANICAL FAILURE</t>
        </is>
      </c>
      <c r="H182" s="25" t="inlineStr">
        <is>
          <t>Unplanned</t>
        </is>
      </c>
      <c r="I182" s="25" t="inlineStr">
        <is>
          <t>CUTTER</t>
        </is>
      </c>
      <c r="J182" s="25" t="inlineStr">
        <is>
          <t>WIRE FAILURE</t>
        </is>
      </c>
      <c r="K182" s="53" t="n">
        <v>45947.68819444445</v>
      </c>
      <c r="L182" s="53" t="n">
        <v>45947.69305555556</v>
      </c>
      <c r="M182" s="54" t="n">
        <v>7.2</v>
      </c>
      <c r="N182" s="25" t="inlineStr">
        <is>
          <t>https://zenodo.org/records/17855209</t>
        </is>
      </c>
      <c r="O182" s="25" t="inlineStr">
        <is>
          <t>公开真实生产数据</t>
        </is>
      </c>
      <c r="P182" t="inlineStr">
        <is>
          <t>SHIFT-PRE-20251017</t>
        </is>
      </c>
      <c r="Q182" t="inlineStr">
        <is>
          <t>已关联</t>
        </is>
      </c>
      <c r="R182" t="inlineStr">
        <is>
          <t>按班次口径判断</t>
        </is>
      </c>
      <c r="T182" t="inlineStr">
        <is>
          <t>否</t>
        </is>
      </c>
    </row>
    <row r="183">
      <c r="A183" s="25" t="inlineStr">
        <is>
          <t>STOP-PRE-00182</t>
        </is>
      </c>
      <c r="B183" s="25" t="inlineStr">
        <is>
          <t>SHIFT-PRE-20251017</t>
        </is>
      </c>
      <c r="C183" s="25" t="inlineStr">
        <is>
          <t>改善前</t>
        </is>
      </c>
      <c r="D183" s="51" t="n">
        <v>45947</v>
      </c>
      <c r="E183" s="25" t="inlineStr">
        <is>
          <t>KK250</t>
        </is>
      </c>
      <c r="F183" s="25" t="inlineStr">
        <is>
          <t>MATERIALS</t>
        </is>
      </c>
      <c r="G183" s="25" t="inlineStr">
        <is>
          <t>MANUAL BRICK HANDLING</t>
        </is>
      </c>
      <c r="H183" s="25" t="inlineStr">
        <is>
          <t>Unplanned</t>
        </is>
      </c>
      <c r="I183" s="25" t="inlineStr">
        <is>
          <t>HACKING STATION</t>
        </is>
      </c>
      <c r="J183" s="25" t="inlineStr">
        <is>
          <t>WIRE FAILURE</t>
        </is>
      </c>
      <c r="K183" s="53" t="n">
        <v>45947.74027777778</v>
      </c>
      <c r="L183" s="53" t="n">
        <v>45947.74791666667</v>
      </c>
      <c r="M183" s="54" t="n">
        <v>11.9</v>
      </c>
      <c r="N183" s="25" t="inlineStr">
        <is>
          <t>https://zenodo.org/records/17855209</t>
        </is>
      </c>
      <c r="O183" s="25" t="inlineStr">
        <is>
          <t>公开真实生产数据</t>
        </is>
      </c>
      <c r="P183" t="inlineStr">
        <is>
          <t>SHIFT-PRE-20251017</t>
        </is>
      </c>
      <c r="Q183" t="inlineStr">
        <is>
          <t>已关联</t>
        </is>
      </c>
      <c r="R183" t="inlineStr">
        <is>
          <t>按班次口径判断</t>
        </is>
      </c>
      <c r="T183" t="inlineStr">
        <is>
          <t>否</t>
        </is>
      </c>
    </row>
    <row r="184">
      <c r="A184" s="25" t="inlineStr">
        <is>
          <t>STOP-PRE-00183</t>
        </is>
      </c>
      <c r="B184" s="25" t="inlineStr">
        <is>
          <t>SHIFT-PRE-20251017</t>
        </is>
      </c>
      <c r="C184" s="25" t="inlineStr">
        <is>
          <t>改善前</t>
        </is>
      </c>
      <c r="D184" s="51" t="n">
        <v>45947</v>
      </c>
      <c r="E184" s="25" t="inlineStr">
        <is>
          <t>KK250</t>
        </is>
      </c>
      <c r="F184" s="25" t="inlineStr">
        <is>
          <t>OPERATIONAL</t>
        </is>
      </c>
      <c r="G184" s="25" t="inlineStr">
        <is>
          <t>NO PRODUCTION SCHEDULE</t>
        </is>
      </c>
      <c r="H184" s="25" t="inlineStr">
        <is>
          <t>Planned - Not included in OEE</t>
        </is>
      </c>
      <c r="I184" s="25" t="inlineStr">
        <is>
          <t>-</t>
        </is>
      </c>
      <c r="J184" s="25" t="inlineStr">
        <is>
          <t>WIRE FAILURE</t>
        </is>
      </c>
      <c r="K184" s="53" t="n">
        <v>45947.76041666666</v>
      </c>
      <c r="L184" s="53" t="n">
        <v>45947.79166666666</v>
      </c>
      <c r="M184" s="54" t="n">
        <v>45</v>
      </c>
      <c r="N184" s="25" t="inlineStr">
        <is>
          <t>https://zenodo.org/records/17855209</t>
        </is>
      </c>
      <c r="O184" s="25" t="inlineStr">
        <is>
          <t>公开真实生产数据</t>
        </is>
      </c>
      <c r="P184" t="inlineStr">
        <is>
          <t>SHIFT-PRE-20251017</t>
        </is>
      </c>
      <c r="Q184" t="inlineStr">
        <is>
          <t>已关联</t>
        </is>
      </c>
      <c r="R184" t="inlineStr">
        <is>
          <t>按班次口径判断</t>
        </is>
      </c>
      <c r="T184" t="inlineStr">
        <is>
          <t>否</t>
        </is>
      </c>
    </row>
    <row r="185">
      <c r="A185" s="25" t="inlineStr">
        <is>
          <t>STOP-PRE-00184</t>
        </is>
      </c>
      <c r="B185" s="25" t="inlineStr">
        <is>
          <t>SHIFT-PRE-20251020</t>
        </is>
      </c>
      <c r="C185" s="25" t="inlineStr">
        <is>
          <t>改善前</t>
        </is>
      </c>
      <c r="D185" s="51" t="n">
        <v>45950</v>
      </c>
      <c r="E185" s="25" t="inlineStr">
        <is>
          <t>KK250</t>
        </is>
      </c>
      <c r="F185" s="25" t="inlineStr">
        <is>
          <t>OPERATIONAL</t>
        </is>
      </c>
      <c r="G185" s="25" t="inlineStr">
        <is>
          <t>CLEANING</t>
        </is>
      </c>
      <c r="H185" s="25" t="inlineStr">
        <is>
          <t>Planned - Included in OEE</t>
        </is>
      </c>
      <c r="I185" s="25" t="inlineStr">
        <is>
          <t>EXTRUDER PRESS</t>
        </is>
      </c>
      <c r="J185" s="25" t="inlineStr">
        <is>
          <t>WIRE FAILURE</t>
        </is>
      </c>
      <c r="K185" s="53" t="n">
        <v>45950.46875</v>
      </c>
      <c r="L185" s="53" t="n">
        <v>45950.47847222222</v>
      </c>
      <c r="M185" s="54" t="n">
        <v>14.7</v>
      </c>
      <c r="N185" s="25" t="inlineStr">
        <is>
          <t>https://zenodo.org/records/17855209</t>
        </is>
      </c>
      <c r="O185" s="25" t="inlineStr">
        <is>
          <t>公开真实生产数据</t>
        </is>
      </c>
      <c r="P185" t="inlineStr">
        <is>
          <t>SHIFT-PRE-20251020</t>
        </is>
      </c>
      <c r="Q185" t="inlineStr">
        <is>
          <t>已关联</t>
        </is>
      </c>
      <c r="R185" t="inlineStr">
        <is>
          <t>按班次口径判断</t>
        </is>
      </c>
      <c r="T185" t="inlineStr">
        <is>
          <t>否</t>
        </is>
      </c>
    </row>
    <row r="186">
      <c r="A186" s="25" t="inlineStr">
        <is>
          <t>STOP-PRE-00185</t>
        </is>
      </c>
      <c r="B186" s="25" t="inlineStr">
        <is>
          <t>SHIFT-PRE-20251020</t>
        </is>
      </c>
      <c r="C186" s="25" t="inlineStr">
        <is>
          <t>改善前</t>
        </is>
      </c>
      <c r="D186" s="51" t="n">
        <v>45950</v>
      </c>
      <c r="E186" s="25" t="inlineStr">
        <is>
          <t>KK250</t>
        </is>
      </c>
      <c r="F186" s="25" t="inlineStr">
        <is>
          <t>FAILURE</t>
        </is>
      </c>
      <c r="G186" s="25" t="inlineStr">
        <is>
          <t>MECHANICAL FAILURE</t>
        </is>
      </c>
      <c r="H186" s="25" t="inlineStr">
        <is>
          <t>Unplanned</t>
        </is>
      </c>
      <c r="I186" s="25" t="inlineStr">
        <is>
          <t>CUTTER</t>
        </is>
      </c>
      <c r="J186" s="25" t="inlineStr">
        <is>
          <t>WIRE FAILURE</t>
        </is>
      </c>
      <c r="K186" s="53" t="n">
        <v>45950.48125</v>
      </c>
      <c r="L186" s="53" t="n">
        <v>45950.48402777778</v>
      </c>
      <c r="M186" s="54" t="n">
        <v>4.6</v>
      </c>
      <c r="N186" s="25" t="inlineStr">
        <is>
          <t>https://zenodo.org/records/17855209</t>
        </is>
      </c>
      <c r="O186" s="25" t="inlineStr">
        <is>
          <t>公开真实生产数据</t>
        </is>
      </c>
      <c r="P186" t="inlineStr">
        <is>
          <t>SHIFT-PRE-20251020</t>
        </is>
      </c>
      <c r="Q186" t="inlineStr">
        <is>
          <t>已关联</t>
        </is>
      </c>
      <c r="R186" t="inlineStr">
        <is>
          <t>按班次口径判断</t>
        </is>
      </c>
      <c r="T186" t="inlineStr">
        <is>
          <t>否</t>
        </is>
      </c>
    </row>
    <row r="187">
      <c r="A187" s="25" t="inlineStr">
        <is>
          <t>STOP-PRE-00186</t>
        </is>
      </c>
      <c r="B187" s="25" t="inlineStr">
        <is>
          <t>SHIFT-PRE-20251020</t>
        </is>
      </c>
      <c r="C187" s="25" t="inlineStr">
        <is>
          <t>改善前</t>
        </is>
      </c>
      <c r="D187" s="51" t="n">
        <v>45950</v>
      </c>
      <c r="E187" s="25" t="inlineStr">
        <is>
          <t>KK200-1</t>
        </is>
      </c>
      <c r="F187" s="25" t="inlineStr">
        <is>
          <t>SETUPS-CHANGEOVERS</t>
        </is>
      </c>
      <c r="G187" s="25" t="inlineStr">
        <is>
          <t>MATERIAL CHANGEOVER</t>
        </is>
      </c>
      <c r="H187" s="25" t="inlineStr">
        <is>
          <t>Planned - Included in OEE</t>
        </is>
      </c>
      <c r="I187" s="25" t="inlineStr">
        <is>
          <t>EXTRUDER PRESS</t>
        </is>
      </c>
      <c r="J187" s="25" t="str"/>
      <c r="K187" s="53" t="n">
        <v>45950.49097222222</v>
      </c>
      <c r="L187" s="53" t="n">
        <v>45950.49930555555</v>
      </c>
      <c r="M187" s="54" t="n">
        <v>12.9</v>
      </c>
      <c r="N187" s="25" t="inlineStr">
        <is>
          <t>https://zenodo.org/records/17855209</t>
        </is>
      </c>
      <c r="O187" s="25" t="inlineStr">
        <is>
          <t>公开真实生产数据</t>
        </is>
      </c>
      <c r="P187" t="inlineStr">
        <is>
          <t>SHIFT-PRE-20251020</t>
        </is>
      </c>
      <c r="Q187" t="inlineStr">
        <is>
          <t>已关联</t>
        </is>
      </c>
      <c r="R187" t="inlineStr">
        <is>
          <t>按班次口径判断</t>
        </is>
      </c>
      <c r="T187" t="inlineStr">
        <is>
          <t>是</t>
        </is>
      </c>
      <c r="U187">
        <f>IFERROR(VLOOKUP(G187,'18_换产标准_模拟'!$B$2:$F$4,3,FALSE),"")</f>
        <v/>
      </c>
      <c r="V187">
        <f>IFERROR(MAX(M187-U187,0),"")</f>
        <v/>
      </c>
      <c r="W187">
        <f>IFERROR(IF(V187=0,"达标",IF(V187&lt;=VLOOKUP(G187,'18_换产标准_模拟'!$B$2:$F$4,4,FALSE)-VLOOKUP(G187,'18_换产标准_模拟'!$B$2:$F$4,3,FALSE),"轻微超时",IF(V187&lt;=VLOOKUP(G187,'18_换产标准_模拟'!$B$2:$F$4,5,FALSE)-VLOOKUP(G187,'18_换产标准_模拟'!$B$2:$F$4,3,FALSE),"超时","严重超时"))),"")</f>
        <v/>
      </c>
      <c r="X187">
        <f>IFERROR(INDEX('18_换产标准_模拟'!$A$2:$A$4,MATCH(G187,'18_换产标准_模拟'!$B$2:$B$4,0)),"")</f>
        <v/>
      </c>
      <c r="Y187" t="inlineStr">
        <is>
          <t>团队模拟数据</t>
        </is>
      </c>
    </row>
    <row r="188">
      <c r="A188" s="25" t="inlineStr">
        <is>
          <t>STOP-PRE-00187</t>
        </is>
      </c>
      <c r="B188" s="25" t="inlineStr">
        <is>
          <t>SHIFT-PRE-20251020</t>
        </is>
      </c>
      <c r="C188" s="25" t="inlineStr">
        <is>
          <t>改善前</t>
        </is>
      </c>
      <c r="D188" s="51" t="n">
        <v>45950</v>
      </c>
      <c r="E188" s="25" t="inlineStr">
        <is>
          <t>KK200-1</t>
        </is>
      </c>
      <c r="F188" s="25" t="inlineStr">
        <is>
          <t>FAILURE</t>
        </is>
      </c>
      <c r="G188" s="25" t="inlineStr">
        <is>
          <t>AUTOMATION FAILURE</t>
        </is>
      </c>
      <c r="H188" s="25" t="inlineStr">
        <is>
          <t>Unplanned</t>
        </is>
      </c>
      <c r="I188" s="25" t="inlineStr">
        <is>
          <t>DRYER</t>
        </is>
      </c>
      <c r="J188" s="25" t="inlineStr">
        <is>
          <t>ΠΑΤΙΝΑΡΕΙ Ο ΜΕΤΑΦ. ΕΞΟΔΟΥ ΣΤΗ ΓΡΑΜΜΗ 5,6 (ΧΩΜΑ)</t>
        </is>
      </c>
      <c r="K188" s="53" t="n">
        <v>45950.60972222222</v>
      </c>
      <c r="L188" s="53" t="n">
        <v>45950.61319444444</v>
      </c>
      <c r="M188" s="54" t="n">
        <v>5.8</v>
      </c>
      <c r="N188" s="25" t="inlineStr">
        <is>
          <t>https://zenodo.org/records/17855209</t>
        </is>
      </c>
      <c r="O188" s="25" t="inlineStr">
        <is>
          <t>公开真实生产数据</t>
        </is>
      </c>
      <c r="P188" t="inlineStr">
        <is>
          <t>SHIFT-PRE-20251020</t>
        </is>
      </c>
      <c r="Q188" t="inlineStr">
        <is>
          <t>已关联</t>
        </is>
      </c>
      <c r="R188" t="inlineStr">
        <is>
          <t>按班次口径判断</t>
        </is>
      </c>
      <c r="T188" t="inlineStr">
        <is>
          <t>否</t>
        </is>
      </c>
    </row>
    <row r="189">
      <c r="A189" s="25" t="inlineStr">
        <is>
          <t>STOP-PRE-00188</t>
        </is>
      </c>
      <c r="B189" s="25" t="inlineStr">
        <is>
          <t>SHIFT-PRE-20251020</t>
        </is>
      </c>
      <c r="C189" s="25" t="inlineStr">
        <is>
          <t>改善前</t>
        </is>
      </c>
      <c r="D189" s="51" t="n">
        <v>45950</v>
      </c>
      <c r="E189" s="25" t="inlineStr">
        <is>
          <t>KK200-1</t>
        </is>
      </c>
      <c r="F189" s="25" t="inlineStr">
        <is>
          <t>FAILURE</t>
        </is>
      </c>
      <c r="G189" s="25" t="inlineStr">
        <is>
          <t>MECHANICAL FAILURE</t>
        </is>
      </c>
      <c r="H189" s="25" t="inlineStr">
        <is>
          <t>Unplanned</t>
        </is>
      </c>
      <c r="I189" s="25" t="inlineStr">
        <is>
          <t>HYDRAULIC ELEVATOR (LOADING)</t>
        </is>
      </c>
      <c r="J189" s="25" t="inlineStr">
        <is>
          <t>ΓΩΝΙΑ</t>
        </is>
      </c>
      <c r="K189" s="53" t="n">
        <v>45950.6625</v>
      </c>
      <c r="L189" s="53" t="n">
        <v>45950.66527777778</v>
      </c>
      <c r="M189" s="54" t="n">
        <v>4.3</v>
      </c>
      <c r="N189" s="25" t="inlineStr">
        <is>
          <t>https://zenodo.org/records/17855209</t>
        </is>
      </c>
      <c r="O189" s="25" t="inlineStr">
        <is>
          <t>公开真实生产数据</t>
        </is>
      </c>
      <c r="P189" t="inlineStr">
        <is>
          <t>SHIFT-PRE-20251020</t>
        </is>
      </c>
      <c r="Q189" t="inlineStr">
        <is>
          <t>已关联</t>
        </is>
      </c>
      <c r="R189" t="inlineStr">
        <is>
          <t>按班次口径判断</t>
        </is>
      </c>
      <c r="T189" t="inlineStr">
        <is>
          <t>否</t>
        </is>
      </c>
    </row>
    <row r="190">
      <c r="A190" s="25" t="inlineStr">
        <is>
          <t>STOP-PRE-00189</t>
        </is>
      </c>
      <c r="B190" s="25" t="inlineStr">
        <is>
          <t>SHIFT-PRE-20251020</t>
        </is>
      </c>
      <c r="C190" s="25" t="inlineStr">
        <is>
          <t>改善前</t>
        </is>
      </c>
      <c r="D190" s="51" t="n">
        <v>45950</v>
      </c>
      <c r="E190" s="25" t="inlineStr">
        <is>
          <t>KK200-1</t>
        </is>
      </c>
      <c r="F190" s="25" t="inlineStr">
        <is>
          <t>FAILURE</t>
        </is>
      </c>
      <c r="G190" s="25" t="inlineStr">
        <is>
          <t>AUTOMATION FAILURE</t>
        </is>
      </c>
      <c r="H190" s="25" t="inlineStr">
        <is>
          <t>Unplanned</t>
        </is>
      </c>
      <c r="I190" s="25" t="inlineStr">
        <is>
          <t>DRYER</t>
        </is>
      </c>
      <c r="J190" s="25" t="inlineStr">
        <is>
          <t>ΕΙΣΟΔΟ ΞΥΡΑΝΤΗΡΙΟΥ ΤΕΛΑΡΟ ΠΑΝΩ ΣΤΗ ΠΟΡΤΑ</t>
        </is>
      </c>
      <c r="K190" s="53" t="n">
        <v>45950.67638888889</v>
      </c>
      <c r="L190" s="53" t="n">
        <v>45950.67986111111</v>
      </c>
      <c r="M190" s="54" t="n">
        <v>5.5</v>
      </c>
      <c r="N190" s="25" t="inlineStr">
        <is>
          <t>https://zenodo.org/records/17855209</t>
        </is>
      </c>
      <c r="O190" s="25" t="inlineStr">
        <is>
          <t>公开真实生产数据</t>
        </is>
      </c>
      <c r="P190" t="inlineStr">
        <is>
          <t>SHIFT-PRE-20251020</t>
        </is>
      </c>
      <c r="Q190" t="inlineStr">
        <is>
          <t>已关联</t>
        </is>
      </c>
      <c r="R190" t="inlineStr">
        <is>
          <t>按班次口径判断</t>
        </is>
      </c>
      <c r="T190" t="inlineStr">
        <is>
          <t>否</t>
        </is>
      </c>
    </row>
    <row r="191">
      <c r="A191" s="25" t="inlineStr">
        <is>
          <t>STOP-PRE-00190</t>
        </is>
      </c>
      <c r="B191" s="25" t="inlineStr">
        <is>
          <t>SHIFT-PRE-20251020</t>
        </is>
      </c>
      <c r="C191" s="25" t="inlineStr">
        <is>
          <t>改善前</t>
        </is>
      </c>
      <c r="D191" s="51" t="n">
        <v>45950</v>
      </c>
      <c r="E191" s="25" t="inlineStr">
        <is>
          <t>KK200-1</t>
        </is>
      </c>
      <c r="F191" s="25" t="inlineStr">
        <is>
          <t>FAILURE</t>
        </is>
      </c>
      <c r="G191" s="25" t="inlineStr">
        <is>
          <t>AUTOMATION FAILURE</t>
        </is>
      </c>
      <c r="H191" s="25" t="inlineStr">
        <is>
          <t>Unplanned</t>
        </is>
      </c>
      <c r="I191" s="25" t="inlineStr">
        <is>
          <t>HACKING STATION</t>
        </is>
      </c>
      <c r="J191" s="25" t="inlineStr">
        <is>
          <t>ΩΘΗΤΗΡΑΣ ΑΔΕΙΩΝ ΒΑΓΟΝΙΩΝ</t>
        </is>
      </c>
      <c r="K191" s="53" t="n">
        <v>45950.7125</v>
      </c>
      <c r="L191" s="53" t="n">
        <v>45950.72013888889</v>
      </c>
      <c r="M191" s="54" t="n">
        <v>11.3</v>
      </c>
      <c r="N191" s="25" t="inlineStr">
        <is>
          <t>https://zenodo.org/records/17855209</t>
        </is>
      </c>
      <c r="O191" s="25" t="inlineStr">
        <is>
          <t>公开真实生产数据</t>
        </is>
      </c>
      <c r="P191" t="inlineStr">
        <is>
          <t>SHIFT-PRE-20251020</t>
        </is>
      </c>
      <c r="Q191" t="inlineStr">
        <is>
          <t>已关联</t>
        </is>
      </c>
      <c r="R191" t="inlineStr">
        <is>
          <t>按班次口径判断</t>
        </is>
      </c>
      <c r="T191" t="inlineStr">
        <is>
          <t>否</t>
        </is>
      </c>
    </row>
    <row r="192">
      <c r="A192" s="25" t="inlineStr">
        <is>
          <t>STOP-PRE-00191</t>
        </is>
      </c>
      <c r="B192" s="25" t="inlineStr">
        <is>
          <t>SHIFT-PRE-20251020</t>
        </is>
      </c>
      <c r="C192" s="25" t="inlineStr">
        <is>
          <t>改善前</t>
        </is>
      </c>
      <c r="D192" s="51" t="n">
        <v>45950</v>
      </c>
      <c r="E192" s="25" t="inlineStr">
        <is>
          <t>KK200-1</t>
        </is>
      </c>
      <c r="F192" s="25" t="inlineStr">
        <is>
          <t>FAILURE</t>
        </is>
      </c>
      <c r="G192" s="25" t="inlineStr">
        <is>
          <t>AUTOMATION FAILURE</t>
        </is>
      </c>
      <c r="H192" s="25" t="inlineStr">
        <is>
          <t>Unplanned</t>
        </is>
      </c>
      <c r="I192" s="25" t="inlineStr">
        <is>
          <t>DRYER</t>
        </is>
      </c>
      <c r="J192" s="25" t="inlineStr">
        <is>
          <t>ΕΙΣΟΔΟ ΞΥΡΑΝΤΗΡΙΟΥ ΤΕΛΑΡΟ ΠΑΝΩ ΣΤΗ ΠΟΡΤΑ</t>
        </is>
      </c>
      <c r="K192" s="53" t="n">
        <v>45950.73402777778</v>
      </c>
      <c r="L192" s="53" t="n">
        <v>45950.73819444444</v>
      </c>
      <c r="M192" s="54" t="n">
        <v>6.1</v>
      </c>
      <c r="N192" s="25" t="inlineStr">
        <is>
          <t>https://zenodo.org/records/17855209</t>
        </is>
      </c>
      <c r="O192" s="25" t="inlineStr">
        <is>
          <t>公开真实生产数据</t>
        </is>
      </c>
      <c r="P192" t="inlineStr">
        <is>
          <t>SHIFT-PRE-20251020</t>
        </is>
      </c>
      <c r="Q192" t="inlineStr">
        <is>
          <t>已关联</t>
        </is>
      </c>
      <c r="R192" t="inlineStr">
        <is>
          <t>按班次口径判断</t>
        </is>
      </c>
      <c r="T192" t="inlineStr">
        <is>
          <t>否</t>
        </is>
      </c>
    </row>
    <row r="193">
      <c r="A193" s="25" t="inlineStr">
        <is>
          <t>STOP-PRE-00192</t>
        </is>
      </c>
      <c r="B193" s="25" t="inlineStr">
        <is>
          <t>SHIFT-PRE-20251020</t>
        </is>
      </c>
      <c r="C193" s="25" t="inlineStr">
        <is>
          <t>改善前</t>
        </is>
      </c>
      <c r="D193" s="51" t="n">
        <v>45950</v>
      </c>
      <c r="E193" s="25" t="inlineStr">
        <is>
          <t>KK200-1</t>
        </is>
      </c>
      <c r="F193" s="25" t="inlineStr">
        <is>
          <t>FAILURE</t>
        </is>
      </c>
      <c r="G193" s="25" t="inlineStr">
        <is>
          <t>AUTOMATION FAILURE</t>
        </is>
      </c>
      <c r="H193" s="25" t="inlineStr">
        <is>
          <t>Unplanned</t>
        </is>
      </c>
      <c r="I193" s="25" t="inlineStr">
        <is>
          <t>DRYER</t>
        </is>
      </c>
      <c r="J193" s="25" t="inlineStr">
        <is>
          <t>Ο ΩΘΗΤΗΡΑΣ ΤΟΥ ΜΕΤΑΦ. ΕΞΟΔΟΥ ΔΕΝ ΕΠΙΑΣΕ ΤΟ ΤΕΛΑΡΟ ΚΑΤΑ ΤΗΝ ΦΟΡΤΩΣΗ</t>
        </is>
      </c>
      <c r="K193" s="53" t="n">
        <v>45950.77708333333</v>
      </c>
      <c r="L193" s="53" t="n">
        <v>45950.78125</v>
      </c>
      <c r="M193" s="54" t="n">
        <v>6.6</v>
      </c>
      <c r="N193" s="25" t="inlineStr">
        <is>
          <t>https://zenodo.org/records/17855209</t>
        </is>
      </c>
      <c r="O193" s="25" t="inlineStr">
        <is>
          <t>公开真实生产数据</t>
        </is>
      </c>
      <c r="P193" t="inlineStr">
        <is>
          <t>SHIFT-PRE-20251020</t>
        </is>
      </c>
      <c r="Q193" t="inlineStr">
        <is>
          <t>已关联</t>
        </is>
      </c>
      <c r="R193" t="inlineStr">
        <is>
          <t>按班次口径判断</t>
        </is>
      </c>
      <c r="T193" t="inlineStr">
        <is>
          <t>否</t>
        </is>
      </c>
    </row>
    <row r="194">
      <c r="A194" s="25" t="inlineStr">
        <is>
          <t>STOP-PRE-00193</t>
        </is>
      </c>
      <c r="B194" s="25" t="inlineStr">
        <is>
          <t>SHIFT-PRE-20251020</t>
        </is>
      </c>
      <c r="C194" s="25" t="inlineStr">
        <is>
          <t>改善前</t>
        </is>
      </c>
      <c r="D194" s="51" t="n">
        <v>45950</v>
      </c>
      <c r="E194" s="25" t="inlineStr">
        <is>
          <t>KK200-1</t>
        </is>
      </c>
      <c r="F194" s="25" t="inlineStr">
        <is>
          <t>OPERATIONAL</t>
        </is>
      </c>
      <c r="G194" s="25" t="inlineStr">
        <is>
          <t>CLEANING</t>
        </is>
      </c>
      <c r="H194" s="25" t="inlineStr">
        <is>
          <t>Planned - Included in OEE</t>
        </is>
      </c>
      <c r="I194" s="25" t="inlineStr">
        <is>
          <t>EXTRUDER PRESS</t>
        </is>
      </c>
      <c r="J194" s="25" t="inlineStr">
        <is>
          <t>-</t>
        </is>
      </c>
      <c r="K194" s="53" t="n">
        <v>45950.80208333334</v>
      </c>
      <c r="L194" s="53" t="n">
        <v>45950.8125</v>
      </c>
      <c r="M194" s="54" t="n">
        <v>15</v>
      </c>
      <c r="N194" s="25" t="inlineStr">
        <is>
          <t>https://zenodo.org/records/17855209</t>
        </is>
      </c>
      <c r="O194" s="25" t="inlineStr">
        <is>
          <t>公开真实生产数据</t>
        </is>
      </c>
      <c r="P194" t="inlineStr">
        <is>
          <t>SHIFT-PRE-20251020</t>
        </is>
      </c>
      <c r="Q194" t="inlineStr">
        <is>
          <t>已关联</t>
        </is>
      </c>
      <c r="R194" t="inlineStr">
        <is>
          <t>按班次口径判断</t>
        </is>
      </c>
      <c r="T194" t="inlineStr">
        <is>
          <t>否</t>
        </is>
      </c>
    </row>
    <row r="195">
      <c r="A195" s="25" t="inlineStr">
        <is>
          <t>STOP-PRE-00194</t>
        </is>
      </c>
      <c r="B195" s="25" t="inlineStr">
        <is>
          <t>SHIFT-PRE-20251021</t>
        </is>
      </c>
      <c r="C195" s="25" t="inlineStr">
        <is>
          <t>改善前</t>
        </is>
      </c>
      <c r="D195" s="51" t="n">
        <v>45951</v>
      </c>
      <c r="E195" s="25" t="inlineStr">
        <is>
          <t>KK200-1</t>
        </is>
      </c>
      <c r="F195" s="25" t="inlineStr">
        <is>
          <t>OPERATIONAL</t>
        </is>
      </c>
      <c r="G195" s="25" t="inlineStr">
        <is>
          <t>CLEANING</t>
        </is>
      </c>
      <c r="H195" s="25" t="inlineStr">
        <is>
          <t>Planned - Included in OEE</t>
        </is>
      </c>
      <c r="I195" s="25" t="inlineStr">
        <is>
          <t>EXTRUDER PRESS</t>
        </is>
      </c>
      <c r="J195" s="25" t="inlineStr">
        <is>
          <t>-</t>
        </is>
      </c>
      <c r="K195" s="53" t="n">
        <v>45951.46875</v>
      </c>
      <c r="L195" s="53" t="n">
        <v>45951.47083333333</v>
      </c>
      <c r="M195" s="54" t="n">
        <v>4</v>
      </c>
      <c r="N195" s="25" t="inlineStr">
        <is>
          <t>https://zenodo.org/records/17855209</t>
        </is>
      </c>
      <c r="O195" s="25" t="inlineStr">
        <is>
          <t>公开真实生产数据</t>
        </is>
      </c>
      <c r="P195" t="inlineStr">
        <is>
          <t>SHIFT-PRE-20251021</t>
        </is>
      </c>
      <c r="Q195" t="inlineStr">
        <is>
          <t>已关联</t>
        </is>
      </c>
      <c r="R195" t="inlineStr">
        <is>
          <t>按班次口径判断</t>
        </is>
      </c>
      <c r="T195" t="inlineStr">
        <is>
          <t>否</t>
        </is>
      </c>
    </row>
    <row r="196">
      <c r="A196" s="25" t="inlineStr">
        <is>
          <t>STOP-PRE-00195</t>
        </is>
      </c>
      <c r="B196" s="25" t="inlineStr">
        <is>
          <t>SHIFT-PRE-20251021</t>
        </is>
      </c>
      <c r="C196" s="25" t="inlineStr">
        <is>
          <t>改善前</t>
        </is>
      </c>
      <c r="D196" s="51" t="n">
        <v>45951</v>
      </c>
      <c r="E196" s="25" t="inlineStr">
        <is>
          <t>KK200-1</t>
        </is>
      </c>
      <c r="F196" s="25" t="inlineStr">
        <is>
          <t>FAILURE</t>
        </is>
      </c>
      <c r="G196" s="25" t="inlineStr">
        <is>
          <t>AUTOMATION FAILURE</t>
        </is>
      </c>
      <c r="H196" s="25" t="inlineStr">
        <is>
          <t>Unplanned</t>
        </is>
      </c>
      <c r="I196" s="25" t="inlineStr">
        <is>
          <t>DRYER</t>
        </is>
      </c>
      <c r="J196" s="25" t="inlineStr">
        <is>
          <t>ΔΕΝ ΦΟΡΤΩΘΗΚΕ ΤΕΛΑΡΟ ΣΤΟ ΜΕΤΑΦ. ΕΙΣΟΔΟΥ</t>
        </is>
      </c>
      <c r="K196" s="53" t="n">
        <v>45951.52152777778</v>
      </c>
      <c r="L196" s="53" t="n">
        <v>45951.52569444444</v>
      </c>
      <c r="M196" s="54" t="n">
        <v>6.1</v>
      </c>
      <c r="N196" s="25" t="inlineStr">
        <is>
          <t>https://zenodo.org/records/17855209</t>
        </is>
      </c>
      <c r="O196" s="25" t="inlineStr">
        <is>
          <t>公开真实生产数据</t>
        </is>
      </c>
      <c r="P196" t="inlineStr">
        <is>
          <t>SHIFT-PRE-20251021</t>
        </is>
      </c>
      <c r="Q196" t="inlineStr">
        <is>
          <t>已关联</t>
        </is>
      </c>
      <c r="R196" t="inlineStr">
        <is>
          <t>按班次口径判断</t>
        </is>
      </c>
      <c r="T196" t="inlineStr">
        <is>
          <t>否</t>
        </is>
      </c>
    </row>
    <row r="197">
      <c r="A197" s="25" t="inlineStr">
        <is>
          <t>STOP-PRE-00196</t>
        </is>
      </c>
      <c r="B197" s="25" t="inlineStr">
        <is>
          <t>SHIFT-PRE-20251021</t>
        </is>
      </c>
      <c r="C197" s="25" t="inlineStr">
        <is>
          <t>改善前</t>
        </is>
      </c>
      <c r="D197" s="51" t="n">
        <v>45951</v>
      </c>
      <c r="E197" s="25" t="inlineStr">
        <is>
          <t>KK250</t>
        </is>
      </c>
      <c r="F197" s="25" t="inlineStr">
        <is>
          <t>SETUPS-CHANGEOVERS</t>
        </is>
      </c>
      <c r="G197" s="25" t="inlineStr">
        <is>
          <t>MATERIAL CHANGEOVER</t>
        </is>
      </c>
      <c r="H197" s="25" t="inlineStr">
        <is>
          <t>Planned - Included in OEE</t>
        </is>
      </c>
      <c r="I197" s="25" t="inlineStr">
        <is>
          <t>EXTRUDER PRESS</t>
        </is>
      </c>
      <c r="J197" s="25" t="str"/>
      <c r="K197" s="53" t="n">
        <v>45951.59236111111</v>
      </c>
      <c r="L197" s="53" t="n">
        <v>45951.60138888889</v>
      </c>
      <c r="M197" s="54" t="n">
        <v>13.5</v>
      </c>
      <c r="N197" s="25" t="inlineStr">
        <is>
          <t>https://zenodo.org/records/17855209</t>
        </is>
      </c>
      <c r="O197" s="25" t="inlineStr">
        <is>
          <t>公开真实生产数据</t>
        </is>
      </c>
      <c r="P197" t="inlineStr">
        <is>
          <t>SHIFT-PRE-20251021</t>
        </is>
      </c>
      <c r="Q197" t="inlineStr">
        <is>
          <t>已关联</t>
        </is>
      </c>
      <c r="R197" t="inlineStr">
        <is>
          <t>按班次口径判断</t>
        </is>
      </c>
      <c r="T197" t="inlineStr">
        <is>
          <t>是</t>
        </is>
      </c>
      <c r="U197">
        <f>IFERROR(VLOOKUP(G197,'18_换产标准_模拟'!$B$2:$F$4,3,FALSE),"")</f>
        <v/>
      </c>
      <c r="V197">
        <f>IFERROR(MAX(M197-U197,0),"")</f>
        <v/>
      </c>
      <c r="W197">
        <f>IFERROR(IF(V197=0,"达标",IF(V197&lt;=VLOOKUP(G197,'18_换产标准_模拟'!$B$2:$F$4,4,FALSE)-VLOOKUP(G197,'18_换产标准_模拟'!$B$2:$F$4,3,FALSE),"轻微超时",IF(V197&lt;=VLOOKUP(G197,'18_换产标准_模拟'!$B$2:$F$4,5,FALSE)-VLOOKUP(G197,'18_换产标准_模拟'!$B$2:$F$4,3,FALSE),"超时","严重超时"))),"")</f>
        <v/>
      </c>
      <c r="X197">
        <f>IFERROR(INDEX('18_换产标准_模拟'!$A$2:$A$4,MATCH(G197,'18_换产标准_模拟'!$B$2:$B$4,0)),"")</f>
        <v/>
      </c>
      <c r="Y197" t="inlineStr">
        <is>
          <t>团队模拟数据</t>
        </is>
      </c>
    </row>
    <row r="198">
      <c r="A198" s="25" t="inlineStr">
        <is>
          <t>STOP-PRE-00197</t>
        </is>
      </c>
      <c r="B198" s="25" t="inlineStr">
        <is>
          <t>SHIFT-PRE-20251021</t>
        </is>
      </c>
      <c r="C198" s="25" t="inlineStr">
        <is>
          <t>改善前</t>
        </is>
      </c>
      <c r="D198" s="51" t="n">
        <v>45951</v>
      </c>
      <c r="E198" s="25" t="inlineStr">
        <is>
          <t>KK250</t>
        </is>
      </c>
      <c r="F198" s="25" t="inlineStr">
        <is>
          <t>MATERIALS</t>
        </is>
      </c>
      <c r="G198" s="25" t="inlineStr">
        <is>
          <t>MANUAL BRICK HANDLING</t>
        </is>
      </c>
      <c r="H198" s="25" t="inlineStr">
        <is>
          <t>Unplanned</t>
        </is>
      </c>
      <c r="I198" s="25" t="inlineStr">
        <is>
          <t>HACKING STATION</t>
        </is>
      </c>
      <c r="J198" s="25" t="inlineStr">
        <is>
          <t>ΣΠΑΣΜΕΝΑ ΤΟΥΒΛΑ (ΚΚ250)</t>
        </is>
      </c>
      <c r="K198" s="53" t="n">
        <v>45951.64930555555</v>
      </c>
      <c r="L198" s="53" t="n">
        <v>45951.6625</v>
      </c>
      <c r="M198" s="54" t="n">
        <v>19.2</v>
      </c>
      <c r="N198" s="25" t="inlineStr">
        <is>
          <t>https://zenodo.org/records/17855209</t>
        </is>
      </c>
      <c r="O198" s="25" t="inlineStr">
        <is>
          <t>公开真实生产数据</t>
        </is>
      </c>
      <c r="P198" t="inlineStr">
        <is>
          <t>SHIFT-PRE-20251021</t>
        </is>
      </c>
      <c r="Q198" t="inlineStr">
        <is>
          <t>已关联</t>
        </is>
      </c>
      <c r="R198" t="inlineStr">
        <is>
          <t>按班次口径判断</t>
        </is>
      </c>
      <c r="T198" t="inlineStr">
        <is>
          <t>否</t>
        </is>
      </c>
    </row>
    <row r="199">
      <c r="A199" s="25" t="inlineStr">
        <is>
          <t>STOP-PRE-00198</t>
        </is>
      </c>
      <c r="B199" s="25" t="inlineStr">
        <is>
          <t>SHIFT-PRE-20251021</t>
        </is>
      </c>
      <c r="C199" s="25" t="inlineStr">
        <is>
          <t>改善前</t>
        </is>
      </c>
      <c r="D199" s="51" t="n">
        <v>45951</v>
      </c>
      <c r="E199" s="25" t="inlineStr">
        <is>
          <t>KK250</t>
        </is>
      </c>
      <c r="F199" s="25" t="inlineStr">
        <is>
          <t>MATERIALS</t>
        </is>
      </c>
      <c r="G199" s="25" t="inlineStr">
        <is>
          <t>MANUAL BRICK HANDLING</t>
        </is>
      </c>
      <c r="H199" s="25" t="inlineStr">
        <is>
          <t>Unplanned</t>
        </is>
      </c>
      <c r="I199" s="25" t="inlineStr">
        <is>
          <t>HACKING STATION</t>
        </is>
      </c>
      <c r="J199" s="25" t="inlineStr">
        <is>
          <t>ΣΠΑΣΜΕΝΑ ΤΟΥΒΛΑ (ΚΚ250)</t>
        </is>
      </c>
      <c r="K199" s="53" t="n">
        <v>45951.67777777778</v>
      </c>
      <c r="L199" s="53" t="n">
        <v>45951.69722222222</v>
      </c>
      <c r="M199" s="54" t="n">
        <v>28.1</v>
      </c>
      <c r="N199" s="25" t="inlineStr">
        <is>
          <t>https://zenodo.org/records/17855209</t>
        </is>
      </c>
      <c r="O199" s="25" t="inlineStr">
        <is>
          <t>公开真实生产数据</t>
        </is>
      </c>
      <c r="P199" t="inlineStr">
        <is>
          <t>SHIFT-PRE-20251021</t>
        </is>
      </c>
      <c r="Q199" t="inlineStr">
        <is>
          <t>已关联</t>
        </is>
      </c>
      <c r="R199" t="inlineStr">
        <is>
          <t>按班次口径判断</t>
        </is>
      </c>
      <c r="T199" t="inlineStr">
        <is>
          <t>否</t>
        </is>
      </c>
    </row>
    <row r="200">
      <c r="A200" s="25" t="inlineStr">
        <is>
          <t>STOP-PRE-00199</t>
        </is>
      </c>
      <c r="B200" s="25" t="inlineStr">
        <is>
          <t>SHIFT-PRE-20251021</t>
        </is>
      </c>
      <c r="C200" s="25" t="inlineStr">
        <is>
          <t>改善前</t>
        </is>
      </c>
      <c r="D200" s="51" t="n">
        <v>45951</v>
      </c>
      <c r="E200" s="25" t="inlineStr">
        <is>
          <t>KK250</t>
        </is>
      </c>
      <c r="F200" s="25" t="inlineStr">
        <is>
          <t>FAILURE</t>
        </is>
      </c>
      <c r="G200" s="25" t="inlineStr">
        <is>
          <t>AUTOMATION FAILURE</t>
        </is>
      </c>
      <c r="H200" s="25" t="inlineStr">
        <is>
          <t>Unplanned</t>
        </is>
      </c>
      <c r="I200" s="25" t="inlineStr">
        <is>
          <t>LINE 52</t>
        </is>
      </c>
      <c r="J200" s="25" t="inlineStr">
        <is>
          <t>ΩΘΗΤΗΡΑΣ ΑΔΕΙΩΝ ΒΑΓΟΝΙΩΝ</t>
        </is>
      </c>
      <c r="K200" s="53" t="n">
        <v>45951.72638888889</v>
      </c>
      <c r="L200" s="53" t="n">
        <v>45951.73541666667</v>
      </c>
      <c r="M200" s="54" t="n">
        <v>13.9</v>
      </c>
      <c r="N200" s="25" t="inlineStr">
        <is>
          <t>https://zenodo.org/records/17855209</t>
        </is>
      </c>
      <c r="O200" s="25" t="inlineStr">
        <is>
          <t>公开真实生产数据</t>
        </is>
      </c>
      <c r="P200" t="inlineStr">
        <is>
          <t>SHIFT-PRE-20251021</t>
        </is>
      </c>
      <c r="Q200" t="inlineStr">
        <is>
          <t>已关联</t>
        </is>
      </c>
      <c r="R200" t="inlineStr">
        <is>
          <t>按班次口径判断</t>
        </is>
      </c>
      <c r="T200" t="inlineStr">
        <is>
          <t>否</t>
        </is>
      </c>
    </row>
    <row r="201">
      <c r="A201" s="25" t="inlineStr">
        <is>
          <t>STOP-PRE-00200</t>
        </is>
      </c>
      <c r="B201" s="25" t="inlineStr">
        <is>
          <t>SHIFT-PRE-20251021</t>
        </is>
      </c>
      <c r="C201" s="25" t="inlineStr">
        <is>
          <t>改善前</t>
        </is>
      </c>
      <c r="D201" s="51" t="n">
        <v>45951</v>
      </c>
      <c r="E201" s="25" t="inlineStr">
        <is>
          <t>KK250</t>
        </is>
      </c>
      <c r="F201" s="25" t="inlineStr">
        <is>
          <t>FAILURE</t>
        </is>
      </c>
      <c r="G201" s="25" t="inlineStr">
        <is>
          <t>AUTOMATION FAILURE</t>
        </is>
      </c>
      <c r="H201" s="25" t="inlineStr">
        <is>
          <t>Unplanned</t>
        </is>
      </c>
      <c r="I201" s="25" t="inlineStr">
        <is>
          <t>LINE 52</t>
        </is>
      </c>
      <c r="J201" s="25" t="inlineStr">
        <is>
          <t>ΩΘΗΤΗΡΑΣ ΑΔΕΙΩΝ ΒΑΓΟΝΙΩΝ</t>
        </is>
      </c>
      <c r="K201" s="53" t="n">
        <v>45951.74861111111</v>
      </c>
      <c r="L201" s="53" t="n">
        <v>45951.75763888889</v>
      </c>
      <c r="M201" s="54" t="n">
        <v>13.2</v>
      </c>
      <c r="N201" s="25" t="inlineStr">
        <is>
          <t>https://zenodo.org/records/17855209</t>
        </is>
      </c>
      <c r="O201" s="25" t="inlineStr">
        <is>
          <t>公开真实生产数据</t>
        </is>
      </c>
      <c r="P201" t="inlineStr">
        <is>
          <t>SHIFT-PRE-20251021</t>
        </is>
      </c>
      <c r="Q201" t="inlineStr">
        <is>
          <t>已关联</t>
        </is>
      </c>
      <c r="R201" t="inlineStr">
        <is>
          <t>按班次口径判断</t>
        </is>
      </c>
      <c r="T201" t="inlineStr">
        <is>
          <t>否</t>
        </is>
      </c>
    </row>
    <row r="202">
      <c r="A202" s="25" t="inlineStr">
        <is>
          <t>STOP-PRE-00201</t>
        </is>
      </c>
      <c r="B202" s="25" t="inlineStr">
        <is>
          <t>SHIFT-PRE-20251021</t>
        </is>
      </c>
      <c r="C202" s="25" t="inlineStr">
        <is>
          <t>改善前</t>
        </is>
      </c>
      <c r="D202" s="51" t="n">
        <v>45951</v>
      </c>
      <c r="E202" s="25" t="inlineStr">
        <is>
          <t>KK250</t>
        </is>
      </c>
      <c r="F202" s="25" t="inlineStr">
        <is>
          <t>FAILURE</t>
        </is>
      </c>
      <c r="G202" s="25" t="inlineStr">
        <is>
          <t>AUTOMATION FAILURE</t>
        </is>
      </c>
      <c r="H202" s="25" t="inlineStr">
        <is>
          <t>Unplanned</t>
        </is>
      </c>
      <c r="I202" s="25" t="inlineStr">
        <is>
          <t>DRYER</t>
        </is>
      </c>
      <c r="J202" s="25" t="inlineStr">
        <is>
          <t>ΠΑΤΙΝΑΡΕΙ Ο ΜΕΤΑΦ. ΕΙΣΟΔΟΥ ΣΤΗ ΓΡΑΜΜΗ 6</t>
        </is>
      </c>
      <c r="K202" s="53" t="n">
        <v>45951.77708333333</v>
      </c>
      <c r="L202" s="53" t="n">
        <v>45951.78055555555</v>
      </c>
      <c r="M202" s="54" t="n">
        <v>5.5</v>
      </c>
      <c r="N202" s="25" t="inlineStr">
        <is>
          <t>https://zenodo.org/records/17855209</t>
        </is>
      </c>
      <c r="O202" s="25" t="inlineStr">
        <is>
          <t>公开真实生产数据</t>
        </is>
      </c>
      <c r="P202" t="inlineStr">
        <is>
          <t>SHIFT-PRE-20251021</t>
        </is>
      </c>
      <c r="Q202" t="inlineStr">
        <is>
          <t>已关联</t>
        </is>
      </c>
      <c r="R202" t="inlineStr">
        <is>
          <t>按班次口径判断</t>
        </is>
      </c>
      <c r="T202" t="inlineStr">
        <is>
          <t>否</t>
        </is>
      </c>
    </row>
    <row r="203">
      <c r="A203" s="25" t="inlineStr">
        <is>
          <t>STOP-PRE-00202</t>
        </is>
      </c>
      <c r="B203" s="25" t="inlineStr">
        <is>
          <t>SHIFT-PRE-20251021</t>
        </is>
      </c>
      <c r="C203" s="25" t="inlineStr">
        <is>
          <t>改善前</t>
        </is>
      </c>
      <c r="D203" s="51" t="n">
        <v>45951</v>
      </c>
      <c r="E203" s="25" t="inlineStr">
        <is>
          <t>KK250</t>
        </is>
      </c>
      <c r="F203" s="25" t="inlineStr">
        <is>
          <t>OPERATIONAL</t>
        </is>
      </c>
      <c r="G203" s="25" t="inlineStr">
        <is>
          <t>CLEANING</t>
        </is>
      </c>
      <c r="H203" s="25" t="inlineStr">
        <is>
          <t>Planned - Included in OEE</t>
        </is>
      </c>
      <c r="I203" s="25" t="inlineStr">
        <is>
          <t>EXTRUDER PRESS</t>
        </is>
      </c>
      <c r="J203" s="25" t="inlineStr">
        <is>
          <t>-</t>
        </is>
      </c>
      <c r="K203" s="53" t="n">
        <v>45951.78611111111</v>
      </c>
      <c r="L203" s="53" t="n">
        <v>45951.8125</v>
      </c>
      <c r="M203" s="54" t="n">
        <v>38</v>
      </c>
      <c r="N203" s="25" t="inlineStr">
        <is>
          <t>https://zenodo.org/records/17855209</t>
        </is>
      </c>
      <c r="O203" s="25" t="inlineStr">
        <is>
          <t>公开真实生产数据</t>
        </is>
      </c>
      <c r="P203" t="inlineStr">
        <is>
          <t>SHIFT-PRE-20251021</t>
        </is>
      </c>
      <c r="Q203" t="inlineStr">
        <is>
          <t>已关联</t>
        </is>
      </c>
      <c r="R203" t="inlineStr">
        <is>
          <t>按班次口径判断</t>
        </is>
      </c>
      <c r="T203" t="inlineStr">
        <is>
          <t>否</t>
        </is>
      </c>
    </row>
    <row r="204">
      <c r="A204" s="25" t="inlineStr">
        <is>
          <t>STOP-PRE-00203</t>
        </is>
      </c>
      <c r="B204" s="25" t="inlineStr">
        <is>
          <t>SHIFT-PRE-20251022</t>
        </is>
      </c>
      <c r="C204" s="25" t="inlineStr">
        <is>
          <t>改善前</t>
        </is>
      </c>
      <c r="D204" s="51" t="n">
        <v>45952</v>
      </c>
      <c r="E204" s="25" t="inlineStr">
        <is>
          <t>KK250</t>
        </is>
      </c>
      <c r="F204" s="25" t="inlineStr">
        <is>
          <t>OPERATIONAL</t>
        </is>
      </c>
      <c r="G204" s="25" t="inlineStr">
        <is>
          <t>CLEANING</t>
        </is>
      </c>
      <c r="H204" s="25" t="inlineStr">
        <is>
          <t>Planned - Included in OEE</t>
        </is>
      </c>
      <c r="I204" s="25" t="inlineStr">
        <is>
          <t>EXTRUDER PRESS</t>
        </is>
      </c>
      <c r="J204" s="25" t="inlineStr">
        <is>
          <t>-</t>
        </is>
      </c>
      <c r="K204" s="53" t="n">
        <v>45952.46875</v>
      </c>
      <c r="L204" s="53" t="n">
        <v>45952.47847222222</v>
      </c>
      <c r="M204" s="54" t="n">
        <v>14.2</v>
      </c>
      <c r="N204" s="25" t="inlineStr">
        <is>
          <t>https://zenodo.org/records/17855209</t>
        </is>
      </c>
      <c r="O204" s="25" t="inlineStr">
        <is>
          <t>公开真实生产数据</t>
        </is>
      </c>
      <c r="P204" t="inlineStr">
        <is>
          <t>SHIFT-PRE-20251022</t>
        </is>
      </c>
      <c r="Q204" t="inlineStr">
        <is>
          <t>已关联</t>
        </is>
      </c>
      <c r="R204" t="inlineStr">
        <is>
          <t>按班次口径判断</t>
        </is>
      </c>
      <c r="T204" t="inlineStr">
        <is>
          <t>否</t>
        </is>
      </c>
    </row>
    <row r="205">
      <c r="A205" s="25" t="inlineStr">
        <is>
          <t>STOP-PRE-00204</t>
        </is>
      </c>
      <c r="B205" s="25" t="inlineStr">
        <is>
          <t>SHIFT-PRE-20251022</t>
        </is>
      </c>
      <c r="C205" s="25" t="inlineStr">
        <is>
          <t>改善前</t>
        </is>
      </c>
      <c r="D205" s="51" t="n">
        <v>45952</v>
      </c>
      <c r="E205" s="25" t="inlineStr">
        <is>
          <t>7KK25</t>
        </is>
      </c>
      <c r="F205" s="25" t="inlineStr">
        <is>
          <t>FAILURE</t>
        </is>
      </c>
      <c r="G205" s="25" t="inlineStr">
        <is>
          <t>AUTOMATION FAILURE</t>
        </is>
      </c>
      <c r="H205" s="25" t="inlineStr">
        <is>
          <t>Unplanned</t>
        </is>
      </c>
      <c r="I205" s="25" t="inlineStr">
        <is>
          <t>SILO</t>
        </is>
      </c>
      <c r="J205" s="25" t="inlineStr">
        <is>
          <t>ΔΕΝ ΕΚΚΙΝΟΥΣΑΝ ΤΑ ΕΜΒΟΛΑ</t>
        </is>
      </c>
      <c r="K205" s="53" t="n">
        <v>45952.48055555556</v>
      </c>
      <c r="L205" s="53" t="n">
        <v>45952.54097222222</v>
      </c>
      <c r="M205" s="54" t="n">
        <v>88</v>
      </c>
      <c r="N205" s="25" t="inlineStr">
        <is>
          <t>https://zenodo.org/records/17855209</t>
        </is>
      </c>
      <c r="O205" s="25" t="inlineStr">
        <is>
          <t>公开真实生产数据</t>
        </is>
      </c>
      <c r="P205" t="inlineStr">
        <is>
          <t>SHIFT-PRE-20251022</t>
        </is>
      </c>
      <c r="Q205" t="inlineStr">
        <is>
          <t>已关联</t>
        </is>
      </c>
      <c r="R205" t="inlineStr">
        <is>
          <t>按班次口径判断</t>
        </is>
      </c>
      <c r="T205" t="inlineStr">
        <is>
          <t>否</t>
        </is>
      </c>
    </row>
    <row r="206">
      <c r="A206" s="25" t="inlineStr">
        <is>
          <t>STOP-PRE-00205</t>
        </is>
      </c>
      <c r="B206" s="25" t="inlineStr">
        <is>
          <t>SHIFT-PRE-20251022</t>
        </is>
      </c>
      <c r="C206" s="25" t="inlineStr">
        <is>
          <t>改善前</t>
        </is>
      </c>
      <c r="D206" s="51" t="n">
        <v>45952</v>
      </c>
      <c r="E206" s="25" t="inlineStr">
        <is>
          <t>7KK25</t>
        </is>
      </c>
      <c r="F206" s="25" t="inlineStr">
        <is>
          <t>FAILURE</t>
        </is>
      </c>
      <c r="G206" s="25" t="inlineStr">
        <is>
          <t>MECHANICAL FAILURE</t>
        </is>
      </c>
      <c r="H206" s="25" t="inlineStr">
        <is>
          <t>Unplanned</t>
        </is>
      </c>
      <c r="I206" s="25" t="inlineStr">
        <is>
          <t>HYDRAULIC ELEVATOR (LOADING)</t>
        </is>
      </c>
      <c r="J206" s="25" t="inlineStr">
        <is>
          <t>ΣΤΡΑΒΩΜΕΝΟ ΤΕΛΑΡΟ</t>
        </is>
      </c>
      <c r="K206" s="53" t="n">
        <v>45952.56736111111</v>
      </c>
      <c r="L206" s="53" t="n">
        <v>45952.57222222222</v>
      </c>
      <c r="M206" s="54" t="n">
        <v>7.3</v>
      </c>
      <c r="N206" s="25" t="inlineStr">
        <is>
          <t>https://zenodo.org/records/17855209</t>
        </is>
      </c>
      <c r="O206" s="25" t="inlineStr">
        <is>
          <t>公开真实生产数据</t>
        </is>
      </c>
      <c r="P206" t="inlineStr">
        <is>
          <t>SHIFT-PRE-20251022</t>
        </is>
      </c>
      <c r="Q206" t="inlineStr">
        <is>
          <t>已关联</t>
        </is>
      </c>
      <c r="R206" t="inlineStr">
        <is>
          <t>按班次口径判断</t>
        </is>
      </c>
      <c r="T206" t="inlineStr">
        <is>
          <t>否</t>
        </is>
      </c>
    </row>
    <row r="207">
      <c r="A207" s="25" t="inlineStr">
        <is>
          <t>STOP-PRE-00206</t>
        </is>
      </c>
      <c r="B207" s="25" t="inlineStr">
        <is>
          <t>SHIFT-PRE-20251022</t>
        </is>
      </c>
      <c r="C207" s="25" t="inlineStr">
        <is>
          <t>改善前</t>
        </is>
      </c>
      <c r="D207" s="51" t="n">
        <v>45952</v>
      </c>
      <c r="E207" s="25" t="inlineStr">
        <is>
          <t>7KK25</t>
        </is>
      </c>
      <c r="F207" s="25" t="inlineStr">
        <is>
          <t>MATERIALS</t>
        </is>
      </c>
      <c r="G207" s="25" t="inlineStr">
        <is>
          <t>MANUAL BRICK HANDLING</t>
        </is>
      </c>
      <c r="H207" s="25" t="inlineStr">
        <is>
          <t>Unplanned</t>
        </is>
      </c>
      <c r="I207" s="25" t="inlineStr">
        <is>
          <t>HACKING STATION</t>
        </is>
      </c>
      <c r="J207" s="25" t="inlineStr">
        <is>
          <t>ΣΠΑΣΜΕΝΑ ΤΟΥΒΛΑ</t>
        </is>
      </c>
      <c r="K207" s="53" t="n">
        <v>45952.59583333333</v>
      </c>
      <c r="L207" s="53" t="n">
        <v>45952.59791666667</v>
      </c>
      <c r="M207" s="54" t="n">
        <v>3.2</v>
      </c>
      <c r="N207" s="25" t="inlineStr">
        <is>
          <t>https://zenodo.org/records/17855209</t>
        </is>
      </c>
      <c r="O207" s="25" t="inlineStr">
        <is>
          <t>公开真实生产数据</t>
        </is>
      </c>
      <c r="P207" t="inlineStr">
        <is>
          <t>SHIFT-PRE-20251022</t>
        </is>
      </c>
      <c r="Q207" t="inlineStr">
        <is>
          <t>已关联</t>
        </is>
      </c>
      <c r="R207" t="inlineStr">
        <is>
          <t>按班次口径判断</t>
        </is>
      </c>
      <c r="T207" t="inlineStr">
        <is>
          <t>否</t>
        </is>
      </c>
    </row>
    <row r="208">
      <c r="A208" s="25" t="inlineStr">
        <is>
          <t>STOP-PRE-00207</t>
        </is>
      </c>
      <c r="B208" s="25" t="inlineStr">
        <is>
          <t>SHIFT-PRE-20251022</t>
        </is>
      </c>
      <c r="C208" s="25" t="inlineStr">
        <is>
          <t>改善前</t>
        </is>
      </c>
      <c r="D208" s="51" t="n">
        <v>45952</v>
      </c>
      <c r="E208" s="25" t="inlineStr">
        <is>
          <t>7KK25</t>
        </is>
      </c>
      <c r="F208" s="25" t="inlineStr">
        <is>
          <t>FAILURE</t>
        </is>
      </c>
      <c r="G208" s="25" t="inlineStr">
        <is>
          <t>AUTOMATION FAILURE</t>
        </is>
      </c>
      <c r="H208" s="25" t="inlineStr">
        <is>
          <t>Unplanned</t>
        </is>
      </c>
      <c r="I208" s="25" t="inlineStr">
        <is>
          <t>LINE 52</t>
        </is>
      </c>
      <c r="J208" s="25" t="inlineStr">
        <is>
          <t>ΩΘΗΤΗΡΑΣ ΑΔΕΙΩΝ ΒΑΓΟΝΙΩΝ</t>
        </is>
      </c>
      <c r="K208" s="53" t="n">
        <v>45952.62430555555</v>
      </c>
      <c r="L208" s="53" t="n">
        <v>45952.63402777778</v>
      </c>
      <c r="M208" s="54" t="n">
        <v>14.7</v>
      </c>
      <c r="N208" s="25" t="inlineStr">
        <is>
          <t>https://zenodo.org/records/17855209</t>
        </is>
      </c>
      <c r="O208" s="25" t="inlineStr">
        <is>
          <t>公开真实生产数据</t>
        </is>
      </c>
      <c r="P208" t="inlineStr">
        <is>
          <t>SHIFT-PRE-20251022</t>
        </is>
      </c>
      <c r="Q208" t="inlineStr">
        <is>
          <t>已关联</t>
        </is>
      </c>
      <c r="R208" t="inlineStr">
        <is>
          <t>按班次口径判断</t>
        </is>
      </c>
      <c r="T208" t="inlineStr">
        <is>
          <t>否</t>
        </is>
      </c>
    </row>
    <row r="209">
      <c r="A209" s="25" t="inlineStr">
        <is>
          <t>STOP-PRE-00208</t>
        </is>
      </c>
      <c r="B209" s="25" t="inlineStr">
        <is>
          <t>SHIFT-PRE-20251022</t>
        </is>
      </c>
      <c r="C209" s="25" t="inlineStr">
        <is>
          <t>改善前</t>
        </is>
      </c>
      <c r="D209" s="51" t="n">
        <v>45952</v>
      </c>
      <c r="E209" s="25" t="inlineStr">
        <is>
          <t>7KK25</t>
        </is>
      </c>
      <c r="F209" s="25" t="inlineStr">
        <is>
          <t>MATERIALS</t>
        </is>
      </c>
      <c r="G209" s="25" t="inlineStr">
        <is>
          <t>AUTOMATION FAILURE</t>
        </is>
      </c>
      <c r="H209" s="25" t="inlineStr">
        <is>
          <t>Unplanned</t>
        </is>
      </c>
      <c r="I209" s="25" t="inlineStr">
        <is>
          <t>DRYER</t>
        </is>
      </c>
      <c r="J209" s="25" t="inlineStr">
        <is>
          <t>ΠΑΤΙΝΑΡΕΙ Ο ΜΕΤΑΦ. ΕΞΟΔΟΥ ΣΤΗ ΓΡΑΜΜΗ 5-6</t>
        </is>
      </c>
      <c r="K209" s="53" t="n">
        <v>45952.65208333333</v>
      </c>
      <c r="L209" s="53" t="n">
        <v>45952.65416666667</v>
      </c>
      <c r="M209" s="54" t="n">
        <v>3.8</v>
      </c>
      <c r="N209" s="25" t="inlineStr">
        <is>
          <t>https://zenodo.org/records/17855209</t>
        </is>
      </c>
      <c r="O209" s="25" t="inlineStr">
        <is>
          <t>公开真实生产数据</t>
        </is>
      </c>
      <c r="P209" t="inlineStr">
        <is>
          <t>SHIFT-PRE-20251022</t>
        </is>
      </c>
      <c r="Q209" t="inlineStr">
        <is>
          <t>已关联</t>
        </is>
      </c>
      <c r="R209" t="inlineStr">
        <is>
          <t>按班次口径判断</t>
        </is>
      </c>
      <c r="T209" t="inlineStr">
        <is>
          <t>否</t>
        </is>
      </c>
    </row>
    <row r="210">
      <c r="A210" s="25" t="inlineStr">
        <is>
          <t>STOP-PRE-00209</t>
        </is>
      </c>
      <c r="B210" s="25" t="inlineStr">
        <is>
          <t>SHIFT-PRE-20251022</t>
        </is>
      </c>
      <c r="C210" s="25" t="inlineStr">
        <is>
          <t>改善前</t>
        </is>
      </c>
      <c r="D210" s="51" t="n">
        <v>45952</v>
      </c>
      <c r="E210" s="25" t="inlineStr">
        <is>
          <t>7KK25</t>
        </is>
      </c>
      <c r="F210" s="25" t="inlineStr">
        <is>
          <t>OPERATIONAL</t>
        </is>
      </c>
      <c r="G210" s="25" t="inlineStr">
        <is>
          <t>QUALITY CONTROL</t>
        </is>
      </c>
      <c r="H210" s="25" t="inlineStr">
        <is>
          <t>Planned - Included in OEE</t>
        </is>
      </c>
      <c r="I210" s="25" t="inlineStr">
        <is>
          <t>EXTRUDER PRESS</t>
        </is>
      </c>
      <c r="J210" s="25" t="inlineStr">
        <is>
          <t>ΕΛΕΓΧΟΣ ΡΕΟΥΛΩΝ ΚΑΙ ΑΛΛΑΓΗ ΑΡΙΣΤΕΡΗ 11,5 ΔΕΞΙΑ 12,0</t>
        </is>
      </c>
      <c r="K210" s="53" t="n">
        <v>45952.65972222222</v>
      </c>
      <c r="L210" s="53" t="n">
        <v>45952.66527777778</v>
      </c>
      <c r="M210" s="54" t="n">
        <v>8.800000000000001</v>
      </c>
      <c r="N210" s="25" t="inlineStr">
        <is>
          <t>https://zenodo.org/records/17855209</t>
        </is>
      </c>
      <c r="O210" s="25" t="inlineStr">
        <is>
          <t>公开真实生产数据</t>
        </is>
      </c>
      <c r="P210" t="inlineStr">
        <is>
          <t>SHIFT-PRE-20251022</t>
        </is>
      </c>
      <c r="Q210" t="inlineStr">
        <is>
          <t>已关联</t>
        </is>
      </c>
      <c r="R210" t="inlineStr">
        <is>
          <t>按班次口径判断</t>
        </is>
      </c>
      <c r="T210" t="inlineStr">
        <is>
          <t>否</t>
        </is>
      </c>
    </row>
    <row r="211">
      <c r="A211" s="25" t="inlineStr">
        <is>
          <t>STOP-PRE-00210</t>
        </is>
      </c>
      <c r="B211" s="25" t="inlineStr">
        <is>
          <t>SHIFT-PRE-20251022</t>
        </is>
      </c>
      <c r="C211" s="25" t="inlineStr">
        <is>
          <t>改善前</t>
        </is>
      </c>
      <c r="D211" s="51" t="n">
        <v>45952</v>
      </c>
      <c r="E211" s="25" t="inlineStr">
        <is>
          <t>7KK25</t>
        </is>
      </c>
      <c r="F211" s="25" t="inlineStr">
        <is>
          <t>OPERATIONAL</t>
        </is>
      </c>
      <c r="G211" s="25" t="inlineStr">
        <is>
          <t>QUALITY CONTROL</t>
        </is>
      </c>
      <c r="H211" s="25" t="inlineStr">
        <is>
          <t>Planned - Included in OEE</t>
        </is>
      </c>
      <c r="I211" s="25" t="inlineStr">
        <is>
          <t>EXTRUDER PRESS</t>
        </is>
      </c>
      <c r="J211" s="25" t="inlineStr">
        <is>
          <t>ΕΛΕΓΧΟΣ ΡΕΟΥΛΩΝ ΚΑΙ ΑΛΛΑΓΗ ΑΡΙΣΤΕΡΗ 11,5 ΔΕΞΙΑ 12,0</t>
        </is>
      </c>
      <c r="K211" s="53" t="n">
        <v>45952.67430555556</v>
      </c>
      <c r="L211" s="53" t="n">
        <v>45952.67986111111</v>
      </c>
      <c r="M211" s="54" t="n">
        <v>8.5</v>
      </c>
      <c r="N211" s="25" t="inlineStr">
        <is>
          <t>https://zenodo.org/records/17855209</t>
        </is>
      </c>
      <c r="O211" s="25" t="inlineStr">
        <is>
          <t>公开真实生产数据</t>
        </is>
      </c>
      <c r="P211" t="inlineStr">
        <is>
          <t>SHIFT-PRE-20251022</t>
        </is>
      </c>
      <c r="Q211" t="inlineStr">
        <is>
          <t>已关联</t>
        </is>
      </c>
      <c r="R211" t="inlineStr">
        <is>
          <t>按班次口径判断</t>
        </is>
      </c>
      <c r="T211" t="inlineStr">
        <is>
          <t>否</t>
        </is>
      </c>
    </row>
    <row r="212">
      <c r="A212" s="25" t="inlineStr">
        <is>
          <t>STOP-PRE-00211</t>
        </is>
      </c>
      <c r="B212" s="25" t="inlineStr">
        <is>
          <t>SHIFT-PRE-20251022</t>
        </is>
      </c>
      <c r="C212" s="25" t="inlineStr">
        <is>
          <t>改善前</t>
        </is>
      </c>
      <c r="D212" s="51" t="n">
        <v>45952</v>
      </c>
      <c r="E212" s="25" t="inlineStr">
        <is>
          <t>7KK25</t>
        </is>
      </c>
      <c r="F212" s="25" t="inlineStr">
        <is>
          <t>OPERATIONAL</t>
        </is>
      </c>
      <c r="G212" s="25" t="inlineStr">
        <is>
          <t>QUALITY CONTROL</t>
        </is>
      </c>
      <c r="H212" s="25" t="inlineStr">
        <is>
          <t>Planned - Included in OEE</t>
        </is>
      </c>
      <c r="I212" s="25" t="inlineStr">
        <is>
          <t>EXTRUDER PRESS</t>
        </is>
      </c>
      <c r="J212" s="25" t="inlineStr">
        <is>
          <t>ΕΛΕΓΧΟΣ ΡΕΟΥΛΩΝ ΚΑΙ ΑΛΛΑΓΗ ΑΡΙΣΤΕΡΗ 11,5 ΔΕΞΙΑ 12,0</t>
        </is>
      </c>
      <c r="K212" s="53" t="n">
        <v>45952.68958333333</v>
      </c>
      <c r="L212" s="53" t="n">
        <v>45952.69166666667</v>
      </c>
      <c r="M212" s="54" t="n">
        <v>3.9</v>
      </c>
      <c r="N212" s="25" t="inlineStr">
        <is>
          <t>https://zenodo.org/records/17855209</t>
        </is>
      </c>
      <c r="O212" s="25" t="inlineStr">
        <is>
          <t>公开真实生产数据</t>
        </is>
      </c>
      <c r="P212" t="inlineStr">
        <is>
          <t>SHIFT-PRE-20251022</t>
        </is>
      </c>
      <c r="Q212" t="inlineStr">
        <is>
          <t>已关联</t>
        </is>
      </c>
      <c r="R212" t="inlineStr">
        <is>
          <t>按班次口径判断</t>
        </is>
      </c>
      <c r="T212" t="inlineStr">
        <is>
          <t>否</t>
        </is>
      </c>
    </row>
    <row r="213">
      <c r="A213" s="25" t="inlineStr">
        <is>
          <t>STOP-PRE-00212</t>
        </is>
      </c>
      <c r="B213" s="25" t="inlineStr">
        <is>
          <t>SHIFT-PRE-20251022</t>
        </is>
      </c>
      <c r="C213" s="25" t="inlineStr">
        <is>
          <t>改善前</t>
        </is>
      </c>
      <c r="D213" s="51" t="n">
        <v>45952</v>
      </c>
      <c r="E213" s="25" t="inlineStr">
        <is>
          <t>7KK25</t>
        </is>
      </c>
      <c r="F213" s="25" t="inlineStr">
        <is>
          <t>MATERIALS</t>
        </is>
      </c>
      <c r="G213" s="25" t="inlineStr">
        <is>
          <t>RACKS</t>
        </is>
      </c>
      <c r="H213" s="25" t="inlineStr">
        <is>
          <t>Unplanned</t>
        </is>
      </c>
      <c r="I213" s="25" t="inlineStr">
        <is>
          <t>HYDRAULIC ELEVATOR (UNLOADING)</t>
        </is>
      </c>
      <c r="J213" s="25" t="inlineStr">
        <is>
          <t>ΣΤΡΑΒΩΜΕΝΟ ΤΕΛΑΡΟ</t>
        </is>
      </c>
      <c r="K213" s="53" t="n">
        <v>45952.69513888889</v>
      </c>
      <c r="L213" s="53" t="n">
        <v>45952.70416666667</v>
      </c>
      <c r="M213" s="54" t="n">
        <v>13.2</v>
      </c>
      <c r="N213" s="25" t="inlineStr">
        <is>
          <t>https://zenodo.org/records/17855209</t>
        </is>
      </c>
      <c r="O213" s="25" t="inlineStr">
        <is>
          <t>公开真实生产数据</t>
        </is>
      </c>
      <c r="P213" t="inlineStr">
        <is>
          <t>SHIFT-PRE-20251022</t>
        </is>
      </c>
      <c r="Q213" t="inlineStr">
        <is>
          <t>已关联</t>
        </is>
      </c>
      <c r="R213" t="inlineStr">
        <is>
          <t>按班次口径判断</t>
        </is>
      </c>
      <c r="T213" t="inlineStr">
        <is>
          <t>否</t>
        </is>
      </c>
    </row>
    <row r="214">
      <c r="A214" s="25" t="inlineStr">
        <is>
          <t>STOP-PRE-00213</t>
        </is>
      </c>
      <c r="B214" s="25" t="inlineStr">
        <is>
          <t>SHIFT-PRE-20251022</t>
        </is>
      </c>
      <c r="C214" s="25" t="inlineStr">
        <is>
          <t>改善前</t>
        </is>
      </c>
      <c r="D214" s="51" t="n">
        <v>45952</v>
      </c>
      <c r="E214" s="25" t="inlineStr">
        <is>
          <t>7KK25</t>
        </is>
      </c>
      <c r="F214" s="25" t="inlineStr">
        <is>
          <t>MATERIALS</t>
        </is>
      </c>
      <c r="G214" s="25" t="inlineStr">
        <is>
          <t>RACKS</t>
        </is>
      </c>
      <c r="H214" s="25" t="inlineStr">
        <is>
          <t>Unplanned</t>
        </is>
      </c>
      <c r="I214" s="25" t="inlineStr">
        <is>
          <t>HYDRAULIC ELEVATOR (UNLOADING)</t>
        </is>
      </c>
      <c r="J214" s="25" t="inlineStr">
        <is>
          <t>ΣΤΡΑΒΩΜΕΝΟ ΤΕΛΑΡΟ</t>
        </is>
      </c>
      <c r="K214" s="53" t="n">
        <v>45952.70555555556</v>
      </c>
      <c r="L214" s="53" t="n">
        <v>45952.74444444444</v>
      </c>
      <c r="M214" s="54" t="n">
        <v>56.5</v>
      </c>
      <c r="N214" s="25" t="inlineStr">
        <is>
          <t>https://zenodo.org/records/17855209</t>
        </is>
      </c>
      <c r="O214" s="25" t="inlineStr">
        <is>
          <t>公开真实生产数据</t>
        </is>
      </c>
      <c r="P214" t="inlineStr">
        <is>
          <t>SHIFT-PRE-20251022</t>
        </is>
      </c>
      <c r="Q214" t="inlineStr">
        <is>
          <t>已关联</t>
        </is>
      </c>
      <c r="R214" t="inlineStr">
        <is>
          <t>按班次口径判断</t>
        </is>
      </c>
      <c r="T214" t="inlineStr">
        <is>
          <t>否</t>
        </is>
      </c>
    </row>
    <row r="215">
      <c r="A215" s="25" t="inlineStr">
        <is>
          <t>STOP-PRE-00214</t>
        </is>
      </c>
      <c r="B215" s="25" t="inlineStr">
        <is>
          <t>SHIFT-PRE-20251022</t>
        </is>
      </c>
      <c r="C215" s="25" t="inlineStr">
        <is>
          <t>改善前</t>
        </is>
      </c>
      <c r="D215" s="51" t="n">
        <v>45952</v>
      </c>
      <c r="E215" s="25" t="inlineStr">
        <is>
          <t>7KK25</t>
        </is>
      </c>
      <c r="F215" s="25" t="inlineStr">
        <is>
          <t>MATERIALS</t>
        </is>
      </c>
      <c r="G215" s="25" t="inlineStr">
        <is>
          <t>RACKS</t>
        </is>
      </c>
      <c r="H215" s="25" t="inlineStr">
        <is>
          <t>Unplanned</t>
        </is>
      </c>
      <c r="I215" s="25" t="inlineStr">
        <is>
          <t>HYDRAULIC ELEVATOR (UNLOADING)</t>
        </is>
      </c>
      <c r="J215" s="25" t="inlineStr">
        <is>
          <t>ΣΤΡΑΒΩΜΕΝΟ ΤΕΛΑΡΟ</t>
        </is>
      </c>
      <c r="K215" s="53" t="n">
        <v>45952.74652777778</v>
      </c>
      <c r="L215" s="53" t="n">
        <v>45952.75</v>
      </c>
      <c r="M215" s="54" t="n">
        <v>5.3</v>
      </c>
      <c r="N215" s="25" t="inlineStr">
        <is>
          <t>https://zenodo.org/records/17855209</t>
        </is>
      </c>
      <c r="O215" s="25" t="inlineStr">
        <is>
          <t>公开真实生产数据</t>
        </is>
      </c>
      <c r="P215" t="inlineStr">
        <is>
          <t>SHIFT-PRE-20251022</t>
        </is>
      </c>
      <c r="Q215" t="inlineStr">
        <is>
          <t>已关联</t>
        </is>
      </c>
      <c r="R215" t="inlineStr">
        <is>
          <t>按班次口径判断</t>
        </is>
      </c>
      <c r="T215" t="inlineStr">
        <is>
          <t>否</t>
        </is>
      </c>
    </row>
    <row r="216">
      <c r="A216" s="25" t="inlineStr">
        <is>
          <t>STOP-PRE-00215</t>
        </is>
      </c>
      <c r="B216" s="25" t="inlineStr">
        <is>
          <t>SHIFT-PRE-20251022</t>
        </is>
      </c>
      <c r="C216" s="25" t="inlineStr">
        <is>
          <t>改善前</t>
        </is>
      </c>
      <c r="D216" s="51" t="n">
        <v>45952</v>
      </c>
      <c r="E216" s="25" t="inlineStr">
        <is>
          <t>7KK25</t>
        </is>
      </c>
      <c r="F216" s="25" t="inlineStr">
        <is>
          <t>MATERIALS</t>
        </is>
      </c>
      <c r="G216" s="25" t="inlineStr">
        <is>
          <t>MANUAL BRICK HANDLING</t>
        </is>
      </c>
      <c r="H216" s="25" t="inlineStr">
        <is>
          <t>Unplanned</t>
        </is>
      </c>
      <c r="I216" s="25" t="inlineStr">
        <is>
          <t>HACKING STATION</t>
        </is>
      </c>
      <c r="J216" s="25" t="inlineStr">
        <is>
          <t>ΣΠΑΣΜΕΝΑ</t>
        </is>
      </c>
      <c r="K216" s="53" t="n">
        <v>45952.76111111111</v>
      </c>
      <c r="L216" s="53" t="n">
        <v>45952.76597222222</v>
      </c>
      <c r="M216" s="54" t="n">
        <v>7.4</v>
      </c>
      <c r="N216" s="25" t="inlineStr">
        <is>
          <t>https://zenodo.org/records/17855209</t>
        </is>
      </c>
      <c r="O216" s="25" t="inlineStr">
        <is>
          <t>公开真实生产数据</t>
        </is>
      </c>
      <c r="P216" t="inlineStr">
        <is>
          <t>SHIFT-PRE-20251022</t>
        </is>
      </c>
      <c r="Q216" t="inlineStr">
        <is>
          <t>已关联</t>
        </is>
      </c>
      <c r="R216" t="inlineStr">
        <is>
          <t>按班次口径判断</t>
        </is>
      </c>
      <c r="T216" t="inlineStr">
        <is>
          <t>否</t>
        </is>
      </c>
    </row>
    <row r="217">
      <c r="A217" s="25" t="inlineStr">
        <is>
          <t>STOP-PRE-00216</t>
        </is>
      </c>
      <c r="B217" s="25" t="inlineStr">
        <is>
          <t>SHIFT-PRE-20251022</t>
        </is>
      </c>
      <c r="C217" s="25" t="inlineStr">
        <is>
          <t>改善前</t>
        </is>
      </c>
      <c r="D217" s="51" t="n">
        <v>45952</v>
      </c>
      <c r="E217" s="25" t="inlineStr">
        <is>
          <t>7KK25</t>
        </is>
      </c>
      <c r="F217" s="25" t="inlineStr">
        <is>
          <t>OPERATIONAL</t>
        </is>
      </c>
      <c r="G217" s="25" t="inlineStr">
        <is>
          <t>CLEANING</t>
        </is>
      </c>
      <c r="H217" s="25" t="inlineStr">
        <is>
          <t>Planned - Included in OEE</t>
        </is>
      </c>
      <c r="I217" s="25" t="inlineStr">
        <is>
          <t>EXTRUDER PRESS</t>
        </is>
      </c>
      <c r="J217" s="25" t="inlineStr">
        <is>
          <t>-</t>
        </is>
      </c>
      <c r="K217" s="53" t="n">
        <v>45952.77083333334</v>
      </c>
      <c r="L217" s="53" t="n">
        <v>45952.80208333334</v>
      </c>
      <c r="M217" s="54" t="n">
        <v>45</v>
      </c>
      <c r="N217" s="25" t="inlineStr">
        <is>
          <t>https://zenodo.org/records/17855209</t>
        </is>
      </c>
      <c r="O217" s="25" t="inlineStr">
        <is>
          <t>公开真实生产数据</t>
        </is>
      </c>
      <c r="P217" t="inlineStr">
        <is>
          <t>SHIFT-PRE-20251022</t>
        </is>
      </c>
      <c r="Q217" t="inlineStr">
        <is>
          <t>已关联</t>
        </is>
      </c>
      <c r="R217" t="inlineStr">
        <is>
          <t>按班次口径判断</t>
        </is>
      </c>
      <c r="T217" t="inlineStr">
        <is>
          <t>否</t>
        </is>
      </c>
    </row>
    <row r="218">
      <c r="A218" s="25" t="inlineStr">
        <is>
          <t>STOP-PRE-00217</t>
        </is>
      </c>
      <c r="B218" s="25" t="inlineStr">
        <is>
          <t>SHIFT-PRE-20251023</t>
        </is>
      </c>
      <c r="C218" s="25" t="inlineStr">
        <is>
          <t>改善前</t>
        </is>
      </c>
      <c r="D218" s="51" t="n">
        <v>45953</v>
      </c>
      <c r="E218" s="25" t="inlineStr">
        <is>
          <t>7KK25</t>
        </is>
      </c>
      <c r="F218" s="25" t="inlineStr">
        <is>
          <t>FAILURE</t>
        </is>
      </c>
      <c r="G218" s="25" t="inlineStr">
        <is>
          <t>MECHANICAL FAILURE</t>
        </is>
      </c>
      <c r="H218" s="25" t="inlineStr">
        <is>
          <t>Unplanned</t>
        </is>
      </c>
      <c r="I218" s="25" t="inlineStr">
        <is>
          <t>ROBOT (EXTRUDER PRESS)</t>
        </is>
      </c>
      <c r="J218" s="25" t="inlineStr">
        <is>
          <t>ΕΣΠΑΣΕ ΒΑΣΗ ΑΠΟ ΠΙΑΣΤΡΑ</t>
        </is>
      </c>
      <c r="K218" s="53" t="n">
        <v>45953.47638888889</v>
      </c>
      <c r="L218" s="53" t="n">
        <v>45953.48333333333</v>
      </c>
      <c r="M218" s="54" t="n">
        <v>10.9</v>
      </c>
      <c r="N218" s="25" t="inlineStr">
        <is>
          <t>https://zenodo.org/records/17855209</t>
        </is>
      </c>
      <c r="O218" s="25" t="inlineStr">
        <is>
          <t>公开真实生产数据</t>
        </is>
      </c>
      <c r="P218" t="inlineStr">
        <is>
          <t>SHIFT-PRE-20251023</t>
        </is>
      </c>
      <c r="Q218" t="inlineStr">
        <is>
          <t>已关联</t>
        </is>
      </c>
      <c r="R218" t="inlineStr">
        <is>
          <t>按班次口径判断</t>
        </is>
      </c>
      <c r="T218" t="inlineStr">
        <is>
          <t>否</t>
        </is>
      </c>
    </row>
    <row r="219">
      <c r="A219" s="25" t="inlineStr">
        <is>
          <t>STOP-PRE-00218</t>
        </is>
      </c>
      <c r="B219" s="25" t="inlineStr">
        <is>
          <t>SHIFT-PRE-20251023</t>
        </is>
      </c>
      <c r="C219" s="25" t="inlineStr">
        <is>
          <t>改善前</t>
        </is>
      </c>
      <c r="D219" s="51" t="n">
        <v>45953</v>
      </c>
      <c r="E219" s="25" t="inlineStr">
        <is>
          <t>7KK25</t>
        </is>
      </c>
      <c r="F219" s="25" t="inlineStr">
        <is>
          <t>FAILURE</t>
        </is>
      </c>
      <c r="G219" s="25" t="inlineStr">
        <is>
          <t>MECHANICAL FAILURE</t>
        </is>
      </c>
      <c r="H219" s="25" t="inlineStr">
        <is>
          <t>Unplanned</t>
        </is>
      </c>
      <c r="I219" s="25" t="inlineStr">
        <is>
          <t>CUTTER</t>
        </is>
      </c>
      <c r="J219" s="25" t="inlineStr">
        <is>
          <t>WIRE FAILURE</t>
        </is>
      </c>
      <c r="K219" s="53" t="n">
        <v>45953.50694444445</v>
      </c>
      <c r="L219" s="53" t="n">
        <v>45953.51111111111</v>
      </c>
      <c r="M219" s="54" t="n">
        <v>6.3</v>
      </c>
      <c r="N219" s="25" t="inlineStr">
        <is>
          <t>https://zenodo.org/records/17855209</t>
        </is>
      </c>
      <c r="O219" s="25" t="inlineStr">
        <is>
          <t>公开真实生产数据</t>
        </is>
      </c>
      <c r="P219" t="inlineStr">
        <is>
          <t>SHIFT-PRE-20251023</t>
        </is>
      </c>
      <c r="Q219" t="inlineStr">
        <is>
          <t>已关联</t>
        </is>
      </c>
      <c r="R219" t="inlineStr">
        <is>
          <t>按班次口径判断</t>
        </is>
      </c>
      <c r="T219" t="inlineStr">
        <is>
          <t>否</t>
        </is>
      </c>
    </row>
    <row r="220">
      <c r="A220" s="25" t="inlineStr">
        <is>
          <t>STOP-PRE-00219</t>
        </is>
      </c>
      <c r="B220" s="25" t="inlineStr">
        <is>
          <t>SHIFT-PRE-20251023</t>
        </is>
      </c>
      <c r="C220" s="25" t="inlineStr">
        <is>
          <t>改善前</t>
        </is>
      </c>
      <c r="D220" s="51" t="n">
        <v>45953</v>
      </c>
      <c r="E220" s="25" t="inlineStr">
        <is>
          <t>9KK25</t>
        </is>
      </c>
      <c r="F220" s="25" t="inlineStr">
        <is>
          <t>SETUPS-CHANGEOVERS</t>
        </is>
      </c>
      <c r="G220" s="25" t="inlineStr">
        <is>
          <t>MATERIAL CHANGEOVER</t>
        </is>
      </c>
      <c r="H220" s="25" t="inlineStr">
        <is>
          <t>Planned - Included in OEE</t>
        </is>
      </c>
      <c r="I220" s="25" t="inlineStr">
        <is>
          <t>EXTRUDER PRESS</t>
        </is>
      </c>
      <c r="J220" s="25" t="str"/>
      <c r="K220" s="53" t="n">
        <v>45953.59027777778</v>
      </c>
      <c r="L220" s="53" t="n">
        <v>45953.59652777778</v>
      </c>
      <c r="M220" s="54" t="n">
        <v>9.800000000000001</v>
      </c>
      <c r="N220" s="25" t="inlineStr">
        <is>
          <t>https://zenodo.org/records/17855209</t>
        </is>
      </c>
      <c r="O220" s="25" t="inlineStr">
        <is>
          <t>公开真实生产数据</t>
        </is>
      </c>
      <c r="P220" t="inlineStr">
        <is>
          <t>SHIFT-PRE-20251023</t>
        </is>
      </c>
      <c r="Q220" t="inlineStr">
        <is>
          <t>已关联</t>
        </is>
      </c>
      <c r="R220" t="inlineStr">
        <is>
          <t>按班次口径判断</t>
        </is>
      </c>
      <c r="T220" t="inlineStr">
        <is>
          <t>是</t>
        </is>
      </c>
      <c r="U220">
        <f>IFERROR(VLOOKUP(G220,'18_换产标准_模拟'!$B$2:$F$4,3,FALSE),"")</f>
        <v/>
      </c>
      <c r="V220">
        <f>IFERROR(MAX(M220-U220,0),"")</f>
        <v/>
      </c>
      <c r="W220">
        <f>IFERROR(IF(V220=0,"达标",IF(V220&lt;=VLOOKUP(G220,'18_换产标准_模拟'!$B$2:$F$4,4,FALSE)-VLOOKUP(G220,'18_换产标准_模拟'!$B$2:$F$4,3,FALSE),"轻微超时",IF(V220&lt;=VLOOKUP(G220,'18_换产标准_模拟'!$B$2:$F$4,5,FALSE)-VLOOKUP(G220,'18_换产标准_模拟'!$B$2:$F$4,3,FALSE),"超时","严重超时"))),"")</f>
        <v/>
      </c>
      <c r="X220">
        <f>IFERROR(INDEX('18_换产标准_模拟'!$A$2:$A$4,MATCH(G220,'18_换产标准_模拟'!$B$2:$B$4,0)),"")</f>
        <v/>
      </c>
      <c r="Y220" t="inlineStr">
        <is>
          <t>团队模拟数据</t>
        </is>
      </c>
    </row>
    <row r="221">
      <c r="A221" s="25" t="inlineStr">
        <is>
          <t>STOP-PRE-00220</t>
        </is>
      </c>
      <c r="B221" s="25" t="inlineStr">
        <is>
          <t>SHIFT-PRE-20251023</t>
        </is>
      </c>
      <c r="C221" s="25" t="inlineStr">
        <is>
          <t>改善前</t>
        </is>
      </c>
      <c r="D221" s="51" t="n">
        <v>45953</v>
      </c>
      <c r="E221" s="25" t="inlineStr">
        <is>
          <t>9KK25</t>
        </is>
      </c>
      <c r="F221" s="25" t="inlineStr">
        <is>
          <t>FAILURE</t>
        </is>
      </c>
      <c r="G221" s="25" t="inlineStr">
        <is>
          <t>MECHANICAL FAILURE</t>
        </is>
      </c>
      <c r="H221" s="25" t="inlineStr">
        <is>
          <t>Unplanned</t>
        </is>
      </c>
      <c r="I221" s="25" t="inlineStr">
        <is>
          <t>HYDRAULIC ELEVATOR (LOADING)</t>
        </is>
      </c>
      <c r="J221" s="25" t="inlineStr">
        <is>
          <t>ΓΩΝΙΑ</t>
        </is>
      </c>
      <c r="K221" s="53" t="n">
        <v>45953.67291666667</v>
      </c>
      <c r="L221" s="53" t="n">
        <v>45953.67916666667</v>
      </c>
      <c r="M221" s="54" t="n">
        <v>9.9</v>
      </c>
      <c r="N221" s="25" t="inlineStr">
        <is>
          <t>https://zenodo.org/records/17855209</t>
        </is>
      </c>
      <c r="O221" s="25" t="inlineStr">
        <is>
          <t>公开真实生产数据</t>
        </is>
      </c>
      <c r="P221" t="inlineStr">
        <is>
          <t>SHIFT-PRE-20251023</t>
        </is>
      </c>
      <c r="Q221" t="inlineStr">
        <is>
          <t>已关联</t>
        </is>
      </c>
      <c r="R221" t="inlineStr">
        <is>
          <t>按班次口径判断</t>
        </is>
      </c>
      <c r="T221" t="inlineStr">
        <is>
          <t>否</t>
        </is>
      </c>
    </row>
    <row r="222">
      <c r="A222" s="25" t="inlineStr">
        <is>
          <t>STOP-PRE-00221</t>
        </is>
      </c>
      <c r="B222" s="25" t="inlineStr">
        <is>
          <t>SHIFT-PRE-20251023</t>
        </is>
      </c>
      <c r="C222" s="25" t="inlineStr">
        <is>
          <t>改善前</t>
        </is>
      </c>
      <c r="D222" s="51" t="n">
        <v>45953</v>
      </c>
      <c r="E222" s="25" t="inlineStr">
        <is>
          <t>9KK25</t>
        </is>
      </c>
      <c r="F222" s="25" t="inlineStr">
        <is>
          <t>FAILURE</t>
        </is>
      </c>
      <c r="G222" s="25" t="inlineStr">
        <is>
          <t>MECHANICAL FAILURE</t>
        </is>
      </c>
      <c r="H222" s="25" t="inlineStr">
        <is>
          <t>Unplanned</t>
        </is>
      </c>
      <c r="I222" s="25" t="inlineStr">
        <is>
          <t>CUTTER</t>
        </is>
      </c>
      <c r="J222" s="25" t="inlineStr">
        <is>
          <t>WIRE FAILURE</t>
        </is>
      </c>
      <c r="K222" s="53" t="n">
        <v>45953.69583333333</v>
      </c>
      <c r="L222" s="53" t="n">
        <v>45953.70208333333</v>
      </c>
      <c r="M222" s="54" t="n">
        <v>9.199999999999999</v>
      </c>
      <c r="N222" s="25" t="inlineStr">
        <is>
          <t>https://zenodo.org/records/17855209</t>
        </is>
      </c>
      <c r="O222" s="25" t="inlineStr">
        <is>
          <t>公开真实生产数据</t>
        </is>
      </c>
      <c r="P222" t="inlineStr">
        <is>
          <t>SHIFT-PRE-20251023</t>
        </is>
      </c>
      <c r="Q222" t="inlineStr">
        <is>
          <t>已关联</t>
        </is>
      </c>
      <c r="R222" t="inlineStr">
        <is>
          <t>按班次口径判断</t>
        </is>
      </c>
      <c r="T222" t="inlineStr">
        <is>
          <t>否</t>
        </is>
      </c>
    </row>
    <row r="223">
      <c r="A223" s="25" t="inlineStr">
        <is>
          <t>STOP-PRE-00222</t>
        </is>
      </c>
      <c r="B223" s="25" t="inlineStr">
        <is>
          <t>SHIFT-PRE-20251023</t>
        </is>
      </c>
      <c r="C223" s="25" t="inlineStr">
        <is>
          <t>改善前</t>
        </is>
      </c>
      <c r="D223" s="51" t="n">
        <v>45953</v>
      </c>
      <c r="E223" s="25" t="inlineStr">
        <is>
          <t>9KK25</t>
        </is>
      </c>
      <c r="F223" s="25" t="inlineStr">
        <is>
          <t>FAILURE</t>
        </is>
      </c>
      <c r="G223" s="25" t="inlineStr">
        <is>
          <t>MECHANICAL FAILURE</t>
        </is>
      </c>
      <c r="H223" s="25" t="inlineStr">
        <is>
          <t>Unplanned</t>
        </is>
      </c>
      <c r="I223" s="25" t="inlineStr">
        <is>
          <t>PAN MILL</t>
        </is>
      </c>
      <c r="J223" s="25" t="inlineStr">
        <is>
          <t>ΞΥΣΤΡΑ</t>
        </is>
      </c>
      <c r="K223" s="53" t="n">
        <v>45953.72430555556</v>
      </c>
      <c r="L223" s="53" t="n">
        <v>45953.72986111111</v>
      </c>
      <c r="M223" s="54" t="n">
        <v>8.699999999999999</v>
      </c>
      <c r="N223" s="25" t="inlineStr">
        <is>
          <t>https://zenodo.org/records/17855209</t>
        </is>
      </c>
      <c r="O223" s="25" t="inlineStr">
        <is>
          <t>公开真实生产数据</t>
        </is>
      </c>
      <c r="P223" t="inlineStr">
        <is>
          <t>SHIFT-PRE-20251023</t>
        </is>
      </c>
      <c r="Q223" t="inlineStr">
        <is>
          <t>已关联</t>
        </is>
      </c>
      <c r="R223" t="inlineStr">
        <is>
          <t>按班次口径判断</t>
        </is>
      </c>
      <c r="T223" t="inlineStr">
        <is>
          <t>否</t>
        </is>
      </c>
    </row>
    <row r="224">
      <c r="A224" s="25" t="inlineStr">
        <is>
          <t>STOP-PRE-00223</t>
        </is>
      </c>
      <c r="B224" s="25" t="inlineStr">
        <is>
          <t>SHIFT-PRE-20251023</t>
        </is>
      </c>
      <c r="C224" s="25" t="inlineStr">
        <is>
          <t>改善前</t>
        </is>
      </c>
      <c r="D224" s="51" t="n">
        <v>45953</v>
      </c>
      <c r="E224" s="25" t="inlineStr">
        <is>
          <t>9KK25</t>
        </is>
      </c>
      <c r="F224" s="25" t="inlineStr">
        <is>
          <t>OPERATIONAL</t>
        </is>
      </c>
      <c r="G224" s="25" t="inlineStr">
        <is>
          <t>CLEANING</t>
        </is>
      </c>
      <c r="H224" s="25" t="inlineStr">
        <is>
          <t>Planned - Included in OEE</t>
        </is>
      </c>
      <c r="I224" s="25" t="inlineStr">
        <is>
          <t>EXTRUDER PRESS</t>
        </is>
      </c>
      <c r="J224" s="25" t="inlineStr">
        <is>
          <t>WIRE FAILURE</t>
        </is>
      </c>
      <c r="K224" s="53" t="n">
        <v>45953.76319444444</v>
      </c>
      <c r="L224" s="53" t="n">
        <v>45953.8125</v>
      </c>
      <c r="M224" s="54" t="n">
        <v>71</v>
      </c>
      <c r="N224" s="25" t="inlineStr">
        <is>
          <t>https://zenodo.org/records/17855209</t>
        </is>
      </c>
      <c r="O224" s="25" t="inlineStr">
        <is>
          <t>公开真实生产数据</t>
        </is>
      </c>
      <c r="P224" t="inlineStr">
        <is>
          <t>SHIFT-PRE-20251023</t>
        </is>
      </c>
      <c r="Q224" t="inlineStr">
        <is>
          <t>已关联</t>
        </is>
      </c>
      <c r="R224" t="inlineStr">
        <is>
          <t>按班次口径判断</t>
        </is>
      </c>
      <c r="T224" t="inlineStr">
        <is>
          <t>否</t>
        </is>
      </c>
    </row>
    <row r="225">
      <c r="A225" s="25" t="inlineStr">
        <is>
          <t>STOP-PRE-00224</t>
        </is>
      </c>
      <c r="B225" s="25" t="inlineStr">
        <is>
          <t>SHIFT-PRE-20251024</t>
        </is>
      </c>
      <c r="C225" s="25" t="inlineStr">
        <is>
          <t>改善前</t>
        </is>
      </c>
      <c r="D225" s="51" t="n">
        <v>45954</v>
      </c>
      <c r="E225" s="25" t="inlineStr">
        <is>
          <t>9KK25</t>
        </is>
      </c>
      <c r="F225" s="25" t="inlineStr">
        <is>
          <t>FAILURE</t>
        </is>
      </c>
      <c r="G225" s="25" t="inlineStr">
        <is>
          <t>AUTOMATION FAILURE</t>
        </is>
      </c>
      <c r="H225" s="25" t="inlineStr">
        <is>
          <t>Unplanned</t>
        </is>
      </c>
      <c r="I225" s="25" t="inlineStr">
        <is>
          <t>SILO</t>
        </is>
      </c>
      <c r="J225" s="25" t="inlineStr">
        <is>
          <t>ΔΕΝ ΕΚΚΙΝΟΥΣΑΝ ΤΑ ΕΜΒΟΛΑ</t>
        </is>
      </c>
      <c r="K225" s="53" t="n">
        <v>45954.47222222222</v>
      </c>
      <c r="L225" s="53" t="n">
        <v>45954.47777777778</v>
      </c>
      <c r="M225" s="54" t="n">
        <v>8.699999999999999</v>
      </c>
      <c r="N225" s="25" t="inlineStr">
        <is>
          <t>https://zenodo.org/records/17855209</t>
        </is>
      </c>
      <c r="O225" s="25" t="inlineStr">
        <is>
          <t>公开真实生产数据</t>
        </is>
      </c>
      <c r="P225" t="inlineStr">
        <is>
          <t>SHIFT-PRE-20251024</t>
        </is>
      </c>
      <c r="Q225" t="inlineStr">
        <is>
          <t>已关联</t>
        </is>
      </c>
      <c r="R225" t="inlineStr">
        <is>
          <t>按班次口径判断</t>
        </is>
      </c>
      <c r="T225" t="inlineStr">
        <is>
          <t>否</t>
        </is>
      </c>
    </row>
    <row r="226">
      <c r="A226" s="25" t="inlineStr">
        <is>
          <t>STOP-PRE-00225</t>
        </is>
      </c>
      <c r="B226" s="25" t="inlineStr">
        <is>
          <t>SHIFT-PRE-20251024</t>
        </is>
      </c>
      <c r="C226" s="25" t="inlineStr">
        <is>
          <t>改善前</t>
        </is>
      </c>
      <c r="D226" s="51" t="n">
        <v>45954</v>
      </c>
      <c r="E226" s="25" t="inlineStr">
        <is>
          <t>9KK30</t>
        </is>
      </c>
      <c r="F226" s="25" t="inlineStr">
        <is>
          <t>SETUPS-CHANGEOVERS</t>
        </is>
      </c>
      <c r="G226" s="25" t="inlineStr">
        <is>
          <t>MATERIAL CHANGEOVER</t>
        </is>
      </c>
      <c r="H226" s="25" t="inlineStr">
        <is>
          <t>Planned - Included in OEE</t>
        </is>
      </c>
      <c r="I226" s="25" t="inlineStr">
        <is>
          <t>EXTRUDER PRESS</t>
        </is>
      </c>
      <c r="J226" s="25" t="str"/>
      <c r="K226" s="53" t="n">
        <v>45954.48263888889</v>
      </c>
      <c r="L226" s="53" t="n">
        <v>45954.49027777778</v>
      </c>
      <c r="M226" s="54" t="n">
        <v>11.9</v>
      </c>
      <c r="N226" s="25" t="inlineStr">
        <is>
          <t>https://zenodo.org/records/17855209</t>
        </is>
      </c>
      <c r="O226" s="25" t="inlineStr">
        <is>
          <t>公开真实生产数据</t>
        </is>
      </c>
      <c r="P226" t="inlineStr">
        <is>
          <t>SHIFT-PRE-20251024</t>
        </is>
      </c>
      <c r="Q226" t="inlineStr">
        <is>
          <t>已关联</t>
        </is>
      </c>
      <c r="R226" t="inlineStr">
        <is>
          <t>按班次口径判断</t>
        </is>
      </c>
      <c r="T226" t="inlineStr">
        <is>
          <t>是</t>
        </is>
      </c>
      <c r="U226">
        <f>IFERROR(VLOOKUP(G226,'18_换产标准_模拟'!$B$2:$F$4,3,FALSE),"")</f>
        <v/>
      </c>
      <c r="V226">
        <f>IFERROR(MAX(M226-U226,0),"")</f>
        <v/>
      </c>
      <c r="W226">
        <f>IFERROR(IF(V226=0,"达标",IF(V226&lt;=VLOOKUP(G226,'18_换产标准_模拟'!$B$2:$F$4,4,FALSE)-VLOOKUP(G226,'18_换产标准_模拟'!$B$2:$F$4,3,FALSE),"轻微超时",IF(V226&lt;=VLOOKUP(G226,'18_换产标准_模拟'!$B$2:$F$4,5,FALSE)-VLOOKUP(G226,'18_换产标准_模拟'!$B$2:$F$4,3,FALSE),"超时","严重超时"))),"")</f>
        <v/>
      </c>
      <c r="X226">
        <f>IFERROR(INDEX('18_换产标准_模拟'!$A$2:$A$4,MATCH(G226,'18_换产标准_模拟'!$B$2:$B$4,0)),"")</f>
        <v/>
      </c>
      <c r="Y226" t="inlineStr">
        <is>
          <t>团队模拟数据</t>
        </is>
      </c>
    </row>
    <row r="227">
      <c r="A227" s="25" t="inlineStr">
        <is>
          <t>STOP-PRE-00226</t>
        </is>
      </c>
      <c r="B227" s="25" t="inlineStr">
        <is>
          <t>SHIFT-PRE-20251024</t>
        </is>
      </c>
      <c r="C227" s="25" t="inlineStr">
        <is>
          <t>改善前</t>
        </is>
      </c>
      <c r="D227" s="51" t="n">
        <v>45954</v>
      </c>
      <c r="E227" s="25" t="inlineStr">
        <is>
          <t>9KK30</t>
        </is>
      </c>
      <c r="F227" s="25" t="inlineStr">
        <is>
          <t>FAILURE</t>
        </is>
      </c>
      <c r="G227" s="25" t="inlineStr">
        <is>
          <t>AUTOMATION FAILURE</t>
        </is>
      </c>
      <c r="H227" s="25" t="inlineStr">
        <is>
          <t>Unplanned</t>
        </is>
      </c>
      <c r="I227" s="25" t="inlineStr">
        <is>
          <t>DRYER</t>
        </is>
      </c>
      <c r="J227" s="25" t="inlineStr">
        <is>
          <t>ΚΟΠΗΚΕ Η ΚΑΔΕΝΑ ΤΟΥ ΩΘΗΤΗΡΑ ΤΟΥ ΜΕΤΑΦ. ΕΞΟΔΟΥ</t>
        </is>
      </c>
      <c r="K227" s="53" t="n">
        <v>45954.50763888889</v>
      </c>
      <c r="L227" s="53" t="n">
        <v>45954.52569444444</v>
      </c>
      <c r="M227" s="54" t="n">
        <v>26.6</v>
      </c>
      <c r="N227" s="25" t="inlineStr">
        <is>
          <t>https://zenodo.org/records/17855209</t>
        </is>
      </c>
      <c r="O227" s="25" t="inlineStr">
        <is>
          <t>公开真实生产数据</t>
        </is>
      </c>
      <c r="P227" t="inlineStr">
        <is>
          <t>SHIFT-PRE-20251024</t>
        </is>
      </c>
      <c r="Q227" t="inlineStr">
        <is>
          <t>已关联</t>
        </is>
      </c>
      <c r="R227" t="inlineStr">
        <is>
          <t>按班次口径判断</t>
        </is>
      </c>
      <c r="T227" t="inlineStr">
        <is>
          <t>否</t>
        </is>
      </c>
    </row>
    <row r="228">
      <c r="A228" s="25" t="inlineStr">
        <is>
          <t>STOP-PRE-00227</t>
        </is>
      </c>
      <c r="B228" s="25" t="inlineStr">
        <is>
          <t>SHIFT-PRE-20251024</t>
        </is>
      </c>
      <c r="C228" s="25" t="inlineStr">
        <is>
          <t>改善前</t>
        </is>
      </c>
      <c r="D228" s="51" t="n">
        <v>45954</v>
      </c>
      <c r="E228" s="25" t="inlineStr">
        <is>
          <t>9KK30</t>
        </is>
      </c>
      <c r="F228" s="25" t="inlineStr">
        <is>
          <t>FAILURE</t>
        </is>
      </c>
      <c r="G228" s="25" t="inlineStr">
        <is>
          <t>MECHANICAL FAILURE</t>
        </is>
      </c>
      <c r="H228" s="25" t="inlineStr">
        <is>
          <t>Unplanned</t>
        </is>
      </c>
      <c r="I228" s="25" t="inlineStr">
        <is>
          <t>CUTTER</t>
        </is>
      </c>
      <c r="J228" s="25" t="inlineStr">
        <is>
          <t>WIRE FAILURE</t>
        </is>
      </c>
      <c r="K228" s="53" t="n">
        <v>45954.52847222222</v>
      </c>
      <c r="L228" s="53" t="n">
        <v>45954.53055555555</v>
      </c>
      <c r="M228" s="54" t="n">
        <v>3.8</v>
      </c>
      <c r="N228" s="25" t="inlineStr">
        <is>
          <t>https://zenodo.org/records/17855209</t>
        </is>
      </c>
      <c r="O228" s="25" t="inlineStr">
        <is>
          <t>公开真实生产数据</t>
        </is>
      </c>
      <c r="P228" t="inlineStr">
        <is>
          <t>SHIFT-PRE-20251024</t>
        </is>
      </c>
      <c r="Q228" t="inlineStr">
        <is>
          <t>已关联</t>
        </is>
      </c>
      <c r="R228" t="inlineStr">
        <is>
          <t>按班次口径判断</t>
        </is>
      </c>
      <c r="T228" t="inlineStr">
        <is>
          <t>否</t>
        </is>
      </c>
    </row>
    <row r="229">
      <c r="A229" s="25" t="inlineStr">
        <is>
          <t>STOP-PRE-00228</t>
        </is>
      </c>
      <c r="B229" s="25" t="inlineStr">
        <is>
          <t>SHIFT-PRE-20251024</t>
        </is>
      </c>
      <c r="C229" s="25" t="inlineStr">
        <is>
          <t>改善前</t>
        </is>
      </c>
      <c r="D229" s="51" t="n">
        <v>45954</v>
      </c>
      <c r="E229" s="25" t="inlineStr">
        <is>
          <t>9KK30</t>
        </is>
      </c>
      <c r="F229" s="25" t="inlineStr">
        <is>
          <t>OPERATIONAL</t>
        </is>
      </c>
      <c r="G229" s="25" t="inlineStr">
        <is>
          <t>QUALITY CONTROL</t>
        </is>
      </c>
      <c r="H229" s="25" t="inlineStr">
        <is>
          <t>Planned - Included in OEE</t>
        </is>
      </c>
      <c r="I229" s="25" t="inlineStr">
        <is>
          <t>EXTRUDER PRESS</t>
        </is>
      </c>
      <c r="J229" s="25" t="inlineStr">
        <is>
          <t>WIRE FAILURE</t>
        </is>
      </c>
      <c r="K229" s="53" t="n">
        <v>45954.54513888889</v>
      </c>
      <c r="L229" s="53" t="n">
        <v>45954.55</v>
      </c>
      <c r="M229" s="54" t="n">
        <v>7.3</v>
      </c>
      <c r="N229" s="25" t="inlineStr">
        <is>
          <t>https://zenodo.org/records/17855209</t>
        </is>
      </c>
      <c r="O229" s="25" t="inlineStr">
        <is>
          <t>公开真实生产数据</t>
        </is>
      </c>
      <c r="P229" t="inlineStr">
        <is>
          <t>SHIFT-PRE-20251024</t>
        </is>
      </c>
      <c r="Q229" t="inlineStr">
        <is>
          <t>已关联</t>
        </is>
      </c>
      <c r="R229" t="inlineStr">
        <is>
          <t>按班次口径判断</t>
        </is>
      </c>
      <c r="T229" t="inlineStr">
        <is>
          <t>否</t>
        </is>
      </c>
    </row>
    <row r="230">
      <c r="A230" s="25" t="inlineStr">
        <is>
          <t>STOP-PRE-00229</t>
        </is>
      </c>
      <c r="B230" s="25" t="inlineStr">
        <is>
          <t>SHIFT-PRE-20251024</t>
        </is>
      </c>
      <c r="C230" s="25" t="inlineStr">
        <is>
          <t>改善前</t>
        </is>
      </c>
      <c r="D230" s="51" t="n">
        <v>45954</v>
      </c>
      <c r="E230" s="25" t="inlineStr">
        <is>
          <t>9KK30</t>
        </is>
      </c>
      <c r="F230" s="25" t="inlineStr">
        <is>
          <t>FAILURE</t>
        </is>
      </c>
      <c r="G230" s="25" t="inlineStr">
        <is>
          <t>MECHANICAL FAILURE</t>
        </is>
      </c>
      <c r="H230" s="25" t="inlineStr">
        <is>
          <t>Unplanned</t>
        </is>
      </c>
      <c r="I230" s="25" t="inlineStr">
        <is>
          <t>CUTTER</t>
        </is>
      </c>
      <c r="J230" s="25" t="inlineStr">
        <is>
          <t>WIRE FAILURE</t>
        </is>
      </c>
      <c r="K230" s="53" t="n">
        <v>45954.57569444444</v>
      </c>
      <c r="L230" s="53" t="n">
        <v>45954.57777777778</v>
      </c>
      <c r="M230" s="54" t="n">
        <v>3.7</v>
      </c>
      <c r="N230" s="25" t="inlineStr">
        <is>
          <t>https://zenodo.org/records/17855209</t>
        </is>
      </c>
      <c r="O230" s="25" t="inlineStr">
        <is>
          <t>公开真实生产数据</t>
        </is>
      </c>
      <c r="P230" t="inlineStr">
        <is>
          <t>SHIFT-PRE-20251024</t>
        </is>
      </c>
      <c r="Q230" t="inlineStr">
        <is>
          <t>已关联</t>
        </is>
      </c>
      <c r="R230" t="inlineStr">
        <is>
          <t>按班次口径判断</t>
        </is>
      </c>
      <c r="T230" t="inlineStr">
        <is>
          <t>否</t>
        </is>
      </c>
    </row>
    <row r="231">
      <c r="A231" s="25" t="inlineStr">
        <is>
          <t>STOP-PRE-00230</t>
        </is>
      </c>
      <c r="B231" s="25" t="inlineStr">
        <is>
          <t>SHIFT-PRE-20251024</t>
        </is>
      </c>
      <c r="C231" s="25" t="inlineStr">
        <is>
          <t>改善前</t>
        </is>
      </c>
      <c r="D231" s="51" t="n">
        <v>45954</v>
      </c>
      <c r="E231" s="25" t="inlineStr">
        <is>
          <t>9KK30</t>
        </is>
      </c>
      <c r="F231" s="25" t="inlineStr">
        <is>
          <t>FAILURE</t>
        </is>
      </c>
      <c r="G231" s="25" t="inlineStr">
        <is>
          <t>AUTOMATION FAILURE</t>
        </is>
      </c>
      <c r="H231" s="25" t="inlineStr">
        <is>
          <t>Unplanned</t>
        </is>
      </c>
      <c r="I231" s="25" t="inlineStr">
        <is>
          <t>LINE 52</t>
        </is>
      </c>
      <c r="J231" s="25" t="inlineStr">
        <is>
          <t>WIRE FAILURE</t>
        </is>
      </c>
      <c r="K231" s="53" t="n">
        <v>45954.59861111111</v>
      </c>
      <c r="L231" s="53" t="n">
        <v>45954.60833333333</v>
      </c>
      <c r="M231" s="54" t="n">
        <v>14.3</v>
      </c>
      <c r="N231" s="25" t="inlineStr">
        <is>
          <t>https://zenodo.org/records/17855209</t>
        </is>
      </c>
      <c r="O231" s="25" t="inlineStr">
        <is>
          <t>公开真实生产数据</t>
        </is>
      </c>
      <c r="P231" t="inlineStr">
        <is>
          <t>SHIFT-PRE-20251024</t>
        </is>
      </c>
      <c r="Q231" t="inlineStr">
        <is>
          <t>已关联</t>
        </is>
      </c>
      <c r="R231" t="inlineStr">
        <is>
          <t>按班次口径判断</t>
        </is>
      </c>
      <c r="T231" t="inlineStr">
        <is>
          <t>否</t>
        </is>
      </c>
    </row>
    <row r="232">
      <c r="A232" s="25" t="inlineStr">
        <is>
          <t>STOP-PRE-00231</t>
        </is>
      </c>
      <c r="B232" s="25" t="inlineStr">
        <is>
          <t>SHIFT-PRE-20251024</t>
        </is>
      </c>
      <c r="C232" s="25" t="inlineStr">
        <is>
          <t>改善前</t>
        </is>
      </c>
      <c r="D232" s="51" t="n">
        <v>45954</v>
      </c>
      <c r="E232" s="25" t="inlineStr">
        <is>
          <t>9KK30</t>
        </is>
      </c>
      <c r="F232" s="25" t="inlineStr">
        <is>
          <t>MATERIALS</t>
        </is>
      </c>
      <c r="G232" s="25" t="inlineStr">
        <is>
          <t>MANUAL BRICK HANDLING</t>
        </is>
      </c>
      <c r="H232" s="25" t="inlineStr">
        <is>
          <t>Unplanned</t>
        </is>
      </c>
      <c r="I232" s="25" t="inlineStr">
        <is>
          <t>HACKING STATION</t>
        </is>
      </c>
      <c r="J232" s="25" t="str"/>
      <c r="K232" s="53" t="n">
        <v>45954.62708333333</v>
      </c>
      <c r="L232" s="53" t="n">
        <v>45954.63680555556</v>
      </c>
      <c r="M232" s="54" t="n">
        <v>14.9</v>
      </c>
      <c r="N232" s="25" t="inlineStr">
        <is>
          <t>https://zenodo.org/records/17855209</t>
        </is>
      </c>
      <c r="O232" s="25" t="inlineStr">
        <is>
          <t>公开真实生产数据</t>
        </is>
      </c>
      <c r="P232" t="inlineStr">
        <is>
          <t>SHIFT-PRE-20251024</t>
        </is>
      </c>
      <c r="Q232" t="inlineStr">
        <is>
          <t>已关联</t>
        </is>
      </c>
      <c r="R232" t="inlineStr">
        <is>
          <t>按班次口径判断</t>
        </is>
      </c>
      <c r="T232" t="inlineStr">
        <is>
          <t>否</t>
        </is>
      </c>
    </row>
    <row r="233">
      <c r="A233" s="25" t="inlineStr">
        <is>
          <t>STOP-PRE-00232</t>
        </is>
      </c>
      <c r="B233" s="25" t="inlineStr">
        <is>
          <t>SHIFT-PRE-20251024</t>
        </is>
      </c>
      <c r="C233" s="25" t="inlineStr">
        <is>
          <t>改善前</t>
        </is>
      </c>
      <c r="D233" s="51" t="n">
        <v>45954</v>
      </c>
      <c r="E233" s="25" t="inlineStr">
        <is>
          <t>9KK30</t>
        </is>
      </c>
      <c r="F233" s="25" t="inlineStr">
        <is>
          <t>MATERIALS</t>
        </is>
      </c>
      <c r="G233" s="25" t="inlineStr">
        <is>
          <t>MANUAL BRICK HANDLING</t>
        </is>
      </c>
      <c r="H233" s="25" t="inlineStr">
        <is>
          <t>Unplanned</t>
        </is>
      </c>
      <c r="I233" s="25" t="inlineStr">
        <is>
          <t>HACKING STATION</t>
        </is>
      </c>
      <c r="J233" s="25" t="str"/>
      <c r="K233" s="53" t="n">
        <v>45954.65347222222</v>
      </c>
      <c r="L233" s="53" t="n">
        <v>45954.65694444445</v>
      </c>
      <c r="M233" s="54" t="n">
        <v>5.3</v>
      </c>
      <c r="N233" s="25" t="inlineStr">
        <is>
          <t>https://zenodo.org/records/17855209</t>
        </is>
      </c>
      <c r="O233" s="25" t="inlineStr">
        <is>
          <t>公开真实生产数据</t>
        </is>
      </c>
      <c r="P233" t="inlineStr">
        <is>
          <t>SHIFT-PRE-20251024</t>
        </is>
      </c>
      <c r="Q233" t="inlineStr">
        <is>
          <t>已关联</t>
        </is>
      </c>
      <c r="R233" t="inlineStr">
        <is>
          <t>按班次口径判断</t>
        </is>
      </c>
      <c r="T233" t="inlineStr">
        <is>
          <t>否</t>
        </is>
      </c>
    </row>
    <row r="234">
      <c r="A234" s="25" t="inlineStr">
        <is>
          <t>STOP-PRE-00233</t>
        </is>
      </c>
      <c r="B234" s="25" t="inlineStr">
        <is>
          <t>SHIFT-PRE-20251024</t>
        </is>
      </c>
      <c r="C234" s="25" t="inlineStr">
        <is>
          <t>改善前</t>
        </is>
      </c>
      <c r="D234" s="51" t="n">
        <v>45954</v>
      </c>
      <c r="E234" s="25" t="inlineStr">
        <is>
          <t>9KK30</t>
        </is>
      </c>
      <c r="F234" s="25" t="inlineStr">
        <is>
          <t>SETUPS-CHANGEOVERS</t>
        </is>
      </c>
      <c r="G234" s="25" t="inlineStr">
        <is>
          <t>MATERIAL CHANGEOVER</t>
        </is>
      </c>
      <c r="H234" s="25" t="inlineStr">
        <is>
          <t>Planned - Included in OEE</t>
        </is>
      </c>
      <c r="I234" s="25" t="inlineStr">
        <is>
          <t>HACKING STATION</t>
        </is>
      </c>
      <c r="J234" s="25" t="str"/>
      <c r="K234" s="53" t="n">
        <v>45954.66736111111</v>
      </c>
      <c r="L234" s="53" t="n">
        <v>45954.67847222222</v>
      </c>
      <c r="M234" s="54" t="n">
        <v>16.8</v>
      </c>
      <c r="N234" s="25" t="inlineStr">
        <is>
          <t>https://zenodo.org/records/17855209</t>
        </is>
      </c>
      <c r="O234" s="25" t="inlineStr">
        <is>
          <t>公开真实生产数据</t>
        </is>
      </c>
      <c r="P234" t="inlineStr">
        <is>
          <t>SHIFT-PRE-20251024</t>
        </is>
      </c>
      <c r="Q234" t="inlineStr">
        <is>
          <t>已关联</t>
        </is>
      </c>
      <c r="R234" t="inlineStr">
        <is>
          <t>按班次口径判断</t>
        </is>
      </c>
      <c r="T234" t="inlineStr">
        <is>
          <t>是</t>
        </is>
      </c>
      <c r="U234">
        <f>IFERROR(VLOOKUP(G234,'18_换产标准_模拟'!$B$2:$F$4,3,FALSE),"")</f>
        <v/>
      </c>
      <c r="V234">
        <f>IFERROR(MAX(M234-U234,0),"")</f>
        <v/>
      </c>
      <c r="W234">
        <f>IFERROR(IF(V234=0,"达标",IF(V234&lt;=VLOOKUP(G234,'18_换产标准_模拟'!$B$2:$F$4,4,FALSE)-VLOOKUP(G234,'18_换产标准_模拟'!$B$2:$F$4,3,FALSE),"轻微超时",IF(V234&lt;=VLOOKUP(G234,'18_换产标准_模拟'!$B$2:$F$4,5,FALSE)-VLOOKUP(G234,'18_换产标准_模拟'!$B$2:$F$4,3,FALSE),"超时","严重超时"))),"")</f>
        <v/>
      </c>
      <c r="X234">
        <f>IFERROR(INDEX('18_换产标准_模拟'!$A$2:$A$4,MATCH(G234,'18_换产标准_模拟'!$B$2:$B$4,0)),"")</f>
        <v/>
      </c>
      <c r="Y234" t="inlineStr">
        <is>
          <t>团队模拟数据</t>
        </is>
      </c>
    </row>
    <row r="235">
      <c r="A235" s="25" t="inlineStr">
        <is>
          <t>STOP-PRE-00234</t>
        </is>
      </c>
      <c r="B235" s="25" t="inlineStr">
        <is>
          <t>SHIFT-PRE-20251024</t>
        </is>
      </c>
      <c r="C235" s="25" t="inlineStr">
        <is>
          <t>改善前</t>
        </is>
      </c>
      <c r="D235" s="51" t="n">
        <v>45954</v>
      </c>
      <c r="E235" s="25" t="inlineStr">
        <is>
          <t>9KK30</t>
        </is>
      </c>
      <c r="F235" s="25" t="inlineStr">
        <is>
          <t>SETUPS-CHANGEOVERS</t>
        </is>
      </c>
      <c r="G235" s="25" t="inlineStr">
        <is>
          <t>OTHER CALIBRATION</t>
        </is>
      </c>
      <c r="H235" s="25" t="inlineStr">
        <is>
          <t>Unplanned</t>
        </is>
      </c>
      <c r="I235" s="25" t="inlineStr">
        <is>
          <t>HACKING STATION</t>
        </is>
      </c>
      <c r="J235" s="25" t="str"/>
      <c r="K235" s="53" t="n">
        <v>45954.68680555555</v>
      </c>
      <c r="L235" s="53" t="n">
        <v>45954.69236111111</v>
      </c>
      <c r="M235" s="54" t="n">
        <v>8.800000000000001</v>
      </c>
      <c r="N235" s="25" t="inlineStr">
        <is>
          <t>https://zenodo.org/records/17855209</t>
        </is>
      </c>
      <c r="O235" s="25" t="inlineStr">
        <is>
          <t>公开真实生产数据</t>
        </is>
      </c>
      <c r="P235" t="inlineStr">
        <is>
          <t>SHIFT-PRE-20251024</t>
        </is>
      </c>
      <c r="Q235" t="inlineStr">
        <is>
          <t>已关联</t>
        </is>
      </c>
      <c r="R235" t="inlineStr">
        <is>
          <t>按班次口径判断</t>
        </is>
      </c>
      <c r="T235" t="inlineStr">
        <is>
          <t>是</t>
        </is>
      </c>
      <c r="U235">
        <f>IFERROR(VLOOKUP(G235,'18_换产标准_模拟'!$B$2:$F$4,3,FALSE),"")</f>
        <v/>
      </c>
      <c r="V235">
        <f>IFERROR(MAX(M235-U235,0),"")</f>
        <v/>
      </c>
      <c r="W235">
        <f>IFERROR(IF(V235=0,"达标",IF(V235&lt;=VLOOKUP(G235,'18_换产标准_模拟'!$B$2:$F$4,4,FALSE)-VLOOKUP(G235,'18_换产标准_模拟'!$B$2:$F$4,3,FALSE),"轻微超时",IF(V235&lt;=VLOOKUP(G235,'18_换产标准_模拟'!$B$2:$F$4,5,FALSE)-VLOOKUP(G235,'18_换产标准_模拟'!$B$2:$F$4,3,FALSE),"超时","严重超时"))),"")</f>
        <v/>
      </c>
      <c r="X235">
        <f>IFERROR(INDEX('18_换产标准_模拟'!$A$2:$A$4,MATCH(G235,'18_换产标准_模拟'!$B$2:$B$4,0)),"")</f>
        <v/>
      </c>
      <c r="Y235" t="inlineStr">
        <is>
          <t>团队模拟数据</t>
        </is>
      </c>
    </row>
    <row r="236">
      <c r="A236" s="25" t="inlineStr">
        <is>
          <t>STOP-PRE-00235</t>
        </is>
      </c>
      <c r="B236" s="25" t="inlineStr">
        <is>
          <t>SHIFT-PRE-20251024</t>
        </is>
      </c>
      <c r="C236" s="25" t="inlineStr">
        <is>
          <t>改善前</t>
        </is>
      </c>
      <c r="D236" s="51" t="n">
        <v>45954</v>
      </c>
      <c r="E236" s="25" t="inlineStr">
        <is>
          <t>KK200-1</t>
        </is>
      </c>
      <c r="F236" s="25" t="inlineStr">
        <is>
          <t>SETUPS-CHANGEOVERS</t>
        </is>
      </c>
      <c r="G236" s="25" t="inlineStr">
        <is>
          <t>MATERIAL CHANGEOVER</t>
        </is>
      </c>
      <c r="H236" s="25" t="inlineStr">
        <is>
          <t>Planned - Included in OEE</t>
        </is>
      </c>
      <c r="I236" s="25" t="inlineStr">
        <is>
          <t>EXTRUDER PRESS</t>
        </is>
      </c>
      <c r="J236" s="25" t="inlineStr">
        <is>
          <t>-</t>
        </is>
      </c>
      <c r="K236" s="53" t="n">
        <v>45954.73333333333</v>
      </c>
      <c r="L236" s="53" t="n">
        <v>45954.74236111111</v>
      </c>
      <c r="M236" s="54" t="n">
        <v>13.7</v>
      </c>
      <c r="N236" s="25" t="inlineStr">
        <is>
          <t>https://zenodo.org/records/17855209</t>
        </is>
      </c>
      <c r="O236" s="25" t="inlineStr">
        <is>
          <t>公开真实生产数据</t>
        </is>
      </c>
      <c r="P236" t="inlineStr">
        <is>
          <t>SHIFT-PRE-20251024</t>
        </is>
      </c>
      <c r="Q236" t="inlineStr">
        <is>
          <t>已关联</t>
        </is>
      </c>
      <c r="R236" t="inlineStr">
        <is>
          <t>按班次口径判断</t>
        </is>
      </c>
      <c r="T236" t="inlineStr">
        <is>
          <t>是</t>
        </is>
      </c>
      <c r="U236">
        <f>IFERROR(VLOOKUP(G236,'18_换产标准_模拟'!$B$2:$F$4,3,FALSE),"")</f>
        <v/>
      </c>
      <c r="V236">
        <f>IFERROR(MAX(M236-U236,0),"")</f>
        <v/>
      </c>
      <c r="W236">
        <f>IFERROR(IF(V236=0,"达标",IF(V236&lt;=VLOOKUP(G236,'18_换产标准_模拟'!$B$2:$F$4,4,FALSE)-VLOOKUP(G236,'18_换产标准_模拟'!$B$2:$F$4,3,FALSE),"轻微超时",IF(V236&lt;=VLOOKUP(G236,'18_换产标准_模拟'!$B$2:$F$4,5,FALSE)-VLOOKUP(G236,'18_换产标准_模拟'!$B$2:$F$4,3,FALSE),"超时","严重超时"))),"")</f>
        <v/>
      </c>
      <c r="X236">
        <f>IFERROR(INDEX('18_换产标准_模拟'!$A$2:$A$4,MATCH(G236,'18_换产标准_模拟'!$B$2:$B$4,0)),"")</f>
        <v/>
      </c>
      <c r="Y236" t="inlineStr">
        <is>
          <t>团队模拟数据</t>
        </is>
      </c>
    </row>
    <row r="237">
      <c r="A237" s="25" t="inlineStr">
        <is>
          <t>STOP-PRE-00236</t>
        </is>
      </c>
      <c r="B237" s="25" t="inlineStr">
        <is>
          <t>SHIFT-PRE-20251024</t>
        </is>
      </c>
      <c r="C237" s="25" t="inlineStr">
        <is>
          <t>改善前</t>
        </is>
      </c>
      <c r="D237" s="51" t="n">
        <v>45954</v>
      </c>
      <c r="E237" s="25" t="inlineStr">
        <is>
          <t>KK200-1</t>
        </is>
      </c>
      <c r="F237" s="25" t="inlineStr">
        <is>
          <t>OPERATIONAL</t>
        </is>
      </c>
      <c r="G237" s="25" t="inlineStr">
        <is>
          <t>CLEANING</t>
        </is>
      </c>
      <c r="H237" s="25" t="inlineStr">
        <is>
          <t>Planned - Included in OEE</t>
        </is>
      </c>
      <c r="I237" s="25" t="inlineStr">
        <is>
          <t>EXTRUDER PRESS</t>
        </is>
      </c>
      <c r="J237" s="25" t="inlineStr">
        <is>
          <t>-</t>
        </is>
      </c>
      <c r="K237" s="53" t="n">
        <v>45954.78263888889</v>
      </c>
      <c r="L237" s="53" t="n">
        <v>45954.79166666666</v>
      </c>
      <c r="M237" s="54" t="n">
        <v>13</v>
      </c>
      <c r="N237" s="25" t="inlineStr">
        <is>
          <t>https://zenodo.org/records/17855209</t>
        </is>
      </c>
      <c r="O237" s="25" t="inlineStr">
        <is>
          <t>公开真实生产数据</t>
        </is>
      </c>
      <c r="P237" t="inlineStr">
        <is>
          <t>SHIFT-PRE-20251024</t>
        </is>
      </c>
      <c r="Q237" t="inlineStr">
        <is>
          <t>已关联</t>
        </is>
      </c>
      <c r="R237" t="inlineStr">
        <is>
          <t>按班次口径判断</t>
        </is>
      </c>
      <c r="T237" t="inlineStr">
        <is>
          <t>否</t>
        </is>
      </c>
    </row>
    <row r="238">
      <c r="A238" s="25" t="inlineStr">
        <is>
          <t>STOP-PRE-00237</t>
        </is>
      </c>
      <c r="B238" s="25" t="inlineStr">
        <is>
          <t>SHIFT-PRE-20251027</t>
        </is>
      </c>
      <c r="C238" s="25" t="inlineStr">
        <is>
          <t>改善前</t>
        </is>
      </c>
      <c r="D238" s="51" t="n">
        <v>45957</v>
      </c>
      <c r="E238" s="25" t="inlineStr">
        <is>
          <t>KK200-1</t>
        </is>
      </c>
      <c r="F238" s="25" t="inlineStr">
        <is>
          <t>FAILURE</t>
        </is>
      </c>
      <c r="G238" s="25" t="inlineStr">
        <is>
          <t>MECHANICAL FAILURE</t>
        </is>
      </c>
      <c r="H238" s="25" t="inlineStr">
        <is>
          <t>Unplanned</t>
        </is>
      </c>
      <c r="I238" s="25" t="inlineStr">
        <is>
          <t>PAN MILL</t>
        </is>
      </c>
      <c r="J238" s="25" t="inlineStr">
        <is>
          <t xml:space="preserve">ΑΛΛΑΓΗ ΞΥΣΤΡΑΣ </t>
        </is>
      </c>
      <c r="K238" s="53" t="n">
        <v>45957.46875</v>
      </c>
      <c r="L238" s="53" t="n">
        <v>45957.48055555556</v>
      </c>
      <c r="M238" s="54" t="n">
        <v>17.7</v>
      </c>
      <c r="N238" s="25" t="inlineStr">
        <is>
          <t>https://zenodo.org/records/17855209</t>
        </is>
      </c>
      <c r="O238" s="25" t="inlineStr">
        <is>
          <t>公开真实生产数据</t>
        </is>
      </c>
      <c r="P238" t="inlineStr">
        <is>
          <t>SHIFT-PRE-20251027</t>
        </is>
      </c>
      <c r="Q238" t="inlineStr">
        <is>
          <t>已关联</t>
        </is>
      </c>
      <c r="R238" t="inlineStr">
        <is>
          <t>按班次口径判断</t>
        </is>
      </c>
      <c r="T238" t="inlineStr">
        <is>
          <t>否</t>
        </is>
      </c>
    </row>
    <row r="239">
      <c r="A239" s="25" t="inlineStr">
        <is>
          <t>STOP-PRE-00238</t>
        </is>
      </c>
      <c r="B239" s="25" t="inlineStr">
        <is>
          <t>SHIFT-PRE-20251027</t>
        </is>
      </c>
      <c r="C239" s="25" t="inlineStr">
        <is>
          <t>改善前</t>
        </is>
      </c>
      <c r="D239" s="51" t="n">
        <v>45957</v>
      </c>
      <c r="E239" s="25" t="inlineStr">
        <is>
          <t>KK200-1</t>
        </is>
      </c>
      <c r="F239" s="25" t="inlineStr">
        <is>
          <t>MATERIALS</t>
        </is>
      </c>
      <c r="G239" s="25" t="inlineStr">
        <is>
          <t>MANUAL BRICK HANDLING</t>
        </is>
      </c>
      <c r="H239" s="25" t="inlineStr">
        <is>
          <t>Unplanned</t>
        </is>
      </c>
      <c r="I239" s="25" t="inlineStr">
        <is>
          <t>HACKING STATION</t>
        </is>
      </c>
      <c r="J239" s="25" t="inlineStr">
        <is>
          <t>ΣΠΑΣΜΕΝΑ ΤΟΥΒΛΑ (ΚΚ200-1)</t>
        </is>
      </c>
      <c r="K239" s="53" t="n">
        <v>45957.55277777778</v>
      </c>
      <c r="L239" s="53" t="n">
        <v>45957.56388888889</v>
      </c>
      <c r="M239" s="54" t="n">
        <v>16.6</v>
      </c>
      <c r="N239" s="25" t="inlineStr">
        <is>
          <t>https://zenodo.org/records/17855209</t>
        </is>
      </c>
      <c r="O239" s="25" t="inlineStr">
        <is>
          <t>公开真实生产数据</t>
        </is>
      </c>
      <c r="P239" t="inlineStr">
        <is>
          <t>SHIFT-PRE-20251027</t>
        </is>
      </c>
      <c r="Q239" t="inlineStr">
        <is>
          <t>已关联</t>
        </is>
      </c>
      <c r="R239" t="inlineStr">
        <is>
          <t>按班次口径判断</t>
        </is>
      </c>
      <c r="T239" t="inlineStr">
        <is>
          <t>否</t>
        </is>
      </c>
    </row>
    <row r="240">
      <c r="A240" s="25" t="inlineStr">
        <is>
          <t>STOP-PRE-00239</t>
        </is>
      </c>
      <c r="B240" s="25" t="inlineStr">
        <is>
          <t>SHIFT-PRE-20251027</t>
        </is>
      </c>
      <c r="C240" s="25" t="inlineStr">
        <is>
          <t>改善前</t>
        </is>
      </c>
      <c r="D240" s="51" t="n">
        <v>45957</v>
      </c>
      <c r="E240" s="25" t="inlineStr">
        <is>
          <t>KK200-1</t>
        </is>
      </c>
      <c r="F240" s="25" t="inlineStr">
        <is>
          <t>FAILURE</t>
        </is>
      </c>
      <c r="G240" s="25" t="inlineStr">
        <is>
          <t>AUTOMATION FAILURE</t>
        </is>
      </c>
      <c r="H240" s="25" t="inlineStr">
        <is>
          <t>Unplanned</t>
        </is>
      </c>
      <c r="I240" s="25" t="inlineStr">
        <is>
          <t>LINE 52</t>
        </is>
      </c>
      <c r="J240" s="25" t="inlineStr">
        <is>
          <t xml:space="preserve">ΩΘΗΤΗΡΑΣ </t>
        </is>
      </c>
      <c r="K240" s="53" t="n">
        <v>45957.59513888889</v>
      </c>
      <c r="L240" s="53" t="n">
        <v>45957.59861111111</v>
      </c>
      <c r="M240" s="54" t="n">
        <v>5.8</v>
      </c>
      <c r="N240" s="25" t="inlineStr">
        <is>
          <t>https://zenodo.org/records/17855209</t>
        </is>
      </c>
      <c r="O240" s="25" t="inlineStr">
        <is>
          <t>公开真实生产数据</t>
        </is>
      </c>
      <c r="P240" t="inlineStr">
        <is>
          <t>SHIFT-PRE-20251027</t>
        </is>
      </c>
      <c r="Q240" t="inlineStr">
        <is>
          <t>已关联</t>
        </is>
      </c>
      <c r="R240" t="inlineStr">
        <is>
          <t>按班次口径判断</t>
        </is>
      </c>
      <c r="T240" t="inlineStr">
        <is>
          <t>否</t>
        </is>
      </c>
    </row>
    <row r="241">
      <c r="A241" s="25" t="inlineStr">
        <is>
          <t>STOP-PRE-00240</t>
        </is>
      </c>
      <c r="B241" s="25" t="inlineStr">
        <is>
          <t>SHIFT-PRE-20251027</t>
        </is>
      </c>
      <c r="C241" s="25" t="inlineStr">
        <is>
          <t>改善前</t>
        </is>
      </c>
      <c r="D241" s="51" t="n">
        <v>45957</v>
      </c>
      <c r="E241" s="25" t="inlineStr">
        <is>
          <t>KK200-1</t>
        </is>
      </c>
      <c r="F241" s="25" t="inlineStr">
        <is>
          <t>FAILURE</t>
        </is>
      </c>
      <c r="G241" s="25" t="inlineStr">
        <is>
          <t>AUTOMATION FAILURE</t>
        </is>
      </c>
      <c r="H241" s="25" t="inlineStr">
        <is>
          <t>Unplanned</t>
        </is>
      </c>
      <c r="I241" s="25" t="inlineStr">
        <is>
          <t>KILN</t>
        </is>
      </c>
      <c r="J241" s="25" t="inlineStr">
        <is>
          <t>ΔΕΝ ΠΗΓΑΙΝΕΙ ΣΤΗ ΘΕΣΗ ΤΟΥ Ο ΜΕΤΑΦ. ΕΞΟΔΟΥ ΤΟΥ ΦΟΥΡΝΟΥ</t>
        </is>
      </c>
      <c r="K241" s="53" t="n">
        <v>45957.65625</v>
      </c>
      <c r="L241" s="53" t="n">
        <v>45957.65833333333</v>
      </c>
      <c r="M241" s="54" t="n">
        <v>3.8</v>
      </c>
      <c r="N241" s="25" t="inlineStr">
        <is>
          <t>https://zenodo.org/records/17855209</t>
        </is>
      </c>
      <c r="O241" s="25" t="inlineStr">
        <is>
          <t>公开真实生产数据</t>
        </is>
      </c>
      <c r="P241" t="inlineStr">
        <is>
          <t>SHIFT-PRE-20251027</t>
        </is>
      </c>
      <c r="Q241" t="inlineStr">
        <is>
          <t>已关联</t>
        </is>
      </c>
      <c r="R241" t="inlineStr">
        <is>
          <t>按班次口径判断</t>
        </is>
      </c>
      <c r="T241" t="inlineStr">
        <is>
          <t>否</t>
        </is>
      </c>
    </row>
    <row r="242">
      <c r="A242" s="25" t="inlineStr">
        <is>
          <t>STOP-PRE-00241</t>
        </is>
      </c>
      <c r="B242" s="25" t="inlineStr">
        <is>
          <t>SHIFT-PRE-20251027</t>
        </is>
      </c>
      <c r="C242" s="25" t="inlineStr">
        <is>
          <t>改善前</t>
        </is>
      </c>
      <c r="D242" s="51" t="n">
        <v>45957</v>
      </c>
      <c r="E242" s="25" t="inlineStr">
        <is>
          <t>KK200-1</t>
        </is>
      </c>
      <c r="F242" s="25" t="inlineStr">
        <is>
          <t>FAILURE</t>
        </is>
      </c>
      <c r="G242" s="25" t="inlineStr">
        <is>
          <t>AUTOMATION FAILURE</t>
        </is>
      </c>
      <c r="H242" s="25" t="inlineStr">
        <is>
          <t>Unplanned</t>
        </is>
      </c>
      <c r="I242" s="25" t="inlineStr">
        <is>
          <t>KILN</t>
        </is>
      </c>
      <c r="J242" s="25" t="inlineStr">
        <is>
          <t>ΔΕΝ ΠΗΓΑΙΝΕΙ ΣΤΗ ΘΕΣΗ ΤΟΥ Ο ΜΕΤΑΦ. ΕΞΟΔΟΥ ΤΟΥ ΦΟΥΡΝΟΥ</t>
        </is>
      </c>
      <c r="K242" s="53" t="n">
        <v>45957.67986111111</v>
      </c>
      <c r="L242" s="53" t="n">
        <v>45957.68194444444</v>
      </c>
      <c r="M242" s="54" t="n">
        <v>3.5</v>
      </c>
      <c r="N242" s="25" t="inlineStr">
        <is>
          <t>https://zenodo.org/records/17855209</t>
        </is>
      </c>
      <c r="O242" s="25" t="inlineStr">
        <is>
          <t>公开真实生产数据</t>
        </is>
      </c>
      <c r="P242" t="inlineStr">
        <is>
          <t>SHIFT-PRE-20251027</t>
        </is>
      </c>
      <c r="Q242" t="inlineStr">
        <is>
          <t>已关联</t>
        </is>
      </c>
      <c r="R242" t="inlineStr">
        <is>
          <t>按班次口径判断</t>
        </is>
      </c>
      <c r="T242" t="inlineStr">
        <is>
          <t>否</t>
        </is>
      </c>
    </row>
    <row r="243">
      <c r="A243" s="25" t="inlineStr">
        <is>
          <t>STOP-PRE-00242</t>
        </is>
      </c>
      <c r="B243" s="25" t="inlineStr">
        <is>
          <t>SHIFT-PRE-20251027</t>
        </is>
      </c>
      <c r="C243" s="25" t="inlineStr">
        <is>
          <t>改善前</t>
        </is>
      </c>
      <c r="D243" s="51" t="n">
        <v>45957</v>
      </c>
      <c r="E243" s="25" t="inlineStr">
        <is>
          <t>KK200-1</t>
        </is>
      </c>
      <c r="F243" s="25" t="inlineStr">
        <is>
          <t>FAILURE</t>
        </is>
      </c>
      <c r="G243" s="25" t="inlineStr">
        <is>
          <t>AUTOMATION FAILURE</t>
        </is>
      </c>
      <c r="H243" s="25" t="inlineStr">
        <is>
          <t>Unplanned</t>
        </is>
      </c>
      <c r="I243" s="25" t="inlineStr">
        <is>
          <t>KILN</t>
        </is>
      </c>
      <c r="J243" s="25" t="inlineStr">
        <is>
          <t>ΔΕΝ ΠΗΓΑΙΝΕΙ ΣΤΗ ΘΕΣΗ ΤΟΥ Ο ΜΕΤΑΦ. ΕΞΟΔΟΥ ΤΟΥ ΦΟΥΡΝΟΥ</t>
        </is>
      </c>
      <c r="K243" s="53" t="n">
        <v>45957.71111111111</v>
      </c>
      <c r="L243" s="53" t="n">
        <v>45957.71597222222</v>
      </c>
      <c r="M243" s="54" t="n">
        <v>7.8</v>
      </c>
      <c r="N243" s="25" t="inlineStr">
        <is>
          <t>https://zenodo.org/records/17855209</t>
        </is>
      </c>
      <c r="O243" s="25" t="inlineStr">
        <is>
          <t>公开真实生产数据</t>
        </is>
      </c>
      <c r="P243" t="inlineStr">
        <is>
          <t>SHIFT-PRE-20251027</t>
        </is>
      </c>
      <c r="Q243" t="inlineStr">
        <is>
          <t>已关联</t>
        </is>
      </c>
      <c r="R243" t="inlineStr">
        <is>
          <t>按班次口径判断</t>
        </is>
      </c>
      <c r="T243" t="inlineStr">
        <is>
          <t>否</t>
        </is>
      </c>
    </row>
    <row r="244">
      <c r="A244" s="25" t="inlineStr">
        <is>
          <t>STOP-PRE-00243</t>
        </is>
      </c>
      <c r="B244" s="25" t="inlineStr">
        <is>
          <t>SHIFT-PRE-20251027</t>
        </is>
      </c>
      <c r="C244" s="25" t="inlineStr">
        <is>
          <t>改善前</t>
        </is>
      </c>
      <c r="D244" s="51" t="n">
        <v>45957</v>
      </c>
      <c r="E244" s="25" t="inlineStr">
        <is>
          <t>KK200-1</t>
        </is>
      </c>
      <c r="F244" s="25" t="inlineStr">
        <is>
          <t>OPERATIONAL</t>
        </is>
      </c>
      <c r="G244" s="25" t="inlineStr">
        <is>
          <t>CLEANING</t>
        </is>
      </c>
      <c r="H244" s="25" t="inlineStr">
        <is>
          <t>Planned - Included in OEE</t>
        </is>
      </c>
      <c r="I244" s="25" t="inlineStr">
        <is>
          <t>EXTRUDER PRESS</t>
        </is>
      </c>
      <c r="J244" s="25" t="inlineStr">
        <is>
          <t>-</t>
        </is>
      </c>
      <c r="K244" s="53" t="n">
        <v>45957.80069444444</v>
      </c>
      <c r="L244" s="53" t="n">
        <v>45957.8125</v>
      </c>
      <c r="M244" s="54" t="n">
        <v>17</v>
      </c>
      <c r="N244" s="25" t="inlineStr">
        <is>
          <t>https://zenodo.org/records/17855209</t>
        </is>
      </c>
      <c r="O244" s="25" t="inlineStr">
        <is>
          <t>公开真实生产数据</t>
        </is>
      </c>
      <c r="P244" t="inlineStr">
        <is>
          <t>SHIFT-PRE-20251027</t>
        </is>
      </c>
      <c r="Q244" t="inlineStr">
        <is>
          <t>已关联</t>
        </is>
      </c>
      <c r="R244" t="inlineStr">
        <is>
          <t>按班次口径判断</t>
        </is>
      </c>
      <c r="T244" t="inlineStr">
        <is>
          <t>否</t>
        </is>
      </c>
    </row>
    <row r="245">
      <c r="A245" s="25" t="inlineStr">
        <is>
          <t>STOP-PRE-00244</t>
        </is>
      </c>
      <c r="B245" s="25" t="inlineStr">
        <is>
          <t>SHIFT-PRE-20251029</t>
        </is>
      </c>
      <c r="C245" s="25" t="inlineStr">
        <is>
          <t>改善前</t>
        </is>
      </c>
      <c r="D245" s="51" t="n">
        <v>45959</v>
      </c>
      <c r="E245" s="25" t="inlineStr">
        <is>
          <t>KK200-1</t>
        </is>
      </c>
      <c r="F245" s="25" t="inlineStr">
        <is>
          <t>OPERATIONAL</t>
        </is>
      </c>
      <c r="G245" s="25" t="inlineStr">
        <is>
          <t>CLEANING</t>
        </is>
      </c>
      <c r="H245" s="25" t="inlineStr">
        <is>
          <t>Planned - Included in OEE</t>
        </is>
      </c>
      <c r="I245" s="25" t="inlineStr">
        <is>
          <t>EXTRUDER PRESS</t>
        </is>
      </c>
      <c r="J245" s="25" t="inlineStr">
        <is>
          <t>-</t>
        </is>
      </c>
      <c r="K245" s="53" t="n">
        <v>45959.46875</v>
      </c>
      <c r="L245" s="53" t="n">
        <v>45959.475</v>
      </c>
      <c r="M245" s="54" t="n">
        <v>9.199999999999999</v>
      </c>
      <c r="N245" s="25" t="inlineStr">
        <is>
          <t>https://zenodo.org/records/17855209</t>
        </is>
      </c>
      <c r="O245" s="25" t="inlineStr">
        <is>
          <t>公开真实生产数据</t>
        </is>
      </c>
      <c r="P245" t="inlineStr">
        <is>
          <t>SHIFT-PRE-20251029</t>
        </is>
      </c>
      <c r="Q245" t="inlineStr">
        <is>
          <t>已关联</t>
        </is>
      </c>
      <c r="R245" t="inlineStr">
        <is>
          <t>按班次口径判断</t>
        </is>
      </c>
      <c r="T245" t="inlineStr">
        <is>
          <t>否</t>
        </is>
      </c>
    </row>
    <row r="246">
      <c r="A246" s="25" t="inlineStr">
        <is>
          <t>STOP-PRE-00245</t>
        </is>
      </c>
      <c r="B246" s="25" t="inlineStr">
        <is>
          <t>SHIFT-PRE-20251029</t>
        </is>
      </c>
      <c r="C246" s="25" t="inlineStr">
        <is>
          <t>改善前</t>
        </is>
      </c>
      <c r="D246" s="51" t="n">
        <v>45959</v>
      </c>
      <c r="E246" s="25" t="inlineStr">
        <is>
          <t>KK200-1</t>
        </is>
      </c>
      <c r="F246" s="25" t="inlineStr">
        <is>
          <t>FAILURE</t>
        </is>
      </c>
      <c r="G246" s="25" t="inlineStr">
        <is>
          <t>AUTOMATION FAILURE</t>
        </is>
      </c>
      <c r="H246" s="25" t="inlineStr">
        <is>
          <t>Unplanned</t>
        </is>
      </c>
      <c r="I246" s="25" t="inlineStr">
        <is>
          <t>ROBOT (HACKING STATION)</t>
        </is>
      </c>
      <c r="J246" s="25" t="inlineStr">
        <is>
          <t>ΣΠΑΣΜΕΝΟ ΣΩΛΗΝΑΚΙ ΤΟΥ ΑΕΡΑ</t>
        </is>
      </c>
      <c r="K246" s="53" t="n">
        <v>45959.48888888889</v>
      </c>
      <c r="L246" s="53" t="n">
        <v>45959.53541666667</v>
      </c>
      <c r="M246" s="54" t="n">
        <v>68</v>
      </c>
      <c r="N246" s="25" t="inlineStr">
        <is>
          <t>https://zenodo.org/records/17855209</t>
        </is>
      </c>
      <c r="O246" s="25" t="inlineStr">
        <is>
          <t>公开真实生产数据</t>
        </is>
      </c>
      <c r="P246" t="inlineStr">
        <is>
          <t>SHIFT-PRE-20251029</t>
        </is>
      </c>
      <c r="Q246" t="inlineStr">
        <is>
          <t>已关联</t>
        </is>
      </c>
      <c r="R246" t="inlineStr">
        <is>
          <t>按班次口径判断</t>
        </is>
      </c>
      <c r="T246" t="inlineStr">
        <is>
          <t>否</t>
        </is>
      </c>
    </row>
    <row r="247">
      <c r="A247" s="25" t="inlineStr">
        <is>
          <t>STOP-PRE-00246</t>
        </is>
      </c>
      <c r="B247" s="25" t="inlineStr">
        <is>
          <t>SHIFT-PRE-20251029</t>
        </is>
      </c>
      <c r="C247" s="25" t="inlineStr">
        <is>
          <t>改善前</t>
        </is>
      </c>
      <c r="D247" s="51" t="n">
        <v>45959</v>
      </c>
      <c r="E247" s="25" t="inlineStr">
        <is>
          <t>KK200-1</t>
        </is>
      </c>
      <c r="F247" s="25" t="inlineStr">
        <is>
          <t>FAILURE</t>
        </is>
      </c>
      <c r="G247" s="25" t="inlineStr">
        <is>
          <t>AUTOMATION FAILURE</t>
        </is>
      </c>
      <c r="H247" s="25" t="inlineStr">
        <is>
          <t>Unplanned</t>
        </is>
      </c>
      <c r="I247" s="25" t="inlineStr">
        <is>
          <t>ROBOT (HACKING STATION)</t>
        </is>
      </c>
      <c r="J247" s="25" t="inlineStr">
        <is>
          <t>ΣΠΑΣΜΕΝΟ ΣΩΛΗΝΑΚΙ ΤΟΥ ΑΕΡΑ</t>
        </is>
      </c>
      <c r="K247" s="53" t="n">
        <v>45959.53680555556</v>
      </c>
      <c r="L247" s="53" t="n">
        <v>45959.55069444444</v>
      </c>
      <c r="M247" s="54" t="n">
        <v>20.2</v>
      </c>
      <c r="N247" s="25" t="inlineStr">
        <is>
          <t>https://zenodo.org/records/17855209</t>
        </is>
      </c>
      <c r="O247" s="25" t="inlineStr">
        <is>
          <t>公开真实生产数据</t>
        </is>
      </c>
      <c r="P247" t="inlineStr">
        <is>
          <t>SHIFT-PRE-20251029</t>
        </is>
      </c>
      <c r="Q247" t="inlineStr">
        <is>
          <t>已关联</t>
        </is>
      </c>
      <c r="R247" t="inlineStr">
        <is>
          <t>按班次口径判断</t>
        </is>
      </c>
      <c r="T247" t="inlineStr">
        <is>
          <t>否</t>
        </is>
      </c>
    </row>
    <row r="248">
      <c r="A248" s="25" t="inlineStr">
        <is>
          <t>STOP-PRE-00247</t>
        </is>
      </c>
      <c r="B248" s="25" t="inlineStr">
        <is>
          <t>SHIFT-PRE-20251029</t>
        </is>
      </c>
      <c r="C248" s="25" t="inlineStr">
        <is>
          <t>改善前</t>
        </is>
      </c>
      <c r="D248" s="51" t="n">
        <v>45959</v>
      </c>
      <c r="E248" s="25" t="inlineStr">
        <is>
          <t>KK250</t>
        </is>
      </c>
      <c r="F248" s="25" t="inlineStr">
        <is>
          <t>SETUPS-CHANGEOVERS</t>
        </is>
      </c>
      <c r="G248" s="25" t="inlineStr">
        <is>
          <t>MATERIAL CHANGEOVER</t>
        </is>
      </c>
      <c r="H248" s="25" t="inlineStr">
        <is>
          <t>Planned - Included in OEE</t>
        </is>
      </c>
      <c r="I248" s="25" t="inlineStr">
        <is>
          <t>EXTRUDER PRESS</t>
        </is>
      </c>
      <c r="J248" s="25" t="inlineStr">
        <is>
          <t>-</t>
        </is>
      </c>
      <c r="K248" s="53" t="n">
        <v>45959.5625</v>
      </c>
      <c r="L248" s="53" t="n">
        <v>45959.57222222222</v>
      </c>
      <c r="M248" s="54" t="n">
        <v>14.3</v>
      </c>
      <c r="N248" s="25" t="inlineStr">
        <is>
          <t>https://zenodo.org/records/17855209</t>
        </is>
      </c>
      <c r="O248" s="25" t="inlineStr">
        <is>
          <t>公开真实生产数据</t>
        </is>
      </c>
      <c r="P248" t="inlineStr">
        <is>
          <t>SHIFT-PRE-20251029</t>
        </is>
      </c>
      <c r="Q248" t="inlineStr">
        <is>
          <t>已关联</t>
        </is>
      </c>
      <c r="R248" t="inlineStr">
        <is>
          <t>按班次口径判断</t>
        </is>
      </c>
      <c r="T248" t="inlineStr">
        <is>
          <t>是</t>
        </is>
      </c>
      <c r="U248">
        <f>IFERROR(VLOOKUP(G248,'18_换产标准_模拟'!$B$2:$F$4,3,FALSE),"")</f>
        <v/>
      </c>
      <c r="V248">
        <f>IFERROR(MAX(M248-U248,0),"")</f>
        <v/>
      </c>
      <c r="W248">
        <f>IFERROR(IF(V248=0,"达标",IF(V248&lt;=VLOOKUP(G248,'18_换产标准_模拟'!$B$2:$F$4,4,FALSE)-VLOOKUP(G248,'18_换产标准_模拟'!$B$2:$F$4,3,FALSE),"轻微超时",IF(V248&lt;=VLOOKUP(G248,'18_换产标准_模拟'!$B$2:$F$4,5,FALSE)-VLOOKUP(G248,'18_换产标准_模拟'!$B$2:$F$4,3,FALSE),"超时","严重超时"))),"")</f>
        <v/>
      </c>
      <c r="X248">
        <f>IFERROR(INDEX('18_换产标准_模拟'!$A$2:$A$4,MATCH(G248,'18_换产标准_模拟'!$B$2:$B$4,0)),"")</f>
        <v/>
      </c>
      <c r="Y248" t="inlineStr">
        <is>
          <t>团队模拟数据</t>
        </is>
      </c>
    </row>
    <row r="249">
      <c r="A249" s="25" t="inlineStr">
        <is>
          <t>STOP-PRE-00248</t>
        </is>
      </c>
      <c r="B249" s="25" t="inlineStr">
        <is>
          <t>SHIFT-PRE-20251029</t>
        </is>
      </c>
      <c r="C249" s="25" t="inlineStr">
        <is>
          <t>改善前</t>
        </is>
      </c>
      <c r="D249" s="51" t="n">
        <v>45959</v>
      </c>
      <c r="E249" s="25" t="inlineStr">
        <is>
          <t>KK250</t>
        </is>
      </c>
      <c r="F249" s="25" t="inlineStr">
        <is>
          <t>FAILURE</t>
        </is>
      </c>
      <c r="G249" s="25" t="inlineStr">
        <is>
          <t>MECHANICAL FAILURE</t>
        </is>
      </c>
      <c r="H249" s="25" t="inlineStr">
        <is>
          <t>Unplanned</t>
        </is>
      </c>
      <c r="I249" s="25" t="inlineStr">
        <is>
          <t>CUTTER</t>
        </is>
      </c>
      <c r="J249" s="25" t="inlineStr">
        <is>
          <t>WIRE FAILURE</t>
        </is>
      </c>
      <c r="K249" s="53" t="n">
        <v>45959.58680555555</v>
      </c>
      <c r="L249" s="53" t="n">
        <v>45959.59027777778</v>
      </c>
      <c r="M249" s="54" t="n">
        <v>5.1</v>
      </c>
      <c r="N249" s="25" t="inlineStr">
        <is>
          <t>https://zenodo.org/records/17855209</t>
        </is>
      </c>
      <c r="O249" s="25" t="inlineStr">
        <is>
          <t>公开真实生产数据</t>
        </is>
      </c>
      <c r="P249" t="inlineStr">
        <is>
          <t>SHIFT-PRE-20251029</t>
        </is>
      </c>
      <c r="Q249" t="inlineStr">
        <is>
          <t>已关联</t>
        </is>
      </c>
      <c r="R249" t="inlineStr">
        <is>
          <t>按班次口径判断</t>
        </is>
      </c>
      <c r="T249" t="inlineStr">
        <is>
          <t>否</t>
        </is>
      </c>
    </row>
    <row r="250">
      <c r="A250" s="25" t="inlineStr">
        <is>
          <t>STOP-PRE-00249</t>
        </is>
      </c>
      <c r="B250" s="25" t="inlineStr">
        <is>
          <t>SHIFT-PRE-20251029</t>
        </is>
      </c>
      <c r="C250" s="25" t="inlineStr">
        <is>
          <t>改善前</t>
        </is>
      </c>
      <c r="D250" s="51" t="n">
        <v>45959</v>
      </c>
      <c r="E250" s="25" t="inlineStr">
        <is>
          <t>KK250</t>
        </is>
      </c>
      <c r="F250" s="25" t="inlineStr">
        <is>
          <t>FAILURE</t>
        </is>
      </c>
      <c r="G250" s="25" t="inlineStr">
        <is>
          <t>AUTOMATION FAILURE</t>
        </is>
      </c>
      <c r="H250" s="25" t="inlineStr">
        <is>
          <t>Unplanned</t>
        </is>
      </c>
      <c r="I250" s="25" t="inlineStr">
        <is>
          <t>DRYER</t>
        </is>
      </c>
      <c r="J250" s="25" t="inlineStr">
        <is>
          <t>WIRE FAILURE</t>
        </is>
      </c>
      <c r="K250" s="53" t="n">
        <v>45959.60416666666</v>
      </c>
      <c r="L250" s="53" t="n">
        <v>45959.60694444444</v>
      </c>
      <c r="M250" s="54" t="n">
        <v>4.9</v>
      </c>
      <c r="N250" s="25" t="inlineStr">
        <is>
          <t>https://zenodo.org/records/17855209</t>
        </is>
      </c>
      <c r="O250" s="25" t="inlineStr">
        <is>
          <t>公开真实生产数据</t>
        </is>
      </c>
      <c r="P250" t="inlineStr">
        <is>
          <t>SHIFT-PRE-20251029</t>
        </is>
      </c>
      <c r="Q250" t="inlineStr">
        <is>
          <t>已关联</t>
        </is>
      </c>
      <c r="R250" t="inlineStr">
        <is>
          <t>按班次口径判断</t>
        </is>
      </c>
      <c r="T250" t="inlineStr">
        <is>
          <t>否</t>
        </is>
      </c>
    </row>
    <row r="251">
      <c r="A251" s="25" t="inlineStr">
        <is>
          <t>STOP-PRE-00250</t>
        </is>
      </c>
      <c r="B251" s="25" t="inlineStr">
        <is>
          <t>SHIFT-PRE-20251029</t>
        </is>
      </c>
      <c r="C251" s="25" t="inlineStr">
        <is>
          <t>改善前</t>
        </is>
      </c>
      <c r="D251" s="51" t="n">
        <v>45959</v>
      </c>
      <c r="E251" s="25" t="inlineStr">
        <is>
          <t>KK250</t>
        </is>
      </c>
      <c r="F251" s="25" t="inlineStr">
        <is>
          <t>FAILURE</t>
        </is>
      </c>
      <c r="G251" s="25" t="inlineStr">
        <is>
          <t>MECHANICAL FAILURE</t>
        </is>
      </c>
      <c r="H251" s="25" t="inlineStr">
        <is>
          <t>Unplanned</t>
        </is>
      </c>
      <c r="I251" s="25" t="inlineStr">
        <is>
          <t>CUTTER</t>
        </is>
      </c>
      <c r="J251" s="25" t="inlineStr">
        <is>
          <t>WIRE FAILURE</t>
        </is>
      </c>
      <c r="K251" s="53" t="n">
        <v>45959.63680555556</v>
      </c>
      <c r="L251" s="53" t="n">
        <v>45959.63888888889</v>
      </c>
      <c r="M251" s="54" t="n">
        <v>3.7</v>
      </c>
      <c r="N251" s="25" t="inlineStr">
        <is>
          <t>https://zenodo.org/records/17855209</t>
        </is>
      </c>
      <c r="O251" s="25" t="inlineStr">
        <is>
          <t>公开真实生产数据</t>
        </is>
      </c>
      <c r="P251" t="inlineStr">
        <is>
          <t>SHIFT-PRE-20251029</t>
        </is>
      </c>
      <c r="Q251" t="inlineStr">
        <is>
          <t>已关联</t>
        </is>
      </c>
      <c r="R251" t="inlineStr">
        <is>
          <t>按班次口径判断</t>
        </is>
      </c>
      <c r="T251" t="inlineStr">
        <is>
          <t>否</t>
        </is>
      </c>
    </row>
    <row r="252">
      <c r="A252" s="25" t="inlineStr">
        <is>
          <t>STOP-PRE-00251</t>
        </is>
      </c>
      <c r="B252" s="25" t="inlineStr">
        <is>
          <t>SHIFT-PRE-20251029</t>
        </is>
      </c>
      <c r="C252" s="25" t="inlineStr">
        <is>
          <t>改善前</t>
        </is>
      </c>
      <c r="D252" s="51" t="n">
        <v>45959</v>
      </c>
      <c r="E252" s="25" t="inlineStr">
        <is>
          <t>KK250</t>
        </is>
      </c>
      <c r="F252" s="25" t="inlineStr">
        <is>
          <t>FAILURE</t>
        </is>
      </c>
      <c r="G252" s="25" t="inlineStr">
        <is>
          <t>AUTOMATION FAILURE</t>
        </is>
      </c>
      <c r="H252" s="25" t="inlineStr">
        <is>
          <t>Unplanned</t>
        </is>
      </c>
      <c r="I252" s="25" t="inlineStr">
        <is>
          <t>HACKING STATION</t>
        </is>
      </c>
      <c r="J252" s="25" t="inlineStr">
        <is>
          <t>ΚΑΔΕΝΕΣ</t>
        </is>
      </c>
      <c r="K252" s="53" t="n">
        <v>45959.67291666667</v>
      </c>
      <c r="L252" s="53" t="n">
        <v>45959.67569444444</v>
      </c>
      <c r="M252" s="54" t="n">
        <v>4.5</v>
      </c>
      <c r="N252" s="25" t="inlineStr">
        <is>
          <t>https://zenodo.org/records/17855209</t>
        </is>
      </c>
      <c r="O252" s="25" t="inlineStr">
        <is>
          <t>公开真实生产数据</t>
        </is>
      </c>
      <c r="P252" t="inlineStr">
        <is>
          <t>SHIFT-PRE-20251029</t>
        </is>
      </c>
      <c r="Q252" t="inlineStr">
        <is>
          <t>已关联</t>
        </is>
      </c>
      <c r="R252" t="inlineStr">
        <is>
          <t>按班次口径判断</t>
        </is>
      </c>
      <c r="T252" t="inlineStr">
        <is>
          <t>否</t>
        </is>
      </c>
    </row>
    <row r="253">
      <c r="A253" s="25" t="inlineStr">
        <is>
          <t>STOP-PRE-00252</t>
        </is>
      </c>
      <c r="B253" s="25" t="inlineStr">
        <is>
          <t>SHIFT-PRE-20251029</t>
        </is>
      </c>
      <c r="C253" s="25" t="inlineStr">
        <is>
          <t>改善前</t>
        </is>
      </c>
      <c r="D253" s="51" t="n">
        <v>45959</v>
      </c>
      <c r="E253" s="25" t="inlineStr">
        <is>
          <t>KK250</t>
        </is>
      </c>
      <c r="F253" s="25" t="inlineStr">
        <is>
          <t>FAILURE</t>
        </is>
      </c>
      <c r="G253" s="25" t="inlineStr">
        <is>
          <t>AUTOMATION FAILURE</t>
        </is>
      </c>
      <c r="H253" s="25" t="inlineStr">
        <is>
          <t>Unplanned</t>
        </is>
      </c>
      <c r="I253" s="25" t="inlineStr">
        <is>
          <t>HACKING STATION</t>
        </is>
      </c>
      <c r="J253" s="25" t="inlineStr">
        <is>
          <t>ΚΑΔΕΝΕΣ</t>
        </is>
      </c>
      <c r="K253" s="53" t="n">
        <v>45959.68263888889</v>
      </c>
      <c r="L253" s="53" t="n">
        <v>45959.68958333333</v>
      </c>
      <c r="M253" s="54" t="n">
        <v>10.4</v>
      </c>
      <c r="N253" s="25" t="inlineStr">
        <is>
          <t>https://zenodo.org/records/17855209</t>
        </is>
      </c>
      <c r="O253" s="25" t="inlineStr">
        <is>
          <t>公开真实生产数据</t>
        </is>
      </c>
      <c r="P253" t="inlineStr">
        <is>
          <t>SHIFT-PRE-20251029</t>
        </is>
      </c>
      <c r="Q253" t="inlineStr">
        <is>
          <t>已关联</t>
        </is>
      </c>
      <c r="R253" t="inlineStr">
        <is>
          <t>按班次口径判断</t>
        </is>
      </c>
      <c r="T253" t="inlineStr">
        <is>
          <t>否</t>
        </is>
      </c>
    </row>
    <row r="254">
      <c r="A254" s="25" t="inlineStr">
        <is>
          <t>STOP-PRE-00253</t>
        </is>
      </c>
      <c r="B254" s="25" t="inlineStr">
        <is>
          <t>SHIFT-PRE-20251029</t>
        </is>
      </c>
      <c r="C254" s="25" t="inlineStr">
        <is>
          <t>改善前</t>
        </is>
      </c>
      <c r="D254" s="51" t="n">
        <v>45959</v>
      </c>
      <c r="E254" s="25" t="inlineStr">
        <is>
          <t>KK250</t>
        </is>
      </c>
      <c r="F254" s="25" t="inlineStr">
        <is>
          <t>FAILURE</t>
        </is>
      </c>
      <c r="G254" s="25" t="inlineStr">
        <is>
          <t>AUTOMATION FAILURE</t>
        </is>
      </c>
      <c r="H254" s="25" t="inlineStr">
        <is>
          <t>Unplanned</t>
        </is>
      </c>
      <c r="I254" s="25" t="inlineStr">
        <is>
          <t>HACKING STATION</t>
        </is>
      </c>
      <c r="J254" s="25" t="inlineStr">
        <is>
          <t>ΚΑΔΕΝΕΣ</t>
        </is>
      </c>
      <c r="K254" s="53" t="n">
        <v>45959.69305555556</v>
      </c>
      <c r="L254" s="53" t="n">
        <v>45959.69652777778</v>
      </c>
      <c r="M254" s="54" t="n">
        <v>5.9</v>
      </c>
      <c r="N254" s="25" t="inlineStr">
        <is>
          <t>https://zenodo.org/records/17855209</t>
        </is>
      </c>
      <c r="O254" s="25" t="inlineStr">
        <is>
          <t>公开真实生产数据</t>
        </is>
      </c>
      <c r="P254" t="inlineStr">
        <is>
          <t>SHIFT-PRE-20251029</t>
        </is>
      </c>
      <c r="Q254" t="inlineStr">
        <is>
          <t>已关联</t>
        </is>
      </c>
      <c r="R254" t="inlineStr">
        <is>
          <t>按班次口径判断</t>
        </is>
      </c>
      <c r="T254" t="inlineStr">
        <is>
          <t>否</t>
        </is>
      </c>
    </row>
    <row r="255">
      <c r="A255" s="25" t="inlineStr">
        <is>
          <t>STOP-PRE-00254</t>
        </is>
      </c>
      <c r="B255" s="25" t="inlineStr">
        <is>
          <t>SHIFT-PRE-20251029</t>
        </is>
      </c>
      <c r="C255" s="25" t="inlineStr">
        <is>
          <t>改善前</t>
        </is>
      </c>
      <c r="D255" s="51" t="n">
        <v>45959</v>
      </c>
      <c r="E255" s="25" t="inlineStr">
        <is>
          <t>7KK25</t>
        </is>
      </c>
      <c r="F255" s="25" t="inlineStr">
        <is>
          <t>SETUPS-CHANGEOVERS</t>
        </is>
      </c>
      <c r="G255" s="25" t="inlineStr">
        <is>
          <t>MATERIAL CHANGEOVER</t>
        </is>
      </c>
      <c r="H255" s="25" t="inlineStr">
        <is>
          <t>Planned - Included in OEE</t>
        </is>
      </c>
      <c r="I255" s="25" t="inlineStr">
        <is>
          <t>EXTRUDER PRESS</t>
        </is>
      </c>
      <c r="J255" s="25" t="str"/>
      <c r="K255" s="53" t="n">
        <v>45959.72986111111</v>
      </c>
      <c r="L255" s="53" t="n">
        <v>45959.75625</v>
      </c>
      <c r="M255" s="54" t="n">
        <v>38.3</v>
      </c>
      <c r="N255" s="25" t="inlineStr">
        <is>
          <t>https://zenodo.org/records/17855209</t>
        </is>
      </c>
      <c r="O255" s="25" t="inlineStr">
        <is>
          <t>公开真实生产数据</t>
        </is>
      </c>
      <c r="P255" t="inlineStr">
        <is>
          <t>SHIFT-PRE-20251029</t>
        </is>
      </c>
      <c r="Q255" t="inlineStr">
        <is>
          <t>已关联</t>
        </is>
      </c>
      <c r="R255" t="inlineStr">
        <is>
          <t>按班次口径判断</t>
        </is>
      </c>
      <c r="T255" t="inlineStr">
        <is>
          <t>是</t>
        </is>
      </c>
      <c r="U255">
        <f>IFERROR(VLOOKUP(G255,'18_换产标准_模拟'!$B$2:$F$4,3,FALSE),"")</f>
        <v/>
      </c>
      <c r="V255">
        <f>IFERROR(MAX(M255-U255,0),"")</f>
        <v/>
      </c>
      <c r="W255">
        <f>IFERROR(IF(V255=0,"达标",IF(V255&lt;=VLOOKUP(G255,'18_换产标准_模拟'!$B$2:$F$4,4,FALSE)-VLOOKUP(G255,'18_换产标准_模拟'!$B$2:$F$4,3,FALSE),"轻微超时",IF(V255&lt;=VLOOKUP(G255,'18_换产标准_模拟'!$B$2:$F$4,5,FALSE)-VLOOKUP(G255,'18_换产标准_模拟'!$B$2:$F$4,3,FALSE),"超时","严重超时"))),"")</f>
        <v/>
      </c>
      <c r="X255">
        <f>IFERROR(INDEX('18_换产标准_模拟'!$A$2:$A$4,MATCH(G255,'18_换产标准_模拟'!$B$2:$B$4,0)),"")</f>
        <v/>
      </c>
      <c r="Y255" t="inlineStr">
        <is>
          <t>团队模拟数据</t>
        </is>
      </c>
    </row>
    <row r="256">
      <c r="A256" s="25" t="inlineStr">
        <is>
          <t>STOP-PRE-00255</t>
        </is>
      </c>
      <c r="B256" s="25" t="inlineStr">
        <is>
          <t>SHIFT-PRE-20251029</t>
        </is>
      </c>
      <c r="C256" s="25" t="inlineStr">
        <is>
          <t>改善前</t>
        </is>
      </c>
      <c r="D256" s="51" t="n">
        <v>45959</v>
      </c>
      <c r="E256" s="25" t="inlineStr">
        <is>
          <t>7KK25</t>
        </is>
      </c>
      <c r="F256" s="25" t="inlineStr">
        <is>
          <t>OPERATIONAL</t>
        </is>
      </c>
      <c r="G256" s="25" t="inlineStr">
        <is>
          <t>CLEANING</t>
        </is>
      </c>
      <c r="H256" s="25" t="inlineStr">
        <is>
          <t>Planned - Included in OEE</t>
        </is>
      </c>
      <c r="I256" s="25" t="inlineStr">
        <is>
          <t>EXTRUDER PRESS</t>
        </is>
      </c>
      <c r="J256" s="25" t="inlineStr">
        <is>
          <t>WIRE FAILURE</t>
        </is>
      </c>
      <c r="K256" s="53" t="n">
        <v>45959.77361111111</v>
      </c>
      <c r="L256" s="53" t="n">
        <v>45959.80208333334</v>
      </c>
      <c r="M256" s="54" t="n">
        <v>41</v>
      </c>
      <c r="N256" s="25" t="inlineStr">
        <is>
          <t>https://zenodo.org/records/17855209</t>
        </is>
      </c>
      <c r="O256" s="25" t="inlineStr">
        <is>
          <t>公开真实生产数据</t>
        </is>
      </c>
      <c r="P256" t="inlineStr">
        <is>
          <t>SHIFT-PRE-20251029</t>
        </is>
      </c>
      <c r="Q256" t="inlineStr">
        <is>
          <t>已关联</t>
        </is>
      </c>
      <c r="R256" t="inlineStr">
        <is>
          <t>按班次口径判断</t>
        </is>
      </c>
      <c r="T256" t="inlineStr">
        <is>
          <t>否</t>
        </is>
      </c>
    </row>
    <row r="257">
      <c r="A257" s="25" t="inlineStr">
        <is>
          <t>STOP-PRE-00256</t>
        </is>
      </c>
      <c r="B257" s="25" t="inlineStr">
        <is>
          <t>SHIFT-PRE-20251030</t>
        </is>
      </c>
      <c r="C257" s="25" t="inlineStr">
        <is>
          <t>改善前</t>
        </is>
      </c>
      <c r="D257" s="51" t="n">
        <v>45960</v>
      </c>
      <c r="E257" s="25" t="inlineStr">
        <is>
          <t>7KK25</t>
        </is>
      </c>
      <c r="F257" s="25" t="inlineStr">
        <is>
          <t>FAILURE</t>
        </is>
      </c>
      <c r="G257" s="25" t="inlineStr">
        <is>
          <t>AUTOMATION FAILURE</t>
        </is>
      </c>
      <c r="H257" s="25" t="inlineStr">
        <is>
          <t>Unplanned</t>
        </is>
      </c>
      <c r="I257" s="25" t="inlineStr">
        <is>
          <t>SILO</t>
        </is>
      </c>
      <c r="J257" s="25" t="inlineStr">
        <is>
          <t>ΔΕΝ ΕΚΚΙΝΟΥΣΑΝ ΤΑ ΕΜΒΟΛΑ</t>
        </is>
      </c>
      <c r="K257" s="53" t="n">
        <v>45960.47222222222</v>
      </c>
      <c r="L257" s="53" t="n">
        <v>45960.47847222222</v>
      </c>
      <c r="M257" s="54" t="n">
        <v>9</v>
      </c>
      <c r="N257" s="25" t="inlineStr">
        <is>
          <t>https://zenodo.org/records/17855209</t>
        </is>
      </c>
      <c r="O257" s="25" t="inlineStr">
        <is>
          <t>公开真实生产数据</t>
        </is>
      </c>
      <c r="P257" t="inlineStr">
        <is>
          <t>SHIFT-PRE-20251030</t>
        </is>
      </c>
      <c r="Q257" t="inlineStr">
        <is>
          <t>已关联</t>
        </is>
      </c>
      <c r="R257" t="inlineStr">
        <is>
          <t>按班次口径判断</t>
        </is>
      </c>
      <c r="T257" t="inlineStr">
        <is>
          <t>否</t>
        </is>
      </c>
    </row>
    <row r="258">
      <c r="A258" s="25" t="inlineStr">
        <is>
          <t>STOP-PRE-00257</t>
        </is>
      </c>
      <c r="B258" s="25" t="inlineStr">
        <is>
          <t>SHIFT-PRE-20251030</t>
        </is>
      </c>
      <c r="C258" s="25" t="inlineStr">
        <is>
          <t>改善前</t>
        </is>
      </c>
      <c r="D258" s="51" t="n">
        <v>45960</v>
      </c>
      <c r="E258" s="25" t="inlineStr">
        <is>
          <t>7KK25</t>
        </is>
      </c>
      <c r="F258" s="25" t="inlineStr">
        <is>
          <t>MATERIALS</t>
        </is>
      </c>
      <c r="G258" s="25" t="inlineStr">
        <is>
          <t>MANUAL BRICK HANDLING</t>
        </is>
      </c>
      <c r="H258" s="25" t="inlineStr">
        <is>
          <t>Unplanned</t>
        </is>
      </c>
      <c r="I258" s="25" t="inlineStr">
        <is>
          <t>HACKING STATION</t>
        </is>
      </c>
      <c r="J258" s="25" t="inlineStr">
        <is>
          <t>ΣΠΑΣΜΕΝΑ ΤΟΥΒΛΑ</t>
        </is>
      </c>
      <c r="K258" s="53" t="n">
        <v>45960.50277777778</v>
      </c>
      <c r="L258" s="53" t="n">
        <v>45960.50486111111</v>
      </c>
      <c r="M258" s="54" t="n">
        <v>3.9</v>
      </c>
      <c r="N258" s="25" t="inlineStr">
        <is>
          <t>https://zenodo.org/records/17855209</t>
        </is>
      </c>
      <c r="O258" s="25" t="inlineStr">
        <is>
          <t>公开真实生产数据</t>
        </is>
      </c>
      <c r="P258" t="inlineStr">
        <is>
          <t>SHIFT-PRE-20251030</t>
        </is>
      </c>
      <c r="Q258" t="inlineStr">
        <is>
          <t>已关联</t>
        </is>
      </c>
      <c r="R258" t="inlineStr">
        <is>
          <t>按班次口径判断</t>
        </is>
      </c>
      <c r="T258" t="inlineStr">
        <is>
          <t>否</t>
        </is>
      </c>
    </row>
    <row r="259">
      <c r="A259" s="25" t="inlineStr">
        <is>
          <t>STOP-PRE-00258</t>
        </is>
      </c>
      <c r="B259" s="25" t="inlineStr">
        <is>
          <t>SHIFT-PRE-20251030</t>
        </is>
      </c>
      <c r="C259" s="25" t="inlineStr">
        <is>
          <t>改善前</t>
        </is>
      </c>
      <c r="D259" s="51" t="n">
        <v>45960</v>
      </c>
      <c r="E259" s="25" t="inlineStr">
        <is>
          <t>7KK25</t>
        </is>
      </c>
      <c r="F259" s="25" t="inlineStr">
        <is>
          <t>OPERATIONAL</t>
        </is>
      </c>
      <c r="G259" s="25" t="inlineStr">
        <is>
          <t>OTHER</t>
        </is>
      </c>
      <c r="H259" s="25" t="inlineStr">
        <is>
          <t>Unplanned</t>
        </is>
      </c>
      <c r="I259" s="25" t="inlineStr">
        <is>
          <t>ROBOT (HACKING STATION)</t>
        </is>
      </c>
      <c r="J259" s="25" t="inlineStr">
        <is>
          <t xml:space="preserve">ΑΝΑΖΗΤΗΣΗ SN </t>
        </is>
      </c>
      <c r="K259" s="53" t="n">
        <v>45960.56805555556</v>
      </c>
      <c r="L259" s="53" t="n">
        <v>45960.57777777778</v>
      </c>
      <c r="M259" s="54" t="n">
        <v>14.6</v>
      </c>
      <c r="N259" s="25" t="inlineStr">
        <is>
          <t>https://zenodo.org/records/17855209</t>
        </is>
      </c>
      <c r="O259" s="25" t="inlineStr">
        <is>
          <t>公开真实生产数据</t>
        </is>
      </c>
      <c r="P259" t="inlineStr">
        <is>
          <t>SHIFT-PRE-20251030</t>
        </is>
      </c>
      <c r="Q259" t="inlineStr">
        <is>
          <t>已关联</t>
        </is>
      </c>
      <c r="R259" t="inlineStr">
        <is>
          <t>按班次口径判断</t>
        </is>
      </c>
      <c r="T259" t="inlineStr">
        <is>
          <t>否</t>
        </is>
      </c>
    </row>
    <row r="260">
      <c r="A260" s="25" t="inlineStr">
        <is>
          <t>STOP-PRE-00259</t>
        </is>
      </c>
      <c r="B260" s="25" t="inlineStr">
        <is>
          <t>SHIFT-PRE-20251030</t>
        </is>
      </c>
      <c r="C260" s="25" t="inlineStr">
        <is>
          <t>改善前</t>
        </is>
      </c>
      <c r="D260" s="51" t="n">
        <v>45960</v>
      </c>
      <c r="E260" s="25" t="inlineStr">
        <is>
          <t>7KK25</t>
        </is>
      </c>
      <c r="F260" s="25" t="inlineStr">
        <is>
          <t>FAILURE</t>
        </is>
      </c>
      <c r="G260" s="25" t="inlineStr">
        <is>
          <t>MECHANICAL FAILURE</t>
        </is>
      </c>
      <c r="H260" s="25" t="inlineStr">
        <is>
          <t>Unplanned</t>
        </is>
      </c>
      <c r="I260" s="25" t="inlineStr">
        <is>
          <t>HYDRAULIC ELEVATOR (LOADING)</t>
        </is>
      </c>
      <c r="J260" s="25" t="inlineStr">
        <is>
          <t>ΣΤΡΑΒΟ ΡΑΦΙ ΣΕ ΤΕΛΑΡΟ ΕΚΑΝΕ ΖΗΜΙΑ ΣΕ ΡΟΛΟ</t>
        </is>
      </c>
      <c r="K260" s="53" t="n">
        <v>45960.60625</v>
      </c>
      <c r="L260" s="53" t="n">
        <v>45960.61458333334</v>
      </c>
      <c r="M260" s="54" t="n">
        <v>12.1</v>
      </c>
      <c r="N260" s="25" t="inlineStr">
        <is>
          <t>https://zenodo.org/records/17855209</t>
        </is>
      </c>
      <c r="O260" s="25" t="inlineStr">
        <is>
          <t>公开真实生产数据</t>
        </is>
      </c>
      <c r="P260" t="inlineStr">
        <is>
          <t>SHIFT-PRE-20251030</t>
        </is>
      </c>
      <c r="Q260" t="inlineStr">
        <is>
          <t>已关联</t>
        </is>
      </c>
      <c r="R260" t="inlineStr">
        <is>
          <t>按班次口径判断</t>
        </is>
      </c>
      <c r="T260" t="inlineStr">
        <is>
          <t>否</t>
        </is>
      </c>
    </row>
    <row r="261">
      <c r="A261" s="25" t="inlineStr">
        <is>
          <t>STOP-PRE-00260</t>
        </is>
      </c>
      <c r="B261" s="25" t="inlineStr">
        <is>
          <t>SHIFT-PRE-20251030</t>
        </is>
      </c>
      <c r="C261" s="25" t="inlineStr">
        <is>
          <t>改善前</t>
        </is>
      </c>
      <c r="D261" s="51" t="n">
        <v>45960</v>
      </c>
      <c r="E261" s="25" t="inlineStr">
        <is>
          <t>7KK25</t>
        </is>
      </c>
      <c r="F261" s="25" t="inlineStr">
        <is>
          <t>FAILURE</t>
        </is>
      </c>
      <c r="G261" s="25" t="inlineStr">
        <is>
          <t>MECHANICAL FAILURE</t>
        </is>
      </c>
      <c r="H261" s="25" t="inlineStr">
        <is>
          <t>Unplanned</t>
        </is>
      </c>
      <c r="I261" s="25" t="inlineStr">
        <is>
          <t>HYDRAULIC ELEVATOR (LOADING)</t>
        </is>
      </c>
      <c r="J261" s="25" t="inlineStr">
        <is>
          <t>ΣΤΡΑΒΟ ΡΑΦΙ ΣΕ ΤΕΛΑΡΟ ΕΚΑΝΕ ΖΗΜΙΑ ΣΕ ΡΟΛΟ</t>
        </is>
      </c>
      <c r="K261" s="53" t="n">
        <v>45960.61597222222</v>
      </c>
      <c r="L261" s="53" t="n">
        <v>45960.62291666667</v>
      </c>
      <c r="M261" s="54" t="n">
        <v>10.2</v>
      </c>
      <c r="N261" s="25" t="inlineStr">
        <is>
          <t>https://zenodo.org/records/17855209</t>
        </is>
      </c>
      <c r="O261" s="25" t="inlineStr">
        <is>
          <t>公开真实生产数据</t>
        </is>
      </c>
      <c r="P261" t="inlineStr">
        <is>
          <t>SHIFT-PRE-20251030</t>
        </is>
      </c>
      <c r="Q261" t="inlineStr">
        <is>
          <t>已关联</t>
        </is>
      </c>
      <c r="R261" t="inlineStr">
        <is>
          <t>按班次口径判断</t>
        </is>
      </c>
      <c r="T261" t="inlineStr">
        <is>
          <t>否</t>
        </is>
      </c>
    </row>
    <row r="262">
      <c r="A262" s="25" t="inlineStr">
        <is>
          <t>STOP-PRE-00261</t>
        </is>
      </c>
      <c r="B262" s="25" t="inlineStr">
        <is>
          <t>SHIFT-PRE-20251030</t>
        </is>
      </c>
      <c r="C262" s="25" t="inlineStr">
        <is>
          <t>改善前</t>
        </is>
      </c>
      <c r="D262" s="51" t="n">
        <v>45960</v>
      </c>
      <c r="E262" s="25" t="inlineStr">
        <is>
          <t>7KK25</t>
        </is>
      </c>
      <c r="F262" s="25" t="inlineStr">
        <is>
          <t>SETUPS-CHANGEOVERS</t>
        </is>
      </c>
      <c r="G262" s="25" t="inlineStr">
        <is>
          <t>MATERIAL CHANGEOVER</t>
        </is>
      </c>
      <c r="H262" s="25" t="inlineStr">
        <is>
          <t>Planned - Included in OEE</t>
        </is>
      </c>
      <c r="I262" s="25" t="inlineStr">
        <is>
          <t>EXTRUDER PRESS</t>
        </is>
      </c>
      <c r="J262" s="25" t="inlineStr">
        <is>
          <t>ΜΠΗΚΕ ΤΟ 33ΑΡΙ ΚΑΛΟΥΠΙ ΠΑΝΩ ΣΤΟ ΑΛΛΟ ΣΤΟΜΙΟ</t>
        </is>
      </c>
      <c r="K262" s="53" t="n">
        <v>45960.72361111111</v>
      </c>
      <c r="L262" s="53" t="n">
        <v>45960.72569444445</v>
      </c>
      <c r="M262" s="54" t="n">
        <v>3.3</v>
      </c>
      <c r="N262" s="25" t="inlineStr">
        <is>
          <t>https://zenodo.org/records/17855209</t>
        </is>
      </c>
      <c r="O262" s="25" t="inlineStr">
        <is>
          <t>公开真实生产数据</t>
        </is>
      </c>
      <c r="P262" t="inlineStr">
        <is>
          <t>SHIFT-PRE-20251030</t>
        </is>
      </c>
      <c r="Q262" t="inlineStr">
        <is>
          <t>已关联</t>
        </is>
      </c>
      <c r="R262" t="inlineStr">
        <is>
          <t>按班次口径判断</t>
        </is>
      </c>
      <c r="T262" t="inlineStr">
        <is>
          <t>是</t>
        </is>
      </c>
      <c r="U262">
        <f>IFERROR(VLOOKUP(G262,'18_换产标准_模拟'!$B$2:$F$4,3,FALSE),"")</f>
        <v/>
      </c>
      <c r="V262">
        <f>IFERROR(MAX(M262-U262,0),"")</f>
        <v/>
      </c>
      <c r="W262">
        <f>IFERROR(IF(V262=0,"达标",IF(V262&lt;=VLOOKUP(G262,'18_换产标准_模拟'!$B$2:$F$4,4,FALSE)-VLOOKUP(G262,'18_换产标准_模拟'!$B$2:$F$4,3,FALSE),"轻微超时",IF(V262&lt;=VLOOKUP(G262,'18_换产标准_模拟'!$B$2:$F$4,5,FALSE)-VLOOKUP(G262,'18_换产标准_模拟'!$B$2:$F$4,3,FALSE),"超时","严重超时"))),"")</f>
        <v/>
      </c>
      <c r="X262">
        <f>IFERROR(INDEX('18_换产标准_模拟'!$A$2:$A$4,MATCH(G262,'18_换产标准_模拟'!$B$2:$B$4,0)),"")</f>
        <v/>
      </c>
      <c r="Y262" t="inlineStr">
        <is>
          <t>团队模拟数据</t>
        </is>
      </c>
    </row>
    <row r="263">
      <c r="A263" s="25" t="inlineStr">
        <is>
          <t>STOP-PRE-00262</t>
        </is>
      </c>
      <c r="B263" s="25" t="inlineStr">
        <is>
          <t>SHIFT-PRE-20251030</t>
        </is>
      </c>
      <c r="C263" s="25" t="inlineStr">
        <is>
          <t>改善前</t>
        </is>
      </c>
      <c r="D263" s="51" t="n">
        <v>45960</v>
      </c>
      <c r="E263" s="25" t="inlineStr">
        <is>
          <t>7KK25</t>
        </is>
      </c>
      <c r="F263" s="25" t="inlineStr">
        <is>
          <t>MATERIALS</t>
        </is>
      </c>
      <c r="G263" s="25" t="inlineStr">
        <is>
          <t>MANUAL BRICK HANDLING</t>
        </is>
      </c>
      <c r="H263" s="25" t="inlineStr">
        <is>
          <t>Unplanned</t>
        </is>
      </c>
      <c r="I263" s="25" t="inlineStr">
        <is>
          <t>HACKING STATION</t>
        </is>
      </c>
      <c r="J263" s="25" t="inlineStr">
        <is>
          <t>ΣΠΑΣΜΕΝΑ</t>
        </is>
      </c>
      <c r="K263" s="53" t="n">
        <v>45960.76319444444</v>
      </c>
      <c r="L263" s="53" t="n">
        <v>45960.76527777778</v>
      </c>
      <c r="M263" s="54" t="n">
        <v>3.3</v>
      </c>
      <c r="N263" s="25" t="inlineStr">
        <is>
          <t>https://zenodo.org/records/17855209</t>
        </is>
      </c>
      <c r="O263" s="25" t="inlineStr">
        <is>
          <t>公开真实生产数据</t>
        </is>
      </c>
      <c r="P263" t="inlineStr">
        <is>
          <t>SHIFT-PRE-20251030</t>
        </is>
      </c>
      <c r="Q263" t="inlineStr">
        <is>
          <t>已关联</t>
        </is>
      </c>
      <c r="R263" t="inlineStr">
        <is>
          <t>按班次口径判断</t>
        </is>
      </c>
      <c r="T263" t="inlineStr">
        <is>
          <t>否</t>
        </is>
      </c>
    </row>
    <row r="264">
      <c r="A264" s="25" t="inlineStr">
        <is>
          <t>STOP-PRE-00263</t>
        </is>
      </c>
      <c r="B264" s="25" t="inlineStr">
        <is>
          <t>SHIFT-PRE-20251030</t>
        </is>
      </c>
      <c r="C264" s="25" t="inlineStr">
        <is>
          <t>改善前</t>
        </is>
      </c>
      <c r="D264" s="51" t="n">
        <v>45960</v>
      </c>
      <c r="E264" s="25" t="inlineStr">
        <is>
          <t>7KK25</t>
        </is>
      </c>
      <c r="F264" s="25" t="inlineStr">
        <is>
          <t>OPERATIONAL</t>
        </is>
      </c>
      <c r="G264" s="25" t="inlineStr">
        <is>
          <t>CLEANING</t>
        </is>
      </c>
      <c r="H264" s="25" t="inlineStr">
        <is>
          <t>Planned - Included in OEE</t>
        </is>
      </c>
      <c r="I264" s="25" t="inlineStr">
        <is>
          <t>EXTRUDER PRESS</t>
        </is>
      </c>
      <c r="J264" s="25" t="inlineStr">
        <is>
          <t>-</t>
        </is>
      </c>
      <c r="K264" s="53" t="n">
        <v>45960.77083333334</v>
      </c>
      <c r="L264" s="53" t="n">
        <v>45960.8125</v>
      </c>
      <c r="M264" s="54" t="n">
        <v>60</v>
      </c>
      <c r="N264" s="25" t="inlineStr">
        <is>
          <t>https://zenodo.org/records/17855209</t>
        </is>
      </c>
      <c r="O264" s="25" t="inlineStr">
        <is>
          <t>公开真实生产数据</t>
        </is>
      </c>
      <c r="P264" t="inlineStr">
        <is>
          <t>SHIFT-PRE-20251030</t>
        </is>
      </c>
      <c r="Q264" t="inlineStr">
        <is>
          <t>已关联</t>
        </is>
      </c>
      <c r="R264" t="inlineStr">
        <is>
          <t>按班次口径判断</t>
        </is>
      </c>
      <c r="T264" t="inlineStr">
        <is>
          <t>否</t>
        </is>
      </c>
    </row>
    <row r="265">
      <c r="A265" s="25" t="inlineStr">
        <is>
          <t>STOP-PRE-00264</t>
        </is>
      </c>
      <c r="B265" s="25" t="inlineStr">
        <is>
          <t>SHIFT-PRE-20251031</t>
        </is>
      </c>
      <c r="C265" s="25" t="inlineStr">
        <is>
          <t>改善前</t>
        </is>
      </c>
      <c r="D265" s="51" t="n">
        <v>45961</v>
      </c>
      <c r="E265" s="25" t="inlineStr">
        <is>
          <t>13KK33</t>
        </is>
      </c>
      <c r="F265" s="25" t="inlineStr">
        <is>
          <t>SETUPS-CHANGEOVERS</t>
        </is>
      </c>
      <c r="G265" s="25" t="inlineStr">
        <is>
          <t>MATERIAL CHANGEOVER</t>
        </is>
      </c>
      <c r="H265" s="25" t="inlineStr">
        <is>
          <t>Planned - Included in OEE</t>
        </is>
      </c>
      <c r="I265" s="25" t="inlineStr">
        <is>
          <t>EXTRUDER PRESS</t>
        </is>
      </c>
      <c r="J265" s="25" t="inlineStr">
        <is>
          <t>-</t>
        </is>
      </c>
      <c r="K265" s="53" t="n">
        <v>45961.48125</v>
      </c>
      <c r="L265" s="53" t="n">
        <v>45961.50277777778</v>
      </c>
      <c r="M265" s="54" t="n">
        <v>31.8</v>
      </c>
      <c r="N265" s="25" t="inlineStr">
        <is>
          <t>https://zenodo.org/records/17855209</t>
        </is>
      </c>
      <c r="O265" s="25" t="inlineStr">
        <is>
          <t>公开真实生产数据</t>
        </is>
      </c>
      <c r="P265" t="inlineStr">
        <is>
          <t>SHIFT-PRE-20251031</t>
        </is>
      </c>
      <c r="Q265" t="inlineStr">
        <is>
          <t>已关联</t>
        </is>
      </c>
      <c r="R265" t="inlineStr">
        <is>
          <t>按班次口径判断</t>
        </is>
      </c>
      <c r="T265" t="inlineStr">
        <is>
          <t>是</t>
        </is>
      </c>
      <c r="U265">
        <f>IFERROR(VLOOKUP(G265,'18_换产标准_模拟'!$B$2:$F$4,3,FALSE),"")</f>
        <v/>
      </c>
      <c r="V265">
        <f>IFERROR(MAX(M265-U265,0),"")</f>
        <v/>
      </c>
      <c r="W265">
        <f>IFERROR(IF(V265=0,"达标",IF(V265&lt;=VLOOKUP(G265,'18_换产标准_模拟'!$B$2:$F$4,4,FALSE)-VLOOKUP(G265,'18_换产标准_模拟'!$B$2:$F$4,3,FALSE),"轻微超时",IF(V265&lt;=VLOOKUP(G265,'18_换产标准_模拟'!$B$2:$F$4,5,FALSE)-VLOOKUP(G265,'18_换产标准_模拟'!$B$2:$F$4,3,FALSE),"超时","严重超时"))),"")</f>
        <v/>
      </c>
      <c r="X265">
        <f>IFERROR(INDEX('18_换产标准_模拟'!$A$2:$A$4,MATCH(G265,'18_换产标准_模拟'!$B$2:$B$4,0)),"")</f>
        <v/>
      </c>
      <c r="Y265" t="inlineStr">
        <is>
          <t>团队模拟数据</t>
        </is>
      </c>
    </row>
    <row r="266">
      <c r="A266" s="25" t="inlineStr">
        <is>
          <t>STOP-PRE-00265</t>
        </is>
      </c>
      <c r="B266" s="25" t="inlineStr">
        <is>
          <t>SHIFT-PRE-20251031</t>
        </is>
      </c>
      <c r="C266" s="25" t="inlineStr">
        <is>
          <t>改善前</t>
        </is>
      </c>
      <c r="D266" s="51" t="n">
        <v>45961</v>
      </c>
      <c r="E266" s="25" t="inlineStr">
        <is>
          <t>13KK33</t>
        </is>
      </c>
      <c r="F266" s="25" t="inlineStr">
        <is>
          <t>SETUPS-CHANGEOVERS</t>
        </is>
      </c>
      <c r="G266" s="25" t="inlineStr">
        <is>
          <t>WIRE ROLL REPLACEMENT</t>
        </is>
      </c>
      <c r="H266" s="25" t="inlineStr">
        <is>
          <t>Unplanned</t>
        </is>
      </c>
      <c r="I266" s="25" t="inlineStr">
        <is>
          <t>CUTTER</t>
        </is>
      </c>
      <c r="J266" s="25" t="inlineStr">
        <is>
          <t>-</t>
        </is>
      </c>
      <c r="K266" s="53" t="n">
        <v>45961.51666666667</v>
      </c>
      <c r="L266" s="53" t="n">
        <v>45961.52569444444</v>
      </c>
      <c r="M266" s="54" t="n">
        <v>13.5</v>
      </c>
      <c r="N266" s="25" t="inlineStr">
        <is>
          <t>https://zenodo.org/records/17855209</t>
        </is>
      </c>
      <c r="O266" s="25" t="inlineStr">
        <is>
          <t>公开真实生产数据</t>
        </is>
      </c>
      <c r="P266" t="inlineStr">
        <is>
          <t>SHIFT-PRE-20251031</t>
        </is>
      </c>
      <c r="Q266" t="inlineStr">
        <is>
          <t>已关联</t>
        </is>
      </c>
      <c r="R266" t="inlineStr">
        <is>
          <t>按班次口径判断</t>
        </is>
      </c>
      <c r="T266" t="inlineStr">
        <is>
          <t>是</t>
        </is>
      </c>
      <c r="U266">
        <f>IFERROR(VLOOKUP(G266,'18_换产标准_模拟'!$B$2:$F$4,3,FALSE),"")</f>
        <v/>
      </c>
      <c r="V266">
        <f>IFERROR(MAX(M266-U266,0),"")</f>
        <v/>
      </c>
      <c r="W266">
        <f>IFERROR(IF(V266=0,"达标",IF(V266&lt;=VLOOKUP(G266,'18_换产标准_模拟'!$B$2:$F$4,4,FALSE)-VLOOKUP(G266,'18_换产标准_模拟'!$B$2:$F$4,3,FALSE),"轻微超时",IF(V266&lt;=VLOOKUP(G266,'18_换产标准_模拟'!$B$2:$F$4,5,FALSE)-VLOOKUP(G266,'18_换产标准_模拟'!$B$2:$F$4,3,FALSE),"超时","严重超时"))),"")</f>
        <v/>
      </c>
      <c r="X266">
        <f>IFERROR(INDEX('18_换产标准_模拟'!$A$2:$A$4,MATCH(G266,'18_换产标准_模拟'!$B$2:$B$4,0)),"")</f>
        <v/>
      </c>
      <c r="Y266" t="inlineStr">
        <is>
          <t>团队模拟数据</t>
        </is>
      </c>
    </row>
    <row r="267">
      <c r="A267" s="25" t="inlineStr">
        <is>
          <t>STOP-PRE-00266</t>
        </is>
      </c>
      <c r="B267" s="25" t="inlineStr">
        <is>
          <t>SHIFT-PRE-20251031</t>
        </is>
      </c>
      <c r="C267" s="25" t="inlineStr">
        <is>
          <t>改善前</t>
        </is>
      </c>
      <c r="D267" s="51" t="n">
        <v>45961</v>
      </c>
      <c r="E267" s="25" t="inlineStr">
        <is>
          <t>13KK33</t>
        </is>
      </c>
      <c r="F267" s="25" t="inlineStr">
        <is>
          <t>FAILURE</t>
        </is>
      </c>
      <c r="G267" s="25" t="inlineStr">
        <is>
          <t>MECHANICAL FAILURE</t>
        </is>
      </c>
      <c r="H267" s="25" t="inlineStr">
        <is>
          <t>Unplanned</t>
        </is>
      </c>
      <c r="I267" s="25" t="inlineStr">
        <is>
          <t>HYDRAULIC ELEVATOR (UNLOADING)</t>
        </is>
      </c>
      <c r="J267" s="25" t="inlineStr">
        <is>
          <t xml:space="preserve"> ΣΠΑΣΜΕΝΟ ΡΟΛΛΟ ΣΤΟ ΑΣΑΝΣΕΡ ΕΚΦΟΡΤΩΣΗΣ </t>
        </is>
      </c>
      <c r="K267" s="53" t="n">
        <v>45961.60902777778</v>
      </c>
      <c r="L267" s="53" t="n">
        <v>45961.62708333333</v>
      </c>
      <c r="M267" s="54" t="n">
        <v>26.8</v>
      </c>
      <c r="N267" s="25" t="inlineStr">
        <is>
          <t>https://zenodo.org/records/17855209</t>
        </is>
      </c>
      <c r="O267" s="25" t="inlineStr">
        <is>
          <t>公开真实生产数据</t>
        </is>
      </c>
      <c r="P267" t="inlineStr">
        <is>
          <t>SHIFT-PRE-20251031</t>
        </is>
      </c>
      <c r="Q267" t="inlineStr">
        <is>
          <t>已关联</t>
        </is>
      </c>
      <c r="R267" t="inlineStr">
        <is>
          <t>按班次口径判断</t>
        </is>
      </c>
      <c r="T267" t="inlineStr">
        <is>
          <t>否</t>
        </is>
      </c>
    </row>
    <row r="268">
      <c r="A268" s="25" t="inlineStr">
        <is>
          <t>STOP-PRE-00267</t>
        </is>
      </c>
      <c r="B268" s="25" t="inlineStr">
        <is>
          <t>SHIFT-PRE-20251031</t>
        </is>
      </c>
      <c r="C268" s="25" t="inlineStr">
        <is>
          <t>改善前</t>
        </is>
      </c>
      <c r="D268" s="51" t="n">
        <v>45961</v>
      </c>
      <c r="E268" s="25" t="inlineStr">
        <is>
          <t>13KK33</t>
        </is>
      </c>
      <c r="F268" s="25" t="inlineStr">
        <is>
          <t>MATERIALS</t>
        </is>
      </c>
      <c r="G268" s="25" t="inlineStr">
        <is>
          <t>RACKS</t>
        </is>
      </c>
      <c r="H268" s="25" t="inlineStr">
        <is>
          <t>Unplanned</t>
        </is>
      </c>
      <c r="I268" s="25" t="inlineStr">
        <is>
          <t>HYDRAULIC ELEVATOR (LOADING)</t>
        </is>
      </c>
      <c r="J268" s="25" t="inlineStr">
        <is>
          <t>ΠΡΟΒΛΉΜΑΤΙΚΟ ΤΕΛΕΡΟ ΔΕΝ ΤΟ ΠΗΡΕ ΣΩΣΤΑ ΤΟ ΑΣΑΝΣΕΡ</t>
        </is>
      </c>
      <c r="K268" s="53" t="n">
        <v>45961.63194444445</v>
      </c>
      <c r="L268" s="53" t="n">
        <v>45961.63472222222</v>
      </c>
      <c r="M268" s="54" t="n">
        <v>4.3</v>
      </c>
      <c r="N268" s="25" t="inlineStr">
        <is>
          <t>https://zenodo.org/records/17855209</t>
        </is>
      </c>
      <c r="O268" s="25" t="inlineStr">
        <is>
          <t>公开真实生产数据</t>
        </is>
      </c>
      <c r="P268" t="inlineStr">
        <is>
          <t>SHIFT-PRE-20251031</t>
        </is>
      </c>
      <c r="Q268" t="inlineStr">
        <is>
          <t>已关联</t>
        </is>
      </c>
      <c r="R268" t="inlineStr">
        <is>
          <t>按班次口径判断</t>
        </is>
      </c>
      <c r="T268" t="inlineStr">
        <is>
          <t>否</t>
        </is>
      </c>
    </row>
    <row r="269">
      <c r="A269" s="25" t="inlineStr">
        <is>
          <t>STOP-PRE-00268</t>
        </is>
      </c>
      <c r="B269" s="25" t="inlineStr">
        <is>
          <t>SHIFT-PRE-20251031</t>
        </is>
      </c>
      <c r="C269" s="25" t="inlineStr">
        <is>
          <t>改善前</t>
        </is>
      </c>
      <c r="D269" s="51" t="n">
        <v>45961</v>
      </c>
      <c r="E269" s="25" t="inlineStr">
        <is>
          <t>13KK33</t>
        </is>
      </c>
      <c r="F269" s="25" t="inlineStr">
        <is>
          <t>MATERIALS</t>
        </is>
      </c>
      <c r="G269" s="25" t="inlineStr">
        <is>
          <t>RACKS</t>
        </is>
      </c>
      <c r="H269" s="25" t="inlineStr">
        <is>
          <t>Unplanned</t>
        </is>
      </c>
      <c r="I269" s="25" t="inlineStr">
        <is>
          <t>HYDRAULIC ELEVATOR (LOADING)</t>
        </is>
      </c>
      <c r="J269" s="25" t="inlineStr">
        <is>
          <t>ΠΡΟΒΛΉΜΑΤΙΚΟ ΤΕΛΕΡΟ ΔΕΝ ΤΟ ΠΗΡΕ ΣΩΣΤΑ ΤΟ ΑΣΑΝΣΕΡ</t>
        </is>
      </c>
      <c r="K269" s="53" t="n">
        <v>45961.64375</v>
      </c>
      <c r="L269" s="53" t="n">
        <v>45961.64722222222</v>
      </c>
      <c r="M269" s="54" t="n">
        <v>5.3</v>
      </c>
      <c r="N269" s="25" t="inlineStr">
        <is>
          <t>https://zenodo.org/records/17855209</t>
        </is>
      </c>
      <c r="O269" s="25" t="inlineStr">
        <is>
          <t>公开真实生产数据</t>
        </is>
      </c>
      <c r="P269" t="inlineStr">
        <is>
          <t>SHIFT-PRE-20251031</t>
        </is>
      </c>
      <c r="Q269" t="inlineStr">
        <is>
          <t>已关联</t>
        </is>
      </c>
      <c r="R269" t="inlineStr">
        <is>
          <t>按班次口径判断</t>
        </is>
      </c>
      <c r="T269" t="inlineStr">
        <is>
          <t>否</t>
        </is>
      </c>
    </row>
    <row r="270">
      <c r="A270" s="25" t="inlineStr">
        <is>
          <t>STOP-PRE-00269</t>
        </is>
      </c>
      <c r="B270" s="25" t="inlineStr">
        <is>
          <t>SHIFT-PRE-20251031</t>
        </is>
      </c>
      <c r="C270" s="25" t="inlineStr">
        <is>
          <t>改善前</t>
        </is>
      </c>
      <c r="D270" s="51" t="n">
        <v>45961</v>
      </c>
      <c r="E270" s="25" t="inlineStr">
        <is>
          <t>KK250</t>
        </is>
      </c>
      <c r="F270" s="25" t="inlineStr">
        <is>
          <t>SETUPS-CHANGEOVERS</t>
        </is>
      </c>
      <c r="G270" s="25" t="inlineStr">
        <is>
          <t>MATERIAL CHANGEOVER</t>
        </is>
      </c>
      <c r="H270" s="25" t="inlineStr">
        <is>
          <t>Planned - Included in OEE</t>
        </is>
      </c>
      <c r="I270" s="25" t="inlineStr">
        <is>
          <t>EXTRUDER PRESS</t>
        </is>
      </c>
      <c r="J270" s="25" t="inlineStr">
        <is>
          <t>-</t>
        </is>
      </c>
      <c r="K270" s="53" t="n">
        <v>45961.71527777778</v>
      </c>
      <c r="L270" s="53" t="n">
        <v>45961.72986111111</v>
      </c>
      <c r="M270" s="54" t="n">
        <v>21.9</v>
      </c>
      <c r="N270" s="25" t="inlineStr">
        <is>
          <t>https://zenodo.org/records/17855209</t>
        </is>
      </c>
      <c r="O270" s="25" t="inlineStr">
        <is>
          <t>公开真实生产数据</t>
        </is>
      </c>
      <c r="P270" t="inlineStr">
        <is>
          <t>SHIFT-PRE-20251031</t>
        </is>
      </c>
      <c r="Q270" t="inlineStr">
        <is>
          <t>已关联</t>
        </is>
      </c>
      <c r="R270" t="inlineStr">
        <is>
          <t>按班次口径判断</t>
        </is>
      </c>
      <c r="T270" t="inlineStr">
        <is>
          <t>是</t>
        </is>
      </c>
      <c r="U270">
        <f>IFERROR(VLOOKUP(G270,'18_换产标准_模拟'!$B$2:$F$4,3,FALSE),"")</f>
        <v/>
      </c>
      <c r="V270">
        <f>IFERROR(MAX(M270-U270,0),"")</f>
        <v/>
      </c>
      <c r="W270">
        <f>IFERROR(IF(V270=0,"达标",IF(V270&lt;=VLOOKUP(G270,'18_换产标准_模拟'!$B$2:$F$4,4,FALSE)-VLOOKUP(G270,'18_换产标准_模拟'!$B$2:$F$4,3,FALSE),"轻微超时",IF(V270&lt;=VLOOKUP(G270,'18_换产标准_模拟'!$B$2:$F$4,5,FALSE)-VLOOKUP(G270,'18_换产标准_模拟'!$B$2:$F$4,3,FALSE),"超时","严重超时"))),"")</f>
        <v/>
      </c>
      <c r="X270">
        <f>IFERROR(INDEX('18_换产标准_模拟'!$A$2:$A$4,MATCH(G270,'18_换产标准_模拟'!$B$2:$B$4,0)),"")</f>
        <v/>
      </c>
      <c r="Y270" t="inlineStr">
        <is>
          <t>团队模拟数据</t>
        </is>
      </c>
    </row>
    <row r="271">
      <c r="A271" s="25" t="inlineStr">
        <is>
          <t>STOP-PRE-00270</t>
        </is>
      </c>
      <c r="B271" s="25" t="inlineStr">
        <is>
          <t>SHIFT-PRE-20251031</t>
        </is>
      </c>
      <c r="C271" s="25" t="inlineStr">
        <is>
          <t>改善前</t>
        </is>
      </c>
      <c r="D271" s="51" t="n">
        <v>45961</v>
      </c>
      <c r="E271" s="25" t="inlineStr">
        <is>
          <t>KK250</t>
        </is>
      </c>
      <c r="F271" s="25" t="inlineStr">
        <is>
          <t>OPERATIONAL</t>
        </is>
      </c>
      <c r="G271" s="25" t="inlineStr">
        <is>
          <t>CLEANING</t>
        </is>
      </c>
      <c r="H271" s="25" t="inlineStr">
        <is>
          <t>Planned - Included in OEE</t>
        </is>
      </c>
      <c r="I271" s="25" t="inlineStr">
        <is>
          <t>EXTRUDER PRESS</t>
        </is>
      </c>
      <c r="J271" s="25" t="inlineStr">
        <is>
          <t>-</t>
        </is>
      </c>
      <c r="K271" s="53" t="n">
        <v>45961.78472222222</v>
      </c>
      <c r="L271" s="53" t="n">
        <v>45961.79166666666</v>
      </c>
      <c r="M271" s="54" t="n">
        <v>10</v>
      </c>
      <c r="N271" s="25" t="inlineStr">
        <is>
          <t>https://zenodo.org/records/17855209</t>
        </is>
      </c>
      <c r="O271" s="25" t="inlineStr">
        <is>
          <t>公开真实生产数据</t>
        </is>
      </c>
      <c r="P271" t="inlineStr">
        <is>
          <t>SHIFT-PRE-20251031</t>
        </is>
      </c>
      <c r="Q271" t="inlineStr">
        <is>
          <t>已关联</t>
        </is>
      </c>
      <c r="R271" t="inlineStr">
        <is>
          <t>按班次口径判断</t>
        </is>
      </c>
      <c r="T271" t="inlineStr">
        <is>
          <t>否</t>
        </is>
      </c>
    </row>
    <row r="272">
      <c r="A272" s="25" t="inlineStr">
        <is>
          <t>STOP-PRE-00271</t>
        </is>
      </c>
      <c r="B272" s="25" t="inlineStr">
        <is>
          <t>SHIFT-PRE-20251103</t>
        </is>
      </c>
      <c r="C272" s="25" t="inlineStr">
        <is>
          <t>改善前</t>
        </is>
      </c>
      <c r="D272" s="51" t="n">
        <v>45964</v>
      </c>
      <c r="E272" s="25" t="inlineStr">
        <is>
          <t>KK250</t>
        </is>
      </c>
      <c r="F272" s="25" t="inlineStr">
        <is>
          <t>OPERATIONAL</t>
        </is>
      </c>
      <c r="G272" s="25" t="inlineStr">
        <is>
          <t>CLEANING</t>
        </is>
      </c>
      <c r="H272" s="25" t="inlineStr">
        <is>
          <t>Planned - Included in OEE</t>
        </is>
      </c>
      <c r="I272" s="25" t="inlineStr">
        <is>
          <t>EXTRUDER PRESS</t>
        </is>
      </c>
      <c r="J272" s="25" t="inlineStr">
        <is>
          <t>-</t>
        </is>
      </c>
      <c r="K272" s="53" t="n">
        <v>45964.51041666666</v>
      </c>
      <c r="L272" s="53" t="n">
        <v>45964.51319444444</v>
      </c>
      <c r="M272" s="54" t="n">
        <v>4.4</v>
      </c>
      <c r="N272" s="25" t="inlineStr">
        <is>
          <t>https://zenodo.org/records/17855209</t>
        </is>
      </c>
      <c r="O272" s="25" t="inlineStr">
        <is>
          <t>公开真实生产数据</t>
        </is>
      </c>
      <c r="P272" t="inlineStr">
        <is>
          <t>SHIFT-PRE-20251103</t>
        </is>
      </c>
      <c r="Q272" t="inlineStr">
        <is>
          <t>已关联</t>
        </is>
      </c>
      <c r="R272" t="inlineStr">
        <is>
          <t>按班次口径判断</t>
        </is>
      </c>
      <c r="T272" t="inlineStr">
        <is>
          <t>否</t>
        </is>
      </c>
    </row>
    <row r="273">
      <c r="A273" s="25" t="inlineStr">
        <is>
          <t>STOP-PRE-00272</t>
        </is>
      </c>
      <c r="B273" s="25" t="inlineStr">
        <is>
          <t>SHIFT-PRE-20251103</t>
        </is>
      </c>
      <c r="C273" s="25" t="inlineStr">
        <is>
          <t>改善前</t>
        </is>
      </c>
      <c r="D273" s="51" t="n">
        <v>45964</v>
      </c>
      <c r="E273" s="25" t="inlineStr">
        <is>
          <t>KK250</t>
        </is>
      </c>
      <c r="F273" s="25" t="inlineStr">
        <is>
          <t>MATERIALS</t>
        </is>
      </c>
      <c r="G273" s="25" t="inlineStr">
        <is>
          <t>MATERIAL STARVATION</t>
        </is>
      </c>
      <c r="H273" s="25" t="inlineStr">
        <is>
          <t>Unplanned</t>
        </is>
      </c>
      <c r="I273" s="25" t="inlineStr">
        <is>
          <t>SILO</t>
        </is>
      </c>
      <c r="J273" s="25" t="inlineStr">
        <is>
          <t>ΧΑΜΗΛΗ ΣΤΑΘΜΗ ΧΩΜΑΤΟΣ</t>
        </is>
      </c>
      <c r="K273" s="53" t="n">
        <v>45964.54236111111</v>
      </c>
      <c r="L273" s="53" t="n">
        <v>45964.55</v>
      </c>
      <c r="M273" s="54" t="n">
        <v>11.8</v>
      </c>
      <c r="N273" s="25" t="inlineStr">
        <is>
          <t>https://zenodo.org/records/17855209</t>
        </is>
      </c>
      <c r="O273" s="25" t="inlineStr">
        <is>
          <t>公开真实生产数据</t>
        </is>
      </c>
      <c r="P273" t="inlineStr">
        <is>
          <t>SHIFT-PRE-20251103</t>
        </is>
      </c>
      <c r="Q273" t="inlineStr">
        <is>
          <t>已关联</t>
        </is>
      </c>
      <c r="R273" t="inlineStr">
        <is>
          <t>按班次口径判断</t>
        </is>
      </c>
      <c r="T273" t="inlineStr">
        <is>
          <t>否</t>
        </is>
      </c>
    </row>
    <row r="274">
      <c r="A274" s="25" t="inlineStr">
        <is>
          <t>STOP-PRE-00273</t>
        </is>
      </c>
      <c r="B274" s="25" t="inlineStr">
        <is>
          <t>SHIFT-PRE-20251103</t>
        </is>
      </c>
      <c r="C274" s="25" t="inlineStr">
        <is>
          <t>改善前</t>
        </is>
      </c>
      <c r="D274" s="51" t="n">
        <v>45964</v>
      </c>
      <c r="E274" s="25" t="inlineStr">
        <is>
          <t>KK250</t>
        </is>
      </c>
      <c r="F274" s="25" t="inlineStr">
        <is>
          <t>MATERIALS</t>
        </is>
      </c>
      <c r="G274" s="25" t="inlineStr">
        <is>
          <t>WATER SHORTAGE</t>
        </is>
      </c>
      <c r="H274" s="25" t="inlineStr">
        <is>
          <t>Unplanned</t>
        </is>
      </c>
      <c r="I274" s="25" t="inlineStr">
        <is>
          <t>EXTRUDER PRESS</t>
        </is>
      </c>
      <c r="J274" s="25" t="inlineStr">
        <is>
          <t>-</t>
        </is>
      </c>
      <c r="K274" s="53" t="n">
        <v>45964.57777777778</v>
      </c>
      <c r="L274" s="53" t="n">
        <v>45964.58055555556</v>
      </c>
      <c r="M274" s="54" t="n">
        <v>4.3</v>
      </c>
      <c r="N274" s="25" t="inlineStr">
        <is>
          <t>https://zenodo.org/records/17855209</t>
        </is>
      </c>
      <c r="O274" s="25" t="inlineStr">
        <is>
          <t>公开真实生产数据</t>
        </is>
      </c>
      <c r="P274" t="inlineStr">
        <is>
          <t>SHIFT-PRE-20251103</t>
        </is>
      </c>
      <c r="Q274" t="inlineStr">
        <is>
          <t>已关联</t>
        </is>
      </c>
      <c r="R274" t="inlineStr">
        <is>
          <t>按班次口径判断</t>
        </is>
      </c>
      <c r="T274" t="inlineStr">
        <is>
          <t>否</t>
        </is>
      </c>
    </row>
    <row r="275">
      <c r="A275" s="25" t="inlineStr">
        <is>
          <t>STOP-PRE-00274</t>
        </is>
      </c>
      <c r="B275" s="25" t="inlineStr">
        <is>
          <t>SHIFT-PRE-20251103</t>
        </is>
      </c>
      <c r="C275" s="25" t="inlineStr">
        <is>
          <t>改善前</t>
        </is>
      </c>
      <c r="D275" s="51" t="n">
        <v>45964</v>
      </c>
      <c r="E275" s="25" t="inlineStr">
        <is>
          <t>KK200-1</t>
        </is>
      </c>
      <c r="F275" s="25" t="inlineStr">
        <is>
          <t>SETUPS-CHANGEOVERS</t>
        </is>
      </c>
      <c r="G275" s="25" t="inlineStr">
        <is>
          <t>MATERIAL CHANGEOVER</t>
        </is>
      </c>
      <c r="H275" s="25" t="inlineStr">
        <is>
          <t>Planned - Included in OEE</t>
        </is>
      </c>
      <c r="I275" s="25" t="inlineStr">
        <is>
          <t>EXTRUDER PRESS</t>
        </is>
      </c>
      <c r="J275" s="25" t="inlineStr">
        <is>
          <t>-</t>
        </is>
      </c>
      <c r="K275" s="53" t="n">
        <v>45964.59166666667</v>
      </c>
      <c r="L275" s="53" t="n">
        <v>45964.60069444445</v>
      </c>
      <c r="M275" s="54" t="n">
        <v>13.8</v>
      </c>
      <c r="N275" s="25" t="inlineStr">
        <is>
          <t>https://zenodo.org/records/17855209</t>
        </is>
      </c>
      <c r="O275" s="25" t="inlineStr">
        <is>
          <t>公开真实生产数据</t>
        </is>
      </c>
      <c r="P275" t="inlineStr">
        <is>
          <t>SHIFT-PRE-20251103</t>
        </is>
      </c>
      <c r="Q275" t="inlineStr">
        <is>
          <t>已关联</t>
        </is>
      </c>
      <c r="R275" t="inlineStr">
        <is>
          <t>按班次口径判断</t>
        </is>
      </c>
      <c r="T275" t="inlineStr">
        <is>
          <t>是</t>
        </is>
      </c>
      <c r="U275">
        <f>IFERROR(VLOOKUP(G275,'18_换产标准_模拟'!$B$2:$F$4,3,FALSE),"")</f>
        <v/>
      </c>
      <c r="V275">
        <f>IFERROR(MAX(M275-U275,0),"")</f>
        <v/>
      </c>
      <c r="W275">
        <f>IFERROR(IF(V275=0,"达标",IF(V275&lt;=VLOOKUP(G275,'18_换产标准_模拟'!$B$2:$F$4,4,FALSE)-VLOOKUP(G275,'18_换产标准_模拟'!$B$2:$F$4,3,FALSE),"轻微超时",IF(V275&lt;=VLOOKUP(G275,'18_换产标准_模拟'!$B$2:$F$4,5,FALSE)-VLOOKUP(G275,'18_换产标准_模拟'!$B$2:$F$4,3,FALSE),"超时","严重超时"))),"")</f>
        <v/>
      </c>
      <c r="X275">
        <f>IFERROR(INDEX('18_换产标准_模拟'!$A$2:$A$4,MATCH(G275,'18_换产标准_模拟'!$B$2:$B$4,0)),"")</f>
        <v/>
      </c>
      <c r="Y275" t="inlineStr">
        <is>
          <t>团队模拟数据</t>
        </is>
      </c>
    </row>
    <row r="276">
      <c r="A276" s="25" t="inlineStr">
        <is>
          <t>STOP-PRE-00275</t>
        </is>
      </c>
      <c r="B276" s="25" t="inlineStr">
        <is>
          <t>SHIFT-PRE-20251103</t>
        </is>
      </c>
      <c r="C276" s="25" t="inlineStr">
        <is>
          <t>改善前</t>
        </is>
      </c>
      <c r="D276" s="51" t="n">
        <v>45964</v>
      </c>
      <c r="E276" s="25" t="inlineStr">
        <is>
          <t>KK200-1</t>
        </is>
      </c>
      <c r="F276" s="25" t="inlineStr">
        <is>
          <t>MATERIALS</t>
        </is>
      </c>
      <c r="G276" s="25" t="inlineStr">
        <is>
          <t>RACKS</t>
        </is>
      </c>
      <c r="H276" s="25" t="inlineStr">
        <is>
          <t>Unplanned</t>
        </is>
      </c>
      <c r="I276" s="25" t="inlineStr">
        <is>
          <t>DRYER</t>
        </is>
      </c>
      <c r="J276" s="25" t="inlineStr">
        <is>
          <t>ΤΕΛΑΡΟ ΕΚΤΟΣ ΤΗΣ ΓΡΑΜΜΗΣ 4</t>
        </is>
      </c>
      <c r="K276" s="53" t="n">
        <v>45964.62222222222</v>
      </c>
      <c r="L276" s="53" t="n">
        <v>45964.62847222222</v>
      </c>
      <c r="M276" s="54" t="n">
        <v>9.5</v>
      </c>
      <c r="N276" s="25" t="inlineStr">
        <is>
          <t>https://zenodo.org/records/17855209</t>
        </is>
      </c>
      <c r="O276" s="25" t="inlineStr">
        <is>
          <t>公开真实生产数据</t>
        </is>
      </c>
      <c r="P276" t="inlineStr">
        <is>
          <t>SHIFT-PRE-20251103</t>
        </is>
      </c>
      <c r="Q276" t="inlineStr">
        <is>
          <t>已关联</t>
        </is>
      </c>
      <c r="R276" t="inlineStr">
        <is>
          <t>按班次口径判断</t>
        </is>
      </c>
      <c r="T276" t="inlineStr">
        <is>
          <t>否</t>
        </is>
      </c>
    </row>
    <row r="277">
      <c r="A277" s="25" t="inlineStr">
        <is>
          <t>STOP-PRE-00276</t>
        </is>
      </c>
      <c r="B277" s="25" t="inlineStr">
        <is>
          <t>SHIFT-PRE-20251103</t>
        </is>
      </c>
      <c r="C277" s="25" t="inlineStr">
        <is>
          <t>改善前</t>
        </is>
      </c>
      <c r="D277" s="51" t="n">
        <v>45964</v>
      </c>
      <c r="E277" s="25" t="inlineStr">
        <is>
          <t>KK200-1</t>
        </is>
      </c>
      <c r="F277" s="25" t="inlineStr">
        <is>
          <t>MATERIALS</t>
        </is>
      </c>
      <c r="G277" s="25" t="inlineStr">
        <is>
          <t>RACKS</t>
        </is>
      </c>
      <c r="H277" s="25" t="inlineStr">
        <is>
          <t>Unplanned</t>
        </is>
      </c>
      <c r="I277" s="25" t="inlineStr">
        <is>
          <t>DRYER</t>
        </is>
      </c>
      <c r="J277" s="25" t="inlineStr">
        <is>
          <t>ΤΕΛΑΡΟ ΕΚΤΟΣ ΤΗΣ ΓΡΑΜΜΗΣ 4</t>
        </is>
      </c>
      <c r="K277" s="53" t="n">
        <v>45964.63472222222</v>
      </c>
      <c r="L277" s="53" t="n">
        <v>45964.64236111111</v>
      </c>
      <c r="M277" s="54" t="n">
        <v>11.8</v>
      </c>
      <c r="N277" s="25" t="inlineStr">
        <is>
          <t>https://zenodo.org/records/17855209</t>
        </is>
      </c>
      <c r="O277" s="25" t="inlineStr">
        <is>
          <t>公开真实生产数据</t>
        </is>
      </c>
      <c r="P277" t="inlineStr">
        <is>
          <t>SHIFT-PRE-20251103</t>
        </is>
      </c>
      <c r="Q277" t="inlineStr">
        <is>
          <t>已关联</t>
        </is>
      </c>
      <c r="R277" t="inlineStr">
        <is>
          <t>按班次口径判断</t>
        </is>
      </c>
      <c r="T277" t="inlineStr">
        <is>
          <t>否</t>
        </is>
      </c>
    </row>
    <row r="278">
      <c r="A278" s="25" t="inlineStr">
        <is>
          <t>STOP-PRE-00277</t>
        </is>
      </c>
      <c r="B278" s="25" t="inlineStr">
        <is>
          <t>SHIFT-PRE-20251103</t>
        </is>
      </c>
      <c r="C278" s="25" t="inlineStr">
        <is>
          <t>改善前</t>
        </is>
      </c>
      <c r="D278" s="51" t="n">
        <v>45964</v>
      </c>
      <c r="E278" s="25" t="inlineStr">
        <is>
          <t>KK200-1</t>
        </is>
      </c>
      <c r="F278" s="25" t="inlineStr">
        <is>
          <t>OPERATIONAL</t>
        </is>
      </c>
      <c r="G278" s="25" t="inlineStr">
        <is>
          <t>CLEANING</t>
        </is>
      </c>
      <c r="H278" s="25" t="inlineStr">
        <is>
          <t>Planned - Included in OEE</t>
        </is>
      </c>
      <c r="I278" s="25" t="inlineStr">
        <is>
          <t>EXTRUDER PRESS</t>
        </is>
      </c>
      <c r="J278" s="25" t="inlineStr">
        <is>
          <t>-</t>
        </is>
      </c>
      <c r="K278" s="53" t="n">
        <v>45964.84027777778</v>
      </c>
      <c r="L278" s="53" t="n">
        <v>45964.85416666666</v>
      </c>
      <c r="M278" s="54" t="n">
        <v>20</v>
      </c>
      <c r="N278" s="25" t="inlineStr">
        <is>
          <t>https://zenodo.org/records/17855209</t>
        </is>
      </c>
      <c r="O278" s="25" t="inlineStr">
        <is>
          <t>公开真实生产数据</t>
        </is>
      </c>
      <c r="P278" t="inlineStr">
        <is>
          <t>SHIFT-PRE-20251103</t>
        </is>
      </c>
      <c r="Q278" t="inlineStr">
        <is>
          <t>已关联</t>
        </is>
      </c>
      <c r="R278" t="inlineStr">
        <is>
          <t>按班次口径判断</t>
        </is>
      </c>
      <c r="T278" t="inlineStr">
        <is>
          <t>否</t>
        </is>
      </c>
    </row>
    <row r="279">
      <c r="A279" s="25" t="inlineStr">
        <is>
          <t>STOP-PRE-00278</t>
        </is>
      </c>
      <c r="B279" s="25" t="inlineStr">
        <is>
          <t>SHIFT-PRE-20251104</t>
        </is>
      </c>
      <c r="C279" s="25" t="inlineStr">
        <is>
          <t>改善前</t>
        </is>
      </c>
      <c r="D279" s="51" t="n">
        <v>45965</v>
      </c>
      <c r="E279" s="25" t="inlineStr">
        <is>
          <t>KK200-1</t>
        </is>
      </c>
      <c r="F279" s="25" t="inlineStr">
        <is>
          <t>FAILURE</t>
        </is>
      </c>
      <c r="G279" s="25" t="inlineStr">
        <is>
          <t>MECHANICAL FAILURE</t>
        </is>
      </c>
      <c r="H279" s="25" t="inlineStr">
        <is>
          <t>Unplanned</t>
        </is>
      </c>
      <c r="I279" s="25" t="inlineStr">
        <is>
          <t>PAN MILL</t>
        </is>
      </c>
      <c r="J279" s="25" t="inlineStr">
        <is>
          <t>ΑΛΛΑΓΗ ΞΥΣΤΡΑΣ ΣΤΟ PAN MIL ΚΑΙ LIMIT SWITCH ΣΤΟ ΞΥΡΑΝΤΗΡΙ</t>
        </is>
      </c>
      <c r="K279" s="53" t="n">
        <v>45965.51041666666</v>
      </c>
      <c r="L279" s="53" t="n">
        <v>45965.52638888889</v>
      </c>
      <c r="M279" s="54" t="n">
        <v>23.9</v>
      </c>
      <c r="N279" s="25" t="inlineStr">
        <is>
          <t>https://zenodo.org/records/17855209</t>
        </is>
      </c>
      <c r="O279" s="25" t="inlineStr">
        <is>
          <t>公开真实生产数据</t>
        </is>
      </c>
      <c r="P279" t="inlineStr">
        <is>
          <t>SHIFT-PRE-20251104</t>
        </is>
      </c>
      <c r="Q279" t="inlineStr">
        <is>
          <t>已关联</t>
        </is>
      </c>
      <c r="R279" t="inlineStr">
        <is>
          <t>按班次口径判断</t>
        </is>
      </c>
      <c r="T279" t="inlineStr">
        <is>
          <t>否</t>
        </is>
      </c>
    </row>
    <row r="280">
      <c r="A280" s="25" t="inlineStr">
        <is>
          <t>STOP-PRE-00279</t>
        </is>
      </c>
      <c r="B280" s="25" t="inlineStr">
        <is>
          <t>SHIFT-PRE-20251104</t>
        </is>
      </c>
      <c r="C280" s="25" t="inlineStr">
        <is>
          <t>改善前</t>
        </is>
      </c>
      <c r="D280" s="51" t="n">
        <v>45965</v>
      </c>
      <c r="E280" s="25" t="inlineStr">
        <is>
          <t>KK200-1</t>
        </is>
      </c>
      <c r="F280" s="25" t="inlineStr">
        <is>
          <t>SETUPS-CHANGEOVERS</t>
        </is>
      </c>
      <c r="G280" s="25" t="inlineStr">
        <is>
          <t>MATERIAL CHANGEOVER</t>
        </is>
      </c>
      <c r="H280" s="25" t="inlineStr">
        <is>
          <t>Planned - Included in OEE</t>
        </is>
      </c>
      <c r="I280" s="25" t="inlineStr">
        <is>
          <t>HACKING STATION</t>
        </is>
      </c>
      <c r="J280" s="25" t="inlineStr">
        <is>
          <t>-</t>
        </is>
      </c>
      <c r="K280" s="53" t="n">
        <v>45965.5875</v>
      </c>
      <c r="L280" s="53" t="n">
        <v>45965.6</v>
      </c>
      <c r="M280" s="54" t="n">
        <v>18.8</v>
      </c>
      <c r="N280" s="25" t="inlineStr">
        <is>
          <t>https://zenodo.org/records/17855209</t>
        </is>
      </c>
      <c r="O280" s="25" t="inlineStr">
        <is>
          <t>公开真实生产数据</t>
        </is>
      </c>
      <c r="P280" t="inlineStr">
        <is>
          <t>SHIFT-PRE-20251104</t>
        </is>
      </c>
      <c r="Q280" t="inlineStr">
        <is>
          <t>已关联</t>
        </is>
      </c>
      <c r="R280" t="inlineStr">
        <is>
          <t>按班次口径判断</t>
        </is>
      </c>
      <c r="T280" t="inlineStr">
        <is>
          <t>是</t>
        </is>
      </c>
      <c r="U280">
        <f>IFERROR(VLOOKUP(G280,'18_换产标准_模拟'!$B$2:$F$4,3,FALSE),"")</f>
        <v/>
      </c>
      <c r="V280">
        <f>IFERROR(MAX(M280-U280,0),"")</f>
        <v/>
      </c>
      <c r="W280">
        <f>IFERROR(IF(V280=0,"达标",IF(V280&lt;=VLOOKUP(G280,'18_换产标准_模拟'!$B$2:$F$4,4,FALSE)-VLOOKUP(G280,'18_换产标准_模拟'!$B$2:$F$4,3,FALSE),"轻微超时",IF(V280&lt;=VLOOKUP(G280,'18_换产标准_模拟'!$B$2:$F$4,5,FALSE)-VLOOKUP(G280,'18_换产标准_模拟'!$B$2:$F$4,3,FALSE),"超时","严重超时"))),"")</f>
        <v/>
      </c>
      <c r="X280">
        <f>IFERROR(INDEX('18_换产标准_模拟'!$A$2:$A$4,MATCH(G280,'18_换产标准_模拟'!$B$2:$B$4,0)),"")</f>
        <v/>
      </c>
      <c r="Y280" t="inlineStr">
        <is>
          <t>团队模拟数据</t>
        </is>
      </c>
    </row>
    <row r="281">
      <c r="A281" s="25" t="inlineStr">
        <is>
          <t>STOP-PRE-00280</t>
        </is>
      </c>
      <c r="B281" s="25" t="inlineStr">
        <is>
          <t>SHIFT-PRE-20251104</t>
        </is>
      </c>
      <c r="C281" s="25" t="inlineStr">
        <is>
          <t>改善前</t>
        </is>
      </c>
      <c r="D281" s="51" t="n">
        <v>45965</v>
      </c>
      <c r="E281" s="25" t="inlineStr">
        <is>
          <t>KK200-1</t>
        </is>
      </c>
      <c r="F281" s="25" t="inlineStr">
        <is>
          <t>MATERIALS</t>
        </is>
      </c>
      <c r="G281" s="25" t="inlineStr">
        <is>
          <t>MANUAL BRICK HANDLING</t>
        </is>
      </c>
      <c r="H281" s="25" t="inlineStr">
        <is>
          <t>Unplanned</t>
        </is>
      </c>
      <c r="I281" s="25" t="inlineStr">
        <is>
          <t>HACKING STATION</t>
        </is>
      </c>
      <c r="J281" s="25" t="inlineStr">
        <is>
          <t>ΣΠΑΣΜΕΝΑ</t>
        </is>
      </c>
      <c r="K281" s="53" t="n">
        <v>45965.62083333333</v>
      </c>
      <c r="L281" s="53" t="n">
        <v>45965.62291666667</v>
      </c>
      <c r="M281" s="54" t="n">
        <v>3.4</v>
      </c>
      <c r="N281" s="25" t="inlineStr">
        <is>
          <t>https://zenodo.org/records/17855209</t>
        </is>
      </c>
      <c r="O281" s="25" t="inlineStr">
        <is>
          <t>公开真实生产数据</t>
        </is>
      </c>
      <c r="P281" t="inlineStr">
        <is>
          <t>SHIFT-PRE-20251104</t>
        </is>
      </c>
      <c r="Q281" t="inlineStr">
        <is>
          <t>已关联</t>
        </is>
      </c>
      <c r="R281" t="inlineStr">
        <is>
          <t>按班次口径判断</t>
        </is>
      </c>
      <c r="T281" t="inlineStr">
        <is>
          <t>否</t>
        </is>
      </c>
    </row>
    <row r="282">
      <c r="A282" s="25" t="inlineStr">
        <is>
          <t>STOP-PRE-00281</t>
        </is>
      </c>
      <c r="B282" s="25" t="inlineStr">
        <is>
          <t>SHIFT-PRE-20251104</t>
        </is>
      </c>
      <c r="C282" s="25" t="inlineStr">
        <is>
          <t>改善前</t>
        </is>
      </c>
      <c r="D282" s="51" t="n">
        <v>45965</v>
      </c>
      <c r="E282" s="25" t="inlineStr">
        <is>
          <t>KK200-1</t>
        </is>
      </c>
      <c r="F282" s="25" t="inlineStr">
        <is>
          <t>MATERIALS</t>
        </is>
      </c>
      <c r="G282" s="25" t="inlineStr">
        <is>
          <t>MANUAL BRICK HANDLING</t>
        </is>
      </c>
      <c r="H282" s="25" t="inlineStr">
        <is>
          <t>Unplanned</t>
        </is>
      </c>
      <c r="I282" s="25" t="inlineStr">
        <is>
          <t>HACKING STATION</t>
        </is>
      </c>
      <c r="J282" s="25" t="inlineStr">
        <is>
          <t>ΣΠΑΣΜΕΝΑ ΤΟΥΒΛΑ (13KK33)</t>
        </is>
      </c>
      <c r="K282" s="53" t="n">
        <v>45965.64236111111</v>
      </c>
      <c r="L282" s="53" t="n">
        <v>45965.65416666667</v>
      </c>
      <c r="M282" s="54" t="n">
        <v>17.5</v>
      </c>
      <c r="N282" s="25" t="inlineStr">
        <is>
          <t>https://zenodo.org/records/17855209</t>
        </is>
      </c>
      <c r="O282" s="25" t="inlineStr">
        <is>
          <t>公开真实生产数据</t>
        </is>
      </c>
      <c r="P282" t="inlineStr">
        <is>
          <t>SHIFT-PRE-20251104</t>
        </is>
      </c>
      <c r="Q282" t="inlineStr">
        <is>
          <t>已关联</t>
        </is>
      </c>
      <c r="R282" t="inlineStr">
        <is>
          <t>按班次口径判断</t>
        </is>
      </c>
      <c r="T282" t="inlineStr">
        <is>
          <t>否</t>
        </is>
      </c>
    </row>
    <row r="283">
      <c r="A283" s="25" t="inlineStr">
        <is>
          <t>STOP-PRE-00282</t>
        </is>
      </c>
      <c r="B283" s="25" t="inlineStr">
        <is>
          <t>SHIFT-PRE-20251104</t>
        </is>
      </c>
      <c r="C283" s="25" t="inlineStr">
        <is>
          <t>改善前</t>
        </is>
      </c>
      <c r="D283" s="51" t="n">
        <v>45965</v>
      </c>
      <c r="E283" s="25" t="inlineStr">
        <is>
          <t>KK200-1</t>
        </is>
      </c>
      <c r="F283" s="25" t="inlineStr">
        <is>
          <t>FAILURE</t>
        </is>
      </c>
      <c r="G283" s="25" t="inlineStr">
        <is>
          <t>MECHANICAL FAILURE</t>
        </is>
      </c>
      <c r="H283" s="25" t="inlineStr">
        <is>
          <t>Unplanned</t>
        </is>
      </c>
      <c r="I283" s="25" t="inlineStr">
        <is>
          <t>HYDRAULIC ELEVATOR (LOADING)</t>
        </is>
      </c>
      <c r="J283" s="25" t="inlineStr">
        <is>
          <t>ΠΡΟΒΛΉΜΑΤΙΚΟ ΤΕΛΕΡΟ ΔΕΝ ΤΟ ΠΗΡΕ ΣΩΣΤΑ ΤΟ ΑΣΑΝΣΕΡ ΕΣΠΑΣΕ ΡΟΛΟ</t>
        </is>
      </c>
      <c r="K283" s="53" t="n">
        <v>45965.65902777778</v>
      </c>
      <c r="L283" s="53" t="n">
        <v>45965.67569444444</v>
      </c>
      <c r="M283" s="54" t="n">
        <v>24.1</v>
      </c>
      <c r="N283" s="25" t="inlineStr">
        <is>
          <t>https://zenodo.org/records/17855209</t>
        </is>
      </c>
      <c r="O283" s="25" t="inlineStr">
        <is>
          <t>公开真实生产数据</t>
        </is>
      </c>
      <c r="P283" t="inlineStr">
        <is>
          <t>SHIFT-PRE-20251104</t>
        </is>
      </c>
      <c r="Q283" t="inlineStr">
        <is>
          <t>已关联</t>
        </is>
      </c>
      <c r="R283" t="inlineStr">
        <is>
          <t>按班次口径判断</t>
        </is>
      </c>
      <c r="T283" t="inlineStr">
        <is>
          <t>否</t>
        </is>
      </c>
    </row>
    <row r="284">
      <c r="A284" s="25" t="inlineStr">
        <is>
          <t>STOP-PRE-00283</t>
        </is>
      </c>
      <c r="B284" s="25" t="inlineStr">
        <is>
          <t>SHIFT-PRE-20251104</t>
        </is>
      </c>
      <c r="C284" s="25" t="inlineStr">
        <is>
          <t>改善前</t>
        </is>
      </c>
      <c r="D284" s="51" t="n">
        <v>45965</v>
      </c>
      <c r="E284" s="25" t="inlineStr">
        <is>
          <t>KK200-1</t>
        </is>
      </c>
      <c r="F284" s="25" t="inlineStr">
        <is>
          <t>FAILURE</t>
        </is>
      </c>
      <c r="G284" s="25" t="inlineStr">
        <is>
          <t>MECHANICAL FAILURE</t>
        </is>
      </c>
      <c r="H284" s="25" t="inlineStr">
        <is>
          <t>Unplanned</t>
        </is>
      </c>
      <c r="I284" s="25" t="inlineStr">
        <is>
          <t>HYDRAULIC ELEVATOR (UNLOADING)</t>
        </is>
      </c>
      <c r="J284" s="25" t="inlineStr">
        <is>
          <t>ΠΡΟΒΛΉΜΑΤΙΚΟ ΤΕΛΕΡΟ ΔΕΝ ΤΟ ΠΗΡΕ ΣΩΣΤΑ ΤΟ ΑΣΑΝΣΕΡ</t>
        </is>
      </c>
      <c r="K284" s="53" t="n">
        <v>45965.67777777778</v>
      </c>
      <c r="L284" s="53" t="n">
        <v>45965.68055555555</v>
      </c>
      <c r="M284" s="54" t="n">
        <v>4.7</v>
      </c>
      <c r="N284" s="25" t="inlineStr">
        <is>
          <t>https://zenodo.org/records/17855209</t>
        </is>
      </c>
      <c r="O284" s="25" t="inlineStr">
        <is>
          <t>公开真实生产数据</t>
        </is>
      </c>
      <c r="P284" t="inlineStr">
        <is>
          <t>SHIFT-PRE-20251104</t>
        </is>
      </c>
      <c r="Q284" t="inlineStr">
        <is>
          <t>已关联</t>
        </is>
      </c>
      <c r="R284" t="inlineStr">
        <is>
          <t>按班次口径判断</t>
        </is>
      </c>
      <c r="T284" t="inlineStr">
        <is>
          <t>否</t>
        </is>
      </c>
    </row>
    <row r="285">
      <c r="A285" s="25" t="inlineStr">
        <is>
          <t>STOP-PRE-00284</t>
        </is>
      </c>
      <c r="B285" s="25" t="inlineStr">
        <is>
          <t>SHIFT-PRE-20251104</t>
        </is>
      </c>
      <c r="C285" s="25" t="inlineStr">
        <is>
          <t>改善前</t>
        </is>
      </c>
      <c r="D285" s="51" t="n">
        <v>45965</v>
      </c>
      <c r="E285" s="25" t="inlineStr">
        <is>
          <t>KK200-1</t>
        </is>
      </c>
      <c r="F285" s="25" t="inlineStr">
        <is>
          <t>MATERIALS</t>
        </is>
      </c>
      <c r="G285" s="25" t="inlineStr">
        <is>
          <t>MANUAL BRICK HANDLING</t>
        </is>
      </c>
      <c r="H285" s="25" t="inlineStr">
        <is>
          <t>Unplanned</t>
        </is>
      </c>
      <c r="I285" s="25" t="inlineStr">
        <is>
          <t>HACKING STATION</t>
        </is>
      </c>
      <c r="J285" s="25" t="inlineStr">
        <is>
          <t>ΣΠΑΣΜΕΝΑ</t>
        </is>
      </c>
      <c r="K285" s="53" t="n">
        <v>45965.70972222222</v>
      </c>
      <c r="L285" s="53" t="n">
        <v>45965.72986111111</v>
      </c>
      <c r="M285" s="54" t="n">
        <v>29.6</v>
      </c>
      <c r="N285" s="25" t="inlineStr">
        <is>
          <t>https://zenodo.org/records/17855209</t>
        </is>
      </c>
      <c r="O285" s="25" t="inlineStr">
        <is>
          <t>公开真实生产数据</t>
        </is>
      </c>
      <c r="P285" t="inlineStr">
        <is>
          <t>SHIFT-PRE-20251104</t>
        </is>
      </c>
      <c r="Q285" t="inlineStr">
        <is>
          <t>已关联</t>
        </is>
      </c>
      <c r="R285" t="inlineStr">
        <is>
          <t>按班次口径判断</t>
        </is>
      </c>
      <c r="T285" t="inlineStr">
        <is>
          <t>否</t>
        </is>
      </c>
    </row>
    <row r="286">
      <c r="A286" s="25" t="inlineStr">
        <is>
          <t>STOP-PRE-00285</t>
        </is>
      </c>
      <c r="B286" s="25" t="inlineStr">
        <is>
          <t>SHIFT-PRE-20251104</t>
        </is>
      </c>
      <c r="C286" s="25" t="inlineStr">
        <is>
          <t>改善前</t>
        </is>
      </c>
      <c r="D286" s="51" t="n">
        <v>45965</v>
      </c>
      <c r="E286" s="25" t="inlineStr">
        <is>
          <t>KK250</t>
        </is>
      </c>
      <c r="F286" s="25" t="inlineStr">
        <is>
          <t>SETUPS-CHANGEOVERS</t>
        </is>
      </c>
      <c r="G286" s="25" t="inlineStr">
        <is>
          <t>MATERIAL CHANGEOVER</t>
        </is>
      </c>
      <c r="H286" s="25" t="inlineStr">
        <is>
          <t>Planned - Included in OEE</t>
        </is>
      </c>
      <c r="I286" s="25" t="inlineStr">
        <is>
          <t>EXTRUDER PRESS</t>
        </is>
      </c>
      <c r="J286" s="25" t="inlineStr">
        <is>
          <t>-</t>
        </is>
      </c>
      <c r="K286" s="53" t="n">
        <v>45965.77013888889</v>
      </c>
      <c r="L286" s="53" t="n">
        <v>45965.77916666667</v>
      </c>
      <c r="M286" s="54" t="n">
        <v>13.5</v>
      </c>
      <c r="N286" s="25" t="inlineStr">
        <is>
          <t>https://zenodo.org/records/17855209</t>
        </is>
      </c>
      <c r="O286" s="25" t="inlineStr">
        <is>
          <t>公开真实生产数据</t>
        </is>
      </c>
      <c r="P286" t="inlineStr">
        <is>
          <t>SHIFT-PRE-20251104</t>
        </is>
      </c>
      <c r="Q286" t="inlineStr">
        <is>
          <t>已关联</t>
        </is>
      </c>
      <c r="R286" t="inlineStr">
        <is>
          <t>按班次口径判断</t>
        </is>
      </c>
      <c r="T286" t="inlineStr">
        <is>
          <t>是</t>
        </is>
      </c>
      <c r="U286">
        <f>IFERROR(VLOOKUP(G286,'18_换产标准_模拟'!$B$2:$F$4,3,FALSE),"")</f>
        <v/>
      </c>
      <c r="V286">
        <f>IFERROR(MAX(M286-U286,0),"")</f>
        <v/>
      </c>
      <c r="W286">
        <f>IFERROR(IF(V286=0,"达标",IF(V286&lt;=VLOOKUP(G286,'18_换产标准_模拟'!$B$2:$F$4,4,FALSE)-VLOOKUP(G286,'18_换产标准_模拟'!$B$2:$F$4,3,FALSE),"轻微超时",IF(V286&lt;=VLOOKUP(G286,'18_换产标准_模拟'!$B$2:$F$4,5,FALSE)-VLOOKUP(G286,'18_换产标准_模拟'!$B$2:$F$4,3,FALSE),"超时","严重超时"))),"")</f>
        <v/>
      </c>
      <c r="X286">
        <f>IFERROR(INDEX('18_换产标准_模拟'!$A$2:$A$4,MATCH(G286,'18_换产标准_模拟'!$B$2:$B$4,0)),"")</f>
        <v/>
      </c>
      <c r="Y286" t="inlineStr">
        <is>
          <t>团队模拟数据</t>
        </is>
      </c>
    </row>
    <row r="287">
      <c r="A287" s="25" t="inlineStr">
        <is>
          <t>STOP-PRE-00286</t>
        </is>
      </c>
      <c r="B287" s="25" t="inlineStr">
        <is>
          <t>SHIFT-PRE-20251104</t>
        </is>
      </c>
      <c r="C287" s="25" t="inlineStr">
        <is>
          <t>改善前</t>
        </is>
      </c>
      <c r="D287" s="51" t="n">
        <v>45965</v>
      </c>
      <c r="E287" s="25" t="inlineStr">
        <is>
          <t>KK250</t>
        </is>
      </c>
      <c r="F287" s="25" t="inlineStr">
        <is>
          <t>OPERATIONAL</t>
        </is>
      </c>
      <c r="G287" s="25" t="inlineStr">
        <is>
          <t>CLEANING</t>
        </is>
      </c>
      <c r="H287" s="25" t="inlineStr">
        <is>
          <t>Planned - Included in OEE</t>
        </is>
      </c>
      <c r="I287" s="25" t="inlineStr">
        <is>
          <t>EXTRUDER PRESS</t>
        </is>
      </c>
      <c r="J287" s="25" t="inlineStr">
        <is>
          <t>-</t>
        </is>
      </c>
      <c r="K287" s="53" t="n">
        <v>45965.81041666667</v>
      </c>
      <c r="L287" s="53" t="n">
        <v>45965.81944444445</v>
      </c>
      <c r="M287" s="54" t="n">
        <v>13.2</v>
      </c>
      <c r="N287" s="25" t="inlineStr">
        <is>
          <t>https://zenodo.org/records/17855209</t>
        </is>
      </c>
      <c r="O287" s="25" t="inlineStr">
        <is>
          <t>公开真实生产数据</t>
        </is>
      </c>
      <c r="P287" t="inlineStr">
        <is>
          <t>SHIFT-PRE-20251104</t>
        </is>
      </c>
      <c r="Q287" t="inlineStr">
        <is>
          <t>已关联</t>
        </is>
      </c>
      <c r="R287" t="inlineStr">
        <is>
          <t>按班次口径判断</t>
        </is>
      </c>
      <c r="T287" t="inlineStr">
        <is>
          <t>否</t>
        </is>
      </c>
    </row>
    <row r="288">
      <c r="A288" s="25" t="inlineStr">
        <is>
          <t>STOP-PRE-00287</t>
        </is>
      </c>
      <c r="B288" s="25" t="inlineStr">
        <is>
          <t>SHIFT-PRE-20251104</t>
        </is>
      </c>
      <c r="C288" s="25" t="inlineStr">
        <is>
          <t>改善前</t>
        </is>
      </c>
      <c r="D288" s="51" t="n">
        <v>45965</v>
      </c>
      <c r="E288" s="25" t="inlineStr">
        <is>
          <t>KK250</t>
        </is>
      </c>
      <c r="F288" s="25" t="inlineStr">
        <is>
          <t>FAILURE</t>
        </is>
      </c>
      <c r="G288" s="25" t="inlineStr">
        <is>
          <t>AUTOMATION FAILURE</t>
        </is>
      </c>
      <c r="H288" s="25" t="inlineStr">
        <is>
          <t>Unplanned</t>
        </is>
      </c>
      <c r="I288" s="25" t="inlineStr">
        <is>
          <t>DRYER</t>
        </is>
      </c>
      <c r="J288" s="25" t="inlineStr">
        <is>
          <t>ΠΑΤΙΝΑΡΕΙ Ο ΜΕΤΑΦ. ΕΙΣΟΔΟΥ ΣΤΗ ΓΡΑΜΜΗ 6</t>
        </is>
      </c>
      <c r="K288" s="53" t="n">
        <v>45965.82847222222</v>
      </c>
      <c r="L288" s="53" t="n">
        <v>45965.83680555555</v>
      </c>
      <c r="M288" s="54" t="n">
        <v>12.1</v>
      </c>
      <c r="N288" s="25" t="inlineStr">
        <is>
          <t>https://zenodo.org/records/17855209</t>
        </is>
      </c>
      <c r="O288" s="25" t="inlineStr">
        <is>
          <t>公开真实生产数据</t>
        </is>
      </c>
      <c r="P288" t="inlineStr">
        <is>
          <t>SHIFT-PRE-20251104</t>
        </is>
      </c>
      <c r="Q288" t="inlineStr">
        <is>
          <t>已关联</t>
        </is>
      </c>
      <c r="R288" t="inlineStr">
        <is>
          <t>按班次口径判断</t>
        </is>
      </c>
      <c r="T288" t="inlineStr">
        <is>
          <t>否</t>
        </is>
      </c>
    </row>
    <row r="289">
      <c r="A289" s="25" t="inlineStr">
        <is>
          <t>STOP-PRE-00288</t>
        </is>
      </c>
      <c r="B289" s="25" t="inlineStr">
        <is>
          <t>SHIFT-PRE-20251104</t>
        </is>
      </c>
      <c r="C289" s="25" t="inlineStr">
        <is>
          <t>改善前</t>
        </is>
      </c>
      <c r="D289" s="51" t="n">
        <v>45965</v>
      </c>
      <c r="E289" s="25" t="inlineStr">
        <is>
          <t>KK250</t>
        </is>
      </c>
      <c r="F289" s="25" t="inlineStr">
        <is>
          <t>OPERATIONAL</t>
        </is>
      </c>
      <c r="G289" s="25" t="inlineStr">
        <is>
          <t>CLEANING</t>
        </is>
      </c>
      <c r="H289" s="25" t="inlineStr">
        <is>
          <t>Planned - Included in OEE</t>
        </is>
      </c>
      <c r="I289" s="25" t="inlineStr">
        <is>
          <t>EXTRUDER PRESS</t>
        </is>
      </c>
      <c r="J289" s="25" t="inlineStr">
        <is>
          <t>-</t>
        </is>
      </c>
      <c r="K289" s="53" t="n">
        <v>45965.84166666667</v>
      </c>
      <c r="L289" s="53" t="n">
        <v>45965.85416666666</v>
      </c>
      <c r="M289" s="54" t="n">
        <v>18</v>
      </c>
      <c r="N289" s="25" t="inlineStr">
        <is>
          <t>https://zenodo.org/records/17855209</t>
        </is>
      </c>
      <c r="O289" s="25" t="inlineStr">
        <is>
          <t>公开真实生产数据</t>
        </is>
      </c>
      <c r="P289" t="inlineStr">
        <is>
          <t>SHIFT-PRE-20251104</t>
        </is>
      </c>
      <c r="Q289" t="inlineStr">
        <is>
          <t>已关联</t>
        </is>
      </c>
      <c r="R289" t="inlineStr">
        <is>
          <t>按班次口径判断</t>
        </is>
      </c>
      <c r="T289" t="inlineStr">
        <is>
          <t>否</t>
        </is>
      </c>
    </row>
    <row r="290">
      <c r="A290" s="25" t="inlineStr">
        <is>
          <t>STOP-PRE-00289</t>
        </is>
      </c>
      <c r="B290" s="25" t="inlineStr">
        <is>
          <t>SHIFT-PRE-20251105</t>
        </is>
      </c>
      <c r="C290" s="25" t="inlineStr">
        <is>
          <t>改善前</t>
        </is>
      </c>
      <c r="D290" s="51" t="n">
        <v>45966</v>
      </c>
      <c r="E290" s="25" t="inlineStr">
        <is>
          <t>KK250</t>
        </is>
      </c>
      <c r="F290" s="25" t="inlineStr">
        <is>
          <t>OPERATIONAL</t>
        </is>
      </c>
      <c r="G290" s="25" t="inlineStr">
        <is>
          <t>CLEANING</t>
        </is>
      </c>
      <c r="H290" s="25" t="inlineStr">
        <is>
          <t>Planned - Included in OEE</t>
        </is>
      </c>
      <c r="I290" s="25" t="inlineStr">
        <is>
          <t>EXTRUDER PRESS</t>
        </is>
      </c>
      <c r="J290" s="25" t="inlineStr">
        <is>
          <t>-</t>
        </is>
      </c>
      <c r="K290" s="53" t="n">
        <v>45966.51041666666</v>
      </c>
      <c r="L290" s="53" t="n">
        <v>45966.51319444444</v>
      </c>
      <c r="M290" s="54" t="n">
        <v>4.3</v>
      </c>
      <c r="N290" s="25" t="inlineStr">
        <is>
          <t>https://zenodo.org/records/17855209</t>
        </is>
      </c>
      <c r="O290" s="25" t="inlineStr">
        <is>
          <t>公开真实生产数据</t>
        </is>
      </c>
      <c r="P290" t="inlineStr">
        <is>
          <t>SHIFT-PRE-20251105</t>
        </is>
      </c>
      <c r="Q290" t="inlineStr">
        <is>
          <t>已关联</t>
        </is>
      </c>
      <c r="R290" t="inlineStr">
        <is>
          <t>按班次口径判断</t>
        </is>
      </c>
      <c r="T290" t="inlineStr">
        <is>
          <t>否</t>
        </is>
      </c>
    </row>
    <row r="291">
      <c r="A291" s="25" t="inlineStr">
        <is>
          <t>STOP-PRE-00290</t>
        </is>
      </c>
      <c r="B291" s="25" t="inlineStr">
        <is>
          <t>SHIFT-PRE-20251105</t>
        </is>
      </c>
      <c r="C291" s="25" t="inlineStr">
        <is>
          <t>改善前</t>
        </is>
      </c>
      <c r="D291" s="51" t="n">
        <v>45966</v>
      </c>
      <c r="E291" s="25" t="inlineStr">
        <is>
          <t>7KK25</t>
        </is>
      </c>
      <c r="F291" s="25" t="inlineStr">
        <is>
          <t>SETUPS-CHANGEOVERS</t>
        </is>
      </c>
      <c r="G291" s="25" t="inlineStr">
        <is>
          <t>MATERIAL CHANGEOVER</t>
        </is>
      </c>
      <c r="H291" s="25" t="inlineStr">
        <is>
          <t>Planned - Included in OEE</t>
        </is>
      </c>
      <c r="I291" s="25" t="inlineStr">
        <is>
          <t>EXTRUDER PRESS</t>
        </is>
      </c>
      <c r="J291" s="25" t="inlineStr">
        <is>
          <t>-</t>
        </is>
      </c>
      <c r="K291" s="53" t="n">
        <v>45966.60694444444</v>
      </c>
      <c r="L291" s="53" t="n">
        <v>45966.61527777778</v>
      </c>
      <c r="M291" s="54" t="n">
        <v>12.8</v>
      </c>
      <c r="N291" s="25" t="inlineStr">
        <is>
          <t>https://zenodo.org/records/17855209</t>
        </is>
      </c>
      <c r="O291" s="25" t="inlineStr">
        <is>
          <t>公开真实生产数据</t>
        </is>
      </c>
      <c r="P291" t="inlineStr">
        <is>
          <t>SHIFT-PRE-20251105</t>
        </is>
      </c>
      <c r="Q291" t="inlineStr">
        <is>
          <t>已关联</t>
        </is>
      </c>
      <c r="R291" t="inlineStr">
        <is>
          <t>按班次口径判断</t>
        </is>
      </c>
      <c r="T291" t="inlineStr">
        <is>
          <t>是</t>
        </is>
      </c>
      <c r="U291">
        <f>IFERROR(VLOOKUP(G291,'18_换产标准_模拟'!$B$2:$F$4,3,FALSE),"")</f>
        <v/>
      </c>
      <c r="V291">
        <f>IFERROR(MAX(M291-U291,0),"")</f>
        <v/>
      </c>
      <c r="W291">
        <f>IFERROR(IF(V291=0,"达标",IF(V291&lt;=VLOOKUP(G291,'18_换产标准_模拟'!$B$2:$F$4,4,FALSE)-VLOOKUP(G291,'18_换产标准_模拟'!$B$2:$F$4,3,FALSE),"轻微超时",IF(V291&lt;=VLOOKUP(G291,'18_换产标准_模拟'!$B$2:$F$4,5,FALSE)-VLOOKUP(G291,'18_换产标准_模拟'!$B$2:$F$4,3,FALSE),"超时","严重超时"))),"")</f>
        <v/>
      </c>
      <c r="X291">
        <f>IFERROR(INDEX('18_换产标准_模拟'!$A$2:$A$4,MATCH(G291,'18_换产标准_模拟'!$B$2:$B$4,0)),"")</f>
        <v/>
      </c>
      <c r="Y291" t="inlineStr">
        <is>
          <t>团队模拟数据</t>
        </is>
      </c>
    </row>
    <row r="292">
      <c r="A292" s="25" t="inlineStr">
        <is>
          <t>STOP-PRE-00291</t>
        </is>
      </c>
      <c r="B292" s="25" t="inlineStr">
        <is>
          <t>SHIFT-PRE-20251105</t>
        </is>
      </c>
      <c r="C292" s="25" t="inlineStr">
        <is>
          <t>改善前</t>
        </is>
      </c>
      <c r="D292" s="51" t="n">
        <v>45966</v>
      </c>
      <c r="E292" s="25" t="inlineStr">
        <is>
          <t>7KK25</t>
        </is>
      </c>
      <c r="F292" s="25" t="inlineStr">
        <is>
          <t>FAILURE</t>
        </is>
      </c>
      <c r="G292" s="25" t="inlineStr">
        <is>
          <t>AUTOMATION FAILURE</t>
        </is>
      </c>
      <c r="H292" s="25" t="inlineStr">
        <is>
          <t>Unplanned</t>
        </is>
      </c>
      <c r="I292" s="25" t="inlineStr">
        <is>
          <t>DRYER</t>
        </is>
      </c>
      <c r="J292" s="25" t="inlineStr">
        <is>
          <t>ΕΠΕΣΕ ΤΕΛΑΡΟ ΣΤΗΝ ΕΙΣΟΔΟ ΤΟΥ ΞΥΡΑΝ.</t>
        </is>
      </c>
      <c r="K292" s="53" t="n">
        <v>45966.62222222222</v>
      </c>
      <c r="L292" s="53" t="n">
        <v>45966.625</v>
      </c>
      <c r="M292" s="54" t="n">
        <v>4.7</v>
      </c>
      <c r="N292" s="25" t="inlineStr">
        <is>
          <t>https://zenodo.org/records/17855209</t>
        </is>
      </c>
      <c r="O292" s="25" t="inlineStr">
        <is>
          <t>公开真实生产数据</t>
        </is>
      </c>
      <c r="P292" t="inlineStr">
        <is>
          <t>SHIFT-PRE-20251105</t>
        </is>
      </c>
      <c r="Q292" t="inlineStr">
        <is>
          <t>已关联</t>
        </is>
      </c>
      <c r="R292" t="inlineStr">
        <is>
          <t>按班次口径判断</t>
        </is>
      </c>
      <c r="T292" t="inlineStr">
        <is>
          <t>否</t>
        </is>
      </c>
    </row>
    <row r="293">
      <c r="A293" s="25" t="inlineStr">
        <is>
          <t>STOP-PRE-00292</t>
        </is>
      </c>
      <c r="B293" s="25" t="inlineStr">
        <is>
          <t>SHIFT-PRE-20251105</t>
        </is>
      </c>
      <c r="C293" s="25" t="inlineStr">
        <is>
          <t>改善前</t>
        </is>
      </c>
      <c r="D293" s="51" t="n">
        <v>45966</v>
      </c>
      <c r="E293" s="25" t="inlineStr">
        <is>
          <t>7KK25</t>
        </is>
      </c>
      <c r="F293" s="25" t="inlineStr">
        <is>
          <t>FAILURE</t>
        </is>
      </c>
      <c r="G293" s="25" t="inlineStr">
        <is>
          <t>MECHANICAL FAILURE</t>
        </is>
      </c>
      <c r="H293" s="25" t="inlineStr">
        <is>
          <t>Unplanned</t>
        </is>
      </c>
      <c r="I293" s="25" t="inlineStr">
        <is>
          <t>CUTTER</t>
        </is>
      </c>
      <c r="J293" s="25" t="inlineStr">
        <is>
          <t>WIRE FAILURE</t>
        </is>
      </c>
      <c r="K293" s="53" t="n">
        <v>45966.65555555555</v>
      </c>
      <c r="L293" s="53" t="n">
        <v>45966.65763888889</v>
      </c>
      <c r="M293" s="54" t="n">
        <v>3.2</v>
      </c>
      <c r="N293" s="25" t="inlineStr">
        <is>
          <t>https://zenodo.org/records/17855209</t>
        </is>
      </c>
      <c r="O293" s="25" t="inlineStr">
        <is>
          <t>公开真实生产数据</t>
        </is>
      </c>
      <c r="P293" t="inlineStr">
        <is>
          <t>SHIFT-PRE-20251105</t>
        </is>
      </c>
      <c r="Q293" t="inlineStr">
        <is>
          <t>已关联</t>
        </is>
      </c>
      <c r="R293" t="inlineStr">
        <is>
          <t>按班次口径判断</t>
        </is>
      </c>
      <c r="T293" t="inlineStr">
        <is>
          <t>否</t>
        </is>
      </c>
    </row>
    <row r="294">
      <c r="A294" s="25" t="inlineStr">
        <is>
          <t>STOP-PRE-00293</t>
        </is>
      </c>
      <c r="B294" s="25" t="inlineStr">
        <is>
          <t>SHIFT-PRE-20251105</t>
        </is>
      </c>
      <c r="C294" s="25" t="inlineStr">
        <is>
          <t>改善前</t>
        </is>
      </c>
      <c r="D294" s="51" t="n">
        <v>45966</v>
      </c>
      <c r="E294" s="25" t="inlineStr">
        <is>
          <t>7KK25</t>
        </is>
      </c>
      <c r="F294" s="25" t="inlineStr">
        <is>
          <t>FAILURE</t>
        </is>
      </c>
      <c r="G294" s="25" t="inlineStr">
        <is>
          <t>MECHANICAL FAILURE</t>
        </is>
      </c>
      <c r="H294" s="25" t="inlineStr">
        <is>
          <t>Unplanned</t>
        </is>
      </c>
      <c r="I294" s="25" t="inlineStr">
        <is>
          <t>CUTTER</t>
        </is>
      </c>
      <c r="J294" s="25" t="inlineStr">
        <is>
          <t>WIRE FAILURE</t>
        </is>
      </c>
      <c r="K294" s="53" t="n">
        <v>45966.66527777778</v>
      </c>
      <c r="L294" s="53" t="n">
        <v>45966.66875</v>
      </c>
      <c r="M294" s="54" t="n">
        <v>5.5</v>
      </c>
      <c r="N294" s="25" t="inlineStr">
        <is>
          <t>https://zenodo.org/records/17855209</t>
        </is>
      </c>
      <c r="O294" s="25" t="inlineStr">
        <is>
          <t>公开真实生产数据</t>
        </is>
      </c>
      <c r="P294" t="inlineStr">
        <is>
          <t>SHIFT-PRE-20251105</t>
        </is>
      </c>
      <c r="Q294" t="inlineStr">
        <is>
          <t>已关联</t>
        </is>
      </c>
      <c r="R294" t="inlineStr">
        <is>
          <t>按班次口径判断</t>
        </is>
      </c>
      <c r="T294" t="inlineStr">
        <is>
          <t>否</t>
        </is>
      </c>
    </row>
    <row r="295">
      <c r="A295" s="25" t="inlineStr">
        <is>
          <t>STOP-PRE-00294</t>
        </is>
      </c>
      <c r="B295" s="25" t="inlineStr">
        <is>
          <t>SHIFT-PRE-20251105</t>
        </is>
      </c>
      <c r="C295" s="25" t="inlineStr">
        <is>
          <t>改善前</t>
        </is>
      </c>
      <c r="D295" s="51" t="n">
        <v>45966</v>
      </c>
      <c r="E295" s="25" t="inlineStr">
        <is>
          <t>7KK25</t>
        </is>
      </c>
      <c r="F295" s="25" t="inlineStr">
        <is>
          <t>MATERIALS</t>
        </is>
      </c>
      <c r="G295" s="25" t="inlineStr">
        <is>
          <t>MANUAL BRICK HANDLING</t>
        </is>
      </c>
      <c r="H295" s="25" t="inlineStr">
        <is>
          <t>Unplanned</t>
        </is>
      </c>
      <c r="I295" s="25" t="inlineStr">
        <is>
          <t>HACKING STATION</t>
        </is>
      </c>
      <c r="J295" s="25" t="inlineStr">
        <is>
          <t>ΣΠΑΣΜΕΝΑ</t>
        </is>
      </c>
      <c r="K295" s="53" t="n">
        <v>45966.69305555556</v>
      </c>
      <c r="L295" s="53" t="n">
        <v>45966.69791666666</v>
      </c>
      <c r="M295" s="54" t="n">
        <v>7.3</v>
      </c>
      <c r="N295" s="25" t="inlineStr">
        <is>
          <t>https://zenodo.org/records/17855209</t>
        </is>
      </c>
      <c r="O295" s="25" t="inlineStr">
        <is>
          <t>公开真实生产数据</t>
        </is>
      </c>
      <c r="P295" t="inlineStr">
        <is>
          <t>SHIFT-PRE-20251105</t>
        </is>
      </c>
      <c r="Q295" t="inlineStr">
        <is>
          <t>已关联</t>
        </is>
      </c>
      <c r="R295" t="inlineStr">
        <is>
          <t>按班次口径判断</t>
        </is>
      </c>
      <c r="T295" t="inlineStr">
        <is>
          <t>否</t>
        </is>
      </c>
    </row>
    <row r="296">
      <c r="A296" s="25" t="inlineStr">
        <is>
          <t>STOP-PRE-00295</t>
        </is>
      </c>
      <c r="B296" s="25" t="inlineStr">
        <is>
          <t>SHIFT-PRE-20251105</t>
        </is>
      </c>
      <c r="C296" s="25" t="inlineStr">
        <is>
          <t>改善前</t>
        </is>
      </c>
      <c r="D296" s="51" t="n">
        <v>45966</v>
      </c>
      <c r="E296" s="25" t="inlineStr">
        <is>
          <t>7KK25</t>
        </is>
      </c>
      <c r="F296" s="25" t="inlineStr">
        <is>
          <t>MATERIALS</t>
        </is>
      </c>
      <c r="G296" s="25" t="inlineStr">
        <is>
          <t>MANUAL BRICK HANDLING</t>
        </is>
      </c>
      <c r="H296" s="25" t="inlineStr">
        <is>
          <t>Unplanned</t>
        </is>
      </c>
      <c r="I296" s="25" t="inlineStr">
        <is>
          <t>HACKING STATION</t>
        </is>
      </c>
      <c r="J296" s="25" t="inlineStr">
        <is>
          <t>ΣΠΑΣΜΕΝΑ</t>
        </is>
      </c>
      <c r="K296" s="53" t="n">
        <v>45966.7125</v>
      </c>
      <c r="L296" s="53" t="n">
        <v>45966.71875</v>
      </c>
      <c r="M296" s="54" t="n">
        <v>9.199999999999999</v>
      </c>
      <c r="N296" s="25" t="inlineStr">
        <is>
          <t>https://zenodo.org/records/17855209</t>
        </is>
      </c>
      <c r="O296" s="25" t="inlineStr">
        <is>
          <t>公开真实生产数据</t>
        </is>
      </c>
      <c r="P296" t="inlineStr">
        <is>
          <t>SHIFT-PRE-20251105</t>
        </is>
      </c>
      <c r="Q296" t="inlineStr">
        <is>
          <t>已关联</t>
        </is>
      </c>
      <c r="R296" t="inlineStr">
        <is>
          <t>按班次口径判断</t>
        </is>
      </c>
      <c r="T296" t="inlineStr">
        <is>
          <t>否</t>
        </is>
      </c>
    </row>
    <row r="297">
      <c r="A297" s="25" t="inlineStr">
        <is>
          <t>STOP-PRE-00296</t>
        </is>
      </c>
      <c r="B297" s="25" t="inlineStr">
        <is>
          <t>SHIFT-PRE-20251105</t>
        </is>
      </c>
      <c r="C297" s="25" t="inlineStr">
        <is>
          <t>改善前</t>
        </is>
      </c>
      <c r="D297" s="51" t="n">
        <v>45966</v>
      </c>
      <c r="E297" s="25" t="inlineStr">
        <is>
          <t>7KK25</t>
        </is>
      </c>
      <c r="F297" s="25" t="inlineStr">
        <is>
          <t>MATERIALS</t>
        </is>
      </c>
      <c r="G297" s="25" t="inlineStr">
        <is>
          <t>MANUAL BRICK HANDLING</t>
        </is>
      </c>
      <c r="H297" s="25" t="inlineStr">
        <is>
          <t>Unplanned</t>
        </is>
      </c>
      <c r="I297" s="25" t="inlineStr">
        <is>
          <t>HACKING STATION</t>
        </is>
      </c>
      <c r="J297" s="25" t="inlineStr">
        <is>
          <t>ΣΠΑΣΜΕΝΑ</t>
        </is>
      </c>
      <c r="K297" s="53" t="n">
        <v>45966.73194444444</v>
      </c>
      <c r="L297" s="53" t="n">
        <v>45966.74375</v>
      </c>
      <c r="M297" s="54" t="n">
        <v>17.5</v>
      </c>
      <c r="N297" s="25" t="inlineStr">
        <is>
          <t>https://zenodo.org/records/17855209</t>
        </is>
      </c>
      <c r="O297" s="25" t="inlineStr">
        <is>
          <t>公开真实生产数据</t>
        </is>
      </c>
      <c r="P297" t="inlineStr">
        <is>
          <t>SHIFT-PRE-20251105</t>
        </is>
      </c>
      <c r="Q297" t="inlineStr">
        <is>
          <t>已关联</t>
        </is>
      </c>
      <c r="R297" t="inlineStr">
        <is>
          <t>按班次口径判断</t>
        </is>
      </c>
      <c r="T297" t="inlineStr">
        <is>
          <t>否</t>
        </is>
      </c>
    </row>
    <row r="298">
      <c r="A298" s="25" t="inlineStr">
        <is>
          <t>STOP-PRE-00297</t>
        </is>
      </c>
      <c r="B298" s="25" t="inlineStr">
        <is>
          <t>SHIFT-PRE-20251105</t>
        </is>
      </c>
      <c r="C298" s="25" t="inlineStr">
        <is>
          <t>改善前</t>
        </is>
      </c>
      <c r="D298" s="51" t="n">
        <v>45966</v>
      </c>
      <c r="E298" s="25" t="inlineStr">
        <is>
          <t>7KK25</t>
        </is>
      </c>
      <c r="F298" s="25" t="inlineStr">
        <is>
          <t>OPERATIONAL</t>
        </is>
      </c>
      <c r="G298" s="25" t="inlineStr">
        <is>
          <t>NO PRODUCTION SCHEDULE</t>
        </is>
      </c>
      <c r="H298" s="25" t="inlineStr">
        <is>
          <t>Planned - Not included in OEE</t>
        </is>
      </c>
      <c r="I298" s="25" t="inlineStr">
        <is>
          <t>-</t>
        </is>
      </c>
      <c r="J298" s="25" t="inlineStr">
        <is>
          <t>-</t>
        </is>
      </c>
      <c r="K298" s="53" t="n">
        <v>45966.75625</v>
      </c>
      <c r="L298" s="53" t="n">
        <v>45966.84375</v>
      </c>
      <c r="M298" s="54" t="n">
        <v>126</v>
      </c>
      <c r="N298" s="25" t="inlineStr">
        <is>
          <t>https://zenodo.org/records/17855209</t>
        </is>
      </c>
      <c r="O298" s="25" t="inlineStr">
        <is>
          <t>公开真实生产数据</t>
        </is>
      </c>
      <c r="P298" t="inlineStr">
        <is>
          <t>SHIFT-PRE-20251105</t>
        </is>
      </c>
      <c r="Q298" t="inlineStr">
        <is>
          <t>已关联</t>
        </is>
      </c>
      <c r="R298" t="inlineStr">
        <is>
          <t>按班次口径判断</t>
        </is>
      </c>
      <c r="T298" t="inlineStr">
        <is>
          <t>否</t>
        </is>
      </c>
    </row>
    <row r="299">
      <c r="A299" s="25" t="inlineStr">
        <is>
          <t>STOP-PRE-00298</t>
        </is>
      </c>
      <c r="B299" s="25" t="inlineStr">
        <is>
          <t>SHIFT-PRE-20251106</t>
        </is>
      </c>
      <c r="C299" s="25" t="inlineStr">
        <is>
          <t>改善前</t>
        </is>
      </c>
      <c r="D299" s="51" t="n">
        <v>45967</v>
      </c>
      <c r="E299" s="25" t="inlineStr">
        <is>
          <t>7KK25</t>
        </is>
      </c>
      <c r="F299" s="25" t="inlineStr">
        <is>
          <t>FAILURE</t>
        </is>
      </c>
      <c r="G299" s="25" t="inlineStr">
        <is>
          <t>AUTOMATION FAILURE</t>
        </is>
      </c>
      <c r="H299" s="25" t="inlineStr">
        <is>
          <t>Unplanned</t>
        </is>
      </c>
      <c r="I299" s="25" t="inlineStr">
        <is>
          <t>DRYER</t>
        </is>
      </c>
      <c r="J299" s="25" t="inlineStr">
        <is>
          <t>ΠΑΤΙΝΑΡΕΙ Ο ΜΕΤΑΦ. ΕΞΟΔΟΥ ΣΤΗ ΓΡΑΜΜΗ 5-6</t>
        </is>
      </c>
      <c r="K299" s="53" t="n">
        <v>45967.54444444444</v>
      </c>
      <c r="L299" s="53" t="n">
        <v>45967.55069444444</v>
      </c>
      <c r="M299" s="54" t="n">
        <v>9.699999999999999</v>
      </c>
      <c r="N299" s="25" t="inlineStr">
        <is>
          <t>https://zenodo.org/records/17855209</t>
        </is>
      </c>
      <c r="O299" s="25" t="inlineStr">
        <is>
          <t>公开真实生产数据</t>
        </is>
      </c>
      <c r="P299" t="inlineStr">
        <is>
          <t>SHIFT-PRE-20251106</t>
        </is>
      </c>
      <c r="Q299" t="inlineStr">
        <is>
          <t>已关联</t>
        </is>
      </c>
      <c r="R299" t="inlineStr">
        <is>
          <t>按班次口径判断</t>
        </is>
      </c>
      <c r="T299" t="inlineStr">
        <is>
          <t>否</t>
        </is>
      </c>
    </row>
    <row r="300">
      <c r="A300" s="25" t="inlineStr">
        <is>
          <t>STOP-PRE-00299</t>
        </is>
      </c>
      <c r="B300" s="25" t="inlineStr">
        <is>
          <t>SHIFT-PRE-20251106</t>
        </is>
      </c>
      <c r="C300" s="25" t="inlineStr">
        <is>
          <t>改善前</t>
        </is>
      </c>
      <c r="D300" s="51" t="n">
        <v>45967</v>
      </c>
      <c r="E300" s="25" t="inlineStr">
        <is>
          <t>7KK25</t>
        </is>
      </c>
      <c r="F300" s="25" t="inlineStr">
        <is>
          <t>MATERIALS</t>
        </is>
      </c>
      <c r="G300" s="25" t="inlineStr">
        <is>
          <t>MANUAL BRICK HANDLING</t>
        </is>
      </c>
      <c r="H300" s="25" t="inlineStr">
        <is>
          <t>Unplanned</t>
        </is>
      </c>
      <c r="I300" s="25" t="inlineStr">
        <is>
          <t>HACKING STATION</t>
        </is>
      </c>
      <c r="J300" s="25" t="inlineStr">
        <is>
          <t>ΣΠΑΣΜΕΝΑ</t>
        </is>
      </c>
      <c r="K300" s="53" t="n">
        <v>45967.57291666666</v>
      </c>
      <c r="L300" s="53" t="n">
        <v>45967.57638888889</v>
      </c>
      <c r="M300" s="54" t="n">
        <v>5.8</v>
      </c>
      <c r="N300" s="25" t="inlineStr">
        <is>
          <t>https://zenodo.org/records/17855209</t>
        </is>
      </c>
      <c r="O300" s="25" t="inlineStr">
        <is>
          <t>公开真实生产数据</t>
        </is>
      </c>
      <c r="P300" t="inlineStr">
        <is>
          <t>SHIFT-PRE-20251106</t>
        </is>
      </c>
      <c r="Q300" t="inlineStr">
        <is>
          <t>已关联</t>
        </is>
      </c>
      <c r="R300" t="inlineStr">
        <is>
          <t>按班次口径判断</t>
        </is>
      </c>
      <c r="T300" t="inlineStr">
        <is>
          <t>否</t>
        </is>
      </c>
    </row>
    <row r="301">
      <c r="A301" s="25" t="inlineStr">
        <is>
          <t>STOP-PRE-00300</t>
        </is>
      </c>
      <c r="B301" s="25" t="inlineStr">
        <is>
          <t>SHIFT-PRE-20251106</t>
        </is>
      </c>
      <c r="C301" s="25" t="inlineStr">
        <is>
          <t>改善前</t>
        </is>
      </c>
      <c r="D301" s="51" t="n">
        <v>45967</v>
      </c>
      <c r="E301" s="25" t="inlineStr">
        <is>
          <t>7KK25</t>
        </is>
      </c>
      <c r="F301" s="25" t="inlineStr">
        <is>
          <t>MATERIALS</t>
        </is>
      </c>
      <c r="G301" s="25" t="inlineStr">
        <is>
          <t>MANUAL BRICK HANDLING</t>
        </is>
      </c>
      <c r="H301" s="25" t="inlineStr">
        <is>
          <t>Unplanned</t>
        </is>
      </c>
      <c r="I301" s="25" t="inlineStr">
        <is>
          <t>HACKING STATION</t>
        </is>
      </c>
      <c r="J301" s="25" t="inlineStr">
        <is>
          <t>ΣΠΑΣΜΕΝΑ</t>
        </is>
      </c>
      <c r="K301" s="53" t="n">
        <v>45967.5875</v>
      </c>
      <c r="L301" s="53" t="n">
        <v>45967.59444444445</v>
      </c>
      <c r="M301" s="54" t="n">
        <v>10.6</v>
      </c>
      <c r="N301" s="25" t="inlineStr">
        <is>
          <t>https://zenodo.org/records/17855209</t>
        </is>
      </c>
      <c r="O301" s="25" t="inlineStr">
        <is>
          <t>公开真实生产数据</t>
        </is>
      </c>
      <c r="P301" t="inlineStr">
        <is>
          <t>SHIFT-PRE-20251106</t>
        </is>
      </c>
      <c r="Q301" t="inlineStr">
        <is>
          <t>已关联</t>
        </is>
      </c>
      <c r="R301" t="inlineStr">
        <is>
          <t>按班次口径判断</t>
        </is>
      </c>
      <c r="T301" t="inlineStr">
        <is>
          <t>否</t>
        </is>
      </c>
    </row>
    <row r="302">
      <c r="A302" s="25" t="inlineStr">
        <is>
          <t>STOP-PRE-00301</t>
        </is>
      </c>
      <c r="B302" s="25" t="inlineStr">
        <is>
          <t>SHIFT-PRE-20251106</t>
        </is>
      </c>
      <c r="C302" s="25" t="inlineStr">
        <is>
          <t>改善前</t>
        </is>
      </c>
      <c r="D302" s="51" t="n">
        <v>45967</v>
      </c>
      <c r="E302" s="25" t="inlineStr">
        <is>
          <t>7KK25</t>
        </is>
      </c>
      <c r="F302" s="25" t="inlineStr">
        <is>
          <t>MATERIALS</t>
        </is>
      </c>
      <c r="G302" s="25" t="inlineStr">
        <is>
          <t>MANUAL BRICK HANDLING</t>
        </is>
      </c>
      <c r="H302" s="25" t="inlineStr">
        <is>
          <t>Unplanned</t>
        </is>
      </c>
      <c r="I302" s="25" t="inlineStr">
        <is>
          <t>HACKING STATION</t>
        </is>
      </c>
      <c r="J302" s="25" t="inlineStr">
        <is>
          <t>ΣΠΑΣΜΕΝΑ</t>
        </is>
      </c>
      <c r="K302" s="53" t="n">
        <v>45967.60555555556</v>
      </c>
      <c r="L302" s="53" t="n">
        <v>45967.61388888889</v>
      </c>
      <c r="M302" s="54" t="n">
        <v>12.4</v>
      </c>
      <c r="N302" s="25" t="inlineStr">
        <is>
          <t>https://zenodo.org/records/17855209</t>
        </is>
      </c>
      <c r="O302" s="25" t="inlineStr">
        <is>
          <t>公开真实生产数据</t>
        </is>
      </c>
      <c r="P302" t="inlineStr">
        <is>
          <t>SHIFT-PRE-20251106</t>
        </is>
      </c>
      <c r="Q302" t="inlineStr">
        <is>
          <t>已关联</t>
        </is>
      </c>
      <c r="R302" t="inlineStr">
        <is>
          <t>按班次口径判断</t>
        </is>
      </c>
      <c r="T302" t="inlineStr">
        <is>
          <t>否</t>
        </is>
      </c>
    </row>
    <row r="303">
      <c r="A303" s="25" t="inlineStr">
        <is>
          <t>STOP-PRE-00302</t>
        </is>
      </c>
      <c r="B303" s="25" t="inlineStr">
        <is>
          <t>SHIFT-PRE-20251106</t>
        </is>
      </c>
      <c r="C303" s="25" t="inlineStr">
        <is>
          <t>改善前</t>
        </is>
      </c>
      <c r="D303" s="51" t="n">
        <v>45967</v>
      </c>
      <c r="E303" s="25" t="inlineStr">
        <is>
          <t>7KK25</t>
        </is>
      </c>
      <c r="F303" s="25" t="inlineStr">
        <is>
          <t>MATERIALS</t>
        </is>
      </c>
      <c r="G303" s="25" t="inlineStr">
        <is>
          <t>MANUAL BRICK HANDLING</t>
        </is>
      </c>
      <c r="H303" s="25" t="inlineStr">
        <is>
          <t>Unplanned</t>
        </is>
      </c>
      <c r="I303" s="25" t="inlineStr">
        <is>
          <t>DRYER</t>
        </is>
      </c>
      <c r="J303" s="25" t="inlineStr">
        <is>
          <t>ΣΠΑΣΜΕΝΑ</t>
        </is>
      </c>
      <c r="K303" s="53" t="n">
        <v>45967.62708333333</v>
      </c>
      <c r="L303" s="53" t="n">
        <v>45967.63541666666</v>
      </c>
      <c r="M303" s="54" t="n">
        <v>12.9</v>
      </c>
      <c r="N303" s="25" t="inlineStr">
        <is>
          <t>https://zenodo.org/records/17855209</t>
        </is>
      </c>
      <c r="O303" s="25" t="inlineStr">
        <is>
          <t>公开真实生产数据</t>
        </is>
      </c>
      <c r="P303" t="inlineStr">
        <is>
          <t>SHIFT-PRE-20251106</t>
        </is>
      </c>
      <c r="Q303" t="inlineStr">
        <is>
          <t>已关联</t>
        </is>
      </c>
      <c r="R303" t="inlineStr">
        <is>
          <t>按班次口径判断</t>
        </is>
      </c>
      <c r="T303" t="inlineStr">
        <is>
          <t>否</t>
        </is>
      </c>
    </row>
    <row r="304">
      <c r="A304" s="25" t="inlineStr">
        <is>
          <t>STOP-PRE-00303</t>
        </is>
      </c>
      <c r="B304" s="25" t="inlineStr">
        <is>
          <t>SHIFT-PRE-20251106</t>
        </is>
      </c>
      <c r="C304" s="25" t="inlineStr">
        <is>
          <t>改善前</t>
        </is>
      </c>
      <c r="D304" s="51" t="n">
        <v>45967</v>
      </c>
      <c r="E304" s="25" t="inlineStr">
        <is>
          <t>9KK25</t>
        </is>
      </c>
      <c r="F304" s="25" t="inlineStr">
        <is>
          <t>SETUPS-CHANGEOVERS</t>
        </is>
      </c>
      <c r="G304" s="25" t="inlineStr">
        <is>
          <t>MATERIAL CHANGEOVER</t>
        </is>
      </c>
      <c r="H304" s="25" t="inlineStr">
        <is>
          <t>Planned - Included in OEE</t>
        </is>
      </c>
      <c r="I304" s="25" t="inlineStr">
        <is>
          <t>EXTRUDER PRESS</t>
        </is>
      </c>
      <c r="J304" s="25" t="inlineStr">
        <is>
          <t>-</t>
        </is>
      </c>
      <c r="K304" s="53" t="n">
        <v>45967.65486111111</v>
      </c>
      <c r="L304" s="53" t="n">
        <v>45967.67430555556</v>
      </c>
      <c r="M304" s="54" t="n">
        <v>28.8</v>
      </c>
      <c r="N304" s="25" t="inlineStr">
        <is>
          <t>https://zenodo.org/records/17855209</t>
        </is>
      </c>
      <c r="O304" s="25" t="inlineStr">
        <is>
          <t>公开真实生产数据</t>
        </is>
      </c>
      <c r="P304" t="inlineStr">
        <is>
          <t>SHIFT-PRE-20251106</t>
        </is>
      </c>
      <c r="Q304" t="inlineStr">
        <is>
          <t>已关联</t>
        </is>
      </c>
      <c r="R304" t="inlineStr">
        <is>
          <t>按班次口径判断</t>
        </is>
      </c>
      <c r="T304" t="inlineStr">
        <is>
          <t>是</t>
        </is>
      </c>
      <c r="U304">
        <f>IFERROR(VLOOKUP(G304,'18_换产标准_模拟'!$B$2:$F$4,3,FALSE),"")</f>
        <v/>
      </c>
      <c r="V304">
        <f>IFERROR(MAX(M304-U304,0),"")</f>
        <v/>
      </c>
      <c r="W304">
        <f>IFERROR(IF(V304=0,"达标",IF(V304&lt;=VLOOKUP(G304,'18_换产标准_模拟'!$B$2:$F$4,4,FALSE)-VLOOKUP(G304,'18_换产标准_模拟'!$B$2:$F$4,3,FALSE),"轻微超时",IF(V304&lt;=VLOOKUP(G304,'18_换产标准_模拟'!$B$2:$F$4,5,FALSE)-VLOOKUP(G304,'18_换产标准_模拟'!$B$2:$F$4,3,FALSE),"超时","严重超时"))),"")</f>
        <v/>
      </c>
      <c r="X304">
        <f>IFERROR(INDEX('18_换产标准_模拟'!$A$2:$A$4,MATCH(G304,'18_换产标准_模拟'!$B$2:$B$4,0)),"")</f>
        <v/>
      </c>
      <c r="Y304" t="inlineStr">
        <is>
          <t>团队模拟数据</t>
        </is>
      </c>
    </row>
    <row r="305">
      <c r="A305" s="25" t="inlineStr">
        <is>
          <t>STOP-PRE-00304</t>
        </is>
      </c>
      <c r="B305" s="25" t="inlineStr">
        <is>
          <t>SHIFT-PRE-20251106</t>
        </is>
      </c>
      <c r="C305" s="25" t="inlineStr">
        <is>
          <t>改善前</t>
        </is>
      </c>
      <c r="D305" s="51" t="n">
        <v>45967</v>
      </c>
      <c r="E305" s="25" t="inlineStr">
        <is>
          <t>9KK25</t>
        </is>
      </c>
      <c r="F305" s="25" t="inlineStr">
        <is>
          <t>OPERATIONAL</t>
        </is>
      </c>
      <c r="G305" s="25" t="inlineStr">
        <is>
          <t>CLEANING</t>
        </is>
      </c>
      <c r="H305" s="25" t="inlineStr">
        <is>
          <t>Planned - Included in OEE</t>
        </is>
      </c>
      <c r="I305" s="25" t="inlineStr">
        <is>
          <t>HYDRAULIC ELEVATOR (UNLOADING)</t>
        </is>
      </c>
      <c r="J305" s="25" t="inlineStr">
        <is>
          <t>ΑΔΕΙΑΣΜΑ ΑΠΟ ΤΟ ΝΕΡΟ</t>
        </is>
      </c>
      <c r="K305" s="53" t="n">
        <v>45967.71527777778</v>
      </c>
      <c r="L305" s="53" t="n">
        <v>45967.72083333333</v>
      </c>
      <c r="M305" s="54" t="n">
        <v>8.4</v>
      </c>
      <c r="N305" s="25" t="inlineStr">
        <is>
          <t>https://zenodo.org/records/17855209</t>
        </is>
      </c>
      <c r="O305" s="25" t="inlineStr">
        <is>
          <t>公开真实生产数据</t>
        </is>
      </c>
      <c r="P305" t="inlineStr">
        <is>
          <t>SHIFT-PRE-20251106</t>
        </is>
      </c>
      <c r="Q305" t="inlineStr">
        <is>
          <t>已关联</t>
        </is>
      </c>
      <c r="R305" t="inlineStr">
        <is>
          <t>按班次口径判断</t>
        </is>
      </c>
      <c r="T305" t="inlineStr">
        <is>
          <t>否</t>
        </is>
      </c>
    </row>
    <row r="306">
      <c r="A306" s="25" t="inlineStr">
        <is>
          <t>STOP-PRE-00305</t>
        </is>
      </c>
      <c r="B306" s="25" t="inlineStr">
        <is>
          <t>SHIFT-PRE-20251106</t>
        </is>
      </c>
      <c r="C306" s="25" t="inlineStr">
        <is>
          <t>改善前</t>
        </is>
      </c>
      <c r="D306" s="51" t="n">
        <v>45967</v>
      </c>
      <c r="E306" s="25" t="inlineStr">
        <is>
          <t>9KK25</t>
        </is>
      </c>
      <c r="F306" s="25" t="inlineStr">
        <is>
          <t>MATERIALS</t>
        </is>
      </c>
      <c r="G306" s="25" t="inlineStr">
        <is>
          <t>MANUAL BRICK HANDLING</t>
        </is>
      </c>
      <c r="H306" s="25" t="inlineStr">
        <is>
          <t>Unplanned</t>
        </is>
      </c>
      <c r="I306" s="25" t="inlineStr">
        <is>
          <t>HACKING STATION</t>
        </is>
      </c>
      <c r="J306" s="25" t="inlineStr">
        <is>
          <t>ΣΠΑΣΜΕΝΑ</t>
        </is>
      </c>
      <c r="K306" s="53" t="n">
        <v>45967.74652777778</v>
      </c>
      <c r="L306" s="53" t="n">
        <v>45967.75347222222</v>
      </c>
      <c r="M306" s="54" t="n">
        <v>10.7</v>
      </c>
      <c r="N306" s="25" t="inlineStr">
        <is>
          <t>https://zenodo.org/records/17855209</t>
        </is>
      </c>
      <c r="O306" s="25" t="inlineStr">
        <is>
          <t>公开真实生产数据</t>
        </is>
      </c>
      <c r="P306" t="inlineStr">
        <is>
          <t>SHIFT-PRE-20251106</t>
        </is>
      </c>
      <c r="Q306" t="inlineStr">
        <is>
          <t>已关联</t>
        </is>
      </c>
      <c r="R306" t="inlineStr">
        <is>
          <t>按班次口径判断</t>
        </is>
      </c>
      <c r="T306" t="inlineStr">
        <is>
          <t>否</t>
        </is>
      </c>
    </row>
    <row r="307">
      <c r="A307" s="25" t="inlineStr">
        <is>
          <t>STOP-PRE-00306</t>
        </is>
      </c>
      <c r="B307" s="25" t="inlineStr">
        <is>
          <t>SHIFT-PRE-20251106</t>
        </is>
      </c>
      <c r="C307" s="25" t="inlineStr">
        <is>
          <t>改善前</t>
        </is>
      </c>
      <c r="D307" s="51" t="n">
        <v>45967</v>
      </c>
      <c r="E307" s="25" t="inlineStr">
        <is>
          <t>9KK25</t>
        </is>
      </c>
      <c r="F307" s="25" t="inlineStr">
        <is>
          <t>OPERATIONAL</t>
        </is>
      </c>
      <c r="G307" s="25" t="inlineStr">
        <is>
          <t>CLEANING</t>
        </is>
      </c>
      <c r="H307" s="25" t="inlineStr">
        <is>
          <t>Planned - Included in OEE</t>
        </is>
      </c>
      <c r="I307" s="25" t="inlineStr">
        <is>
          <t>EXTRUDER PRESS</t>
        </is>
      </c>
      <c r="J307" s="25" t="inlineStr">
        <is>
          <t>-</t>
        </is>
      </c>
      <c r="K307" s="53" t="n">
        <v>45967.80416666667</v>
      </c>
      <c r="L307" s="53" t="n">
        <v>45967.85416666666</v>
      </c>
      <c r="M307" s="54" t="n">
        <v>72</v>
      </c>
      <c r="N307" s="25" t="inlineStr">
        <is>
          <t>https://zenodo.org/records/17855209</t>
        </is>
      </c>
      <c r="O307" s="25" t="inlineStr">
        <is>
          <t>公开真实生产数据</t>
        </is>
      </c>
      <c r="P307" t="inlineStr">
        <is>
          <t>SHIFT-PRE-20251106</t>
        </is>
      </c>
      <c r="Q307" t="inlineStr">
        <is>
          <t>已关联</t>
        </is>
      </c>
      <c r="R307" t="inlineStr">
        <is>
          <t>按班次口径判断</t>
        </is>
      </c>
      <c r="T307" t="inlineStr">
        <is>
          <t>否</t>
        </is>
      </c>
    </row>
    <row r="308">
      <c r="A308" s="25" t="inlineStr">
        <is>
          <t>STOP-PRE-00307</t>
        </is>
      </c>
      <c r="B308" s="25" t="inlineStr">
        <is>
          <t>SHIFT-PRE-20251107</t>
        </is>
      </c>
      <c r="C308" s="25" t="inlineStr">
        <is>
          <t>改善前</t>
        </is>
      </c>
      <c r="D308" s="51" t="n">
        <v>45968</v>
      </c>
      <c r="E308" s="25" t="inlineStr">
        <is>
          <t>9KK25</t>
        </is>
      </c>
      <c r="F308" s="25" t="inlineStr">
        <is>
          <t>FAILURE</t>
        </is>
      </c>
      <c r="G308" s="25" t="inlineStr">
        <is>
          <t>AUTOMATION FAILURE</t>
        </is>
      </c>
      <c r="H308" s="25" t="inlineStr">
        <is>
          <t>Unplanned</t>
        </is>
      </c>
      <c r="I308" s="25" t="inlineStr">
        <is>
          <t>DRYER</t>
        </is>
      </c>
      <c r="J308" s="25" t="inlineStr">
        <is>
          <t>ΠΑΤΙΝΑΡΕΙ Ο ΜΕΤΑΦ. ΕΞΟΔΟΥ ΣΤΗ ΓΡΑΜΜΗ 5-6</t>
        </is>
      </c>
      <c r="K308" s="53" t="n">
        <v>45968.55416666667</v>
      </c>
      <c r="L308" s="53" t="n">
        <v>45968.55763888889</v>
      </c>
      <c r="M308" s="54" t="n">
        <v>5.5</v>
      </c>
      <c r="N308" s="25" t="inlineStr">
        <is>
          <t>https://zenodo.org/records/17855209</t>
        </is>
      </c>
      <c r="O308" s="25" t="inlineStr">
        <is>
          <t>公开真实生产数据</t>
        </is>
      </c>
      <c r="P308" t="inlineStr">
        <is>
          <t>SHIFT-PRE-20251107</t>
        </is>
      </c>
      <c r="Q308" t="inlineStr">
        <is>
          <t>已关联</t>
        </is>
      </c>
      <c r="R308" t="inlineStr">
        <is>
          <t>按班次口径判断</t>
        </is>
      </c>
      <c r="T308" t="inlineStr">
        <is>
          <t>否</t>
        </is>
      </c>
    </row>
    <row r="309">
      <c r="A309" s="25" t="inlineStr">
        <is>
          <t>STOP-PRE-00308</t>
        </is>
      </c>
      <c r="B309" s="25" t="inlineStr">
        <is>
          <t>SHIFT-PRE-20251107</t>
        </is>
      </c>
      <c r="C309" s="25" t="inlineStr">
        <is>
          <t>改善前</t>
        </is>
      </c>
      <c r="D309" s="51" t="n">
        <v>45968</v>
      </c>
      <c r="E309" s="25" t="inlineStr">
        <is>
          <t>KK250</t>
        </is>
      </c>
      <c r="F309" s="25" t="inlineStr">
        <is>
          <t>SETUPS-CHANGEOVERS</t>
        </is>
      </c>
      <c r="G309" s="25" t="inlineStr">
        <is>
          <t>MATERIAL CHANGEOVER</t>
        </is>
      </c>
      <c r="H309" s="25" t="inlineStr">
        <is>
          <t>Planned - Included in OEE</t>
        </is>
      </c>
      <c r="I309" s="25" t="inlineStr">
        <is>
          <t>EXTRUDER PRESS</t>
        </is>
      </c>
      <c r="J309" s="25" t="inlineStr">
        <is>
          <t>-</t>
        </is>
      </c>
      <c r="K309" s="53" t="n">
        <v>45968.58680555555</v>
      </c>
      <c r="L309" s="53" t="n">
        <v>45968.60902777778</v>
      </c>
      <c r="M309" s="54" t="n">
        <v>32.6</v>
      </c>
      <c r="N309" s="25" t="inlineStr">
        <is>
          <t>https://zenodo.org/records/17855209</t>
        </is>
      </c>
      <c r="O309" s="25" t="inlineStr">
        <is>
          <t>公开真实生产数据</t>
        </is>
      </c>
      <c r="P309" t="inlineStr">
        <is>
          <t>SHIFT-PRE-20251107</t>
        </is>
      </c>
      <c r="Q309" t="inlineStr">
        <is>
          <t>已关联</t>
        </is>
      </c>
      <c r="R309" t="inlineStr">
        <is>
          <t>按班次口径判断</t>
        </is>
      </c>
      <c r="T309" t="inlineStr">
        <is>
          <t>是</t>
        </is>
      </c>
      <c r="U309">
        <f>IFERROR(VLOOKUP(G309,'18_换产标准_模拟'!$B$2:$F$4,3,FALSE),"")</f>
        <v/>
      </c>
      <c r="V309">
        <f>IFERROR(MAX(M309-U309,0),"")</f>
        <v/>
      </c>
      <c r="W309">
        <f>IFERROR(IF(V309=0,"达标",IF(V309&lt;=VLOOKUP(G309,'18_换产标准_模拟'!$B$2:$F$4,4,FALSE)-VLOOKUP(G309,'18_换产标准_模拟'!$B$2:$F$4,3,FALSE),"轻微超时",IF(V309&lt;=VLOOKUP(G309,'18_换产标准_模拟'!$B$2:$F$4,5,FALSE)-VLOOKUP(G309,'18_换产标准_模拟'!$B$2:$F$4,3,FALSE),"超时","严重超时"))),"")</f>
        <v/>
      </c>
      <c r="X309">
        <f>IFERROR(INDEX('18_换产标准_模拟'!$A$2:$A$4,MATCH(G309,'18_换产标准_模拟'!$B$2:$B$4,0)),"")</f>
        <v/>
      </c>
      <c r="Y309" t="inlineStr">
        <is>
          <t>团队模拟数据</t>
        </is>
      </c>
    </row>
    <row r="310">
      <c r="A310" s="25" t="inlineStr">
        <is>
          <t>STOP-PRE-00309</t>
        </is>
      </c>
      <c r="B310" s="25" t="inlineStr">
        <is>
          <t>SHIFT-PRE-20251107</t>
        </is>
      </c>
      <c r="C310" s="25" t="inlineStr">
        <is>
          <t>改善前</t>
        </is>
      </c>
      <c r="D310" s="51" t="n">
        <v>45968</v>
      </c>
      <c r="E310" s="25" t="inlineStr">
        <is>
          <t>KK250</t>
        </is>
      </c>
      <c r="F310" s="25" t="inlineStr">
        <is>
          <t>SETUPS-CHANGEOVERS</t>
        </is>
      </c>
      <c r="G310" s="25" t="inlineStr">
        <is>
          <t>OTHER CALIBRATION</t>
        </is>
      </c>
      <c r="H310" s="25" t="inlineStr">
        <is>
          <t>Unplanned</t>
        </is>
      </c>
      <c r="I310" s="25" t="inlineStr">
        <is>
          <t>ROLLER MILL C</t>
        </is>
      </c>
      <c r="J310" s="25" t="inlineStr">
        <is>
          <t>ΡΥΘΜΙΣΗ ΞΥΣΤΡΑΣ</t>
        </is>
      </c>
      <c r="K310" s="53" t="n">
        <v>45968.61458333334</v>
      </c>
      <c r="L310" s="53" t="n">
        <v>45968.62222222222</v>
      </c>
      <c r="M310" s="54" t="n">
        <v>11.5</v>
      </c>
      <c r="N310" s="25" t="inlineStr">
        <is>
          <t>https://zenodo.org/records/17855209</t>
        </is>
      </c>
      <c r="O310" s="25" t="inlineStr">
        <is>
          <t>公开真实生产数据</t>
        </is>
      </c>
      <c r="P310" t="inlineStr">
        <is>
          <t>SHIFT-PRE-20251107</t>
        </is>
      </c>
      <c r="Q310" t="inlineStr">
        <is>
          <t>已关联</t>
        </is>
      </c>
      <c r="R310" t="inlineStr">
        <is>
          <t>按班次口径判断</t>
        </is>
      </c>
      <c r="T310" t="inlineStr">
        <is>
          <t>是</t>
        </is>
      </c>
      <c r="U310">
        <f>IFERROR(VLOOKUP(G310,'18_换产标准_模拟'!$B$2:$F$4,3,FALSE),"")</f>
        <v/>
      </c>
      <c r="V310">
        <f>IFERROR(MAX(M310-U310,0),"")</f>
        <v/>
      </c>
      <c r="W310">
        <f>IFERROR(IF(V310=0,"达标",IF(V310&lt;=VLOOKUP(G310,'18_换产标准_模拟'!$B$2:$F$4,4,FALSE)-VLOOKUP(G310,'18_换产标准_模拟'!$B$2:$F$4,3,FALSE),"轻微超时",IF(V310&lt;=VLOOKUP(G310,'18_换产标准_模拟'!$B$2:$F$4,5,FALSE)-VLOOKUP(G310,'18_换产标准_模拟'!$B$2:$F$4,3,FALSE),"超时","严重超时"))),"")</f>
        <v/>
      </c>
      <c r="X310">
        <f>IFERROR(INDEX('18_换产标准_模拟'!$A$2:$A$4,MATCH(G310,'18_换产标准_模拟'!$B$2:$B$4,0)),"")</f>
        <v/>
      </c>
      <c r="Y310" t="inlineStr">
        <is>
          <t>团队模拟数据</t>
        </is>
      </c>
    </row>
    <row r="311">
      <c r="A311" s="25" t="inlineStr">
        <is>
          <t>STOP-PRE-00310</t>
        </is>
      </c>
      <c r="B311" s="25" t="inlineStr">
        <is>
          <t>SHIFT-PRE-20251107</t>
        </is>
      </c>
      <c r="C311" s="25" t="inlineStr">
        <is>
          <t>改善前</t>
        </is>
      </c>
      <c r="D311" s="51" t="n">
        <v>45968</v>
      </c>
      <c r="E311" s="25" t="inlineStr">
        <is>
          <t>KK250</t>
        </is>
      </c>
      <c r="F311" s="25" t="inlineStr">
        <is>
          <t>OPERATIONAL</t>
        </is>
      </c>
      <c r="G311" s="25" t="inlineStr">
        <is>
          <t>QUALITY CONTROL</t>
        </is>
      </c>
      <c r="H311" s="25" t="inlineStr">
        <is>
          <t>Planned - Included in OEE</t>
        </is>
      </c>
      <c r="I311" s="25" t="inlineStr">
        <is>
          <t>EXTRUDER PRESS</t>
        </is>
      </c>
      <c r="J311" s="25" t="inlineStr">
        <is>
          <t>ΚΑΛΟΥΠΙ</t>
        </is>
      </c>
      <c r="K311" s="53" t="n">
        <v>45968.62569444445</v>
      </c>
      <c r="L311" s="53" t="n">
        <v>45968.62847222222</v>
      </c>
      <c r="M311" s="54" t="n">
        <v>4.8</v>
      </c>
      <c r="N311" s="25" t="inlineStr">
        <is>
          <t>https://zenodo.org/records/17855209</t>
        </is>
      </c>
      <c r="O311" s="25" t="inlineStr">
        <is>
          <t>公开真实生产数据</t>
        </is>
      </c>
      <c r="P311" t="inlineStr">
        <is>
          <t>SHIFT-PRE-20251107</t>
        </is>
      </c>
      <c r="Q311" t="inlineStr">
        <is>
          <t>已关联</t>
        </is>
      </c>
      <c r="R311" t="inlineStr">
        <is>
          <t>按班次口径判断</t>
        </is>
      </c>
      <c r="T311" t="inlineStr">
        <is>
          <t>否</t>
        </is>
      </c>
    </row>
    <row r="312">
      <c r="A312" s="25" t="inlineStr">
        <is>
          <t>STOP-PRE-00311</t>
        </is>
      </c>
      <c r="B312" s="25" t="inlineStr">
        <is>
          <t>SHIFT-PRE-20251107</t>
        </is>
      </c>
      <c r="C312" s="25" t="inlineStr">
        <is>
          <t>改善前</t>
        </is>
      </c>
      <c r="D312" s="51" t="n">
        <v>45968</v>
      </c>
      <c r="E312" s="25" t="inlineStr">
        <is>
          <t>KK250</t>
        </is>
      </c>
      <c r="F312" s="25" t="inlineStr">
        <is>
          <t>MATERIALS</t>
        </is>
      </c>
      <c r="G312" s="25" t="inlineStr">
        <is>
          <t>MANUAL BRICK HANDLING</t>
        </is>
      </c>
      <c r="H312" s="25" t="inlineStr">
        <is>
          <t>Unplanned</t>
        </is>
      </c>
      <c r="I312" s="25" t="inlineStr">
        <is>
          <t>HACKING STATION</t>
        </is>
      </c>
      <c r="J312" s="25" t="inlineStr">
        <is>
          <t>ΣΠΑΣΜΕΝΑ</t>
        </is>
      </c>
      <c r="K312" s="53" t="n">
        <v>45968.64722222222</v>
      </c>
      <c r="L312" s="53" t="n">
        <v>45968.66805555556</v>
      </c>
      <c r="M312" s="54" t="n">
        <v>30.5</v>
      </c>
      <c r="N312" s="25" t="inlineStr">
        <is>
          <t>https://zenodo.org/records/17855209</t>
        </is>
      </c>
      <c r="O312" s="25" t="inlineStr">
        <is>
          <t>公开真实生产数据</t>
        </is>
      </c>
      <c r="P312" t="inlineStr">
        <is>
          <t>SHIFT-PRE-20251107</t>
        </is>
      </c>
      <c r="Q312" t="inlineStr">
        <is>
          <t>已关联</t>
        </is>
      </c>
      <c r="R312" t="inlineStr">
        <is>
          <t>按班次口径判断</t>
        </is>
      </c>
      <c r="T312" t="inlineStr">
        <is>
          <t>否</t>
        </is>
      </c>
    </row>
    <row r="313">
      <c r="A313" s="25" t="inlineStr">
        <is>
          <t>STOP-PRE-00312</t>
        </is>
      </c>
      <c r="B313" s="25" t="inlineStr">
        <is>
          <t>SHIFT-PRE-20251107</t>
        </is>
      </c>
      <c r="C313" s="25" t="inlineStr">
        <is>
          <t>改善前</t>
        </is>
      </c>
      <c r="D313" s="51" t="n">
        <v>45968</v>
      </c>
      <c r="E313" s="25" t="inlineStr">
        <is>
          <t>KK250</t>
        </is>
      </c>
      <c r="F313" s="25" t="inlineStr">
        <is>
          <t>SETUPS-CHANGEOVERS</t>
        </is>
      </c>
      <c r="G313" s="25" t="inlineStr">
        <is>
          <t>WIRE ROLL REPLACEMENT</t>
        </is>
      </c>
      <c r="H313" s="25" t="inlineStr">
        <is>
          <t>Unplanned</t>
        </is>
      </c>
      <c r="I313" s="25" t="inlineStr">
        <is>
          <t>CUTTER</t>
        </is>
      </c>
      <c r="J313" s="25" t="inlineStr">
        <is>
          <t>-</t>
        </is>
      </c>
      <c r="K313" s="53" t="n">
        <v>45968.68680555555</v>
      </c>
      <c r="L313" s="53" t="n">
        <v>45968.69513888889</v>
      </c>
      <c r="M313" s="54" t="n">
        <v>12.2</v>
      </c>
      <c r="N313" s="25" t="inlineStr">
        <is>
          <t>https://zenodo.org/records/17855209</t>
        </is>
      </c>
      <c r="O313" s="25" t="inlineStr">
        <is>
          <t>公开真实生产数据</t>
        </is>
      </c>
      <c r="P313" t="inlineStr">
        <is>
          <t>SHIFT-PRE-20251107</t>
        </is>
      </c>
      <c r="Q313" t="inlineStr">
        <is>
          <t>已关联</t>
        </is>
      </c>
      <c r="R313" t="inlineStr">
        <is>
          <t>按班次口径判断</t>
        </is>
      </c>
      <c r="T313" t="inlineStr">
        <is>
          <t>是</t>
        </is>
      </c>
      <c r="U313">
        <f>IFERROR(VLOOKUP(G313,'18_换产标准_模拟'!$B$2:$F$4,3,FALSE),"")</f>
        <v/>
      </c>
      <c r="V313">
        <f>IFERROR(MAX(M313-U313,0),"")</f>
        <v/>
      </c>
      <c r="W313">
        <f>IFERROR(IF(V313=0,"达标",IF(V313&lt;=VLOOKUP(G313,'18_换产标准_模拟'!$B$2:$F$4,4,FALSE)-VLOOKUP(G313,'18_换产标准_模拟'!$B$2:$F$4,3,FALSE),"轻微超时",IF(V313&lt;=VLOOKUP(G313,'18_换产标准_模拟'!$B$2:$F$4,5,FALSE)-VLOOKUP(G313,'18_换产标准_模拟'!$B$2:$F$4,3,FALSE),"超时","严重超时"))),"")</f>
        <v/>
      </c>
      <c r="X313">
        <f>IFERROR(INDEX('18_换产标准_模拟'!$A$2:$A$4,MATCH(G313,'18_换产标准_模拟'!$B$2:$B$4,0)),"")</f>
        <v/>
      </c>
      <c r="Y313" t="inlineStr">
        <is>
          <t>团队模拟数据</t>
        </is>
      </c>
    </row>
    <row r="314">
      <c r="A314" s="25" t="inlineStr">
        <is>
          <t>STOP-PRE-00313</t>
        </is>
      </c>
      <c r="B314" s="25" t="inlineStr">
        <is>
          <t>SHIFT-PRE-20251107</t>
        </is>
      </c>
      <c r="C314" s="25" t="inlineStr">
        <is>
          <t>改善前</t>
        </is>
      </c>
      <c r="D314" s="51" t="n">
        <v>45968</v>
      </c>
      <c r="E314" s="25" t="inlineStr">
        <is>
          <t>KK250</t>
        </is>
      </c>
      <c r="F314" s="25" t="inlineStr">
        <is>
          <t>MATERIALS</t>
        </is>
      </c>
      <c r="G314" s="25" t="inlineStr">
        <is>
          <t>MANUAL BRICK HANDLING</t>
        </is>
      </c>
      <c r="H314" s="25" t="inlineStr">
        <is>
          <t>Unplanned</t>
        </is>
      </c>
      <c r="I314" s="25" t="inlineStr">
        <is>
          <t>HACKING STATION</t>
        </is>
      </c>
      <c r="J314" s="25" t="inlineStr">
        <is>
          <t>ΣΠΑΣΜΕΝΑ</t>
        </is>
      </c>
      <c r="K314" s="53" t="n">
        <v>45968.70347222222</v>
      </c>
      <c r="L314" s="53" t="n">
        <v>45968.70625</v>
      </c>
      <c r="M314" s="54" t="n">
        <v>4.5</v>
      </c>
      <c r="N314" s="25" t="inlineStr">
        <is>
          <t>https://zenodo.org/records/17855209</t>
        </is>
      </c>
      <c r="O314" s="25" t="inlineStr">
        <is>
          <t>公开真实生产数据</t>
        </is>
      </c>
      <c r="P314" t="inlineStr">
        <is>
          <t>SHIFT-PRE-20251107</t>
        </is>
      </c>
      <c r="Q314" t="inlineStr">
        <is>
          <t>已关联</t>
        </is>
      </c>
      <c r="R314" t="inlineStr">
        <is>
          <t>按班次口径判断</t>
        </is>
      </c>
      <c r="T314" t="inlineStr">
        <is>
          <t>否</t>
        </is>
      </c>
    </row>
    <row r="315">
      <c r="A315" s="25" t="inlineStr">
        <is>
          <t>STOP-PRE-00314</t>
        </is>
      </c>
      <c r="B315" s="25" t="inlineStr">
        <is>
          <t>SHIFT-PRE-20251107</t>
        </is>
      </c>
      <c r="C315" s="25" t="inlineStr">
        <is>
          <t>改善前</t>
        </is>
      </c>
      <c r="D315" s="51" t="n">
        <v>45968</v>
      </c>
      <c r="E315" s="25" t="inlineStr">
        <is>
          <t>KK250</t>
        </is>
      </c>
      <c r="F315" s="25" t="inlineStr">
        <is>
          <t>MATERIALS</t>
        </is>
      </c>
      <c r="G315" s="25" t="inlineStr">
        <is>
          <t>MANUAL BRICK HANDLING</t>
        </is>
      </c>
      <c r="H315" s="25" t="inlineStr">
        <is>
          <t>Unplanned</t>
        </is>
      </c>
      <c r="I315" s="25" t="inlineStr">
        <is>
          <t>HACKING STATION</t>
        </is>
      </c>
      <c r="J315" s="25" t="inlineStr">
        <is>
          <t>ΣΠΑΣΜΕΝΑ</t>
        </is>
      </c>
      <c r="K315" s="53" t="n">
        <v>45968.71736111111</v>
      </c>
      <c r="L315" s="53" t="n">
        <v>45968.72291666667</v>
      </c>
      <c r="M315" s="54" t="n">
        <v>9</v>
      </c>
      <c r="N315" s="25" t="inlineStr">
        <is>
          <t>https://zenodo.org/records/17855209</t>
        </is>
      </c>
      <c r="O315" s="25" t="inlineStr">
        <is>
          <t>公开真实生产数据</t>
        </is>
      </c>
      <c r="P315" t="inlineStr">
        <is>
          <t>SHIFT-PRE-20251107</t>
        </is>
      </c>
      <c r="Q315" t="inlineStr">
        <is>
          <t>已关联</t>
        </is>
      </c>
      <c r="R315" t="inlineStr">
        <is>
          <t>按班次口径判断</t>
        </is>
      </c>
      <c r="T315" t="inlineStr">
        <is>
          <t>否</t>
        </is>
      </c>
    </row>
    <row r="316">
      <c r="A316" s="25" t="inlineStr">
        <is>
          <t>STOP-PRE-00315</t>
        </is>
      </c>
      <c r="B316" s="25" t="inlineStr">
        <is>
          <t>SHIFT-PRE-20251107</t>
        </is>
      </c>
      <c r="C316" s="25" t="inlineStr">
        <is>
          <t>改善前</t>
        </is>
      </c>
      <c r="D316" s="51" t="n">
        <v>45968</v>
      </c>
      <c r="E316" s="25" t="inlineStr">
        <is>
          <t>KK250</t>
        </is>
      </c>
      <c r="F316" s="25" t="inlineStr">
        <is>
          <t>MATERIALS</t>
        </is>
      </c>
      <c r="G316" s="25" t="inlineStr">
        <is>
          <t>MANUAL BRICK HANDLING</t>
        </is>
      </c>
      <c r="H316" s="25" t="inlineStr">
        <is>
          <t>Unplanned</t>
        </is>
      </c>
      <c r="I316" s="25" t="inlineStr">
        <is>
          <t>HACKING STATION</t>
        </is>
      </c>
      <c r="J316" s="25" t="inlineStr">
        <is>
          <t>ΣΠΑΣΜΕΝΑ</t>
        </is>
      </c>
      <c r="K316" s="53" t="n">
        <v>45968.72916666666</v>
      </c>
      <c r="L316" s="53" t="n">
        <v>45968.75069444445</v>
      </c>
      <c r="M316" s="54" t="n">
        <v>31.7</v>
      </c>
      <c r="N316" s="25" t="inlineStr">
        <is>
          <t>https://zenodo.org/records/17855209</t>
        </is>
      </c>
      <c r="O316" s="25" t="inlineStr">
        <is>
          <t>公开真实生产数据</t>
        </is>
      </c>
      <c r="P316" t="inlineStr">
        <is>
          <t>SHIFT-PRE-20251107</t>
        </is>
      </c>
      <c r="Q316" t="inlineStr">
        <is>
          <t>已关联</t>
        </is>
      </c>
      <c r="R316" t="inlineStr">
        <is>
          <t>按班次口径判断</t>
        </is>
      </c>
      <c r="T316" t="inlineStr">
        <is>
          <t>否</t>
        </is>
      </c>
    </row>
    <row r="317">
      <c r="A317" s="25" t="inlineStr">
        <is>
          <t>STOP-PRE-00316</t>
        </is>
      </c>
      <c r="B317" s="25" t="inlineStr">
        <is>
          <t>SHIFT-PRE-20251107</t>
        </is>
      </c>
      <c r="C317" s="25" t="inlineStr">
        <is>
          <t>改善前</t>
        </is>
      </c>
      <c r="D317" s="51" t="n">
        <v>45968</v>
      </c>
      <c r="E317" s="25" t="inlineStr">
        <is>
          <t>KK250</t>
        </is>
      </c>
      <c r="F317" s="25" t="inlineStr">
        <is>
          <t>FAILURE</t>
        </is>
      </c>
      <c r="G317" s="25" t="inlineStr">
        <is>
          <t>MECHANICAL FAILURE</t>
        </is>
      </c>
      <c r="H317" s="25" t="inlineStr">
        <is>
          <t>Unplanned</t>
        </is>
      </c>
      <c r="I317" s="25" t="inlineStr">
        <is>
          <t>ROLLER MILL B</t>
        </is>
      </c>
      <c r="J317" s="25" t="inlineStr">
        <is>
          <t>ΑΛΛΑΓΗ ΞΥΣΤΡΑΣ</t>
        </is>
      </c>
      <c r="K317" s="53" t="n">
        <v>45968.76597222222</v>
      </c>
      <c r="L317" s="53" t="n">
        <v>45968.79027777778</v>
      </c>
      <c r="M317" s="54" t="n">
        <v>35</v>
      </c>
      <c r="N317" s="25" t="inlineStr">
        <is>
          <t>https://zenodo.org/records/17855209</t>
        </is>
      </c>
      <c r="O317" s="25" t="inlineStr">
        <is>
          <t>公开真实生产数据</t>
        </is>
      </c>
      <c r="P317" t="inlineStr">
        <is>
          <t>SHIFT-PRE-20251107</t>
        </is>
      </c>
      <c r="Q317" t="inlineStr">
        <is>
          <t>已关联</t>
        </is>
      </c>
      <c r="R317" t="inlineStr">
        <is>
          <t>按班次口径判断</t>
        </is>
      </c>
      <c r="T317" t="inlineStr">
        <is>
          <t>否</t>
        </is>
      </c>
    </row>
    <row r="318">
      <c r="A318" s="25" t="inlineStr">
        <is>
          <t>STOP-PRE-00317</t>
        </is>
      </c>
      <c r="B318" s="25" t="inlineStr">
        <is>
          <t>SHIFT-PRE-20251107</t>
        </is>
      </c>
      <c r="C318" s="25" t="inlineStr">
        <is>
          <t>改善前</t>
        </is>
      </c>
      <c r="D318" s="51" t="n">
        <v>45968</v>
      </c>
      <c r="E318" s="25" t="inlineStr">
        <is>
          <t>KK250</t>
        </is>
      </c>
      <c r="F318" s="25" t="inlineStr">
        <is>
          <t>OPERATIONAL</t>
        </is>
      </c>
      <c r="G318" s="25" t="inlineStr">
        <is>
          <t>NO PRODUCTION SCHEDULE</t>
        </is>
      </c>
      <c r="H318" s="25" t="inlineStr">
        <is>
          <t>Planned - Not included in OEE</t>
        </is>
      </c>
      <c r="I318" s="25" t="inlineStr">
        <is>
          <t>-</t>
        </is>
      </c>
      <c r="J318" s="25" t="inlineStr">
        <is>
          <t>-</t>
        </is>
      </c>
      <c r="K318" s="53" t="n">
        <v>45968.79027777778</v>
      </c>
      <c r="L318" s="53" t="n">
        <v>45968.83333333334</v>
      </c>
      <c r="M318" s="54" t="n">
        <v>62</v>
      </c>
      <c r="N318" s="25" t="inlineStr">
        <is>
          <t>https://zenodo.org/records/17855209</t>
        </is>
      </c>
      <c r="O318" s="25" t="inlineStr">
        <is>
          <t>公开真实生产数据</t>
        </is>
      </c>
      <c r="P318" t="inlineStr">
        <is>
          <t>SHIFT-PRE-20251107</t>
        </is>
      </c>
      <c r="Q318" t="inlineStr">
        <is>
          <t>已关联</t>
        </is>
      </c>
      <c r="R318" t="inlineStr">
        <is>
          <t>按班次口径判断</t>
        </is>
      </c>
      <c r="T318" t="inlineStr">
        <is>
          <t>否</t>
        </is>
      </c>
    </row>
    <row r="319">
      <c r="A319" s="25" t="inlineStr">
        <is>
          <t>STOP-PRE-00318</t>
        </is>
      </c>
      <c r="B319" s="25" t="inlineStr">
        <is>
          <t>SHIFT-PRE-20251110</t>
        </is>
      </c>
      <c r="C319" s="25" t="inlineStr">
        <is>
          <t>改善前</t>
        </is>
      </c>
      <c r="D319" s="51" t="n">
        <v>45971</v>
      </c>
      <c r="E319" s="25" t="inlineStr">
        <is>
          <t>KK250</t>
        </is>
      </c>
      <c r="F319" s="25" t="inlineStr">
        <is>
          <t>OPERATIONAL</t>
        </is>
      </c>
      <c r="G319" s="25" t="inlineStr">
        <is>
          <t>CLEANING</t>
        </is>
      </c>
      <c r="H319" s="25" t="inlineStr">
        <is>
          <t>Planned - Included in OEE</t>
        </is>
      </c>
      <c r="I319" s="25" t="inlineStr">
        <is>
          <t>EXTRUDER PRESS</t>
        </is>
      </c>
      <c r="J319" s="25" t="inlineStr">
        <is>
          <t>-</t>
        </is>
      </c>
      <c r="K319" s="53" t="n">
        <v>45971.51041666666</v>
      </c>
      <c r="L319" s="53" t="n">
        <v>45971.52083333334</v>
      </c>
      <c r="M319" s="54" t="n">
        <v>15.3</v>
      </c>
      <c r="N319" s="25" t="inlineStr">
        <is>
          <t>https://zenodo.org/records/17855209</t>
        </is>
      </c>
      <c r="O319" s="25" t="inlineStr">
        <is>
          <t>公开真实生产数据</t>
        </is>
      </c>
      <c r="P319" t="inlineStr">
        <is>
          <t>SHIFT-PRE-20251110</t>
        </is>
      </c>
      <c r="Q319" t="inlineStr">
        <is>
          <t>已关联</t>
        </is>
      </c>
      <c r="R319" t="inlineStr">
        <is>
          <t>按班次口径判断</t>
        </is>
      </c>
      <c r="T319" t="inlineStr">
        <is>
          <t>否</t>
        </is>
      </c>
    </row>
    <row r="320">
      <c r="A320" s="25" t="inlineStr">
        <is>
          <t>STOP-PRE-00319</t>
        </is>
      </c>
      <c r="B320" s="25" t="inlineStr">
        <is>
          <t>SHIFT-PRE-20251110</t>
        </is>
      </c>
      <c r="C320" s="25" t="inlineStr">
        <is>
          <t>改善前</t>
        </is>
      </c>
      <c r="D320" s="51" t="n">
        <v>45971</v>
      </c>
      <c r="E320" s="25" t="inlineStr">
        <is>
          <t>KK250</t>
        </is>
      </c>
      <c r="F320" s="25" t="inlineStr">
        <is>
          <t>FAILURE</t>
        </is>
      </c>
      <c r="G320" s="25" t="inlineStr">
        <is>
          <t>AUTOMATION FAILURE</t>
        </is>
      </c>
      <c r="H320" s="25" t="inlineStr">
        <is>
          <t>Unplanned</t>
        </is>
      </c>
      <c r="I320" s="25" t="inlineStr">
        <is>
          <t>SILO</t>
        </is>
      </c>
      <c r="J320" s="25" t="inlineStr">
        <is>
          <t>ΔΕΝ ΕΚΚΙΝΟΥΣΑΝ ΤΑ ΕΜΒΟΛΑ</t>
        </is>
      </c>
      <c r="K320" s="53" t="n">
        <v>45971.52430555555</v>
      </c>
      <c r="L320" s="53" t="n">
        <v>45971.53125</v>
      </c>
      <c r="M320" s="54" t="n">
        <v>10.7</v>
      </c>
      <c r="N320" s="25" t="inlineStr">
        <is>
          <t>https://zenodo.org/records/17855209</t>
        </is>
      </c>
      <c r="O320" s="25" t="inlineStr">
        <is>
          <t>公开真实生产数据</t>
        </is>
      </c>
      <c r="P320" t="inlineStr">
        <is>
          <t>SHIFT-PRE-20251110</t>
        </is>
      </c>
      <c r="Q320" t="inlineStr">
        <is>
          <t>已关联</t>
        </is>
      </c>
      <c r="R320" t="inlineStr">
        <is>
          <t>按班次口径判断</t>
        </is>
      </c>
      <c r="T320" t="inlineStr">
        <is>
          <t>否</t>
        </is>
      </c>
    </row>
    <row r="321">
      <c r="A321" s="25" t="inlineStr">
        <is>
          <t>STOP-PRE-00320</t>
        </is>
      </c>
      <c r="B321" s="25" t="inlineStr">
        <is>
          <t>SHIFT-PRE-20251110</t>
        </is>
      </c>
      <c r="C321" s="25" t="inlineStr">
        <is>
          <t>改善前</t>
        </is>
      </c>
      <c r="D321" s="51" t="n">
        <v>45971</v>
      </c>
      <c r="E321" s="25" t="inlineStr">
        <is>
          <t>KK250</t>
        </is>
      </c>
      <c r="F321" s="25" t="inlineStr">
        <is>
          <t>SETUPS-CHANGEOVERS</t>
        </is>
      </c>
      <c r="G321" s="25" t="inlineStr">
        <is>
          <t>OTHER CALIBRATION</t>
        </is>
      </c>
      <c r="H321" s="25" t="inlineStr">
        <is>
          <t>Unplanned</t>
        </is>
      </c>
      <c r="I321" s="25" t="inlineStr">
        <is>
          <t>BOX FEEDERS</t>
        </is>
      </c>
      <c r="J321" s="25" t="inlineStr">
        <is>
          <t>ΡΥΘΜΙΣΗ ΤΟΥ ΙΜΑΝΤΑ Νο 4 ΛΟΓΟ ΜΕΤΑΚΙΝΗΣΗΣ</t>
        </is>
      </c>
      <c r="K321" s="53" t="n">
        <v>45971.56597222222</v>
      </c>
      <c r="L321" s="53" t="n">
        <v>45971.59513888889</v>
      </c>
      <c r="M321" s="54" t="n">
        <v>42.2</v>
      </c>
      <c r="N321" s="25" t="inlineStr">
        <is>
          <t>https://zenodo.org/records/17855209</t>
        </is>
      </c>
      <c r="O321" s="25" t="inlineStr">
        <is>
          <t>公开真实生产数据</t>
        </is>
      </c>
      <c r="P321" t="inlineStr">
        <is>
          <t>SHIFT-PRE-20251110</t>
        </is>
      </c>
      <c r="Q321" t="inlineStr">
        <is>
          <t>已关联</t>
        </is>
      </c>
      <c r="R321" t="inlineStr">
        <is>
          <t>按班次口径判断</t>
        </is>
      </c>
      <c r="T321" t="inlineStr">
        <is>
          <t>是</t>
        </is>
      </c>
      <c r="U321">
        <f>IFERROR(VLOOKUP(G321,'18_换产标准_模拟'!$B$2:$F$4,3,FALSE),"")</f>
        <v/>
      </c>
      <c r="V321">
        <f>IFERROR(MAX(M321-U321,0),"")</f>
        <v/>
      </c>
      <c r="W321">
        <f>IFERROR(IF(V321=0,"达标",IF(V321&lt;=VLOOKUP(G321,'18_换产标准_模拟'!$B$2:$F$4,4,FALSE)-VLOOKUP(G321,'18_换产标准_模拟'!$B$2:$F$4,3,FALSE),"轻微超时",IF(V321&lt;=VLOOKUP(G321,'18_换产标准_模拟'!$B$2:$F$4,5,FALSE)-VLOOKUP(G321,'18_换产标准_模拟'!$B$2:$F$4,3,FALSE),"超时","严重超时"))),"")</f>
        <v/>
      </c>
      <c r="X321">
        <f>IFERROR(INDEX('18_换产标准_模拟'!$A$2:$A$4,MATCH(G321,'18_换产标准_模拟'!$B$2:$B$4,0)),"")</f>
        <v/>
      </c>
      <c r="Y321" t="inlineStr">
        <is>
          <t>团队模拟数据</t>
        </is>
      </c>
    </row>
    <row r="322">
      <c r="A322" s="25" t="inlineStr">
        <is>
          <t>STOP-PRE-00321</t>
        </is>
      </c>
      <c r="B322" s="25" t="inlineStr">
        <is>
          <t>SHIFT-PRE-20251110</t>
        </is>
      </c>
      <c r="C322" s="25" t="inlineStr">
        <is>
          <t>改善前</t>
        </is>
      </c>
      <c r="D322" s="51" t="n">
        <v>45971</v>
      </c>
      <c r="E322" s="25" t="inlineStr">
        <is>
          <t>KK200-1</t>
        </is>
      </c>
      <c r="F322" s="25" t="inlineStr">
        <is>
          <t>SETUPS-CHANGEOVERS</t>
        </is>
      </c>
      <c r="G322" s="25" t="inlineStr">
        <is>
          <t>MATERIAL CHANGEOVER</t>
        </is>
      </c>
      <c r="H322" s="25" t="inlineStr">
        <is>
          <t>Planned - Included in OEE</t>
        </is>
      </c>
      <c r="I322" s="25" t="inlineStr">
        <is>
          <t>EXTRUDER PRESS</t>
        </is>
      </c>
      <c r="J322" s="25" t="inlineStr">
        <is>
          <t>-</t>
        </is>
      </c>
      <c r="K322" s="53" t="n">
        <v>45971.61805555555</v>
      </c>
      <c r="L322" s="53" t="n">
        <v>45971.62569444445</v>
      </c>
      <c r="M322" s="54" t="n">
        <v>11.8</v>
      </c>
      <c r="N322" s="25" t="inlineStr">
        <is>
          <t>https://zenodo.org/records/17855209</t>
        </is>
      </c>
      <c r="O322" s="25" t="inlineStr">
        <is>
          <t>公开真实生产数据</t>
        </is>
      </c>
      <c r="P322" t="inlineStr">
        <is>
          <t>SHIFT-PRE-20251110</t>
        </is>
      </c>
      <c r="Q322" t="inlineStr">
        <is>
          <t>已关联</t>
        </is>
      </c>
      <c r="R322" t="inlineStr">
        <is>
          <t>按班次口径判断</t>
        </is>
      </c>
      <c r="T322" t="inlineStr">
        <is>
          <t>是</t>
        </is>
      </c>
      <c r="U322">
        <f>IFERROR(VLOOKUP(G322,'18_换产标准_模拟'!$B$2:$F$4,3,FALSE),"")</f>
        <v/>
      </c>
      <c r="V322">
        <f>IFERROR(MAX(M322-U322,0),"")</f>
        <v/>
      </c>
      <c r="W322">
        <f>IFERROR(IF(V322=0,"达标",IF(V322&lt;=VLOOKUP(G322,'18_换产标准_模拟'!$B$2:$F$4,4,FALSE)-VLOOKUP(G322,'18_换产标准_模拟'!$B$2:$F$4,3,FALSE),"轻微超时",IF(V322&lt;=VLOOKUP(G322,'18_换产标准_模拟'!$B$2:$F$4,5,FALSE)-VLOOKUP(G322,'18_换产标准_模拟'!$B$2:$F$4,3,FALSE),"超时","严重超时"))),"")</f>
        <v/>
      </c>
      <c r="X322">
        <f>IFERROR(INDEX('18_换产标准_模拟'!$A$2:$A$4,MATCH(G322,'18_换产标准_模拟'!$B$2:$B$4,0)),"")</f>
        <v/>
      </c>
      <c r="Y322" t="inlineStr">
        <is>
          <t>团队模拟数据</t>
        </is>
      </c>
    </row>
    <row r="323">
      <c r="A323" s="25" t="inlineStr">
        <is>
          <t>STOP-PRE-00322</t>
        </is>
      </c>
      <c r="B323" s="25" t="inlineStr">
        <is>
          <t>SHIFT-PRE-20251110</t>
        </is>
      </c>
      <c r="C323" s="25" t="inlineStr">
        <is>
          <t>改善前</t>
        </is>
      </c>
      <c r="D323" s="51" t="n">
        <v>45971</v>
      </c>
      <c r="E323" s="25" t="inlineStr">
        <is>
          <t>KK200-1</t>
        </is>
      </c>
      <c r="F323" s="25" t="inlineStr">
        <is>
          <t>FAILURE</t>
        </is>
      </c>
      <c r="G323" s="25" t="inlineStr">
        <is>
          <t>AUTOMATION FAILURE</t>
        </is>
      </c>
      <c r="H323" s="25" t="inlineStr">
        <is>
          <t>Unplanned</t>
        </is>
      </c>
      <c r="I323" s="25" t="inlineStr">
        <is>
          <t>DRYER</t>
        </is>
      </c>
      <c r="J323" s="25" t="inlineStr">
        <is>
          <t>ΠΑΤΙΝΑΡΕΙ Ο ΜΕΤΑΦ. ΕΞΟΔΟΥ ΣΤΗ ΓΡΑΜΜΗ 5-6</t>
        </is>
      </c>
      <c r="K323" s="53" t="n">
        <v>45971.70069444444</v>
      </c>
      <c r="L323" s="53" t="n">
        <v>45971.70347222222</v>
      </c>
      <c r="M323" s="54" t="n">
        <v>4.9</v>
      </c>
      <c r="N323" s="25" t="inlineStr">
        <is>
          <t>https://zenodo.org/records/17855209</t>
        </is>
      </c>
      <c r="O323" s="25" t="inlineStr">
        <is>
          <t>公开真实生产数据</t>
        </is>
      </c>
      <c r="P323" t="inlineStr">
        <is>
          <t>SHIFT-PRE-20251110</t>
        </is>
      </c>
      <c r="Q323" t="inlineStr">
        <is>
          <t>已关联</t>
        </is>
      </c>
      <c r="R323" t="inlineStr">
        <is>
          <t>按班次口径判断</t>
        </is>
      </c>
      <c r="T323" t="inlineStr">
        <is>
          <t>否</t>
        </is>
      </c>
    </row>
    <row r="324">
      <c r="A324" s="25" t="inlineStr">
        <is>
          <t>STOP-PRE-00323</t>
        </is>
      </c>
      <c r="B324" s="25" t="inlineStr">
        <is>
          <t>SHIFT-PRE-20251110</t>
        </is>
      </c>
      <c r="C324" s="25" t="inlineStr">
        <is>
          <t>改善前</t>
        </is>
      </c>
      <c r="D324" s="51" t="n">
        <v>45971</v>
      </c>
      <c r="E324" s="25" t="inlineStr">
        <is>
          <t>KK200-1</t>
        </is>
      </c>
      <c r="F324" s="25" t="inlineStr">
        <is>
          <t>FAILURE</t>
        </is>
      </c>
      <c r="G324" s="25" t="inlineStr">
        <is>
          <t>MECHANICAL FAILURE</t>
        </is>
      </c>
      <c r="H324" s="25" t="inlineStr">
        <is>
          <t>Unplanned</t>
        </is>
      </c>
      <c r="I324" s="25" t="inlineStr">
        <is>
          <t>HYDRAULIC ELEVATOR (LOADING)</t>
        </is>
      </c>
      <c r="J324" s="25" t="inlineStr">
        <is>
          <t xml:space="preserve">ΣΥΣΦΙΞΗ ΚΑΔΕΝΑΣ ΣΤΑ 4 ΡΟΛΛΑ </t>
        </is>
      </c>
      <c r="K324" s="53" t="n">
        <v>45971.74444444444</v>
      </c>
      <c r="L324" s="53" t="n">
        <v>45971.74722222222</v>
      </c>
      <c r="M324" s="54" t="n">
        <v>4.1</v>
      </c>
      <c r="N324" s="25" t="inlineStr">
        <is>
          <t>https://zenodo.org/records/17855209</t>
        </is>
      </c>
      <c r="O324" s="25" t="inlineStr">
        <is>
          <t>公开真实生产数据</t>
        </is>
      </c>
      <c r="P324" t="inlineStr">
        <is>
          <t>SHIFT-PRE-20251110</t>
        </is>
      </c>
      <c r="Q324" t="inlineStr">
        <is>
          <t>已关联</t>
        </is>
      </c>
      <c r="R324" t="inlineStr">
        <is>
          <t>按班次口径判断</t>
        </is>
      </c>
      <c r="T324" t="inlineStr">
        <is>
          <t>否</t>
        </is>
      </c>
    </row>
    <row r="325">
      <c r="A325" s="25" t="inlineStr">
        <is>
          <t>STOP-PRE-00324</t>
        </is>
      </c>
      <c r="B325" s="25" t="inlineStr">
        <is>
          <t>SHIFT-PRE-20251110</t>
        </is>
      </c>
      <c r="C325" s="25" t="inlineStr">
        <is>
          <t>改善前</t>
        </is>
      </c>
      <c r="D325" s="51" t="n">
        <v>45971</v>
      </c>
      <c r="E325" s="25" t="inlineStr">
        <is>
          <t>KK200-1</t>
        </is>
      </c>
      <c r="F325" s="25" t="inlineStr">
        <is>
          <t>FAILURE</t>
        </is>
      </c>
      <c r="G325" s="25" t="inlineStr">
        <is>
          <t>MECHANICAL FAILURE</t>
        </is>
      </c>
      <c r="H325" s="25" t="inlineStr">
        <is>
          <t>Unplanned</t>
        </is>
      </c>
      <c r="I325" s="25" t="inlineStr">
        <is>
          <t>HYDRAULIC ELEVATOR (LOADING)</t>
        </is>
      </c>
      <c r="J325" s="25" t="inlineStr">
        <is>
          <t>ΚΟΠΗ ΤΗΣ ΚΑΔΕΝΑΣ ΚΑΤΑ ΕΝΑ ΜΑΤΙ</t>
        </is>
      </c>
      <c r="K325" s="53" t="n">
        <v>45971.75763888889</v>
      </c>
      <c r="L325" s="53" t="n">
        <v>45971.77083333334</v>
      </c>
      <c r="M325" s="54" t="n">
        <v>20</v>
      </c>
      <c r="N325" s="25" t="inlineStr">
        <is>
          <t>https://zenodo.org/records/17855209</t>
        </is>
      </c>
      <c r="O325" s="25" t="inlineStr">
        <is>
          <t>公开真实生产数据</t>
        </is>
      </c>
      <c r="P325" t="inlineStr">
        <is>
          <t>SHIFT-PRE-20251110</t>
        </is>
      </c>
      <c r="Q325" t="inlineStr">
        <is>
          <t>已关联</t>
        </is>
      </c>
      <c r="R325" t="inlineStr">
        <is>
          <t>按班次口径判断</t>
        </is>
      </c>
      <c r="T325" t="inlineStr">
        <is>
          <t>否</t>
        </is>
      </c>
    </row>
    <row r="326">
      <c r="A326" s="25" t="inlineStr">
        <is>
          <t>STOP-PRE-00325</t>
        </is>
      </c>
      <c r="B326" s="25" t="inlineStr">
        <is>
          <t>SHIFT-PRE-20251110</t>
        </is>
      </c>
      <c r="C326" s="25" t="inlineStr">
        <is>
          <t>改善前</t>
        </is>
      </c>
      <c r="D326" s="51" t="n">
        <v>45971</v>
      </c>
      <c r="E326" s="25" t="inlineStr">
        <is>
          <t>KK200-1</t>
        </is>
      </c>
      <c r="F326" s="25" t="inlineStr">
        <is>
          <t>FAILURE</t>
        </is>
      </c>
      <c r="G326" s="25" t="inlineStr">
        <is>
          <t>AUTOMATION FAILURE</t>
        </is>
      </c>
      <c r="H326" s="25" t="inlineStr">
        <is>
          <t>Unplanned</t>
        </is>
      </c>
      <c r="I326" s="25" t="inlineStr">
        <is>
          <t>LINE 52</t>
        </is>
      </c>
      <c r="J326" s="25" t="inlineStr">
        <is>
          <t>ΔΕΝ ΠΙΑΝΕΙ ΒΑΓΟΝΙ Ο ΩΘΗΤΗΡΑΣ</t>
        </is>
      </c>
      <c r="K326" s="53" t="n">
        <v>45971.81597222222</v>
      </c>
      <c r="L326" s="53" t="n">
        <v>45971.82638888889</v>
      </c>
      <c r="M326" s="54" t="n">
        <v>15.5</v>
      </c>
      <c r="N326" s="25" t="inlineStr">
        <is>
          <t>https://zenodo.org/records/17855209</t>
        </is>
      </c>
      <c r="O326" s="25" t="inlineStr">
        <is>
          <t>公开真实生产数据</t>
        </is>
      </c>
      <c r="P326" t="inlineStr">
        <is>
          <t>SHIFT-PRE-20251110</t>
        </is>
      </c>
      <c r="Q326" t="inlineStr">
        <is>
          <t>已关联</t>
        </is>
      </c>
      <c r="R326" t="inlineStr">
        <is>
          <t>按班次口径判断</t>
        </is>
      </c>
      <c r="T326" t="inlineStr">
        <is>
          <t>否</t>
        </is>
      </c>
    </row>
    <row r="327">
      <c r="A327" s="25" t="inlineStr">
        <is>
          <t>STOP-PRE-00326</t>
        </is>
      </c>
      <c r="B327" s="25" t="inlineStr">
        <is>
          <t>SHIFT-PRE-20251110</t>
        </is>
      </c>
      <c r="C327" s="25" t="inlineStr">
        <is>
          <t>改善前</t>
        </is>
      </c>
      <c r="D327" s="51" t="n">
        <v>45971</v>
      </c>
      <c r="E327" s="25" t="inlineStr">
        <is>
          <t>KK200-1</t>
        </is>
      </c>
      <c r="F327" s="25" t="inlineStr">
        <is>
          <t>FAILURE</t>
        </is>
      </c>
      <c r="G327" s="25" t="inlineStr">
        <is>
          <t>MECHANICAL FAILURE</t>
        </is>
      </c>
      <c r="H327" s="25" t="inlineStr">
        <is>
          <t>Unplanned</t>
        </is>
      </c>
      <c r="I327" s="25" t="inlineStr">
        <is>
          <t>HYDRAULIC ELEVATOR (LOADING)</t>
        </is>
      </c>
      <c r="J327" s="25" t="inlineStr">
        <is>
          <t>ΠΡΟΒΛΗΜΑΤΙΚΟ ΤΕΛΑΡΟ</t>
        </is>
      </c>
      <c r="K327" s="53" t="n">
        <v>45971.83055555556</v>
      </c>
      <c r="L327" s="53" t="n">
        <v>45971.83263888889</v>
      </c>
      <c r="M327" s="54" t="n">
        <v>3.2</v>
      </c>
      <c r="N327" s="25" t="inlineStr">
        <is>
          <t>https://zenodo.org/records/17855209</t>
        </is>
      </c>
      <c r="O327" s="25" t="inlineStr">
        <is>
          <t>公开真实生产数据</t>
        </is>
      </c>
      <c r="P327" t="inlineStr">
        <is>
          <t>SHIFT-PRE-20251110</t>
        </is>
      </c>
      <c r="Q327" t="inlineStr">
        <is>
          <t>已关联</t>
        </is>
      </c>
      <c r="R327" t="inlineStr">
        <is>
          <t>按班次口径判断</t>
        </is>
      </c>
      <c r="T327" t="inlineStr">
        <is>
          <t>否</t>
        </is>
      </c>
    </row>
    <row r="328">
      <c r="A328" s="25" t="inlineStr">
        <is>
          <t>STOP-PRE-00327</t>
        </is>
      </c>
      <c r="B328" s="25" t="inlineStr">
        <is>
          <t>SHIFT-PRE-20251110</t>
        </is>
      </c>
      <c r="C328" s="25" t="inlineStr">
        <is>
          <t>改善前</t>
        </is>
      </c>
      <c r="D328" s="51" t="n">
        <v>45971</v>
      </c>
      <c r="E328" s="25" t="inlineStr">
        <is>
          <t>KK200-1</t>
        </is>
      </c>
      <c r="F328" s="25" t="inlineStr">
        <is>
          <t>OPERATIONAL</t>
        </is>
      </c>
      <c r="G328" s="25" t="inlineStr">
        <is>
          <t>CLEANING</t>
        </is>
      </c>
      <c r="H328" s="25" t="inlineStr">
        <is>
          <t>Planned - Included in OEE</t>
        </is>
      </c>
      <c r="I328" s="25" t="inlineStr">
        <is>
          <t>EXTRUDER PRESS</t>
        </is>
      </c>
      <c r="J328" s="25" t="inlineStr">
        <is>
          <t>-</t>
        </is>
      </c>
      <c r="K328" s="53" t="n">
        <v>45971.84236111111</v>
      </c>
      <c r="L328" s="53" t="n">
        <v>45971.85416666666</v>
      </c>
      <c r="M328" s="54" t="n">
        <v>17</v>
      </c>
      <c r="N328" s="25" t="inlineStr">
        <is>
          <t>https://zenodo.org/records/17855209</t>
        </is>
      </c>
      <c r="O328" s="25" t="inlineStr">
        <is>
          <t>公开真实生产数据</t>
        </is>
      </c>
      <c r="P328" t="inlineStr">
        <is>
          <t>SHIFT-PRE-20251110</t>
        </is>
      </c>
      <c r="Q328" t="inlineStr">
        <is>
          <t>已关联</t>
        </is>
      </c>
      <c r="R328" t="inlineStr">
        <is>
          <t>按班次口径判断</t>
        </is>
      </c>
      <c r="T328" t="inlineStr">
        <is>
          <t>否</t>
        </is>
      </c>
    </row>
    <row r="329">
      <c r="A329" s="25" t="inlineStr">
        <is>
          <t>STOP-PRE-00328</t>
        </is>
      </c>
      <c r="B329" s="25" t="inlineStr">
        <is>
          <t>SHIFT-PRE-20251111</t>
        </is>
      </c>
      <c r="C329" s="25" t="inlineStr">
        <is>
          <t>改善前</t>
        </is>
      </c>
      <c r="D329" s="51" t="n">
        <v>45972</v>
      </c>
      <c r="E329" s="25" t="inlineStr">
        <is>
          <t>KK200-1</t>
        </is>
      </c>
      <c r="F329" s="25" t="inlineStr">
        <is>
          <t>MATERIALS</t>
        </is>
      </c>
      <c r="G329" s="25" t="inlineStr">
        <is>
          <t>MANUAL BRICK HANDLING</t>
        </is>
      </c>
      <c r="H329" s="25" t="inlineStr">
        <is>
          <t>Unplanned</t>
        </is>
      </c>
      <c r="I329" s="25" t="inlineStr">
        <is>
          <t>HACKING STATION</t>
        </is>
      </c>
      <c r="J329" s="25" t="inlineStr">
        <is>
          <t>ΣΠΑΣΜΕΝΑ ΤΟΥΒΛΑ/ΑΛΛΑΓΗ ΕΜΒΟΛΟΥ ΣΤΟΝ ΚΟΦΤΗ</t>
        </is>
      </c>
      <c r="K329" s="53" t="n">
        <v>45972.53333333333</v>
      </c>
      <c r="L329" s="53" t="n">
        <v>45972.54166666666</v>
      </c>
      <c r="M329" s="54" t="n">
        <v>12.1</v>
      </c>
      <c r="N329" s="25" t="inlineStr">
        <is>
          <t>https://zenodo.org/records/17855209</t>
        </is>
      </c>
      <c r="O329" s="25" t="inlineStr">
        <is>
          <t>公开真实生产数据</t>
        </is>
      </c>
      <c r="P329" t="inlineStr">
        <is>
          <t>SHIFT-PRE-20251111</t>
        </is>
      </c>
      <c r="Q329" t="inlineStr">
        <is>
          <t>已关联</t>
        </is>
      </c>
      <c r="R329" t="inlineStr">
        <is>
          <t>按班次口径判断</t>
        </is>
      </c>
      <c r="T329" t="inlineStr">
        <is>
          <t>否</t>
        </is>
      </c>
    </row>
    <row r="330">
      <c r="A330" s="25" t="inlineStr">
        <is>
          <t>STOP-PRE-00329</t>
        </is>
      </c>
      <c r="B330" s="25" t="inlineStr">
        <is>
          <t>SHIFT-PRE-20251111</t>
        </is>
      </c>
      <c r="C330" s="25" t="inlineStr">
        <is>
          <t>改善前</t>
        </is>
      </c>
      <c r="D330" s="51" t="n">
        <v>45972</v>
      </c>
      <c r="E330" s="25" t="inlineStr">
        <is>
          <t>KK200-1</t>
        </is>
      </c>
      <c r="F330" s="25" t="inlineStr">
        <is>
          <t>MATERIALS</t>
        </is>
      </c>
      <c r="G330" s="25" t="inlineStr">
        <is>
          <t>MANUAL BRICK HANDLING</t>
        </is>
      </c>
      <c r="H330" s="25" t="inlineStr">
        <is>
          <t>Unplanned</t>
        </is>
      </c>
      <c r="I330" s="25" t="inlineStr">
        <is>
          <t>HACKING STATION</t>
        </is>
      </c>
      <c r="J330" s="25" t="inlineStr">
        <is>
          <t>ΣΠΑΣΜΕΝΑ ΤΟΥΒΛΑ</t>
        </is>
      </c>
      <c r="K330" s="53" t="n">
        <v>45972.54791666667</v>
      </c>
      <c r="L330" s="53" t="n">
        <v>45972.56666666667</v>
      </c>
      <c r="M330" s="54" t="n">
        <v>27</v>
      </c>
      <c r="N330" s="25" t="inlineStr">
        <is>
          <t>https://zenodo.org/records/17855209</t>
        </is>
      </c>
      <c r="O330" s="25" t="inlineStr">
        <is>
          <t>公开真实生产数据</t>
        </is>
      </c>
      <c r="P330" t="inlineStr">
        <is>
          <t>SHIFT-PRE-20251111</t>
        </is>
      </c>
      <c r="Q330" t="inlineStr">
        <is>
          <t>已关联</t>
        </is>
      </c>
      <c r="R330" t="inlineStr">
        <is>
          <t>按班次口径判断</t>
        </is>
      </c>
      <c r="T330" t="inlineStr">
        <is>
          <t>否</t>
        </is>
      </c>
    </row>
    <row r="331">
      <c r="A331" s="25" t="inlineStr">
        <is>
          <t>STOP-PRE-00330</t>
        </is>
      </c>
      <c r="B331" s="25" t="inlineStr">
        <is>
          <t>SHIFT-PRE-20251111</t>
        </is>
      </c>
      <c r="C331" s="25" t="inlineStr">
        <is>
          <t>改善前</t>
        </is>
      </c>
      <c r="D331" s="51" t="n">
        <v>45972</v>
      </c>
      <c r="E331" s="25" t="inlineStr">
        <is>
          <t>KK200-1</t>
        </is>
      </c>
      <c r="F331" s="25" t="inlineStr">
        <is>
          <t>MATERIALS</t>
        </is>
      </c>
      <c r="G331" s="25" t="inlineStr">
        <is>
          <t>MANUAL BRICK HANDLING</t>
        </is>
      </c>
      <c r="H331" s="25" t="inlineStr">
        <is>
          <t>Unplanned</t>
        </is>
      </c>
      <c r="I331" s="25" t="inlineStr">
        <is>
          <t>HACKING STATION</t>
        </is>
      </c>
      <c r="J331" s="25" t="inlineStr">
        <is>
          <t>ΣΠΑΣΜΕΝΑ ΤΟΥΒΛΑ</t>
        </is>
      </c>
      <c r="K331" s="53" t="n">
        <v>45972.57847222222</v>
      </c>
      <c r="L331" s="53" t="n">
        <v>45972.58541666667</v>
      </c>
      <c r="M331" s="54" t="n">
        <v>10.8</v>
      </c>
      <c r="N331" s="25" t="inlineStr">
        <is>
          <t>https://zenodo.org/records/17855209</t>
        </is>
      </c>
      <c r="O331" s="25" t="inlineStr">
        <is>
          <t>公开真实生产数据</t>
        </is>
      </c>
      <c r="P331" t="inlineStr">
        <is>
          <t>SHIFT-PRE-20251111</t>
        </is>
      </c>
      <c r="Q331" t="inlineStr">
        <is>
          <t>已关联</t>
        </is>
      </c>
      <c r="R331" t="inlineStr">
        <is>
          <t>按班次口径判断</t>
        </is>
      </c>
      <c r="T331" t="inlineStr">
        <is>
          <t>否</t>
        </is>
      </c>
    </row>
    <row r="332">
      <c r="A332" s="25" t="inlineStr">
        <is>
          <t>STOP-PRE-00331</t>
        </is>
      </c>
      <c r="B332" s="25" t="inlineStr">
        <is>
          <t>SHIFT-PRE-20251111</t>
        </is>
      </c>
      <c r="C332" s="25" t="inlineStr">
        <is>
          <t>改善前</t>
        </is>
      </c>
      <c r="D332" s="51" t="n">
        <v>45972</v>
      </c>
      <c r="E332" s="25" t="inlineStr">
        <is>
          <t>KK200-1</t>
        </is>
      </c>
      <c r="F332" s="25" t="inlineStr">
        <is>
          <t>MATERIALS</t>
        </is>
      </c>
      <c r="G332" s="25" t="inlineStr">
        <is>
          <t>MANUAL BRICK HANDLING</t>
        </is>
      </c>
      <c r="H332" s="25" t="inlineStr">
        <is>
          <t>Unplanned</t>
        </is>
      </c>
      <c r="I332" s="25" t="inlineStr">
        <is>
          <t>HACKING STATION</t>
        </is>
      </c>
      <c r="J332" s="25" t="inlineStr">
        <is>
          <t>ΣΠΑΣΜΕΝΑ ΤΟΥΒΛΑ</t>
        </is>
      </c>
      <c r="K332" s="53" t="n">
        <v>45972.62013888889</v>
      </c>
      <c r="L332" s="53" t="n">
        <v>45972.62916666667</v>
      </c>
      <c r="M332" s="54" t="n">
        <v>13.2</v>
      </c>
      <c r="N332" s="25" t="inlineStr">
        <is>
          <t>https://zenodo.org/records/17855209</t>
        </is>
      </c>
      <c r="O332" s="25" t="inlineStr">
        <is>
          <t>公开真实生产数据</t>
        </is>
      </c>
      <c r="P332" t="inlineStr">
        <is>
          <t>SHIFT-PRE-20251111</t>
        </is>
      </c>
      <c r="Q332" t="inlineStr">
        <is>
          <t>已关联</t>
        </is>
      </c>
      <c r="R332" t="inlineStr">
        <is>
          <t>按班次口径判断</t>
        </is>
      </c>
      <c r="T332" t="inlineStr">
        <is>
          <t>否</t>
        </is>
      </c>
    </row>
    <row r="333">
      <c r="A333" s="25" t="inlineStr">
        <is>
          <t>STOP-PRE-00332</t>
        </is>
      </c>
      <c r="B333" s="25" t="inlineStr">
        <is>
          <t>SHIFT-PRE-20251111</t>
        </is>
      </c>
      <c r="C333" s="25" t="inlineStr">
        <is>
          <t>改善前</t>
        </is>
      </c>
      <c r="D333" s="51" t="n">
        <v>45972</v>
      </c>
      <c r="E333" s="25" t="inlineStr">
        <is>
          <t>KK200-1</t>
        </is>
      </c>
      <c r="F333" s="25" t="inlineStr">
        <is>
          <t>MATERIALS</t>
        </is>
      </c>
      <c r="G333" s="25" t="inlineStr">
        <is>
          <t>MANUAL BRICK HANDLING</t>
        </is>
      </c>
      <c r="H333" s="25" t="inlineStr">
        <is>
          <t>Unplanned</t>
        </is>
      </c>
      <c r="I333" s="25" t="inlineStr">
        <is>
          <t>HACKING STATION</t>
        </is>
      </c>
      <c r="J333" s="25" t="inlineStr">
        <is>
          <t>ΣΠΑΣΜΕΝΑ ΤΟΥΒΛΑ</t>
        </is>
      </c>
      <c r="K333" s="53" t="n">
        <v>45972.67152777778</v>
      </c>
      <c r="L333" s="53" t="n">
        <v>45972.67708333334</v>
      </c>
      <c r="M333" s="54" t="n">
        <v>8.9</v>
      </c>
      <c r="N333" s="25" t="inlineStr">
        <is>
          <t>https://zenodo.org/records/17855209</t>
        </is>
      </c>
      <c r="O333" s="25" t="inlineStr">
        <is>
          <t>公开真实生产数据</t>
        </is>
      </c>
      <c r="P333" t="inlineStr">
        <is>
          <t>SHIFT-PRE-20251111</t>
        </is>
      </c>
      <c r="Q333" t="inlineStr">
        <is>
          <t>已关联</t>
        </is>
      </c>
      <c r="R333" t="inlineStr">
        <is>
          <t>按班次口径判断</t>
        </is>
      </c>
      <c r="T333" t="inlineStr">
        <is>
          <t>否</t>
        </is>
      </c>
    </row>
    <row r="334">
      <c r="A334" s="25" t="inlineStr">
        <is>
          <t>STOP-PRE-00333</t>
        </is>
      </c>
      <c r="B334" s="25" t="inlineStr">
        <is>
          <t>SHIFT-PRE-20251111</t>
        </is>
      </c>
      <c r="C334" s="25" t="inlineStr">
        <is>
          <t>改善前</t>
        </is>
      </c>
      <c r="D334" s="51" t="n">
        <v>45972</v>
      </c>
      <c r="E334" s="25" t="inlineStr">
        <is>
          <t>KK200-1</t>
        </is>
      </c>
      <c r="F334" s="25" t="inlineStr">
        <is>
          <t>MATERIALS</t>
        </is>
      </c>
      <c r="G334" s="25" t="inlineStr">
        <is>
          <t>MANUAL BRICK HANDLING</t>
        </is>
      </c>
      <c r="H334" s="25" t="inlineStr">
        <is>
          <t>Unplanned</t>
        </is>
      </c>
      <c r="I334" s="25" t="inlineStr">
        <is>
          <t>HACKING STATION</t>
        </is>
      </c>
      <c r="J334" s="25" t="inlineStr">
        <is>
          <t>ΣΠΑΣΜΕΝΑ ΤΟΥΒΛΑ</t>
        </is>
      </c>
      <c r="K334" s="53" t="n">
        <v>45972.6875</v>
      </c>
      <c r="L334" s="53" t="n">
        <v>45972.69444444445</v>
      </c>
      <c r="M334" s="54" t="n">
        <v>10.4</v>
      </c>
      <c r="N334" s="25" t="inlineStr">
        <is>
          <t>https://zenodo.org/records/17855209</t>
        </is>
      </c>
      <c r="O334" s="25" t="inlineStr">
        <is>
          <t>公开真实生产数据</t>
        </is>
      </c>
      <c r="P334" t="inlineStr">
        <is>
          <t>SHIFT-PRE-20251111</t>
        </is>
      </c>
      <c r="Q334" t="inlineStr">
        <is>
          <t>已关联</t>
        </is>
      </c>
      <c r="R334" t="inlineStr">
        <is>
          <t>按班次口径判断</t>
        </is>
      </c>
      <c r="T334" t="inlineStr">
        <is>
          <t>否</t>
        </is>
      </c>
    </row>
    <row r="335">
      <c r="A335" s="25" t="inlineStr">
        <is>
          <t>STOP-PRE-00334</t>
        </is>
      </c>
      <c r="B335" s="25" t="inlineStr">
        <is>
          <t>SHIFT-PRE-20251111</t>
        </is>
      </c>
      <c r="C335" s="25" t="inlineStr">
        <is>
          <t>改善前</t>
        </is>
      </c>
      <c r="D335" s="51" t="n">
        <v>45972</v>
      </c>
      <c r="E335" s="25" t="inlineStr">
        <is>
          <t>KK200-1</t>
        </is>
      </c>
      <c r="F335" s="25" t="inlineStr">
        <is>
          <t>MATERIALS</t>
        </is>
      </c>
      <c r="G335" s="25" t="inlineStr">
        <is>
          <t>MANUAL BRICK HANDLING</t>
        </is>
      </c>
      <c r="H335" s="25" t="inlineStr">
        <is>
          <t>Unplanned</t>
        </is>
      </c>
      <c r="I335" s="25" t="inlineStr">
        <is>
          <t>HACKING STATION</t>
        </is>
      </c>
      <c r="J335" s="25" t="inlineStr">
        <is>
          <t>ΣΠΑΣΜΕΝΑ ΤΟΥΒΛΑ</t>
        </is>
      </c>
      <c r="K335" s="53" t="n">
        <v>45972.69861111111</v>
      </c>
      <c r="L335" s="53" t="n">
        <v>45972.70347222222</v>
      </c>
      <c r="M335" s="54" t="n">
        <v>7.4</v>
      </c>
      <c r="N335" s="25" t="inlineStr">
        <is>
          <t>https://zenodo.org/records/17855209</t>
        </is>
      </c>
      <c r="O335" s="25" t="inlineStr">
        <is>
          <t>公开真实生产数据</t>
        </is>
      </c>
      <c r="P335" t="inlineStr">
        <is>
          <t>SHIFT-PRE-20251111</t>
        </is>
      </c>
      <c r="Q335" t="inlineStr">
        <is>
          <t>已关联</t>
        </is>
      </c>
      <c r="R335" t="inlineStr">
        <is>
          <t>按班次口径判断</t>
        </is>
      </c>
      <c r="T335" t="inlineStr">
        <is>
          <t>否</t>
        </is>
      </c>
    </row>
    <row r="336">
      <c r="A336" s="25" t="inlineStr">
        <is>
          <t>STOP-PRE-00335</t>
        </is>
      </c>
      <c r="B336" s="25" t="inlineStr">
        <is>
          <t>SHIFT-PRE-20251111</t>
        </is>
      </c>
      <c r="C336" s="25" t="inlineStr">
        <is>
          <t>改善前</t>
        </is>
      </c>
      <c r="D336" s="51" t="n">
        <v>45972</v>
      </c>
      <c r="E336" s="25" t="inlineStr">
        <is>
          <t>KK200-1</t>
        </is>
      </c>
      <c r="F336" s="25" t="inlineStr">
        <is>
          <t>MATERIALS</t>
        </is>
      </c>
      <c r="G336" s="25" t="inlineStr">
        <is>
          <t>MANUAL BRICK HANDLING</t>
        </is>
      </c>
      <c r="H336" s="25" t="inlineStr">
        <is>
          <t>Unplanned</t>
        </is>
      </c>
      <c r="I336" s="25" t="inlineStr">
        <is>
          <t>HACKING STATION</t>
        </is>
      </c>
      <c r="J336" s="25" t="inlineStr">
        <is>
          <t>ΣΠΑΣΜΕΝΑ ΤΟΥΒΛΑ</t>
        </is>
      </c>
      <c r="K336" s="53" t="n">
        <v>45972.70486111111</v>
      </c>
      <c r="L336" s="53" t="n">
        <v>45972.71111111111</v>
      </c>
      <c r="M336" s="54" t="n">
        <v>9.1</v>
      </c>
      <c r="N336" s="25" t="inlineStr">
        <is>
          <t>https://zenodo.org/records/17855209</t>
        </is>
      </c>
      <c r="O336" s="25" t="inlineStr">
        <is>
          <t>公开真实生产数据</t>
        </is>
      </c>
      <c r="P336" t="inlineStr">
        <is>
          <t>SHIFT-PRE-20251111</t>
        </is>
      </c>
      <c r="Q336" t="inlineStr">
        <is>
          <t>已关联</t>
        </is>
      </c>
      <c r="R336" t="inlineStr">
        <is>
          <t>按班次口径判断</t>
        </is>
      </c>
      <c r="T336" t="inlineStr">
        <is>
          <t>否</t>
        </is>
      </c>
    </row>
    <row r="337">
      <c r="A337" s="25" t="inlineStr">
        <is>
          <t>STOP-PRE-00336</t>
        </is>
      </c>
      <c r="B337" s="25" t="inlineStr">
        <is>
          <t>SHIFT-PRE-20251111</t>
        </is>
      </c>
      <c r="C337" s="25" t="inlineStr">
        <is>
          <t>改善前</t>
        </is>
      </c>
      <c r="D337" s="51" t="n">
        <v>45972</v>
      </c>
      <c r="E337" s="25" t="inlineStr">
        <is>
          <t>KK200-1</t>
        </is>
      </c>
      <c r="F337" s="25" t="inlineStr">
        <is>
          <t>MATERIALS</t>
        </is>
      </c>
      <c r="G337" s="25" t="inlineStr">
        <is>
          <t>MANUAL BRICK HANDLING</t>
        </is>
      </c>
      <c r="H337" s="25" t="inlineStr">
        <is>
          <t>Unplanned</t>
        </is>
      </c>
      <c r="I337" s="25" t="inlineStr">
        <is>
          <t>HACKING STATION</t>
        </is>
      </c>
      <c r="J337" s="25" t="inlineStr">
        <is>
          <t>ΣΠΑΣΜΕΝΑ ΤΟΥΒΛΑ</t>
        </is>
      </c>
      <c r="K337" s="53" t="n">
        <v>45972.71666666667</v>
      </c>
      <c r="L337" s="53" t="n">
        <v>45972.71875</v>
      </c>
      <c r="M337" s="54" t="n">
        <v>3.1</v>
      </c>
      <c r="N337" s="25" t="inlineStr">
        <is>
          <t>https://zenodo.org/records/17855209</t>
        </is>
      </c>
      <c r="O337" s="25" t="inlineStr">
        <is>
          <t>公开真实生产数据</t>
        </is>
      </c>
      <c r="P337" t="inlineStr">
        <is>
          <t>SHIFT-PRE-20251111</t>
        </is>
      </c>
      <c r="Q337" t="inlineStr">
        <is>
          <t>已关联</t>
        </is>
      </c>
      <c r="R337" t="inlineStr">
        <is>
          <t>按班次口径判断</t>
        </is>
      </c>
      <c r="T337" t="inlineStr">
        <is>
          <t>否</t>
        </is>
      </c>
    </row>
    <row r="338">
      <c r="A338" s="25" t="inlineStr">
        <is>
          <t>STOP-PRE-00337</t>
        </is>
      </c>
      <c r="B338" s="25" t="inlineStr">
        <is>
          <t>SHIFT-PRE-20251111</t>
        </is>
      </c>
      <c r="C338" s="25" t="inlineStr">
        <is>
          <t>改善前</t>
        </is>
      </c>
      <c r="D338" s="51" t="n">
        <v>45972</v>
      </c>
      <c r="E338" s="25" t="inlineStr">
        <is>
          <t>KK200-1</t>
        </is>
      </c>
      <c r="F338" s="25" t="inlineStr">
        <is>
          <t>MATERIALS</t>
        </is>
      </c>
      <c r="G338" s="25" t="inlineStr">
        <is>
          <t>MANUAL BRICK HANDLING</t>
        </is>
      </c>
      <c r="H338" s="25" t="inlineStr">
        <is>
          <t>Unplanned</t>
        </is>
      </c>
      <c r="I338" s="25" t="inlineStr">
        <is>
          <t>HACKING STATION</t>
        </is>
      </c>
      <c r="J338" s="25" t="inlineStr">
        <is>
          <t>ΣΠΑΣΜΕΝΑ ΤΟΥΒΛΑ</t>
        </is>
      </c>
      <c r="K338" s="53" t="n">
        <v>45972.71944444445</v>
      </c>
      <c r="L338" s="53" t="n">
        <v>45972.72430555556</v>
      </c>
      <c r="M338" s="54" t="n">
        <v>7.4</v>
      </c>
      <c r="N338" s="25" t="inlineStr">
        <is>
          <t>https://zenodo.org/records/17855209</t>
        </is>
      </c>
      <c r="O338" s="25" t="inlineStr">
        <is>
          <t>公开真实生产数据</t>
        </is>
      </c>
      <c r="P338" t="inlineStr">
        <is>
          <t>SHIFT-PRE-20251111</t>
        </is>
      </c>
      <c r="Q338" t="inlineStr">
        <is>
          <t>已关联</t>
        </is>
      </c>
      <c r="R338" t="inlineStr">
        <is>
          <t>按班次口径判断</t>
        </is>
      </c>
      <c r="T338" t="inlineStr">
        <is>
          <t>否</t>
        </is>
      </c>
    </row>
    <row r="339">
      <c r="A339" s="25" t="inlineStr">
        <is>
          <t>STOP-PRE-00338</t>
        </is>
      </c>
      <c r="B339" s="25" t="inlineStr">
        <is>
          <t>SHIFT-PRE-20251111</t>
        </is>
      </c>
      <c r="C339" s="25" t="inlineStr">
        <is>
          <t>改善前</t>
        </is>
      </c>
      <c r="D339" s="51" t="n">
        <v>45972</v>
      </c>
      <c r="E339" s="25" t="inlineStr">
        <is>
          <t>KK200-1</t>
        </is>
      </c>
      <c r="F339" s="25" t="inlineStr">
        <is>
          <t>MATERIALS</t>
        </is>
      </c>
      <c r="G339" s="25" t="inlineStr">
        <is>
          <t>MANUAL BRICK HANDLING</t>
        </is>
      </c>
      <c r="H339" s="25" t="inlineStr">
        <is>
          <t>Unplanned</t>
        </is>
      </c>
      <c r="I339" s="25" t="inlineStr">
        <is>
          <t>HACKING STATION</t>
        </is>
      </c>
      <c r="J339" s="25" t="inlineStr">
        <is>
          <t>ΣΠΑΣΜΕΝΑ ΤΟΥΒΛΑ</t>
        </is>
      </c>
      <c r="K339" s="53" t="n">
        <v>45972.73194444444</v>
      </c>
      <c r="L339" s="53" t="n">
        <v>45972.76041666666</v>
      </c>
      <c r="M339" s="54" t="n">
        <v>41.7</v>
      </c>
      <c r="N339" s="25" t="inlineStr">
        <is>
          <t>https://zenodo.org/records/17855209</t>
        </is>
      </c>
      <c r="O339" s="25" t="inlineStr">
        <is>
          <t>公开真实生产数据</t>
        </is>
      </c>
      <c r="P339" t="inlineStr">
        <is>
          <t>SHIFT-PRE-20251111</t>
        </is>
      </c>
      <c r="Q339" t="inlineStr">
        <is>
          <t>已关联</t>
        </is>
      </c>
      <c r="R339" t="inlineStr">
        <is>
          <t>按班次口径判断</t>
        </is>
      </c>
      <c r="T339" t="inlineStr">
        <is>
          <t>否</t>
        </is>
      </c>
    </row>
    <row r="340">
      <c r="A340" s="25" t="inlineStr">
        <is>
          <t>STOP-PRE-00339</t>
        </is>
      </c>
      <c r="B340" s="25" t="inlineStr">
        <is>
          <t>SHIFT-PRE-20251111</t>
        </is>
      </c>
      <c r="C340" s="25" t="inlineStr">
        <is>
          <t>改善前</t>
        </is>
      </c>
      <c r="D340" s="51" t="n">
        <v>45972</v>
      </c>
      <c r="E340" s="25" t="inlineStr">
        <is>
          <t>KK200-1</t>
        </is>
      </c>
      <c r="F340" s="25" t="inlineStr">
        <is>
          <t>MATERIALS</t>
        </is>
      </c>
      <c r="G340" s="25" t="inlineStr">
        <is>
          <t>MANUAL BRICK HANDLING</t>
        </is>
      </c>
      <c r="H340" s="25" t="inlineStr">
        <is>
          <t>Unplanned</t>
        </is>
      </c>
      <c r="I340" s="25" t="inlineStr">
        <is>
          <t>HACKING STATION</t>
        </is>
      </c>
      <c r="J340" s="25" t="inlineStr">
        <is>
          <t xml:space="preserve">ΣΠΑΣΜΕΝΑ ΤΟΥΒΛΑ </t>
        </is>
      </c>
      <c r="K340" s="53" t="n">
        <v>45972.78402777778</v>
      </c>
      <c r="L340" s="53" t="n">
        <v>45972.80625</v>
      </c>
      <c r="M340" s="54" t="n">
        <v>32.9</v>
      </c>
      <c r="N340" s="25" t="inlineStr">
        <is>
          <t>https://zenodo.org/records/17855209</t>
        </is>
      </c>
      <c r="O340" s="25" t="inlineStr">
        <is>
          <t>公开真实生产数据</t>
        </is>
      </c>
      <c r="P340" t="inlineStr">
        <is>
          <t>SHIFT-PRE-20251111</t>
        </is>
      </c>
      <c r="Q340" t="inlineStr">
        <is>
          <t>已关联</t>
        </is>
      </c>
      <c r="R340" t="inlineStr">
        <is>
          <t>按班次口径判断</t>
        </is>
      </c>
      <c r="T340" t="inlineStr">
        <is>
          <t>否</t>
        </is>
      </c>
    </row>
    <row r="341">
      <c r="A341" s="25" t="inlineStr">
        <is>
          <t>STOP-PRE-00340</t>
        </is>
      </c>
      <c r="B341" s="25" t="inlineStr">
        <is>
          <t>SHIFT-PRE-20251111</t>
        </is>
      </c>
      <c r="C341" s="25" t="inlineStr">
        <is>
          <t>改善前</t>
        </is>
      </c>
      <c r="D341" s="51" t="n">
        <v>45972</v>
      </c>
      <c r="E341" s="25" t="inlineStr">
        <is>
          <t>KK200-1</t>
        </is>
      </c>
      <c r="F341" s="25" t="inlineStr">
        <is>
          <t>MATERIALS</t>
        </is>
      </c>
      <c r="G341" s="25" t="inlineStr">
        <is>
          <t>MANUAL BRICK HANDLING</t>
        </is>
      </c>
      <c r="H341" s="25" t="inlineStr">
        <is>
          <t>Unplanned</t>
        </is>
      </c>
      <c r="I341" s="25" t="inlineStr">
        <is>
          <t>HACKING STATION</t>
        </is>
      </c>
      <c r="J341" s="25" t="inlineStr">
        <is>
          <t xml:space="preserve">ΣΠΑΣΜΕΝΑ ΤΟΥΒΛΑ </t>
        </is>
      </c>
      <c r="K341" s="53" t="n">
        <v>45972.82291666666</v>
      </c>
      <c r="L341" s="53" t="n">
        <v>45972.82847222222</v>
      </c>
      <c r="M341" s="54" t="n">
        <v>8.4</v>
      </c>
      <c r="N341" s="25" t="inlineStr">
        <is>
          <t>https://zenodo.org/records/17855209</t>
        </is>
      </c>
      <c r="O341" s="25" t="inlineStr">
        <is>
          <t>公开真实生产数据</t>
        </is>
      </c>
      <c r="P341" t="inlineStr">
        <is>
          <t>SHIFT-PRE-20251111</t>
        </is>
      </c>
      <c r="Q341" t="inlineStr">
        <is>
          <t>已关联</t>
        </is>
      </c>
      <c r="R341" t="inlineStr">
        <is>
          <t>按班次口径判断</t>
        </is>
      </c>
      <c r="T341" t="inlineStr">
        <is>
          <t>否</t>
        </is>
      </c>
    </row>
    <row r="342">
      <c r="A342" s="25" t="inlineStr">
        <is>
          <t>STOP-PRE-00341</t>
        </is>
      </c>
      <c r="B342" s="25" t="inlineStr">
        <is>
          <t>SHIFT-PRE-20251111</t>
        </is>
      </c>
      <c r="C342" s="25" t="inlineStr">
        <is>
          <t>改善前</t>
        </is>
      </c>
      <c r="D342" s="51" t="n">
        <v>45972</v>
      </c>
      <c r="E342" s="25" t="inlineStr">
        <is>
          <t>KK200-1</t>
        </is>
      </c>
      <c r="F342" s="25" t="inlineStr">
        <is>
          <t>MATERIALS</t>
        </is>
      </c>
      <c r="G342" s="25" t="inlineStr">
        <is>
          <t>MANUAL BRICK HANDLING</t>
        </is>
      </c>
      <c r="H342" s="25" t="inlineStr">
        <is>
          <t>Unplanned</t>
        </is>
      </c>
      <c r="I342" s="25" t="inlineStr">
        <is>
          <t>HACKING STATION</t>
        </is>
      </c>
      <c r="J342" s="25" t="inlineStr">
        <is>
          <t xml:space="preserve">ΣΠΑΣΜΕΝΑ ΤΟΥΒΛΑ </t>
        </is>
      </c>
      <c r="K342" s="53" t="n">
        <v>45972.83541666667</v>
      </c>
      <c r="L342" s="53" t="n">
        <v>45972.84444444445</v>
      </c>
      <c r="M342" s="54" t="n">
        <v>13.9</v>
      </c>
      <c r="N342" s="25" t="inlineStr">
        <is>
          <t>https://zenodo.org/records/17855209</t>
        </is>
      </c>
      <c r="O342" s="25" t="inlineStr">
        <is>
          <t>公开真实生产数据</t>
        </is>
      </c>
      <c r="P342" t="inlineStr">
        <is>
          <t>SHIFT-PRE-20251111</t>
        </is>
      </c>
      <c r="Q342" t="inlineStr">
        <is>
          <t>已关联</t>
        </is>
      </c>
      <c r="R342" t="inlineStr">
        <is>
          <t>按班次口径判断</t>
        </is>
      </c>
      <c r="T342" t="inlineStr">
        <is>
          <t>否</t>
        </is>
      </c>
    </row>
    <row r="343">
      <c r="A343" s="25" t="inlineStr">
        <is>
          <t>STOP-PRE-00342</t>
        </is>
      </c>
      <c r="B343" s="25" t="inlineStr">
        <is>
          <t>SHIFT-PRE-20251111</t>
        </is>
      </c>
      <c r="C343" s="25" t="inlineStr">
        <is>
          <t>改善前</t>
        </is>
      </c>
      <c r="D343" s="51" t="n">
        <v>45972</v>
      </c>
      <c r="E343" s="25" t="inlineStr">
        <is>
          <t>KK200-1</t>
        </is>
      </c>
      <c r="F343" s="25" t="inlineStr">
        <is>
          <t>OPERATIONAL</t>
        </is>
      </c>
      <c r="G343" s="25" t="inlineStr">
        <is>
          <t>CLEANING</t>
        </is>
      </c>
      <c r="H343" s="25" t="inlineStr">
        <is>
          <t>Planned - Included in OEE</t>
        </is>
      </c>
      <c r="I343" s="25" t="inlineStr">
        <is>
          <t>EXTRUDER PRESS</t>
        </is>
      </c>
      <c r="J343" s="25" t="inlineStr">
        <is>
          <t>-</t>
        </is>
      </c>
      <c r="K343" s="53" t="n">
        <v>45972.84652777778</v>
      </c>
      <c r="L343" s="53" t="n">
        <v>45972.85416666666</v>
      </c>
      <c r="M343" s="54" t="n">
        <v>11</v>
      </c>
      <c r="N343" s="25" t="inlineStr">
        <is>
          <t>https://zenodo.org/records/17855209</t>
        </is>
      </c>
      <c r="O343" s="25" t="inlineStr">
        <is>
          <t>公开真实生产数据</t>
        </is>
      </c>
      <c r="P343" t="inlineStr">
        <is>
          <t>SHIFT-PRE-20251111</t>
        </is>
      </c>
      <c r="Q343" t="inlineStr">
        <is>
          <t>已关联</t>
        </is>
      </c>
      <c r="R343" t="inlineStr">
        <is>
          <t>按班次口径判断</t>
        </is>
      </c>
      <c r="T343" t="inlineStr">
        <is>
          <t>否</t>
        </is>
      </c>
    </row>
    <row r="344">
      <c r="A344" s="25" t="inlineStr">
        <is>
          <t>STOP-PRE-00343</t>
        </is>
      </c>
      <c r="B344" s="25" t="inlineStr">
        <is>
          <t>SHIFT-PRE-20251112</t>
        </is>
      </c>
      <c r="C344" s="25" t="inlineStr">
        <is>
          <t>改善前</t>
        </is>
      </c>
      <c r="D344" s="51" t="n">
        <v>45973</v>
      </c>
      <c r="E344" s="25" t="inlineStr">
        <is>
          <t>KK200-1</t>
        </is>
      </c>
      <c r="F344" s="25" t="inlineStr">
        <is>
          <t>OPERATIONAL</t>
        </is>
      </c>
      <c r="G344" s="25" t="inlineStr">
        <is>
          <t>CLEANING</t>
        </is>
      </c>
      <c r="H344" s="25" t="inlineStr">
        <is>
          <t>Planned - Included in OEE</t>
        </is>
      </c>
      <c r="I344" s="25" t="inlineStr">
        <is>
          <t>EXTRUDER PRESS</t>
        </is>
      </c>
      <c r="J344" s="25" t="inlineStr">
        <is>
          <t>-</t>
        </is>
      </c>
      <c r="K344" s="53" t="n">
        <v>45973.51041666666</v>
      </c>
      <c r="L344" s="53" t="n">
        <v>45973.52083333334</v>
      </c>
      <c r="M344" s="54" t="n">
        <v>15.8</v>
      </c>
      <c r="N344" s="25" t="inlineStr">
        <is>
          <t>https://zenodo.org/records/17855209</t>
        </is>
      </c>
      <c r="O344" s="25" t="inlineStr">
        <is>
          <t>公开真实生产数据</t>
        </is>
      </c>
      <c r="P344" t="inlineStr">
        <is>
          <t>SHIFT-PRE-20251112</t>
        </is>
      </c>
      <c r="Q344" t="inlineStr">
        <is>
          <t>已关联</t>
        </is>
      </c>
      <c r="R344" t="inlineStr">
        <is>
          <t>按班次口径判断</t>
        </is>
      </c>
      <c r="T344" t="inlineStr">
        <is>
          <t>否</t>
        </is>
      </c>
    </row>
    <row r="345">
      <c r="A345" s="25" t="inlineStr">
        <is>
          <t>STOP-PRE-00344</t>
        </is>
      </c>
      <c r="B345" s="25" t="inlineStr">
        <is>
          <t>SHIFT-PRE-20251112</t>
        </is>
      </c>
      <c r="C345" s="25" t="inlineStr">
        <is>
          <t>改善前</t>
        </is>
      </c>
      <c r="D345" s="51" t="n">
        <v>45973</v>
      </c>
      <c r="E345" s="25" t="inlineStr">
        <is>
          <t>KK200-1</t>
        </is>
      </c>
      <c r="F345" s="25" t="inlineStr">
        <is>
          <t>MATERIALS</t>
        </is>
      </c>
      <c r="G345" s="25" t="inlineStr">
        <is>
          <t>MANUAL BRICK HANDLING</t>
        </is>
      </c>
      <c r="H345" s="25" t="inlineStr">
        <is>
          <t>Unplanned</t>
        </is>
      </c>
      <c r="I345" s="25" t="inlineStr">
        <is>
          <t>HACKING STATION</t>
        </is>
      </c>
      <c r="J345" s="25" t="inlineStr">
        <is>
          <t>ΣΠΑΣΜΕΝΑ</t>
        </is>
      </c>
      <c r="K345" s="53" t="n">
        <v>45973.53888888889</v>
      </c>
      <c r="L345" s="53" t="n">
        <v>45973.54305555556</v>
      </c>
      <c r="M345" s="54" t="n">
        <v>6.7</v>
      </c>
      <c r="N345" s="25" t="inlineStr">
        <is>
          <t>https://zenodo.org/records/17855209</t>
        </is>
      </c>
      <c r="O345" s="25" t="inlineStr">
        <is>
          <t>公开真实生产数据</t>
        </is>
      </c>
      <c r="P345" t="inlineStr">
        <is>
          <t>SHIFT-PRE-20251112</t>
        </is>
      </c>
      <c r="Q345" t="inlineStr">
        <is>
          <t>已关联</t>
        </is>
      </c>
      <c r="R345" t="inlineStr">
        <is>
          <t>按班次口径判断</t>
        </is>
      </c>
      <c r="T345" t="inlineStr">
        <is>
          <t>否</t>
        </is>
      </c>
    </row>
    <row r="346">
      <c r="A346" s="25" t="inlineStr">
        <is>
          <t>STOP-PRE-00345</t>
        </is>
      </c>
      <c r="B346" s="25" t="inlineStr">
        <is>
          <t>SHIFT-PRE-20251112</t>
        </is>
      </c>
      <c r="C346" s="25" t="inlineStr">
        <is>
          <t>改善前</t>
        </is>
      </c>
      <c r="D346" s="51" t="n">
        <v>45973</v>
      </c>
      <c r="E346" s="25" t="inlineStr">
        <is>
          <t>KK250</t>
        </is>
      </c>
      <c r="F346" s="25" t="inlineStr">
        <is>
          <t>SETUPS-CHANGEOVERS</t>
        </is>
      </c>
      <c r="G346" s="25" t="inlineStr">
        <is>
          <t>MATERIAL CHANGEOVER</t>
        </is>
      </c>
      <c r="H346" s="25" t="inlineStr">
        <is>
          <t>Planned - Included in OEE</t>
        </is>
      </c>
      <c r="I346" s="25" t="inlineStr">
        <is>
          <t>EXTRUDER PRESS</t>
        </is>
      </c>
      <c r="J346" s="25" t="inlineStr">
        <is>
          <t>-</t>
        </is>
      </c>
      <c r="K346" s="53" t="n">
        <v>45973.54513888889</v>
      </c>
      <c r="L346" s="53" t="n">
        <v>45973.55208333334</v>
      </c>
      <c r="M346" s="54" t="n">
        <v>10.5</v>
      </c>
      <c r="N346" s="25" t="inlineStr">
        <is>
          <t>https://zenodo.org/records/17855209</t>
        </is>
      </c>
      <c r="O346" s="25" t="inlineStr">
        <is>
          <t>公开真实生产数据</t>
        </is>
      </c>
      <c r="P346" t="inlineStr">
        <is>
          <t>SHIFT-PRE-20251112</t>
        </is>
      </c>
      <c r="Q346" t="inlineStr">
        <is>
          <t>已关联</t>
        </is>
      </c>
      <c r="R346" t="inlineStr">
        <is>
          <t>按班次口径判断</t>
        </is>
      </c>
      <c r="T346" t="inlineStr">
        <is>
          <t>是</t>
        </is>
      </c>
      <c r="U346">
        <f>IFERROR(VLOOKUP(G346,'18_换产标准_模拟'!$B$2:$F$4,3,FALSE),"")</f>
        <v/>
      </c>
      <c r="V346">
        <f>IFERROR(MAX(M346-U346,0),"")</f>
        <v/>
      </c>
      <c r="W346">
        <f>IFERROR(IF(V346=0,"达标",IF(V346&lt;=VLOOKUP(G346,'18_换产标准_模拟'!$B$2:$F$4,4,FALSE)-VLOOKUP(G346,'18_换产标准_模拟'!$B$2:$F$4,3,FALSE),"轻微超时",IF(V346&lt;=VLOOKUP(G346,'18_换产标准_模拟'!$B$2:$F$4,5,FALSE)-VLOOKUP(G346,'18_换产标准_模拟'!$B$2:$F$4,3,FALSE),"超时","严重超时"))),"")</f>
        <v/>
      </c>
      <c r="X346">
        <f>IFERROR(INDEX('18_换产标准_模拟'!$A$2:$A$4,MATCH(G346,'18_换产标准_模拟'!$B$2:$B$4,0)),"")</f>
        <v/>
      </c>
      <c r="Y346" t="inlineStr">
        <is>
          <t>团队模拟数据</t>
        </is>
      </c>
    </row>
    <row r="347">
      <c r="A347" s="25" t="inlineStr">
        <is>
          <t>STOP-PRE-00346</t>
        </is>
      </c>
      <c r="B347" s="25" t="inlineStr">
        <is>
          <t>SHIFT-PRE-20251112</t>
        </is>
      </c>
      <c r="C347" s="25" t="inlineStr">
        <is>
          <t>改善前</t>
        </is>
      </c>
      <c r="D347" s="51" t="n">
        <v>45973</v>
      </c>
      <c r="E347" s="25" t="inlineStr">
        <is>
          <t>KK250</t>
        </is>
      </c>
      <c r="F347" s="25" t="inlineStr">
        <is>
          <t>MATERIALS</t>
        </is>
      </c>
      <c r="G347" s="25" t="inlineStr">
        <is>
          <t>MANUAL BRICK HANDLING</t>
        </is>
      </c>
      <c r="H347" s="25" t="inlineStr">
        <is>
          <t>Unplanned</t>
        </is>
      </c>
      <c r="I347" s="25" t="inlineStr">
        <is>
          <t>HACKING STATION</t>
        </is>
      </c>
      <c r="J347" s="25" t="inlineStr">
        <is>
          <t>ΣΠΑΣΜΕΝΑ ΤΟΥΒΛΑ</t>
        </is>
      </c>
      <c r="K347" s="53" t="n">
        <v>45973.5625</v>
      </c>
      <c r="L347" s="53" t="n">
        <v>45973.56597222222</v>
      </c>
      <c r="M347" s="54" t="n">
        <v>5.1</v>
      </c>
      <c r="N347" s="25" t="inlineStr">
        <is>
          <t>https://zenodo.org/records/17855209</t>
        </is>
      </c>
      <c r="O347" s="25" t="inlineStr">
        <is>
          <t>公开真实生产数据</t>
        </is>
      </c>
      <c r="P347" t="inlineStr">
        <is>
          <t>SHIFT-PRE-20251112</t>
        </is>
      </c>
      <c r="Q347" t="inlineStr">
        <is>
          <t>已关联</t>
        </is>
      </c>
      <c r="R347" t="inlineStr">
        <is>
          <t>按班次口径判断</t>
        </is>
      </c>
      <c r="T347" t="inlineStr">
        <is>
          <t>否</t>
        </is>
      </c>
    </row>
    <row r="348">
      <c r="A348" s="25" t="inlineStr">
        <is>
          <t>STOP-PRE-00347</t>
        </is>
      </c>
      <c r="B348" s="25" t="inlineStr">
        <is>
          <t>SHIFT-PRE-20251112</t>
        </is>
      </c>
      <c r="C348" s="25" t="inlineStr">
        <is>
          <t>改善前</t>
        </is>
      </c>
      <c r="D348" s="51" t="n">
        <v>45973</v>
      </c>
      <c r="E348" s="25" t="inlineStr">
        <is>
          <t>KK250</t>
        </is>
      </c>
      <c r="F348" s="25" t="inlineStr">
        <is>
          <t>MATERIALS</t>
        </is>
      </c>
      <c r="G348" s="25" t="inlineStr">
        <is>
          <t>MANUAL BRICK HANDLING</t>
        </is>
      </c>
      <c r="H348" s="25" t="inlineStr">
        <is>
          <t>Unplanned</t>
        </is>
      </c>
      <c r="I348" s="25" t="inlineStr">
        <is>
          <t>HACKING STATION</t>
        </is>
      </c>
      <c r="J348" s="25" t="inlineStr">
        <is>
          <t>ΣΠΑΣΜΕΝΑ ΤΟΥΒΛΑ</t>
        </is>
      </c>
      <c r="K348" s="53" t="n">
        <v>45973.57222222222</v>
      </c>
      <c r="L348" s="53" t="n">
        <v>45973.57708333333</v>
      </c>
      <c r="M348" s="54" t="n">
        <v>7.3</v>
      </c>
      <c r="N348" s="25" t="inlineStr">
        <is>
          <t>https://zenodo.org/records/17855209</t>
        </is>
      </c>
      <c r="O348" s="25" t="inlineStr">
        <is>
          <t>公开真实生产数据</t>
        </is>
      </c>
      <c r="P348" t="inlineStr">
        <is>
          <t>SHIFT-PRE-20251112</t>
        </is>
      </c>
      <c r="Q348" t="inlineStr">
        <is>
          <t>已关联</t>
        </is>
      </c>
      <c r="R348" t="inlineStr">
        <is>
          <t>按班次口径判断</t>
        </is>
      </c>
      <c r="T348" t="inlineStr">
        <is>
          <t>否</t>
        </is>
      </c>
    </row>
    <row r="349">
      <c r="A349" s="25" t="inlineStr">
        <is>
          <t>STOP-PRE-00348</t>
        </is>
      </c>
      <c r="B349" s="25" t="inlineStr">
        <is>
          <t>SHIFT-PRE-20251112</t>
        </is>
      </c>
      <c r="C349" s="25" t="inlineStr">
        <is>
          <t>改善前</t>
        </is>
      </c>
      <c r="D349" s="51" t="n">
        <v>45973</v>
      </c>
      <c r="E349" s="25" t="inlineStr">
        <is>
          <t>KK250</t>
        </is>
      </c>
      <c r="F349" s="25" t="inlineStr">
        <is>
          <t>MATERIALS</t>
        </is>
      </c>
      <c r="G349" s="25" t="inlineStr">
        <is>
          <t>MANUAL BRICK HANDLING</t>
        </is>
      </c>
      <c r="H349" s="25" t="inlineStr">
        <is>
          <t>Unplanned</t>
        </is>
      </c>
      <c r="I349" s="25" t="inlineStr">
        <is>
          <t>HACKING STATION</t>
        </is>
      </c>
      <c r="J349" s="25" t="inlineStr">
        <is>
          <t>ΣΠΑΣΜΕΝΑ ΤΟΥΒΛΑ</t>
        </is>
      </c>
      <c r="K349" s="53" t="n">
        <v>45973.58611111111</v>
      </c>
      <c r="L349" s="53" t="n">
        <v>45973.60625</v>
      </c>
      <c r="M349" s="54" t="n">
        <v>29.5</v>
      </c>
      <c r="N349" s="25" t="inlineStr">
        <is>
          <t>https://zenodo.org/records/17855209</t>
        </is>
      </c>
      <c r="O349" s="25" t="inlineStr">
        <is>
          <t>公开真实生产数据</t>
        </is>
      </c>
      <c r="P349" t="inlineStr">
        <is>
          <t>SHIFT-PRE-20251112</t>
        </is>
      </c>
      <c r="Q349" t="inlineStr">
        <is>
          <t>已关联</t>
        </is>
      </c>
      <c r="R349" t="inlineStr">
        <is>
          <t>按班次口径判断</t>
        </is>
      </c>
      <c r="T349" t="inlineStr">
        <is>
          <t>否</t>
        </is>
      </c>
    </row>
    <row r="350">
      <c r="A350" s="25" t="inlineStr">
        <is>
          <t>STOP-PRE-00349</t>
        </is>
      </c>
      <c r="B350" s="25" t="inlineStr">
        <is>
          <t>SHIFT-PRE-20251112</t>
        </is>
      </c>
      <c r="C350" s="25" t="inlineStr">
        <is>
          <t>改善前</t>
        </is>
      </c>
      <c r="D350" s="51" t="n">
        <v>45973</v>
      </c>
      <c r="E350" s="25" t="inlineStr">
        <is>
          <t>KK250</t>
        </is>
      </c>
      <c r="F350" s="25" t="inlineStr">
        <is>
          <t>MATERIALS</t>
        </is>
      </c>
      <c r="G350" s="25" t="inlineStr">
        <is>
          <t>MANUAL BRICK HANDLING</t>
        </is>
      </c>
      <c r="H350" s="25" t="inlineStr">
        <is>
          <t>Unplanned</t>
        </is>
      </c>
      <c r="I350" s="25" t="inlineStr">
        <is>
          <t>HACKING STATION</t>
        </is>
      </c>
      <c r="J350" s="25" t="inlineStr">
        <is>
          <t>ΣΠΑΣΜΕΝΑ ΤΟΥΒΛΑ</t>
        </is>
      </c>
      <c r="K350" s="53" t="n">
        <v>45973.62152777778</v>
      </c>
      <c r="L350" s="53" t="n">
        <v>45973.63819444444</v>
      </c>
      <c r="M350" s="54" t="n">
        <v>24.8</v>
      </c>
      <c r="N350" s="25" t="inlineStr">
        <is>
          <t>https://zenodo.org/records/17855209</t>
        </is>
      </c>
      <c r="O350" s="25" t="inlineStr">
        <is>
          <t>公开真实生产数据</t>
        </is>
      </c>
      <c r="P350" t="inlineStr">
        <is>
          <t>SHIFT-PRE-20251112</t>
        </is>
      </c>
      <c r="Q350" t="inlineStr">
        <is>
          <t>已关联</t>
        </is>
      </c>
      <c r="R350" t="inlineStr">
        <is>
          <t>按班次口径判断</t>
        </is>
      </c>
      <c r="T350" t="inlineStr">
        <is>
          <t>否</t>
        </is>
      </c>
    </row>
    <row r="351">
      <c r="A351" s="25" t="inlineStr">
        <is>
          <t>STOP-PRE-00350</t>
        </is>
      </c>
      <c r="B351" s="25" t="inlineStr">
        <is>
          <t>SHIFT-PRE-20251112</t>
        </is>
      </c>
      <c r="C351" s="25" t="inlineStr">
        <is>
          <t>改善前</t>
        </is>
      </c>
      <c r="D351" s="51" t="n">
        <v>45973</v>
      </c>
      <c r="E351" s="25" t="inlineStr">
        <is>
          <t>KK250</t>
        </is>
      </c>
      <c r="F351" s="25" t="inlineStr">
        <is>
          <t>FAILURE</t>
        </is>
      </c>
      <c r="G351" s="25" t="inlineStr">
        <is>
          <t>AUTOMATION FAILURE</t>
        </is>
      </c>
      <c r="H351" s="25" t="inlineStr">
        <is>
          <t>Unplanned</t>
        </is>
      </c>
      <c r="I351" s="25" t="inlineStr">
        <is>
          <t>DRYER</t>
        </is>
      </c>
      <c r="J351" s="25" t="inlineStr">
        <is>
          <t>ΠΑΤΙΝΑΡΕΙ Ο ΜΕΤΑΦ. ΕΞΟΔΟΥ ΣΤΗ ΘΕΣΗ 5-6</t>
        </is>
      </c>
      <c r="K351" s="53" t="n">
        <v>45973.65208333333</v>
      </c>
      <c r="L351" s="53" t="n">
        <v>45973.66111111111</v>
      </c>
      <c r="M351" s="54" t="n">
        <v>13.2</v>
      </c>
      <c r="N351" s="25" t="inlineStr">
        <is>
          <t>https://zenodo.org/records/17855209</t>
        </is>
      </c>
      <c r="O351" s="25" t="inlineStr">
        <is>
          <t>公开真实生产数据</t>
        </is>
      </c>
      <c r="P351" t="inlineStr">
        <is>
          <t>SHIFT-PRE-20251112</t>
        </is>
      </c>
      <c r="Q351" t="inlineStr">
        <is>
          <t>已关联</t>
        </is>
      </c>
      <c r="R351" t="inlineStr">
        <is>
          <t>按班次口径判断</t>
        </is>
      </c>
      <c r="T351" t="inlineStr">
        <is>
          <t>否</t>
        </is>
      </c>
    </row>
    <row r="352">
      <c r="A352" s="25" t="inlineStr">
        <is>
          <t>STOP-PRE-00351</t>
        </is>
      </c>
      <c r="B352" s="25" t="inlineStr">
        <is>
          <t>SHIFT-PRE-20251112</t>
        </is>
      </c>
      <c r="C352" s="25" t="inlineStr">
        <is>
          <t>改善前</t>
        </is>
      </c>
      <c r="D352" s="51" t="n">
        <v>45973</v>
      </c>
      <c r="E352" s="25" t="inlineStr">
        <is>
          <t>KK250</t>
        </is>
      </c>
      <c r="F352" s="25" t="inlineStr">
        <is>
          <t>FAILURE</t>
        </is>
      </c>
      <c r="G352" s="25" t="inlineStr">
        <is>
          <t>MECHANICAL FAILURE</t>
        </is>
      </c>
      <c r="H352" s="25" t="inlineStr">
        <is>
          <t>Unplanned</t>
        </is>
      </c>
      <c r="I352" s="25" t="inlineStr">
        <is>
          <t>CUTTER</t>
        </is>
      </c>
      <c r="J352" s="25" t="inlineStr">
        <is>
          <t>WIRE FAILURE</t>
        </is>
      </c>
      <c r="K352" s="53" t="n">
        <v>45973.66180555556</v>
      </c>
      <c r="L352" s="53" t="n">
        <v>45973.66527777778</v>
      </c>
      <c r="M352" s="54" t="n">
        <v>5.9</v>
      </c>
      <c r="N352" s="25" t="inlineStr">
        <is>
          <t>https://zenodo.org/records/17855209</t>
        </is>
      </c>
      <c r="O352" s="25" t="inlineStr">
        <is>
          <t>公开真实生产数据</t>
        </is>
      </c>
      <c r="P352" t="inlineStr">
        <is>
          <t>SHIFT-PRE-20251112</t>
        </is>
      </c>
      <c r="Q352" t="inlineStr">
        <is>
          <t>已关联</t>
        </is>
      </c>
      <c r="R352" t="inlineStr">
        <is>
          <t>按班次口径判断</t>
        </is>
      </c>
      <c r="T352" t="inlineStr">
        <is>
          <t>否</t>
        </is>
      </c>
    </row>
    <row r="353">
      <c r="A353" s="25" t="inlineStr">
        <is>
          <t>STOP-PRE-00352</t>
        </is>
      </c>
      <c r="B353" s="25" t="inlineStr">
        <is>
          <t>SHIFT-PRE-20251112</t>
        </is>
      </c>
      <c r="C353" s="25" t="inlineStr">
        <is>
          <t>改善前</t>
        </is>
      </c>
      <c r="D353" s="51" t="n">
        <v>45973</v>
      </c>
      <c r="E353" s="25" t="inlineStr">
        <is>
          <t>KK250</t>
        </is>
      </c>
      <c r="F353" s="25" t="inlineStr">
        <is>
          <t>FAILURE</t>
        </is>
      </c>
      <c r="G353" s="25" t="inlineStr">
        <is>
          <t>MECHANICAL FAILURE</t>
        </is>
      </c>
      <c r="H353" s="25" t="inlineStr">
        <is>
          <t>Unplanned</t>
        </is>
      </c>
      <c r="I353" s="25" t="inlineStr">
        <is>
          <t>CUTTER</t>
        </is>
      </c>
      <c r="J353" s="25" t="inlineStr">
        <is>
          <t>WIRE FAILURE</t>
        </is>
      </c>
      <c r="K353" s="53" t="n">
        <v>45973.66736111111</v>
      </c>
      <c r="L353" s="53" t="n">
        <v>45973.67013888889</v>
      </c>
      <c r="M353" s="54" t="n">
        <v>4.1</v>
      </c>
      <c r="N353" s="25" t="inlineStr">
        <is>
          <t>https://zenodo.org/records/17855209</t>
        </is>
      </c>
      <c r="O353" s="25" t="inlineStr">
        <is>
          <t>公开真实生产数据</t>
        </is>
      </c>
      <c r="P353" t="inlineStr">
        <is>
          <t>SHIFT-PRE-20251112</t>
        </is>
      </c>
      <c r="Q353" t="inlineStr">
        <is>
          <t>已关联</t>
        </is>
      </c>
      <c r="R353" t="inlineStr">
        <is>
          <t>按班次口径判断</t>
        </is>
      </c>
      <c r="T353" t="inlineStr">
        <is>
          <t>否</t>
        </is>
      </c>
    </row>
    <row r="354">
      <c r="A354" s="25" t="inlineStr">
        <is>
          <t>STOP-PRE-00353</t>
        </is>
      </c>
      <c r="B354" s="25" t="inlineStr">
        <is>
          <t>SHIFT-PRE-20251112</t>
        </is>
      </c>
      <c r="C354" s="25" t="inlineStr">
        <is>
          <t>改善前</t>
        </is>
      </c>
      <c r="D354" s="51" t="n">
        <v>45973</v>
      </c>
      <c r="E354" s="25" t="inlineStr">
        <is>
          <t>KK250</t>
        </is>
      </c>
      <c r="F354" s="25" t="inlineStr">
        <is>
          <t>MATERIALS</t>
        </is>
      </c>
      <c r="G354" s="25" t="inlineStr">
        <is>
          <t>MANUAL BRICK HANDLING</t>
        </is>
      </c>
      <c r="H354" s="25" t="inlineStr">
        <is>
          <t>Unplanned</t>
        </is>
      </c>
      <c r="I354" s="25" t="inlineStr">
        <is>
          <t>HACKING STATION</t>
        </is>
      </c>
      <c r="J354" s="25" t="inlineStr">
        <is>
          <t>ΣΠΑΣΜΕΝΑ ΤΟΥΒΛΑ</t>
        </is>
      </c>
      <c r="K354" s="53" t="n">
        <v>45973.69583333333</v>
      </c>
      <c r="L354" s="53" t="n">
        <v>45973.70277777778</v>
      </c>
      <c r="M354" s="54" t="n">
        <v>10.2</v>
      </c>
      <c r="N354" s="25" t="inlineStr">
        <is>
          <t>https://zenodo.org/records/17855209</t>
        </is>
      </c>
      <c r="O354" s="25" t="inlineStr">
        <is>
          <t>公开真实生产数据</t>
        </is>
      </c>
      <c r="P354" t="inlineStr">
        <is>
          <t>SHIFT-PRE-20251112</t>
        </is>
      </c>
      <c r="Q354" t="inlineStr">
        <is>
          <t>已关联</t>
        </is>
      </c>
      <c r="R354" t="inlineStr">
        <is>
          <t>按班次口径判断</t>
        </is>
      </c>
      <c r="T354" t="inlineStr">
        <is>
          <t>否</t>
        </is>
      </c>
    </row>
    <row r="355">
      <c r="A355" s="25" t="inlineStr">
        <is>
          <t>STOP-PRE-00354</t>
        </is>
      </c>
      <c r="B355" s="25" t="inlineStr">
        <is>
          <t>SHIFT-PRE-20251112</t>
        </is>
      </c>
      <c r="C355" s="25" t="inlineStr">
        <is>
          <t>改善前</t>
        </is>
      </c>
      <c r="D355" s="51" t="n">
        <v>45973</v>
      </c>
      <c r="E355" s="25" t="inlineStr">
        <is>
          <t>KK250</t>
        </is>
      </c>
      <c r="F355" s="25" t="inlineStr">
        <is>
          <t>MATERIALS</t>
        </is>
      </c>
      <c r="G355" s="25" t="inlineStr">
        <is>
          <t>MANUAL BRICK HANDLING</t>
        </is>
      </c>
      <c r="H355" s="25" t="inlineStr">
        <is>
          <t>Unplanned</t>
        </is>
      </c>
      <c r="I355" s="25" t="inlineStr">
        <is>
          <t>HACKING STATION</t>
        </is>
      </c>
      <c r="J355" s="25" t="inlineStr">
        <is>
          <t>ΣΠΑΣΜΕΝΟ ΤΟΥΒΛΑ</t>
        </is>
      </c>
      <c r="K355" s="53" t="n">
        <v>45973.71875</v>
      </c>
      <c r="L355" s="53" t="n">
        <v>45973.73125</v>
      </c>
      <c r="M355" s="54" t="n">
        <v>18.8</v>
      </c>
      <c r="N355" s="25" t="inlineStr">
        <is>
          <t>https://zenodo.org/records/17855209</t>
        </is>
      </c>
      <c r="O355" s="25" t="inlineStr">
        <is>
          <t>公开真实生产数据</t>
        </is>
      </c>
      <c r="P355" t="inlineStr">
        <is>
          <t>SHIFT-PRE-20251112</t>
        </is>
      </c>
      <c r="Q355" t="inlineStr">
        <is>
          <t>已关联</t>
        </is>
      </c>
      <c r="R355" t="inlineStr">
        <is>
          <t>按班次口径判断</t>
        </is>
      </c>
      <c r="T355" t="inlineStr">
        <is>
          <t>否</t>
        </is>
      </c>
    </row>
    <row r="356">
      <c r="A356" s="25" t="inlineStr">
        <is>
          <t>STOP-PRE-00355</t>
        </is>
      </c>
      <c r="B356" s="25" t="inlineStr">
        <is>
          <t>SHIFT-PRE-20251112</t>
        </is>
      </c>
      <c r="C356" s="25" t="inlineStr">
        <is>
          <t>改善前</t>
        </is>
      </c>
      <c r="D356" s="51" t="n">
        <v>45973</v>
      </c>
      <c r="E356" s="25" t="inlineStr">
        <is>
          <t>KK250</t>
        </is>
      </c>
      <c r="F356" s="25" t="inlineStr">
        <is>
          <t>MATERIALS</t>
        </is>
      </c>
      <c r="G356" s="25" t="inlineStr">
        <is>
          <t>MANUAL BRICK HANDLING</t>
        </is>
      </c>
      <c r="H356" s="25" t="inlineStr">
        <is>
          <t>Unplanned</t>
        </is>
      </c>
      <c r="I356" s="25" t="inlineStr">
        <is>
          <t>HACKING STATION</t>
        </is>
      </c>
      <c r="J356" s="25" t="inlineStr">
        <is>
          <t>ΣΠΑΣΜΕΝΟ ΤΟΥΒΛΑ</t>
        </is>
      </c>
      <c r="K356" s="53" t="n">
        <v>45973.74791666667</v>
      </c>
      <c r="L356" s="53" t="n">
        <v>45973.76041666666</v>
      </c>
      <c r="M356" s="54" t="n">
        <v>18.9</v>
      </c>
      <c r="N356" s="25" t="inlineStr">
        <is>
          <t>https://zenodo.org/records/17855209</t>
        </is>
      </c>
      <c r="O356" s="25" t="inlineStr">
        <is>
          <t>公开真实生产数据</t>
        </is>
      </c>
      <c r="P356" t="inlineStr">
        <is>
          <t>SHIFT-PRE-20251112</t>
        </is>
      </c>
      <c r="Q356" t="inlineStr">
        <is>
          <t>已关联</t>
        </is>
      </c>
      <c r="R356" t="inlineStr">
        <is>
          <t>按班次口径判断</t>
        </is>
      </c>
      <c r="T356" t="inlineStr">
        <is>
          <t>否</t>
        </is>
      </c>
    </row>
    <row r="357">
      <c r="A357" s="25" t="inlineStr">
        <is>
          <t>STOP-PRE-00356</t>
        </is>
      </c>
      <c r="B357" s="25" t="inlineStr">
        <is>
          <t>SHIFT-PRE-20251112</t>
        </is>
      </c>
      <c r="C357" s="25" t="inlineStr">
        <is>
          <t>改善前</t>
        </is>
      </c>
      <c r="D357" s="51" t="n">
        <v>45973</v>
      </c>
      <c r="E357" s="25" t="inlineStr">
        <is>
          <t>KK250</t>
        </is>
      </c>
      <c r="F357" s="25" t="inlineStr">
        <is>
          <t>MATERIALS</t>
        </is>
      </c>
      <c r="G357" s="25" t="inlineStr">
        <is>
          <t>MANUAL BRICK HANDLING</t>
        </is>
      </c>
      <c r="H357" s="25" t="inlineStr">
        <is>
          <t>Unplanned</t>
        </is>
      </c>
      <c r="I357" s="25" t="inlineStr">
        <is>
          <t>HACKING STATION</t>
        </is>
      </c>
      <c r="J357" s="25" t="inlineStr">
        <is>
          <t>ΣΠΑΣΜΕΝΟ ΤΟΥΒΛΑ</t>
        </is>
      </c>
      <c r="K357" s="53" t="n">
        <v>45973.77361111111</v>
      </c>
      <c r="L357" s="53" t="n">
        <v>45973.78194444445</v>
      </c>
      <c r="M357" s="54" t="n">
        <v>12.7</v>
      </c>
      <c r="N357" s="25" t="inlineStr">
        <is>
          <t>https://zenodo.org/records/17855209</t>
        </is>
      </c>
      <c r="O357" s="25" t="inlineStr">
        <is>
          <t>公开真实生产数据</t>
        </is>
      </c>
      <c r="P357" t="inlineStr">
        <is>
          <t>SHIFT-PRE-20251112</t>
        </is>
      </c>
      <c r="Q357" t="inlineStr">
        <is>
          <t>已关联</t>
        </is>
      </c>
      <c r="R357" t="inlineStr">
        <is>
          <t>按班次口径判断</t>
        </is>
      </c>
      <c r="T357" t="inlineStr">
        <is>
          <t>否</t>
        </is>
      </c>
    </row>
    <row r="358">
      <c r="A358" s="25" t="inlineStr">
        <is>
          <t>STOP-PRE-00357</t>
        </is>
      </c>
      <c r="B358" s="25" t="inlineStr">
        <is>
          <t>SHIFT-PRE-20251112</t>
        </is>
      </c>
      <c r="C358" s="25" t="inlineStr">
        <is>
          <t>改善前</t>
        </is>
      </c>
      <c r="D358" s="51" t="n">
        <v>45973</v>
      </c>
      <c r="E358" s="25" t="inlineStr">
        <is>
          <t>7KK25</t>
        </is>
      </c>
      <c r="F358" s="25" t="inlineStr">
        <is>
          <t>SETUPS-CHANGEOVERS</t>
        </is>
      </c>
      <c r="G358" s="25" t="inlineStr">
        <is>
          <t>MATERIAL CHANGEOVER</t>
        </is>
      </c>
      <c r="H358" s="25" t="inlineStr">
        <is>
          <t>Planned - Included in OEE</t>
        </is>
      </c>
      <c r="I358" s="25" t="inlineStr">
        <is>
          <t>EXTRUDER PRESS</t>
        </is>
      </c>
      <c r="J358" s="25" t="inlineStr">
        <is>
          <t>-</t>
        </is>
      </c>
      <c r="K358" s="53" t="n">
        <v>45973.79097222222</v>
      </c>
      <c r="L358" s="53" t="n">
        <v>45973.79930555556</v>
      </c>
      <c r="M358" s="54" t="n">
        <v>12.3</v>
      </c>
      <c r="N358" s="25" t="inlineStr">
        <is>
          <t>https://zenodo.org/records/17855209</t>
        </is>
      </c>
      <c r="O358" s="25" t="inlineStr">
        <is>
          <t>公开真实生产数据</t>
        </is>
      </c>
      <c r="P358" t="inlineStr">
        <is>
          <t>SHIFT-PRE-20251112</t>
        </is>
      </c>
      <c r="Q358" t="inlineStr">
        <is>
          <t>已关联</t>
        </is>
      </c>
      <c r="R358" t="inlineStr">
        <is>
          <t>按班次口径判断</t>
        </is>
      </c>
      <c r="T358" t="inlineStr">
        <is>
          <t>是</t>
        </is>
      </c>
      <c r="U358">
        <f>IFERROR(VLOOKUP(G358,'18_换产标准_模拟'!$B$2:$F$4,3,FALSE),"")</f>
        <v/>
      </c>
      <c r="V358">
        <f>IFERROR(MAX(M358-U358,0),"")</f>
        <v/>
      </c>
      <c r="W358">
        <f>IFERROR(IF(V358=0,"达标",IF(V358&lt;=VLOOKUP(G358,'18_换产标准_模拟'!$B$2:$F$4,4,FALSE)-VLOOKUP(G358,'18_换产标准_模拟'!$B$2:$F$4,3,FALSE),"轻微超时",IF(V358&lt;=VLOOKUP(G358,'18_换产标准_模拟'!$B$2:$F$4,5,FALSE)-VLOOKUP(G358,'18_换产标准_模拟'!$B$2:$F$4,3,FALSE),"超时","严重超时"))),"")</f>
        <v/>
      </c>
      <c r="X358">
        <f>IFERROR(INDEX('18_换产标准_模拟'!$A$2:$A$4,MATCH(G358,'18_换产标准_模拟'!$B$2:$B$4,0)),"")</f>
        <v/>
      </c>
      <c r="Y358" t="inlineStr">
        <is>
          <t>团队模拟数据</t>
        </is>
      </c>
    </row>
    <row r="359">
      <c r="A359" s="25" t="inlineStr">
        <is>
          <t>STOP-PRE-00358</t>
        </is>
      </c>
      <c r="B359" s="25" t="inlineStr">
        <is>
          <t>SHIFT-PRE-20251112</t>
        </is>
      </c>
      <c r="C359" s="25" t="inlineStr">
        <is>
          <t>改善前</t>
        </is>
      </c>
      <c r="D359" s="51" t="n">
        <v>45973</v>
      </c>
      <c r="E359" s="25" t="inlineStr">
        <is>
          <t>7KK25</t>
        </is>
      </c>
      <c r="F359" s="25" t="inlineStr">
        <is>
          <t>OPERATIONAL</t>
        </is>
      </c>
      <c r="G359" s="25" t="inlineStr">
        <is>
          <t>NO PRODUCTION SCHEDULE</t>
        </is>
      </c>
      <c r="H359" s="25" t="inlineStr">
        <is>
          <t>Planned - Not included in OEE</t>
        </is>
      </c>
      <c r="I359" s="25" t="inlineStr">
        <is>
          <t>-</t>
        </is>
      </c>
      <c r="J359" s="25" t="inlineStr">
        <is>
          <t>-</t>
        </is>
      </c>
      <c r="K359" s="53" t="n">
        <v>45973.81805555556</v>
      </c>
      <c r="L359" s="53" t="n">
        <v>45973.84375</v>
      </c>
      <c r="M359" s="54" t="n">
        <v>37</v>
      </c>
      <c r="N359" s="25" t="inlineStr">
        <is>
          <t>https://zenodo.org/records/17855209</t>
        </is>
      </c>
      <c r="O359" s="25" t="inlineStr">
        <is>
          <t>公开真实生产数据</t>
        </is>
      </c>
      <c r="P359" t="inlineStr">
        <is>
          <t>SHIFT-PRE-20251112</t>
        </is>
      </c>
      <c r="Q359" t="inlineStr">
        <is>
          <t>已关联</t>
        </is>
      </c>
      <c r="R359" t="inlineStr">
        <is>
          <t>按班次口径判断</t>
        </is>
      </c>
      <c r="T359" t="inlineStr">
        <is>
          <t>否</t>
        </is>
      </c>
    </row>
    <row r="360">
      <c r="A360" s="25" t="inlineStr">
        <is>
          <t>STOP-PRE-00359</t>
        </is>
      </c>
      <c r="B360" s="25" t="inlineStr">
        <is>
          <t>SHIFT-PRE-20251113</t>
        </is>
      </c>
      <c r="C360" s="25" t="inlineStr">
        <is>
          <t>改善前</t>
        </is>
      </c>
      <c r="D360" s="51" t="n">
        <v>45974</v>
      </c>
      <c r="E360" s="25" t="inlineStr">
        <is>
          <t>7KK25</t>
        </is>
      </c>
      <c r="F360" s="25" t="inlineStr">
        <is>
          <t>MATERIALS</t>
        </is>
      </c>
      <c r="G360" s="25" t="inlineStr">
        <is>
          <t>MANUAL BRICK HANDLING</t>
        </is>
      </c>
      <c r="H360" s="25" t="inlineStr">
        <is>
          <t>Unplanned</t>
        </is>
      </c>
      <c r="I360" s="25" t="inlineStr">
        <is>
          <t>HACKING STATION</t>
        </is>
      </c>
      <c r="J360" s="25" t="inlineStr">
        <is>
          <t>ΣΠΑΣΜΕΝΑ ΤΟΥΒΛΑ</t>
        </is>
      </c>
      <c r="K360" s="53" t="n">
        <v>45974.54166666666</v>
      </c>
      <c r="L360" s="53" t="n">
        <v>45974.55069444444</v>
      </c>
      <c r="M360" s="54" t="n">
        <v>13.5</v>
      </c>
      <c r="N360" s="25" t="inlineStr">
        <is>
          <t>https://zenodo.org/records/17855209</t>
        </is>
      </c>
      <c r="O360" s="25" t="inlineStr">
        <is>
          <t>公开真实生产数据</t>
        </is>
      </c>
      <c r="P360" t="inlineStr">
        <is>
          <t>SHIFT-PRE-20251113</t>
        </is>
      </c>
      <c r="Q360" t="inlineStr">
        <is>
          <t>已关联</t>
        </is>
      </c>
      <c r="R360" t="inlineStr">
        <is>
          <t>按班次口径判断</t>
        </is>
      </c>
      <c r="T360" t="inlineStr">
        <is>
          <t>否</t>
        </is>
      </c>
    </row>
    <row r="361">
      <c r="A361" s="25" t="inlineStr">
        <is>
          <t>STOP-PRE-00360</t>
        </is>
      </c>
      <c r="B361" s="25" t="inlineStr">
        <is>
          <t>SHIFT-PRE-20251113</t>
        </is>
      </c>
      <c r="C361" s="25" t="inlineStr">
        <is>
          <t>改善前</t>
        </is>
      </c>
      <c r="D361" s="51" t="n">
        <v>45974</v>
      </c>
      <c r="E361" s="25" t="inlineStr">
        <is>
          <t>7KK25</t>
        </is>
      </c>
      <c r="F361" s="25" t="inlineStr">
        <is>
          <t>MATERIALS</t>
        </is>
      </c>
      <c r="G361" s="25" t="inlineStr">
        <is>
          <t>MANUAL BRICK HANDLING</t>
        </is>
      </c>
      <c r="H361" s="25" t="inlineStr">
        <is>
          <t>Unplanned</t>
        </is>
      </c>
      <c r="I361" s="25" t="inlineStr">
        <is>
          <t>HACKING STATION</t>
        </is>
      </c>
      <c r="J361" s="25" t="inlineStr">
        <is>
          <t>ΣΠΑΣΜΕΝΑ ΤΟΥΒΛΑ</t>
        </is>
      </c>
      <c r="K361" s="53" t="n">
        <v>45974.57361111111</v>
      </c>
      <c r="L361" s="53" t="n">
        <v>45974.59027777778</v>
      </c>
      <c r="M361" s="54" t="n">
        <v>24.5</v>
      </c>
      <c r="N361" s="25" t="inlineStr">
        <is>
          <t>https://zenodo.org/records/17855209</t>
        </is>
      </c>
      <c r="O361" s="25" t="inlineStr">
        <is>
          <t>公开真实生产数据</t>
        </is>
      </c>
      <c r="P361" t="inlineStr">
        <is>
          <t>SHIFT-PRE-20251113</t>
        </is>
      </c>
      <c r="Q361" t="inlineStr">
        <is>
          <t>已关联</t>
        </is>
      </c>
      <c r="R361" t="inlineStr">
        <is>
          <t>按班次口径判断</t>
        </is>
      </c>
      <c r="T361" t="inlineStr">
        <is>
          <t>否</t>
        </is>
      </c>
    </row>
    <row r="362">
      <c r="A362" s="25" t="inlineStr">
        <is>
          <t>STOP-PRE-00361</t>
        </is>
      </c>
      <c r="B362" s="25" t="inlineStr">
        <is>
          <t>SHIFT-PRE-20251113</t>
        </is>
      </c>
      <c r="C362" s="25" t="inlineStr">
        <is>
          <t>改善前</t>
        </is>
      </c>
      <c r="D362" s="51" t="n">
        <v>45974</v>
      </c>
      <c r="E362" s="25" t="inlineStr">
        <is>
          <t>7KK25</t>
        </is>
      </c>
      <c r="F362" s="25" t="inlineStr">
        <is>
          <t>MATERIALS</t>
        </is>
      </c>
      <c r="G362" s="25" t="inlineStr">
        <is>
          <t>MANUAL BRICK HANDLING</t>
        </is>
      </c>
      <c r="H362" s="25" t="inlineStr">
        <is>
          <t>Unplanned</t>
        </is>
      </c>
      <c r="I362" s="25" t="inlineStr">
        <is>
          <t>HACKING STATION</t>
        </is>
      </c>
      <c r="J362" s="25" t="inlineStr">
        <is>
          <t>ΣΠΑΣΜΕΝΑ ΤΟΥΒΛΑ</t>
        </is>
      </c>
      <c r="K362" s="53" t="n">
        <v>45974.60138888889</v>
      </c>
      <c r="L362" s="53" t="n">
        <v>45974.60486111111</v>
      </c>
      <c r="M362" s="54" t="n">
        <v>5.1</v>
      </c>
      <c r="N362" s="25" t="inlineStr">
        <is>
          <t>https://zenodo.org/records/17855209</t>
        </is>
      </c>
      <c r="O362" s="25" t="inlineStr">
        <is>
          <t>公开真实生产数据</t>
        </is>
      </c>
      <c r="P362" t="inlineStr">
        <is>
          <t>SHIFT-PRE-20251113</t>
        </is>
      </c>
      <c r="Q362" t="inlineStr">
        <is>
          <t>已关联</t>
        </is>
      </c>
      <c r="R362" t="inlineStr">
        <is>
          <t>按班次口径判断</t>
        </is>
      </c>
      <c r="T362" t="inlineStr">
        <is>
          <t>否</t>
        </is>
      </c>
    </row>
    <row r="363">
      <c r="A363" s="25" t="inlineStr">
        <is>
          <t>STOP-PRE-00362</t>
        </is>
      </c>
      <c r="B363" s="25" t="inlineStr">
        <is>
          <t>SHIFT-PRE-20251113</t>
        </is>
      </c>
      <c r="C363" s="25" t="inlineStr">
        <is>
          <t>改善前</t>
        </is>
      </c>
      <c r="D363" s="51" t="n">
        <v>45974</v>
      </c>
      <c r="E363" s="25" t="inlineStr">
        <is>
          <t>7KK25</t>
        </is>
      </c>
      <c r="F363" s="25" t="inlineStr">
        <is>
          <t>MATERIALS</t>
        </is>
      </c>
      <c r="G363" s="25" t="inlineStr">
        <is>
          <t>MANUAL BRICK HANDLING</t>
        </is>
      </c>
      <c r="H363" s="25" t="inlineStr">
        <is>
          <t>Unplanned</t>
        </is>
      </c>
      <c r="I363" s="25" t="inlineStr">
        <is>
          <t>HACKING STATION</t>
        </is>
      </c>
      <c r="J363" s="25" t="inlineStr">
        <is>
          <t>ΣΠΑΣΜΕΝΑ ΤΟΥΒΛΑ</t>
        </is>
      </c>
      <c r="K363" s="53" t="n">
        <v>45974.60902777778</v>
      </c>
      <c r="L363" s="53" t="n">
        <v>45974.61319444444</v>
      </c>
      <c r="M363" s="54" t="n">
        <v>6.5</v>
      </c>
      <c r="N363" s="25" t="inlineStr">
        <is>
          <t>https://zenodo.org/records/17855209</t>
        </is>
      </c>
      <c r="O363" s="25" t="inlineStr">
        <is>
          <t>公开真实生产数据</t>
        </is>
      </c>
      <c r="P363" t="inlineStr">
        <is>
          <t>SHIFT-PRE-20251113</t>
        </is>
      </c>
      <c r="Q363" t="inlineStr">
        <is>
          <t>已关联</t>
        </is>
      </c>
      <c r="R363" t="inlineStr">
        <is>
          <t>按班次口径判断</t>
        </is>
      </c>
      <c r="T363" t="inlineStr">
        <is>
          <t>否</t>
        </is>
      </c>
    </row>
    <row r="364">
      <c r="A364" s="25" t="inlineStr">
        <is>
          <t>STOP-PRE-00363</t>
        </is>
      </c>
      <c r="B364" s="25" t="inlineStr">
        <is>
          <t>SHIFT-PRE-20251113</t>
        </is>
      </c>
      <c r="C364" s="25" t="inlineStr">
        <is>
          <t>改善前</t>
        </is>
      </c>
      <c r="D364" s="51" t="n">
        <v>45974</v>
      </c>
      <c r="E364" s="25" t="inlineStr">
        <is>
          <t>7KK25</t>
        </is>
      </c>
      <c r="F364" s="25" t="inlineStr">
        <is>
          <t>MATERIALS</t>
        </is>
      </c>
      <c r="G364" s="25" t="inlineStr">
        <is>
          <t>MANUAL BRICK HANDLING</t>
        </is>
      </c>
      <c r="H364" s="25" t="inlineStr">
        <is>
          <t>Unplanned</t>
        </is>
      </c>
      <c r="I364" s="25" t="inlineStr">
        <is>
          <t>HACKING STATION</t>
        </is>
      </c>
      <c r="J364" s="25" t="inlineStr">
        <is>
          <t>ΣΠΑΣΜΕΝΑ ΤΟΥΒΛΑ</t>
        </is>
      </c>
      <c r="K364" s="53" t="n">
        <v>45974.61805555555</v>
      </c>
      <c r="L364" s="53" t="n">
        <v>45974.62638888889</v>
      </c>
      <c r="M364" s="54" t="n">
        <v>12.2</v>
      </c>
      <c r="N364" s="25" t="inlineStr">
        <is>
          <t>https://zenodo.org/records/17855209</t>
        </is>
      </c>
      <c r="O364" s="25" t="inlineStr">
        <is>
          <t>公开真实生产数据</t>
        </is>
      </c>
      <c r="P364" t="inlineStr">
        <is>
          <t>SHIFT-PRE-20251113</t>
        </is>
      </c>
      <c r="Q364" t="inlineStr">
        <is>
          <t>已关联</t>
        </is>
      </c>
      <c r="R364" t="inlineStr">
        <is>
          <t>按班次口径判断</t>
        </is>
      </c>
      <c r="T364" t="inlineStr">
        <is>
          <t>否</t>
        </is>
      </c>
    </row>
    <row r="365">
      <c r="A365" s="25" t="inlineStr">
        <is>
          <t>STOP-PRE-00364</t>
        </is>
      </c>
      <c r="B365" s="25" t="inlineStr">
        <is>
          <t>SHIFT-PRE-20251113</t>
        </is>
      </c>
      <c r="C365" s="25" t="inlineStr">
        <is>
          <t>改善前</t>
        </is>
      </c>
      <c r="D365" s="51" t="n">
        <v>45974</v>
      </c>
      <c r="E365" s="25" t="inlineStr">
        <is>
          <t>7KK25</t>
        </is>
      </c>
      <c r="F365" s="25" t="inlineStr">
        <is>
          <t>MATERIALS</t>
        </is>
      </c>
      <c r="G365" s="25" t="inlineStr">
        <is>
          <t>MANUAL BRICK HANDLING</t>
        </is>
      </c>
      <c r="H365" s="25" t="inlineStr">
        <is>
          <t>Unplanned</t>
        </is>
      </c>
      <c r="I365" s="25" t="inlineStr">
        <is>
          <t>HACKING STATION</t>
        </is>
      </c>
      <c r="J365" s="25" t="inlineStr">
        <is>
          <t>ΣΠΑΣΜΕΝΑ ΤΟΥΒΛΑ</t>
        </is>
      </c>
      <c r="K365" s="53" t="n">
        <v>45974.6625</v>
      </c>
      <c r="L365" s="53" t="n">
        <v>45974.67013888889</v>
      </c>
      <c r="M365" s="54" t="n">
        <v>11.9</v>
      </c>
      <c r="N365" s="25" t="inlineStr">
        <is>
          <t>https://zenodo.org/records/17855209</t>
        </is>
      </c>
      <c r="O365" s="25" t="inlineStr">
        <is>
          <t>公开真实生产数据</t>
        </is>
      </c>
      <c r="P365" t="inlineStr">
        <is>
          <t>SHIFT-PRE-20251113</t>
        </is>
      </c>
      <c r="Q365" t="inlineStr">
        <is>
          <t>已关联</t>
        </is>
      </c>
      <c r="R365" t="inlineStr">
        <is>
          <t>按班次口径判断</t>
        </is>
      </c>
      <c r="T365" t="inlineStr">
        <is>
          <t>否</t>
        </is>
      </c>
    </row>
    <row r="366">
      <c r="A366" s="25" t="inlineStr">
        <is>
          <t>STOP-PRE-00365</t>
        </is>
      </c>
      <c r="B366" s="25" t="inlineStr">
        <is>
          <t>SHIFT-PRE-20251113</t>
        </is>
      </c>
      <c r="C366" s="25" t="inlineStr">
        <is>
          <t>改善前</t>
        </is>
      </c>
      <c r="D366" s="51" t="n">
        <v>45974</v>
      </c>
      <c r="E366" s="25" t="inlineStr">
        <is>
          <t>7KK25</t>
        </is>
      </c>
      <c r="F366" s="25" t="inlineStr">
        <is>
          <t>MATERIALS</t>
        </is>
      </c>
      <c r="G366" s="25" t="inlineStr">
        <is>
          <t>MANUAL BRICK HANDLING</t>
        </is>
      </c>
      <c r="H366" s="25" t="inlineStr">
        <is>
          <t>Unplanned</t>
        </is>
      </c>
      <c r="I366" s="25" t="inlineStr">
        <is>
          <t>HACKING STATION</t>
        </is>
      </c>
      <c r="J366" s="25" t="inlineStr">
        <is>
          <t>ΣΠΑΣΜΕΝΑ ΤΟΥΒΛΑ</t>
        </is>
      </c>
      <c r="K366" s="53" t="n">
        <v>45974.69375</v>
      </c>
      <c r="L366" s="53" t="n">
        <v>45974.70486111111</v>
      </c>
      <c r="M366" s="54" t="n">
        <v>16.4</v>
      </c>
      <c r="N366" s="25" t="inlineStr">
        <is>
          <t>https://zenodo.org/records/17855209</t>
        </is>
      </c>
      <c r="O366" s="25" t="inlineStr">
        <is>
          <t>公开真实生产数据</t>
        </is>
      </c>
      <c r="P366" t="inlineStr">
        <is>
          <t>SHIFT-PRE-20251113</t>
        </is>
      </c>
      <c r="Q366" t="inlineStr">
        <is>
          <t>已关联</t>
        </is>
      </c>
      <c r="R366" t="inlineStr">
        <is>
          <t>按班次口径判断</t>
        </is>
      </c>
      <c r="T366" t="inlineStr">
        <is>
          <t>否</t>
        </is>
      </c>
    </row>
    <row r="367">
      <c r="A367" s="25" t="inlineStr">
        <is>
          <t>STOP-PRE-00366</t>
        </is>
      </c>
      <c r="B367" s="25" t="inlineStr">
        <is>
          <t>SHIFT-PRE-20251113</t>
        </is>
      </c>
      <c r="C367" s="25" t="inlineStr">
        <is>
          <t>改善前</t>
        </is>
      </c>
      <c r="D367" s="51" t="n">
        <v>45974</v>
      </c>
      <c r="E367" s="25" t="inlineStr">
        <is>
          <t>7KK25</t>
        </is>
      </c>
      <c r="F367" s="25" t="inlineStr">
        <is>
          <t>MATERIALS</t>
        </is>
      </c>
      <c r="G367" s="25" t="inlineStr">
        <is>
          <t>MANUAL BRICK HANDLING</t>
        </is>
      </c>
      <c r="H367" s="25" t="inlineStr">
        <is>
          <t>Unplanned</t>
        </is>
      </c>
      <c r="I367" s="25" t="inlineStr">
        <is>
          <t>HACKING STATION</t>
        </is>
      </c>
      <c r="J367" s="25" t="inlineStr">
        <is>
          <t>ΣΠΑΣΜΕΝΟ ΤΟΥΒΛΑ</t>
        </is>
      </c>
      <c r="K367" s="53" t="n">
        <v>45974.71180555555</v>
      </c>
      <c r="L367" s="53" t="n">
        <v>45974.72777777778</v>
      </c>
      <c r="M367" s="54" t="n">
        <v>23.9</v>
      </c>
      <c r="N367" s="25" t="inlineStr">
        <is>
          <t>https://zenodo.org/records/17855209</t>
        </is>
      </c>
      <c r="O367" s="25" t="inlineStr">
        <is>
          <t>公开真实生产数据</t>
        </is>
      </c>
      <c r="P367" t="inlineStr">
        <is>
          <t>SHIFT-PRE-20251113</t>
        </is>
      </c>
      <c r="Q367" t="inlineStr">
        <is>
          <t>已关联</t>
        </is>
      </c>
      <c r="R367" t="inlineStr">
        <is>
          <t>按班次口径判断</t>
        </is>
      </c>
      <c r="T367" t="inlineStr">
        <is>
          <t>否</t>
        </is>
      </c>
    </row>
    <row r="368">
      <c r="A368" s="25" t="inlineStr">
        <is>
          <t>STOP-PRE-00367</t>
        </is>
      </c>
      <c r="B368" s="25" t="inlineStr">
        <is>
          <t>SHIFT-PRE-20251113</t>
        </is>
      </c>
      <c r="C368" s="25" t="inlineStr">
        <is>
          <t>改善前</t>
        </is>
      </c>
      <c r="D368" s="51" t="n">
        <v>45974</v>
      </c>
      <c r="E368" s="25" t="inlineStr">
        <is>
          <t>7KK25</t>
        </is>
      </c>
      <c r="F368" s="25" t="inlineStr">
        <is>
          <t>MATERIALS</t>
        </is>
      </c>
      <c r="G368" s="25" t="inlineStr">
        <is>
          <t>MANUAL BRICK HANDLING</t>
        </is>
      </c>
      <c r="H368" s="25" t="inlineStr">
        <is>
          <t>Unplanned</t>
        </is>
      </c>
      <c r="I368" s="25" t="inlineStr">
        <is>
          <t>HACKING STATION</t>
        </is>
      </c>
      <c r="J368" s="25" t="inlineStr">
        <is>
          <t>ΣΠΑΣΜΕΝΟ ΤΟΥΒΛΑ</t>
        </is>
      </c>
      <c r="K368" s="53" t="n">
        <v>45974.75208333333</v>
      </c>
      <c r="L368" s="53" t="n">
        <v>45974.76527777778</v>
      </c>
      <c r="M368" s="54" t="n">
        <v>19.3</v>
      </c>
      <c r="N368" s="25" t="inlineStr">
        <is>
          <t>https://zenodo.org/records/17855209</t>
        </is>
      </c>
      <c r="O368" s="25" t="inlineStr">
        <is>
          <t>公开真实生产数据</t>
        </is>
      </c>
      <c r="P368" t="inlineStr">
        <is>
          <t>SHIFT-PRE-20251113</t>
        </is>
      </c>
      <c r="Q368" t="inlineStr">
        <is>
          <t>已关联</t>
        </is>
      </c>
      <c r="R368" t="inlineStr">
        <is>
          <t>按班次口径判断</t>
        </is>
      </c>
      <c r="T368" t="inlineStr">
        <is>
          <t>否</t>
        </is>
      </c>
    </row>
    <row r="369">
      <c r="A369" s="25" t="inlineStr">
        <is>
          <t>STOP-PRE-00368</t>
        </is>
      </c>
      <c r="B369" s="25" t="inlineStr">
        <is>
          <t>SHIFT-PRE-20251113</t>
        </is>
      </c>
      <c r="C369" s="25" t="inlineStr">
        <is>
          <t>改善前</t>
        </is>
      </c>
      <c r="D369" s="51" t="n">
        <v>45974</v>
      </c>
      <c r="E369" s="25" t="inlineStr">
        <is>
          <t>9KK25</t>
        </is>
      </c>
      <c r="F369" s="25" t="inlineStr">
        <is>
          <t>SETUPS-CHANGEOVERS</t>
        </is>
      </c>
      <c r="G369" s="25" t="inlineStr">
        <is>
          <t>MATERIAL CHANGEOVER</t>
        </is>
      </c>
      <c r="H369" s="25" t="inlineStr">
        <is>
          <t>Planned - Included in OEE</t>
        </is>
      </c>
      <c r="I369" s="25" t="inlineStr">
        <is>
          <t>EXTRUDER PRESS</t>
        </is>
      </c>
      <c r="J369" s="25" t="inlineStr">
        <is>
          <t>-</t>
        </is>
      </c>
      <c r="K369" s="53" t="n">
        <v>45974.78263888889</v>
      </c>
      <c r="L369" s="53" t="n">
        <v>45974.79513888889</v>
      </c>
      <c r="M369" s="54" t="n">
        <v>18.9</v>
      </c>
      <c r="N369" s="25" t="inlineStr">
        <is>
          <t>https://zenodo.org/records/17855209</t>
        </is>
      </c>
      <c r="O369" s="25" t="inlineStr">
        <is>
          <t>公开真实生产数据</t>
        </is>
      </c>
      <c r="P369" t="inlineStr">
        <is>
          <t>SHIFT-PRE-20251113</t>
        </is>
      </c>
      <c r="Q369" t="inlineStr">
        <is>
          <t>已关联</t>
        </is>
      </c>
      <c r="R369" t="inlineStr">
        <is>
          <t>按班次口径判断</t>
        </is>
      </c>
      <c r="T369" t="inlineStr">
        <is>
          <t>是</t>
        </is>
      </c>
      <c r="U369">
        <f>IFERROR(VLOOKUP(G369,'18_换产标准_模拟'!$B$2:$F$4,3,FALSE),"")</f>
        <v/>
      </c>
      <c r="V369">
        <f>IFERROR(MAX(M369-U369,0),"")</f>
        <v/>
      </c>
      <c r="W369">
        <f>IFERROR(IF(V369=0,"达标",IF(V369&lt;=VLOOKUP(G369,'18_换产标准_模拟'!$B$2:$F$4,4,FALSE)-VLOOKUP(G369,'18_换产标准_模拟'!$B$2:$F$4,3,FALSE),"轻微超时",IF(V369&lt;=VLOOKUP(G369,'18_换产标准_模拟'!$B$2:$F$4,5,FALSE)-VLOOKUP(G369,'18_换产标准_模拟'!$B$2:$F$4,3,FALSE),"超时","严重超时"))),"")</f>
        <v/>
      </c>
      <c r="X369">
        <f>IFERROR(INDEX('18_换产标准_模拟'!$A$2:$A$4,MATCH(G369,'18_换产标准_模拟'!$B$2:$B$4,0)),"")</f>
        <v/>
      </c>
      <c r="Y369" t="inlineStr">
        <is>
          <t>团队模拟数据</t>
        </is>
      </c>
    </row>
    <row r="370">
      <c r="A370" s="25" t="inlineStr">
        <is>
          <t>STOP-PRE-00369</t>
        </is>
      </c>
      <c r="B370" s="25" t="inlineStr">
        <is>
          <t>SHIFT-PRE-20251113</t>
        </is>
      </c>
      <c r="C370" s="25" t="inlineStr">
        <is>
          <t>改善前</t>
        </is>
      </c>
      <c r="D370" s="51" t="n">
        <v>45974</v>
      </c>
      <c r="E370" s="25" t="inlineStr">
        <is>
          <t>9KK25</t>
        </is>
      </c>
      <c r="F370" s="25" t="inlineStr">
        <is>
          <t>MATERIALS</t>
        </is>
      </c>
      <c r="G370" s="25" t="inlineStr">
        <is>
          <t>MANUAL BRICK HANDLING</t>
        </is>
      </c>
      <c r="H370" s="25" t="inlineStr">
        <is>
          <t>Unplanned</t>
        </is>
      </c>
      <c r="I370" s="25" t="inlineStr">
        <is>
          <t>HACKING STATION</t>
        </is>
      </c>
      <c r="J370" s="25" t="inlineStr">
        <is>
          <t>ΣΠΑΣΜΕΝΟ ΤΟΥΒΛΑ</t>
        </is>
      </c>
      <c r="K370" s="53" t="n">
        <v>45974.82083333333</v>
      </c>
      <c r="L370" s="53" t="n">
        <v>45974.83194444444</v>
      </c>
      <c r="M370" s="54" t="n">
        <v>16.1</v>
      </c>
      <c r="N370" s="25" t="inlineStr">
        <is>
          <t>https://zenodo.org/records/17855209</t>
        </is>
      </c>
      <c r="O370" s="25" t="inlineStr">
        <is>
          <t>公开真实生产数据</t>
        </is>
      </c>
      <c r="P370" t="inlineStr">
        <is>
          <t>SHIFT-PRE-20251113</t>
        </is>
      </c>
      <c r="Q370" t="inlineStr">
        <is>
          <t>已关联</t>
        </is>
      </c>
      <c r="R370" t="inlineStr">
        <is>
          <t>按班次口径判断</t>
        </is>
      </c>
      <c r="T370" t="inlineStr">
        <is>
          <t>否</t>
        </is>
      </c>
    </row>
    <row r="371">
      <c r="A371" s="25" t="inlineStr">
        <is>
          <t>STOP-PRE-00370</t>
        </is>
      </c>
      <c r="B371" s="25" t="inlineStr">
        <is>
          <t>SHIFT-PRE-20251113</t>
        </is>
      </c>
      <c r="C371" s="25" t="inlineStr">
        <is>
          <t>改善前</t>
        </is>
      </c>
      <c r="D371" s="51" t="n">
        <v>45974</v>
      </c>
      <c r="E371" s="25" t="inlineStr">
        <is>
          <t>9KK25</t>
        </is>
      </c>
      <c r="F371" s="25" t="inlineStr">
        <is>
          <t>OPERATIONAL</t>
        </is>
      </c>
      <c r="G371" s="25" t="inlineStr">
        <is>
          <t>NO PRODUCTION SCHEDULE</t>
        </is>
      </c>
      <c r="H371" s="25" t="inlineStr">
        <is>
          <t>Planned - Not included in OEE</t>
        </is>
      </c>
      <c r="I371" s="25" t="inlineStr">
        <is>
          <t>-</t>
        </is>
      </c>
      <c r="J371" s="25" t="inlineStr">
        <is>
          <t>-</t>
        </is>
      </c>
      <c r="K371" s="53" t="n">
        <v>45974.83333333334</v>
      </c>
      <c r="L371" s="53" t="n">
        <v>45974.85416666666</v>
      </c>
      <c r="M371" s="54" t="n">
        <v>30</v>
      </c>
      <c r="N371" s="25" t="inlineStr">
        <is>
          <t>https://zenodo.org/records/17855209</t>
        </is>
      </c>
      <c r="O371" s="25" t="inlineStr">
        <is>
          <t>公开真实生产数据</t>
        </is>
      </c>
      <c r="P371" t="inlineStr">
        <is>
          <t>SHIFT-PRE-20251113</t>
        </is>
      </c>
      <c r="Q371" t="inlineStr">
        <is>
          <t>已关联</t>
        </is>
      </c>
      <c r="R371" t="inlineStr">
        <is>
          <t>按班次口径判断</t>
        </is>
      </c>
      <c r="T371" t="inlineStr">
        <is>
          <t>否</t>
        </is>
      </c>
    </row>
    <row r="372">
      <c r="A372" s="25" t="inlineStr">
        <is>
          <t>STOP-PRE-00371</t>
        </is>
      </c>
      <c r="B372" s="25" t="inlineStr">
        <is>
          <t>SHIFT-PRE-20251114</t>
        </is>
      </c>
      <c r="C372" s="25" t="inlineStr">
        <is>
          <t>改善前</t>
        </is>
      </c>
      <c r="D372" s="51" t="n">
        <v>45975</v>
      </c>
      <c r="E372" s="25" t="inlineStr">
        <is>
          <t>9KK25</t>
        </is>
      </c>
      <c r="F372" s="25" t="inlineStr">
        <is>
          <t>OPERATIONAL</t>
        </is>
      </c>
      <c r="G372" s="25" t="inlineStr">
        <is>
          <t>CLEANING</t>
        </is>
      </c>
      <c r="H372" s="25" t="inlineStr">
        <is>
          <t>Planned - Included in OEE</t>
        </is>
      </c>
      <c r="I372" s="25" t="inlineStr">
        <is>
          <t>EXTRUDER PRESS</t>
        </is>
      </c>
      <c r="J372" s="25" t="inlineStr">
        <is>
          <t>-</t>
        </is>
      </c>
      <c r="K372" s="53" t="n">
        <v>45975.51041666666</v>
      </c>
      <c r="L372" s="53" t="n">
        <v>45975.5125</v>
      </c>
      <c r="M372" s="54" t="n">
        <v>3.3</v>
      </c>
      <c r="N372" s="25" t="inlineStr">
        <is>
          <t>https://zenodo.org/records/17855209</t>
        </is>
      </c>
      <c r="O372" s="25" t="inlineStr">
        <is>
          <t>公开真实生产数据</t>
        </is>
      </c>
      <c r="P372" t="inlineStr">
        <is>
          <t>SHIFT-PRE-20251114</t>
        </is>
      </c>
      <c r="Q372" t="inlineStr">
        <is>
          <t>已关联</t>
        </is>
      </c>
      <c r="R372" t="inlineStr">
        <is>
          <t>按班次口径判断</t>
        </is>
      </c>
      <c r="T372" t="inlineStr">
        <is>
          <t>否</t>
        </is>
      </c>
    </row>
    <row r="373">
      <c r="A373" s="25" t="inlineStr">
        <is>
          <t>STOP-PRE-00372</t>
        </is>
      </c>
      <c r="B373" s="25" t="inlineStr">
        <is>
          <t>SHIFT-PRE-20251114</t>
        </is>
      </c>
      <c r="C373" s="25" t="inlineStr">
        <is>
          <t>改善前</t>
        </is>
      </c>
      <c r="D373" s="51" t="n">
        <v>45975</v>
      </c>
      <c r="E373" s="25" t="inlineStr">
        <is>
          <t>9KK25</t>
        </is>
      </c>
      <c r="F373" s="25" t="inlineStr">
        <is>
          <t>MATERIALS</t>
        </is>
      </c>
      <c r="G373" s="25" t="inlineStr">
        <is>
          <t>MANUAL BRICK HANDLING</t>
        </is>
      </c>
      <c r="H373" s="25" t="inlineStr">
        <is>
          <t>Unplanned</t>
        </is>
      </c>
      <c r="I373" s="25" t="inlineStr">
        <is>
          <t>HACKING STATION</t>
        </is>
      </c>
      <c r="J373" s="25" t="inlineStr">
        <is>
          <t>ΣΠΑΣΜΕΝΑ ΤΟΥΒΛΑ</t>
        </is>
      </c>
      <c r="K373" s="53" t="n">
        <v>45975.54097222222</v>
      </c>
      <c r="L373" s="53" t="n">
        <v>45975.54861111111</v>
      </c>
      <c r="M373" s="54" t="n">
        <v>11.4</v>
      </c>
      <c r="N373" s="25" t="inlineStr">
        <is>
          <t>https://zenodo.org/records/17855209</t>
        </is>
      </c>
      <c r="O373" s="25" t="inlineStr">
        <is>
          <t>公开真实生产数据</t>
        </is>
      </c>
      <c r="P373" t="inlineStr">
        <is>
          <t>SHIFT-PRE-20251114</t>
        </is>
      </c>
      <c r="Q373" t="inlineStr">
        <is>
          <t>已关联</t>
        </is>
      </c>
      <c r="R373" t="inlineStr">
        <is>
          <t>按班次口径判断</t>
        </is>
      </c>
      <c r="T373" t="inlineStr">
        <is>
          <t>否</t>
        </is>
      </c>
    </row>
    <row r="374">
      <c r="A374" s="25" t="inlineStr">
        <is>
          <t>STOP-PRE-00373</t>
        </is>
      </c>
      <c r="B374" s="25" t="inlineStr">
        <is>
          <t>SHIFT-PRE-20251114</t>
        </is>
      </c>
      <c r="C374" s="25" t="inlineStr">
        <is>
          <t>改善前</t>
        </is>
      </c>
      <c r="D374" s="51" t="n">
        <v>45975</v>
      </c>
      <c r="E374" s="25" t="inlineStr">
        <is>
          <t>9KK25</t>
        </is>
      </c>
      <c r="F374" s="25" t="inlineStr">
        <is>
          <t>FAILURE</t>
        </is>
      </c>
      <c r="G374" s="25" t="inlineStr">
        <is>
          <t>AUTOMATION FAILURE</t>
        </is>
      </c>
      <c r="H374" s="25" t="inlineStr">
        <is>
          <t>Unplanned</t>
        </is>
      </c>
      <c r="I374" s="25" t="inlineStr">
        <is>
          <t>DRYER</t>
        </is>
      </c>
      <c r="J374" s="25" t="inlineStr">
        <is>
          <t>ΠΑΤΙΝΑΡΕΙ Ο ΜΕΤΑΦ. ΕΞΟΔΟΥ ΣΤΗ ΘΕΣΗ 5-6</t>
        </is>
      </c>
      <c r="K374" s="53" t="n">
        <v>45975.58680555555</v>
      </c>
      <c r="L374" s="53" t="n">
        <v>45975.6</v>
      </c>
      <c r="M374" s="54" t="n">
        <v>19.1</v>
      </c>
      <c r="N374" s="25" t="inlineStr">
        <is>
          <t>https://zenodo.org/records/17855209</t>
        </is>
      </c>
      <c r="O374" s="25" t="inlineStr">
        <is>
          <t>公开真实生产数据</t>
        </is>
      </c>
      <c r="P374" t="inlineStr">
        <is>
          <t>SHIFT-PRE-20251114</t>
        </is>
      </c>
      <c r="Q374" t="inlineStr">
        <is>
          <t>已关联</t>
        </is>
      </c>
      <c r="R374" t="inlineStr">
        <is>
          <t>按班次口径判断</t>
        </is>
      </c>
      <c r="T374" t="inlineStr">
        <is>
          <t>否</t>
        </is>
      </c>
    </row>
    <row r="375">
      <c r="A375" s="25" t="inlineStr">
        <is>
          <t>STOP-PRE-00374</t>
        </is>
      </c>
      <c r="B375" s="25" t="inlineStr">
        <is>
          <t>SHIFT-PRE-20251114</t>
        </is>
      </c>
      <c r="C375" s="25" t="inlineStr">
        <is>
          <t>改善前</t>
        </is>
      </c>
      <c r="D375" s="51" t="n">
        <v>45975</v>
      </c>
      <c r="E375" s="25" t="inlineStr">
        <is>
          <t>9KK25</t>
        </is>
      </c>
      <c r="F375" s="25" t="inlineStr">
        <is>
          <t>FAILURE</t>
        </is>
      </c>
      <c r="G375" s="25" t="inlineStr">
        <is>
          <t>AUTOMATION FAILURE</t>
        </is>
      </c>
      <c r="H375" s="25" t="inlineStr">
        <is>
          <t>Unplanned</t>
        </is>
      </c>
      <c r="I375" s="25" t="inlineStr">
        <is>
          <t>LINE 52</t>
        </is>
      </c>
      <c r="J375" s="25" t="inlineStr">
        <is>
          <t>ΤΕΛΕΥΤΑΙΟ ΚΑΡΕΛΙΝΟ</t>
        </is>
      </c>
      <c r="K375" s="53" t="n">
        <v>45975.64236111111</v>
      </c>
      <c r="L375" s="53" t="n">
        <v>45975.65347222222</v>
      </c>
      <c r="M375" s="54" t="n">
        <v>16.5</v>
      </c>
      <c r="N375" s="25" t="inlineStr">
        <is>
          <t>https://zenodo.org/records/17855209</t>
        </is>
      </c>
      <c r="O375" s="25" t="inlineStr">
        <is>
          <t>公开真实生产数据</t>
        </is>
      </c>
      <c r="P375" t="inlineStr">
        <is>
          <t>SHIFT-PRE-20251114</t>
        </is>
      </c>
      <c r="Q375" t="inlineStr">
        <is>
          <t>已关联</t>
        </is>
      </c>
      <c r="R375" t="inlineStr">
        <is>
          <t>按班次口径判断</t>
        </is>
      </c>
      <c r="T375" t="inlineStr">
        <is>
          <t>否</t>
        </is>
      </c>
    </row>
    <row r="376">
      <c r="A376" s="25" t="inlineStr">
        <is>
          <t>STOP-PRE-00375</t>
        </is>
      </c>
      <c r="B376" s="25" t="inlineStr">
        <is>
          <t>SHIFT-PRE-20251114</t>
        </is>
      </c>
      <c r="C376" s="25" t="inlineStr">
        <is>
          <t>改善前</t>
        </is>
      </c>
      <c r="D376" s="51" t="n">
        <v>45975</v>
      </c>
      <c r="E376" s="25" t="inlineStr">
        <is>
          <t>9KK25</t>
        </is>
      </c>
      <c r="F376" s="25" t="inlineStr">
        <is>
          <t>MATERIALS</t>
        </is>
      </c>
      <c r="G376" s="25" t="inlineStr">
        <is>
          <t>MANUAL BRICK HANDLING</t>
        </is>
      </c>
      <c r="H376" s="25" t="inlineStr">
        <is>
          <t>Unplanned</t>
        </is>
      </c>
      <c r="I376" s="25" t="inlineStr">
        <is>
          <t>HACKING STATION</t>
        </is>
      </c>
      <c r="J376" s="25" t="inlineStr">
        <is>
          <t>ΣΠΑΣΜΕΝΑ ΤΟΥΒΛΑ</t>
        </is>
      </c>
      <c r="K376" s="53" t="n">
        <v>45975.67986111111</v>
      </c>
      <c r="L376" s="53" t="n">
        <v>45975.68472222222</v>
      </c>
      <c r="M376" s="54" t="n">
        <v>7.6</v>
      </c>
      <c r="N376" s="25" t="inlineStr">
        <is>
          <t>https://zenodo.org/records/17855209</t>
        </is>
      </c>
      <c r="O376" s="25" t="inlineStr">
        <is>
          <t>公开真实生产数据</t>
        </is>
      </c>
      <c r="P376" t="inlineStr">
        <is>
          <t>SHIFT-PRE-20251114</t>
        </is>
      </c>
      <c r="Q376" t="inlineStr">
        <is>
          <t>已关联</t>
        </is>
      </c>
      <c r="R376" t="inlineStr">
        <is>
          <t>按班次口径判断</t>
        </is>
      </c>
      <c r="T376" t="inlineStr">
        <is>
          <t>否</t>
        </is>
      </c>
    </row>
    <row r="377">
      <c r="A377" s="25" t="inlineStr">
        <is>
          <t>STOP-PRE-00376</t>
        </is>
      </c>
      <c r="B377" s="25" t="inlineStr">
        <is>
          <t>SHIFT-PRE-20251114</t>
        </is>
      </c>
      <c r="C377" s="25" t="inlineStr">
        <is>
          <t>改善前</t>
        </is>
      </c>
      <c r="D377" s="51" t="n">
        <v>45975</v>
      </c>
      <c r="E377" s="25" t="inlineStr">
        <is>
          <t>9KK25</t>
        </is>
      </c>
      <c r="F377" s="25" t="inlineStr">
        <is>
          <t>MATERIALS</t>
        </is>
      </c>
      <c r="G377" s="25" t="inlineStr">
        <is>
          <t>MANUAL BRICK HANDLING</t>
        </is>
      </c>
      <c r="H377" s="25" t="inlineStr">
        <is>
          <t>Unplanned</t>
        </is>
      </c>
      <c r="I377" s="25" t="inlineStr">
        <is>
          <t>HACKING STATION</t>
        </is>
      </c>
      <c r="J377" s="25" t="inlineStr">
        <is>
          <t>ΣΠΑΣΜΕΝΑ ΤΟΥΒΛΑ</t>
        </is>
      </c>
      <c r="K377" s="53" t="n">
        <v>45975.70972222222</v>
      </c>
      <c r="L377" s="53" t="n">
        <v>45975.71805555555</v>
      </c>
      <c r="M377" s="54" t="n">
        <v>12.5</v>
      </c>
      <c r="N377" s="25" t="inlineStr">
        <is>
          <t>https://zenodo.org/records/17855209</t>
        </is>
      </c>
      <c r="O377" s="25" t="inlineStr">
        <is>
          <t>公开真实生产数据</t>
        </is>
      </c>
      <c r="P377" t="inlineStr">
        <is>
          <t>SHIFT-PRE-20251114</t>
        </is>
      </c>
      <c r="Q377" t="inlineStr">
        <is>
          <t>已关联</t>
        </is>
      </c>
      <c r="R377" t="inlineStr">
        <is>
          <t>按班次口径判断</t>
        </is>
      </c>
      <c r="T377" t="inlineStr">
        <is>
          <t>否</t>
        </is>
      </c>
    </row>
    <row r="378">
      <c r="A378" s="25" t="inlineStr">
        <is>
          <t>STOP-PRE-00377</t>
        </is>
      </c>
      <c r="B378" s="25" t="inlineStr">
        <is>
          <t>SHIFT-PRE-20251114</t>
        </is>
      </c>
      <c r="C378" s="25" t="inlineStr">
        <is>
          <t>改善前</t>
        </is>
      </c>
      <c r="D378" s="51" t="n">
        <v>45975</v>
      </c>
      <c r="E378" s="25" t="inlineStr">
        <is>
          <t>KK250</t>
        </is>
      </c>
      <c r="F378" s="25" t="inlineStr">
        <is>
          <t>SETUPS-CHANGEOVERS</t>
        </is>
      </c>
      <c r="G378" s="25" t="inlineStr">
        <is>
          <t>MATERIAL CHANGEOVER</t>
        </is>
      </c>
      <c r="H378" s="25" t="inlineStr">
        <is>
          <t>Planned - Included in OEE</t>
        </is>
      </c>
      <c r="I378" s="25" t="inlineStr">
        <is>
          <t>EXTRUDER PRESS</t>
        </is>
      </c>
      <c r="J378" s="25" t="inlineStr">
        <is>
          <t>-</t>
        </is>
      </c>
      <c r="K378" s="53" t="n">
        <v>45975.74722222222</v>
      </c>
      <c r="L378" s="53" t="n">
        <v>45975.75694444445</v>
      </c>
      <c r="M378" s="54" t="n">
        <v>14.2</v>
      </c>
      <c r="N378" s="25" t="inlineStr">
        <is>
          <t>https://zenodo.org/records/17855209</t>
        </is>
      </c>
      <c r="O378" s="25" t="inlineStr">
        <is>
          <t>公开真实生产数据</t>
        </is>
      </c>
      <c r="P378" t="inlineStr">
        <is>
          <t>SHIFT-PRE-20251114</t>
        </is>
      </c>
      <c r="Q378" t="inlineStr">
        <is>
          <t>已关联</t>
        </is>
      </c>
      <c r="R378" t="inlineStr">
        <is>
          <t>按班次口径判断</t>
        </is>
      </c>
      <c r="T378" t="inlineStr">
        <is>
          <t>是</t>
        </is>
      </c>
      <c r="U378">
        <f>IFERROR(VLOOKUP(G378,'18_换产标准_模拟'!$B$2:$F$4,3,FALSE),"")</f>
        <v/>
      </c>
      <c r="V378">
        <f>IFERROR(MAX(M378-U378,0),"")</f>
        <v/>
      </c>
      <c r="W378">
        <f>IFERROR(IF(V378=0,"达标",IF(V378&lt;=VLOOKUP(G378,'18_换产标准_模拟'!$B$2:$F$4,4,FALSE)-VLOOKUP(G378,'18_换产标准_模拟'!$B$2:$F$4,3,FALSE),"轻微超时",IF(V378&lt;=VLOOKUP(G378,'18_换产标准_模拟'!$B$2:$F$4,5,FALSE)-VLOOKUP(G378,'18_换产标准_模拟'!$B$2:$F$4,3,FALSE),"超时","严重超时"))),"")</f>
        <v/>
      </c>
      <c r="X378">
        <f>IFERROR(INDEX('18_换产标准_模拟'!$A$2:$A$4,MATCH(G378,'18_换产标准_模拟'!$B$2:$B$4,0)),"")</f>
        <v/>
      </c>
      <c r="Y378" t="inlineStr">
        <is>
          <t>团队模拟数据</t>
        </is>
      </c>
    </row>
    <row r="379">
      <c r="A379" s="25" t="inlineStr">
        <is>
          <t>STOP-PRE-00378</t>
        </is>
      </c>
      <c r="B379" s="25" t="inlineStr">
        <is>
          <t>SHIFT-PRE-20251114</t>
        </is>
      </c>
      <c r="C379" s="25" t="inlineStr">
        <is>
          <t>改善前</t>
        </is>
      </c>
      <c r="D379" s="51" t="n">
        <v>45975</v>
      </c>
      <c r="E379" s="25" t="inlineStr">
        <is>
          <t>KK250</t>
        </is>
      </c>
      <c r="F379" s="25" t="inlineStr">
        <is>
          <t>MATERIALS</t>
        </is>
      </c>
      <c r="G379" s="25" t="inlineStr">
        <is>
          <t>MANUAL BRICK HANDLING</t>
        </is>
      </c>
      <c r="H379" s="25" t="inlineStr">
        <is>
          <t>Unplanned</t>
        </is>
      </c>
      <c r="I379" s="25" t="inlineStr">
        <is>
          <t>HACKING STATION</t>
        </is>
      </c>
      <c r="J379" s="25" t="inlineStr">
        <is>
          <t>ΣΠΑΣΜΕΝΟ ΤΟΥΒΛΑ</t>
        </is>
      </c>
      <c r="K379" s="53" t="n">
        <v>45975.76041666666</v>
      </c>
      <c r="L379" s="53" t="n">
        <v>45975.78958333333</v>
      </c>
      <c r="M379" s="54" t="n">
        <v>42.2</v>
      </c>
      <c r="N379" s="25" t="inlineStr">
        <is>
          <t>https://zenodo.org/records/17855209</t>
        </is>
      </c>
      <c r="O379" s="25" t="inlineStr">
        <is>
          <t>公开真实生产数据</t>
        </is>
      </c>
      <c r="P379" t="inlineStr">
        <is>
          <t>SHIFT-PRE-20251114</t>
        </is>
      </c>
      <c r="Q379" t="inlineStr">
        <is>
          <t>已关联</t>
        </is>
      </c>
      <c r="R379" t="inlineStr">
        <is>
          <t>按班次口径判断</t>
        </is>
      </c>
      <c r="T379" t="inlineStr">
        <is>
          <t>否</t>
        </is>
      </c>
    </row>
    <row r="380">
      <c r="A380" s="25" t="inlineStr">
        <is>
          <t>STOP-PRE-00379</t>
        </is>
      </c>
      <c r="B380" s="25" t="inlineStr">
        <is>
          <t>SHIFT-PRE-20251114</t>
        </is>
      </c>
      <c r="C380" s="25" t="inlineStr">
        <is>
          <t>改善前</t>
        </is>
      </c>
      <c r="D380" s="51" t="n">
        <v>45975</v>
      </c>
      <c r="E380" s="25" t="inlineStr">
        <is>
          <t>KK250</t>
        </is>
      </c>
      <c r="F380" s="25" t="inlineStr">
        <is>
          <t>MATERIALS</t>
        </is>
      </c>
      <c r="G380" s="25" t="inlineStr">
        <is>
          <t>MANUAL BRICK HANDLING</t>
        </is>
      </c>
      <c r="H380" s="25" t="inlineStr">
        <is>
          <t>Unplanned</t>
        </is>
      </c>
      <c r="I380" s="25" t="inlineStr">
        <is>
          <t>HACKING STATION</t>
        </is>
      </c>
      <c r="J380" s="25" t="inlineStr">
        <is>
          <t>ΣΠΑΣΜΕΝΟ ΤΟΥΒΛΑ</t>
        </is>
      </c>
      <c r="K380" s="53" t="n">
        <v>45975.80486111111</v>
      </c>
      <c r="L380" s="53" t="n">
        <v>45975.81458333333</v>
      </c>
      <c r="M380" s="54" t="n">
        <v>14.7</v>
      </c>
      <c r="N380" s="25" t="inlineStr">
        <is>
          <t>https://zenodo.org/records/17855209</t>
        </is>
      </c>
      <c r="O380" s="25" t="inlineStr">
        <is>
          <t>公开真实生产数据</t>
        </is>
      </c>
      <c r="P380" t="inlineStr">
        <is>
          <t>SHIFT-PRE-20251114</t>
        </is>
      </c>
      <c r="Q380" t="inlineStr">
        <is>
          <t>已关联</t>
        </is>
      </c>
      <c r="R380" t="inlineStr">
        <is>
          <t>按班次口径判断</t>
        </is>
      </c>
      <c r="T380" t="inlineStr">
        <is>
          <t>否</t>
        </is>
      </c>
    </row>
    <row r="381">
      <c r="A381" s="25" t="inlineStr">
        <is>
          <t>STOP-PRE-00380</t>
        </is>
      </c>
      <c r="B381" s="25" t="inlineStr">
        <is>
          <t>SHIFT-PRE-20251114</t>
        </is>
      </c>
      <c r="C381" s="25" t="inlineStr">
        <is>
          <t>改善前</t>
        </is>
      </c>
      <c r="D381" s="51" t="n">
        <v>45975</v>
      </c>
      <c r="E381" s="25" t="inlineStr">
        <is>
          <t>KK250</t>
        </is>
      </c>
      <c r="F381" s="25" t="inlineStr">
        <is>
          <t>OPERATIONAL</t>
        </is>
      </c>
      <c r="G381" s="25" t="inlineStr">
        <is>
          <t>CLEANING</t>
        </is>
      </c>
      <c r="H381" s="25" t="inlineStr">
        <is>
          <t>Planned - Included in OEE</t>
        </is>
      </c>
      <c r="I381" s="25" t="inlineStr">
        <is>
          <t>EXTRUDER PRESS</t>
        </is>
      </c>
      <c r="J381" s="25" t="inlineStr">
        <is>
          <t>-</t>
        </is>
      </c>
      <c r="K381" s="53" t="n">
        <v>45975.81875</v>
      </c>
      <c r="L381" s="53" t="n">
        <v>45975.83333333334</v>
      </c>
      <c r="M381" s="54" t="n">
        <v>21</v>
      </c>
      <c r="N381" s="25" t="inlineStr">
        <is>
          <t>https://zenodo.org/records/17855209</t>
        </is>
      </c>
      <c r="O381" s="25" t="inlineStr">
        <is>
          <t>公开真实生产数据</t>
        </is>
      </c>
      <c r="P381" t="inlineStr">
        <is>
          <t>SHIFT-PRE-20251114</t>
        </is>
      </c>
      <c r="Q381" t="inlineStr">
        <is>
          <t>已关联</t>
        </is>
      </c>
      <c r="R381" t="inlineStr">
        <is>
          <t>按班次口径判断</t>
        </is>
      </c>
      <c r="T381" t="inlineStr">
        <is>
          <t>否</t>
        </is>
      </c>
    </row>
    <row r="382">
      <c r="A382" s="25" t="inlineStr">
        <is>
          <t>STOP-PRE-00381</t>
        </is>
      </c>
      <c r="B382" s="25" t="inlineStr">
        <is>
          <t>SHIFT-PRE-20251117</t>
        </is>
      </c>
      <c r="C382" s="25" t="inlineStr">
        <is>
          <t>改善前</t>
        </is>
      </c>
      <c r="D382" s="51" t="n">
        <v>45978</v>
      </c>
      <c r="E382" s="25" t="inlineStr">
        <is>
          <t>KK250</t>
        </is>
      </c>
      <c r="F382" s="25" t="inlineStr">
        <is>
          <t>OPERATIONAL</t>
        </is>
      </c>
      <c r="G382" s="25" t="inlineStr">
        <is>
          <t>CLEANING</t>
        </is>
      </c>
      <c r="H382" s="25" t="inlineStr">
        <is>
          <t>Planned - Included in OEE</t>
        </is>
      </c>
      <c r="I382" s="25" t="inlineStr">
        <is>
          <t>EXTRUDER PRESS</t>
        </is>
      </c>
      <c r="J382" s="25" t="inlineStr">
        <is>
          <t>-</t>
        </is>
      </c>
      <c r="K382" s="53" t="n">
        <v>45978.51041666666</v>
      </c>
      <c r="L382" s="53" t="n">
        <v>45978.5125</v>
      </c>
      <c r="M382" s="54" t="n">
        <v>3.4</v>
      </c>
      <c r="N382" s="25" t="inlineStr">
        <is>
          <t>https://zenodo.org/records/17855209</t>
        </is>
      </c>
      <c r="O382" s="25" t="inlineStr">
        <is>
          <t>公开真实生产数据</t>
        </is>
      </c>
      <c r="P382" t="inlineStr">
        <is>
          <t>SHIFT-PRE-20251117</t>
        </is>
      </c>
      <c r="Q382" t="inlineStr">
        <is>
          <t>已关联</t>
        </is>
      </c>
      <c r="R382" t="inlineStr">
        <is>
          <t>按班次口径判断</t>
        </is>
      </c>
      <c r="T382" t="inlineStr">
        <is>
          <t>否</t>
        </is>
      </c>
    </row>
    <row r="383">
      <c r="A383" s="25" t="inlineStr">
        <is>
          <t>STOP-PRE-00382</t>
        </is>
      </c>
      <c r="B383" s="25" t="inlineStr">
        <is>
          <t>SHIFT-PRE-20251117</t>
        </is>
      </c>
      <c r="C383" s="25" t="inlineStr">
        <is>
          <t>改善前</t>
        </is>
      </c>
      <c r="D383" s="51" t="n">
        <v>45978</v>
      </c>
      <c r="E383" s="25" t="inlineStr">
        <is>
          <t>KK250</t>
        </is>
      </c>
      <c r="F383" s="25" t="inlineStr">
        <is>
          <t>MATERIALS</t>
        </is>
      </c>
      <c r="G383" s="25" t="inlineStr">
        <is>
          <t>MANUAL BRICK HANDLING</t>
        </is>
      </c>
      <c r="H383" s="25" t="inlineStr">
        <is>
          <t>Unplanned</t>
        </is>
      </c>
      <c r="I383" s="25" t="inlineStr">
        <is>
          <t>HACKING STATION</t>
        </is>
      </c>
      <c r="J383" s="25" t="inlineStr">
        <is>
          <t>ΣΠΑΣΜΕΝΑ</t>
        </is>
      </c>
      <c r="K383" s="53" t="n">
        <v>45978.52152777778</v>
      </c>
      <c r="L383" s="53" t="n">
        <v>45978.53611111111</v>
      </c>
      <c r="M383" s="54" t="n">
        <v>21.3</v>
      </c>
      <c r="N383" s="25" t="inlineStr">
        <is>
          <t>https://zenodo.org/records/17855209</t>
        </is>
      </c>
      <c r="O383" s="25" t="inlineStr">
        <is>
          <t>公开真实生产数据</t>
        </is>
      </c>
      <c r="P383" t="inlineStr">
        <is>
          <t>SHIFT-PRE-20251117</t>
        </is>
      </c>
      <c r="Q383" t="inlineStr">
        <is>
          <t>已关联</t>
        </is>
      </c>
      <c r="R383" t="inlineStr">
        <is>
          <t>按班次口径判断</t>
        </is>
      </c>
      <c r="T383" t="inlineStr">
        <is>
          <t>否</t>
        </is>
      </c>
    </row>
    <row r="384">
      <c r="A384" s="25" t="inlineStr">
        <is>
          <t>STOP-PRE-00383</t>
        </is>
      </c>
      <c r="B384" s="25" t="inlineStr">
        <is>
          <t>SHIFT-PRE-20251117</t>
        </is>
      </c>
      <c r="C384" s="25" t="inlineStr">
        <is>
          <t>改善前</t>
        </is>
      </c>
      <c r="D384" s="51" t="n">
        <v>45978</v>
      </c>
      <c r="E384" s="25" t="inlineStr">
        <is>
          <t>KK250</t>
        </is>
      </c>
      <c r="F384" s="25" t="inlineStr">
        <is>
          <t>MATERIALS</t>
        </is>
      </c>
      <c r="G384" s="25" t="inlineStr">
        <is>
          <t>MANUAL BRICK HANDLING</t>
        </is>
      </c>
      <c r="H384" s="25" t="inlineStr">
        <is>
          <t>Unplanned</t>
        </is>
      </c>
      <c r="I384" s="25" t="inlineStr">
        <is>
          <t>HACKING STATION</t>
        </is>
      </c>
      <c r="J384" s="25" t="inlineStr">
        <is>
          <t>ΣΠΑΣΜΕΝΑ ΤΟΥΒΛΑ</t>
        </is>
      </c>
      <c r="K384" s="53" t="n">
        <v>45978.56319444445</v>
      </c>
      <c r="L384" s="53" t="n">
        <v>45978.57430555556</v>
      </c>
      <c r="M384" s="54" t="n">
        <v>16.6</v>
      </c>
      <c r="N384" s="25" t="inlineStr">
        <is>
          <t>https://zenodo.org/records/17855209</t>
        </is>
      </c>
      <c r="O384" s="25" t="inlineStr">
        <is>
          <t>公开真实生产数据</t>
        </is>
      </c>
      <c r="P384" t="inlineStr">
        <is>
          <t>SHIFT-PRE-20251117</t>
        </is>
      </c>
      <c r="Q384" t="inlineStr">
        <is>
          <t>已关联</t>
        </is>
      </c>
      <c r="R384" t="inlineStr">
        <is>
          <t>按班次口径判断</t>
        </is>
      </c>
      <c r="T384" t="inlineStr">
        <is>
          <t>否</t>
        </is>
      </c>
    </row>
    <row r="385">
      <c r="A385" s="25" t="inlineStr">
        <is>
          <t>STOP-PRE-00384</t>
        </is>
      </c>
      <c r="B385" s="25" t="inlineStr">
        <is>
          <t>SHIFT-PRE-20251117</t>
        </is>
      </c>
      <c r="C385" s="25" t="inlineStr">
        <is>
          <t>改善前</t>
        </is>
      </c>
      <c r="D385" s="51" t="n">
        <v>45978</v>
      </c>
      <c r="E385" s="25" t="inlineStr">
        <is>
          <t>KK250</t>
        </is>
      </c>
      <c r="F385" s="25" t="inlineStr">
        <is>
          <t>MATERIALS</t>
        </is>
      </c>
      <c r="G385" s="25" t="inlineStr">
        <is>
          <t>MANUAL BRICK HANDLING</t>
        </is>
      </c>
      <c r="H385" s="25" t="inlineStr">
        <is>
          <t>Unplanned</t>
        </is>
      </c>
      <c r="I385" s="25" t="inlineStr">
        <is>
          <t>HACKING STATION</t>
        </is>
      </c>
      <c r="J385" s="25" t="inlineStr">
        <is>
          <t>ΣΠΑΣΜΕΝΑ ΤΟΥΒΛΑ</t>
        </is>
      </c>
      <c r="K385" s="53" t="n">
        <v>45978.58541666667</v>
      </c>
      <c r="L385" s="53" t="n">
        <v>45978.59583333333</v>
      </c>
      <c r="M385" s="54" t="n">
        <v>15.3</v>
      </c>
      <c r="N385" s="25" t="inlineStr">
        <is>
          <t>https://zenodo.org/records/17855209</t>
        </is>
      </c>
      <c r="O385" s="25" t="inlineStr">
        <is>
          <t>公开真实生产数据</t>
        </is>
      </c>
      <c r="P385" t="inlineStr">
        <is>
          <t>SHIFT-PRE-20251117</t>
        </is>
      </c>
      <c r="Q385" t="inlineStr">
        <is>
          <t>已关联</t>
        </is>
      </c>
      <c r="R385" t="inlineStr">
        <is>
          <t>按班次口径判断</t>
        </is>
      </c>
      <c r="T385" t="inlineStr">
        <is>
          <t>否</t>
        </is>
      </c>
    </row>
    <row r="386">
      <c r="A386" s="25" t="inlineStr">
        <is>
          <t>STOP-PRE-00385</t>
        </is>
      </c>
      <c r="B386" s="25" t="inlineStr">
        <is>
          <t>SHIFT-PRE-20251117</t>
        </is>
      </c>
      <c r="C386" s="25" t="inlineStr">
        <is>
          <t>改善前</t>
        </is>
      </c>
      <c r="D386" s="51" t="n">
        <v>45978</v>
      </c>
      <c r="E386" s="25" t="inlineStr">
        <is>
          <t>KK250</t>
        </is>
      </c>
      <c r="F386" s="25" t="inlineStr">
        <is>
          <t>MATERIALS</t>
        </is>
      </c>
      <c r="G386" s="25" t="inlineStr">
        <is>
          <t>MANUAL BRICK HANDLING</t>
        </is>
      </c>
      <c r="H386" s="25" t="inlineStr">
        <is>
          <t>Unplanned</t>
        </is>
      </c>
      <c r="I386" s="25" t="inlineStr">
        <is>
          <t>HACKING STATION</t>
        </is>
      </c>
      <c r="J386" s="25" t="inlineStr">
        <is>
          <t>ΣΠΑΣΜΕΝΑ ΤΟΥΒΛΑ</t>
        </is>
      </c>
      <c r="K386" s="53" t="n">
        <v>45978.62083333333</v>
      </c>
      <c r="L386" s="53" t="n">
        <v>45978.63472222222</v>
      </c>
      <c r="M386" s="54" t="n">
        <v>20.9</v>
      </c>
      <c r="N386" s="25" t="inlineStr">
        <is>
          <t>https://zenodo.org/records/17855209</t>
        </is>
      </c>
      <c r="O386" s="25" t="inlineStr">
        <is>
          <t>公开真实生产数据</t>
        </is>
      </c>
      <c r="P386" t="inlineStr">
        <is>
          <t>SHIFT-PRE-20251117</t>
        </is>
      </c>
      <c r="Q386" t="inlineStr">
        <is>
          <t>已关联</t>
        </is>
      </c>
      <c r="R386" t="inlineStr">
        <is>
          <t>按班次口径判断</t>
        </is>
      </c>
      <c r="T386" t="inlineStr">
        <is>
          <t>否</t>
        </is>
      </c>
    </row>
    <row r="387">
      <c r="A387" s="25" t="inlineStr">
        <is>
          <t>STOP-PRE-00386</t>
        </is>
      </c>
      <c r="B387" s="25" t="inlineStr">
        <is>
          <t>SHIFT-PRE-20251117</t>
        </is>
      </c>
      <c r="C387" s="25" t="inlineStr">
        <is>
          <t>改善前</t>
        </is>
      </c>
      <c r="D387" s="51" t="n">
        <v>45978</v>
      </c>
      <c r="E387" s="25" t="inlineStr">
        <is>
          <t>KK250</t>
        </is>
      </c>
      <c r="F387" s="25" t="inlineStr">
        <is>
          <t>MATERIALS</t>
        </is>
      </c>
      <c r="G387" s="25" t="inlineStr">
        <is>
          <t>MANUAL BRICK HANDLING</t>
        </is>
      </c>
      <c r="H387" s="25" t="inlineStr">
        <is>
          <t>Unplanned</t>
        </is>
      </c>
      <c r="I387" s="25" t="inlineStr">
        <is>
          <t>HACKING STATION</t>
        </is>
      </c>
      <c r="J387" s="25" t="inlineStr">
        <is>
          <t>ΣΠΑΣΜΕΝΑ ΤΟΥΒΛΑ</t>
        </is>
      </c>
      <c r="K387" s="53" t="n">
        <v>45978.64652777778</v>
      </c>
      <c r="L387" s="53" t="n">
        <v>45978.68194444444</v>
      </c>
      <c r="M387" s="54" t="n">
        <v>51.8</v>
      </c>
      <c r="N387" s="25" t="inlineStr">
        <is>
          <t>https://zenodo.org/records/17855209</t>
        </is>
      </c>
      <c r="O387" s="25" t="inlineStr">
        <is>
          <t>公开真实生产数据</t>
        </is>
      </c>
      <c r="P387" t="inlineStr">
        <is>
          <t>SHIFT-PRE-20251117</t>
        </is>
      </c>
      <c r="Q387" t="inlineStr">
        <is>
          <t>已关联</t>
        </is>
      </c>
      <c r="R387" t="inlineStr">
        <is>
          <t>按班次口径判断</t>
        </is>
      </c>
      <c r="T387" t="inlineStr">
        <is>
          <t>否</t>
        </is>
      </c>
    </row>
    <row r="388">
      <c r="A388" s="25" t="inlineStr">
        <is>
          <t>STOP-PRE-00387</t>
        </is>
      </c>
      <c r="B388" s="25" t="inlineStr">
        <is>
          <t>SHIFT-PRE-20251117</t>
        </is>
      </c>
      <c r="C388" s="25" t="inlineStr">
        <is>
          <t>改善前</t>
        </is>
      </c>
      <c r="D388" s="51" t="n">
        <v>45978</v>
      </c>
      <c r="E388" s="25" t="inlineStr">
        <is>
          <t>KK250</t>
        </is>
      </c>
      <c r="F388" s="25" t="inlineStr">
        <is>
          <t>MATERIALS</t>
        </is>
      </c>
      <c r="G388" s="25" t="inlineStr">
        <is>
          <t>MANUAL BRICK HANDLING</t>
        </is>
      </c>
      <c r="H388" s="25" t="inlineStr">
        <is>
          <t>Unplanned</t>
        </is>
      </c>
      <c r="I388" s="25" t="inlineStr">
        <is>
          <t>HACKING STATION</t>
        </is>
      </c>
      <c r="J388" s="25" t="inlineStr">
        <is>
          <t>ΣΠΑΣΜΕΝΑ ΤΟΥΒΛΑ</t>
        </is>
      </c>
      <c r="K388" s="53" t="n">
        <v>45978.68333333333</v>
      </c>
      <c r="L388" s="53" t="n">
        <v>45978.68958333333</v>
      </c>
      <c r="M388" s="54" t="n">
        <v>9.300000000000001</v>
      </c>
      <c r="N388" s="25" t="inlineStr">
        <is>
          <t>https://zenodo.org/records/17855209</t>
        </is>
      </c>
      <c r="O388" s="25" t="inlineStr">
        <is>
          <t>公开真实生产数据</t>
        </is>
      </c>
      <c r="P388" t="inlineStr">
        <is>
          <t>SHIFT-PRE-20251117</t>
        </is>
      </c>
      <c r="Q388" t="inlineStr">
        <is>
          <t>已关联</t>
        </is>
      </c>
      <c r="R388" t="inlineStr">
        <is>
          <t>按班次口径判断</t>
        </is>
      </c>
      <c r="T388" t="inlineStr">
        <is>
          <t>否</t>
        </is>
      </c>
    </row>
    <row r="389">
      <c r="A389" s="25" t="inlineStr">
        <is>
          <t>STOP-PRE-00388</t>
        </is>
      </c>
      <c r="B389" s="25" t="inlineStr">
        <is>
          <t>SHIFT-PRE-20251117</t>
        </is>
      </c>
      <c r="C389" s="25" t="inlineStr">
        <is>
          <t>改善前</t>
        </is>
      </c>
      <c r="D389" s="51" t="n">
        <v>45978</v>
      </c>
      <c r="E389" s="25" t="inlineStr">
        <is>
          <t>KK250</t>
        </is>
      </c>
      <c r="F389" s="25" t="inlineStr">
        <is>
          <t>MATERIALS</t>
        </is>
      </c>
      <c r="G389" s="25" t="inlineStr">
        <is>
          <t>MANUAL BRICK HANDLING</t>
        </is>
      </c>
      <c r="H389" s="25" t="inlineStr">
        <is>
          <t>Unplanned</t>
        </is>
      </c>
      <c r="I389" s="25" t="inlineStr">
        <is>
          <t>HACKING STATION</t>
        </is>
      </c>
      <c r="J389" s="25" t="inlineStr">
        <is>
          <t>ΣΠΑΣΜΕΝΑ ΤΟΥΒΛΑ</t>
        </is>
      </c>
      <c r="K389" s="53" t="n">
        <v>45978.70763888889</v>
      </c>
      <c r="L389" s="53" t="n">
        <v>45978.7125</v>
      </c>
      <c r="M389" s="54" t="n">
        <v>7.8</v>
      </c>
      <c r="N389" s="25" t="inlineStr">
        <is>
          <t>https://zenodo.org/records/17855209</t>
        </is>
      </c>
      <c r="O389" s="25" t="inlineStr">
        <is>
          <t>公开真实生产数据</t>
        </is>
      </c>
      <c r="P389" t="inlineStr">
        <is>
          <t>SHIFT-PRE-20251117</t>
        </is>
      </c>
      <c r="Q389" t="inlineStr">
        <is>
          <t>已关联</t>
        </is>
      </c>
      <c r="R389" t="inlineStr">
        <is>
          <t>按班次口径判断</t>
        </is>
      </c>
      <c r="T389" t="inlineStr">
        <is>
          <t>否</t>
        </is>
      </c>
    </row>
    <row r="390">
      <c r="A390" s="25" t="inlineStr">
        <is>
          <t>STOP-PRE-00389</t>
        </is>
      </c>
      <c r="B390" s="25" t="inlineStr">
        <is>
          <t>SHIFT-PRE-20251117</t>
        </is>
      </c>
      <c r="C390" s="25" t="inlineStr">
        <is>
          <t>改善前</t>
        </is>
      </c>
      <c r="D390" s="51" t="n">
        <v>45978</v>
      </c>
      <c r="E390" s="25" t="inlineStr">
        <is>
          <t>KK200-1</t>
        </is>
      </c>
      <c r="F390" s="25" t="inlineStr">
        <is>
          <t>SETUPS-CHANGEOVERS</t>
        </is>
      </c>
      <c r="G390" s="25" t="inlineStr">
        <is>
          <t>MATERIAL CHANGEOVER</t>
        </is>
      </c>
      <c r="H390" s="25" t="inlineStr">
        <is>
          <t>Planned - Included in OEE</t>
        </is>
      </c>
      <c r="I390" s="25" t="inlineStr">
        <is>
          <t>EXTRUDER PRESS</t>
        </is>
      </c>
      <c r="J390" s="25" t="inlineStr">
        <is>
          <t>-</t>
        </is>
      </c>
      <c r="K390" s="53" t="n">
        <v>45978.71805555555</v>
      </c>
      <c r="L390" s="53" t="n">
        <v>45978.72708333333</v>
      </c>
      <c r="M390" s="54" t="n">
        <v>14</v>
      </c>
      <c r="N390" s="25" t="inlineStr">
        <is>
          <t>https://zenodo.org/records/17855209</t>
        </is>
      </c>
      <c r="O390" s="25" t="inlineStr">
        <is>
          <t>公开真实生产数据</t>
        </is>
      </c>
      <c r="P390" t="inlineStr">
        <is>
          <t>SHIFT-PRE-20251117</t>
        </is>
      </c>
      <c r="Q390" t="inlineStr">
        <is>
          <t>已关联</t>
        </is>
      </c>
      <c r="R390" t="inlineStr">
        <is>
          <t>按班次口径判断</t>
        </is>
      </c>
      <c r="T390" t="inlineStr">
        <is>
          <t>是</t>
        </is>
      </c>
      <c r="U390">
        <f>IFERROR(VLOOKUP(G390,'18_换产标准_模拟'!$B$2:$F$4,3,FALSE),"")</f>
        <v/>
      </c>
      <c r="V390">
        <f>IFERROR(MAX(M390-U390,0),"")</f>
        <v/>
      </c>
      <c r="W390">
        <f>IFERROR(IF(V390=0,"达标",IF(V390&lt;=VLOOKUP(G390,'18_换产标准_模拟'!$B$2:$F$4,4,FALSE)-VLOOKUP(G390,'18_换产标准_模拟'!$B$2:$F$4,3,FALSE),"轻微超时",IF(V390&lt;=VLOOKUP(G390,'18_换产标准_模拟'!$B$2:$F$4,5,FALSE)-VLOOKUP(G390,'18_换产标准_模拟'!$B$2:$F$4,3,FALSE),"超时","严重超时"))),"")</f>
        <v/>
      </c>
      <c r="X390">
        <f>IFERROR(INDEX('18_换产标准_模拟'!$A$2:$A$4,MATCH(G390,'18_换产标准_模拟'!$B$2:$B$4,0)),"")</f>
        <v/>
      </c>
      <c r="Y390" t="inlineStr">
        <is>
          <t>团队模拟数据</t>
        </is>
      </c>
    </row>
    <row r="391">
      <c r="A391" s="25" t="inlineStr">
        <is>
          <t>STOP-PRE-00390</t>
        </is>
      </c>
      <c r="B391" s="25" t="inlineStr">
        <is>
          <t>SHIFT-PRE-20251117</t>
        </is>
      </c>
      <c r="C391" s="25" t="inlineStr">
        <is>
          <t>改善前</t>
        </is>
      </c>
      <c r="D391" s="51" t="n">
        <v>45978</v>
      </c>
      <c r="E391" s="25" t="inlineStr">
        <is>
          <t>KK200-1</t>
        </is>
      </c>
      <c r="F391" s="25" t="inlineStr">
        <is>
          <t>OPERATIONAL</t>
        </is>
      </c>
      <c r="G391" s="25" t="inlineStr">
        <is>
          <t>CLEANING</t>
        </is>
      </c>
      <c r="H391" s="25" t="inlineStr">
        <is>
          <t>Planned - Included in OEE</t>
        </is>
      </c>
      <c r="I391" s="25" t="inlineStr">
        <is>
          <t>EXTRUDER PRESS</t>
        </is>
      </c>
      <c r="J391" s="25" t="inlineStr">
        <is>
          <t>-</t>
        </is>
      </c>
      <c r="K391" s="53" t="n">
        <v>45978.84583333333</v>
      </c>
      <c r="L391" s="53" t="n">
        <v>45978.85416666666</v>
      </c>
      <c r="M391" s="54" t="n">
        <v>12</v>
      </c>
      <c r="N391" s="25" t="inlineStr">
        <is>
          <t>https://zenodo.org/records/17855209</t>
        </is>
      </c>
      <c r="O391" s="25" t="inlineStr">
        <is>
          <t>公开真实生产数据</t>
        </is>
      </c>
      <c r="P391" t="inlineStr">
        <is>
          <t>SHIFT-PRE-20251117</t>
        </is>
      </c>
      <c r="Q391" t="inlineStr">
        <is>
          <t>已关联</t>
        </is>
      </c>
      <c r="R391" t="inlineStr">
        <is>
          <t>按班次口径判断</t>
        </is>
      </c>
      <c r="T391" t="inlineStr">
        <is>
          <t>否</t>
        </is>
      </c>
    </row>
    <row r="392">
      <c r="A392" s="25" t="inlineStr">
        <is>
          <t>STOP-PRE-00391</t>
        </is>
      </c>
      <c r="B392" s="25" t="inlineStr">
        <is>
          <t>SHIFT-PRE-20251118</t>
        </is>
      </c>
      <c r="C392" s="25" t="inlineStr">
        <is>
          <t>改善前</t>
        </is>
      </c>
      <c r="D392" s="51" t="n">
        <v>45979</v>
      </c>
      <c r="E392" s="25" t="inlineStr">
        <is>
          <t>KK200-1</t>
        </is>
      </c>
      <c r="F392" s="25" t="inlineStr">
        <is>
          <t>OPERATIONAL</t>
        </is>
      </c>
      <c r="G392" s="25" t="inlineStr">
        <is>
          <t>CLEANING</t>
        </is>
      </c>
      <c r="H392" s="25" t="inlineStr">
        <is>
          <t>Planned - Included in OEE</t>
        </is>
      </c>
      <c r="I392" s="25" t="inlineStr">
        <is>
          <t>EXTRUDER PRESS</t>
        </is>
      </c>
      <c r="J392" s="25" t="inlineStr">
        <is>
          <t>-</t>
        </is>
      </c>
      <c r="K392" s="53" t="n">
        <v>45979.51041666666</v>
      </c>
      <c r="L392" s="53" t="n">
        <v>45979.51527777778</v>
      </c>
      <c r="M392" s="54" t="n">
        <v>7.2</v>
      </c>
      <c r="N392" s="25" t="inlineStr">
        <is>
          <t>https://zenodo.org/records/17855209</t>
        </is>
      </c>
      <c r="O392" s="25" t="inlineStr">
        <is>
          <t>公开真实生产数据</t>
        </is>
      </c>
      <c r="P392" t="inlineStr">
        <is>
          <t>SHIFT-PRE-20251118</t>
        </is>
      </c>
      <c r="Q392" t="inlineStr">
        <is>
          <t>已关联</t>
        </is>
      </c>
      <c r="R392" t="inlineStr">
        <is>
          <t>按班次口径判断</t>
        </is>
      </c>
      <c r="T392" t="inlineStr">
        <is>
          <t>否</t>
        </is>
      </c>
    </row>
    <row r="393">
      <c r="A393" s="25" t="inlineStr">
        <is>
          <t>STOP-PRE-00392</t>
        </is>
      </c>
      <c r="B393" s="25" t="inlineStr">
        <is>
          <t>SHIFT-PRE-20251118</t>
        </is>
      </c>
      <c r="C393" s="25" t="inlineStr">
        <is>
          <t>改善前</t>
        </is>
      </c>
      <c r="D393" s="51" t="n">
        <v>45979</v>
      </c>
      <c r="E393" s="25" t="inlineStr">
        <is>
          <t>KK200-1</t>
        </is>
      </c>
      <c r="F393" s="25" t="inlineStr">
        <is>
          <t>MATERIALS</t>
        </is>
      </c>
      <c r="G393" s="25" t="inlineStr">
        <is>
          <t>RACKS</t>
        </is>
      </c>
      <c r="H393" s="25" t="inlineStr">
        <is>
          <t>Unplanned</t>
        </is>
      </c>
      <c r="I393" s="25" t="inlineStr">
        <is>
          <t>HYDRAULIC ELEVATOR (LOADING)</t>
        </is>
      </c>
      <c r="J393" s="25" t="inlineStr">
        <is>
          <t>ΠΡΟΒΛΗΜΑΤΙΚΟ ΤΕΛΑΡΟ</t>
        </is>
      </c>
      <c r="K393" s="53" t="n">
        <v>45979.58402777778</v>
      </c>
      <c r="L393" s="53" t="n">
        <v>45979.58680555555</v>
      </c>
      <c r="M393" s="54" t="n">
        <v>4.3</v>
      </c>
      <c r="N393" s="25" t="inlineStr">
        <is>
          <t>https://zenodo.org/records/17855209</t>
        </is>
      </c>
      <c r="O393" s="25" t="inlineStr">
        <is>
          <t>公开真实生产数据</t>
        </is>
      </c>
      <c r="P393" t="inlineStr">
        <is>
          <t>SHIFT-PRE-20251118</t>
        </is>
      </c>
      <c r="Q393" t="inlineStr">
        <is>
          <t>已关联</t>
        </is>
      </c>
      <c r="R393" t="inlineStr">
        <is>
          <t>按班次口径判断</t>
        </is>
      </c>
      <c r="T393" t="inlineStr">
        <is>
          <t>否</t>
        </is>
      </c>
    </row>
    <row r="394">
      <c r="A394" s="25" t="inlineStr">
        <is>
          <t>STOP-PRE-00393</t>
        </is>
      </c>
      <c r="B394" s="25" t="inlineStr">
        <is>
          <t>SHIFT-PRE-20251118</t>
        </is>
      </c>
      <c r="C394" s="25" t="inlineStr">
        <is>
          <t>改善前</t>
        </is>
      </c>
      <c r="D394" s="51" t="n">
        <v>45979</v>
      </c>
      <c r="E394" s="25" t="inlineStr">
        <is>
          <t>KK200-1</t>
        </is>
      </c>
      <c r="F394" s="25" t="inlineStr">
        <is>
          <t>FAILURE</t>
        </is>
      </c>
      <c r="G394" s="25" t="inlineStr">
        <is>
          <t>AUTOMATION FAILURE</t>
        </is>
      </c>
      <c r="H394" s="25" t="inlineStr">
        <is>
          <t>Unplanned</t>
        </is>
      </c>
      <c r="I394" s="25" t="inlineStr">
        <is>
          <t>DRYER</t>
        </is>
      </c>
      <c r="J394" s="25" t="inlineStr">
        <is>
          <t>ΠΑΤΙΝΑΡΕΙ Ο ΜΕΤΑΦ. ΕΞΟΔΟΥ ΣΤΗ ΓΡΑΜΜΗ 5-6</t>
        </is>
      </c>
      <c r="K394" s="53" t="n">
        <v>45979.64236111111</v>
      </c>
      <c r="L394" s="53" t="n">
        <v>45979.64652777778</v>
      </c>
      <c r="M394" s="54" t="n">
        <v>6.5</v>
      </c>
      <c r="N394" s="25" t="inlineStr">
        <is>
          <t>https://zenodo.org/records/17855209</t>
        </is>
      </c>
      <c r="O394" s="25" t="inlineStr">
        <is>
          <t>公开真实生产数据</t>
        </is>
      </c>
      <c r="P394" t="inlineStr">
        <is>
          <t>SHIFT-PRE-20251118</t>
        </is>
      </c>
      <c r="Q394" t="inlineStr">
        <is>
          <t>已关联</t>
        </is>
      </c>
      <c r="R394" t="inlineStr">
        <is>
          <t>按班次口径判断</t>
        </is>
      </c>
      <c r="T394" t="inlineStr">
        <is>
          <t>否</t>
        </is>
      </c>
    </row>
    <row r="395">
      <c r="A395" s="25" t="inlineStr">
        <is>
          <t>STOP-PRE-00394</t>
        </is>
      </c>
      <c r="B395" s="25" t="inlineStr">
        <is>
          <t>SHIFT-PRE-20251118</t>
        </is>
      </c>
      <c r="C395" s="25" t="inlineStr">
        <is>
          <t>改善前</t>
        </is>
      </c>
      <c r="D395" s="51" t="n">
        <v>45979</v>
      </c>
      <c r="E395" s="25" t="inlineStr">
        <is>
          <t>KK200-1</t>
        </is>
      </c>
      <c r="F395" s="25" t="inlineStr">
        <is>
          <t>FAILURE</t>
        </is>
      </c>
      <c r="G395" s="25" t="inlineStr">
        <is>
          <t>AUTOMATION FAILURE</t>
        </is>
      </c>
      <c r="H395" s="25" t="inlineStr">
        <is>
          <t>Unplanned</t>
        </is>
      </c>
      <c r="I395" s="25" t="inlineStr">
        <is>
          <t>CUTTER</t>
        </is>
      </c>
      <c r="J395" s="25" t="inlineStr">
        <is>
          <t>ΑΛΛΑΓΗ ΚΑΣΤΑΝΙΑ ΤΟΥ ΠΙΣΩ ΣΥΡΜΑΤΟΣ (ΔΟΚΙΜΗ)</t>
        </is>
      </c>
      <c r="K395" s="53" t="n">
        <v>45979.67083333333</v>
      </c>
      <c r="L395" s="53" t="n">
        <v>45979.69166666667</v>
      </c>
      <c r="M395" s="54" t="n">
        <v>30.8</v>
      </c>
      <c r="N395" s="25" t="inlineStr">
        <is>
          <t>https://zenodo.org/records/17855209</t>
        </is>
      </c>
      <c r="O395" s="25" t="inlineStr">
        <is>
          <t>公开真实生产数据</t>
        </is>
      </c>
      <c r="P395" t="inlineStr">
        <is>
          <t>SHIFT-PRE-20251118</t>
        </is>
      </c>
      <c r="Q395" t="inlineStr">
        <is>
          <t>已关联</t>
        </is>
      </c>
      <c r="R395" t="inlineStr">
        <is>
          <t>按班次口径判断</t>
        </is>
      </c>
      <c r="T395" t="inlineStr">
        <is>
          <t>否</t>
        </is>
      </c>
    </row>
    <row r="396">
      <c r="A396" s="25" t="inlineStr">
        <is>
          <t>STOP-PRE-00395</t>
        </is>
      </c>
      <c r="B396" s="25" t="inlineStr">
        <is>
          <t>SHIFT-PRE-20251118</t>
        </is>
      </c>
      <c r="C396" s="25" t="inlineStr">
        <is>
          <t>改善前</t>
        </is>
      </c>
      <c r="D396" s="51" t="n">
        <v>45979</v>
      </c>
      <c r="E396" s="25" t="inlineStr">
        <is>
          <t>KK200-1</t>
        </is>
      </c>
      <c r="F396" s="25" t="inlineStr">
        <is>
          <t>FAILURE</t>
        </is>
      </c>
      <c r="G396" s="25" t="inlineStr">
        <is>
          <t>AUTOMATION FAILURE</t>
        </is>
      </c>
      <c r="H396" s="25" t="inlineStr">
        <is>
          <t>Unplanned</t>
        </is>
      </c>
      <c r="I396" s="25" t="inlineStr">
        <is>
          <t>CUTTER</t>
        </is>
      </c>
      <c r="J396" s="25" t="inlineStr">
        <is>
          <t>ΑΛΛΑΓΗ ΚΑΣΤΑΝΙΑ ΤΟΥ ΠΙΣΩ ΣΥΡΜΑΤΟΣ (ΔΟΚΙΜΗ)</t>
        </is>
      </c>
      <c r="K396" s="53" t="n">
        <v>45979.69236111111</v>
      </c>
      <c r="L396" s="53" t="n">
        <v>45979.69444444445</v>
      </c>
      <c r="M396" s="54" t="n">
        <v>4</v>
      </c>
      <c r="N396" s="25" t="inlineStr">
        <is>
          <t>https://zenodo.org/records/17855209</t>
        </is>
      </c>
      <c r="O396" s="25" t="inlineStr">
        <is>
          <t>公开真实生产数据</t>
        </is>
      </c>
      <c r="P396" t="inlineStr">
        <is>
          <t>SHIFT-PRE-20251118</t>
        </is>
      </c>
      <c r="Q396" t="inlineStr">
        <is>
          <t>已关联</t>
        </is>
      </c>
      <c r="R396" t="inlineStr">
        <is>
          <t>按班次口径判断</t>
        </is>
      </c>
      <c r="T396" t="inlineStr">
        <is>
          <t>否</t>
        </is>
      </c>
    </row>
    <row r="397">
      <c r="A397" s="25" t="inlineStr">
        <is>
          <t>STOP-PRE-00396</t>
        </is>
      </c>
      <c r="B397" s="25" t="inlineStr">
        <is>
          <t>SHIFT-PRE-20251118</t>
        </is>
      </c>
      <c r="C397" s="25" t="inlineStr">
        <is>
          <t>改善前</t>
        </is>
      </c>
      <c r="D397" s="51" t="n">
        <v>45979</v>
      </c>
      <c r="E397" s="25" t="inlineStr">
        <is>
          <t>KK200-1</t>
        </is>
      </c>
      <c r="F397" s="25" t="inlineStr">
        <is>
          <t>FAILURE</t>
        </is>
      </c>
      <c r="G397" s="25" t="inlineStr">
        <is>
          <t>AUTOMATION FAILURE</t>
        </is>
      </c>
      <c r="H397" s="25" t="inlineStr">
        <is>
          <t>Unplanned</t>
        </is>
      </c>
      <c r="I397" s="25" t="inlineStr">
        <is>
          <t>CUTTER</t>
        </is>
      </c>
      <c r="J397" s="25" t="inlineStr">
        <is>
          <t>ΑΛΛΑΓΗ ΚΑΣΤΑΝΙΑ ΤΟΥ ΠΙΣΩ ΣΥΡΜΑΤΟΣ (ΔΟΚΙΜΗ)</t>
        </is>
      </c>
      <c r="K397" s="53" t="n">
        <v>45979.69722222222</v>
      </c>
      <c r="L397" s="53" t="n">
        <v>45979.70277777778</v>
      </c>
      <c r="M397" s="54" t="n">
        <v>8.300000000000001</v>
      </c>
      <c r="N397" s="25" t="inlineStr">
        <is>
          <t>https://zenodo.org/records/17855209</t>
        </is>
      </c>
      <c r="O397" s="25" t="inlineStr">
        <is>
          <t>公开真实生产数据</t>
        </is>
      </c>
      <c r="P397" t="inlineStr">
        <is>
          <t>SHIFT-PRE-20251118</t>
        </is>
      </c>
      <c r="Q397" t="inlineStr">
        <is>
          <t>已关联</t>
        </is>
      </c>
      <c r="R397" t="inlineStr">
        <is>
          <t>按班次口径判断</t>
        </is>
      </c>
      <c r="T397" t="inlineStr">
        <is>
          <t>否</t>
        </is>
      </c>
    </row>
    <row r="398">
      <c r="A398" s="25" t="inlineStr">
        <is>
          <t>STOP-PRE-00397</t>
        </is>
      </c>
      <c r="B398" s="25" t="inlineStr">
        <is>
          <t>SHIFT-PRE-20251118</t>
        </is>
      </c>
      <c r="C398" s="25" t="inlineStr">
        <is>
          <t>改善前</t>
        </is>
      </c>
      <c r="D398" s="51" t="n">
        <v>45979</v>
      </c>
      <c r="E398" s="25" t="inlineStr">
        <is>
          <t>KK200-1</t>
        </is>
      </c>
      <c r="F398" s="25" t="inlineStr">
        <is>
          <t>FAILURE</t>
        </is>
      </c>
      <c r="G398" s="25" t="inlineStr">
        <is>
          <t>AUTOMATION FAILURE</t>
        </is>
      </c>
      <c r="H398" s="25" t="inlineStr">
        <is>
          <t>Unplanned</t>
        </is>
      </c>
      <c r="I398" s="25" t="inlineStr">
        <is>
          <t>CUTTER</t>
        </is>
      </c>
      <c r="J398" s="25" t="inlineStr">
        <is>
          <t>ΑΛΛΑΓΗ ΚΑΣΤΑΝΙΑ ΤΟΥ ΠΙΣΩ ΣΥΡΜΑΤΟΣ (ΔΟΚΙΜΗ)</t>
        </is>
      </c>
      <c r="K398" s="53" t="n">
        <v>45979.70416666667</v>
      </c>
      <c r="L398" s="53" t="n">
        <v>45979.70972222222</v>
      </c>
      <c r="M398" s="54" t="n">
        <v>8.800000000000001</v>
      </c>
      <c r="N398" s="25" t="inlineStr">
        <is>
          <t>https://zenodo.org/records/17855209</t>
        </is>
      </c>
      <c r="O398" s="25" t="inlineStr">
        <is>
          <t>公开真实生产数据</t>
        </is>
      </c>
      <c r="P398" t="inlineStr">
        <is>
          <t>SHIFT-PRE-20251118</t>
        </is>
      </c>
      <c r="Q398" t="inlineStr">
        <is>
          <t>已关联</t>
        </is>
      </c>
      <c r="R398" t="inlineStr">
        <is>
          <t>按班次口径判断</t>
        </is>
      </c>
      <c r="T398" t="inlineStr">
        <is>
          <t>否</t>
        </is>
      </c>
    </row>
    <row r="399">
      <c r="A399" s="25" t="inlineStr">
        <is>
          <t>STOP-PRE-00398</t>
        </is>
      </c>
      <c r="B399" s="25" t="inlineStr">
        <is>
          <t>SHIFT-PRE-20251118</t>
        </is>
      </c>
      <c r="C399" s="25" t="inlineStr">
        <is>
          <t>改善前</t>
        </is>
      </c>
      <c r="D399" s="51" t="n">
        <v>45979</v>
      </c>
      <c r="E399" s="25" t="inlineStr">
        <is>
          <t>KK200-1</t>
        </is>
      </c>
      <c r="F399" s="25" t="inlineStr">
        <is>
          <t>MATERIALS</t>
        </is>
      </c>
      <c r="G399" s="25" t="inlineStr">
        <is>
          <t>MANUAL BRICK HANDLING</t>
        </is>
      </c>
      <c r="H399" s="25" t="inlineStr">
        <is>
          <t>Unplanned</t>
        </is>
      </c>
      <c r="I399" s="25" t="inlineStr">
        <is>
          <t>HACKING STATION</t>
        </is>
      </c>
      <c r="J399" s="25" t="inlineStr">
        <is>
          <t>ΣΠΑΣΜΕΝΟ ΤΟΥΒΛΑ</t>
        </is>
      </c>
      <c r="K399" s="53" t="n">
        <v>45979.76041666666</v>
      </c>
      <c r="L399" s="53" t="n">
        <v>45979.77638888889</v>
      </c>
      <c r="M399" s="54" t="n">
        <v>23.5</v>
      </c>
      <c r="N399" s="25" t="inlineStr">
        <is>
          <t>https://zenodo.org/records/17855209</t>
        </is>
      </c>
      <c r="O399" s="25" t="inlineStr">
        <is>
          <t>公开真实生产数据</t>
        </is>
      </c>
      <c r="P399" t="inlineStr">
        <is>
          <t>SHIFT-PRE-20251118</t>
        </is>
      </c>
      <c r="Q399" t="inlineStr">
        <is>
          <t>已关联</t>
        </is>
      </c>
      <c r="R399" t="inlineStr">
        <is>
          <t>按班次口径判断</t>
        </is>
      </c>
      <c r="T399" t="inlineStr">
        <is>
          <t>否</t>
        </is>
      </c>
    </row>
    <row r="400">
      <c r="A400" s="25" t="inlineStr">
        <is>
          <t>STOP-PRE-00399</t>
        </is>
      </c>
      <c r="B400" s="25" t="inlineStr">
        <is>
          <t>SHIFT-PRE-20251118</t>
        </is>
      </c>
      <c r="C400" s="25" t="inlineStr">
        <is>
          <t>改善前</t>
        </is>
      </c>
      <c r="D400" s="51" t="n">
        <v>45979</v>
      </c>
      <c r="E400" s="25" t="inlineStr">
        <is>
          <t>KK200-1</t>
        </is>
      </c>
      <c r="F400" s="25" t="inlineStr">
        <is>
          <t>MATERIALS</t>
        </is>
      </c>
      <c r="G400" s="25" t="inlineStr">
        <is>
          <t>MANUAL BRICK HANDLING</t>
        </is>
      </c>
      <c r="H400" s="25" t="inlineStr">
        <is>
          <t>Unplanned</t>
        </is>
      </c>
      <c r="I400" s="25" t="inlineStr">
        <is>
          <t>HACKING STATION</t>
        </is>
      </c>
      <c r="J400" s="25" t="inlineStr">
        <is>
          <t>ΣΠΑΣΜΕΝΟ ΤΟΥΒΛΑ</t>
        </is>
      </c>
      <c r="K400" s="53" t="n">
        <v>45979.81875</v>
      </c>
      <c r="L400" s="53" t="n">
        <v>45979.82708333333</v>
      </c>
      <c r="M400" s="54" t="n">
        <v>12.9</v>
      </c>
      <c r="N400" s="25" t="inlineStr">
        <is>
          <t>https://zenodo.org/records/17855209</t>
        </is>
      </c>
      <c r="O400" s="25" t="inlineStr">
        <is>
          <t>公开真实生产数据</t>
        </is>
      </c>
      <c r="P400" t="inlineStr">
        <is>
          <t>SHIFT-PRE-20251118</t>
        </is>
      </c>
      <c r="Q400" t="inlineStr">
        <is>
          <t>已关联</t>
        </is>
      </c>
      <c r="R400" t="inlineStr">
        <is>
          <t>按班次口径判断</t>
        </is>
      </c>
      <c r="T400" t="inlineStr">
        <is>
          <t>否</t>
        </is>
      </c>
    </row>
    <row r="401">
      <c r="A401" s="25" t="inlineStr">
        <is>
          <t>STOP-PRE-00400</t>
        </is>
      </c>
      <c r="B401" s="25" t="inlineStr">
        <is>
          <t>SHIFT-PRE-20251118</t>
        </is>
      </c>
      <c r="C401" s="25" t="inlineStr">
        <is>
          <t>改善前</t>
        </is>
      </c>
      <c r="D401" s="51" t="n">
        <v>45979</v>
      </c>
      <c r="E401" s="25" t="inlineStr">
        <is>
          <t>KK200-1</t>
        </is>
      </c>
      <c r="F401" s="25" t="inlineStr">
        <is>
          <t>MATERIALS</t>
        </is>
      </c>
      <c r="G401" s="25" t="inlineStr">
        <is>
          <t>MANUAL BRICK HANDLING</t>
        </is>
      </c>
      <c r="H401" s="25" t="inlineStr">
        <is>
          <t>Unplanned</t>
        </is>
      </c>
      <c r="I401" s="25" t="inlineStr">
        <is>
          <t>HACKING STATION</t>
        </is>
      </c>
      <c r="J401" s="25" t="inlineStr">
        <is>
          <t>ΣΠΑΣΜΕΝΟ ΤΟΥΒΛΑ</t>
        </is>
      </c>
      <c r="K401" s="53" t="n">
        <v>45979.83541666667</v>
      </c>
      <c r="L401" s="53" t="n">
        <v>45979.84027777778</v>
      </c>
      <c r="M401" s="54" t="n">
        <v>7.8</v>
      </c>
      <c r="N401" s="25" t="inlineStr">
        <is>
          <t>https://zenodo.org/records/17855209</t>
        </is>
      </c>
      <c r="O401" s="25" t="inlineStr">
        <is>
          <t>公开真实生产数据</t>
        </is>
      </c>
      <c r="P401" t="inlineStr">
        <is>
          <t>SHIFT-PRE-20251118</t>
        </is>
      </c>
      <c r="Q401" t="inlineStr">
        <is>
          <t>已关联</t>
        </is>
      </c>
      <c r="R401" t="inlineStr">
        <is>
          <t>按班次口径判断</t>
        </is>
      </c>
      <c r="T401" t="inlineStr">
        <is>
          <t>否</t>
        </is>
      </c>
    </row>
    <row r="402">
      <c r="A402" s="25" t="inlineStr">
        <is>
          <t>STOP-PRE-00401</t>
        </is>
      </c>
      <c r="B402" s="25" t="inlineStr">
        <is>
          <t>SHIFT-PRE-20251118</t>
        </is>
      </c>
      <c r="C402" s="25" t="inlineStr">
        <is>
          <t>改善前</t>
        </is>
      </c>
      <c r="D402" s="51" t="n">
        <v>45979</v>
      </c>
      <c r="E402" s="25" t="inlineStr">
        <is>
          <t>KK200-1</t>
        </is>
      </c>
      <c r="F402" s="25" t="inlineStr">
        <is>
          <t>OPERATIONAL</t>
        </is>
      </c>
      <c r="G402" s="25" t="inlineStr">
        <is>
          <t>CLEANING</t>
        </is>
      </c>
      <c r="H402" s="25" t="inlineStr">
        <is>
          <t>Planned - Included in OEE</t>
        </is>
      </c>
      <c r="I402" s="25" t="inlineStr">
        <is>
          <t>EXTRUDER PRESS</t>
        </is>
      </c>
      <c r="J402" s="25" t="inlineStr">
        <is>
          <t>-</t>
        </is>
      </c>
      <c r="K402" s="53" t="n">
        <v>45979.84236111111</v>
      </c>
      <c r="L402" s="53" t="n">
        <v>45979.85416666666</v>
      </c>
      <c r="M402" s="54" t="n">
        <v>17</v>
      </c>
      <c r="N402" s="25" t="inlineStr">
        <is>
          <t>https://zenodo.org/records/17855209</t>
        </is>
      </c>
      <c r="O402" s="25" t="inlineStr">
        <is>
          <t>公开真实生产数据</t>
        </is>
      </c>
      <c r="P402" t="inlineStr">
        <is>
          <t>SHIFT-PRE-20251118</t>
        </is>
      </c>
      <c r="Q402" t="inlineStr">
        <is>
          <t>已关联</t>
        </is>
      </c>
      <c r="R402" t="inlineStr">
        <is>
          <t>按班次口径判断</t>
        </is>
      </c>
      <c r="T402" t="inlineStr">
        <is>
          <t>否</t>
        </is>
      </c>
    </row>
    <row r="403">
      <c r="A403" s="25" t="inlineStr">
        <is>
          <t>STOP-PRE-00402</t>
        </is>
      </c>
      <c r="B403" s="25" t="inlineStr">
        <is>
          <t>SHIFT-PRE-20251119</t>
        </is>
      </c>
      <c r="C403" s="25" t="inlineStr">
        <is>
          <t>改善前</t>
        </is>
      </c>
      <c r="D403" s="51" t="n">
        <v>45980</v>
      </c>
      <c r="E403" s="25" t="inlineStr">
        <is>
          <t>KK200-1</t>
        </is>
      </c>
      <c r="F403" s="25" t="inlineStr">
        <is>
          <t>FAILURE</t>
        </is>
      </c>
      <c r="G403" s="25" t="inlineStr">
        <is>
          <t>MECHANICAL FAILURE</t>
        </is>
      </c>
      <c r="H403" s="25" t="inlineStr">
        <is>
          <t>Unplanned</t>
        </is>
      </c>
      <c r="I403" s="25" t="inlineStr">
        <is>
          <t>HYDRAULIC ELEVATOR (LOADING)</t>
        </is>
      </c>
      <c r="J403" s="25" t="inlineStr">
        <is>
          <t>ΠΡΟΒΛΉΜΑΤΙΚΟ ΤΕΛΕΡΟ ΕΚΑΝΕ ΖΗΜΙΑ ΣΕ ΡΟΛΟ</t>
        </is>
      </c>
      <c r="K403" s="53" t="n">
        <v>45980.51736111111</v>
      </c>
      <c r="L403" s="53" t="n">
        <v>45980.52152777778</v>
      </c>
      <c r="M403" s="54" t="n">
        <v>6.7</v>
      </c>
      <c r="N403" s="25" t="inlineStr">
        <is>
          <t>https://zenodo.org/records/17855209</t>
        </is>
      </c>
      <c r="O403" s="25" t="inlineStr">
        <is>
          <t>公开真实生产数据</t>
        </is>
      </c>
      <c r="P403" t="inlineStr">
        <is>
          <t>SHIFT-PRE-20251119</t>
        </is>
      </c>
      <c r="Q403" t="inlineStr">
        <is>
          <t>已关联</t>
        </is>
      </c>
      <c r="R403" t="inlineStr">
        <is>
          <t>按班次口径判断</t>
        </is>
      </c>
      <c r="T403" t="inlineStr">
        <is>
          <t>否</t>
        </is>
      </c>
    </row>
    <row r="404">
      <c r="A404" s="25" t="inlineStr">
        <is>
          <t>STOP-PRE-00403</t>
        </is>
      </c>
      <c r="B404" s="25" t="inlineStr">
        <is>
          <t>SHIFT-PRE-20251119</t>
        </is>
      </c>
      <c r="C404" s="25" t="inlineStr">
        <is>
          <t>改善前</t>
        </is>
      </c>
      <c r="D404" s="51" t="n">
        <v>45980</v>
      </c>
      <c r="E404" s="25" t="inlineStr">
        <is>
          <t>KK200-1</t>
        </is>
      </c>
      <c r="F404" s="25" t="inlineStr">
        <is>
          <t>FAILURE</t>
        </is>
      </c>
      <c r="G404" s="25" t="inlineStr">
        <is>
          <t>MECHANICAL FAILURE</t>
        </is>
      </c>
      <c r="H404" s="25" t="inlineStr">
        <is>
          <t>Unplanned</t>
        </is>
      </c>
      <c r="I404" s="25" t="inlineStr">
        <is>
          <t>HYDRAULIC ELEVATOR (LOADING)</t>
        </is>
      </c>
      <c r="J404" s="25" t="inlineStr">
        <is>
          <t>ΠΡΟΒΛΉΜΑΤΙΚΟ ΤΕΛΕΡΟ ΕΚΑΝΕ ΖΗΜΙΑ ΣΕ ΡΟΛΟ. ΑΛΛΑΓΗ ΓΩΝΙΑΣ</t>
        </is>
      </c>
      <c r="K404" s="53" t="n">
        <v>45980.52291666667</v>
      </c>
      <c r="L404" s="53" t="n">
        <v>45980.54097222222</v>
      </c>
      <c r="M404" s="54" t="n">
        <v>26.9</v>
      </c>
      <c r="N404" s="25" t="inlineStr">
        <is>
          <t>https://zenodo.org/records/17855209</t>
        </is>
      </c>
      <c r="O404" s="25" t="inlineStr">
        <is>
          <t>公开真实生产数据</t>
        </is>
      </c>
      <c r="P404" t="inlineStr">
        <is>
          <t>SHIFT-PRE-20251119</t>
        </is>
      </c>
      <c r="Q404" t="inlineStr">
        <is>
          <t>已关联</t>
        </is>
      </c>
      <c r="R404" t="inlineStr">
        <is>
          <t>按班次口径判断</t>
        </is>
      </c>
      <c r="T404" t="inlineStr">
        <is>
          <t>否</t>
        </is>
      </c>
    </row>
    <row r="405">
      <c r="A405" s="25" t="inlineStr">
        <is>
          <t>STOP-PRE-00404</t>
        </is>
      </c>
      <c r="B405" s="25" t="inlineStr">
        <is>
          <t>SHIFT-PRE-20251119</t>
        </is>
      </c>
      <c r="C405" s="25" t="inlineStr">
        <is>
          <t>改善前</t>
        </is>
      </c>
      <c r="D405" s="51" t="n">
        <v>45980</v>
      </c>
      <c r="E405" s="25" t="inlineStr">
        <is>
          <t>KK200-1</t>
        </is>
      </c>
      <c r="F405" s="25" t="inlineStr">
        <is>
          <t>SETUPS-CHANGEOVERS</t>
        </is>
      </c>
      <c r="G405" s="25" t="inlineStr">
        <is>
          <t>MATERIAL CHANGEOVER</t>
        </is>
      </c>
      <c r="H405" s="25" t="inlineStr">
        <is>
          <t>Planned - Included in OEE</t>
        </is>
      </c>
      <c r="I405" s="25" t="inlineStr">
        <is>
          <t>EXTRUDER PRESS</t>
        </is>
      </c>
      <c r="J405" s="25" t="inlineStr">
        <is>
          <t>-</t>
        </is>
      </c>
      <c r="K405" s="53" t="n">
        <v>45980.57986111111</v>
      </c>
      <c r="L405" s="53" t="n">
        <v>45980.58888888889</v>
      </c>
      <c r="M405" s="54" t="n">
        <v>13.3</v>
      </c>
      <c r="N405" s="25" t="inlineStr">
        <is>
          <t>https://zenodo.org/records/17855209</t>
        </is>
      </c>
      <c r="O405" s="25" t="inlineStr">
        <is>
          <t>公开真实生产数据</t>
        </is>
      </c>
      <c r="P405" t="inlineStr">
        <is>
          <t>SHIFT-PRE-20251119</t>
        </is>
      </c>
      <c r="Q405" t="inlineStr">
        <is>
          <t>已关联</t>
        </is>
      </c>
      <c r="R405" t="inlineStr">
        <is>
          <t>按班次口径判断</t>
        </is>
      </c>
      <c r="T405" t="inlineStr">
        <is>
          <t>是</t>
        </is>
      </c>
      <c r="U405">
        <f>IFERROR(VLOOKUP(G405,'18_换产标准_模拟'!$B$2:$F$4,3,FALSE),"")</f>
        <v/>
      </c>
      <c r="V405">
        <f>IFERROR(MAX(M405-U405,0),"")</f>
        <v/>
      </c>
      <c r="W405">
        <f>IFERROR(IF(V405=0,"达标",IF(V405&lt;=VLOOKUP(G405,'18_换产标准_模拟'!$B$2:$F$4,4,FALSE)-VLOOKUP(G405,'18_换产标准_模拟'!$B$2:$F$4,3,FALSE),"轻微超时",IF(V405&lt;=VLOOKUP(G405,'18_换产标准_模拟'!$B$2:$F$4,5,FALSE)-VLOOKUP(G405,'18_换产标准_模拟'!$B$2:$F$4,3,FALSE),"超时","严重超时"))),"")</f>
        <v/>
      </c>
      <c r="X405">
        <f>IFERROR(INDEX('18_换产标准_模拟'!$A$2:$A$4,MATCH(G405,'18_换产标准_模拟'!$B$2:$B$4,0)),"")</f>
        <v/>
      </c>
      <c r="Y405" t="inlineStr">
        <is>
          <t>团队模拟数据</t>
        </is>
      </c>
    </row>
    <row r="406">
      <c r="A406" s="25" t="inlineStr">
        <is>
          <t>STOP-PRE-00405</t>
        </is>
      </c>
      <c r="B406" s="25" t="inlineStr">
        <is>
          <t>SHIFT-PRE-20251119</t>
        </is>
      </c>
      <c r="C406" s="25" t="inlineStr">
        <is>
          <t>改善前</t>
        </is>
      </c>
      <c r="D406" s="51" t="n">
        <v>45980</v>
      </c>
      <c r="E406" s="25" t="inlineStr">
        <is>
          <t>KK250</t>
        </is>
      </c>
      <c r="F406" s="25" t="inlineStr">
        <is>
          <t>SETUPS-CHANGEOVERS</t>
        </is>
      </c>
      <c r="G406" s="25" t="inlineStr">
        <is>
          <t>WIRE ROLL REPLACEMENT</t>
        </is>
      </c>
      <c r="H406" s="25" t="inlineStr">
        <is>
          <t>Unplanned</t>
        </is>
      </c>
      <c r="I406" s="25" t="inlineStr">
        <is>
          <t>CUTTER</t>
        </is>
      </c>
      <c r="J406" s="25" t="inlineStr">
        <is>
          <t>-</t>
        </is>
      </c>
      <c r="K406" s="53" t="n">
        <v>45980.60208333333</v>
      </c>
      <c r="L406" s="53" t="n">
        <v>45980.61319444444</v>
      </c>
      <c r="M406" s="54" t="n">
        <v>16.7</v>
      </c>
      <c r="N406" s="25" t="inlineStr">
        <is>
          <t>https://zenodo.org/records/17855209</t>
        </is>
      </c>
      <c r="O406" s="25" t="inlineStr">
        <is>
          <t>公开真实生产数据</t>
        </is>
      </c>
      <c r="P406" t="inlineStr">
        <is>
          <t>SHIFT-PRE-20251119</t>
        </is>
      </c>
      <c r="Q406" t="inlineStr">
        <is>
          <t>已关联</t>
        </is>
      </c>
      <c r="R406" t="inlineStr">
        <is>
          <t>按班次口径判断</t>
        </is>
      </c>
      <c r="T406" t="inlineStr">
        <is>
          <t>是</t>
        </is>
      </c>
      <c r="U406">
        <f>IFERROR(VLOOKUP(G406,'18_换产标准_模拟'!$B$2:$F$4,3,FALSE),"")</f>
        <v/>
      </c>
      <c r="V406">
        <f>IFERROR(MAX(M406-U406,0),"")</f>
        <v/>
      </c>
      <c r="W406">
        <f>IFERROR(IF(V406=0,"达标",IF(V406&lt;=VLOOKUP(G406,'18_换产标准_模拟'!$B$2:$F$4,4,FALSE)-VLOOKUP(G406,'18_换产标准_模拟'!$B$2:$F$4,3,FALSE),"轻微超时",IF(V406&lt;=VLOOKUP(G406,'18_换产标准_模拟'!$B$2:$F$4,5,FALSE)-VLOOKUP(G406,'18_换产标准_模拟'!$B$2:$F$4,3,FALSE),"超时","严重超时"))),"")</f>
        <v/>
      </c>
      <c r="X406">
        <f>IFERROR(INDEX('18_换产标准_模拟'!$A$2:$A$4,MATCH(G406,'18_换产标准_模拟'!$B$2:$B$4,0)),"")</f>
        <v/>
      </c>
      <c r="Y406" t="inlineStr">
        <is>
          <t>团队模拟数据</t>
        </is>
      </c>
    </row>
    <row r="407">
      <c r="A407" s="25" t="inlineStr">
        <is>
          <t>STOP-PRE-00406</t>
        </is>
      </c>
      <c r="B407" s="25" t="inlineStr">
        <is>
          <t>SHIFT-PRE-20251119</t>
        </is>
      </c>
      <c r="C407" s="25" t="inlineStr">
        <is>
          <t>改善前</t>
        </is>
      </c>
      <c r="D407" s="51" t="n">
        <v>45980</v>
      </c>
      <c r="E407" s="25" t="inlineStr">
        <is>
          <t>KK250</t>
        </is>
      </c>
      <c r="F407" s="25" t="inlineStr">
        <is>
          <t>FAILURE</t>
        </is>
      </c>
      <c r="G407" s="25" t="inlineStr">
        <is>
          <t>MECHANICAL FAILURE</t>
        </is>
      </c>
      <c r="H407" s="25" t="inlineStr">
        <is>
          <t>Unplanned</t>
        </is>
      </c>
      <c r="I407" s="25" t="inlineStr">
        <is>
          <t>CUTTER</t>
        </is>
      </c>
      <c r="J407" s="25" t="inlineStr">
        <is>
          <t>WIRE FAILURE</t>
        </is>
      </c>
      <c r="K407" s="53" t="n">
        <v>45980.62430555555</v>
      </c>
      <c r="L407" s="53" t="n">
        <v>45980.62916666667</v>
      </c>
      <c r="M407" s="54" t="n">
        <v>7.5</v>
      </c>
      <c r="N407" s="25" t="inlineStr">
        <is>
          <t>https://zenodo.org/records/17855209</t>
        </is>
      </c>
      <c r="O407" s="25" t="inlineStr">
        <is>
          <t>公开真实生产数据</t>
        </is>
      </c>
      <c r="P407" t="inlineStr">
        <is>
          <t>SHIFT-PRE-20251119</t>
        </is>
      </c>
      <c r="Q407" t="inlineStr">
        <is>
          <t>已关联</t>
        </is>
      </c>
      <c r="R407" t="inlineStr">
        <is>
          <t>按班次口径判断</t>
        </is>
      </c>
      <c r="T407" t="inlineStr">
        <is>
          <t>否</t>
        </is>
      </c>
    </row>
    <row r="408">
      <c r="A408" s="25" t="inlineStr">
        <is>
          <t>STOP-PRE-00407</t>
        </is>
      </c>
      <c r="B408" s="25" t="inlineStr">
        <is>
          <t>SHIFT-PRE-20251119</t>
        </is>
      </c>
      <c r="C408" s="25" t="inlineStr">
        <is>
          <t>改善前</t>
        </is>
      </c>
      <c r="D408" s="51" t="n">
        <v>45980</v>
      </c>
      <c r="E408" s="25" t="inlineStr">
        <is>
          <t>KK250</t>
        </is>
      </c>
      <c r="F408" s="25" t="inlineStr">
        <is>
          <t>FAILURE</t>
        </is>
      </c>
      <c r="G408" s="25" t="inlineStr">
        <is>
          <t>MECHANICAL FAILURE</t>
        </is>
      </c>
      <c r="H408" s="25" t="inlineStr">
        <is>
          <t>Unplanned</t>
        </is>
      </c>
      <c r="I408" s="25" t="inlineStr">
        <is>
          <t>CUTTER</t>
        </is>
      </c>
      <c r="J408" s="25" t="inlineStr">
        <is>
          <t>WIRE FAILURE</t>
        </is>
      </c>
      <c r="K408" s="53" t="n">
        <v>45980.63055555556</v>
      </c>
      <c r="L408" s="53" t="n">
        <v>45980.63263888889</v>
      </c>
      <c r="M408" s="54" t="n">
        <v>3.4</v>
      </c>
      <c r="N408" s="25" t="inlineStr">
        <is>
          <t>https://zenodo.org/records/17855209</t>
        </is>
      </c>
      <c r="O408" s="25" t="inlineStr">
        <is>
          <t>公开真实生产数据</t>
        </is>
      </c>
      <c r="P408" t="inlineStr">
        <is>
          <t>SHIFT-PRE-20251119</t>
        </is>
      </c>
      <c r="Q408" t="inlineStr">
        <is>
          <t>已关联</t>
        </is>
      </c>
      <c r="R408" t="inlineStr">
        <is>
          <t>按班次口径判断</t>
        </is>
      </c>
      <c r="T408" t="inlineStr">
        <is>
          <t>否</t>
        </is>
      </c>
    </row>
    <row r="409">
      <c r="A409" s="25" t="inlineStr">
        <is>
          <t>STOP-PRE-00408</t>
        </is>
      </c>
      <c r="B409" s="25" t="inlineStr">
        <is>
          <t>SHIFT-PRE-20251119</t>
        </is>
      </c>
      <c r="C409" s="25" t="inlineStr">
        <is>
          <t>改善前</t>
        </is>
      </c>
      <c r="D409" s="51" t="n">
        <v>45980</v>
      </c>
      <c r="E409" s="25" t="inlineStr">
        <is>
          <t>KK250</t>
        </is>
      </c>
      <c r="F409" s="25" t="inlineStr">
        <is>
          <t>FAILURE</t>
        </is>
      </c>
      <c r="G409" s="25" t="inlineStr">
        <is>
          <t>MECHANICAL FAILURE</t>
        </is>
      </c>
      <c r="H409" s="25" t="inlineStr">
        <is>
          <t>Unplanned</t>
        </is>
      </c>
      <c r="I409" s="25" t="inlineStr">
        <is>
          <t>CUTTER</t>
        </is>
      </c>
      <c r="J409" s="25" t="inlineStr">
        <is>
          <t>WIRE FAILURE</t>
        </is>
      </c>
      <c r="K409" s="53" t="n">
        <v>45980.63472222222</v>
      </c>
      <c r="L409" s="53" t="n">
        <v>45980.63819444444</v>
      </c>
      <c r="M409" s="54" t="n">
        <v>5.5</v>
      </c>
      <c r="N409" s="25" t="inlineStr">
        <is>
          <t>https://zenodo.org/records/17855209</t>
        </is>
      </c>
      <c r="O409" s="25" t="inlineStr">
        <is>
          <t>公开真实生产数据</t>
        </is>
      </c>
      <c r="P409" t="inlineStr">
        <is>
          <t>SHIFT-PRE-20251119</t>
        </is>
      </c>
      <c r="Q409" t="inlineStr">
        <is>
          <t>已关联</t>
        </is>
      </c>
      <c r="R409" t="inlineStr">
        <is>
          <t>按班次口径判断</t>
        </is>
      </c>
      <c r="T409" t="inlineStr">
        <is>
          <t>否</t>
        </is>
      </c>
    </row>
    <row r="410">
      <c r="A410" s="25" t="inlineStr">
        <is>
          <t>STOP-PRE-00409</t>
        </is>
      </c>
      <c r="B410" s="25" t="inlineStr">
        <is>
          <t>SHIFT-PRE-20251119</t>
        </is>
      </c>
      <c r="C410" s="25" t="inlineStr">
        <is>
          <t>改善前</t>
        </is>
      </c>
      <c r="D410" s="51" t="n">
        <v>45980</v>
      </c>
      <c r="E410" s="25" t="inlineStr">
        <is>
          <t>KK250</t>
        </is>
      </c>
      <c r="F410" s="25" t="inlineStr">
        <is>
          <t>FAILURE</t>
        </is>
      </c>
      <c r="G410" s="25" t="inlineStr">
        <is>
          <t>MECHANICAL FAILURE</t>
        </is>
      </c>
      <c r="H410" s="25" t="inlineStr">
        <is>
          <t>Unplanned</t>
        </is>
      </c>
      <c r="I410" s="25" t="inlineStr">
        <is>
          <t>CUTTER</t>
        </is>
      </c>
      <c r="J410" s="25" t="inlineStr">
        <is>
          <t>WIRE FAILURE</t>
        </is>
      </c>
      <c r="K410" s="53" t="n">
        <v>45980.63958333333</v>
      </c>
      <c r="L410" s="53" t="n">
        <v>45980.64513888889</v>
      </c>
      <c r="M410" s="54" t="n">
        <v>8.300000000000001</v>
      </c>
      <c r="N410" s="25" t="inlineStr">
        <is>
          <t>https://zenodo.org/records/17855209</t>
        </is>
      </c>
      <c r="O410" s="25" t="inlineStr">
        <is>
          <t>公开真实生产数据</t>
        </is>
      </c>
      <c r="P410" t="inlineStr">
        <is>
          <t>SHIFT-PRE-20251119</t>
        </is>
      </c>
      <c r="Q410" t="inlineStr">
        <is>
          <t>已关联</t>
        </is>
      </c>
      <c r="R410" t="inlineStr">
        <is>
          <t>按班次口径判断</t>
        </is>
      </c>
      <c r="T410" t="inlineStr">
        <is>
          <t>否</t>
        </is>
      </c>
    </row>
    <row r="411">
      <c r="A411" s="25" t="inlineStr">
        <is>
          <t>STOP-PRE-00410</t>
        </is>
      </c>
      <c r="B411" s="25" t="inlineStr">
        <is>
          <t>SHIFT-PRE-20251119</t>
        </is>
      </c>
      <c r="C411" s="25" t="inlineStr">
        <is>
          <t>改善前</t>
        </is>
      </c>
      <c r="D411" s="51" t="n">
        <v>45980</v>
      </c>
      <c r="E411" s="25" t="inlineStr">
        <is>
          <t>KK250</t>
        </is>
      </c>
      <c r="F411" s="25" t="inlineStr">
        <is>
          <t>FAILURE</t>
        </is>
      </c>
      <c r="G411" s="25" t="inlineStr">
        <is>
          <t>MECHANICAL FAILURE</t>
        </is>
      </c>
      <c r="H411" s="25" t="inlineStr">
        <is>
          <t>Unplanned</t>
        </is>
      </c>
      <c r="I411" s="25" t="inlineStr">
        <is>
          <t>CUTTER</t>
        </is>
      </c>
      <c r="J411" s="25" t="inlineStr">
        <is>
          <t>WIRE FAILURE</t>
        </is>
      </c>
      <c r="K411" s="53" t="n">
        <v>45980.64722222222</v>
      </c>
      <c r="L411" s="53" t="n">
        <v>45980.65</v>
      </c>
      <c r="M411" s="54" t="n">
        <v>4.6</v>
      </c>
      <c r="N411" s="25" t="inlineStr">
        <is>
          <t>https://zenodo.org/records/17855209</t>
        </is>
      </c>
      <c r="O411" s="25" t="inlineStr">
        <is>
          <t>公开真实生产数据</t>
        </is>
      </c>
      <c r="P411" t="inlineStr">
        <is>
          <t>SHIFT-PRE-20251119</t>
        </is>
      </c>
      <c r="Q411" t="inlineStr">
        <is>
          <t>已关联</t>
        </is>
      </c>
      <c r="R411" t="inlineStr">
        <is>
          <t>按班次口径判断</t>
        </is>
      </c>
      <c r="T411" t="inlineStr">
        <is>
          <t>否</t>
        </is>
      </c>
    </row>
    <row r="412">
      <c r="A412" s="25" t="inlineStr">
        <is>
          <t>STOP-PRE-00411</t>
        </is>
      </c>
      <c r="B412" s="25" t="inlineStr">
        <is>
          <t>SHIFT-PRE-20251119</t>
        </is>
      </c>
      <c r="C412" s="25" t="inlineStr">
        <is>
          <t>改善前</t>
        </is>
      </c>
      <c r="D412" s="51" t="n">
        <v>45980</v>
      </c>
      <c r="E412" s="25" t="inlineStr">
        <is>
          <t>KK250</t>
        </is>
      </c>
      <c r="F412" s="25" t="inlineStr">
        <is>
          <t>FAILURE</t>
        </is>
      </c>
      <c r="G412" s="25" t="inlineStr">
        <is>
          <t>MECHANICAL FAILURE</t>
        </is>
      </c>
      <c r="H412" s="25" t="inlineStr">
        <is>
          <t>Unplanned</t>
        </is>
      </c>
      <c r="I412" s="25" t="inlineStr">
        <is>
          <t>CUTTER</t>
        </is>
      </c>
      <c r="J412" s="25" t="inlineStr">
        <is>
          <t>WIRE FAILURE</t>
        </is>
      </c>
      <c r="K412" s="53" t="n">
        <v>45980.65347222222</v>
      </c>
      <c r="L412" s="53" t="n">
        <v>45980.66180555556</v>
      </c>
      <c r="M412" s="54" t="n">
        <v>12.9</v>
      </c>
      <c r="N412" s="25" t="inlineStr">
        <is>
          <t>https://zenodo.org/records/17855209</t>
        </is>
      </c>
      <c r="O412" s="25" t="inlineStr">
        <is>
          <t>公开真实生产数据</t>
        </is>
      </c>
      <c r="P412" t="inlineStr">
        <is>
          <t>SHIFT-PRE-20251119</t>
        </is>
      </c>
      <c r="Q412" t="inlineStr">
        <is>
          <t>已关联</t>
        </is>
      </c>
      <c r="R412" t="inlineStr">
        <is>
          <t>按班次口径判断</t>
        </is>
      </c>
      <c r="T412" t="inlineStr">
        <is>
          <t>否</t>
        </is>
      </c>
    </row>
    <row r="413">
      <c r="A413" s="25" t="inlineStr">
        <is>
          <t>STOP-PRE-00412</t>
        </is>
      </c>
      <c r="B413" s="25" t="inlineStr">
        <is>
          <t>SHIFT-PRE-20251119</t>
        </is>
      </c>
      <c r="C413" s="25" t="inlineStr">
        <is>
          <t>改善前</t>
        </is>
      </c>
      <c r="D413" s="51" t="n">
        <v>45980</v>
      </c>
      <c r="E413" s="25" t="inlineStr">
        <is>
          <t>KK250</t>
        </is>
      </c>
      <c r="F413" s="25" t="inlineStr">
        <is>
          <t>FAILURE</t>
        </is>
      </c>
      <c r="G413" s="25" t="inlineStr">
        <is>
          <t>MECHANICAL FAILURE</t>
        </is>
      </c>
      <c r="H413" s="25" t="inlineStr">
        <is>
          <t>Unplanned</t>
        </is>
      </c>
      <c r="I413" s="25" t="inlineStr">
        <is>
          <t>CUTTER</t>
        </is>
      </c>
      <c r="J413" s="25" t="inlineStr">
        <is>
          <t>WIRE FAILURE</t>
        </is>
      </c>
      <c r="K413" s="53" t="n">
        <v>45980.66319444445</v>
      </c>
      <c r="L413" s="53" t="n">
        <v>45980.67430555556</v>
      </c>
      <c r="M413" s="54" t="n">
        <v>16.9</v>
      </c>
      <c r="N413" s="25" t="inlineStr">
        <is>
          <t>https://zenodo.org/records/17855209</t>
        </is>
      </c>
      <c r="O413" s="25" t="inlineStr">
        <is>
          <t>公开真实生产数据</t>
        </is>
      </c>
      <c r="P413" t="inlineStr">
        <is>
          <t>SHIFT-PRE-20251119</t>
        </is>
      </c>
      <c r="Q413" t="inlineStr">
        <is>
          <t>已关联</t>
        </is>
      </c>
      <c r="R413" t="inlineStr">
        <is>
          <t>按班次口径判断</t>
        </is>
      </c>
      <c r="T413" t="inlineStr">
        <is>
          <t>否</t>
        </is>
      </c>
    </row>
    <row r="414">
      <c r="A414" s="25" t="inlineStr">
        <is>
          <t>STOP-PRE-00413</t>
        </is>
      </c>
      <c r="B414" s="25" t="inlineStr">
        <is>
          <t>SHIFT-PRE-20251119</t>
        </is>
      </c>
      <c r="C414" s="25" t="inlineStr">
        <is>
          <t>改善前</t>
        </is>
      </c>
      <c r="D414" s="51" t="n">
        <v>45980</v>
      </c>
      <c r="E414" s="25" t="inlineStr">
        <is>
          <t>KK250</t>
        </is>
      </c>
      <c r="F414" s="25" t="inlineStr">
        <is>
          <t>FAILURE</t>
        </is>
      </c>
      <c r="G414" s="25" t="inlineStr">
        <is>
          <t>MECHANICAL FAILURE</t>
        </is>
      </c>
      <c r="H414" s="25" t="inlineStr">
        <is>
          <t>Unplanned</t>
        </is>
      </c>
      <c r="I414" s="25" t="inlineStr">
        <is>
          <t>CUTTER</t>
        </is>
      </c>
      <c r="J414" s="25" t="inlineStr">
        <is>
          <t>WIRE FAILURE</t>
        </is>
      </c>
      <c r="K414" s="53" t="n">
        <v>45980.68194444444</v>
      </c>
      <c r="L414" s="53" t="n">
        <v>45980.68819444445</v>
      </c>
      <c r="M414" s="54" t="n">
        <v>9.800000000000001</v>
      </c>
      <c r="N414" s="25" t="inlineStr">
        <is>
          <t>https://zenodo.org/records/17855209</t>
        </is>
      </c>
      <c r="O414" s="25" t="inlineStr">
        <is>
          <t>公开真实生产数据</t>
        </is>
      </c>
      <c r="P414" t="inlineStr">
        <is>
          <t>SHIFT-PRE-20251119</t>
        </is>
      </c>
      <c r="Q414" t="inlineStr">
        <is>
          <t>已关联</t>
        </is>
      </c>
      <c r="R414" t="inlineStr">
        <is>
          <t>按班次口径判断</t>
        </is>
      </c>
      <c r="T414" t="inlineStr">
        <is>
          <t>否</t>
        </is>
      </c>
    </row>
    <row r="415">
      <c r="A415" s="25" t="inlineStr">
        <is>
          <t>STOP-PRE-00414</t>
        </is>
      </c>
      <c r="B415" s="25" t="inlineStr">
        <is>
          <t>SHIFT-PRE-20251119</t>
        </is>
      </c>
      <c r="C415" s="25" t="inlineStr">
        <is>
          <t>改善前</t>
        </is>
      </c>
      <c r="D415" s="51" t="n">
        <v>45980</v>
      </c>
      <c r="E415" s="25" t="inlineStr">
        <is>
          <t>KK250</t>
        </is>
      </c>
      <c r="F415" s="25" t="inlineStr">
        <is>
          <t>FAILURE</t>
        </is>
      </c>
      <c r="G415" s="25" t="inlineStr">
        <is>
          <t>AUTOMATION FAILURE</t>
        </is>
      </c>
      <c r="H415" s="25" t="inlineStr">
        <is>
          <t>Unplanned</t>
        </is>
      </c>
      <c r="I415" s="25" t="inlineStr">
        <is>
          <t>DRYER</t>
        </is>
      </c>
      <c r="J415" s="25" t="inlineStr">
        <is>
          <t>ΠΑΤΙΝΑΡΕΙ Ο ΜΕΤΑΦ. ΕΞΟΔΟΥ ΣΤΗ ΓΡΑΜΜΗ 5-6</t>
        </is>
      </c>
      <c r="K415" s="53" t="n">
        <v>45980.71944444445</v>
      </c>
      <c r="L415" s="53" t="n">
        <v>45980.72222222222</v>
      </c>
      <c r="M415" s="54" t="n">
        <v>4.5</v>
      </c>
      <c r="N415" s="25" t="inlineStr">
        <is>
          <t>https://zenodo.org/records/17855209</t>
        </is>
      </c>
      <c r="O415" s="25" t="inlineStr">
        <is>
          <t>公开真实生产数据</t>
        </is>
      </c>
      <c r="P415" t="inlineStr">
        <is>
          <t>SHIFT-PRE-20251119</t>
        </is>
      </c>
      <c r="Q415" t="inlineStr">
        <is>
          <t>已关联</t>
        </is>
      </c>
      <c r="R415" t="inlineStr">
        <is>
          <t>按班次口径判断</t>
        </is>
      </c>
      <c r="T415" t="inlineStr">
        <is>
          <t>否</t>
        </is>
      </c>
    </row>
    <row r="416">
      <c r="A416" s="25" t="inlineStr">
        <is>
          <t>STOP-PRE-00415</t>
        </is>
      </c>
      <c r="B416" s="25" t="inlineStr">
        <is>
          <t>SHIFT-PRE-20251119</t>
        </is>
      </c>
      <c r="C416" s="25" t="inlineStr">
        <is>
          <t>改善前</t>
        </is>
      </c>
      <c r="D416" s="51" t="n">
        <v>45980</v>
      </c>
      <c r="E416" s="25" t="inlineStr">
        <is>
          <t>KK250</t>
        </is>
      </c>
      <c r="F416" s="25" t="inlineStr">
        <is>
          <t>FAILURE</t>
        </is>
      </c>
      <c r="G416" s="25" t="inlineStr">
        <is>
          <t>AUTOMATION FAILURE</t>
        </is>
      </c>
      <c r="H416" s="25" t="inlineStr">
        <is>
          <t>Unplanned</t>
        </is>
      </c>
      <c r="I416" s="25" t="inlineStr">
        <is>
          <t>LINE 52</t>
        </is>
      </c>
      <c r="J416" s="25" t="inlineStr">
        <is>
          <t>ΤΕΛΕΥΤΑΙΟ ΚΑΡΕΛΙΝΟ</t>
        </is>
      </c>
      <c r="K416" s="53" t="n">
        <v>45980.75277777778</v>
      </c>
      <c r="L416" s="53" t="n">
        <v>45980.75763888889</v>
      </c>
      <c r="M416" s="54" t="n">
        <v>7.5</v>
      </c>
      <c r="N416" s="25" t="inlineStr">
        <is>
          <t>https://zenodo.org/records/17855209</t>
        </is>
      </c>
      <c r="O416" s="25" t="inlineStr">
        <is>
          <t>公开真实生产数据</t>
        </is>
      </c>
      <c r="P416" t="inlineStr">
        <is>
          <t>SHIFT-PRE-20251119</t>
        </is>
      </c>
      <c r="Q416" t="inlineStr">
        <is>
          <t>已关联</t>
        </is>
      </c>
      <c r="R416" t="inlineStr">
        <is>
          <t>按班次口径判断</t>
        </is>
      </c>
      <c r="T416" t="inlineStr">
        <is>
          <t>否</t>
        </is>
      </c>
    </row>
    <row r="417">
      <c r="A417" s="25" t="inlineStr">
        <is>
          <t>STOP-PRE-00416</t>
        </is>
      </c>
      <c r="B417" s="25" t="inlineStr">
        <is>
          <t>SHIFT-PRE-20251119</t>
        </is>
      </c>
      <c r="C417" s="25" t="inlineStr">
        <is>
          <t>改善前</t>
        </is>
      </c>
      <c r="D417" s="51" t="n">
        <v>45980</v>
      </c>
      <c r="E417" s="25" t="inlineStr">
        <is>
          <t>KK250</t>
        </is>
      </c>
      <c r="F417" s="25" t="inlineStr">
        <is>
          <t>MATERIALS</t>
        </is>
      </c>
      <c r="G417" s="25" t="inlineStr">
        <is>
          <t>MANUAL BRICK HANDLING</t>
        </is>
      </c>
      <c r="H417" s="25" t="inlineStr">
        <is>
          <t>Unplanned</t>
        </is>
      </c>
      <c r="I417" s="25" t="inlineStr">
        <is>
          <t>HACKING STATION</t>
        </is>
      </c>
      <c r="J417" s="25" t="inlineStr">
        <is>
          <t>ΣΠΑΣΜΕΝΟ ΤΟΥΒΛΑ</t>
        </is>
      </c>
      <c r="K417" s="53" t="n">
        <v>45980.76736111111</v>
      </c>
      <c r="L417" s="53" t="n">
        <v>45980.77013888889</v>
      </c>
      <c r="M417" s="54" t="n">
        <v>4.9</v>
      </c>
      <c r="N417" s="25" t="inlineStr">
        <is>
          <t>https://zenodo.org/records/17855209</t>
        </is>
      </c>
      <c r="O417" s="25" t="inlineStr">
        <is>
          <t>公开真实生产数据</t>
        </is>
      </c>
      <c r="P417" t="inlineStr">
        <is>
          <t>SHIFT-PRE-20251119</t>
        </is>
      </c>
      <c r="Q417" t="inlineStr">
        <is>
          <t>已关联</t>
        </is>
      </c>
      <c r="R417" t="inlineStr">
        <is>
          <t>按班次口径判断</t>
        </is>
      </c>
      <c r="T417" t="inlineStr">
        <is>
          <t>否</t>
        </is>
      </c>
    </row>
    <row r="418">
      <c r="A418" s="25" t="inlineStr">
        <is>
          <t>STOP-PRE-00417</t>
        </is>
      </c>
      <c r="B418" s="25" t="inlineStr">
        <is>
          <t>SHIFT-PRE-20251119</t>
        </is>
      </c>
      <c r="C418" s="25" t="inlineStr">
        <is>
          <t>改善前</t>
        </is>
      </c>
      <c r="D418" s="51" t="n">
        <v>45980</v>
      </c>
      <c r="E418" s="25" t="inlineStr">
        <is>
          <t>KK250</t>
        </is>
      </c>
      <c r="F418" s="25" t="inlineStr">
        <is>
          <t>FAILURE</t>
        </is>
      </c>
      <c r="G418" s="25" t="inlineStr">
        <is>
          <t>MECHANICAL FAILURE</t>
        </is>
      </c>
      <c r="H418" s="25" t="inlineStr">
        <is>
          <t>Unplanned</t>
        </is>
      </c>
      <c r="I418" s="25" t="inlineStr">
        <is>
          <t>CUTTER</t>
        </is>
      </c>
      <c r="J418" s="25" t="inlineStr">
        <is>
          <t>WIRE FAILURE</t>
        </is>
      </c>
      <c r="K418" s="53" t="n">
        <v>45980.77152777778</v>
      </c>
      <c r="L418" s="53" t="n">
        <v>45980.77430555555</v>
      </c>
      <c r="M418" s="54" t="n">
        <v>4.9</v>
      </c>
      <c r="N418" s="25" t="inlineStr">
        <is>
          <t>https://zenodo.org/records/17855209</t>
        </is>
      </c>
      <c r="O418" s="25" t="inlineStr">
        <is>
          <t>公开真实生产数据</t>
        </is>
      </c>
      <c r="P418" t="inlineStr">
        <is>
          <t>SHIFT-PRE-20251119</t>
        </is>
      </c>
      <c r="Q418" t="inlineStr">
        <is>
          <t>已关联</t>
        </is>
      </c>
      <c r="R418" t="inlineStr">
        <is>
          <t>按班次口径判断</t>
        </is>
      </c>
      <c r="T418" t="inlineStr">
        <is>
          <t>否</t>
        </is>
      </c>
    </row>
    <row r="419">
      <c r="A419" s="25" t="inlineStr">
        <is>
          <t>STOP-PRE-00418</t>
        </is>
      </c>
      <c r="B419" s="25" t="inlineStr">
        <is>
          <t>SHIFT-PRE-20251119</t>
        </is>
      </c>
      <c r="C419" s="25" t="inlineStr">
        <is>
          <t>改善前</t>
        </is>
      </c>
      <c r="D419" s="51" t="n">
        <v>45980</v>
      </c>
      <c r="E419" s="25" t="inlineStr">
        <is>
          <t>KK250</t>
        </is>
      </c>
      <c r="F419" s="25" t="inlineStr">
        <is>
          <t>FAILURE</t>
        </is>
      </c>
      <c r="G419" s="25" t="inlineStr">
        <is>
          <t>MECHANICAL FAILURE</t>
        </is>
      </c>
      <c r="H419" s="25" t="inlineStr">
        <is>
          <t>Unplanned</t>
        </is>
      </c>
      <c r="I419" s="25" t="inlineStr">
        <is>
          <t>CUTTER</t>
        </is>
      </c>
      <c r="J419" s="25" t="inlineStr">
        <is>
          <t>WIRE FAILURE</t>
        </is>
      </c>
      <c r="K419" s="53" t="n">
        <v>45980.80069444444</v>
      </c>
      <c r="L419" s="53" t="n">
        <v>45980.80347222222</v>
      </c>
      <c r="M419" s="54" t="n">
        <v>4.5</v>
      </c>
      <c r="N419" s="25" t="inlineStr">
        <is>
          <t>https://zenodo.org/records/17855209</t>
        </is>
      </c>
      <c r="O419" s="25" t="inlineStr">
        <is>
          <t>公开真实生产数据</t>
        </is>
      </c>
      <c r="P419" t="inlineStr">
        <is>
          <t>SHIFT-PRE-20251119</t>
        </is>
      </c>
      <c r="Q419" t="inlineStr">
        <is>
          <t>已关联</t>
        </is>
      </c>
      <c r="R419" t="inlineStr">
        <is>
          <t>按班次口径判断</t>
        </is>
      </c>
      <c r="T419" t="inlineStr">
        <is>
          <t>否</t>
        </is>
      </c>
    </row>
    <row r="420">
      <c r="A420" s="25" t="inlineStr">
        <is>
          <t>STOP-PRE-00419</t>
        </is>
      </c>
      <c r="B420" s="25" t="inlineStr">
        <is>
          <t>SHIFT-PRE-20251119</t>
        </is>
      </c>
      <c r="C420" s="25" t="inlineStr">
        <is>
          <t>改善前</t>
        </is>
      </c>
      <c r="D420" s="51" t="n">
        <v>45980</v>
      </c>
      <c r="E420" s="25" t="inlineStr">
        <is>
          <t>KK250</t>
        </is>
      </c>
      <c r="F420" s="25" t="inlineStr">
        <is>
          <t>OPERATIONAL</t>
        </is>
      </c>
      <c r="G420" s="25" t="inlineStr">
        <is>
          <t>CLEANING</t>
        </is>
      </c>
      <c r="H420" s="25" t="inlineStr">
        <is>
          <t>Planned - Included in OEE</t>
        </is>
      </c>
      <c r="I420" s="25" t="inlineStr">
        <is>
          <t>EXTRUDER PRESS</t>
        </is>
      </c>
      <c r="J420" s="25" t="inlineStr">
        <is>
          <t>WIRE FAILURE</t>
        </is>
      </c>
      <c r="K420" s="53" t="n">
        <v>45980.81597222222</v>
      </c>
      <c r="L420" s="53" t="n">
        <v>45980.84375</v>
      </c>
      <c r="M420" s="54" t="n">
        <v>40</v>
      </c>
      <c r="N420" s="25" t="inlineStr">
        <is>
          <t>https://zenodo.org/records/17855209</t>
        </is>
      </c>
      <c r="O420" s="25" t="inlineStr">
        <is>
          <t>公开真实生产数据</t>
        </is>
      </c>
      <c r="P420" t="inlineStr">
        <is>
          <t>SHIFT-PRE-20251119</t>
        </is>
      </c>
      <c r="Q420" t="inlineStr">
        <is>
          <t>已关联</t>
        </is>
      </c>
      <c r="R420" t="inlineStr">
        <is>
          <t>按班次口径判断</t>
        </is>
      </c>
      <c r="T420" t="inlineStr">
        <is>
          <t>否</t>
        </is>
      </c>
    </row>
    <row r="421">
      <c r="A421" s="25" t="inlineStr">
        <is>
          <t>STOP-PRE-00420</t>
        </is>
      </c>
      <c r="B421" s="25" t="inlineStr">
        <is>
          <t>SHIFT-PRE-20251120</t>
        </is>
      </c>
      <c r="C421" s="25" t="inlineStr">
        <is>
          <t>改善前</t>
        </is>
      </c>
      <c r="D421" s="51" t="n">
        <v>45981</v>
      </c>
      <c r="E421" s="25" t="inlineStr">
        <is>
          <t>7KK25</t>
        </is>
      </c>
      <c r="F421" s="25" t="inlineStr">
        <is>
          <t>FAILURE</t>
        </is>
      </c>
      <c r="G421" s="25" t="inlineStr">
        <is>
          <t>AUTOMATION FAILURE</t>
        </is>
      </c>
      <c r="H421" s="25" t="inlineStr">
        <is>
          <t>Unplanned</t>
        </is>
      </c>
      <c r="I421" s="25" t="inlineStr">
        <is>
          <t>HYDRAULIC ELEVATOR (LOADING)</t>
        </is>
      </c>
      <c r="J421" s="25" t="inlineStr">
        <is>
          <t>WIRE FAILURE</t>
        </is>
      </c>
      <c r="K421" s="53" t="n">
        <v>45981.51319444444</v>
      </c>
      <c r="L421" s="53" t="n">
        <v>45981.55208333334</v>
      </c>
      <c r="M421" s="54" t="n">
        <v>56.3</v>
      </c>
      <c r="N421" s="25" t="inlineStr">
        <is>
          <t>https://zenodo.org/records/17855209</t>
        </is>
      </c>
      <c r="O421" s="25" t="inlineStr">
        <is>
          <t>公开真实生产数据</t>
        </is>
      </c>
      <c r="P421" t="inlineStr">
        <is>
          <t>SHIFT-PRE-20251120</t>
        </is>
      </c>
      <c r="Q421" t="inlineStr">
        <is>
          <t>已关联</t>
        </is>
      </c>
      <c r="R421" t="inlineStr">
        <is>
          <t>按班次口径判断</t>
        </is>
      </c>
      <c r="T421" t="inlineStr">
        <is>
          <t>否</t>
        </is>
      </c>
    </row>
    <row r="422">
      <c r="A422" s="25" t="inlineStr">
        <is>
          <t>STOP-PRE-00421</t>
        </is>
      </c>
      <c r="B422" s="25" t="inlineStr">
        <is>
          <t>SHIFT-PRE-20251120</t>
        </is>
      </c>
      <c r="C422" s="25" t="inlineStr">
        <is>
          <t>改善前</t>
        </is>
      </c>
      <c r="D422" s="51" t="n">
        <v>45981</v>
      </c>
      <c r="E422" s="25" t="inlineStr">
        <is>
          <t>7KK25</t>
        </is>
      </c>
      <c r="F422" s="25" t="inlineStr">
        <is>
          <t>OPERATIONAL</t>
        </is>
      </c>
      <c r="G422" s="25" t="inlineStr">
        <is>
          <t>QUALITY CONTROL</t>
        </is>
      </c>
      <c r="H422" s="25" t="inlineStr">
        <is>
          <t>Planned - Included in OEE</t>
        </is>
      </c>
      <c r="I422" s="25" t="inlineStr">
        <is>
          <t>EXTRUDER PRESS</t>
        </is>
      </c>
      <c r="J422" s="25" t="inlineStr">
        <is>
          <t>WIRE FAILURE</t>
        </is>
      </c>
      <c r="K422" s="53" t="n">
        <v>45981.55555555555</v>
      </c>
      <c r="L422" s="53" t="n">
        <v>45981.55763888889</v>
      </c>
      <c r="M422" s="54" t="n">
        <v>3.2</v>
      </c>
      <c r="N422" s="25" t="inlineStr">
        <is>
          <t>https://zenodo.org/records/17855209</t>
        </is>
      </c>
      <c r="O422" s="25" t="inlineStr">
        <is>
          <t>公开真实生产数据</t>
        </is>
      </c>
      <c r="P422" t="inlineStr">
        <is>
          <t>SHIFT-PRE-20251120</t>
        </is>
      </c>
      <c r="Q422" t="inlineStr">
        <is>
          <t>已关联</t>
        </is>
      </c>
      <c r="R422" t="inlineStr">
        <is>
          <t>按班次口径判断</t>
        </is>
      </c>
      <c r="T422" t="inlineStr">
        <is>
          <t>否</t>
        </is>
      </c>
    </row>
    <row r="423">
      <c r="A423" s="25" t="inlineStr">
        <is>
          <t>STOP-PRE-00422</t>
        </is>
      </c>
      <c r="B423" s="25" t="inlineStr">
        <is>
          <t>SHIFT-PRE-20251120</t>
        </is>
      </c>
      <c r="C423" s="25" t="inlineStr">
        <is>
          <t>改善前</t>
        </is>
      </c>
      <c r="D423" s="51" t="n">
        <v>45981</v>
      </c>
      <c r="E423" s="25" t="inlineStr">
        <is>
          <t>7KK25</t>
        </is>
      </c>
      <c r="F423" s="25" t="inlineStr">
        <is>
          <t>FAILURE</t>
        </is>
      </c>
      <c r="G423" s="25" t="inlineStr">
        <is>
          <t>MECHANICAL FAILURE</t>
        </is>
      </c>
      <c r="H423" s="25" t="inlineStr">
        <is>
          <t>Unplanned</t>
        </is>
      </c>
      <c r="I423" s="25" t="inlineStr">
        <is>
          <t>ROBOT (EXTRUDER PRESS)</t>
        </is>
      </c>
      <c r="J423" s="25" t="inlineStr">
        <is>
          <t>WIRE FAILURE</t>
        </is>
      </c>
      <c r="K423" s="53" t="n">
        <v>45981.57638888889</v>
      </c>
      <c r="L423" s="53" t="n">
        <v>45981.58263888889</v>
      </c>
      <c r="M423" s="54" t="n">
        <v>9.9</v>
      </c>
      <c r="N423" s="25" t="inlineStr">
        <is>
          <t>https://zenodo.org/records/17855209</t>
        </is>
      </c>
      <c r="O423" s="25" t="inlineStr">
        <is>
          <t>公开真实生产数据</t>
        </is>
      </c>
      <c r="P423" t="inlineStr">
        <is>
          <t>SHIFT-PRE-20251120</t>
        </is>
      </c>
      <c r="Q423" t="inlineStr">
        <is>
          <t>已关联</t>
        </is>
      </c>
      <c r="R423" t="inlineStr">
        <is>
          <t>按班次口径判断</t>
        </is>
      </c>
      <c r="T423" t="inlineStr">
        <is>
          <t>否</t>
        </is>
      </c>
    </row>
    <row r="424">
      <c r="A424" s="25" t="inlineStr">
        <is>
          <t>STOP-PRE-00423</t>
        </is>
      </c>
      <c r="B424" s="25" t="inlineStr">
        <is>
          <t>SHIFT-PRE-20251120</t>
        </is>
      </c>
      <c r="C424" s="25" t="inlineStr">
        <is>
          <t>改善前</t>
        </is>
      </c>
      <c r="D424" s="51" t="n">
        <v>45981</v>
      </c>
      <c r="E424" s="25" t="inlineStr">
        <is>
          <t>7KK25</t>
        </is>
      </c>
      <c r="F424" s="25" t="inlineStr">
        <is>
          <t>MATERIALS</t>
        </is>
      </c>
      <c r="G424" s="25" t="inlineStr">
        <is>
          <t>MANUAL BRICK HANDLING</t>
        </is>
      </c>
      <c r="H424" s="25" t="inlineStr">
        <is>
          <t>Unplanned</t>
        </is>
      </c>
      <c r="I424" s="25" t="inlineStr">
        <is>
          <t>HACKING STATION</t>
        </is>
      </c>
      <c r="J424" s="25" t="str"/>
      <c r="K424" s="53" t="n">
        <v>45981.61111111111</v>
      </c>
      <c r="L424" s="53" t="n">
        <v>45981.61944444444</v>
      </c>
      <c r="M424" s="54" t="n">
        <v>12.6</v>
      </c>
      <c r="N424" s="25" t="inlineStr">
        <is>
          <t>https://zenodo.org/records/17855209</t>
        </is>
      </c>
      <c r="O424" s="25" t="inlineStr">
        <is>
          <t>公开真实生产数据</t>
        </is>
      </c>
      <c r="P424" t="inlineStr">
        <is>
          <t>SHIFT-PRE-20251120</t>
        </is>
      </c>
      <c r="Q424" t="inlineStr">
        <is>
          <t>已关联</t>
        </is>
      </c>
      <c r="R424" t="inlineStr">
        <is>
          <t>按班次口径判断</t>
        </is>
      </c>
      <c r="T424" t="inlineStr">
        <is>
          <t>否</t>
        </is>
      </c>
    </row>
    <row r="425">
      <c r="A425" s="25" t="inlineStr">
        <is>
          <t>STOP-PRE-00424</t>
        </is>
      </c>
      <c r="B425" s="25" t="inlineStr">
        <is>
          <t>SHIFT-PRE-20251120</t>
        </is>
      </c>
      <c r="C425" s="25" t="inlineStr">
        <is>
          <t>改善前</t>
        </is>
      </c>
      <c r="D425" s="51" t="n">
        <v>45981</v>
      </c>
      <c r="E425" s="25" t="inlineStr">
        <is>
          <t>7KK25</t>
        </is>
      </c>
      <c r="F425" s="25" t="inlineStr">
        <is>
          <t>MATERIALS</t>
        </is>
      </c>
      <c r="G425" s="25" t="inlineStr">
        <is>
          <t>MANUAL BRICK HANDLING</t>
        </is>
      </c>
      <c r="H425" s="25" t="inlineStr">
        <is>
          <t>Unplanned</t>
        </is>
      </c>
      <c r="I425" s="25" t="inlineStr">
        <is>
          <t>HACKING STATION</t>
        </is>
      </c>
      <c r="J425" s="25" t="inlineStr">
        <is>
          <t>ΣΠΑΣΜΕΝΟ ΤΟΥΒΛΑ</t>
        </is>
      </c>
      <c r="K425" s="53" t="n">
        <v>45981.70763888889</v>
      </c>
      <c r="L425" s="53" t="n">
        <v>45981.7125</v>
      </c>
      <c r="M425" s="54" t="n">
        <v>7.3</v>
      </c>
      <c r="N425" s="25" t="inlineStr">
        <is>
          <t>https://zenodo.org/records/17855209</t>
        </is>
      </c>
      <c r="O425" s="25" t="inlineStr">
        <is>
          <t>公开真实生产数据</t>
        </is>
      </c>
      <c r="P425" t="inlineStr">
        <is>
          <t>SHIFT-PRE-20251120</t>
        </is>
      </c>
      <c r="Q425" t="inlineStr">
        <is>
          <t>已关联</t>
        </is>
      </c>
      <c r="R425" t="inlineStr">
        <is>
          <t>按班次口径判断</t>
        </is>
      </c>
      <c r="T425" t="inlineStr">
        <is>
          <t>否</t>
        </is>
      </c>
    </row>
    <row r="426">
      <c r="A426" s="25" t="inlineStr">
        <is>
          <t>STOP-PRE-00425</t>
        </is>
      </c>
      <c r="B426" s="25" t="inlineStr">
        <is>
          <t>SHIFT-PRE-20251120</t>
        </is>
      </c>
      <c r="C426" s="25" t="inlineStr">
        <is>
          <t>改善前</t>
        </is>
      </c>
      <c r="D426" s="51" t="n">
        <v>45981</v>
      </c>
      <c r="E426" s="25" t="inlineStr">
        <is>
          <t>7KK25</t>
        </is>
      </c>
      <c r="F426" s="25" t="inlineStr">
        <is>
          <t>FAILURE</t>
        </is>
      </c>
      <c r="G426" s="25" t="inlineStr">
        <is>
          <t>MECHANICAL FAILURE</t>
        </is>
      </c>
      <c r="H426" s="25" t="inlineStr">
        <is>
          <t>Unplanned</t>
        </is>
      </c>
      <c r="I426" s="25" t="inlineStr">
        <is>
          <t>SILO</t>
        </is>
      </c>
      <c r="J426" s="25" t="inlineStr">
        <is>
          <t>ΑΝΤΙΚΑΤΑΣΤΑΣΗ ΡΟΛΟΓΙΟΥ ΠΙΕΣΕΩΣ ΛΑΔΙΟΥ</t>
        </is>
      </c>
      <c r="K426" s="53" t="n">
        <v>45981.73333333333</v>
      </c>
      <c r="L426" s="53" t="n">
        <v>45981.73958333334</v>
      </c>
      <c r="M426" s="54" t="n">
        <v>9.9</v>
      </c>
      <c r="N426" s="25" t="inlineStr">
        <is>
          <t>https://zenodo.org/records/17855209</t>
        </is>
      </c>
      <c r="O426" s="25" t="inlineStr">
        <is>
          <t>公开真实生产数据</t>
        </is>
      </c>
      <c r="P426" t="inlineStr">
        <is>
          <t>SHIFT-PRE-20251120</t>
        </is>
      </c>
      <c r="Q426" t="inlineStr">
        <is>
          <t>已关联</t>
        </is>
      </c>
      <c r="R426" t="inlineStr">
        <is>
          <t>按班次口径判断</t>
        </is>
      </c>
      <c r="T426" t="inlineStr">
        <is>
          <t>否</t>
        </is>
      </c>
    </row>
    <row r="427">
      <c r="A427" s="25" t="inlineStr">
        <is>
          <t>STOP-PRE-00426</t>
        </is>
      </c>
      <c r="B427" s="25" t="inlineStr">
        <is>
          <t>SHIFT-PRE-20251120</t>
        </is>
      </c>
      <c r="C427" s="25" t="inlineStr">
        <is>
          <t>改善前</t>
        </is>
      </c>
      <c r="D427" s="51" t="n">
        <v>45981</v>
      </c>
      <c r="E427" s="25" t="inlineStr">
        <is>
          <t>7KK25</t>
        </is>
      </c>
      <c r="F427" s="25" t="inlineStr">
        <is>
          <t>FAILURE</t>
        </is>
      </c>
      <c r="G427" s="25" t="inlineStr">
        <is>
          <t>MECHANICAL FAILURE</t>
        </is>
      </c>
      <c r="H427" s="25" t="inlineStr">
        <is>
          <t>Unplanned</t>
        </is>
      </c>
      <c r="I427" s="25" t="inlineStr">
        <is>
          <t>SILO</t>
        </is>
      </c>
      <c r="J427" s="25" t="inlineStr">
        <is>
          <t>ΑΝΤΙΚΑΤΑΣΤΑΣΗ ΡΟΛΟΓΙΟΥ ΠΙΕΣΕΩΣ ΛΑΔΙΟΥ</t>
        </is>
      </c>
      <c r="K427" s="53" t="n">
        <v>45981.74027777778</v>
      </c>
      <c r="L427" s="53" t="n">
        <v>45981.75486111111</v>
      </c>
      <c r="M427" s="54" t="n">
        <v>21.1</v>
      </c>
      <c r="N427" s="25" t="inlineStr">
        <is>
          <t>https://zenodo.org/records/17855209</t>
        </is>
      </c>
      <c r="O427" s="25" t="inlineStr">
        <is>
          <t>公开真实生产数据</t>
        </is>
      </c>
      <c r="P427" t="inlineStr">
        <is>
          <t>SHIFT-PRE-20251120</t>
        </is>
      </c>
      <c r="Q427" t="inlineStr">
        <is>
          <t>已关联</t>
        </is>
      </c>
      <c r="R427" t="inlineStr">
        <is>
          <t>按班次口径判断</t>
        </is>
      </c>
      <c r="T427" t="inlineStr">
        <is>
          <t>否</t>
        </is>
      </c>
    </row>
    <row r="428">
      <c r="A428" s="25" t="inlineStr">
        <is>
          <t>STOP-PRE-00427</t>
        </is>
      </c>
      <c r="B428" s="25" t="inlineStr">
        <is>
          <t>SHIFT-PRE-20251120</t>
        </is>
      </c>
      <c r="C428" s="25" t="inlineStr">
        <is>
          <t>改善前</t>
        </is>
      </c>
      <c r="D428" s="51" t="n">
        <v>45981</v>
      </c>
      <c r="E428" s="25" t="inlineStr">
        <is>
          <t>7KK25</t>
        </is>
      </c>
      <c r="F428" s="25" t="inlineStr">
        <is>
          <t>FAILURE</t>
        </is>
      </c>
      <c r="G428" s="25" t="inlineStr">
        <is>
          <t>AUTOMATION FAILURE</t>
        </is>
      </c>
      <c r="H428" s="25" t="inlineStr">
        <is>
          <t>Unplanned</t>
        </is>
      </c>
      <c r="I428" s="25" t="inlineStr">
        <is>
          <t>HACKING STATION</t>
        </is>
      </c>
      <c r="J428" s="25" t="inlineStr">
        <is>
          <t>ΡΟΛΟ ΤΑΠΕΤΟΥ</t>
        </is>
      </c>
      <c r="K428" s="53" t="n">
        <v>45981.81666666667</v>
      </c>
      <c r="L428" s="53" t="n">
        <v>45981.825</v>
      </c>
      <c r="M428" s="54" t="n">
        <v>12.6</v>
      </c>
      <c r="N428" s="25" t="inlineStr">
        <is>
          <t>https://zenodo.org/records/17855209</t>
        </is>
      </c>
      <c r="O428" s="25" t="inlineStr">
        <is>
          <t>公开真实生产数据</t>
        </is>
      </c>
      <c r="P428" t="inlineStr">
        <is>
          <t>SHIFT-PRE-20251120</t>
        </is>
      </c>
      <c r="Q428" t="inlineStr">
        <is>
          <t>已关联</t>
        </is>
      </c>
      <c r="R428" t="inlineStr">
        <is>
          <t>按班次口径判断</t>
        </is>
      </c>
      <c r="T428" t="inlineStr">
        <is>
          <t>否</t>
        </is>
      </c>
    </row>
    <row r="429">
      <c r="A429" s="25" t="inlineStr">
        <is>
          <t>STOP-PRE-00428</t>
        </is>
      </c>
      <c r="B429" s="25" t="inlineStr">
        <is>
          <t>SHIFT-PRE-20251120</t>
        </is>
      </c>
      <c r="C429" s="25" t="inlineStr">
        <is>
          <t>改善前</t>
        </is>
      </c>
      <c r="D429" s="51" t="n">
        <v>45981</v>
      </c>
      <c r="E429" s="25" t="inlineStr">
        <is>
          <t>7KK25</t>
        </is>
      </c>
      <c r="F429" s="25" t="inlineStr">
        <is>
          <t>OPERATIONAL</t>
        </is>
      </c>
      <c r="G429" s="25" t="inlineStr">
        <is>
          <t>NO PRODUCTION SCHEDULE</t>
        </is>
      </c>
      <c r="H429" s="25" t="inlineStr">
        <is>
          <t>Planned - Not included in OEE</t>
        </is>
      </c>
      <c r="I429" s="25" t="inlineStr">
        <is>
          <t>-</t>
        </is>
      </c>
      <c r="J429" s="25" t="inlineStr">
        <is>
          <t>-</t>
        </is>
      </c>
      <c r="K429" s="53" t="n">
        <v>45981.82777777778</v>
      </c>
      <c r="L429" s="53" t="n">
        <v>45981.85416666666</v>
      </c>
      <c r="M429" s="54" t="n">
        <v>38</v>
      </c>
      <c r="N429" s="25" t="inlineStr">
        <is>
          <t>https://zenodo.org/records/17855209</t>
        </is>
      </c>
      <c r="O429" s="25" t="inlineStr">
        <is>
          <t>公开真实生产数据</t>
        </is>
      </c>
      <c r="P429" t="inlineStr">
        <is>
          <t>SHIFT-PRE-20251120</t>
        </is>
      </c>
      <c r="Q429" t="inlineStr">
        <is>
          <t>已关联</t>
        </is>
      </c>
      <c r="R429" t="inlineStr">
        <is>
          <t>按班次口径判断</t>
        </is>
      </c>
      <c r="T429" t="inlineStr">
        <is>
          <t>否</t>
        </is>
      </c>
    </row>
    <row r="430">
      <c r="A430" s="25" t="inlineStr">
        <is>
          <t>STOP-PRE-00429</t>
        </is>
      </c>
      <c r="B430" s="25" t="inlineStr">
        <is>
          <t>SHIFT-PRE-20251121</t>
        </is>
      </c>
      <c r="C430" s="25" t="inlineStr">
        <is>
          <t>改善前</t>
        </is>
      </c>
      <c r="D430" s="51" t="n">
        <v>45982</v>
      </c>
      <c r="E430" s="25" t="inlineStr">
        <is>
          <t>13KK33</t>
        </is>
      </c>
      <c r="F430" s="25" t="inlineStr">
        <is>
          <t>SETUPS-CHANGEOVERS</t>
        </is>
      </c>
      <c r="G430" s="25" t="inlineStr">
        <is>
          <t>MATERIAL CHANGEOVER</t>
        </is>
      </c>
      <c r="H430" s="25" t="inlineStr">
        <is>
          <t>Planned - Included in OEE</t>
        </is>
      </c>
      <c r="I430" s="25" t="inlineStr">
        <is>
          <t>EXTRUDER PRESS</t>
        </is>
      </c>
      <c r="J430" s="25" t="inlineStr">
        <is>
          <t>-</t>
        </is>
      </c>
      <c r="K430" s="53" t="n">
        <v>45982.52013888889</v>
      </c>
      <c r="L430" s="53" t="n">
        <v>45982.54097222222</v>
      </c>
      <c r="M430" s="54" t="n">
        <v>30.3</v>
      </c>
      <c r="N430" s="25" t="inlineStr">
        <is>
          <t>https://zenodo.org/records/17855209</t>
        </is>
      </c>
      <c r="O430" s="25" t="inlineStr">
        <is>
          <t>公开真实生产数据</t>
        </is>
      </c>
      <c r="P430" t="inlineStr">
        <is>
          <t>SHIFT-PRE-20251121</t>
        </is>
      </c>
      <c r="Q430" t="inlineStr">
        <is>
          <t>已关联</t>
        </is>
      </c>
      <c r="R430" t="inlineStr">
        <is>
          <t>按班次口径判断</t>
        </is>
      </c>
      <c r="T430" t="inlineStr">
        <is>
          <t>是</t>
        </is>
      </c>
      <c r="U430">
        <f>IFERROR(VLOOKUP(G430,'18_换产标准_模拟'!$B$2:$F$4,3,FALSE),"")</f>
        <v/>
      </c>
      <c r="V430">
        <f>IFERROR(MAX(M430-U430,0),"")</f>
        <v/>
      </c>
      <c r="W430">
        <f>IFERROR(IF(V430=0,"达标",IF(V430&lt;=VLOOKUP(G430,'18_换产标准_模拟'!$B$2:$F$4,4,FALSE)-VLOOKUP(G430,'18_换产标准_模拟'!$B$2:$F$4,3,FALSE),"轻微超时",IF(V430&lt;=VLOOKUP(G430,'18_换产标准_模拟'!$B$2:$F$4,5,FALSE)-VLOOKUP(G430,'18_换产标准_模拟'!$B$2:$F$4,3,FALSE),"超时","严重超时"))),"")</f>
        <v/>
      </c>
      <c r="X430">
        <f>IFERROR(INDEX('18_换产标准_模拟'!$A$2:$A$4,MATCH(G430,'18_换产标准_模拟'!$B$2:$B$4,0)),"")</f>
        <v/>
      </c>
      <c r="Y430" t="inlineStr">
        <is>
          <t>团队模拟数据</t>
        </is>
      </c>
    </row>
    <row r="431">
      <c r="A431" s="25" t="inlineStr">
        <is>
          <t>STOP-PRE-00430</t>
        </is>
      </c>
      <c r="B431" s="25" t="inlineStr">
        <is>
          <t>SHIFT-PRE-20251121</t>
        </is>
      </c>
      <c r="C431" s="25" t="inlineStr">
        <is>
          <t>改善前</t>
        </is>
      </c>
      <c r="D431" s="51" t="n">
        <v>45982</v>
      </c>
      <c r="E431" s="25" t="inlineStr">
        <is>
          <t>13KK33</t>
        </is>
      </c>
      <c r="F431" s="25" t="inlineStr">
        <is>
          <t>MATERIALS</t>
        </is>
      </c>
      <c r="G431" s="25" t="inlineStr">
        <is>
          <t>WATER SHORTAGE</t>
        </is>
      </c>
      <c r="H431" s="25" t="inlineStr">
        <is>
          <t>Unplanned</t>
        </is>
      </c>
      <c r="I431" s="25" t="inlineStr">
        <is>
          <t>EXTRUDER PRESS</t>
        </is>
      </c>
      <c r="J431" s="25" t="inlineStr">
        <is>
          <t>-</t>
        </is>
      </c>
      <c r="K431" s="53" t="n">
        <v>45982.65555555555</v>
      </c>
      <c r="L431" s="53" t="n">
        <v>45982.65833333333</v>
      </c>
      <c r="M431" s="54" t="n">
        <v>4.3</v>
      </c>
      <c r="N431" s="25" t="inlineStr">
        <is>
          <t>https://zenodo.org/records/17855209</t>
        </is>
      </c>
      <c r="O431" s="25" t="inlineStr">
        <is>
          <t>公开真实生产数据</t>
        </is>
      </c>
      <c r="P431" t="inlineStr">
        <is>
          <t>SHIFT-PRE-20251121</t>
        </is>
      </c>
      <c r="Q431" t="inlineStr">
        <is>
          <t>已关联</t>
        </is>
      </c>
      <c r="R431" t="inlineStr">
        <is>
          <t>按班次口径判断</t>
        </is>
      </c>
      <c r="T431" t="inlineStr">
        <is>
          <t>否</t>
        </is>
      </c>
    </row>
    <row r="432">
      <c r="A432" s="25" t="inlineStr">
        <is>
          <t>STOP-PRE-00431</t>
        </is>
      </c>
      <c r="B432" s="25" t="inlineStr">
        <is>
          <t>SHIFT-PRE-20251121</t>
        </is>
      </c>
      <c r="C432" s="25" t="inlineStr">
        <is>
          <t>改善前</t>
        </is>
      </c>
      <c r="D432" s="51" t="n">
        <v>45982</v>
      </c>
      <c r="E432" s="25" t="inlineStr">
        <is>
          <t>13KK33</t>
        </is>
      </c>
      <c r="F432" s="25" t="inlineStr">
        <is>
          <t>FAILURE</t>
        </is>
      </c>
      <c r="G432" s="25" t="inlineStr">
        <is>
          <t>AUTOMATION FAILURE</t>
        </is>
      </c>
      <c r="H432" s="25" t="inlineStr">
        <is>
          <t>Unplanned</t>
        </is>
      </c>
      <c r="I432" s="25" t="inlineStr">
        <is>
          <t>HACKING STATION</t>
        </is>
      </c>
      <c r="J432" s="25" t="inlineStr">
        <is>
          <t>ΣΠΑΣΜΕΝΟ ΛΑΣΤΙΧΟ ΑΕΡΑ</t>
        </is>
      </c>
      <c r="K432" s="53" t="n">
        <v>45982.72916666666</v>
      </c>
      <c r="L432" s="53" t="n">
        <v>45982.73402777778</v>
      </c>
      <c r="M432" s="54" t="n">
        <v>7.4</v>
      </c>
      <c r="N432" s="25" t="inlineStr">
        <is>
          <t>https://zenodo.org/records/17855209</t>
        </is>
      </c>
      <c r="O432" s="25" t="inlineStr">
        <is>
          <t>公开真实生产数据</t>
        </is>
      </c>
      <c r="P432" t="inlineStr">
        <is>
          <t>SHIFT-PRE-20251121</t>
        </is>
      </c>
      <c r="Q432" t="inlineStr">
        <is>
          <t>已关联</t>
        </is>
      </c>
      <c r="R432" t="inlineStr">
        <is>
          <t>按班次口径判断</t>
        </is>
      </c>
      <c r="T432" t="inlineStr">
        <is>
          <t>否</t>
        </is>
      </c>
    </row>
    <row r="433">
      <c r="A433" s="25" t="inlineStr">
        <is>
          <t>STOP-PRE-00432</t>
        </is>
      </c>
      <c r="B433" s="25" t="inlineStr">
        <is>
          <t>SHIFT-PRE-20251121</t>
        </is>
      </c>
      <c r="C433" s="25" t="inlineStr">
        <is>
          <t>改善前</t>
        </is>
      </c>
      <c r="D433" s="51" t="n">
        <v>45982</v>
      </c>
      <c r="E433" s="25" t="inlineStr">
        <is>
          <t>13KK33</t>
        </is>
      </c>
      <c r="F433" s="25" t="inlineStr">
        <is>
          <t>SETUPS-CHANGEOVERS</t>
        </is>
      </c>
      <c r="G433" s="25" t="inlineStr">
        <is>
          <t>OTHER CALIBRATION</t>
        </is>
      </c>
      <c r="H433" s="25" t="inlineStr">
        <is>
          <t>Unplanned</t>
        </is>
      </c>
      <c r="I433" s="25" t="inlineStr">
        <is>
          <t>HACKING STATION</t>
        </is>
      </c>
      <c r="J433" s="25" t="inlineStr">
        <is>
          <t>ΡΥΘΜΙΣΗ ΚΑΔΕΝΑΣ</t>
        </is>
      </c>
      <c r="K433" s="53" t="n">
        <v>45982.74652777778</v>
      </c>
      <c r="L433" s="53" t="n">
        <v>45982.75486111111</v>
      </c>
      <c r="M433" s="54" t="n">
        <v>12.3</v>
      </c>
      <c r="N433" s="25" t="inlineStr">
        <is>
          <t>https://zenodo.org/records/17855209</t>
        </is>
      </c>
      <c r="O433" s="25" t="inlineStr">
        <is>
          <t>公开真实生产数据</t>
        </is>
      </c>
      <c r="P433" t="inlineStr">
        <is>
          <t>SHIFT-PRE-20251121</t>
        </is>
      </c>
      <c r="Q433" t="inlineStr">
        <is>
          <t>已关联</t>
        </is>
      </c>
      <c r="R433" t="inlineStr">
        <is>
          <t>按班次口径判断</t>
        </is>
      </c>
      <c r="T433" t="inlineStr">
        <is>
          <t>是</t>
        </is>
      </c>
      <c r="U433">
        <f>IFERROR(VLOOKUP(G433,'18_换产标准_模拟'!$B$2:$F$4,3,FALSE),"")</f>
        <v/>
      </c>
      <c r="V433">
        <f>IFERROR(MAX(M433-U433,0),"")</f>
        <v/>
      </c>
      <c r="W433">
        <f>IFERROR(IF(V433=0,"达标",IF(V433&lt;=VLOOKUP(G433,'18_换产标准_模拟'!$B$2:$F$4,4,FALSE)-VLOOKUP(G433,'18_换产标准_模拟'!$B$2:$F$4,3,FALSE),"轻微超时",IF(V433&lt;=VLOOKUP(G433,'18_换产标准_模拟'!$B$2:$F$4,5,FALSE)-VLOOKUP(G433,'18_换产标准_模拟'!$B$2:$F$4,3,FALSE),"超时","严重超时"))),"")</f>
        <v/>
      </c>
      <c r="X433">
        <f>IFERROR(INDEX('18_换产标准_模拟'!$A$2:$A$4,MATCH(G433,'18_换产标准_模拟'!$B$2:$B$4,0)),"")</f>
        <v/>
      </c>
      <c r="Y433" t="inlineStr">
        <is>
          <t>团队模拟数据</t>
        </is>
      </c>
    </row>
    <row r="434">
      <c r="A434" s="25" t="inlineStr">
        <is>
          <t>STOP-PRE-00433</t>
        </is>
      </c>
      <c r="B434" s="25" t="inlineStr">
        <is>
          <t>SHIFT-PRE-20251121</t>
        </is>
      </c>
      <c r="C434" s="25" t="inlineStr">
        <is>
          <t>改善前</t>
        </is>
      </c>
      <c r="D434" s="51" t="n">
        <v>45982</v>
      </c>
      <c r="E434" s="25" t="inlineStr">
        <is>
          <t>KK250</t>
        </is>
      </c>
      <c r="F434" s="25" t="inlineStr">
        <is>
          <t>SETUPS-CHANGEOVERS</t>
        </is>
      </c>
      <c r="G434" s="25" t="inlineStr">
        <is>
          <t>MATERIAL CHANGEOVER</t>
        </is>
      </c>
      <c r="H434" s="25" t="inlineStr">
        <is>
          <t>Planned - Included in OEE</t>
        </is>
      </c>
      <c r="I434" s="25" t="inlineStr">
        <is>
          <t>EXTRUDER PRESS</t>
        </is>
      </c>
      <c r="J434" s="25" t="inlineStr">
        <is>
          <t>-</t>
        </is>
      </c>
      <c r="K434" s="53" t="n">
        <v>45982.77847222222</v>
      </c>
      <c r="L434" s="53" t="n">
        <v>45982.79583333333</v>
      </c>
      <c r="M434" s="54" t="n">
        <v>25.6</v>
      </c>
      <c r="N434" s="25" t="inlineStr">
        <is>
          <t>https://zenodo.org/records/17855209</t>
        </is>
      </c>
      <c r="O434" s="25" t="inlineStr">
        <is>
          <t>公开真实生产数据</t>
        </is>
      </c>
      <c r="P434" t="inlineStr">
        <is>
          <t>SHIFT-PRE-20251121</t>
        </is>
      </c>
      <c r="Q434" t="inlineStr">
        <is>
          <t>已关联</t>
        </is>
      </c>
      <c r="R434" t="inlineStr">
        <is>
          <t>按班次口径判断</t>
        </is>
      </c>
      <c r="T434" t="inlineStr">
        <is>
          <t>是</t>
        </is>
      </c>
      <c r="U434">
        <f>IFERROR(VLOOKUP(G434,'18_换产标准_模拟'!$B$2:$F$4,3,FALSE),"")</f>
        <v/>
      </c>
      <c r="V434">
        <f>IFERROR(MAX(M434-U434,0),"")</f>
        <v/>
      </c>
      <c r="W434">
        <f>IFERROR(IF(V434=0,"达标",IF(V434&lt;=VLOOKUP(G434,'18_换产标准_模拟'!$B$2:$F$4,4,FALSE)-VLOOKUP(G434,'18_换产标准_模拟'!$B$2:$F$4,3,FALSE),"轻微超时",IF(V434&lt;=VLOOKUP(G434,'18_换产标准_模拟'!$B$2:$F$4,5,FALSE)-VLOOKUP(G434,'18_换产标准_模拟'!$B$2:$F$4,3,FALSE),"超时","严重超时"))),"")</f>
        <v/>
      </c>
      <c r="X434">
        <f>IFERROR(INDEX('18_换产标准_模拟'!$A$2:$A$4,MATCH(G434,'18_换产标准_模拟'!$B$2:$B$4,0)),"")</f>
        <v/>
      </c>
      <c r="Y434" t="inlineStr">
        <is>
          <t>团队模拟数据</t>
        </is>
      </c>
    </row>
    <row r="435">
      <c r="A435" s="25" t="inlineStr">
        <is>
          <t>STOP-PRE-00434</t>
        </is>
      </c>
      <c r="B435" s="25" t="inlineStr">
        <is>
          <t>SHIFT-PRE-20251121</t>
        </is>
      </c>
      <c r="C435" s="25" t="inlineStr">
        <is>
          <t>改善前</t>
        </is>
      </c>
      <c r="D435" s="51" t="n">
        <v>45982</v>
      </c>
      <c r="E435" s="25" t="inlineStr">
        <is>
          <t>KK250</t>
        </is>
      </c>
      <c r="F435" s="25" t="inlineStr">
        <is>
          <t>FAILURE</t>
        </is>
      </c>
      <c r="G435" s="25" t="inlineStr">
        <is>
          <t>MECHANICAL FAILURE</t>
        </is>
      </c>
      <c r="H435" s="25" t="inlineStr">
        <is>
          <t>Unplanned</t>
        </is>
      </c>
      <c r="I435" s="25" t="inlineStr">
        <is>
          <t>CUTTER</t>
        </is>
      </c>
      <c r="J435" s="25" t="inlineStr">
        <is>
          <t>WIRE FAILURE</t>
        </is>
      </c>
      <c r="K435" s="53" t="n">
        <v>45982.79861111111</v>
      </c>
      <c r="L435" s="53" t="n">
        <v>45982.80069444444</v>
      </c>
      <c r="M435" s="54" t="n">
        <v>3.4</v>
      </c>
      <c r="N435" s="25" t="inlineStr">
        <is>
          <t>https://zenodo.org/records/17855209</t>
        </is>
      </c>
      <c r="O435" s="25" t="inlineStr">
        <is>
          <t>公开真实生产数据</t>
        </is>
      </c>
      <c r="P435" t="inlineStr">
        <is>
          <t>SHIFT-PRE-20251121</t>
        </is>
      </c>
      <c r="Q435" t="inlineStr">
        <is>
          <t>已关联</t>
        </is>
      </c>
      <c r="R435" t="inlineStr">
        <is>
          <t>按班次口径判断</t>
        </is>
      </c>
      <c r="T435" t="inlineStr">
        <is>
          <t>否</t>
        </is>
      </c>
    </row>
    <row r="436">
      <c r="A436" s="25" t="inlineStr">
        <is>
          <t>STOP-PRE-00435</t>
        </is>
      </c>
      <c r="B436" s="25" t="inlineStr">
        <is>
          <t>SHIFT-PRE-20251121</t>
        </is>
      </c>
      <c r="C436" s="25" t="inlineStr">
        <is>
          <t>改善前</t>
        </is>
      </c>
      <c r="D436" s="51" t="n">
        <v>45982</v>
      </c>
      <c r="E436" s="25" t="inlineStr">
        <is>
          <t>KK250</t>
        </is>
      </c>
      <c r="F436" s="25" t="inlineStr">
        <is>
          <t>FAILURE</t>
        </is>
      </c>
      <c r="G436" s="25" t="inlineStr">
        <is>
          <t>MECHANICAL FAILURE</t>
        </is>
      </c>
      <c r="H436" s="25" t="inlineStr">
        <is>
          <t>Unplanned</t>
        </is>
      </c>
      <c r="I436" s="25" t="inlineStr">
        <is>
          <t>CUTTER</t>
        </is>
      </c>
      <c r="J436" s="25" t="inlineStr">
        <is>
          <t>WIRE FAILURE</t>
        </is>
      </c>
      <c r="K436" s="53" t="n">
        <v>45982.82986111111</v>
      </c>
      <c r="L436" s="53" t="n">
        <v>45982.83194444444</v>
      </c>
      <c r="M436" s="54" t="n">
        <v>3.1</v>
      </c>
      <c r="N436" s="25" t="inlineStr">
        <is>
          <t>https://zenodo.org/records/17855209</t>
        </is>
      </c>
      <c r="O436" s="25" t="inlineStr">
        <is>
          <t>公开真实生产数据</t>
        </is>
      </c>
      <c r="P436" t="inlineStr">
        <is>
          <t>SHIFT-PRE-20251121</t>
        </is>
      </c>
      <c r="Q436" t="inlineStr">
        <is>
          <t>已关联</t>
        </is>
      </c>
      <c r="R436" t="inlineStr">
        <is>
          <t>按班次口径判断</t>
        </is>
      </c>
      <c r="T436" t="inlineStr">
        <is>
          <t>否</t>
        </is>
      </c>
    </row>
    <row r="437">
      <c r="A437" s="25" t="inlineStr">
        <is>
          <t>STOP-PRE-00436</t>
        </is>
      </c>
      <c r="B437" s="25" t="inlineStr">
        <is>
          <t>SHIFT-PRE-20251124</t>
        </is>
      </c>
      <c r="C437" s="25" t="inlineStr">
        <is>
          <t>改善前</t>
        </is>
      </c>
      <c r="D437" s="51" t="n">
        <v>45985</v>
      </c>
      <c r="E437" s="25" t="inlineStr">
        <is>
          <t>KK250</t>
        </is>
      </c>
      <c r="F437" s="25" t="inlineStr">
        <is>
          <t>OPERATIONAL</t>
        </is>
      </c>
      <c r="G437" s="25" t="inlineStr">
        <is>
          <t>CLEANING</t>
        </is>
      </c>
      <c r="H437" s="25" t="inlineStr">
        <is>
          <t>Planned - Included in OEE</t>
        </is>
      </c>
      <c r="I437" s="25" t="inlineStr">
        <is>
          <t>EXTRUDER PRESS</t>
        </is>
      </c>
      <c r="J437" s="25" t="inlineStr">
        <is>
          <t>WIRE FAILURE</t>
        </is>
      </c>
      <c r="K437" s="53" t="n">
        <v>45985.51041666666</v>
      </c>
      <c r="L437" s="53" t="n">
        <v>45985.51527777778</v>
      </c>
      <c r="M437" s="54" t="n">
        <v>7.9</v>
      </c>
      <c r="N437" s="25" t="inlineStr">
        <is>
          <t>https://zenodo.org/records/17855209</t>
        </is>
      </c>
      <c r="O437" s="25" t="inlineStr">
        <is>
          <t>公开真实生产数据</t>
        </is>
      </c>
      <c r="P437" t="inlineStr">
        <is>
          <t>SHIFT-PRE-20251124</t>
        </is>
      </c>
      <c r="Q437" t="inlineStr">
        <is>
          <t>已关联</t>
        </is>
      </c>
      <c r="R437" t="inlineStr">
        <is>
          <t>按班次口径判断</t>
        </is>
      </c>
      <c r="T437" t="inlineStr">
        <is>
          <t>否</t>
        </is>
      </c>
    </row>
    <row r="438">
      <c r="A438" s="25" t="inlineStr">
        <is>
          <t>STOP-PRE-00437</t>
        </is>
      </c>
      <c r="B438" s="25" t="inlineStr">
        <is>
          <t>SHIFT-PRE-20251124</t>
        </is>
      </c>
      <c r="C438" s="25" t="inlineStr">
        <is>
          <t>改善前</t>
        </is>
      </c>
      <c r="D438" s="51" t="n">
        <v>45985</v>
      </c>
      <c r="E438" s="25" t="inlineStr">
        <is>
          <t>KK250</t>
        </is>
      </c>
      <c r="F438" s="25" t="inlineStr">
        <is>
          <t>FAILURE</t>
        </is>
      </c>
      <c r="G438" s="25" t="inlineStr">
        <is>
          <t>MECHANICAL FAILURE</t>
        </is>
      </c>
      <c r="H438" s="25" t="inlineStr">
        <is>
          <t>Unplanned</t>
        </is>
      </c>
      <c r="I438" s="25" t="inlineStr">
        <is>
          <t>CUTTER</t>
        </is>
      </c>
      <c r="J438" s="25" t="inlineStr">
        <is>
          <t>WIRE FAILURE</t>
        </is>
      </c>
      <c r="K438" s="53" t="n">
        <v>45985.53958333333</v>
      </c>
      <c r="L438" s="53" t="n">
        <v>45985.54236111111</v>
      </c>
      <c r="M438" s="54" t="n">
        <v>4.3</v>
      </c>
      <c r="N438" s="25" t="inlineStr">
        <is>
          <t>https://zenodo.org/records/17855209</t>
        </is>
      </c>
      <c r="O438" s="25" t="inlineStr">
        <is>
          <t>公开真实生产数据</t>
        </is>
      </c>
      <c r="P438" t="inlineStr">
        <is>
          <t>SHIFT-PRE-20251124</t>
        </is>
      </c>
      <c r="Q438" t="inlineStr">
        <is>
          <t>已关联</t>
        </is>
      </c>
      <c r="R438" t="inlineStr">
        <is>
          <t>按班次口径判断</t>
        </is>
      </c>
      <c r="T438" t="inlineStr">
        <is>
          <t>否</t>
        </is>
      </c>
    </row>
    <row r="439">
      <c r="A439" s="25" t="inlineStr">
        <is>
          <t>STOP-PRE-00438</t>
        </is>
      </c>
      <c r="B439" s="25" t="inlineStr">
        <is>
          <t>SHIFT-PRE-20251124</t>
        </is>
      </c>
      <c r="C439" s="25" t="inlineStr">
        <is>
          <t>改善前</t>
        </is>
      </c>
      <c r="D439" s="51" t="n">
        <v>45985</v>
      </c>
      <c r="E439" s="25" t="inlineStr">
        <is>
          <t>KK200-1</t>
        </is>
      </c>
      <c r="F439" s="25" t="inlineStr">
        <is>
          <t>SETUPS-CHANGEOVERS</t>
        </is>
      </c>
      <c r="G439" s="25" t="inlineStr">
        <is>
          <t>MATERIAL CHANGEOVER</t>
        </is>
      </c>
      <c r="H439" s="25" t="inlineStr">
        <is>
          <t>Planned - Included in OEE</t>
        </is>
      </c>
      <c r="I439" s="25" t="inlineStr">
        <is>
          <t>EXTRUDER PRESS</t>
        </is>
      </c>
      <c r="J439" s="25" t="str"/>
      <c r="K439" s="53" t="n">
        <v>45985.63333333333</v>
      </c>
      <c r="L439" s="53" t="n">
        <v>45985.64305555556</v>
      </c>
      <c r="M439" s="54" t="n">
        <v>14.6</v>
      </c>
      <c r="N439" s="25" t="inlineStr">
        <is>
          <t>https://zenodo.org/records/17855209</t>
        </is>
      </c>
      <c r="O439" s="25" t="inlineStr">
        <is>
          <t>公开真实生产数据</t>
        </is>
      </c>
      <c r="P439" t="inlineStr">
        <is>
          <t>SHIFT-PRE-20251124</t>
        </is>
      </c>
      <c r="Q439" t="inlineStr">
        <is>
          <t>已关联</t>
        </is>
      </c>
      <c r="R439" t="inlineStr">
        <is>
          <t>按班次口径判断</t>
        </is>
      </c>
      <c r="T439" t="inlineStr">
        <is>
          <t>是</t>
        </is>
      </c>
      <c r="U439">
        <f>IFERROR(VLOOKUP(G439,'18_换产标准_模拟'!$B$2:$F$4,3,FALSE),"")</f>
        <v/>
      </c>
      <c r="V439">
        <f>IFERROR(MAX(M439-U439,0),"")</f>
        <v/>
      </c>
      <c r="W439">
        <f>IFERROR(IF(V439=0,"达标",IF(V439&lt;=VLOOKUP(G439,'18_换产标准_模拟'!$B$2:$F$4,4,FALSE)-VLOOKUP(G439,'18_换产标准_模拟'!$B$2:$F$4,3,FALSE),"轻微超时",IF(V439&lt;=VLOOKUP(G439,'18_换产标准_模拟'!$B$2:$F$4,5,FALSE)-VLOOKUP(G439,'18_换产标准_模拟'!$B$2:$F$4,3,FALSE),"超时","严重超时"))),"")</f>
        <v/>
      </c>
      <c r="X439">
        <f>IFERROR(INDEX('18_换产标准_模拟'!$A$2:$A$4,MATCH(G439,'18_换产标准_模拟'!$B$2:$B$4,0)),"")</f>
        <v/>
      </c>
      <c r="Y439" t="inlineStr">
        <is>
          <t>团队模拟数据</t>
        </is>
      </c>
    </row>
    <row r="440">
      <c r="A440" s="25" t="inlineStr">
        <is>
          <t>STOP-PRE-00439</t>
        </is>
      </c>
      <c r="B440" s="25" t="inlineStr">
        <is>
          <t>SHIFT-PRE-20251124</t>
        </is>
      </c>
      <c r="C440" s="25" t="inlineStr">
        <is>
          <t>改善前</t>
        </is>
      </c>
      <c r="D440" s="51" t="n">
        <v>45985</v>
      </c>
      <c r="E440" s="25" t="inlineStr">
        <is>
          <t>KK200-1</t>
        </is>
      </c>
      <c r="F440" s="25" t="inlineStr">
        <is>
          <t>OPERATIONAL</t>
        </is>
      </c>
      <c r="G440" s="25" t="inlineStr">
        <is>
          <t>QUALITY CONTROL</t>
        </is>
      </c>
      <c r="H440" s="25" t="inlineStr">
        <is>
          <t>Planned - Included in OEE</t>
        </is>
      </c>
      <c r="I440" s="25" t="inlineStr">
        <is>
          <t>EXTRUDER PRESS</t>
        </is>
      </c>
      <c r="J440" s="25" t="inlineStr">
        <is>
          <t>WIRE FAILURE</t>
        </is>
      </c>
      <c r="K440" s="53" t="n">
        <v>45985.64791666667</v>
      </c>
      <c r="L440" s="53" t="n">
        <v>45985.65</v>
      </c>
      <c r="M440" s="54" t="n">
        <v>3.1</v>
      </c>
      <c r="N440" s="25" t="inlineStr">
        <is>
          <t>https://zenodo.org/records/17855209</t>
        </is>
      </c>
      <c r="O440" s="25" t="inlineStr">
        <is>
          <t>公开真实生产数据</t>
        </is>
      </c>
      <c r="P440" t="inlineStr">
        <is>
          <t>SHIFT-PRE-20251124</t>
        </is>
      </c>
      <c r="Q440" t="inlineStr">
        <is>
          <t>已关联</t>
        </is>
      </c>
      <c r="R440" t="inlineStr">
        <is>
          <t>按班次口径判断</t>
        </is>
      </c>
      <c r="T440" t="inlineStr">
        <is>
          <t>否</t>
        </is>
      </c>
    </row>
    <row r="441">
      <c r="A441" s="25" t="inlineStr">
        <is>
          <t>STOP-PRE-00440</t>
        </is>
      </c>
      <c r="B441" s="25" t="inlineStr">
        <is>
          <t>SHIFT-PRE-20251124</t>
        </is>
      </c>
      <c r="C441" s="25" t="inlineStr">
        <is>
          <t>改善前</t>
        </is>
      </c>
      <c r="D441" s="51" t="n">
        <v>45985</v>
      </c>
      <c r="E441" s="25" t="inlineStr">
        <is>
          <t>KK200-1</t>
        </is>
      </c>
      <c r="F441" s="25" t="inlineStr">
        <is>
          <t>FAILURE</t>
        </is>
      </c>
      <c r="G441" s="25" t="inlineStr">
        <is>
          <t>AUTOMATION FAILURE</t>
        </is>
      </c>
      <c r="H441" s="25" t="inlineStr">
        <is>
          <t>Unplanned</t>
        </is>
      </c>
      <c r="I441" s="25" t="inlineStr">
        <is>
          <t>LINE 52</t>
        </is>
      </c>
      <c r="J441" s="25" t="inlineStr">
        <is>
          <t>ΚΑΡΕΛΙΝΟ</t>
        </is>
      </c>
      <c r="K441" s="53" t="n">
        <v>45985.71666666667</v>
      </c>
      <c r="L441" s="53" t="n">
        <v>45985.72222222222</v>
      </c>
      <c r="M441" s="54" t="n">
        <v>8.6</v>
      </c>
      <c r="N441" s="25" t="inlineStr">
        <is>
          <t>https://zenodo.org/records/17855209</t>
        </is>
      </c>
      <c r="O441" s="25" t="inlineStr">
        <is>
          <t>公开真实生产数据</t>
        </is>
      </c>
      <c r="P441" t="inlineStr">
        <is>
          <t>SHIFT-PRE-20251124</t>
        </is>
      </c>
      <c r="Q441" t="inlineStr">
        <is>
          <t>已关联</t>
        </is>
      </c>
      <c r="R441" t="inlineStr">
        <is>
          <t>按班次口径判断</t>
        </is>
      </c>
      <c r="T441" t="inlineStr">
        <is>
          <t>否</t>
        </is>
      </c>
    </row>
    <row r="442">
      <c r="A442" s="25" t="inlineStr">
        <is>
          <t>STOP-PRE-00441</t>
        </is>
      </c>
      <c r="B442" s="25" t="inlineStr">
        <is>
          <t>SHIFT-PRE-20251124</t>
        </is>
      </c>
      <c r="C442" s="25" t="inlineStr">
        <is>
          <t>改善前</t>
        </is>
      </c>
      <c r="D442" s="51" t="n">
        <v>45985</v>
      </c>
      <c r="E442" s="25" t="inlineStr">
        <is>
          <t>KK200-1</t>
        </is>
      </c>
      <c r="F442" s="25" t="inlineStr">
        <is>
          <t>FAILURE</t>
        </is>
      </c>
      <c r="G442" s="25" t="inlineStr">
        <is>
          <t>AUTOMATION FAILURE</t>
        </is>
      </c>
      <c r="H442" s="25" t="inlineStr">
        <is>
          <t>Unplanned</t>
        </is>
      </c>
      <c r="I442" s="25" t="inlineStr">
        <is>
          <t>DRYER</t>
        </is>
      </c>
      <c r="J442" s="25" t="inlineStr">
        <is>
          <t>ΠΑΤΙΝΑΡΕΙ Ο ΜΕΤΑΦ. ΕΞΟΔΟΥ ΣΤΗ ΓΡΑΜΜΗ 5-6</t>
        </is>
      </c>
      <c r="K442" s="53" t="n">
        <v>45985.73125</v>
      </c>
      <c r="L442" s="53" t="n">
        <v>45985.7375</v>
      </c>
      <c r="M442" s="54" t="n">
        <v>9.199999999999999</v>
      </c>
      <c r="N442" s="25" t="inlineStr">
        <is>
          <t>https://zenodo.org/records/17855209</t>
        </is>
      </c>
      <c r="O442" s="25" t="inlineStr">
        <is>
          <t>公开真实生产数据</t>
        </is>
      </c>
      <c r="P442" t="inlineStr">
        <is>
          <t>SHIFT-PRE-20251124</t>
        </is>
      </c>
      <c r="Q442" t="inlineStr">
        <is>
          <t>已关联</t>
        </is>
      </c>
      <c r="R442" t="inlineStr">
        <is>
          <t>按班次口径判断</t>
        </is>
      </c>
      <c r="T442" t="inlineStr">
        <is>
          <t>否</t>
        </is>
      </c>
    </row>
    <row r="443">
      <c r="A443" s="25" t="inlineStr">
        <is>
          <t>STOP-PRE-00442</t>
        </is>
      </c>
      <c r="B443" s="25" t="inlineStr">
        <is>
          <t>SHIFT-PRE-20251124</t>
        </is>
      </c>
      <c r="C443" s="25" t="inlineStr">
        <is>
          <t>改善前</t>
        </is>
      </c>
      <c r="D443" s="51" t="n">
        <v>45985</v>
      </c>
      <c r="E443" s="25" t="inlineStr">
        <is>
          <t>KK200-1</t>
        </is>
      </c>
      <c r="F443" s="25" t="inlineStr">
        <is>
          <t>FAILURE</t>
        </is>
      </c>
      <c r="G443" s="25" t="inlineStr">
        <is>
          <t>AUTOMATION FAILURE</t>
        </is>
      </c>
      <c r="H443" s="25" t="inlineStr">
        <is>
          <t>Unplanned</t>
        </is>
      </c>
      <c r="I443" s="25" t="inlineStr">
        <is>
          <t>LINE 52</t>
        </is>
      </c>
      <c r="J443" s="25" t="inlineStr">
        <is>
          <t>ΚΑΡΕΛΙΝΟ</t>
        </is>
      </c>
      <c r="K443" s="53" t="n">
        <v>45985.74305555555</v>
      </c>
      <c r="L443" s="53" t="n">
        <v>45985.74513888889</v>
      </c>
      <c r="M443" s="54" t="n">
        <v>3.7</v>
      </c>
      <c r="N443" s="25" t="inlineStr">
        <is>
          <t>https://zenodo.org/records/17855209</t>
        </is>
      </c>
      <c r="O443" s="25" t="inlineStr">
        <is>
          <t>公开真实生产数据</t>
        </is>
      </c>
      <c r="P443" t="inlineStr">
        <is>
          <t>SHIFT-PRE-20251124</t>
        </is>
      </c>
      <c r="Q443" t="inlineStr">
        <is>
          <t>已关联</t>
        </is>
      </c>
      <c r="R443" t="inlineStr">
        <is>
          <t>按班次口径判断</t>
        </is>
      </c>
      <c r="T443" t="inlineStr">
        <is>
          <t>否</t>
        </is>
      </c>
    </row>
    <row r="444">
      <c r="A444" s="25" t="inlineStr">
        <is>
          <t>STOP-PRE-00443</t>
        </is>
      </c>
      <c r="B444" s="25" t="inlineStr">
        <is>
          <t>SHIFT-PRE-20251124</t>
        </is>
      </c>
      <c r="C444" s="25" t="inlineStr">
        <is>
          <t>改善前</t>
        </is>
      </c>
      <c r="D444" s="51" t="n">
        <v>45985</v>
      </c>
      <c r="E444" s="25" t="inlineStr">
        <is>
          <t>KK200-1</t>
        </is>
      </c>
      <c r="F444" s="25" t="inlineStr">
        <is>
          <t>FAILURE</t>
        </is>
      </c>
      <c r="G444" s="25" t="inlineStr">
        <is>
          <t>MECHANICAL FAILURE</t>
        </is>
      </c>
      <c r="H444" s="25" t="inlineStr">
        <is>
          <t>Unplanned</t>
        </is>
      </c>
      <c r="I444" s="25" t="inlineStr">
        <is>
          <t>HYDRAULIC ELEVATOR (LOADING)</t>
        </is>
      </c>
      <c r="J444" s="25" t="inlineStr">
        <is>
          <t>ΣΤΡΑΒΟ ΤΕΛΑΡΟ</t>
        </is>
      </c>
      <c r="K444" s="53" t="n">
        <v>45985.76736111111</v>
      </c>
      <c r="L444" s="53" t="n">
        <v>45985.77013888889</v>
      </c>
      <c r="M444" s="54" t="n">
        <v>4.4</v>
      </c>
      <c r="N444" s="25" t="inlineStr">
        <is>
          <t>https://zenodo.org/records/17855209</t>
        </is>
      </c>
      <c r="O444" s="25" t="inlineStr">
        <is>
          <t>公开真实生产数据</t>
        </is>
      </c>
      <c r="P444" t="inlineStr">
        <is>
          <t>SHIFT-PRE-20251124</t>
        </is>
      </c>
      <c r="Q444" t="inlineStr">
        <is>
          <t>已关联</t>
        </is>
      </c>
      <c r="R444" t="inlineStr">
        <is>
          <t>按班次口径判断</t>
        </is>
      </c>
      <c r="T444" t="inlineStr">
        <is>
          <t>否</t>
        </is>
      </c>
    </row>
    <row r="445">
      <c r="A445" s="25" t="inlineStr">
        <is>
          <t>STOP-PRE-00444</t>
        </is>
      </c>
      <c r="B445" s="25" t="inlineStr">
        <is>
          <t>SHIFT-PRE-20251124</t>
        </is>
      </c>
      <c r="C445" s="25" t="inlineStr">
        <is>
          <t>改善前</t>
        </is>
      </c>
      <c r="D445" s="51" t="n">
        <v>45985</v>
      </c>
      <c r="E445" s="25" t="inlineStr">
        <is>
          <t>KK200-1</t>
        </is>
      </c>
      <c r="F445" s="25" t="inlineStr">
        <is>
          <t>MATERIALS</t>
        </is>
      </c>
      <c r="G445" s="25" t="inlineStr">
        <is>
          <t>METAL DETECTOR</t>
        </is>
      </c>
      <c r="H445" s="25" t="inlineStr">
        <is>
          <t>Unplanned</t>
        </is>
      </c>
      <c r="I445" s="25" t="inlineStr">
        <is>
          <t>PAN MILL</t>
        </is>
      </c>
      <c r="J445" s="25" t="inlineStr">
        <is>
          <t>-</t>
        </is>
      </c>
      <c r="K445" s="53" t="n">
        <v>45985.77708333333</v>
      </c>
      <c r="L445" s="53" t="n">
        <v>45985.77986111111</v>
      </c>
      <c r="M445" s="54" t="n">
        <v>4.5</v>
      </c>
      <c r="N445" s="25" t="inlineStr">
        <is>
          <t>https://zenodo.org/records/17855209</t>
        </is>
      </c>
      <c r="O445" s="25" t="inlineStr">
        <is>
          <t>公开真实生产数据</t>
        </is>
      </c>
      <c r="P445" t="inlineStr">
        <is>
          <t>SHIFT-PRE-20251124</t>
        </is>
      </c>
      <c r="Q445" t="inlineStr">
        <is>
          <t>已关联</t>
        </is>
      </c>
      <c r="R445" t="inlineStr">
        <is>
          <t>按班次口径判断</t>
        </is>
      </c>
      <c r="T445" t="inlineStr">
        <is>
          <t>否</t>
        </is>
      </c>
    </row>
    <row r="446">
      <c r="A446" s="25" t="inlineStr">
        <is>
          <t>STOP-PRE-00445</t>
        </is>
      </c>
      <c r="B446" s="25" t="inlineStr">
        <is>
          <t>SHIFT-PRE-20251124</t>
        </is>
      </c>
      <c r="C446" s="25" t="inlineStr">
        <is>
          <t>改善前</t>
        </is>
      </c>
      <c r="D446" s="51" t="n">
        <v>45985</v>
      </c>
      <c r="E446" s="25" t="inlineStr">
        <is>
          <t>KK200-1</t>
        </is>
      </c>
      <c r="F446" s="25" t="inlineStr">
        <is>
          <t>MATERIALS</t>
        </is>
      </c>
      <c r="G446" s="25" t="inlineStr">
        <is>
          <t>RACKS</t>
        </is>
      </c>
      <c r="H446" s="25" t="inlineStr">
        <is>
          <t>Unplanned</t>
        </is>
      </c>
      <c r="I446" s="25" t="inlineStr">
        <is>
          <t>HYDRAULIC ELEVATOR (UNLOADING)</t>
        </is>
      </c>
      <c r="J446" s="25" t="inlineStr">
        <is>
          <t>ΣΤΡΑΒΟ ΤΕΛΑΡΟ</t>
        </is>
      </c>
      <c r="K446" s="53" t="n">
        <v>45985.79652777778</v>
      </c>
      <c r="L446" s="53" t="n">
        <v>45985.79930555556</v>
      </c>
      <c r="M446" s="54" t="n">
        <v>4.8</v>
      </c>
      <c r="N446" s="25" t="inlineStr">
        <is>
          <t>https://zenodo.org/records/17855209</t>
        </is>
      </c>
      <c r="O446" s="25" t="inlineStr">
        <is>
          <t>公开真实生产数据</t>
        </is>
      </c>
      <c r="P446" t="inlineStr">
        <is>
          <t>SHIFT-PRE-20251124</t>
        </is>
      </c>
      <c r="Q446" t="inlineStr">
        <is>
          <t>已关联</t>
        </is>
      </c>
      <c r="R446" t="inlineStr">
        <is>
          <t>按班次口径判断</t>
        </is>
      </c>
      <c r="T446" t="inlineStr">
        <is>
          <t>否</t>
        </is>
      </c>
    </row>
    <row r="447">
      <c r="A447" s="25" t="inlineStr">
        <is>
          <t>STOP-PRE-00446</t>
        </is>
      </c>
      <c r="B447" s="25" t="inlineStr">
        <is>
          <t>SHIFT-PRE-20251124</t>
        </is>
      </c>
      <c r="C447" s="25" t="inlineStr">
        <is>
          <t>改善前</t>
        </is>
      </c>
      <c r="D447" s="51" t="n">
        <v>45985</v>
      </c>
      <c r="E447" s="25" t="inlineStr">
        <is>
          <t>KK200-1</t>
        </is>
      </c>
      <c r="F447" s="25" t="inlineStr">
        <is>
          <t>FAILURE</t>
        </is>
      </c>
      <c r="G447" s="25" t="inlineStr">
        <is>
          <t>AUTOMATION FAILURE</t>
        </is>
      </c>
      <c r="H447" s="25" t="inlineStr">
        <is>
          <t>Unplanned</t>
        </is>
      </c>
      <c r="I447" s="25" t="inlineStr">
        <is>
          <t>SCREEN FEEDER</t>
        </is>
      </c>
      <c r="J447" s="25" t="inlineStr">
        <is>
          <t>ΕΠΙΣΚΕΥΗ ΜΑΓΝΗΤΗ ΠΡΙΝ ΤΟ ΖΥΜΩΤΗΡΙ</t>
        </is>
      </c>
      <c r="K447" s="53" t="n">
        <v>45985.82569444444</v>
      </c>
      <c r="L447" s="53" t="n">
        <v>45985.82847222222</v>
      </c>
      <c r="M447" s="54" t="n">
        <v>4.7</v>
      </c>
      <c r="N447" s="25" t="inlineStr">
        <is>
          <t>https://zenodo.org/records/17855209</t>
        </is>
      </c>
      <c r="O447" s="25" t="inlineStr">
        <is>
          <t>公开真实生产数据</t>
        </is>
      </c>
      <c r="P447" t="inlineStr">
        <is>
          <t>SHIFT-PRE-20251124</t>
        </is>
      </c>
      <c r="Q447" t="inlineStr">
        <is>
          <t>已关联</t>
        </is>
      </c>
      <c r="R447" t="inlineStr">
        <is>
          <t>按班次口径判断</t>
        </is>
      </c>
      <c r="T447" t="inlineStr">
        <is>
          <t>否</t>
        </is>
      </c>
    </row>
    <row r="448">
      <c r="A448" s="25" t="inlineStr">
        <is>
          <t>STOP-PRE-00447</t>
        </is>
      </c>
      <c r="B448" s="25" t="inlineStr">
        <is>
          <t>SHIFT-PRE-20251124</t>
        </is>
      </c>
      <c r="C448" s="25" t="inlineStr">
        <is>
          <t>改善前</t>
        </is>
      </c>
      <c r="D448" s="51" t="n">
        <v>45985</v>
      </c>
      <c r="E448" s="25" t="inlineStr">
        <is>
          <t>KK200-1</t>
        </is>
      </c>
      <c r="F448" s="25" t="inlineStr">
        <is>
          <t>OPERATIONAL</t>
        </is>
      </c>
      <c r="G448" s="25" t="inlineStr">
        <is>
          <t>CLEANING</t>
        </is>
      </c>
      <c r="H448" s="25" t="inlineStr">
        <is>
          <t>Planned - Included in OEE</t>
        </is>
      </c>
      <c r="I448" s="25" t="inlineStr">
        <is>
          <t>EXTRUDER PRESS</t>
        </is>
      </c>
      <c r="J448" s="25" t="inlineStr">
        <is>
          <t>-</t>
        </is>
      </c>
      <c r="K448" s="53" t="n">
        <v>45985.84513888889</v>
      </c>
      <c r="L448" s="53" t="n">
        <v>45985.85416666666</v>
      </c>
      <c r="M448" s="54" t="n">
        <v>13</v>
      </c>
      <c r="N448" s="25" t="inlineStr">
        <is>
          <t>https://zenodo.org/records/17855209</t>
        </is>
      </c>
      <c r="O448" s="25" t="inlineStr">
        <is>
          <t>公开真实生产数据</t>
        </is>
      </c>
      <c r="P448" t="inlineStr">
        <is>
          <t>SHIFT-PRE-20251124</t>
        </is>
      </c>
      <c r="Q448" t="inlineStr">
        <is>
          <t>已关联</t>
        </is>
      </c>
      <c r="R448" t="inlineStr">
        <is>
          <t>按班次口径判断</t>
        </is>
      </c>
      <c r="T448" t="inlineStr">
        <is>
          <t>否</t>
        </is>
      </c>
    </row>
    <row r="449">
      <c r="A449" s="25" t="inlineStr">
        <is>
          <t>STOP-PRE-00448</t>
        </is>
      </c>
      <c r="B449" s="25" t="inlineStr">
        <is>
          <t>SHIFT-PRE-20251125</t>
        </is>
      </c>
      <c r="C449" s="25" t="inlineStr">
        <is>
          <t>改善前</t>
        </is>
      </c>
      <c r="D449" s="51" t="n">
        <v>45986</v>
      </c>
      <c r="E449" s="25" t="inlineStr">
        <is>
          <t>KK200-1</t>
        </is>
      </c>
      <c r="F449" s="25" t="inlineStr">
        <is>
          <t>OPERATIONAL</t>
        </is>
      </c>
      <c r="G449" s="25" t="inlineStr">
        <is>
          <t>CLEANING</t>
        </is>
      </c>
      <c r="H449" s="25" t="inlineStr">
        <is>
          <t>Planned - Included in OEE</t>
        </is>
      </c>
      <c r="I449" s="25" t="inlineStr">
        <is>
          <t>EXTRUDER PRESS</t>
        </is>
      </c>
      <c r="J449" s="25" t="inlineStr">
        <is>
          <t>-</t>
        </is>
      </c>
      <c r="K449" s="53" t="n">
        <v>45986.51041666666</v>
      </c>
      <c r="L449" s="53" t="n">
        <v>45986.51319444444</v>
      </c>
      <c r="M449" s="54" t="n">
        <v>4.9</v>
      </c>
      <c r="N449" s="25" t="inlineStr">
        <is>
          <t>https://zenodo.org/records/17855209</t>
        </is>
      </c>
      <c r="O449" s="25" t="inlineStr">
        <is>
          <t>公开真实生产数据</t>
        </is>
      </c>
      <c r="P449" t="inlineStr">
        <is>
          <t>SHIFT-PRE-20251125</t>
        </is>
      </c>
      <c r="Q449" t="inlineStr">
        <is>
          <t>已关联</t>
        </is>
      </c>
      <c r="R449" t="inlineStr">
        <is>
          <t>按班次口径判断</t>
        </is>
      </c>
      <c r="T449" t="inlineStr">
        <is>
          <t>否</t>
        </is>
      </c>
    </row>
    <row r="450">
      <c r="A450" s="25" t="inlineStr">
        <is>
          <t>STOP-PRE-00449</t>
        </is>
      </c>
      <c r="B450" s="25" t="inlineStr">
        <is>
          <t>SHIFT-PRE-20251125</t>
        </is>
      </c>
      <c r="C450" s="25" t="inlineStr">
        <is>
          <t>改善前</t>
        </is>
      </c>
      <c r="D450" s="51" t="n">
        <v>45986</v>
      </c>
      <c r="E450" s="25" t="inlineStr">
        <is>
          <t>KK200-1</t>
        </is>
      </c>
      <c r="F450" s="25" t="inlineStr">
        <is>
          <t>MATERIALS</t>
        </is>
      </c>
      <c r="G450" s="25" t="inlineStr">
        <is>
          <t>RACKS</t>
        </is>
      </c>
      <c r="H450" s="25" t="inlineStr">
        <is>
          <t>Unplanned</t>
        </is>
      </c>
      <c r="I450" s="25" t="inlineStr">
        <is>
          <t>HYDRAULIC ELEVATOR (LOADING)</t>
        </is>
      </c>
      <c r="J450" s="25" t="inlineStr">
        <is>
          <t>ΣΤΡΑΒΟ ΤΕΛΑΡΟ</t>
        </is>
      </c>
      <c r="K450" s="53" t="n">
        <v>45986.51597222222</v>
      </c>
      <c r="L450" s="53" t="n">
        <v>45986.51805555556</v>
      </c>
      <c r="M450" s="54" t="n">
        <v>3.1</v>
      </c>
      <c r="N450" s="25" t="inlineStr">
        <is>
          <t>https://zenodo.org/records/17855209</t>
        </is>
      </c>
      <c r="O450" s="25" t="inlineStr">
        <is>
          <t>公开真实生产数据</t>
        </is>
      </c>
      <c r="P450" t="inlineStr">
        <is>
          <t>SHIFT-PRE-20251125</t>
        </is>
      </c>
      <c r="Q450" t="inlineStr">
        <is>
          <t>已关联</t>
        </is>
      </c>
      <c r="R450" t="inlineStr">
        <is>
          <t>按班次口径判断</t>
        </is>
      </c>
      <c r="T450" t="inlineStr">
        <is>
          <t>否</t>
        </is>
      </c>
    </row>
    <row r="451">
      <c r="A451" s="25" t="inlineStr">
        <is>
          <t>STOP-PRE-00450</t>
        </is>
      </c>
      <c r="B451" s="25" t="inlineStr">
        <is>
          <t>SHIFT-PRE-20251125</t>
        </is>
      </c>
      <c r="C451" s="25" t="inlineStr">
        <is>
          <t>改善前</t>
        </is>
      </c>
      <c r="D451" s="51" t="n">
        <v>45986</v>
      </c>
      <c r="E451" s="25" t="inlineStr">
        <is>
          <t>KK200-1</t>
        </is>
      </c>
      <c r="F451" s="25" t="inlineStr">
        <is>
          <t>OPERATIONAL</t>
        </is>
      </c>
      <c r="G451" s="25" t="inlineStr">
        <is>
          <t>OTHER</t>
        </is>
      </c>
      <c r="H451" s="25" t="inlineStr">
        <is>
          <t>Unplanned</t>
        </is>
      </c>
      <c r="I451" s="25" t="inlineStr">
        <is>
          <t>HYDRAULIC ELEVATOR (UNLOADING)</t>
        </is>
      </c>
      <c r="J451" s="25" t="inlineStr">
        <is>
          <t xml:space="preserve">ΛΑΘΟΣ ΧΕΙΡΙΣΤΗ </t>
        </is>
      </c>
      <c r="K451" s="53" t="n">
        <v>45986.51944444444</v>
      </c>
      <c r="L451" s="53" t="n">
        <v>45986.52916666667</v>
      </c>
      <c r="M451" s="54" t="n">
        <v>15</v>
      </c>
      <c r="N451" s="25" t="inlineStr">
        <is>
          <t>https://zenodo.org/records/17855209</t>
        </is>
      </c>
      <c r="O451" s="25" t="inlineStr">
        <is>
          <t>公开真实生产数据</t>
        </is>
      </c>
      <c r="P451" t="inlineStr">
        <is>
          <t>SHIFT-PRE-20251125</t>
        </is>
      </c>
      <c r="Q451" t="inlineStr">
        <is>
          <t>已关联</t>
        </is>
      </c>
      <c r="R451" t="inlineStr">
        <is>
          <t>按班次口径判断</t>
        </is>
      </c>
      <c r="T451" t="inlineStr">
        <is>
          <t>否</t>
        </is>
      </c>
    </row>
    <row r="452">
      <c r="A452" s="25" t="inlineStr">
        <is>
          <t>STOP-PRE-00451</t>
        </is>
      </c>
      <c r="B452" s="25" t="inlineStr">
        <is>
          <t>SHIFT-PRE-20251125</t>
        </is>
      </c>
      <c r="C452" s="25" t="inlineStr">
        <is>
          <t>改善前</t>
        </is>
      </c>
      <c r="D452" s="51" t="n">
        <v>45986</v>
      </c>
      <c r="E452" s="25" t="inlineStr">
        <is>
          <t>KK200-1</t>
        </is>
      </c>
      <c r="F452" s="25" t="inlineStr">
        <is>
          <t>OPERATIONAL</t>
        </is>
      </c>
      <c r="G452" s="25" t="inlineStr">
        <is>
          <t>OTHER</t>
        </is>
      </c>
      <c r="H452" s="25" t="inlineStr">
        <is>
          <t>Unplanned</t>
        </is>
      </c>
      <c r="I452" s="25" t="inlineStr">
        <is>
          <t>HYDRAULIC ELEVATOR (UNLOADING)</t>
        </is>
      </c>
      <c r="J452" s="25" t="inlineStr">
        <is>
          <t xml:space="preserve">ΛΑΘΟΣ ΧΕΙΡΙΣΤΗ </t>
        </is>
      </c>
      <c r="K452" s="53" t="n">
        <v>45986.52986111111</v>
      </c>
      <c r="L452" s="53" t="n">
        <v>45986.53472222222</v>
      </c>
      <c r="M452" s="54" t="n">
        <v>8</v>
      </c>
      <c r="N452" s="25" t="inlineStr">
        <is>
          <t>https://zenodo.org/records/17855209</t>
        </is>
      </c>
      <c r="O452" s="25" t="inlineStr">
        <is>
          <t>公开真实生产数据</t>
        </is>
      </c>
      <c r="P452" t="inlineStr">
        <is>
          <t>SHIFT-PRE-20251125</t>
        </is>
      </c>
      <c r="Q452" t="inlineStr">
        <is>
          <t>已关联</t>
        </is>
      </c>
      <c r="R452" t="inlineStr">
        <is>
          <t>按班次口径判断</t>
        </is>
      </c>
      <c r="T452" t="inlineStr">
        <is>
          <t>否</t>
        </is>
      </c>
    </row>
    <row r="453">
      <c r="A453" s="25" t="inlineStr">
        <is>
          <t>STOP-PRE-00452</t>
        </is>
      </c>
      <c r="B453" s="25" t="inlineStr">
        <is>
          <t>SHIFT-PRE-20251125</t>
        </is>
      </c>
      <c r="C453" s="25" t="inlineStr">
        <is>
          <t>改善前</t>
        </is>
      </c>
      <c r="D453" s="51" t="n">
        <v>45986</v>
      </c>
      <c r="E453" s="25" t="inlineStr">
        <is>
          <t>7KK25</t>
        </is>
      </c>
      <c r="F453" s="25" t="inlineStr">
        <is>
          <t>SETUPS-CHANGEOVERS</t>
        </is>
      </c>
      <c r="G453" s="25" t="inlineStr">
        <is>
          <t>MATERIAL CHANGEOVER</t>
        </is>
      </c>
      <c r="H453" s="25" t="inlineStr">
        <is>
          <t>Planned - Included in OEE</t>
        </is>
      </c>
      <c r="I453" s="25" t="inlineStr">
        <is>
          <t>EXTRUDER PRESS</t>
        </is>
      </c>
      <c r="J453" s="25" t="inlineStr">
        <is>
          <t>-</t>
        </is>
      </c>
      <c r="K453" s="53" t="n">
        <v>45986.53541666667</v>
      </c>
      <c r="L453" s="53" t="n">
        <v>45986.55555555555</v>
      </c>
      <c r="M453" s="54" t="n">
        <v>29.6</v>
      </c>
      <c r="N453" s="25" t="inlineStr">
        <is>
          <t>https://zenodo.org/records/17855209</t>
        </is>
      </c>
      <c r="O453" s="25" t="inlineStr">
        <is>
          <t>公开真实生产数据</t>
        </is>
      </c>
      <c r="P453" t="inlineStr">
        <is>
          <t>SHIFT-PRE-20251125</t>
        </is>
      </c>
      <c r="Q453" t="inlineStr">
        <is>
          <t>已关联</t>
        </is>
      </c>
      <c r="R453" t="inlineStr">
        <is>
          <t>按班次口径判断</t>
        </is>
      </c>
      <c r="T453" t="inlineStr">
        <is>
          <t>是</t>
        </is>
      </c>
      <c r="U453">
        <f>IFERROR(VLOOKUP(G453,'18_换产标准_模拟'!$B$2:$F$4,3,FALSE),"")</f>
        <v/>
      </c>
      <c r="V453">
        <f>IFERROR(MAX(M453-U453,0),"")</f>
        <v/>
      </c>
      <c r="W453">
        <f>IFERROR(IF(V453=0,"达标",IF(V453&lt;=VLOOKUP(G453,'18_换产标准_模拟'!$B$2:$F$4,4,FALSE)-VLOOKUP(G453,'18_换产标准_模拟'!$B$2:$F$4,3,FALSE),"轻微超时",IF(V453&lt;=VLOOKUP(G453,'18_换产标准_模拟'!$B$2:$F$4,5,FALSE)-VLOOKUP(G453,'18_换产标准_模拟'!$B$2:$F$4,3,FALSE),"超时","严重超时"))),"")</f>
        <v/>
      </c>
      <c r="X453">
        <f>IFERROR(INDEX('18_换产标准_模拟'!$A$2:$A$4,MATCH(G453,'18_换产标准_模拟'!$B$2:$B$4,0)),"")</f>
        <v/>
      </c>
      <c r="Y453" t="inlineStr">
        <is>
          <t>团队模拟数据</t>
        </is>
      </c>
    </row>
    <row r="454">
      <c r="A454" s="25" t="inlineStr">
        <is>
          <t>STOP-PRE-00453</t>
        </is>
      </c>
      <c r="B454" s="25" t="inlineStr">
        <is>
          <t>SHIFT-PRE-20251125</t>
        </is>
      </c>
      <c r="C454" s="25" t="inlineStr">
        <is>
          <t>改善前</t>
        </is>
      </c>
      <c r="D454" s="51" t="n">
        <v>45986</v>
      </c>
      <c r="E454" s="25" t="inlineStr">
        <is>
          <t>7KK25</t>
        </is>
      </c>
      <c r="F454" s="25" t="inlineStr">
        <is>
          <t>SETUPS-CHANGEOVERS</t>
        </is>
      </c>
      <c r="G454" s="25" t="inlineStr">
        <is>
          <t>MATERIAL CHANGEOVER</t>
        </is>
      </c>
      <c r="H454" s="25" t="inlineStr">
        <is>
          <t>Planned - Included in OEE</t>
        </is>
      </c>
      <c r="I454" s="25" t="inlineStr">
        <is>
          <t>HACKING STATION</t>
        </is>
      </c>
      <c r="J454" s="25" t="inlineStr">
        <is>
          <t>-</t>
        </is>
      </c>
      <c r="K454" s="53" t="n">
        <v>45986.61736111111</v>
      </c>
      <c r="L454" s="53" t="n">
        <v>45986.62430555555</v>
      </c>
      <c r="M454" s="54" t="n">
        <v>10.2</v>
      </c>
      <c r="N454" s="25" t="inlineStr">
        <is>
          <t>https://zenodo.org/records/17855209</t>
        </is>
      </c>
      <c r="O454" s="25" t="inlineStr">
        <is>
          <t>公开真实生产数据</t>
        </is>
      </c>
      <c r="P454" t="inlineStr">
        <is>
          <t>SHIFT-PRE-20251125</t>
        </is>
      </c>
      <c r="Q454" t="inlineStr">
        <is>
          <t>已关联</t>
        </is>
      </c>
      <c r="R454" t="inlineStr">
        <is>
          <t>按班次口径判断</t>
        </is>
      </c>
      <c r="T454" t="inlineStr">
        <is>
          <t>是</t>
        </is>
      </c>
      <c r="U454">
        <f>IFERROR(VLOOKUP(G454,'18_换产标准_模拟'!$B$2:$F$4,3,FALSE),"")</f>
        <v/>
      </c>
      <c r="V454">
        <f>IFERROR(MAX(M454-U454,0),"")</f>
        <v/>
      </c>
      <c r="W454">
        <f>IFERROR(IF(V454=0,"达标",IF(V454&lt;=VLOOKUP(G454,'18_换产标准_模拟'!$B$2:$F$4,4,FALSE)-VLOOKUP(G454,'18_换产标准_模拟'!$B$2:$F$4,3,FALSE),"轻微超时",IF(V454&lt;=VLOOKUP(G454,'18_换产标准_模拟'!$B$2:$F$4,5,FALSE)-VLOOKUP(G454,'18_换产标准_模拟'!$B$2:$F$4,3,FALSE),"超时","严重超时"))),"")</f>
        <v/>
      </c>
      <c r="X454">
        <f>IFERROR(INDEX('18_换产标准_模拟'!$A$2:$A$4,MATCH(G454,'18_换产标准_模拟'!$B$2:$B$4,0)),"")</f>
        <v/>
      </c>
      <c r="Y454" t="inlineStr">
        <is>
          <t>团队模拟数据</t>
        </is>
      </c>
    </row>
    <row r="455">
      <c r="A455" s="25" t="inlineStr">
        <is>
          <t>STOP-PRE-00454</t>
        </is>
      </c>
      <c r="B455" s="25" t="inlineStr">
        <is>
          <t>SHIFT-PRE-20251125</t>
        </is>
      </c>
      <c r="C455" s="25" t="inlineStr">
        <is>
          <t>改善前</t>
        </is>
      </c>
      <c r="D455" s="51" t="n">
        <v>45986</v>
      </c>
      <c r="E455" s="25" t="inlineStr">
        <is>
          <t>7KK25</t>
        </is>
      </c>
      <c r="F455" s="25" t="inlineStr">
        <is>
          <t>MATERIALS</t>
        </is>
      </c>
      <c r="G455" s="25" t="inlineStr">
        <is>
          <t>MANUAL BRICK HANDLING</t>
        </is>
      </c>
      <c r="H455" s="25" t="inlineStr">
        <is>
          <t>Unplanned</t>
        </is>
      </c>
      <c r="I455" s="25" t="inlineStr">
        <is>
          <t>HACKING STATION</t>
        </is>
      </c>
      <c r="J455" s="25" t="inlineStr">
        <is>
          <t>ΣΠΑΣΜΕΝΑ ΤΟΥΒΛΑ</t>
        </is>
      </c>
      <c r="K455" s="53" t="n">
        <v>45986.63472222222</v>
      </c>
      <c r="L455" s="53" t="n">
        <v>45986.64513888889</v>
      </c>
      <c r="M455" s="54" t="n">
        <v>15.1</v>
      </c>
      <c r="N455" s="25" t="inlineStr">
        <is>
          <t>https://zenodo.org/records/17855209</t>
        </is>
      </c>
      <c r="O455" s="25" t="inlineStr">
        <is>
          <t>公开真实生产数据</t>
        </is>
      </c>
      <c r="P455" t="inlineStr">
        <is>
          <t>SHIFT-PRE-20251125</t>
        </is>
      </c>
      <c r="Q455" t="inlineStr">
        <is>
          <t>已关联</t>
        </is>
      </c>
      <c r="R455" t="inlineStr">
        <is>
          <t>按班次口径判断</t>
        </is>
      </c>
      <c r="T455" t="inlineStr">
        <is>
          <t>否</t>
        </is>
      </c>
    </row>
    <row r="456">
      <c r="A456" s="25" t="inlineStr">
        <is>
          <t>STOP-PRE-00455</t>
        </is>
      </c>
      <c r="B456" s="25" t="inlineStr">
        <is>
          <t>SHIFT-PRE-20251125</t>
        </is>
      </c>
      <c r="C456" s="25" t="inlineStr">
        <is>
          <t>改善前</t>
        </is>
      </c>
      <c r="D456" s="51" t="n">
        <v>45986</v>
      </c>
      <c r="E456" s="25" t="inlineStr">
        <is>
          <t>7KK25</t>
        </is>
      </c>
      <c r="F456" s="25" t="inlineStr">
        <is>
          <t>FAILURE</t>
        </is>
      </c>
      <c r="G456" s="25" t="inlineStr">
        <is>
          <t>AUTOMATION FAILURE</t>
        </is>
      </c>
      <c r="H456" s="25" t="inlineStr">
        <is>
          <t>Unplanned</t>
        </is>
      </c>
      <c r="I456" s="25" t="inlineStr">
        <is>
          <t>LINE 52</t>
        </is>
      </c>
      <c r="J456" s="25" t="inlineStr">
        <is>
          <t>ΚΑΡΕΛΙΝΟ</t>
        </is>
      </c>
      <c r="K456" s="53" t="n">
        <v>45986.70486111111</v>
      </c>
      <c r="L456" s="53" t="n">
        <v>45986.71111111111</v>
      </c>
      <c r="M456" s="54" t="n">
        <v>9.300000000000001</v>
      </c>
      <c r="N456" s="25" t="inlineStr">
        <is>
          <t>https://zenodo.org/records/17855209</t>
        </is>
      </c>
      <c r="O456" s="25" t="inlineStr">
        <is>
          <t>公开真实生产数据</t>
        </is>
      </c>
      <c r="P456" t="inlineStr">
        <is>
          <t>SHIFT-PRE-20251125</t>
        </is>
      </c>
      <c r="Q456" t="inlineStr">
        <is>
          <t>已关联</t>
        </is>
      </c>
      <c r="R456" t="inlineStr">
        <is>
          <t>按班次口径判断</t>
        </is>
      </c>
      <c r="T456" t="inlineStr">
        <is>
          <t>否</t>
        </is>
      </c>
    </row>
    <row r="457">
      <c r="A457" s="25" t="inlineStr">
        <is>
          <t>STOP-PRE-00456</t>
        </is>
      </c>
      <c r="B457" s="25" t="inlineStr">
        <is>
          <t>SHIFT-PRE-20251125</t>
        </is>
      </c>
      <c r="C457" s="25" t="inlineStr">
        <is>
          <t>改善前</t>
        </is>
      </c>
      <c r="D457" s="51" t="n">
        <v>45986</v>
      </c>
      <c r="E457" s="25" t="inlineStr">
        <is>
          <t>7KK25</t>
        </is>
      </c>
      <c r="F457" s="25" t="inlineStr">
        <is>
          <t>MATERIALS</t>
        </is>
      </c>
      <c r="G457" s="25" t="inlineStr">
        <is>
          <t>RACKS</t>
        </is>
      </c>
      <c r="H457" s="25" t="inlineStr">
        <is>
          <t>Unplanned</t>
        </is>
      </c>
      <c r="I457" s="25" t="inlineStr">
        <is>
          <t>HYDRAULIC ELEVATOR (UNLOADING)</t>
        </is>
      </c>
      <c r="J457" s="25" t="inlineStr">
        <is>
          <t>ΣΤΡΑΒΟ ΤΕΛΑΡΟ</t>
        </is>
      </c>
      <c r="K457" s="53" t="n">
        <v>45986.74375</v>
      </c>
      <c r="L457" s="53" t="n">
        <v>45986.74722222222</v>
      </c>
      <c r="M457" s="54" t="n">
        <v>5.6</v>
      </c>
      <c r="N457" s="25" t="inlineStr">
        <is>
          <t>https://zenodo.org/records/17855209</t>
        </is>
      </c>
      <c r="O457" s="25" t="inlineStr">
        <is>
          <t>公开真实生产数据</t>
        </is>
      </c>
      <c r="P457" t="inlineStr">
        <is>
          <t>SHIFT-PRE-20251125</t>
        </is>
      </c>
      <c r="Q457" t="inlineStr">
        <is>
          <t>已关联</t>
        </is>
      </c>
      <c r="R457" t="inlineStr">
        <is>
          <t>按班次口径判断</t>
        </is>
      </c>
      <c r="T457" t="inlineStr">
        <is>
          <t>否</t>
        </is>
      </c>
    </row>
    <row r="458">
      <c r="A458" s="25" t="inlineStr">
        <is>
          <t>STOP-PRE-00457</t>
        </is>
      </c>
      <c r="B458" s="25" t="inlineStr">
        <is>
          <t>SHIFT-PRE-20251125</t>
        </is>
      </c>
      <c r="C458" s="25" t="inlineStr">
        <is>
          <t>改善前</t>
        </is>
      </c>
      <c r="D458" s="51" t="n">
        <v>45986</v>
      </c>
      <c r="E458" s="25" t="inlineStr">
        <is>
          <t>7KK25</t>
        </is>
      </c>
      <c r="F458" s="25" t="inlineStr">
        <is>
          <t>MATERIALS</t>
        </is>
      </c>
      <c r="G458" s="25" t="inlineStr">
        <is>
          <t>RACKS</t>
        </is>
      </c>
      <c r="H458" s="25" t="inlineStr">
        <is>
          <t>Unplanned</t>
        </is>
      </c>
      <c r="I458" s="25" t="inlineStr">
        <is>
          <t>HYDRAULIC ELEVATOR (LOADING)</t>
        </is>
      </c>
      <c r="J458" s="25" t="inlineStr">
        <is>
          <t>ΣΤΡΑΒΟ ΤΕΛΑΡΟ</t>
        </is>
      </c>
      <c r="K458" s="53" t="n">
        <v>45986.78055555555</v>
      </c>
      <c r="L458" s="53" t="n">
        <v>45986.78333333333</v>
      </c>
      <c r="M458" s="54" t="n">
        <v>4.7</v>
      </c>
      <c r="N458" s="25" t="inlineStr">
        <is>
          <t>https://zenodo.org/records/17855209</t>
        </is>
      </c>
      <c r="O458" s="25" t="inlineStr">
        <is>
          <t>公开真实生产数据</t>
        </is>
      </c>
      <c r="P458" t="inlineStr">
        <is>
          <t>SHIFT-PRE-20251125</t>
        </is>
      </c>
      <c r="Q458" t="inlineStr">
        <is>
          <t>已关联</t>
        </is>
      </c>
      <c r="R458" t="inlineStr">
        <is>
          <t>按班次口径判断</t>
        </is>
      </c>
      <c r="T458" t="inlineStr">
        <is>
          <t>否</t>
        </is>
      </c>
    </row>
    <row r="459">
      <c r="A459" s="25" t="inlineStr">
        <is>
          <t>STOP-PRE-00458</t>
        </is>
      </c>
      <c r="B459" s="25" t="inlineStr">
        <is>
          <t>SHIFT-PRE-20251125</t>
        </is>
      </c>
      <c r="C459" s="25" t="inlineStr">
        <is>
          <t>改善前</t>
        </is>
      </c>
      <c r="D459" s="51" t="n">
        <v>45986</v>
      </c>
      <c r="E459" s="25" t="inlineStr">
        <is>
          <t>KK250</t>
        </is>
      </c>
      <c r="F459" s="25" t="inlineStr">
        <is>
          <t>SETUPS-CHANGEOVERS</t>
        </is>
      </c>
      <c r="G459" s="25" t="inlineStr">
        <is>
          <t>MATERIAL CHANGEOVER</t>
        </is>
      </c>
      <c r="H459" s="25" t="inlineStr">
        <is>
          <t>Planned - Included in OEE</t>
        </is>
      </c>
      <c r="I459" s="25" t="inlineStr">
        <is>
          <t>EXTRUDER PRESS</t>
        </is>
      </c>
      <c r="J459" s="25" t="inlineStr">
        <is>
          <t>-</t>
        </is>
      </c>
      <c r="K459" s="53" t="n">
        <v>45986.80486111111</v>
      </c>
      <c r="L459" s="53" t="n">
        <v>45986.8125</v>
      </c>
      <c r="M459" s="54" t="n">
        <v>11.7</v>
      </c>
      <c r="N459" s="25" t="inlineStr">
        <is>
          <t>https://zenodo.org/records/17855209</t>
        </is>
      </c>
      <c r="O459" s="25" t="inlineStr">
        <is>
          <t>公开真实生产数据</t>
        </is>
      </c>
      <c r="P459" t="inlineStr">
        <is>
          <t>SHIFT-PRE-20251125</t>
        </is>
      </c>
      <c r="Q459" t="inlineStr">
        <is>
          <t>已关联</t>
        </is>
      </c>
      <c r="R459" t="inlineStr">
        <is>
          <t>按班次口径判断</t>
        </is>
      </c>
      <c r="T459" t="inlineStr">
        <is>
          <t>是</t>
        </is>
      </c>
      <c r="U459">
        <f>IFERROR(VLOOKUP(G459,'18_换产标准_模拟'!$B$2:$F$4,3,FALSE),"")</f>
        <v/>
      </c>
      <c r="V459">
        <f>IFERROR(MAX(M459-U459,0),"")</f>
        <v/>
      </c>
      <c r="W459">
        <f>IFERROR(IF(V459=0,"达标",IF(V459&lt;=VLOOKUP(G459,'18_换产标准_模拟'!$B$2:$F$4,4,FALSE)-VLOOKUP(G459,'18_换产标准_模拟'!$B$2:$F$4,3,FALSE),"轻微超时",IF(V459&lt;=VLOOKUP(G459,'18_换产标准_模拟'!$B$2:$F$4,5,FALSE)-VLOOKUP(G459,'18_换产标准_模拟'!$B$2:$F$4,3,FALSE),"超时","严重超时"))),"")</f>
        <v/>
      </c>
      <c r="X459">
        <f>IFERROR(INDEX('18_换产标准_模拟'!$A$2:$A$4,MATCH(G459,'18_换产标准_模拟'!$B$2:$B$4,0)),"")</f>
        <v/>
      </c>
      <c r="Y459" t="inlineStr">
        <is>
          <t>团队模拟数据</t>
        </is>
      </c>
    </row>
    <row r="460">
      <c r="A460" s="25" t="inlineStr">
        <is>
          <t>STOP-PRE-00459</t>
        </is>
      </c>
      <c r="B460" s="25" t="inlineStr">
        <is>
          <t>SHIFT-PRE-20251125</t>
        </is>
      </c>
      <c r="C460" s="25" t="inlineStr">
        <is>
          <t>改善前</t>
        </is>
      </c>
      <c r="D460" s="51" t="n">
        <v>45986</v>
      </c>
      <c r="E460" s="25" t="inlineStr">
        <is>
          <t>KK250</t>
        </is>
      </c>
      <c r="F460" s="25" t="inlineStr">
        <is>
          <t>SETUPS-CHANGEOVERS</t>
        </is>
      </c>
      <c r="G460" s="25" t="inlineStr">
        <is>
          <t>MATERIAL CHANGEOVER</t>
        </is>
      </c>
      <c r="H460" s="25" t="inlineStr">
        <is>
          <t>Planned - Included in OEE</t>
        </is>
      </c>
      <c r="I460" s="25" t="inlineStr">
        <is>
          <t>EXTRUDER PRESS</t>
        </is>
      </c>
      <c r="J460" s="25" t="inlineStr">
        <is>
          <t>-</t>
        </is>
      </c>
      <c r="K460" s="53" t="n">
        <v>45986.81319444445</v>
      </c>
      <c r="L460" s="53" t="n">
        <v>45986.81805555556</v>
      </c>
      <c r="M460" s="54" t="n">
        <v>7.9</v>
      </c>
      <c r="N460" s="25" t="inlineStr">
        <is>
          <t>https://zenodo.org/records/17855209</t>
        </is>
      </c>
      <c r="O460" s="25" t="inlineStr">
        <is>
          <t>公开真实生产数据</t>
        </is>
      </c>
      <c r="P460" t="inlineStr">
        <is>
          <t>SHIFT-PRE-20251125</t>
        </is>
      </c>
      <c r="Q460" t="inlineStr">
        <is>
          <t>已关联</t>
        </is>
      </c>
      <c r="R460" t="inlineStr">
        <is>
          <t>按班次口径判断</t>
        </is>
      </c>
      <c r="T460" t="inlineStr">
        <is>
          <t>是</t>
        </is>
      </c>
      <c r="U460">
        <f>IFERROR(VLOOKUP(G460,'18_换产标准_模拟'!$B$2:$F$4,3,FALSE),"")</f>
        <v/>
      </c>
      <c r="V460">
        <f>IFERROR(MAX(M460-U460,0),"")</f>
        <v/>
      </c>
      <c r="W460">
        <f>IFERROR(IF(V460=0,"达标",IF(V460&lt;=VLOOKUP(G460,'18_换产标准_模拟'!$B$2:$F$4,4,FALSE)-VLOOKUP(G460,'18_换产标准_模拟'!$B$2:$F$4,3,FALSE),"轻微超时",IF(V460&lt;=VLOOKUP(G460,'18_换产标准_模拟'!$B$2:$F$4,5,FALSE)-VLOOKUP(G460,'18_换产标准_模拟'!$B$2:$F$4,3,FALSE),"超时","严重超时"))),"")</f>
        <v/>
      </c>
      <c r="X460">
        <f>IFERROR(INDEX('18_换产标准_模拟'!$A$2:$A$4,MATCH(G460,'18_换产标准_模拟'!$B$2:$B$4,0)),"")</f>
        <v/>
      </c>
      <c r="Y460" t="inlineStr">
        <is>
          <t>团队模拟数据</t>
        </is>
      </c>
    </row>
    <row r="461">
      <c r="A461" s="25" t="inlineStr">
        <is>
          <t>STOP-PRE-00460</t>
        </is>
      </c>
      <c r="B461" s="25" t="inlineStr">
        <is>
          <t>SHIFT-PRE-20251125</t>
        </is>
      </c>
      <c r="C461" s="25" t="inlineStr">
        <is>
          <t>改善前</t>
        </is>
      </c>
      <c r="D461" s="51" t="n">
        <v>45986</v>
      </c>
      <c r="E461" s="25" t="inlineStr">
        <is>
          <t>KK250</t>
        </is>
      </c>
      <c r="F461" s="25" t="inlineStr">
        <is>
          <t>OPERATIONAL</t>
        </is>
      </c>
      <c r="G461" s="25" t="inlineStr">
        <is>
          <t>CLEANING</t>
        </is>
      </c>
      <c r="H461" s="25" t="inlineStr">
        <is>
          <t>Planned - Included in OEE</t>
        </is>
      </c>
      <c r="I461" s="25" t="inlineStr">
        <is>
          <t>EXTRUDER PRESS</t>
        </is>
      </c>
      <c r="J461" s="25" t="inlineStr">
        <is>
          <t>-</t>
        </is>
      </c>
      <c r="K461" s="53" t="n">
        <v>45986.84722222222</v>
      </c>
      <c r="L461" s="53" t="n">
        <v>45986.85416666666</v>
      </c>
      <c r="M461" s="54" t="n">
        <v>10</v>
      </c>
      <c r="N461" s="25" t="inlineStr">
        <is>
          <t>https://zenodo.org/records/17855209</t>
        </is>
      </c>
      <c r="O461" s="25" t="inlineStr">
        <is>
          <t>公开真实生产数据</t>
        </is>
      </c>
      <c r="P461" t="inlineStr">
        <is>
          <t>SHIFT-PRE-20251125</t>
        </is>
      </c>
      <c r="Q461" t="inlineStr">
        <is>
          <t>已关联</t>
        </is>
      </c>
      <c r="R461" t="inlineStr">
        <is>
          <t>按班次口径判断</t>
        </is>
      </c>
      <c r="T461" t="inlineStr">
        <is>
          <t>否</t>
        </is>
      </c>
    </row>
    <row r="462">
      <c r="A462" s="25" t="inlineStr">
        <is>
          <t>STOP-PRE-00461</t>
        </is>
      </c>
      <c r="B462" s="25" t="inlineStr">
        <is>
          <t>SHIFT-PRE-20251126</t>
        </is>
      </c>
      <c r="C462" s="25" t="inlineStr">
        <is>
          <t>改善前</t>
        </is>
      </c>
      <c r="D462" s="51" t="n">
        <v>45987</v>
      </c>
      <c r="E462" s="25" t="inlineStr">
        <is>
          <t>KK250</t>
        </is>
      </c>
      <c r="F462" s="25" t="inlineStr">
        <is>
          <t>OPERATIONAL</t>
        </is>
      </c>
      <c r="G462" s="25" t="inlineStr">
        <is>
          <t>CLEANING</t>
        </is>
      </c>
      <c r="H462" s="25" t="inlineStr">
        <is>
          <t>Planned - Included in OEE</t>
        </is>
      </c>
      <c r="I462" s="25" t="inlineStr">
        <is>
          <t>EXTRUDER PRESS</t>
        </is>
      </c>
      <c r="J462" s="25" t="inlineStr">
        <is>
          <t>-</t>
        </is>
      </c>
      <c r="K462" s="53" t="n">
        <v>45987.51041666666</v>
      </c>
      <c r="L462" s="53" t="n">
        <v>45987.51527777778</v>
      </c>
      <c r="M462" s="54" t="n">
        <v>7.8</v>
      </c>
      <c r="N462" s="25" t="inlineStr">
        <is>
          <t>https://zenodo.org/records/17855209</t>
        </is>
      </c>
      <c r="O462" s="25" t="inlineStr">
        <is>
          <t>公开真实生产数据</t>
        </is>
      </c>
      <c r="P462" t="inlineStr">
        <is>
          <t>SHIFT-PRE-20251126</t>
        </is>
      </c>
      <c r="Q462" t="inlineStr">
        <is>
          <t>已关联</t>
        </is>
      </c>
      <c r="R462" t="inlineStr">
        <is>
          <t>按班次口径判断</t>
        </is>
      </c>
      <c r="T462" t="inlineStr">
        <is>
          <t>否</t>
        </is>
      </c>
    </row>
    <row r="463">
      <c r="A463" s="25" t="inlineStr">
        <is>
          <t>STOP-PRE-00462</t>
        </is>
      </c>
      <c r="B463" s="25" t="inlineStr">
        <is>
          <t>SHIFT-PRE-20251126</t>
        </is>
      </c>
      <c r="C463" s="25" t="inlineStr">
        <is>
          <t>改善前</t>
        </is>
      </c>
      <c r="D463" s="51" t="n">
        <v>45987</v>
      </c>
      <c r="E463" s="25" t="inlineStr">
        <is>
          <t>KK250</t>
        </is>
      </c>
      <c r="F463" s="25" t="inlineStr">
        <is>
          <t>FAILURE</t>
        </is>
      </c>
      <c r="G463" s="25" t="inlineStr">
        <is>
          <t>MECHANICAL FAILURE</t>
        </is>
      </c>
      <c r="H463" s="25" t="inlineStr">
        <is>
          <t>Unplanned</t>
        </is>
      </c>
      <c r="I463" s="25" t="inlineStr">
        <is>
          <t>DRYER</t>
        </is>
      </c>
      <c r="J463" s="25" t="inlineStr">
        <is>
          <t xml:space="preserve">ΓΡΑΜΜΗ ΚΑΡΕΛΙΝΩΝ ΕΣΠΑΣΕ Η ΚΑΔΕΝΑ ΤΟΥ 2ου </t>
        </is>
      </c>
      <c r="K463" s="53" t="n">
        <v>45987.57013888889</v>
      </c>
      <c r="L463" s="53" t="n">
        <v>45987.59791666667</v>
      </c>
      <c r="M463" s="54" t="n">
        <v>40.3</v>
      </c>
      <c r="N463" s="25" t="inlineStr">
        <is>
          <t>https://zenodo.org/records/17855209</t>
        </is>
      </c>
      <c r="O463" s="25" t="inlineStr">
        <is>
          <t>公开真实生产数据</t>
        </is>
      </c>
      <c r="P463" t="inlineStr">
        <is>
          <t>SHIFT-PRE-20251126</t>
        </is>
      </c>
      <c r="Q463" t="inlineStr">
        <is>
          <t>已关联</t>
        </is>
      </c>
      <c r="R463" t="inlineStr">
        <is>
          <t>按班次口径判断</t>
        </is>
      </c>
      <c r="T463" t="inlineStr">
        <is>
          <t>否</t>
        </is>
      </c>
    </row>
    <row r="464">
      <c r="A464" s="25" t="inlineStr">
        <is>
          <t>STOP-PRE-00463</t>
        </is>
      </c>
      <c r="B464" s="25" t="inlineStr">
        <is>
          <t>SHIFT-PRE-20251126</t>
        </is>
      </c>
      <c r="C464" s="25" t="inlineStr">
        <is>
          <t>改善前</t>
        </is>
      </c>
      <c r="D464" s="51" t="n">
        <v>45987</v>
      </c>
      <c r="E464" s="25" t="inlineStr">
        <is>
          <t>KK250</t>
        </is>
      </c>
      <c r="F464" s="25" t="inlineStr">
        <is>
          <t>MATERIALS</t>
        </is>
      </c>
      <c r="G464" s="25" t="inlineStr">
        <is>
          <t>MANUAL BRICK HANDLING</t>
        </is>
      </c>
      <c r="H464" s="25" t="inlineStr">
        <is>
          <t>Unplanned</t>
        </is>
      </c>
      <c r="I464" s="25" t="inlineStr">
        <is>
          <t>HACKING STATION</t>
        </is>
      </c>
      <c r="J464" s="25" t="inlineStr">
        <is>
          <t>ΣΠΑΣΜΕΝΑ ΤΟΥΒΛΑ</t>
        </is>
      </c>
      <c r="K464" s="53" t="n">
        <v>45987.61666666667</v>
      </c>
      <c r="L464" s="53" t="n">
        <v>45987.62083333333</v>
      </c>
      <c r="M464" s="54" t="n">
        <v>6.5</v>
      </c>
      <c r="N464" s="25" t="inlineStr">
        <is>
          <t>https://zenodo.org/records/17855209</t>
        </is>
      </c>
      <c r="O464" s="25" t="inlineStr">
        <is>
          <t>公开真实生产数据</t>
        </is>
      </c>
      <c r="P464" t="inlineStr">
        <is>
          <t>SHIFT-PRE-20251126</t>
        </is>
      </c>
      <c r="Q464" t="inlineStr">
        <is>
          <t>已关联</t>
        </is>
      </c>
      <c r="R464" t="inlineStr">
        <is>
          <t>按班次口径判断</t>
        </is>
      </c>
      <c r="T464" t="inlineStr">
        <is>
          <t>否</t>
        </is>
      </c>
    </row>
    <row r="465">
      <c r="A465" s="25" t="inlineStr">
        <is>
          <t>STOP-PRE-00464</t>
        </is>
      </c>
      <c r="B465" s="25" t="inlineStr">
        <is>
          <t>SHIFT-PRE-20251126</t>
        </is>
      </c>
      <c r="C465" s="25" t="inlineStr">
        <is>
          <t>改善前</t>
        </is>
      </c>
      <c r="D465" s="51" t="n">
        <v>45987</v>
      </c>
      <c r="E465" s="25" t="inlineStr">
        <is>
          <t>KK250</t>
        </is>
      </c>
      <c r="F465" s="25" t="inlineStr">
        <is>
          <t>MATERIALS</t>
        </is>
      </c>
      <c r="G465" s="25" t="inlineStr">
        <is>
          <t>MANUAL BRICK HANDLING</t>
        </is>
      </c>
      <c r="H465" s="25" t="inlineStr">
        <is>
          <t>Unplanned</t>
        </is>
      </c>
      <c r="I465" s="25" t="inlineStr">
        <is>
          <t>HACKING STATION</t>
        </is>
      </c>
      <c r="J465" s="25" t="inlineStr">
        <is>
          <t>ΣΠΑΣΜΕΝΑ ΤΟΥΒΛΑ</t>
        </is>
      </c>
      <c r="K465" s="53" t="n">
        <v>45987.64791666667</v>
      </c>
      <c r="L465" s="53" t="n">
        <v>45987.65138888889</v>
      </c>
      <c r="M465" s="54" t="n">
        <v>5.3</v>
      </c>
      <c r="N465" s="25" t="inlineStr">
        <is>
          <t>https://zenodo.org/records/17855209</t>
        </is>
      </c>
      <c r="O465" s="25" t="inlineStr">
        <is>
          <t>公开真实生产数据</t>
        </is>
      </c>
      <c r="P465" t="inlineStr">
        <is>
          <t>SHIFT-PRE-20251126</t>
        </is>
      </c>
      <c r="Q465" t="inlineStr">
        <is>
          <t>已关联</t>
        </is>
      </c>
      <c r="R465" t="inlineStr">
        <is>
          <t>按班次口径判断</t>
        </is>
      </c>
      <c r="T465" t="inlineStr">
        <is>
          <t>否</t>
        </is>
      </c>
    </row>
    <row r="466">
      <c r="A466" s="25" t="inlineStr">
        <is>
          <t>STOP-PRE-00465</t>
        </is>
      </c>
      <c r="B466" s="25" t="inlineStr">
        <is>
          <t>SHIFT-PRE-20251126</t>
        </is>
      </c>
      <c r="C466" s="25" t="inlineStr">
        <is>
          <t>改善前</t>
        </is>
      </c>
      <c r="D466" s="51" t="n">
        <v>45987</v>
      </c>
      <c r="E466" s="25" t="inlineStr">
        <is>
          <t>KK150</t>
        </is>
      </c>
      <c r="F466" s="25" t="inlineStr">
        <is>
          <t>SETUPS-CHANGEOVERS</t>
        </is>
      </c>
      <c r="G466" s="25" t="inlineStr">
        <is>
          <t>MATERIAL CHANGEOVER</t>
        </is>
      </c>
      <c r="H466" s="25" t="inlineStr">
        <is>
          <t>Planned - Included in OEE</t>
        </is>
      </c>
      <c r="I466" s="25" t="inlineStr">
        <is>
          <t>EXTRUDER PRESS</t>
        </is>
      </c>
      <c r="J466" s="25" t="inlineStr">
        <is>
          <t>-</t>
        </is>
      </c>
      <c r="K466" s="53" t="n">
        <v>45987.66111111111</v>
      </c>
      <c r="L466" s="53" t="n">
        <v>45987.67291666667</v>
      </c>
      <c r="M466" s="54" t="n">
        <v>17.2</v>
      </c>
      <c r="N466" s="25" t="inlineStr">
        <is>
          <t>https://zenodo.org/records/17855209</t>
        </is>
      </c>
      <c r="O466" s="25" t="inlineStr">
        <is>
          <t>公开真实生产数据</t>
        </is>
      </c>
      <c r="P466" t="inlineStr">
        <is>
          <t>SHIFT-PRE-20251126</t>
        </is>
      </c>
      <c r="Q466" t="inlineStr">
        <is>
          <t>已关联</t>
        </is>
      </c>
      <c r="R466" t="inlineStr">
        <is>
          <t>按班次口径判断</t>
        </is>
      </c>
      <c r="T466" t="inlineStr">
        <is>
          <t>是</t>
        </is>
      </c>
      <c r="U466">
        <f>IFERROR(VLOOKUP(G466,'18_换产标准_模拟'!$B$2:$F$4,3,FALSE),"")</f>
        <v/>
      </c>
      <c r="V466">
        <f>IFERROR(MAX(M466-U466,0),"")</f>
        <v/>
      </c>
      <c r="W466">
        <f>IFERROR(IF(V466=0,"达标",IF(V466&lt;=VLOOKUP(G466,'18_换产标准_模拟'!$B$2:$F$4,4,FALSE)-VLOOKUP(G466,'18_换产标准_模拟'!$B$2:$F$4,3,FALSE),"轻微超时",IF(V466&lt;=VLOOKUP(G466,'18_换产标准_模拟'!$B$2:$F$4,5,FALSE)-VLOOKUP(G466,'18_换产标准_模拟'!$B$2:$F$4,3,FALSE),"超时","严重超时"))),"")</f>
        <v/>
      </c>
      <c r="X466">
        <f>IFERROR(INDEX('18_换产标准_模拟'!$A$2:$A$4,MATCH(G466,'18_换产标准_模拟'!$B$2:$B$4,0)),"")</f>
        <v/>
      </c>
      <c r="Y466" t="inlineStr">
        <is>
          <t>团队模拟数据</t>
        </is>
      </c>
    </row>
    <row r="467">
      <c r="A467" s="25" t="inlineStr">
        <is>
          <t>STOP-PRE-00466</t>
        </is>
      </c>
      <c r="B467" s="25" t="inlineStr">
        <is>
          <t>SHIFT-PRE-20251126</t>
        </is>
      </c>
      <c r="C467" s="25" t="inlineStr">
        <is>
          <t>改善前</t>
        </is>
      </c>
      <c r="D467" s="51" t="n">
        <v>45987</v>
      </c>
      <c r="E467" s="25" t="inlineStr">
        <is>
          <t>KK150</t>
        </is>
      </c>
      <c r="F467" s="25" t="inlineStr">
        <is>
          <t>OPERATIONAL</t>
        </is>
      </c>
      <c r="G467" s="25" t="inlineStr">
        <is>
          <t>CLEANING</t>
        </is>
      </c>
      <c r="H467" s="25" t="inlineStr">
        <is>
          <t>Planned - Included in OEE</t>
        </is>
      </c>
      <c r="I467" s="25" t="inlineStr">
        <is>
          <t>EXTRUDER PRESS</t>
        </is>
      </c>
      <c r="J467" s="25" t="inlineStr">
        <is>
          <t>-</t>
        </is>
      </c>
      <c r="K467" s="53" t="n">
        <v>45987.77708333333</v>
      </c>
      <c r="L467" s="53" t="n">
        <v>45987.84375</v>
      </c>
      <c r="M467" s="54" t="n">
        <v>96</v>
      </c>
      <c r="N467" s="25" t="inlineStr">
        <is>
          <t>https://zenodo.org/records/17855209</t>
        </is>
      </c>
      <c r="O467" s="25" t="inlineStr">
        <is>
          <t>公开真实生产数据</t>
        </is>
      </c>
      <c r="P467" t="inlineStr">
        <is>
          <t>SHIFT-PRE-20251126</t>
        </is>
      </c>
      <c r="Q467" t="inlineStr">
        <is>
          <t>已关联</t>
        </is>
      </c>
      <c r="R467" t="inlineStr">
        <is>
          <t>按班次口径判断</t>
        </is>
      </c>
      <c r="T467" t="inlineStr">
        <is>
          <t>否</t>
        </is>
      </c>
    </row>
    <row r="468">
      <c r="A468" s="25" t="inlineStr">
        <is>
          <t>STOP-PRE-00467</t>
        </is>
      </c>
      <c r="B468" s="25" t="inlineStr">
        <is>
          <t>SHIFT-PRE-20251127</t>
        </is>
      </c>
      <c r="C468" s="25" t="inlineStr">
        <is>
          <t>改善前</t>
        </is>
      </c>
      <c r="D468" s="51" t="n">
        <v>45988</v>
      </c>
      <c r="E468" s="25" t="inlineStr">
        <is>
          <t>9KK30</t>
        </is>
      </c>
      <c r="F468" s="25" t="inlineStr">
        <is>
          <t>SETUPS-CHANGEOVERS</t>
        </is>
      </c>
      <c r="G468" s="25" t="inlineStr">
        <is>
          <t>MATERIAL CHANGEOVER</t>
        </is>
      </c>
      <c r="H468" s="25" t="inlineStr">
        <is>
          <t>Planned - Included in OEE</t>
        </is>
      </c>
      <c r="I468" s="25" t="inlineStr">
        <is>
          <t>EXTRUDER PRESS</t>
        </is>
      </c>
      <c r="J468" s="25" t="inlineStr">
        <is>
          <t>-</t>
        </is>
      </c>
      <c r="K468" s="53" t="n">
        <v>45988.51805555556</v>
      </c>
      <c r="L468" s="53" t="n">
        <v>45988.53194444445</v>
      </c>
      <c r="M468" s="54" t="n">
        <v>20.2</v>
      </c>
      <c r="N468" s="25" t="inlineStr">
        <is>
          <t>https://zenodo.org/records/17855209</t>
        </is>
      </c>
      <c r="O468" s="25" t="inlineStr">
        <is>
          <t>公开真实生产数据</t>
        </is>
      </c>
      <c r="P468" t="inlineStr">
        <is>
          <t>SHIFT-PRE-20251127</t>
        </is>
      </c>
      <c r="Q468" t="inlineStr">
        <is>
          <t>已关联</t>
        </is>
      </c>
      <c r="R468" t="inlineStr">
        <is>
          <t>按班次口径判断</t>
        </is>
      </c>
      <c r="T468" t="inlineStr">
        <is>
          <t>是</t>
        </is>
      </c>
      <c r="U468">
        <f>IFERROR(VLOOKUP(G468,'18_换产标准_模拟'!$B$2:$F$4,3,FALSE),"")</f>
        <v/>
      </c>
      <c r="V468">
        <f>IFERROR(MAX(M468-U468,0),"")</f>
        <v/>
      </c>
      <c r="W468">
        <f>IFERROR(IF(V468=0,"达标",IF(V468&lt;=VLOOKUP(G468,'18_换产标准_模拟'!$B$2:$F$4,4,FALSE)-VLOOKUP(G468,'18_换产标准_模拟'!$B$2:$F$4,3,FALSE),"轻微超时",IF(V468&lt;=VLOOKUP(G468,'18_换产标准_模拟'!$B$2:$F$4,5,FALSE)-VLOOKUP(G468,'18_换产标准_模拟'!$B$2:$F$4,3,FALSE),"超时","严重超时"))),"")</f>
        <v/>
      </c>
      <c r="X468">
        <f>IFERROR(INDEX('18_换产标准_模拟'!$A$2:$A$4,MATCH(G468,'18_换产标准_模拟'!$B$2:$B$4,0)),"")</f>
        <v/>
      </c>
      <c r="Y468" t="inlineStr">
        <is>
          <t>团队模拟数据</t>
        </is>
      </c>
    </row>
    <row r="469">
      <c r="A469" s="25" t="inlineStr">
        <is>
          <t>STOP-PRE-00468</t>
        </is>
      </c>
      <c r="B469" s="25" t="inlineStr">
        <is>
          <t>SHIFT-PRE-20251127</t>
        </is>
      </c>
      <c r="C469" s="25" t="inlineStr">
        <is>
          <t>改善前</t>
        </is>
      </c>
      <c r="D469" s="51" t="n">
        <v>45988</v>
      </c>
      <c r="E469" s="25" t="inlineStr">
        <is>
          <t>9KK30</t>
        </is>
      </c>
      <c r="F469" s="25" t="inlineStr">
        <is>
          <t>FAILURE</t>
        </is>
      </c>
      <c r="G469" s="25" t="inlineStr">
        <is>
          <t>MECHANICAL FAILURE</t>
        </is>
      </c>
      <c r="H469" s="25" t="inlineStr">
        <is>
          <t>Unplanned</t>
        </is>
      </c>
      <c r="I469" s="25" t="inlineStr">
        <is>
          <t>CUTTER</t>
        </is>
      </c>
      <c r="J469" s="25" t="inlineStr">
        <is>
          <t>WIRE FAILURE</t>
        </is>
      </c>
      <c r="K469" s="53" t="n">
        <v>45988.54652777778</v>
      </c>
      <c r="L469" s="53" t="n">
        <v>45988.54930555556</v>
      </c>
      <c r="M469" s="54" t="n">
        <v>4.7</v>
      </c>
      <c r="N469" s="25" t="inlineStr">
        <is>
          <t>https://zenodo.org/records/17855209</t>
        </is>
      </c>
      <c r="O469" s="25" t="inlineStr">
        <is>
          <t>公开真实生产数据</t>
        </is>
      </c>
      <c r="P469" t="inlineStr">
        <is>
          <t>SHIFT-PRE-20251127</t>
        </is>
      </c>
      <c r="Q469" t="inlineStr">
        <is>
          <t>已关联</t>
        </is>
      </c>
      <c r="R469" t="inlineStr">
        <is>
          <t>按班次口径判断</t>
        </is>
      </c>
      <c r="T469" t="inlineStr">
        <is>
          <t>否</t>
        </is>
      </c>
    </row>
    <row r="470">
      <c r="A470" s="25" t="inlineStr">
        <is>
          <t>STOP-PRE-00469</t>
        </is>
      </c>
      <c r="B470" s="25" t="inlineStr">
        <is>
          <t>SHIFT-PRE-20251127</t>
        </is>
      </c>
      <c r="C470" s="25" t="inlineStr">
        <is>
          <t>改善前</t>
        </is>
      </c>
      <c r="D470" s="51" t="n">
        <v>45988</v>
      </c>
      <c r="E470" s="25" t="inlineStr">
        <is>
          <t>9KK25</t>
        </is>
      </c>
      <c r="F470" s="25" t="inlineStr">
        <is>
          <t>SETUPS-CHANGEOVERS</t>
        </is>
      </c>
      <c r="G470" s="25" t="inlineStr">
        <is>
          <t>MATERIAL CHANGEOVER</t>
        </is>
      </c>
      <c r="H470" s="25" t="inlineStr">
        <is>
          <t>Planned - Included in OEE</t>
        </is>
      </c>
      <c r="I470" s="25" t="inlineStr">
        <is>
          <t>EXTRUDER PRESS</t>
        </is>
      </c>
      <c r="J470" s="25" t="str"/>
      <c r="K470" s="53" t="n">
        <v>45988.65555555555</v>
      </c>
      <c r="L470" s="53" t="n">
        <v>45988.66666666666</v>
      </c>
      <c r="M470" s="54" t="n">
        <v>16.4</v>
      </c>
      <c r="N470" s="25" t="inlineStr">
        <is>
          <t>https://zenodo.org/records/17855209</t>
        </is>
      </c>
      <c r="O470" s="25" t="inlineStr">
        <is>
          <t>公开真实生产数据</t>
        </is>
      </c>
      <c r="P470" t="inlineStr">
        <is>
          <t>SHIFT-PRE-20251127</t>
        </is>
      </c>
      <c r="Q470" t="inlineStr">
        <is>
          <t>已关联</t>
        </is>
      </c>
      <c r="R470" t="inlineStr">
        <is>
          <t>按班次口径判断</t>
        </is>
      </c>
      <c r="T470" t="inlineStr">
        <is>
          <t>是</t>
        </is>
      </c>
      <c r="U470">
        <f>IFERROR(VLOOKUP(G470,'18_换产标准_模拟'!$B$2:$F$4,3,FALSE),"")</f>
        <v/>
      </c>
      <c r="V470">
        <f>IFERROR(MAX(M470-U470,0),"")</f>
        <v/>
      </c>
      <c r="W470">
        <f>IFERROR(IF(V470=0,"达标",IF(V470&lt;=VLOOKUP(G470,'18_换产标准_模拟'!$B$2:$F$4,4,FALSE)-VLOOKUP(G470,'18_换产标准_模拟'!$B$2:$F$4,3,FALSE),"轻微超时",IF(V470&lt;=VLOOKUP(G470,'18_换产标准_模拟'!$B$2:$F$4,5,FALSE)-VLOOKUP(G470,'18_换产标准_模拟'!$B$2:$F$4,3,FALSE),"超时","严重超时"))),"")</f>
        <v/>
      </c>
      <c r="X470">
        <f>IFERROR(INDEX('18_换产标准_模拟'!$A$2:$A$4,MATCH(G470,'18_换产标准_模拟'!$B$2:$B$4,0)),"")</f>
        <v/>
      </c>
      <c r="Y470" t="inlineStr">
        <is>
          <t>团队模拟数据</t>
        </is>
      </c>
    </row>
    <row r="471">
      <c r="A471" s="25" t="inlineStr">
        <is>
          <t>STOP-PRE-00470</t>
        </is>
      </c>
      <c r="B471" s="25" t="inlineStr">
        <is>
          <t>SHIFT-PRE-20251127</t>
        </is>
      </c>
      <c r="C471" s="25" t="inlineStr">
        <is>
          <t>改善前</t>
        </is>
      </c>
      <c r="D471" s="51" t="n">
        <v>45988</v>
      </c>
      <c r="E471" s="25" t="inlineStr">
        <is>
          <t>9KK25</t>
        </is>
      </c>
      <c r="F471" s="25" t="inlineStr">
        <is>
          <t>OPERATIONAL</t>
        </is>
      </c>
      <c r="G471" s="25" t="inlineStr">
        <is>
          <t>QUALITY CONTROL</t>
        </is>
      </c>
      <c r="H471" s="25" t="inlineStr">
        <is>
          <t>Planned - Included in OEE</t>
        </is>
      </c>
      <c r="I471" s="25" t="inlineStr">
        <is>
          <t>EXTRUDER PRESS</t>
        </is>
      </c>
      <c r="J471" s="25" t="inlineStr">
        <is>
          <t>ΕΛΕΓΧΟΣ ΚΑΛΟΥΠΙΟΥ</t>
        </is>
      </c>
      <c r="K471" s="53" t="n">
        <v>45988.66944444444</v>
      </c>
      <c r="L471" s="53" t="n">
        <v>45988.67152777778</v>
      </c>
      <c r="M471" s="54" t="n">
        <v>3.1</v>
      </c>
      <c r="N471" s="25" t="inlineStr">
        <is>
          <t>https://zenodo.org/records/17855209</t>
        </is>
      </c>
      <c r="O471" s="25" t="inlineStr">
        <is>
          <t>公开真实生产数据</t>
        </is>
      </c>
      <c r="P471" t="inlineStr">
        <is>
          <t>SHIFT-PRE-20251127</t>
        </is>
      </c>
      <c r="Q471" t="inlineStr">
        <is>
          <t>已关联</t>
        </is>
      </c>
      <c r="R471" t="inlineStr">
        <is>
          <t>按班次口径判断</t>
        </is>
      </c>
      <c r="T471" t="inlineStr">
        <is>
          <t>否</t>
        </is>
      </c>
    </row>
    <row r="472">
      <c r="A472" s="25" t="inlineStr">
        <is>
          <t>STOP-PRE-00471</t>
        </is>
      </c>
      <c r="B472" s="25" t="inlineStr">
        <is>
          <t>SHIFT-PRE-20251127</t>
        </is>
      </c>
      <c r="C472" s="25" t="inlineStr">
        <is>
          <t>改善前</t>
        </is>
      </c>
      <c r="D472" s="51" t="n">
        <v>45988</v>
      </c>
      <c r="E472" s="25" t="inlineStr">
        <is>
          <t>9KK25</t>
        </is>
      </c>
      <c r="F472" s="25" t="inlineStr">
        <is>
          <t>SETUPS-CHANGEOVERS</t>
        </is>
      </c>
      <c r="G472" s="25" t="inlineStr">
        <is>
          <t>OTHER CALIBRATION</t>
        </is>
      </c>
      <c r="H472" s="25" t="inlineStr">
        <is>
          <t>Unplanned</t>
        </is>
      </c>
      <c r="I472" s="25" t="inlineStr">
        <is>
          <t>EXTRUDER PRESS</t>
        </is>
      </c>
      <c r="J472" s="25" t="inlineStr">
        <is>
          <t>ΕΛΕΓΧΟΣ ΠΕΙΡΩΝ ΠΡΕΣΑΣ</t>
        </is>
      </c>
      <c r="K472" s="53" t="n">
        <v>45988.68402777778</v>
      </c>
      <c r="L472" s="53" t="n">
        <v>45988.69513888889</v>
      </c>
      <c r="M472" s="54" t="n">
        <v>16.3</v>
      </c>
      <c r="N472" s="25" t="inlineStr">
        <is>
          <t>https://zenodo.org/records/17855209</t>
        </is>
      </c>
      <c r="O472" s="25" t="inlineStr">
        <is>
          <t>公开真实生产数据</t>
        </is>
      </c>
      <c r="P472" t="inlineStr">
        <is>
          <t>SHIFT-PRE-20251127</t>
        </is>
      </c>
      <c r="Q472" t="inlineStr">
        <is>
          <t>已关联</t>
        </is>
      </c>
      <c r="R472" t="inlineStr">
        <is>
          <t>按班次口径判断</t>
        </is>
      </c>
      <c r="T472" t="inlineStr">
        <is>
          <t>是</t>
        </is>
      </c>
      <c r="U472">
        <f>IFERROR(VLOOKUP(G472,'18_换产标准_模拟'!$B$2:$F$4,3,FALSE),"")</f>
        <v/>
      </c>
      <c r="V472">
        <f>IFERROR(MAX(M472-U472,0),"")</f>
        <v/>
      </c>
      <c r="W472">
        <f>IFERROR(IF(V472=0,"达标",IF(V472&lt;=VLOOKUP(G472,'18_换产标准_模拟'!$B$2:$F$4,4,FALSE)-VLOOKUP(G472,'18_换产标准_模拟'!$B$2:$F$4,3,FALSE),"轻微超时",IF(V472&lt;=VLOOKUP(G472,'18_换产标准_模拟'!$B$2:$F$4,5,FALSE)-VLOOKUP(G472,'18_换产标准_模拟'!$B$2:$F$4,3,FALSE),"超时","严重超时"))),"")</f>
        <v/>
      </c>
      <c r="X472">
        <f>IFERROR(INDEX('18_换产标准_模拟'!$A$2:$A$4,MATCH(G472,'18_换产标准_模拟'!$B$2:$B$4,0)),"")</f>
        <v/>
      </c>
      <c r="Y472" t="inlineStr">
        <is>
          <t>团队模拟数据</t>
        </is>
      </c>
    </row>
    <row r="473">
      <c r="A473" s="25" t="inlineStr">
        <is>
          <t>STOP-PRE-00472</t>
        </is>
      </c>
      <c r="B473" s="25" t="inlineStr">
        <is>
          <t>SHIFT-PRE-20251127</t>
        </is>
      </c>
      <c r="C473" s="25" t="inlineStr">
        <is>
          <t>改善前</t>
        </is>
      </c>
      <c r="D473" s="51" t="n">
        <v>45988</v>
      </c>
      <c r="E473" s="25" t="inlineStr">
        <is>
          <t>9KK25</t>
        </is>
      </c>
      <c r="F473" s="25" t="inlineStr">
        <is>
          <t>FAILURE</t>
        </is>
      </c>
      <c r="G473" s="25" t="inlineStr">
        <is>
          <t>AUTOMATION FAILURE</t>
        </is>
      </c>
      <c r="H473" s="25" t="inlineStr">
        <is>
          <t>Unplanned</t>
        </is>
      </c>
      <c r="I473" s="25" t="inlineStr">
        <is>
          <t>DRYER</t>
        </is>
      </c>
      <c r="J473" s="25" t="inlineStr">
        <is>
          <t>ΠΑΤΙΝΑΡΕΙ Ο ΜΕΤΑΦ. ΕΞΟΔΟΥ ΣΤΗ ΓΡΑΜΜΗ 5-6</t>
        </is>
      </c>
      <c r="K473" s="53" t="n">
        <v>45988.7375</v>
      </c>
      <c r="L473" s="53" t="n">
        <v>45988.74375</v>
      </c>
      <c r="M473" s="54" t="n">
        <v>9.6</v>
      </c>
      <c r="N473" s="25" t="inlineStr">
        <is>
          <t>https://zenodo.org/records/17855209</t>
        </is>
      </c>
      <c r="O473" s="25" t="inlineStr">
        <is>
          <t>公开真实生产数据</t>
        </is>
      </c>
      <c r="P473" t="inlineStr">
        <is>
          <t>SHIFT-PRE-20251127</t>
        </is>
      </c>
      <c r="Q473" t="inlineStr">
        <is>
          <t>已关联</t>
        </is>
      </c>
      <c r="R473" t="inlineStr">
        <is>
          <t>按班次口径判断</t>
        </is>
      </c>
      <c r="T473" t="inlineStr">
        <is>
          <t>否</t>
        </is>
      </c>
    </row>
    <row r="474">
      <c r="A474" s="25" t="inlineStr">
        <is>
          <t>STOP-PRE-00473</t>
        </is>
      </c>
      <c r="B474" s="25" t="inlineStr">
        <is>
          <t>SHIFT-PRE-20251127</t>
        </is>
      </c>
      <c r="C474" s="25" t="inlineStr">
        <is>
          <t>改善前</t>
        </is>
      </c>
      <c r="D474" s="51" t="n">
        <v>45988</v>
      </c>
      <c r="E474" s="25" t="inlineStr">
        <is>
          <t>9KK25</t>
        </is>
      </c>
      <c r="F474" s="25" t="inlineStr">
        <is>
          <t>FAILURE</t>
        </is>
      </c>
      <c r="G474" s="25" t="inlineStr">
        <is>
          <t>OTHER FAILURE</t>
        </is>
      </c>
      <c r="H474" s="25" t="inlineStr">
        <is>
          <t>Unplanned</t>
        </is>
      </c>
      <c r="I474" s="25" t="inlineStr">
        <is>
          <t>PAN MILL</t>
        </is>
      </c>
      <c r="J474" s="25" t="inlineStr">
        <is>
          <t>ΞΕΚΡΕΜΑΣΤΗΚΕ ΕΝΑ ΑΠΟ ΤΑ ΠΛΑΣΤΙΚΑ ΑΠΟ ΚΑΤΩ</t>
        </is>
      </c>
      <c r="K474" s="53" t="n">
        <v>45988.74722222222</v>
      </c>
      <c r="L474" s="53" t="n">
        <v>45988.74930555555</v>
      </c>
      <c r="M474" s="54" t="n">
        <v>3.8</v>
      </c>
      <c r="N474" s="25" t="inlineStr">
        <is>
          <t>https://zenodo.org/records/17855209</t>
        </is>
      </c>
      <c r="O474" s="25" t="inlineStr">
        <is>
          <t>公开真实生产数据</t>
        </is>
      </c>
      <c r="P474" t="inlineStr">
        <is>
          <t>SHIFT-PRE-20251127</t>
        </is>
      </c>
      <c r="Q474" t="inlineStr">
        <is>
          <t>已关联</t>
        </is>
      </c>
      <c r="R474" t="inlineStr">
        <is>
          <t>按班次口径判断</t>
        </is>
      </c>
      <c r="T474" t="inlineStr">
        <is>
          <t>否</t>
        </is>
      </c>
    </row>
    <row r="475">
      <c r="A475" s="25" t="inlineStr">
        <is>
          <t>STOP-PRE-00474</t>
        </is>
      </c>
      <c r="B475" s="25" t="inlineStr">
        <is>
          <t>SHIFT-PRE-20251127</t>
        </is>
      </c>
      <c r="C475" s="25" t="inlineStr">
        <is>
          <t>改善前</t>
        </is>
      </c>
      <c r="D475" s="51" t="n">
        <v>45988</v>
      </c>
      <c r="E475" s="25" t="inlineStr">
        <is>
          <t>9KK25</t>
        </is>
      </c>
      <c r="F475" s="25" t="inlineStr">
        <is>
          <t>OPERATIONAL</t>
        </is>
      </c>
      <c r="G475" s="25" t="inlineStr">
        <is>
          <t>CLEANING</t>
        </is>
      </c>
      <c r="H475" s="25" t="inlineStr">
        <is>
          <t>Planned - Included in OEE</t>
        </is>
      </c>
      <c r="I475" s="25" t="inlineStr">
        <is>
          <t>EXTRUDER PRESS</t>
        </is>
      </c>
      <c r="J475" s="25" t="inlineStr">
        <is>
          <t>-</t>
        </is>
      </c>
      <c r="K475" s="53" t="n">
        <v>45988.80069444444</v>
      </c>
      <c r="L475" s="53" t="n">
        <v>45988.85416666666</v>
      </c>
      <c r="M475" s="54" t="n">
        <v>77</v>
      </c>
      <c r="N475" s="25" t="inlineStr">
        <is>
          <t>https://zenodo.org/records/17855209</t>
        </is>
      </c>
      <c r="O475" s="25" t="inlineStr">
        <is>
          <t>公开真实生产数据</t>
        </is>
      </c>
      <c r="P475" t="inlineStr">
        <is>
          <t>SHIFT-PRE-20251127</t>
        </is>
      </c>
      <c r="Q475" t="inlineStr">
        <is>
          <t>已关联</t>
        </is>
      </c>
      <c r="R475" t="inlineStr">
        <is>
          <t>按班次口径判断</t>
        </is>
      </c>
      <c r="T475" t="inlineStr">
        <is>
          <t>否</t>
        </is>
      </c>
    </row>
    <row r="476">
      <c r="A476" s="25" t="inlineStr">
        <is>
          <t>STOP-PRE-00475</t>
        </is>
      </c>
      <c r="B476" s="25" t="inlineStr">
        <is>
          <t>SHIFT-PRE-20251128</t>
        </is>
      </c>
      <c r="C476" s="25" t="inlineStr">
        <is>
          <t>改善前</t>
        </is>
      </c>
      <c r="D476" s="51" t="n">
        <v>45989</v>
      </c>
      <c r="E476" s="25" t="inlineStr">
        <is>
          <t>9KK25</t>
        </is>
      </c>
      <c r="F476" s="25" t="inlineStr">
        <is>
          <t>FAILURE</t>
        </is>
      </c>
      <c r="G476" s="25" t="inlineStr">
        <is>
          <t>AUTOMATION FAILURE</t>
        </is>
      </c>
      <c r="H476" s="25" t="inlineStr">
        <is>
          <t>Unplanned</t>
        </is>
      </c>
      <c r="I476" s="25" t="inlineStr">
        <is>
          <t>HYDRAULIC ELEVATOR (LOADING)</t>
        </is>
      </c>
      <c r="J476" s="25" t="inlineStr">
        <is>
          <t>ΡΟΛΟ ΕΚΤΟΣ ΛΕΙΤΟΥΡΓΙΑΣ</t>
        </is>
      </c>
      <c r="K476" s="53" t="n">
        <v>45989.54027777778</v>
      </c>
      <c r="L476" s="53" t="n">
        <v>45989.55763888889</v>
      </c>
      <c r="M476" s="54" t="n">
        <v>25.6</v>
      </c>
      <c r="N476" s="25" t="inlineStr">
        <is>
          <t>https://zenodo.org/records/17855209</t>
        </is>
      </c>
      <c r="O476" s="25" t="inlineStr">
        <is>
          <t>公开真实生产数据</t>
        </is>
      </c>
      <c r="P476" t="inlineStr">
        <is>
          <t>SHIFT-PRE-20251128</t>
        </is>
      </c>
      <c r="Q476" t="inlineStr">
        <is>
          <t>已关联</t>
        </is>
      </c>
      <c r="R476" t="inlineStr">
        <is>
          <t>按班次口径判断</t>
        </is>
      </c>
      <c r="T476" t="inlineStr">
        <is>
          <t>否</t>
        </is>
      </c>
    </row>
    <row r="477">
      <c r="A477" s="25" t="inlineStr">
        <is>
          <t>STOP-PRE-00476</t>
        </is>
      </c>
      <c r="B477" s="25" t="inlineStr">
        <is>
          <t>SHIFT-PRE-20251128</t>
        </is>
      </c>
      <c r="C477" s="25" t="inlineStr">
        <is>
          <t>改善前</t>
        </is>
      </c>
      <c r="D477" s="51" t="n">
        <v>45989</v>
      </c>
      <c r="E477" s="25" t="inlineStr">
        <is>
          <t>9KK25</t>
        </is>
      </c>
      <c r="F477" s="25" t="inlineStr">
        <is>
          <t>MATERIALS</t>
        </is>
      </c>
      <c r="G477" s="25" t="inlineStr">
        <is>
          <t>KILN CAR STARVATION</t>
        </is>
      </c>
      <c r="H477" s="25" t="inlineStr">
        <is>
          <t>Unplanned</t>
        </is>
      </c>
      <c r="I477" s="25" t="inlineStr">
        <is>
          <t>PACKAGING</t>
        </is>
      </c>
      <c r="J477" s="25" t="inlineStr">
        <is>
          <t>ΑΝΑΜΟΝΗ (ΠΑΛΙΟ ΔΕΤΙΚΟ)</t>
        </is>
      </c>
      <c r="K477" s="53" t="n">
        <v>45989.58333333334</v>
      </c>
      <c r="L477" s="53" t="n">
        <v>45989.60208333333</v>
      </c>
      <c r="M477" s="54" t="n">
        <v>27.1</v>
      </c>
      <c r="N477" s="25" t="inlineStr">
        <is>
          <t>https://zenodo.org/records/17855209</t>
        </is>
      </c>
      <c r="O477" s="25" t="inlineStr">
        <is>
          <t>公开真实生产数据</t>
        </is>
      </c>
      <c r="P477" t="inlineStr">
        <is>
          <t>SHIFT-PRE-20251128</t>
        </is>
      </c>
      <c r="Q477" t="inlineStr">
        <is>
          <t>已关联</t>
        </is>
      </c>
      <c r="R477" t="inlineStr">
        <is>
          <t>按班次口径判断</t>
        </is>
      </c>
      <c r="T477" t="inlineStr">
        <is>
          <t>否</t>
        </is>
      </c>
    </row>
    <row r="478">
      <c r="A478" s="25" t="inlineStr">
        <is>
          <t>STOP-PRE-00477</t>
        </is>
      </c>
      <c r="B478" s="25" t="inlineStr">
        <is>
          <t>SHIFT-PRE-20251128</t>
        </is>
      </c>
      <c r="C478" s="25" t="inlineStr">
        <is>
          <t>改善前</t>
        </is>
      </c>
      <c r="D478" s="51" t="n">
        <v>45989</v>
      </c>
      <c r="E478" s="25" t="inlineStr">
        <is>
          <t>9KK25</t>
        </is>
      </c>
      <c r="F478" s="25" t="inlineStr">
        <is>
          <t>FAILURE</t>
        </is>
      </c>
      <c r="G478" s="25" t="inlineStr">
        <is>
          <t>AUTOMATION FAILURE</t>
        </is>
      </c>
      <c r="H478" s="25" t="inlineStr">
        <is>
          <t>Unplanned</t>
        </is>
      </c>
      <c r="I478" s="25" t="inlineStr">
        <is>
          <t>DRYER</t>
        </is>
      </c>
      <c r="J478" s="25" t="inlineStr">
        <is>
          <t>ΔΕΝ ΦΟΡΤΩΣΕ ΤΟ ΤΕΛΑΡΟ Ο ΜΕΤΑΦ. ΕΞΟΔΟΥ</t>
        </is>
      </c>
      <c r="K478" s="53" t="n">
        <v>45989.62916666667</v>
      </c>
      <c r="L478" s="53" t="n">
        <v>45989.63541666666</v>
      </c>
      <c r="M478" s="54" t="n">
        <v>9.6</v>
      </c>
      <c r="N478" s="25" t="inlineStr">
        <is>
          <t>https://zenodo.org/records/17855209</t>
        </is>
      </c>
      <c r="O478" s="25" t="inlineStr">
        <is>
          <t>公开真实生产数据</t>
        </is>
      </c>
      <c r="P478" t="inlineStr">
        <is>
          <t>SHIFT-PRE-20251128</t>
        </is>
      </c>
      <c r="Q478" t="inlineStr">
        <is>
          <t>已关联</t>
        </is>
      </c>
      <c r="R478" t="inlineStr">
        <is>
          <t>按班次口径判断</t>
        </is>
      </c>
      <c r="T478" t="inlineStr">
        <is>
          <t>否</t>
        </is>
      </c>
    </row>
    <row r="479">
      <c r="A479" s="25" t="inlineStr">
        <is>
          <t>STOP-PRE-00478</t>
        </is>
      </c>
      <c r="B479" s="25" t="inlineStr">
        <is>
          <t>SHIFT-PRE-20251128</t>
        </is>
      </c>
      <c r="C479" s="25" t="inlineStr">
        <is>
          <t>改善前</t>
        </is>
      </c>
      <c r="D479" s="51" t="n">
        <v>45989</v>
      </c>
      <c r="E479" s="25" t="inlineStr">
        <is>
          <t>KK250</t>
        </is>
      </c>
      <c r="F479" s="25" t="inlineStr">
        <is>
          <t>SETUPS-CHANGEOVERS</t>
        </is>
      </c>
      <c r="G479" s="25" t="inlineStr">
        <is>
          <t>MATERIAL CHANGEOVER</t>
        </is>
      </c>
      <c r="H479" s="25" t="inlineStr">
        <is>
          <t>Planned - Included in OEE</t>
        </is>
      </c>
      <c r="I479" s="25" t="inlineStr">
        <is>
          <t>EXTRUDER PRESS</t>
        </is>
      </c>
      <c r="J479" s="25" t="inlineStr">
        <is>
          <t>-</t>
        </is>
      </c>
      <c r="K479" s="53" t="n">
        <v>45989.66875</v>
      </c>
      <c r="L479" s="53" t="n">
        <v>45989.67777777778</v>
      </c>
      <c r="M479" s="54" t="n">
        <v>13.6</v>
      </c>
      <c r="N479" s="25" t="inlineStr">
        <is>
          <t>https://zenodo.org/records/17855209</t>
        </is>
      </c>
      <c r="O479" s="25" t="inlineStr">
        <is>
          <t>公开真实生产数据</t>
        </is>
      </c>
      <c r="P479" t="inlineStr">
        <is>
          <t>SHIFT-PRE-20251128</t>
        </is>
      </c>
      <c r="Q479" t="inlineStr">
        <is>
          <t>已关联</t>
        </is>
      </c>
      <c r="R479" t="inlineStr">
        <is>
          <t>按班次口径判断</t>
        </is>
      </c>
      <c r="T479" t="inlineStr">
        <is>
          <t>是</t>
        </is>
      </c>
      <c r="U479">
        <f>IFERROR(VLOOKUP(G479,'18_换产标准_模拟'!$B$2:$F$4,3,FALSE),"")</f>
        <v/>
      </c>
      <c r="V479">
        <f>IFERROR(MAX(M479-U479,0),"")</f>
        <v/>
      </c>
      <c r="W479">
        <f>IFERROR(IF(V479=0,"达标",IF(V479&lt;=VLOOKUP(G479,'18_换产标准_模拟'!$B$2:$F$4,4,FALSE)-VLOOKUP(G479,'18_换产标准_模拟'!$B$2:$F$4,3,FALSE),"轻微超时",IF(V479&lt;=VLOOKUP(G479,'18_换产标准_模拟'!$B$2:$F$4,5,FALSE)-VLOOKUP(G479,'18_换产标准_模拟'!$B$2:$F$4,3,FALSE),"超时","严重超时"))),"")</f>
        <v/>
      </c>
      <c r="X479">
        <f>IFERROR(INDEX('18_换产标准_模拟'!$A$2:$A$4,MATCH(G479,'18_换产标准_模拟'!$B$2:$B$4,0)),"")</f>
        <v/>
      </c>
      <c r="Y479" t="inlineStr">
        <is>
          <t>团队模拟数据</t>
        </is>
      </c>
    </row>
    <row r="480">
      <c r="A480" s="25" t="inlineStr">
        <is>
          <t>STOP-PRE-00479</t>
        </is>
      </c>
      <c r="B480" s="25" t="inlineStr">
        <is>
          <t>SHIFT-PRE-20251128</t>
        </is>
      </c>
      <c r="C480" s="25" t="inlineStr">
        <is>
          <t>改善前</t>
        </is>
      </c>
      <c r="D480" s="51" t="n">
        <v>45989</v>
      </c>
      <c r="E480" s="25" t="inlineStr">
        <is>
          <t>KK250</t>
        </is>
      </c>
      <c r="F480" s="25" t="inlineStr">
        <is>
          <t>FAILURE</t>
        </is>
      </c>
      <c r="G480" s="25" t="inlineStr">
        <is>
          <t>AUTOMATION FAILURE</t>
        </is>
      </c>
      <c r="H480" s="25" t="inlineStr">
        <is>
          <t>Unplanned</t>
        </is>
      </c>
      <c r="I480" s="25" t="inlineStr">
        <is>
          <t>ROBOT (HACKING STATION)</t>
        </is>
      </c>
      <c r="J480" s="25" t="inlineStr">
        <is>
          <t>ΑΚΙΝΗΤΟΠΟΙΗΣΗ ΤΟΥ ROBOT (ΛΥΣΗ: ΔΕΙΧΝΩ ΓΕΜΑΤΟ ΒΑΓΟΝΙ ΚΑΙ ΤΟ ΔΙΩΧΝΩ)</t>
        </is>
      </c>
      <c r="K480" s="53" t="n">
        <v>45989.69791666666</v>
      </c>
      <c r="L480" s="53" t="n">
        <v>45989.70416666667</v>
      </c>
      <c r="M480" s="54" t="n">
        <v>9.9</v>
      </c>
      <c r="N480" s="25" t="inlineStr">
        <is>
          <t>https://zenodo.org/records/17855209</t>
        </is>
      </c>
      <c r="O480" s="25" t="inlineStr">
        <is>
          <t>公开真实生产数据</t>
        </is>
      </c>
      <c r="P480" t="inlineStr">
        <is>
          <t>SHIFT-PRE-20251128</t>
        </is>
      </c>
      <c r="Q480" t="inlineStr">
        <is>
          <t>已关联</t>
        </is>
      </c>
      <c r="R480" t="inlineStr">
        <is>
          <t>按班次口径判断</t>
        </is>
      </c>
      <c r="T480" t="inlineStr">
        <is>
          <t>否</t>
        </is>
      </c>
    </row>
    <row r="481">
      <c r="A481" s="25" t="inlineStr">
        <is>
          <t>STOP-PRE-00480</t>
        </is>
      </c>
      <c r="B481" s="25" t="inlineStr">
        <is>
          <t>SHIFT-PRE-20251128</t>
        </is>
      </c>
      <c r="C481" s="25" t="inlineStr">
        <is>
          <t>改善前</t>
        </is>
      </c>
      <c r="D481" s="51" t="n">
        <v>45989</v>
      </c>
      <c r="E481" s="25" t="inlineStr">
        <is>
          <t>KK250</t>
        </is>
      </c>
      <c r="F481" s="25" t="inlineStr">
        <is>
          <t>MATERIALS</t>
        </is>
      </c>
      <c r="G481" s="25" t="inlineStr">
        <is>
          <t>KILN CAR STARVATION</t>
        </is>
      </c>
      <c r="H481" s="25" t="inlineStr">
        <is>
          <t>Unplanned</t>
        </is>
      </c>
      <c r="I481" s="25" t="inlineStr">
        <is>
          <t>PACKAGING</t>
        </is>
      </c>
      <c r="J481" s="25" t="inlineStr">
        <is>
          <t>ΑΝΑΜΟΝΗ (ΠΑΛΙΟ ΔΕΤΙΚΟ)</t>
        </is>
      </c>
      <c r="K481" s="53" t="n">
        <v>45989.73472222222</v>
      </c>
      <c r="L481" s="53" t="n">
        <v>45989.75833333333</v>
      </c>
      <c r="M481" s="54" t="n">
        <v>34.7</v>
      </c>
      <c r="N481" s="25" t="inlineStr">
        <is>
          <t>https://zenodo.org/records/17855209</t>
        </is>
      </c>
      <c r="O481" s="25" t="inlineStr">
        <is>
          <t>公开真实生产数据</t>
        </is>
      </c>
      <c r="P481" t="inlineStr">
        <is>
          <t>SHIFT-PRE-20251128</t>
        </is>
      </c>
      <c r="Q481" t="inlineStr">
        <is>
          <t>已关联</t>
        </is>
      </c>
      <c r="R481" t="inlineStr">
        <is>
          <t>按班次口径判断</t>
        </is>
      </c>
      <c r="T481" t="inlineStr">
        <is>
          <t>否</t>
        </is>
      </c>
    </row>
    <row r="482">
      <c r="A482" s="25" t="inlineStr">
        <is>
          <t>STOP-PRE-00481</t>
        </is>
      </c>
      <c r="B482" s="25" t="inlineStr">
        <is>
          <t>SHIFT-PRE-20251128</t>
        </is>
      </c>
      <c r="C482" s="25" t="inlineStr">
        <is>
          <t>改善前</t>
        </is>
      </c>
      <c r="D482" s="51" t="n">
        <v>45989</v>
      </c>
      <c r="E482" s="25" t="inlineStr">
        <is>
          <t>KK250</t>
        </is>
      </c>
      <c r="F482" s="25" t="inlineStr">
        <is>
          <t>MATERIALS</t>
        </is>
      </c>
      <c r="G482" s="25" t="inlineStr">
        <is>
          <t>KILN CAR STARVATION</t>
        </is>
      </c>
      <c r="H482" s="25" t="inlineStr">
        <is>
          <t>Unplanned</t>
        </is>
      </c>
      <c r="I482" s="25" t="inlineStr">
        <is>
          <t>PACKAGING</t>
        </is>
      </c>
      <c r="J482" s="25" t="inlineStr">
        <is>
          <t>ΑΝΑΜΟΝΗ(ΠΑΛΙΟ ΔΕΤΙΚΟ)</t>
        </is>
      </c>
      <c r="K482" s="53" t="n">
        <v>45989.76180555556</v>
      </c>
      <c r="L482" s="53" t="n">
        <v>45989.77986111111</v>
      </c>
      <c r="M482" s="54" t="n">
        <v>26.8</v>
      </c>
      <c r="N482" s="25" t="inlineStr">
        <is>
          <t>https://zenodo.org/records/17855209</t>
        </is>
      </c>
      <c r="O482" s="25" t="inlineStr">
        <is>
          <t>公开真实生产数据</t>
        </is>
      </c>
      <c r="P482" t="inlineStr">
        <is>
          <t>SHIFT-PRE-20251128</t>
        </is>
      </c>
      <c r="Q482" t="inlineStr">
        <is>
          <t>已关联</t>
        </is>
      </c>
      <c r="R482" t="inlineStr">
        <is>
          <t>按班次口径判断</t>
        </is>
      </c>
      <c r="T482" t="inlineStr">
        <is>
          <t>否</t>
        </is>
      </c>
    </row>
    <row r="483">
      <c r="A483" s="25" t="inlineStr">
        <is>
          <t>STOP-PRE-00482</t>
        </is>
      </c>
      <c r="B483" s="25" t="inlineStr">
        <is>
          <t>SHIFT-PRE-20251128</t>
        </is>
      </c>
      <c r="C483" s="25" t="inlineStr">
        <is>
          <t>改善前</t>
        </is>
      </c>
      <c r="D483" s="51" t="n">
        <v>45989</v>
      </c>
      <c r="E483" s="25" t="inlineStr">
        <is>
          <t>KK250</t>
        </is>
      </c>
      <c r="F483" s="25" t="inlineStr">
        <is>
          <t>MATERIALS</t>
        </is>
      </c>
      <c r="G483" s="25" t="inlineStr">
        <is>
          <t>KILN CAR STARVATION</t>
        </is>
      </c>
      <c r="H483" s="25" t="inlineStr">
        <is>
          <t>Unplanned</t>
        </is>
      </c>
      <c r="I483" s="25" t="inlineStr">
        <is>
          <t>PACKAGING</t>
        </is>
      </c>
      <c r="J483" s="25" t="inlineStr">
        <is>
          <t>ΑΝΑΜΟΝΗ</t>
        </is>
      </c>
      <c r="K483" s="53" t="n">
        <v>45989.79236111111</v>
      </c>
      <c r="L483" s="53" t="n">
        <v>45989.79722222222</v>
      </c>
      <c r="M483" s="54" t="n">
        <v>7.5</v>
      </c>
      <c r="N483" s="25" t="inlineStr">
        <is>
          <t>https://zenodo.org/records/17855209</t>
        </is>
      </c>
      <c r="O483" s="25" t="inlineStr">
        <is>
          <t>公开真实生产数据</t>
        </is>
      </c>
      <c r="P483" t="inlineStr">
        <is>
          <t>SHIFT-PRE-20251128</t>
        </is>
      </c>
      <c r="Q483" t="inlineStr">
        <is>
          <t>已关联</t>
        </is>
      </c>
      <c r="R483" t="inlineStr">
        <is>
          <t>按班次口径判断</t>
        </is>
      </c>
      <c r="T483" t="inlineStr">
        <is>
          <t>否</t>
        </is>
      </c>
    </row>
    <row r="484">
      <c r="A484" s="25" t="inlineStr">
        <is>
          <t>STOP-PRE-00483</t>
        </is>
      </c>
      <c r="B484" s="25" t="inlineStr">
        <is>
          <t>SHIFT-PRE-20251128</t>
        </is>
      </c>
      <c r="C484" s="25" t="inlineStr">
        <is>
          <t>改善前</t>
        </is>
      </c>
      <c r="D484" s="51" t="n">
        <v>45989</v>
      </c>
      <c r="E484" s="25" t="inlineStr">
        <is>
          <t>KK250</t>
        </is>
      </c>
      <c r="F484" s="25" t="inlineStr">
        <is>
          <t>MATERIALS</t>
        </is>
      </c>
      <c r="G484" s="25" t="inlineStr">
        <is>
          <t>KILN CAR STARVATION</t>
        </is>
      </c>
      <c r="H484" s="25" t="inlineStr">
        <is>
          <t>Unplanned</t>
        </is>
      </c>
      <c r="I484" s="25" t="inlineStr">
        <is>
          <t>PACKAGING</t>
        </is>
      </c>
      <c r="J484" s="25" t="inlineStr">
        <is>
          <t>ΑΝΑΜΟΝΗ</t>
        </is>
      </c>
      <c r="K484" s="53" t="n">
        <v>45989.80625</v>
      </c>
      <c r="L484" s="53" t="n">
        <v>45989.80833333333</v>
      </c>
      <c r="M484" s="54" t="n">
        <v>4</v>
      </c>
      <c r="N484" s="25" t="inlineStr">
        <is>
          <t>https://zenodo.org/records/17855209</t>
        </is>
      </c>
      <c r="O484" s="25" t="inlineStr">
        <is>
          <t>公开真实生产数据</t>
        </is>
      </c>
      <c r="P484" t="inlineStr">
        <is>
          <t>SHIFT-PRE-20251128</t>
        </is>
      </c>
      <c r="Q484" t="inlineStr">
        <is>
          <t>已关联</t>
        </is>
      </c>
      <c r="R484" t="inlineStr">
        <is>
          <t>按班次口径判断</t>
        </is>
      </c>
      <c r="T484" t="inlineStr">
        <is>
          <t>否</t>
        </is>
      </c>
    </row>
    <row r="485">
      <c r="A485" s="25" t="inlineStr">
        <is>
          <t>STOP-PRE-00484</t>
        </is>
      </c>
      <c r="B485" s="25" t="inlineStr">
        <is>
          <t>SHIFT-PRE-20251128</t>
        </is>
      </c>
      <c r="C485" s="25" t="inlineStr">
        <is>
          <t>改善前</t>
        </is>
      </c>
      <c r="D485" s="51" t="n">
        <v>45989</v>
      </c>
      <c r="E485" s="25" t="inlineStr">
        <is>
          <t>KK250</t>
        </is>
      </c>
      <c r="F485" s="25" t="inlineStr">
        <is>
          <t>OPERATIONAL</t>
        </is>
      </c>
      <c r="G485" s="25" t="inlineStr">
        <is>
          <t>CLEANING</t>
        </is>
      </c>
      <c r="H485" s="25" t="inlineStr">
        <is>
          <t>Planned - Included in OEE</t>
        </is>
      </c>
      <c r="I485" s="25" t="inlineStr">
        <is>
          <t>EXTRUDER PRESS</t>
        </is>
      </c>
      <c r="J485" s="25" t="inlineStr">
        <is>
          <t>-</t>
        </is>
      </c>
      <c r="K485" s="53" t="n">
        <v>45989.81597222222</v>
      </c>
      <c r="L485" s="53" t="n">
        <v>45989.83333333334</v>
      </c>
      <c r="M485" s="54" t="n">
        <v>25</v>
      </c>
      <c r="N485" s="25" t="inlineStr">
        <is>
          <t>https://zenodo.org/records/17855209</t>
        </is>
      </c>
      <c r="O485" s="25" t="inlineStr">
        <is>
          <t>公开真实生产数据</t>
        </is>
      </c>
      <c r="P485" t="inlineStr">
        <is>
          <t>SHIFT-PRE-20251128</t>
        </is>
      </c>
      <c r="Q485" t="inlineStr">
        <is>
          <t>已关联</t>
        </is>
      </c>
      <c r="R485" t="inlineStr">
        <is>
          <t>按班次口径判断</t>
        </is>
      </c>
      <c r="T485" t="inlineStr">
        <is>
          <t>否</t>
        </is>
      </c>
    </row>
    <row r="486">
      <c r="A486" s="25" t="inlineStr">
        <is>
          <t>STOP-PRE-00485</t>
        </is>
      </c>
      <c r="B486" s="25" t="inlineStr">
        <is>
          <t>SHIFT-PRE-20251201</t>
        </is>
      </c>
      <c r="C486" s="25" t="inlineStr">
        <is>
          <t>改善前</t>
        </is>
      </c>
      <c r="D486" s="51" t="n">
        <v>45992</v>
      </c>
      <c r="E486" s="25" t="inlineStr">
        <is>
          <t>KK250</t>
        </is>
      </c>
      <c r="F486" s="25" t="inlineStr">
        <is>
          <t>OPERATIONAL</t>
        </is>
      </c>
      <c r="G486" s="25" t="inlineStr">
        <is>
          <t>CLEANING</t>
        </is>
      </c>
      <c r="H486" s="25" t="inlineStr">
        <is>
          <t>Planned - Included in OEE</t>
        </is>
      </c>
      <c r="I486" s="25" t="inlineStr">
        <is>
          <t>EXTRUDER PRESS</t>
        </is>
      </c>
      <c r="J486" s="25" t="inlineStr">
        <is>
          <t>-</t>
        </is>
      </c>
      <c r="K486" s="53" t="n">
        <v>45992.51041666666</v>
      </c>
      <c r="L486" s="53" t="n">
        <v>45992.51666666667</v>
      </c>
      <c r="M486" s="54" t="n">
        <v>9.5</v>
      </c>
      <c r="N486" s="25" t="inlineStr">
        <is>
          <t>https://zenodo.org/records/17855209</t>
        </is>
      </c>
      <c r="O486" s="25" t="inlineStr">
        <is>
          <t>公开真实生产数据</t>
        </is>
      </c>
      <c r="P486" t="inlineStr">
        <is>
          <t>SHIFT-PRE-20251201</t>
        </is>
      </c>
      <c r="Q486" t="inlineStr">
        <is>
          <t>已关联</t>
        </is>
      </c>
      <c r="R486" t="inlineStr">
        <is>
          <t>按班次口径判断</t>
        </is>
      </c>
      <c r="T486" t="inlineStr">
        <is>
          <t>否</t>
        </is>
      </c>
    </row>
    <row r="487">
      <c r="A487" s="25" t="inlineStr">
        <is>
          <t>STOP-PRE-00486</t>
        </is>
      </c>
      <c r="B487" s="25" t="inlineStr">
        <is>
          <t>SHIFT-PRE-20251201</t>
        </is>
      </c>
      <c r="C487" s="25" t="inlineStr">
        <is>
          <t>改善前</t>
        </is>
      </c>
      <c r="D487" s="51" t="n">
        <v>45992</v>
      </c>
      <c r="E487" s="25" t="inlineStr">
        <is>
          <t>KK250</t>
        </is>
      </c>
      <c r="F487" s="25" t="inlineStr">
        <is>
          <t>FAILURE</t>
        </is>
      </c>
      <c r="G487" s="25" t="inlineStr">
        <is>
          <t>AUTOMATION FAILURE</t>
        </is>
      </c>
      <c r="H487" s="25" t="inlineStr">
        <is>
          <t>Unplanned</t>
        </is>
      </c>
      <c r="I487" s="25" t="inlineStr">
        <is>
          <t>DRYER</t>
        </is>
      </c>
      <c r="J487" s="25" t="inlineStr">
        <is>
          <t>ΠΑΤΙΝΑΡΕΙ Ο ΜΕΤΑΦ. ΕΞΟΔΟΥ ΣΤΗ ΘΕΣΗ 5-6</t>
        </is>
      </c>
      <c r="K487" s="53" t="n">
        <v>45992.54652777778</v>
      </c>
      <c r="L487" s="53" t="n">
        <v>45992.55208333334</v>
      </c>
      <c r="M487" s="54" t="n">
        <v>8.9</v>
      </c>
      <c r="N487" s="25" t="inlineStr">
        <is>
          <t>https://zenodo.org/records/17855209</t>
        </is>
      </c>
      <c r="O487" s="25" t="inlineStr">
        <is>
          <t>公开真实生产数据</t>
        </is>
      </c>
      <c r="P487" t="inlineStr">
        <is>
          <t>SHIFT-PRE-20251201</t>
        </is>
      </c>
      <c r="Q487" t="inlineStr">
        <is>
          <t>已关联</t>
        </is>
      </c>
      <c r="R487" t="inlineStr">
        <is>
          <t>按班次口径判断</t>
        </is>
      </c>
      <c r="T487" t="inlineStr">
        <is>
          <t>否</t>
        </is>
      </c>
    </row>
    <row r="488">
      <c r="A488" s="25" t="inlineStr">
        <is>
          <t>STOP-PRE-00487</t>
        </is>
      </c>
      <c r="B488" s="25" t="inlineStr">
        <is>
          <t>SHIFT-PRE-20251201</t>
        </is>
      </c>
      <c r="C488" s="25" t="inlineStr">
        <is>
          <t>改善前</t>
        </is>
      </c>
      <c r="D488" s="51" t="n">
        <v>45992</v>
      </c>
      <c r="E488" s="25" t="inlineStr">
        <is>
          <t>KK200-1</t>
        </is>
      </c>
      <c r="F488" s="25" t="inlineStr">
        <is>
          <t>SETUPS-CHANGEOVERS</t>
        </is>
      </c>
      <c r="G488" s="25" t="inlineStr">
        <is>
          <t>MATERIAL CHANGEOVER</t>
        </is>
      </c>
      <c r="H488" s="25" t="inlineStr">
        <is>
          <t>Planned - Included in OEE</t>
        </is>
      </c>
      <c r="I488" s="25" t="inlineStr">
        <is>
          <t>HACKING STATION</t>
        </is>
      </c>
      <c r="J488" s="25" t="inlineStr">
        <is>
          <t>-</t>
        </is>
      </c>
      <c r="K488" s="53" t="n">
        <v>45992.57916666667</v>
      </c>
      <c r="L488" s="53" t="n">
        <v>45992.58680555555</v>
      </c>
      <c r="M488" s="54" t="n">
        <v>11.2</v>
      </c>
      <c r="N488" s="25" t="inlineStr">
        <is>
          <t>https://zenodo.org/records/17855209</t>
        </is>
      </c>
      <c r="O488" s="25" t="inlineStr">
        <is>
          <t>公开真实生产数据</t>
        </is>
      </c>
      <c r="P488" t="inlineStr">
        <is>
          <t>SHIFT-PRE-20251201</t>
        </is>
      </c>
      <c r="Q488" t="inlineStr">
        <is>
          <t>已关联</t>
        </is>
      </c>
      <c r="R488" t="inlineStr">
        <is>
          <t>按班次口径判断</t>
        </is>
      </c>
      <c r="T488" t="inlineStr">
        <is>
          <t>是</t>
        </is>
      </c>
      <c r="U488">
        <f>IFERROR(VLOOKUP(G488,'18_换产标准_模拟'!$B$2:$F$4,3,FALSE),"")</f>
        <v/>
      </c>
      <c r="V488">
        <f>IFERROR(MAX(M488-U488,0),"")</f>
        <v/>
      </c>
      <c r="W488">
        <f>IFERROR(IF(V488=0,"达标",IF(V488&lt;=VLOOKUP(G488,'18_换产标准_模拟'!$B$2:$F$4,4,FALSE)-VLOOKUP(G488,'18_换产标准_模拟'!$B$2:$F$4,3,FALSE),"轻微超时",IF(V488&lt;=VLOOKUP(G488,'18_换产标准_模拟'!$B$2:$F$4,5,FALSE)-VLOOKUP(G488,'18_换产标准_模拟'!$B$2:$F$4,3,FALSE),"超时","严重超时"))),"")</f>
        <v/>
      </c>
      <c r="X488">
        <f>IFERROR(INDEX('18_换产标准_模拟'!$A$2:$A$4,MATCH(G488,'18_换产标准_模拟'!$B$2:$B$4,0)),"")</f>
        <v/>
      </c>
      <c r="Y488" t="inlineStr">
        <is>
          <t>团队模拟数据</t>
        </is>
      </c>
    </row>
    <row r="489">
      <c r="A489" s="25" t="inlineStr">
        <is>
          <t>STOP-PRE-00488</t>
        </is>
      </c>
      <c r="B489" s="25" t="inlineStr">
        <is>
          <t>SHIFT-PRE-20251201</t>
        </is>
      </c>
      <c r="C489" s="25" t="inlineStr">
        <is>
          <t>改善前</t>
        </is>
      </c>
      <c r="D489" s="51" t="n">
        <v>45992</v>
      </c>
      <c r="E489" s="25" t="inlineStr">
        <is>
          <t>KK200-1</t>
        </is>
      </c>
      <c r="F489" s="25" t="inlineStr">
        <is>
          <t>SETUPS-CHANGEOVERS</t>
        </is>
      </c>
      <c r="G489" s="25" t="inlineStr">
        <is>
          <t>MATERIAL CHANGEOVER</t>
        </is>
      </c>
      <c r="H489" s="25" t="inlineStr">
        <is>
          <t>Planned - Included in OEE</t>
        </is>
      </c>
      <c r="I489" s="25" t="inlineStr">
        <is>
          <t>HACKING STATION</t>
        </is>
      </c>
      <c r="J489" s="25" t="inlineStr">
        <is>
          <t>-</t>
        </is>
      </c>
      <c r="K489" s="53" t="n">
        <v>45992.58819444444</v>
      </c>
      <c r="L489" s="53" t="n">
        <v>45992.59027777778</v>
      </c>
      <c r="M489" s="54" t="n">
        <v>3.8</v>
      </c>
      <c r="N489" s="25" t="inlineStr">
        <is>
          <t>https://zenodo.org/records/17855209</t>
        </is>
      </c>
      <c r="O489" s="25" t="inlineStr">
        <is>
          <t>公开真实生产数据</t>
        </is>
      </c>
      <c r="P489" t="inlineStr">
        <is>
          <t>SHIFT-PRE-20251201</t>
        </is>
      </c>
      <c r="Q489" t="inlineStr">
        <is>
          <t>已关联</t>
        </is>
      </c>
      <c r="R489" t="inlineStr">
        <is>
          <t>按班次口径判断</t>
        </is>
      </c>
      <c r="T489" t="inlineStr">
        <is>
          <t>是</t>
        </is>
      </c>
      <c r="U489">
        <f>IFERROR(VLOOKUP(G489,'18_换产标准_模拟'!$B$2:$F$4,3,FALSE),"")</f>
        <v/>
      </c>
      <c r="V489">
        <f>IFERROR(MAX(M489-U489,0),"")</f>
        <v/>
      </c>
      <c r="W489">
        <f>IFERROR(IF(V489=0,"达标",IF(V489&lt;=VLOOKUP(G489,'18_换产标准_模拟'!$B$2:$F$4,4,FALSE)-VLOOKUP(G489,'18_换产标准_模拟'!$B$2:$F$4,3,FALSE),"轻微超时",IF(V489&lt;=VLOOKUP(G489,'18_换产标准_模拟'!$B$2:$F$4,5,FALSE)-VLOOKUP(G489,'18_换产标准_模拟'!$B$2:$F$4,3,FALSE),"超时","严重超时"))),"")</f>
        <v/>
      </c>
      <c r="X489">
        <f>IFERROR(INDEX('18_换产标准_模拟'!$A$2:$A$4,MATCH(G489,'18_换产标准_模拟'!$B$2:$B$4,0)),"")</f>
        <v/>
      </c>
      <c r="Y489" t="inlineStr">
        <is>
          <t>团队模拟数据</t>
        </is>
      </c>
    </row>
    <row r="490">
      <c r="A490" s="25" t="inlineStr">
        <is>
          <t>STOP-PRE-00489</t>
        </is>
      </c>
      <c r="B490" s="25" t="inlineStr">
        <is>
          <t>SHIFT-PRE-20251201</t>
        </is>
      </c>
      <c r="C490" s="25" t="inlineStr">
        <is>
          <t>改善前</t>
        </is>
      </c>
      <c r="D490" s="51" t="n">
        <v>45992</v>
      </c>
      <c r="E490" s="25" t="inlineStr">
        <is>
          <t>KK200-1</t>
        </is>
      </c>
      <c r="F490" s="25" t="inlineStr">
        <is>
          <t>OPERATIONAL</t>
        </is>
      </c>
      <c r="G490" s="25" t="inlineStr">
        <is>
          <t>QUALITY CONTROL</t>
        </is>
      </c>
      <c r="H490" s="25" t="inlineStr">
        <is>
          <t>Planned - Included in OEE</t>
        </is>
      </c>
      <c r="I490" s="25" t="inlineStr">
        <is>
          <t>EXTRUDER PRESS</t>
        </is>
      </c>
      <c r="J490" s="25" t="inlineStr">
        <is>
          <t>ΕΛΕΓΧΟΣ ΚΑΛΟΥΠΙΟΥ</t>
        </is>
      </c>
      <c r="K490" s="53" t="n">
        <v>45992.59583333333</v>
      </c>
      <c r="L490" s="53" t="n">
        <v>45992.60069444445</v>
      </c>
      <c r="M490" s="54" t="n">
        <v>8</v>
      </c>
      <c r="N490" s="25" t="inlineStr">
        <is>
          <t>https://zenodo.org/records/17855209</t>
        </is>
      </c>
      <c r="O490" s="25" t="inlineStr">
        <is>
          <t>公开真实生产数据</t>
        </is>
      </c>
      <c r="P490" t="inlineStr">
        <is>
          <t>SHIFT-PRE-20251201</t>
        </is>
      </c>
      <c r="Q490" t="inlineStr">
        <is>
          <t>已关联</t>
        </is>
      </c>
      <c r="R490" t="inlineStr">
        <is>
          <t>按班次口径判断</t>
        </is>
      </c>
      <c r="T490" t="inlineStr">
        <is>
          <t>否</t>
        </is>
      </c>
    </row>
    <row r="491">
      <c r="A491" s="25" t="inlineStr">
        <is>
          <t>STOP-PRE-00490</t>
        </is>
      </c>
      <c r="B491" s="25" t="inlineStr">
        <is>
          <t>SHIFT-PRE-20251201</t>
        </is>
      </c>
      <c r="C491" s="25" t="inlineStr">
        <is>
          <t>改善前</t>
        </is>
      </c>
      <c r="D491" s="51" t="n">
        <v>45992</v>
      </c>
      <c r="E491" s="25" t="inlineStr">
        <is>
          <t>KK200-1</t>
        </is>
      </c>
      <c r="F491" s="25" t="inlineStr">
        <is>
          <t>FAILURE</t>
        </is>
      </c>
      <c r="G491" s="25" t="inlineStr">
        <is>
          <t>MECHANICAL FAILURE</t>
        </is>
      </c>
      <c r="H491" s="25" t="inlineStr">
        <is>
          <t>Unplanned</t>
        </is>
      </c>
      <c r="I491" s="25" t="inlineStr">
        <is>
          <t>HYDRAULIC ELEVATOR (UNLOADING)</t>
        </is>
      </c>
      <c r="J491" s="25" t="inlineStr">
        <is>
          <t>ΡΟΛΑ</t>
        </is>
      </c>
      <c r="K491" s="53" t="n">
        <v>45992.61944444444</v>
      </c>
      <c r="L491" s="53" t="n">
        <v>45992.63541666666</v>
      </c>
      <c r="M491" s="54" t="n">
        <v>23.4</v>
      </c>
      <c r="N491" s="25" t="inlineStr">
        <is>
          <t>https://zenodo.org/records/17855209</t>
        </is>
      </c>
      <c r="O491" s="25" t="inlineStr">
        <is>
          <t>公开真实生产数据</t>
        </is>
      </c>
      <c r="P491" t="inlineStr">
        <is>
          <t>SHIFT-PRE-20251201</t>
        </is>
      </c>
      <c r="Q491" t="inlineStr">
        <is>
          <t>已关联</t>
        </is>
      </c>
      <c r="R491" t="inlineStr">
        <is>
          <t>按班次口径判断</t>
        </is>
      </c>
      <c r="T491" t="inlineStr">
        <is>
          <t>否</t>
        </is>
      </c>
    </row>
    <row r="492">
      <c r="A492" s="25" t="inlineStr">
        <is>
          <t>STOP-PRE-00491</t>
        </is>
      </c>
      <c r="B492" s="25" t="inlineStr">
        <is>
          <t>SHIFT-PRE-20251201</t>
        </is>
      </c>
      <c r="C492" s="25" t="inlineStr">
        <is>
          <t>改善前</t>
        </is>
      </c>
      <c r="D492" s="51" t="n">
        <v>45992</v>
      </c>
      <c r="E492" s="25" t="inlineStr">
        <is>
          <t>KK200-1</t>
        </is>
      </c>
      <c r="F492" s="25" t="inlineStr">
        <is>
          <t>FAILURE</t>
        </is>
      </c>
      <c r="G492" s="25" t="inlineStr">
        <is>
          <t>MECHANICAL FAILURE</t>
        </is>
      </c>
      <c r="H492" s="25" t="inlineStr">
        <is>
          <t>Unplanned</t>
        </is>
      </c>
      <c r="I492" s="25" t="inlineStr">
        <is>
          <t>HYDRAULIC ELEVATOR (UNLOADING)</t>
        </is>
      </c>
      <c r="J492" s="25" t="inlineStr">
        <is>
          <t>ΡΟΛΑ</t>
        </is>
      </c>
      <c r="K492" s="53" t="n">
        <v>45992.63958333333</v>
      </c>
      <c r="L492" s="53" t="n">
        <v>45992.64444444444</v>
      </c>
      <c r="M492" s="54" t="n">
        <v>7.6</v>
      </c>
      <c r="N492" s="25" t="inlineStr">
        <is>
          <t>https://zenodo.org/records/17855209</t>
        </is>
      </c>
      <c r="O492" s="25" t="inlineStr">
        <is>
          <t>公开真实生产数据</t>
        </is>
      </c>
      <c r="P492" t="inlineStr">
        <is>
          <t>SHIFT-PRE-20251201</t>
        </is>
      </c>
      <c r="Q492" t="inlineStr">
        <is>
          <t>已关联</t>
        </is>
      </c>
      <c r="R492" t="inlineStr">
        <is>
          <t>按班次口径判断</t>
        </is>
      </c>
      <c r="T492" t="inlineStr">
        <is>
          <t>否</t>
        </is>
      </c>
    </row>
    <row r="493">
      <c r="A493" s="25" t="inlineStr">
        <is>
          <t>STOP-PRE-00492</t>
        </is>
      </c>
      <c r="B493" s="25" t="inlineStr">
        <is>
          <t>SHIFT-PRE-20251201</t>
        </is>
      </c>
      <c r="C493" s="25" t="inlineStr">
        <is>
          <t>改善前</t>
        </is>
      </c>
      <c r="D493" s="51" t="n">
        <v>45992</v>
      </c>
      <c r="E493" s="25" t="inlineStr">
        <is>
          <t>KK200-1</t>
        </is>
      </c>
      <c r="F493" s="25" t="inlineStr">
        <is>
          <t>FAILURE</t>
        </is>
      </c>
      <c r="G493" s="25" t="inlineStr">
        <is>
          <t>MECHANICAL FAILURE</t>
        </is>
      </c>
      <c r="H493" s="25" t="inlineStr">
        <is>
          <t>Unplanned</t>
        </is>
      </c>
      <c r="I493" s="25" t="inlineStr">
        <is>
          <t>HYDRAULIC ELEVATOR (UNLOADING)</t>
        </is>
      </c>
      <c r="J493" s="25" t="inlineStr">
        <is>
          <t>ΡΟΛΑ</t>
        </is>
      </c>
      <c r="K493" s="53" t="n">
        <v>45992.65069444444</v>
      </c>
      <c r="L493" s="53" t="n">
        <v>45992.65833333333</v>
      </c>
      <c r="M493" s="54" t="n">
        <v>11.7</v>
      </c>
      <c r="N493" s="25" t="inlineStr">
        <is>
          <t>https://zenodo.org/records/17855209</t>
        </is>
      </c>
      <c r="O493" s="25" t="inlineStr">
        <is>
          <t>公开真实生产数据</t>
        </is>
      </c>
      <c r="P493" t="inlineStr">
        <is>
          <t>SHIFT-PRE-20251201</t>
        </is>
      </c>
      <c r="Q493" t="inlineStr">
        <is>
          <t>已关联</t>
        </is>
      </c>
      <c r="R493" t="inlineStr">
        <is>
          <t>按班次口径判断</t>
        </is>
      </c>
      <c r="T493" t="inlineStr">
        <is>
          <t>否</t>
        </is>
      </c>
    </row>
    <row r="494">
      <c r="A494" s="25" t="inlineStr">
        <is>
          <t>STOP-PRE-00493</t>
        </is>
      </c>
      <c r="B494" s="25" t="inlineStr">
        <is>
          <t>SHIFT-PRE-20251201</t>
        </is>
      </c>
      <c r="C494" s="25" t="inlineStr">
        <is>
          <t>改善前</t>
        </is>
      </c>
      <c r="D494" s="51" t="n">
        <v>45992</v>
      </c>
      <c r="E494" s="25" t="inlineStr">
        <is>
          <t>KK200-1</t>
        </is>
      </c>
      <c r="F494" s="25" t="inlineStr">
        <is>
          <t>SETUPS-CHANGEOVERS</t>
        </is>
      </c>
      <c r="G494" s="25" t="inlineStr">
        <is>
          <t>MATERIAL CHANGEOVER</t>
        </is>
      </c>
      <c r="H494" s="25" t="inlineStr">
        <is>
          <t>Planned - Included in OEE</t>
        </is>
      </c>
      <c r="I494" s="25" t="inlineStr">
        <is>
          <t>HACKING STATION</t>
        </is>
      </c>
      <c r="J494" s="25" t="inlineStr">
        <is>
          <t>-</t>
        </is>
      </c>
      <c r="K494" s="53" t="n">
        <v>45992.69722222222</v>
      </c>
      <c r="L494" s="53" t="n">
        <v>45992.69930555556</v>
      </c>
      <c r="M494" s="54" t="n">
        <v>3.8</v>
      </c>
      <c r="N494" s="25" t="inlineStr">
        <is>
          <t>https://zenodo.org/records/17855209</t>
        </is>
      </c>
      <c r="O494" s="25" t="inlineStr">
        <is>
          <t>公开真实生产数据</t>
        </is>
      </c>
      <c r="P494" t="inlineStr">
        <is>
          <t>SHIFT-PRE-20251201</t>
        </is>
      </c>
      <c r="Q494" t="inlineStr">
        <is>
          <t>已关联</t>
        </is>
      </c>
      <c r="R494" t="inlineStr">
        <is>
          <t>按班次口径判断</t>
        </is>
      </c>
      <c r="T494" t="inlineStr">
        <is>
          <t>是</t>
        </is>
      </c>
      <c r="U494">
        <f>IFERROR(VLOOKUP(G494,'18_换产标准_模拟'!$B$2:$F$4,3,FALSE),"")</f>
        <v/>
      </c>
      <c r="V494">
        <f>IFERROR(MAX(M494-U494,0),"")</f>
        <v/>
      </c>
      <c r="W494">
        <f>IFERROR(IF(V494=0,"达标",IF(V494&lt;=VLOOKUP(G494,'18_换产标准_模拟'!$B$2:$F$4,4,FALSE)-VLOOKUP(G494,'18_换产标准_模拟'!$B$2:$F$4,3,FALSE),"轻微超时",IF(V494&lt;=VLOOKUP(G494,'18_换产标准_模拟'!$B$2:$F$4,5,FALSE)-VLOOKUP(G494,'18_换产标准_模拟'!$B$2:$F$4,3,FALSE),"超时","严重超时"))),"")</f>
        <v/>
      </c>
      <c r="X494">
        <f>IFERROR(INDEX('18_换产标准_模拟'!$A$2:$A$4,MATCH(G494,'18_换产标准_模拟'!$B$2:$B$4,0)),"")</f>
        <v/>
      </c>
      <c r="Y494" t="inlineStr">
        <is>
          <t>团队模拟数据</t>
        </is>
      </c>
    </row>
    <row r="495">
      <c r="A495" s="25" t="inlineStr">
        <is>
          <t>STOP-PRE-00494</t>
        </is>
      </c>
      <c r="B495" s="25" t="inlineStr">
        <is>
          <t>SHIFT-PRE-20251201</t>
        </is>
      </c>
      <c r="C495" s="25" t="inlineStr">
        <is>
          <t>改善前</t>
        </is>
      </c>
      <c r="D495" s="51" t="n">
        <v>45992</v>
      </c>
      <c r="E495" s="25" t="inlineStr">
        <is>
          <t>KK200-1</t>
        </is>
      </c>
      <c r="F495" s="25" t="inlineStr">
        <is>
          <t>SETUPS-CHANGEOVERS</t>
        </is>
      </c>
      <c r="G495" s="25" t="inlineStr">
        <is>
          <t>OTHER CALIBRATION</t>
        </is>
      </c>
      <c r="H495" s="25" t="inlineStr">
        <is>
          <t>Unplanned</t>
        </is>
      </c>
      <c r="I495" s="25" t="inlineStr">
        <is>
          <t>ROBOT (HACKING STATION)</t>
        </is>
      </c>
      <c r="J495" s="25" t="inlineStr">
        <is>
          <t>ΡΥΘΜΙΣΗ ΣΥΝΤΕΤΑΓΜΕΝΩΝ ΡΟΜΠΟΤ ΓΙΑ 9ΚΚ30</t>
        </is>
      </c>
      <c r="K495" s="53" t="n">
        <v>45992.70555555556</v>
      </c>
      <c r="L495" s="53" t="n">
        <v>45992.81388888889</v>
      </c>
      <c r="M495" s="54" t="n">
        <v>156.1</v>
      </c>
      <c r="N495" s="25" t="inlineStr">
        <is>
          <t>https://zenodo.org/records/17855209</t>
        </is>
      </c>
      <c r="O495" s="25" t="inlineStr">
        <is>
          <t>公开真实生产数据</t>
        </is>
      </c>
      <c r="P495" t="inlineStr">
        <is>
          <t>SHIFT-PRE-20251201</t>
        </is>
      </c>
      <c r="Q495" t="inlineStr">
        <is>
          <t>已关联</t>
        </is>
      </c>
      <c r="R495" t="inlineStr">
        <is>
          <t>按班次口径判断</t>
        </is>
      </c>
      <c r="T495" t="inlineStr">
        <is>
          <t>是</t>
        </is>
      </c>
      <c r="U495">
        <f>IFERROR(VLOOKUP(G495,'18_换产标准_模拟'!$B$2:$F$4,3,FALSE),"")</f>
        <v/>
      </c>
      <c r="V495">
        <f>IFERROR(MAX(M495-U495,0),"")</f>
        <v/>
      </c>
      <c r="W495">
        <f>IFERROR(IF(V495=0,"达标",IF(V495&lt;=VLOOKUP(G495,'18_换产标准_模拟'!$B$2:$F$4,4,FALSE)-VLOOKUP(G495,'18_换产标准_模拟'!$B$2:$F$4,3,FALSE),"轻微超时",IF(V495&lt;=VLOOKUP(G495,'18_换产标准_模拟'!$B$2:$F$4,5,FALSE)-VLOOKUP(G495,'18_换产标准_模拟'!$B$2:$F$4,3,FALSE),"超时","严重超时"))),"")</f>
        <v/>
      </c>
      <c r="X495">
        <f>IFERROR(INDEX('18_换产标准_模拟'!$A$2:$A$4,MATCH(G495,'18_换产标准_模拟'!$B$2:$B$4,0)),"")</f>
        <v/>
      </c>
      <c r="Y495" t="inlineStr">
        <is>
          <t>团队模拟数据</t>
        </is>
      </c>
    </row>
    <row r="496">
      <c r="A496" s="25" t="inlineStr">
        <is>
          <t>STOP-PRE-00495</t>
        </is>
      </c>
      <c r="B496" s="25" t="inlineStr">
        <is>
          <t>SHIFT-PRE-20251201</t>
        </is>
      </c>
      <c r="C496" s="25" t="inlineStr">
        <is>
          <t>改善前</t>
        </is>
      </c>
      <c r="D496" s="51" t="n">
        <v>45992</v>
      </c>
      <c r="E496" s="25" t="inlineStr">
        <is>
          <t>KK200-1</t>
        </is>
      </c>
      <c r="F496" s="25" t="inlineStr">
        <is>
          <t>OPERATIONAL</t>
        </is>
      </c>
      <c r="G496" s="25" t="inlineStr">
        <is>
          <t>CLEANING</t>
        </is>
      </c>
      <c r="H496" s="25" t="inlineStr">
        <is>
          <t>Planned - Included in OEE</t>
        </is>
      </c>
      <c r="I496" s="25" t="inlineStr">
        <is>
          <t>EXTRUDER PRESS</t>
        </is>
      </c>
      <c r="J496" s="25" t="inlineStr">
        <is>
          <t>-</t>
        </is>
      </c>
      <c r="K496" s="53" t="n">
        <v>45992.84513888889</v>
      </c>
      <c r="L496" s="53" t="n">
        <v>45992.85416666666</v>
      </c>
      <c r="M496" s="54" t="n">
        <v>13</v>
      </c>
      <c r="N496" s="25" t="inlineStr">
        <is>
          <t>https://zenodo.org/records/17855209</t>
        </is>
      </c>
      <c r="O496" s="25" t="inlineStr">
        <is>
          <t>公开真实生产数据</t>
        </is>
      </c>
      <c r="P496" t="inlineStr">
        <is>
          <t>SHIFT-PRE-20251201</t>
        </is>
      </c>
      <c r="Q496" t="inlineStr">
        <is>
          <t>已关联</t>
        </is>
      </c>
      <c r="R496" t="inlineStr">
        <is>
          <t>按班次口径判断</t>
        </is>
      </c>
      <c r="T496" t="inlineStr">
        <is>
          <t>否</t>
        </is>
      </c>
    </row>
    <row r="497">
      <c r="A497" s="25" t="inlineStr">
        <is>
          <t>STOP-PRE-00496</t>
        </is>
      </c>
      <c r="B497" s="25" t="inlineStr">
        <is>
          <t>SHIFT-PRE-20251202</t>
        </is>
      </c>
      <c r="C497" s="25" t="inlineStr">
        <is>
          <t>改善前</t>
        </is>
      </c>
      <c r="D497" s="51" t="n">
        <v>45993</v>
      </c>
      <c r="E497" s="25" t="inlineStr">
        <is>
          <t>KK200-1</t>
        </is>
      </c>
      <c r="F497" s="25" t="inlineStr">
        <is>
          <t>OPERATIONAL</t>
        </is>
      </c>
      <c r="G497" s="25" t="inlineStr">
        <is>
          <t>CLEANING</t>
        </is>
      </c>
      <c r="H497" s="25" t="inlineStr">
        <is>
          <t>Planned - Included in OEE</t>
        </is>
      </c>
      <c r="I497" s="25" t="inlineStr">
        <is>
          <t>EXTRUDER PRESS</t>
        </is>
      </c>
      <c r="J497" s="25" t="inlineStr">
        <is>
          <t>-</t>
        </is>
      </c>
      <c r="K497" s="53" t="n">
        <v>45993.51041666666</v>
      </c>
      <c r="L497" s="53" t="n">
        <v>45993.51458333333</v>
      </c>
      <c r="M497" s="54" t="n">
        <v>6.2</v>
      </c>
      <c r="N497" s="25" t="inlineStr">
        <is>
          <t>https://zenodo.org/records/17855209</t>
        </is>
      </c>
      <c r="O497" s="25" t="inlineStr">
        <is>
          <t>公开真实生产数据</t>
        </is>
      </c>
      <c r="P497" t="inlineStr">
        <is>
          <t>SHIFT-PRE-20251202</t>
        </is>
      </c>
      <c r="Q497" t="inlineStr">
        <is>
          <t>已关联</t>
        </is>
      </c>
      <c r="R497" t="inlineStr">
        <is>
          <t>按班次口径判断</t>
        </is>
      </c>
      <c r="T497" t="inlineStr">
        <is>
          <t>否</t>
        </is>
      </c>
    </row>
    <row r="498">
      <c r="A498" s="25" t="inlineStr">
        <is>
          <t>STOP-PRE-00497</t>
        </is>
      </c>
      <c r="B498" s="25" t="inlineStr">
        <is>
          <t>SHIFT-PRE-20251202</t>
        </is>
      </c>
      <c r="C498" s="25" t="inlineStr">
        <is>
          <t>改善前</t>
        </is>
      </c>
      <c r="D498" s="51" t="n">
        <v>45993</v>
      </c>
      <c r="E498" s="25" t="inlineStr">
        <is>
          <t>KK200-1</t>
        </is>
      </c>
      <c r="F498" s="25" t="inlineStr">
        <is>
          <t>SETUPS-CHANGEOVERS</t>
        </is>
      </c>
      <c r="G498" s="25" t="inlineStr">
        <is>
          <t>MATERIAL CHANGEOVER</t>
        </is>
      </c>
      <c r="H498" s="25" t="inlineStr">
        <is>
          <t>Planned - Included in OEE</t>
        </is>
      </c>
      <c r="I498" s="25" t="inlineStr">
        <is>
          <t>HACKING STATION</t>
        </is>
      </c>
      <c r="J498" s="25" t="inlineStr">
        <is>
          <t>-</t>
        </is>
      </c>
      <c r="K498" s="53" t="n">
        <v>45993.57638888889</v>
      </c>
      <c r="L498" s="53" t="n">
        <v>45993.5875</v>
      </c>
      <c r="M498" s="54" t="n">
        <v>16.7</v>
      </c>
      <c r="N498" s="25" t="inlineStr">
        <is>
          <t>https://zenodo.org/records/17855209</t>
        </is>
      </c>
      <c r="O498" s="25" t="inlineStr">
        <is>
          <t>公开真实生产数据</t>
        </is>
      </c>
      <c r="P498" t="inlineStr">
        <is>
          <t>SHIFT-PRE-20251202</t>
        </is>
      </c>
      <c r="Q498" t="inlineStr">
        <is>
          <t>已关联</t>
        </is>
      </c>
      <c r="R498" t="inlineStr">
        <is>
          <t>按班次口径判断</t>
        </is>
      </c>
      <c r="T498" t="inlineStr">
        <is>
          <t>是</t>
        </is>
      </c>
      <c r="U498">
        <f>IFERROR(VLOOKUP(G498,'18_换产标准_模拟'!$B$2:$F$4,3,FALSE),"")</f>
        <v/>
      </c>
      <c r="V498">
        <f>IFERROR(MAX(M498-U498,0),"")</f>
        <v/>
      </c>
      <c r="W498">
        <f>IFERROR(IF(V498=0,"达标",IF(V498&lt;=VLOOKUP(G498,'18_换产标准_模拟'!$B$2:$F$4,4,FALSE)-VLOOKUP(G498,'18_换产标准_模拟'!$B$2:$F$4,3,FALSE),"轻微超时",IF(V498&lt;=VLOOKUP(G498,'18_换产标准_模拟'!$B$2:$F$4,5,FALSE)-VLOOKUP(G498,'18_换产标准_模拟'!$B$2:$F$4,3,FALSE),"超时","严重超时"))),"")</f>
        <v/>
      </c>
      <c r="X498">
        <f>IFERROR(INDEX('18_换产标准_模拟'!$A$2:$A$4,MATCH(G498,'18_换产标准_模拟'!$B$2:$B$4,0)),"")</f>
        <v/>
      </c>
      <c r="Y498" t="inlineStr">
        <is>
          <t>团队模拟数据</t>
        </is>
      </c>
    </row>
    <row r="499">
      <c r="A499" s="25" t="inlineStr">
        <is>
          <t>STOP-PRE-00498</t>
        </is>
      </c>
      <c r="B499" s="25" t="inlineStr">
        <is>
          <t>SHIFT-PRE-20251202</t>
        </is>
      </c>
      <c r="C499" s="25" t="inlineStr">
        <is>
          <t>改善前</t>
        </is>
      </c>
      <c r="D499" s="51" t="n">
        <v>45993</v>
      </c>
      <c r="E499" s="25" t="inlineStr">
        <is>
          <t>KK200-1</t>
        </is>
      </c>
      <c r="F499" s="25" t="inlineStr">
        <is>
          <t>MATERIALS</t>
        </is>
      </c>
      <c r="G499" s="25" t="inlineStr">
        <is>
          <t>MANUAL BRICK HANDLING</t>
        </is>
      </c>
      <c r="H499" s="25" t="inlineStr">
        <is>
          <t>Unplanned</t>
        </is>
      </c>
      <c r="I499" s="25" t="inlineStr">
        <is>
          <t>HACKING STATION</t>
        </is>
      </c>
      <c r="J499" s="25" t="inlineStr">
        <is>
          <t>ΣΠΑΣΜΕΝΑ</t>
        </is>
      </c>
      <c r="K499" s="53" t="n">
        <v>45993.59861111111</v>
      </c>
      <c r="L499" s="53" t="n">
        <v>45993.60555555556</v>
      </c>
      <c r="M499" s="54" t="n">
        <v>10.3</v>
      </c>
      <c r="N499" s="25" t="inlineStr">
        <is>
          <t>https://zenodo.org/records/17855209</t>
        </is>
      </c>
      <c r="O499" s="25" t="inlineStr">
        <is>
          <t>公开真实生产数据</t>
        </is>
      </c>
      <c r="P499" t="inlineStr">
        <is>
          <t>SHIFT-PRE-20251202</t>
        </is>
      </c>
      <c r="Q499" t="inlineStr">
        <is>
          <t>已关联</t>
        </is>
      </c>
      <c r="R499" t="inlineStr">
        <is>
          <t>按班次口径判断</t>
        </is>
      </c>
      <c r="T499" t="inlineStr">
        <is>
          <t>否</t>
        </is>
      </c>
    </row>
    <row r="500">
      <c r="A500" s="25" t="inlineStr">
        <is>
          <t>STOP-PRE-00499</t>
        </is>
      </c>
      <c r="B500" s="25" t="inlineStr">
        <is>
          <t>SHIFT-PRE-20251202</t>
        </is>
      </c>
      <c r="C500" s="25" t="inlineStr">
        <is>
          <t>改善前</t>
        </is>
      </c>
      <c r="D500" s="51" t="n">
        <v>45993</v>
      </c>
      <c r="E500" s="25" t="inlineStr">
        <is>
          <t>KK200-1</t>
        </is>
      </c>
      <c r="F500" s="25" t="inlineStr">
        <is>
          <t>MATERIALS</t>
        </is>
      </c>
      <c r="G500" s="25" t="inlineStr">
        <is>
          <t>MANUAL BRICK HANDLING</t>
        </is>
      </c>
      <c r="H500" s="25" t="inlineStr">
        <is>
          <t>Unplanned</t>
        </is>
      </c>
      <c r="I500" s="25" t="inlineStr">
        <is>
          <t>HACKING STATION</t>
        </is>
      </c>
      <c r="J500" s="25" t="inlineStr">
        <is>
          <t>ΣΠΑΣΜΕΝΑ ΤΟΥΒΛΑ</t>
        </is>
      </c>
      <c r="K500" s="53" t="n">
        <v>45993.60902777778</v>
      </c>
      <c r="L500" s="53" t="n">
        <v>45993.61111111111</v>
      </c>
      <c r="M500" s="54" t="n">
        <v>3.3</v>
      </c>
      <c r="N500" s="25" t="inlineStr">
        <is>
          <t>https://zenodo.org/records/17855209</t>
        </is>
      </c>
      <c r="O500" s="25" t="inlineStr">
        <is>
          <t>公开真实生产数据</t>
        </is>
      </c>
      <c r="P500" t="inlineStr">
        <is>
          <t>SHIFT-PRE-20251202</t>
        </is>
      </c>
      <c r="Q500" t="inlineStr">
        <is>
          <t>已关联</t>
        </is>
      </c>
      <c r="R500" t="inlineStr">
        <is>
          <t>按班次口径判断</t>
        </is>
      </c>
      <c r="T500" t="inlineStr">
        <is>
          <t>否</t>
        </is>
      </c>
    </row>
    <row r="501">
      <c r="A501" s="25" t="inlineStr">
        <is>
          <t>STOP-PRE-00500</t>
        </is>
      </c>
      <c r="B501" s="25" t="inlineStr">
        <is>
          <t>SHIFT-PRE-20251202</t>
        </is>
      </c>
      <c r="C501" s="25" t="inlineStr">
        <is>
          <t>改善前</t>
        </is>
      </c>
      <c r="D501" s="51" t="n">
        <v>45993</v>
      </c>
      <c r="E501" s="25" t="inlineStr">
        <is>
          <t>KK200-1</t>
        </is>
      </c>
      <c r="F501" s="25" t="inlineStr">
        <is>
          <t>MATERIALS</t>
        </is>
      </c>
      <c r="G501" s="25" t="inlineStr">
        <is>
          <t>MANUAL BRICK HANDLING</t>
        </is>
      </c>
      <c r="H501" s="25" t="inlineStr">
        <is>
          <t>Unplanned</t>
        </is>
      </c>
      <c r="I501" s="25" t="inlineStr">
        <is>
          <t>HACKING STATION</t>
        </is>
      </c>
      <c r="J501" s="25" t="inlineStr">
        <is>
          <t>ΣΠΑΣΜΕΝΑ ΤΟΥΒΛΑ</t>
        </is>
      </c>
      <c r="K501" s="53" t="n">
        <v>45993.63055555556</v>
      </c>
      <c r="L501" s="53" t="n">
        <v>45993.63819444444</v>
      </c>
      <c r="M501" s="54" t="n">
        <v>11.8</v>
      </c>
      <c r="N501" s="25" t="inlineStr">
        <is>
          <t>https://zenodo.org/records/17855209</t>
        </is>
      </c>
      <c r="O501" s="25" t="inlineStr">
        <is>
          <t>公开真实生产数据</t>
        </is>
      </c>
      <c r="P501" t="inlineStr">
        <is>
          <t>SHIFT-PRE-20251202</t>
        </is>
      </c>
      <c r="Q501" t="inlineStr">
        <is>
          <t>已关联</t>
        </is>
      </c>
      <c r="R501" t="inlineStr">
        <is>
          <t>按班次口径判断</t>
        </is>
      </c>
      <c r="T501" t="inlineStr">
        <is>
          <t>否</t>
        </is>
      </c>
    </row>
    <row r="502">
      <c r="A502" s="25" t="inlineStr">
        <is>
          <t>STOP-PRE-00501</t>
        </is>
      </c>
      <c r="B502" s="25" t="inlineStr">
        <is>
          <t>SHIFT-PRE-20251202</t>
        </is>
      </c>
      <c r="C502" s="25" t="inlineStr">
        <is>
          <t>改善前</t>
        </is>
      </c>
      <c r="D502" s="51" t="n">
        <v>45993</v>
      </c>
      <c r="E502" s="25" t="inlineStr">
        <is>
          <t>KK200-1</t>
        </is>
      </c>
      <c r="F502" s="25" t="inlineStr">
        <is>
          <t>OPERATIONAL</t>
        </is>
      </c>
      <c r="G502" s="25" t="inlineStr">
        <is>
          <t>OTHER</t>
        </is>
      </c>
      <c r="H502" s="25" t="inlineStr">
        <is>
          <t>Unplanned</t>
        </is>
      </c>
      <c r="I502" s="25" t="inlineStr">
        <is>
          <t>-</t>
        </is>
      </c>
      <c r="J502" s="25" t="inlineStr">
        <is>
          <t>ΑΠΩΛΕΙΑ ΣΗΜΑΤΟΣ</t>
        </is>
      </c>
      <c r="K502" s="53" t="n">
        <v>45993.66805555556</v>
      </c>
      <c r="L502" s="53" t="n">
        <v>45993.70138888889</v>
      </c>
      <c r="M502" s="54" t="n">
        <v>48.2</v>
      </c>
      <c r="N502" s="25" t="inlineStr">
        <is>
          <t>https://zenodo.org/records/17855209</t>
        </is>
      </c>
      <c r="O502" s="25" t="inlineStr">
        <is>
          <t>公开真实生产数据</t>
        </is>
      </c>
      <c r="P502" t="inlineStr">
        <is>
          <t>SHIFT-PRE-20251202</t>
        </is>
      </c>
      <c r="Q502" t="inlineStr">
        <is>
          <t>已关联</t>
        </is>
      </c>
      <c r="R502" t="inlineStr">
        <is>
          <t>按班次口径判断</t>
        </is>
      </c>
      <c r="T502" t="inlineStr">
        <is>
          <t>否</t>
        </is>
      </c>
    </row>
    <row r="503">
      <c r="A503" s="25" t="inlineStr">
        <is>
          <t>STOP-PRE-00502</t>
        </is>
      </c>
      <c r="B503" s="25" t="inlineStr">
        <is>
          <t>SHIFT-PRE-20251202</t>
        </is>
      </c>
      <c r="C503" s="25" t="inlineStr">
        <is>
          <t>改善前</t>
        </is>
      </c>
      <c r="D503" s="51" t="n">
        <v>45993</v>
      </c>
      <c r="E503" s="25" t="inlineStr">
        <is>
          <t>7KK25</t>
        </is>
      </c>
      <c r="F503" s="25" t="inlineStr">
        <is>
          <t>SETUPS-CHANGEOVERS</t>
        </is>
      </c>
      <c r="G503" s="25" t="inlineStr">
        <is>
          <t>MATERIAL CHANGEOVER</t>
        </is>
      </c>
      <c r="H503" s="25" t="inlineStr">
        <is>
          <t>Planned - Included in OEE</t>
        </is>
      </c>
      <c r="I503" s="25" t="inlineStr">
        <is>
          <t>EXTRUDER PRESS</t>
        </is>
      </c>
      <c r="J503" s="25" t="inlineStr">
        <is>
          <t>-</t>
        </is>
      </c>
      <c r="K503" s="53" t="n">
        <v>45993.70486111111</v>
      </c>
      <c r="L503" s="53" t="n">
        <v>45993.7125</v>
      </c>
      <c r="M503" s="54" t="n">
        <v>11.9</v>
      </c>
      <c r="N503" s="25" t="inlineStr">
        <is>
          <t>https://zenodo.org/records/17855209</t>
        </is>
      </c>
      <c r="O503" s="25" t="inlineStr">
        <is>
          <t>公开真实生产数据</t>
        </is>
      </c>
      <c r="P503" t="inlineStr">
        <is>
          <t>SHIFT-PRE-20251202</t>
        </is>
      </c>
      <c r="Q503" t="inlineStr">
        <is>
          <t>已关联</t>
        </is>
      </c>
      <c r="R503" t="inlineStr">
        <is>
          <t>按班次口径判断</t>
        </is>
      </c>
      <c r="T503" t="inlineStr">
        <is>
          <t>是</t>
        </is>
      </c>
      <c r="U503">
        <f>IFERROR(VLOOKUP(G503,'18_换产标准_模拟'!$B$2:$F$4,3,FALSE),"")</f>
        <v/>
      </c>
      <c r="V503">
        <f>IFERROR(MAX(M503-U503,0),"")</f>
        <v/>
      </c>
      <c r="W503">
        <f>IFERROR(IF(V503=0,"达标",IF(V503&lt;=VLOOKUP(G503,'18_换产标准_模拟'!$B$2:$F$4,4,FALSE)-VLOOKUP(G503,'18_换产标准_模拟'!$B$2:$F$4,3,FALSE),"轻微超时",IF(V503&lt;=VLOOKUP(G503,'18_换产标准_模拟'!$B$2:$F$4,5,FALSE)-VLOOKUP(G503,'18_换产标准_模拟'!$B$2:$F$4,3,FALSE),"超时","严重超时"))),"")</f>
        <v/>
      </c>
      <c r="X503">
        <f>IFERROR(INDEX('18_换产标准_模拟'!$A$2:$A$4,MATCH(G503,'18_换产标准_模拟'!$B$2:$B$4,0)),"")</f>
        <v/>
      </c>
      <c r="Y503" t="inlineStr">
        <is>
          <t>团队模拟数据</t>
        </is>
      </c>
    </row>
    <row r="504">
      <c r="A504" s="25" t="inlineStr">
        <is>
          <t>STOP-PRE-00503</t>
        </is>
      </c>
      <c r="B504" s="25" t="inlineStr">
        <is>
          <t>SHIFT-PRE-20251202</t>
        </is>
      </c>
      <c r="C504" s="25" t="inlineStr">
        <is>
          <t>改善前</t>
        </is>
      </c>
      <c r="D504" s="51" t="n">
        <v>45993</v>
      </c>
      <c r="E504" s="25" t="inlineStr">
        <is>
          <t>7KK25</t>
        </is>
      </c>
      <c r="F504" s="25" t="inlineStr">
        <is>
          <t>FAILURE</t>
        </is>
      </c>
      <c r="G504" s="25" t="inlineStr">
        <is>
          <t>AUTOMATION FAILURE</t>
        </is>
      </c>
      <c r="H504" s="25" t="inlineStr">
        <is>
          <t>Unplanned</t>
        </is>
      </c>
      <c r="I504" s="25" t="inlineStr">
        <is>
          <t>DRYER</t>
        </is>
      </c>
      <c r="J504" s="25" t="inlineStr">
        <is>
          <t>ΠΑΤΙΝΑΡΕΙ Ο ΜΕΤΑΦ. ΕΞΟΔΟΥ ΣΤΗ ΘΕΣΗ 5-6</t>
        </is>
      </c>
      <c r="K504" s="53" t="n">
        <v>45993.80902777778</v>
      </c>
      <c r="L504" s="53" t="n">
        <v>45993.81319444445</v>
      </c>
      <c r="M504" s="54" t="n">
        <v>6.4</v>
      </c>
      <c r="N504" s="25" t="inlineStr">
        <is>
          <t>https://zenodo.org/records/17855209</t>
        </is>
      </c>
      <c r="O504" s="25" t="inlineStr">
        <is>
          <t>公开真实生产数据</t>
        </is>
      </c>
      <c r="P504" t="inlineStr">
        <is>
          <t>SHIFT-PRE-20251202</t>
        </is>
      </c>
      <c r="Q504" t="inlineStr">
        <is>
          <t>已关联</t>
        </is>
      </c>
      <c r="R504" t="inlineStr">
        <is>
          <t>按班次口径判断</t>
        </is>
      </c>
      <c r="T504" t="inlineStr">
        <is>
          <t>否</t>
        </is>
      </c>
    </row>
    <row r="505">
      <c r="A505" s="25" t="inlineStr">
        <is>
          <t>STOP-PRE-00504</t>
        </is>
      </c>
      <c r="B505" s="25" t="inlineStr">
        <is>
          <t>SHIFT-PRE-20251202</t>
        </is>
      </c>
      <c r="C505" s="25" t="inlineStr">
        <is>
          <t>改善前</t>
        </is>
      </c>
      <c r="D505" s="51" t="n">
        <v>45993</v>
      </c>
      <c r="E505" s="25" t="inlineStr">
        <is>
          <t>7KK25</t>
        </is>
      </c>
      <c r="F505" s="25" t="inlineStr">
        <is>
          <t>OPERATIONAL</t>
        </is>
      </c>
      <c r="G505" s="25" t="inlineStr">
        <is>
          <t>NO PRODUCTION SCHEDULE</t>
        </is>
      </c>
      <c r="H505" s="25" t="inlineStr">
        <is>
          <t>Planned - Not included in OEE</t>
        </is>
      </c>
      <c r="I505" s="25" t="inlineStr">
        <is>
          <t>-</t>
        </is>
      </c>
      <c r="J505" s="25" t="inlineStr">
        <is>
          <t>-</t>
        </is>
      </c>
      <c r="K505" s="53" t="n">
        <v>45993.81597222222</v>
      </c>
      <c r="L505" s="53" t="n">
        <v>45993.85416666666</v>
      </c>
      <c r="M505" s="54" t="n">
        <v>55</v>
      </c>
      <c r="N505" s="25" t="inlineStr">
        <is>
          <t>https://zenodo.org/records/17855209</t>
        </is>
      </c>
      <c r="O505" s="25" t="inlineStr">
        <is>
          <t>公开真实生产数据</t>
        </is>
      </c>
      <c r="P505" t="inlineStr">
        <is>
          <t>SHIFT-PRE-20251202</t>
        </is>
      </c>
      <c r="Q505" t="inlineStr">
        <is>
          <t>已关联</t>
        </is>
      </c>
      <c r="R505" t="inlineStr">
        <is>
          <t>按班次口径判断</t>
        </is>
      </c>
      <c r="T505" t="inlineStr">
        <is>
          <t>否</t>
        </is>
      </c>
    </row>
    <row r="506">
      <c r="A506" s="25" t="inlineStr">
        <is>
          <t>STOP-PRE-00505</t>
        </is>
      </c>
      <c r="B506" s="25" t="inlineStr">
        <is>
          <t>SHIFT-PRE-20251203</t>
        </is>
      </c>
      <c r="C506" s="25" t="inlineStr">
        <is>
          <t>改善前</t>
        </is>
      </c>
      <c r="D506" s="51" t="n">
        <v>45994</v>
      </c>
      <c r="E506" s="25" t="inlineStr">
        <is>
          <t>KK250</t>
        </is>
      </c>
      <c r="F506" s="25" t="inlineStr">
        <is>
          <t>SETUPS-CHANGEOVERS</t>
        </is>
      </c>
      <c r="G506" s="25" t="inlineStr">
        <is>
          <t>MATERIAL CHANGEOVER</t>
        </is>
      </c>
      <c r="H506" s="25" t="inlineStr">
        <is>
          <t>Planned - Included in OEE</t>
        </is>
      </c>
      <c r="I506" s="25" t="inlineStr">
        <is>
          <t>EXTRUDER PRESS</t>
        </is>
      </c>
      <c r="J506" s="25" t="inlineStr">
        <is>
          <t>-</t>
        </is>
      </c>
      <c r="K506" s="53" t="n">
        <v>45994.53125</v>
      </c>
      <c r="L506" s="53" t="n">
        <v>45994.53888888889</v>
      </c>
      <c r="M506" s="54" t="n">
        <v>11.2</v>
      </c>
      <c r="N506" s="25" t="inlineStr">
        <is>
          <t>https://zenodo.org/records/17855209</t>
        </is>
      </c>
      <c r="O506" s="25" t="inlineStr">
        <is>
          <t>公开真实生产数据</t>
        </is>
      </c>
      <c r="P506" t="inlineStr">
        <is>
          <t>SHIFT-PRE-20251203</t>
        </is>
      </c>
      <c r="Q506" t="inlineStr">
        <is>
          <t>已关联</t>
        </is>
      </c>
      <c r="R506" t="inlineStr">
        <is>
          <t>按班次口径判断</t>
        </is>
      </c>
      <c r="T506" t="inlineStr">
        <is>
          <t>是</t>
        </is>
      </c>
      <c r="U506">
        <f>IFERROR(VLOOKUP(G506,'18_换产标准_模拟'!$B$2:$F$4,3,FALSE),"")</f>
        <v/>
      </c>
      <c r="V506">
        <f>IFERROR(MAX(M506-U506,0),"")</f>
        <v/>
      </c>
      <c r="W506">
        <f>IFERROR(IF(V506=0,"达标",IF(V506&lt;=VLOOKUP(G506,'18_换产标准_模拟'!$B$2:$F$4,4,FALSE)-VLOOKUP(G506,'18_换产标准_模拟'!$B$2:$F$4,3,FALSE),"轻微超时",IF(V506&lt;=VLOOKUP(G506,'18_换产标准_模拟'!$B$2:$F$4,5,FALSE)-VLOOKUP(G506,'18_换产标准_模拟'!$B$2:$F$4,3,FALSE),"超时","严重超时"))),"")</f>
        <v/>
      </c>
      <c r="X506">
        <f>IFERROR(INDEX('18_换产标准_模拟'!$A$2:$A$4,MATCH(G506,'18_换产标准_模拟'!$B$2:$B$4,0)),"")</f>
        <v/>
      </c>
      <c r="Y506" t="inlineStr">
        <is>
          <t>团队模拟数据</t>
        </is>
      </c>
    </row>
    <row r="507">
      <c r="A507" s="25" t="inlineStr">
        <is>
          <t>STOP-PRE-00506</t>
        </is>
      </c>
      <c r="B507" s="25" t="inlineStr">
        <is>
          <t>SHIFT-PRE-20251203</t>
        </is>
      </c>
      <c r="C507" s="25" t="inlineStr">
        <is>
          <t>改善前</t>
        </is>
      </c>
      <c r="D507" s="51" t="n">
        <v>45994</v>
      </c>
      <c r="E507" s="25" t="inlineStr">
        <is>
          <t>KK250</t>
        </is>
      </c>
      <c r="F507" s="25" t="inlineStr">
        <is>
          <t>FAILURE</t>
        </is>
      </c>
      <c r="G507" s="25" t="inlineStr">
        <is>
          <t>MECHANICAL FAILURE</t>
        </is>
      </c>
      <c r="H507" s="25" t="inlineStr">
        <is>
          <t>Unplanned</t>
        </is>
      </c>
      <c r="I507" s="25" t="inlineStr">
        <is>
          <t>CUTTER</t>
        </is>
      </c>
      <c r="J507" s="25" t="inlineStr">
        <is>
          <t>WIRE FAILURE</t>
        </is>
      </c>
      <c r="K507" s="53" t="n">
        <v>45994.54513888889</v>
      </c>
      <c r="L507" s="53" t="n">
        <v>45994.54722222222</v>
      </c>
      <c r="M507" s="54" t="n">
        <v>3.2</v>
      </c>
      <c r="N507" s="25" t="inlineStr">
        <is>
          <t>https://zenodo.org/records/17855209</t>
        </is>
      </c>
      <c r="O507" s="25" t="inlineStr">
        <is>
          <t>公开真实生产数据</t>
        </is>
      </c>
      <c r="P507" t="inlineStr">
        <is>
          <t>SHIFT-PRE-20251203</t>
        </is>
      </c>
      <c r="Q507" t="inlineStr">
        <is>
          <t>已关联</t>
        </is>
      </c>
      <c r="R507" t="inlineStr">
        <is>
          <t>按班次口径判断</t>
        </is>
      </c>
      <c r="T507" t="inlineStr">
        <is>
          <t>否</t>
        </is>
      </c>
    </row>
    <row r="508">
      <c r="A508" s="25" t="inlineStr">
        <is>
          <t>STOP-PRE-00507</t>
        </is>
      </c>
      <c r="B508" s="25" t="inlineStr">
        <is>
          <t>SHIFT-PRE-20251203</t>
        </is>
      </c>
      <c r="C508" s="25" t="inlineStr">
        <is>
          <t>改善前</t>
        </is>
      </c>
      <c r="D508" s="51" t="n">
        <v>45994</v>
      </c>
      <c r="E508" s="25" t="inlineStr">
        <is>
          <t>KK250</t>
        </is>
      </c>
      <c r="F508" s="25" t="inlineStr">
        <is>
          <t>MATERIALS</t>
        </is>
      </c>
      <c r="G508" s="25" t="inlineStr">
        <is>
          <t>MANUAL BRICK HANDLING</t>
        </is>
      </c>
      <c r="H508" s="25" t="inlineStr">
        <is>
          <t>Unplanned</t>
        </is>
      </c>
      <c r="I508" s="25" t="inlineStr">
        <is>
          <t>HACKING STATION</t>
        </is>
      </c>
      <c r="J508" s="25" t="inlineStr">
        <is>
          <t>WIRE FAILURE</t>
        </is>
      </c>
      <c r="K508" s="53" t="n">
        <v>45994.63541666666</v>
      </c>
      <c r="L508" s="53" t="n">
        <v>45994.63819444444</v>
      </c>
      <c r="M508" s="54" t="n">
        <v>4.7</v>
      </c>
      <c r="N508" s="25" t="inlineStr">
        <is>
          <t>https://zenodo.org/records/17855209</t>
        </is>
      </c>
      <c r="O508" s="25" t="inlineStr">
        <is>
          <t>公开真实生产数据</t>
        </is>
      </c>
      <c r="P508" t="inlineStr">
        <is>
          <t>SHIFT-PRE-20251203</t>
        </is>
      </c>
      <c r="Q508" t="inlineStr">
        <is>
          <t>已关联</t>
        </is>
      </c>
      <c r="R508" t="inlineStr">
        <is>
          <t>按班次口径判断</t>
        </is>
      </c>
      <c r="T508" t="inlineStr">
        <is>
          <t>否</t>
        </is>
      </c>
    </row>
    <row r="509">
      <c r="A509" s="25" t="inlineStr">
        <is>
          <t>STOP-PRE-00508</t>
        </is>
      </c>
      <c r="B509" s="25" t="inlineStr">
        <is>
          <t>SHIFT-PRE-20251203</t>
        </is>
      </c>
      <c r="C509" s="25" t="inlineStr">
        <is>
          <t>改善前</t>
        </is>
      </c>
      <c r="D509" s="51" t="n">
        <v>45994</v>
      </c>
      <c r="E509" s="25" t="inlineStr">
        <is>
          <t>7KK25</t>
        </is>
      </c>
      <c r="F509" s="25" t="inlineStr">
        <is>
          <t>SETUPS-CHANGEOVERS</t>
        </is>
      </c>
      <c r="G509" s="25" t="inlineStr">
        <is>
          <t>MATERIAL CHANGEOVER</t>
        </is>
      </c>
      <c r="H509" s="25" t="inlineStr">
        <is>
          <t>Planned - Included in OEE</t>
        </is>
      </c>
      <c r="I509" s="25" t="inlineStr">
        <is>
          <t>EXTRUDER PRESS</t>
        </is>
      </c>
      <c r="J509" s="25" t="inlineStr">
        <is>
          <t>-</t>
        </is>
      </c>
      <c r="K509" s="53" t="n">
        <v>45994.67777777778</v>
      </c>
      <c r="L509" s="53" t="n">
        <v>45994.6875</v>
      </c>
      <c r="M509" s="54" t="n">
        <v>14.5</v>
      </c>
      <c r="N509" s="25" t="inlineStr">
        <is>
          <t>https://zenodo.org/records/17855209</t>
        </is>
      </c>
      <c r="O509" s="25" t="inlineStr">
        <is>
          <t>公开真实生产数据</t>
        </is>
      </c>
      <c r="P509" t="inlineStr">
        <is>
          <t>SHIFT-PRE-20251203</t>
        </is>
      </c>
      <c r="Q509" t="inlineStr">
        <is>
          <t>已关联</t>
        </is>
      </c>
      <c r="R509" t="inlineStr">
        <is>
          <t>按班次口径判断</t>
        </is>
      </c>
      <c r="T509" t="inlineStr">
        <is>
          <t>是</t>
        </is>
      </c>
      <c r="U509">
        <f>IFERROR(VLOOKUP(G509,'18_换产标准_模拟'!$B$2:$F$4,3,FALSE),"")</f>
        <v/>
      </c>
      <c r="V509">
        <f>IFERROR(MAX(M509-U509,0),"")</f>
        <v/>
      </c>
      <c r="W509">
        <f>IFERROR(IF(V509=0,"达标",IF(V509&lt;=VLOOKUP(G509,'18_换产标准_模拟'!$B$2:$F$4,4,FALSE)-VLOOKUP(G509,'18_换产标准_模拟'!$B$2:$F$4,3,FALSE),"轻微超时",IF(V509&lt;=VLOOKUP(G509,'18_换产标准_模拟'!$B$2:$F$4,5,FALSE)-VLOOKUP(G509,'18_换产标准_模拟'!$B$2:$F$4,3,FALSE),"超时","严重超时"))),"")</f>
        <v/>
      </c>
      <c r="X509">
        <f>IFERROR(INDEX('18_换产标准_模拟'!$A$2:$A$4,MATCH(G509,'18_换产标准_模拟'!$B$2:$B$4,0)),"")</f>
        <v/>
      </c>
      <c r="Y509" t="inlineStr">
        <is>
          <t>团队模拟数据</t>
        </is>
      </c>
    </row>
    <row r="510">
      <c r="A510" s="25" t="inlineStr">
        <is>
          <t>STOP-PRE-00509</t>
        </is>
      </c>
      <c r="B510" s="25" t="inlineStr">
        <is>
          <t>SHIFT-PRE-20251203</t>
        </is>
      </c>
      <c r="C510" s="25" t="inlineStr">
        <is>
          <t>改善前</t>
        </is>
      </c>
      <c r="D510" s="51" t="n">
        <v>45994</v>
      </c>
      <c r="E510" s="25" t="inlineStr">
        <is>
          <t>7KK25</t>
        </is>
      </c>
      <c r="F510" s="25" t="inlineStr">
        <is>
          <t>MATERIALS</t>
        </is>
      </c>
      <c r="G510" s="25" t="inlineStr">
        <is>
          <t>MANUAL BRICK HANDLING</t>
        </is>
      </c>
      <c r="H510" s="25" t="inlineStr">
        <is>
          <t>Unplanned</t>
        </is>
      </c>
      <c r="I510" s="25" t="inlineStr">
        <is>
          <t>HACKING STATION</t>
        </is>
      </c>
      <c r="J510" s="25" t="inlineStr">
        <is>
          <t>ΣΠΑΣΜΕΝΑ</t>
        </is>
      </c>
      <c r="K510" s="53" t="n">
        <v>45994.70069444444</v>
      </c>
      <c r="L510" s="53" t="n">
        <v>45994.70763888889</v>
      </c>
      <c r="M510" s="54" t="n">
        <v>10.3</v>
      </c>
      <c r="N510" s="25" t="inlineStr">
        <is>
          <t>https://zenodo.org/records/17855209</t>
        </is>
      </c>
      <c r="O510" s="25" t="inlineStr">
        <is>
          <t>公开真实生产数据</t>
        </is>
      </c>
      <c r="P510" t="inlineStr">
        <is>
          <t>SHIFT-PRE-20251203</t>
        </is>
      </c>
      <c r="Q510" t="inlineStr">
        <is>
          <t>已关联</t>
        </is>
      </c>
      <c r="R510" t="inlineStr">
        <is>
          <t>按班次口径判断</t>
        </is>
      </c>
      <c r="T510" t="inlineStr">
        <is>
          <t>否</t>
        </is>
      </c>
    </row>
    <row r="511">
      <c r="A511" s="25" t="inlineStr">
        <is>
          <t>STOP-PRE-00510</t>
        </is>
      </c>
      <c r="B511" s="25" t="inlineStr">
        <is>
          <t>SHIFT-PRE-20251203</t>
        </is>
      </c>
      <c r="C511" s="25" t="inlineStr">
        <is>
          <t>改善前</t>
        </is>
      </c>
      <c r="D511" s="51" t="n">
        <v>45994</v>
      </c>
      <c r="E511" s="25" t="inlineStr">
        <is>
          <t>7KK25</t>
        </is>
      </c>
      <c r="F511" s="25" t="inlineStr">
        <is>
          <t>MATERIALS</t>
        </is>
      </c>
      <c r="G511" s="25" t="inlineStr">
        <is>
          <t>MANUAL BRICK HANDLING</t>
        </is>
      </c>
      <c r="H511" s="25" t="inlineStr">
        <is>
          <t>Unplanned</t>
        </is>
      </c>
      <c r="I511" s="25" t="inlineStr">
        <is>
          <t>HACKING STATION</t>
        </is>
      </c>
      <c r="J511" s="25" t="inlineStr">
        <is>
          <t>ΣΠΑΣΜΕΝΑ</t>
        </is>
      </c>
      <c r="K511" s="53" t="n">
        <v>45994.73611111111</v>
      </c>
      <c r="L511" s="53" t="n">
        <v>45994.73888888889</v>
      </c>
      <c r="M511" s="54" t="n">
        <v>4.3</v>
      </c>
      <c r="N511" s="25" t="inlineStr">
        <is>
          <t>https://zenodo.org/records/17855209</t>
        </is>
      </c>
      <c r="O511" s="25" t="inlineStr">
        <is>
          <t>公开真实生产数据</t>
        </is>
      </c>
      <c r="P511" t="inlineStr">
        <is>
          <t>SHIFT-PRE-20251203</t>
        </is>
      </c>
      <c r="Q511" t="inlineStr">
        <is>
          <t>已关联</t>
        </is>
      </c>
      <c r="R511" t="inlineStr">
        <is>
          <t>按班次口径判断</t>
        </is>
      </c>
      <c r="T511" t="inlineStr">
        <is>
          <t>否</t>
        </is>
      </c>
    </row>
    <row r="512">
      <c r="A512" s="25" t="inlineStr">
        <is>
          <t>STOP-PRE-00511</t>
        </is>
      </c>
      <c r="B512" s="25" t="inlineStr">
        <is>
          <t>SHIFT-PRE-20251203</t>
        </is>
      </c>
      <c r="C512" s="25" t="inlineStr">
        <is>
          <t>改善前</t>
        </is>
      </c>
      <c r="D512" s="51" t="n">
        <v>45994</v>
      </c>
      <c r="E512" s="25" t="inlineStr">
        <is>
          <t>7KK25</t>
        </is>
      </c>
      <c r="F512" s="25" t="inlineStr">
        <is>
          <t>OPERATIONAL</t>
        </is>
      </c>
      <c r="G512" s="25" t="inlineStr">
        <is>
          <t>OTHER</t>
        </is>
      </c>
      <c r="H512" s="25" t="inlineStr">
        <is>
          <t>Unplanned</t>
        </is>
      </c>
      <c r="I512" s="25" t="inlineStr">
        <is>
          <t>HYDRAULIC ELEVATOR (UNLOADING)</t>
        </is>
      </c>
      <c r="J512" s="25" t="inlineStr">
        <is>
          <t>ΕΙΣΟΔΟΣ ΤΟΥ ΝΕΟΥ ΣΥΣΤΗΜΑΤΟΣ ΕΚΦΟΡΤΩΣΗΣ (ΚΩΣΤΑΚΗ)</t>
        </is>
      </c>
      <c r="K512" s="53" t="n">
        <v>45994.74791666667</v>
      </c>
      <c r="L512" s="53" t="n">
        <v>45994.75694444445</v>
      </c>
      <c r="M512" s="54" t="n">
        <v>13.9</v>
      </c>
      <c r="N512" s="25" t="inlineStr">
        <is>
          <t>https://zenodo.org/records/17855209</t>
        </is>
      </c>
      <c r="O512" s="25" t="inlineStr">
        <is>
          <t>公开真实生产数据</t>
        </is>
      </c>
      <c r="P512" t="inlineStr">
        <is>
          <t>SHIFT-PRE-20251203</t>
        </is>
      </c>
      <c r="Q512" t="inlineStr">
        <is>
          <t>已关联</t>
        </is>
      </c>
      <c r="R512" t="inlineStr">
        <is>
          <t>按班次口径判断</t>
        </is>
      </c>
      <c r="T512" t="inlineStr">
        <is>
          <t>否</t>
        </is>
      </c>
    </row>
    <row r="513">
      <c r="A513" s="25" t="inlineStr">
        <is>
          <t>STOP-PRE-00512</t>
        </is>
      </c>
      <c r="B513" s="25" t="inlineStr">
        <is>
          <t>SHIFT-PRE-20251203</t>
        </is>
      </c>
      <c r="C513" s="25" t="inlineStr">
        <is>
          <t>改善前</t>
        </is>
      </c>
      <c r="D513" s="51" t="n">
        <v>45994</v>
      </c>
      <c r="E513" s="25" t="inlineStr">
        <is>
          <t>7KK25</t>
        </is>
      </c>
      <c r="F513" s="25" t="inlineStr">
        <is>
          <t>OPERATIONAL</t>
        </is>
      </c>
      <c r="G513" s="25" t="inlineStr">
        <is>
          <t>CLEANING</t>
        </is>
      </c>
      <c r="H513" s="25" t="inlineStr">
        <is>
          <t>Planned - Included in OEE</t>
        </is>
      </c>
      <c r="I513" s="25" t="inlineStr">
        <is>
          <t>EXTRUDER PRESS</t>
        </is>
      </c>
      <c r="J513" s="25" t="inlineStr">
        <is>
          <t>-</t>
        </is>
      </c>
      <c r="K513" s="53" t="n">
        <v>45994.76805555556</v>
      </c>
      <c r="L513" s="53" t="n">
        <v>45994.84375</v>
      </c>
      <c r="M513" s="54" t="n">
        <v>109</v>
      </c>
      <c r="N513" s="25" t="inlineStr">
        <is>
          <t>https://zenodo.org/records/17855209</t>
        </is>
      </c>
      <c r="O513" s="25" t="inlineStr">
        <is>
          <t>公开真实生产数据</t>
        </is>
      </c>
      <c r="P513" t="inlineStr">
        <is>
          <t>SHIFT-PRE-20251203</t>
        </is>
      </c>
      <c r="Q513" t="inlineStr">
        <is>
          <t>已关联</t>
        </is>
      </c>
      <c r="R513" t="inlineStr">
        <is>
          <t>按班次口径判断</t>
        </is>
      </c>
      <c r="T513" t="inlineStr">
        <is>
          <t>否</t>
        </is>
      </c>
    </row>
    <row r="514">
      <c r="A514" s="25" t="inlineStr">
        <is>
          <t>STOP-PRE-00513</t>
        </is>
      </c>
      <c r="B514" s="25" t="inlineStr">
        <is>
          <t>SHIFT-PRE-20251204</t>
        </is>
      </c>
      <c r="C514" s="25" t="inlineStr">
        <is>
          <t>改善前</t>
        </is>
      </c>
      <c r="D514" s="51" t="n">
        <v>45995</v>
      </c>
      <c r="E514" s="25" t="inlineStr">
        <is>
          <t>7KK25</t>
        </is>
      </c>
      <c r="F514" s="25" t="inlineStr">
        <is>
          <t>FAILURE</t>
        </is>
      </c>
      <c r="G514" s="25" t="inlineStr">
        <is>
          <t>AUTOMATION FAILURE</t>
        </is>
      </c>
      <c r="H514" s="25" t="inlineStr">
        <is>
          <t>Unplanned</t>
        </is>
      </c>
      <c r="I514" s="25" t="inlineStr">
        <is>
          <t>HYDRAULIC ELEVATOR (UNLOADING)</t>
        </is>
      </c>
      <c r="J514" s="25" t="inlineStr">
        <is>
          <t>ΡΟΛΟ ΕΚΤΟΣ ΛΕΙΤΟΥΡΓΙΑΣ</t>
        </is>
      </c>
      <c r="K514" s="53" t="n">
        <v>45995.55277777778</v>
      </c>
      <c r="L514" s="53" t="n">
        <v>45995.57361111111</v>
      </c>
      <c r="M514" s="54" t="n">
        <v>30.2</v>
      </c>
      <c r="N514" s="25" t="inlineStr">
        <is>
          <t>https://zenodo.org/records/17855209</t>
        </is>
      </c>
      <c r="O514" s="25" t="inlineStr">
        <is>
          <t>公开真实生产数据</t>
        </is>
      </c>
      <c r="P514" t="inlineStr">
        <is>
          <t>SHIFT-PRE-20251204</t>
        </is>
      </c>
      <c r="Q514" t="inlineStr">
        <is>
          <t>已关联</t>
        </is>
      </c>
      <c r="R514" t="inlineStr">
        <is>
          <t>按班次口径判断</t>
        </is>
      </c>
      <c r="T514" t="inlineStr">
        <is>
          <t>否</t>
        </is>
      </c>
    </row>
    <row r="515">
      <c r="A515" s="25" t="inlineStr">
        <is>
          <t>STOP-PRE-00514</t>
        </is>
      </c>
      <c r="B515" s="25" t="inlineStr">
        <is>
          <t>SHIFT-PRE-20251204</t>
        </is>
      </c>
      <c r="C515" s="25" t="inlineStr">
        <is>
          <t>改善前</t>
        </is>
      </c>
      <c r="D515" s="51" t="n">
        <v>45995</v>
      </c>
      <c r="E515" s="25" t="inlineStr">
        <is>
          <t>7KK25</t>
        </is>
      </c>
      <c r="F515" s="25" t="inlineStr">
        <is>
          <t>FAILURE</t>
        </is>
      </c>
      <c r="G515" s="25" t="inlineStr">
        <is>
          <t>AUTOMATION FAILURE</t>
        </is>
      </c>
      <c r="H515" s="25" t="inlineStr">
        <is>
          <t>Unplanned</t>
        </is>
      </c>
      <c r="I515" s="25" t="inlineStr">
        <is>
          <t>HYDRAULIC ELEVATOR (UNLOADING)</t>
        </is>
      </c>
      <c r="J515" s="25" t="inlineStr">
        <is>
          <t>ΡΟΛΟ ΕΚΤΟΣ ΛΕΙΤΟΥΡΓΙΑΣ</t>
        </is>
      </c>
      <c r="K515" s="53" t="n">
        <v>45995.59166666667</v>
      </c>
      <c r="L515" s="53" t="n">
        <v>45995.59930555556</v>
      </c>
      <c r="M515" s="54" t="n">
        <v>11.4</v>
      </c>
      <c r="N515" s="25" t="inlineStr">
        <is>
          <t>https://zenodo.org/records/17855209</t>
        </is>
      </c>
      <c r="O515" s="25" t="inlineStr">
        <is>
          <t>公开真实生产数据</t>
        </is>
      </c>
      <c r="P515" t="inlineStr">
        <is>
          <t>SHIFT-PRE-20251204</t>
        </is>
      </c>
      <c r="Q515" t="inlineStr">
        <is>
          <t>已关联</t>
        </is>
      </c>
      <c r="R515" t="inlineStr">
        <is>
          <t>按班次口径判断</t>
        </is>
      </c>
      <c r="T515" t="inlineStr">
        <is>
          <t>否</t>
        </is>
      </c>
    </row>
    <row r="516">
      <c r="A516" s="25" t="inlineStr">
        <is>
          <t>STOP-PRE-00515</t>
        </is>
      </c>
      <c r="B516" s="25" t="inlineStr">
        <is>
          <t>SHIFT-PRE-20251204</t>
        </is>
      </c>
      <c r="C516" s="25" t="inlineStr">
        <is>
          <t>改善前</t>
        </is>
      </c>
      <c r="D516" s="51" t="n">
        <v>45995</v>
      </c>
      <c r="E516" s="25" t="inlineStr">
        <is>
          <t>7KK25</t>
        </is>
      </c>
      <c r="F516" s="25" t="inlineStr">
        <is>
          <t>MATERIALS</t>
        </is>
      </c>
      <c r="G516" s="25" t="inlineStr">
        <is>
          <t>MANUAL BRICK HANDLING</t>
        </is>
      </c>
      <c r="H516" s="25" t="inlineStr">
        <is>
          <t>Unplanned</t>
        </is>
      </c>
      <c r="I516" s="25" t="inlineStr">
        <is>
          <t>HACKING STATION</t>
        </is>
      </c>
      <c r="J516" s="25" t="inlineStr">
        <is>
          <t>ΣΠΑΣΜΕΝΑ</t>
        </is>
      </c>
      <c r="K516" s="53" t="n">
        <v>45995.61319444444</v>
      </c>
      <c r="L516" s="53" t="n">
        <v>45995.62152777778</v>
      </c>
      <c r="M516" s="54" t="n">
        <v>12.7</v>
      </c>
      <c r="N516" s="25" t="inlineStr">
        <is>
          <t>https://zenodo.org/records/17855209</t>
        </is>
      </c>
      <c r="O516" s="25" t="inlineStr">
        <is>
          <t>公开真实生产数据</t>
        </is>
      </c>
      <c r="P516" t="inlineStr">
        <is>
          <t>SHIFT-PRE-20251204</t>
        </is>
      </c>
      <c r="Q516" t="inlineStr">
        <is>
          <t>已关联</t>
        </is>
      </c>
      <c r="R516" t="inlineStr">
        <is>
          <t>按班次口径判断</t>
        </is>
      </c>
      <c r="T516" t="inlineStr">
        <is>
          <t>否</t>
        </is>
      </c>
    </row>
    <row r="517">
      <c r="A517" s="25" t="inlineStr">
        <is>
          <t>STOP-PRE-00516</t>
        </is>
      </c>
      <c r="B517" s="25" t="inlineStr">
        <is>
          <t>SHIFT-PRE-20251204</t>
        </is>
      </c>
      <c r="C517" s="25" t="inlineStr">
        <is>
          <t>改善前</t>
        </is>
      </c>
      <c r="D517" s="51" t="n">
        <v>45995</v>
      </c>
      <c r="E517" s="25" t="inlineStr">
        <is>
          <t>7KK25</t>
        </is>
      </c>
      <c r="F517" s="25" t="inlineStr">
        <is>
          <t>MATERIALS</t>
        </is>
      </c>
      <c r="G517" s="25" t="inlineStr">
        <is>
          <t>MANUAL BRICK HANDLING</t>
        </is>
      </c>
      <c r="H517" s="25" t="inlineStr">
        <is>
          <t>Unplanned</t>
        </is>
      </c>
      <c r="I517" s="25" t="inlineStr">
        <is>
          <t>HACKING STATION</t>
        </is>
      </c>
      <c r="J517" s="25" t="inlineStr">
        <is>
          <t>ΣΠΑΣΜΕΝΑ ΤΟΥΒΛΑ</t>
        </is>
      </c>
      <c r="K517" s="53" t="n">
        <v>45995.62291666667</v>
      </c>
      <c r="L517" s="53" t="n">
        <v>45995.625</v>
      </c>
      <c r="M517" s="54" t="n">
        <v>3.2</v>
      </c>
      <c r="N517" s="25" t="inlineStr">
        <is>
          <t>https://zenodo.org/records/17855209</t>
        </is>
      </c>
      <c r="O517" s="25" t="inlineStr">
        <is>
          <t>公开真实生产数据</t>
        </is>
      </c>
      <c r="P517" t="inlineStr">
        <is>
          <t>SHIFT-PRE-20251204</t>
        </is>
      </c>
      <c r="Q517" t="inlineStr">
        <is>
          <t>已关联</t>
        </is>
      </c>
      <c r="R517" t="inlineStr">
        <is>
          <t>按班次口径判断</t>
        </is>
      </c>
      <c r="T517" t="inlineStr">
        <is>
          <t>否</t>
        </is>
      </c>
    </row>
    <row r="518">
      <c r="A518" s="25" t="inlineStr">
        <is>
          <t>STOP-PRE-00517</t>
        </is>
      </c>
      <c r="B518" s="25" t="inlineStr">
        <is>
          <t>SHIFT-PRE-20251204</t>
        </is>
      </c>
      <c r="C518" s="25" t="inlineStr">
        <is>
          <t>改善前</t>
        </is>
      </c>
      <c r="D518" s="51" t="n">
        <v>45995</v>
      </c>
      <c r="E518" s="25" t="inlineStr">
        <is>
          <t>7KK25</t>
        </is>
      </c>
      <c r="F518" s="25" t="inlineStr">
        <is>
          <t>MATERIALS</t>
        </is>
      </c>
      <c r="G518" s="25" t="inlineStr">
        <is>
          <t>MANUAL BRICK HANDLING</t>
        </is>
      </c>
      <c r="H518" s="25" t="inlineStr">
        <is>
          <t>Unplanned</t>
        </is>
      </c>
      <c r="I518" s="25" t="inlineStr">
        <is>
          <t>HACKING STATION</t>
        </is>
      </c>
      <c r="J518" s="25" t="inlineStr">
        <is>
          <t>ΣΠΑΣΜΕΝΑ ΤΟΥΒΛΑ</t>
        </is>
      </c>
      <c r="K518" s="53" t="n">
        <v>45995.65208333333</v>
      </c>
      <c r="L518" s="53" t="n">
        <v>45995.66180555556</v>
      </c>
      <c r="M518" s="54" t="n">
        <v>14.2</v>
      </c>
      <c r="N518" s="25" t="inlineStr">
        <is>
          <t>https://zenodo.org/records/17855209</t>
        </is>
      </c>
      <c r="O518" s="25" t="inlineStr">
        <is>
          <t>公开真实生产数据</t>
        </is>
      </c>
      <c r="P518" t="inlineStr">
        <is>
          <t>SHIFT-PRE-20251204</t>
        </is>
      </c>
      <c r="Q518" t="inlineStr">
        <is>
          <t>已关联</t>
        </is>
      </c>
      <c r="R518" t="inlineStr">
        <is>
          <t>按班次口径判断</t>
        </is>
      </c>
      <c r="T518" t="inlineStr">
        <is>
          <t>否</t>
        </is>
      </c>
    </row>
    <row r="519">
      <c r="A519" s="25" t="inlineStr">
        <is>
          <t>STOP-PRE-00518</t>
        </is>
      </c>
      <c r="B519" s="25" t="inlineStr">
        <is>
          <t>SHIFT-PRE-20251204</t>
        </is>
      </c>
      <c r="C519" s="25" t="inlineStr">
        <is>
          <t>改善前</t>
        </is>
      </c>
      <c r="D519" s="51" t="n">
        <v>45995</v>
      </c>
      <c r="E519" s="25" t="inlineStr">
        <is>
          <t>7KK25</t>
        </is>
      </c>
      <c r="F519" s="25" t="inlineStr">
        <is>
          <t>MATERIALS</t>
        </is>
      </c>
      <c r="G519" s="25" t="inlineStr">
        <is>
          <t>MANUAL BRICK HANDLING</t>
        </is>
      </c>
      <c r="H519" s="25" t="inlineStr">
        <is>
          <t>Unplanned</t>
        </is>
      </c>
      <c r="I519" s="25" t="inlineStr">
        <is>
          <t>HACKING STATION</t>
        </is>
      </c>
      <c r="J519" s="25" t="inlineStr">
        <is>
          <t>ΣΠΑΣΜΕΝΑ ΤΟΥΒΛΑ</t>
        </is>
      </c>
      <c r="K519" s="53" t="n">
        <v>45995.66388888889</v>
      </c>
      <c r="L519" s="53" t="n">
        <v>45995.66875</v>
      </c>
      <c r="M519" s="54" t="n">
        <v>7.5</v>
      </c>
      <c r="N519" s="25" t="inlineStr">
        <is>
          <t>https://zenodo.org/records/17855209</t>
        </is>
      </c>
      <c r="O519" s="25" t="inlineStr">
        <is>
          <t>公开真实生产数据</t>
        </is>
      </c>
      <c r="P519" t="inlineStr">
        <is>
          <t>SHIFT-PRE-20251204</t>
        </is>
      </c>
      <c r="Q519" t="inlineStr">
        <is>
          <t>已关联</t>
        </is>
      </c>
      <c r="R519" t="inlineStr">
        <is>
          <t>按班次口径判断</t>
        </is>
      </c>
      <c r="T519" t="inlineStr">
        <is>
          <t>否</t>
        </is>
      </c>
    </row>
    <row r="520">
      <c r="A520" s="25" t="inlineStr">
        <is>
          <t>STOP-PRE-00519</t>
        </is>
      </c>
      <c r="B520" s="25" t="inlineStr">
        <is>
          <t>SHIFT-PRE-20251204</t>
        </is>
      </c>
      <c r="C520" s="25" t="inlineStr">
        <is>
          <t>改善前</t>
        </is>
      </c>
      <c r="D520" s="51" t="n">
        <v>45995</v>
      </c>
      <c r="E520" s="25" t="inlineStr">
        <is>
          <t>9KK25</t>
        </is>
      </c>
      <c r="F520" s="25" t="inlineStr">
        <is>
          <t>SETUPS-CHANGEOVERS</t>
        </is>
      </c>
      <c r="G520" s="25" t="inlineStr">
        <is>
          <t>MATERIAL CHANGEOVER</t>
        </is>
      </c>
      <c r="H520" s="25" t="inlineStr">
        <is>
          <t>Planned - Included in OEE</t>
        </is>
      </c>
      <c r="I520" s="25" t="inlineStr">
        <is>
          <t>EXTRUDER PRESS</t>
        </is>
      </c>
      <c r="J520" s="25" t="inlineStr">
        <is>
          <t>-</t>
        </is>
      </c>
      <c r="K520" s="53" t="n">
        <v>45995.67083333333</v>
      </c>
      <c r="L520" s="53" t="n">
        <v>45995.67916666667</v>
      </c>
      <c r="M520" s="54" t="n">
        <v>12.9</v>
      </c>
      <c r="N520" s="25" t="inlineStr">
        <is>
          <t>https://zenodo.org/records/17855209</t>
        </is>
      </c>
      <c r="O520" s="25" t="inlineStr">
        <is>
          <t>公开真实生产数据</t>
        </is>
      </c>
      <c r="P520" t="inlineStr">
        <is>
          <t>SHIFT-PRE-20251204</t>
        </is>
      </c>
      <c r="Q520" t="inlineStr">
        <is>
          <t>已关联</t>
        </is>
      </c>
      <c r="R520" t="inlineStr">
        <is>
          <t>按班次口径判断</t>
        </is>
      </c>
      <c r="T520" t="inlineStr">
        <is>
          <t>是</t>
        </is>
      </c>
      <c r="U520">
        <f>IFERROR(VLOOKUP(G520,'18_换产标准_模拟'!$B$2:$F$4,3,FALSE),"")</f>
        <v/>
      </c>
      <c r="V520">
        <f>IFERROR(MAX(M520-U520,0),"")</f>
        <v/>
      </c>
      <c r="W520">
        <f>IFERROR(IF(V520=0,"达标",IF(V520&lt;=VLOOKUP(G520,'18_换产标准_模拟'!$B$2:$F$4,4,FALSE)-VLOOKUP(G520,'18_换产标准_模拟'!$B$2:$F$4,3,FALSE),"轻微超时",IF(V520&lt;=VLOOKUP(G520,'18_换产标准_模拟'!$B$2:$F$4,5,FALSE)-VLOOKUP(G520,'18_换产标准_模拟'!$B$2:$F$4,3,FALSE),"超时","严重超时"))),"")</f>
        <v/>
      </c>
      <c r="X520">
        <f>IFERROR(INDEX('18_换产标准_模拟'!$A$2:$A$4,MATCH(G520,'18_换产标准_模拟'!$B$2:$B$4,0)),"")</f>
        <v/>
      </c>
      <c r="Y520" t="inlineStr">
        <is>
          <t>团队模拟数据</t>
        </is>
      </c>
    </row>
    <row r="521">
      <c r="A521" s="25" t="inlineStr">
        <is>
          <t>STOP-PRE-00520</t>
        </is>
      </c>
      <c r="B521" s="25" t="inlineStr">
        <is>
          <t>SHIFT-PRE-20251204</t>
        </is>
      </c>
      <c r="C521" s="25" t="inlineStr">
        <is>
          <t>改善前</t>
        </is>
      </c>
      <c r="D521" s="51" t="n">
        <v>45995</v>
      </c>
      <c r="E521" s="25" t="inlineStr">
        <is>
          <t>9KK25</t>
        </is>
      </c>
      <c r="F521" s="25" t="inlineStr">
        <is>
          <t>MATERIALS</t>
        </is>
      </c>
      <c r="G521" s="25" t="inlineStr">
        <is>
          <t>MANUAL BRICK HANDLING</t>
        </is>
      </c>
      <c r="H521" s="25" t="inlineStr">
        <is>
          <t>Unplanned</t>
        </is>
      </c>
      <c r="I521" s="25" t="inlineStr">
        <is>
          <t>HACKING STATION</t>
        </is>
      </c>
      <c r="J521" s="25" t="inlineStr">
        <is>
          <t>ΣΠΑΣΜΕΝΑ ΤΟΥΒΛΑ</t>
        </is>
      </c>
      <c r="K521" s="53" t="n">
        <v>45995.71458333333</v>
      </c>
      <c r="L521" s="53" t="n">
        <v>45995.73611111111</v>
      </c>
      <c r="M521" s="54" t="n">
        <v>31.5</v>
      </c>
      <c r="N521" s="25" t="inlineStr">
        <is>
          <t>https://zenodo.org/records/17855209</t>
        </is>
      </c>
      <c r="O521" s="25" t="inlineStr">
        <is>
          <t>公开真实生产数据</t>
        </is>
      </c>
      <c r="P521" t="inlineStr">
        <is>
          <t>SHIFT-PRE-20251204</t>
        </is>
      </c>
      <c r="Q521" t="inlineStr">
        <is>
          <t>已关联</t>
        </is>
      </c>
      <c r="R521" t="inlineStr">
        <is>
          <t>按班次口径判断</t>
        </is>
      </c>
      <c r="T521" t="inlineStr">
        <is>
          <t>否</t>
        </is>
      </c>
    </row>
    <row r="522">
      <c r="A522" s="25" t="inlineStr">
        <is>
          <t>STOP-PRE-00521</t>
        </is>
      </c>
      <c r="B522" s="25" t="inlineStr">
        <is>
          <t>SHIFT-PRE-20251204</t>
        </is>
      </c>
      <c r="C522" s="25" t="inlineStr">
        <is>
          <t>改善前</t>
        </is>
      </c>
      <c r="D522" s="51" t="n">
        <v>45995</v>
      </c>
      <c r="E522" s="25" t="inlineStr">
        <is>
          <t>9KK25</t>
        </is>
      </c>
      <c r="F522" s="25" t="inlineStr">
        <is>
          <t>OPERATIONAL</t>
        </is>
      </c>
      <c r="G522" s="25" t="inlineStr">
        <is>
          <t>CLEANING</t>
        </is>
      </c>
      <c r="H522" s="25" t="inlineStr">
        <is>
          <t>Planned - Included in OEE</t>
        </is>
      </c>
      <c r="I522" s="25" t="inlineStr">
        <is>
          <t>EXTRUDER PRESS</t>
        </is>
      </c>
      <c r="J522" s="25" t="inlineStr">
        <is>
          <t>-</t>
        </is>
      </c>
      <c r="K522" s="53" t="n">
        <v>45995.73888888889</v>
      </c>
      <c r="L522" s="53" t="n">
        <v>45995.78125</v>
      </c>
      <c r="M522" s="54" t="n">
        <v>61</v>
      </c>
      <c r="N522" s="25" t="inlineStr">
        <is>
          <t>https://zenodo.org/records/17855209</t>
        </is>
      </c>
      <c r="O522" s="25" t="inlineStr">
        <is>
          <t>公开真实生产数据</t>
        </is>
      </c>
      <c r="P522" t="inlineStr">
        <is>
          <t>SHIFT-PRE-20251204</t>
        </is>
      </c>
      <c r="Q522" t="inlineStr">
        <is>
          <t>已关联</t>
        </is>
      </c>
      <c r="R522" t="inlineStr">
        <is>
          <t>按班次口径判断</t>
        </is>
      </c>
      <c r="T522" t="inlineStr">
        <is>
          <t>否</t>
        </is>
      </c>
    </row>
    <row r="523">
      <c r="A523" s="25" t="inlineStr">
        <is>
          <t>STOP-PRE-00522</t>
        </is>
      </c>
      <c r="B523" s="25" t="inlineStr">
        <is>
          <t>SHIFT-PRE-20251204</t>
        </is>
      </c>
      <c r="C523" s="25" t="inlineStr">
        <is>
          <t>改善前</t>
        </is>
      </c>
      <c r="D523" s="51" t="n">
        <v>45995</v>
      </c>
      <c r="E523" s="25" t="inlineStr">
        <is>
          <t>9KK25</t>
        </is>
      </c>
      <c r="F523" s="25" t="inlineStr">
        <is>
          <t>OPERATIONAL</t>
        </is>
      </c>
      <c r="G523" s="25" t="inlineStr">
        <is>
          <t>NO PRODUCTION SCHEDULE</t>
        </is>
      </c>
      <c r="H523" s="25" t="inlineStr">
        <is>
          <t>Planned - Not included in OEE</t>
        </is>
      </c>
      <c r="I523" s="25" t="inlineStr">
        <is>
          <t>-</t>
        </is>
      </c>
      <c r="J523" s="25" t="inlineStr">
        <is>
          <t>-</t>
        </is>
      </c>
      <c r="K523" s="53" t="n">
        <v>45995.78125</v>
      </c>
      <c r="L523" s="53" t="n">
        <v>45995.85416666666</v>
      </c>
      <c r="M523" s="54" t="n">
        <v>105</v>
      </c>
      <c r="N523" s="25" t="inlineStr">
        <is>
          <t>https://zenodo.org/records/17855209</t>
        </is>
      </c>
      <c r="O523" s="25" t="inlineStr">
        <is>
          <t>公开真实生产数据</t>
        </is>
      </c>
      <c r="P523" t="inlineStr">
        <is>
          <t>SHIFT-PRE-20251204</t>
        </is>
      </c>
      <c r="Q523" t="inlineStr">
        <is>
          <t>已关联</t>
        </is>
      </c>
      <c r="R523" t="inlineStr">
        <is>
          <t>按班次口径判断</t>
        </is>
      </c>
      <c r="T523" t="inlineStr">
        <is>
          <t>否</t>
        </is>
      </c>
    </row>
    <row r="524">
      <c r="A524" s="25" t="inlineStr">
        <is>
          <t>STOP-PRE-00523</t>
        </is>
      </c>
      <c r="B524" s="25" t="inlineStr">
        <is>
          <t>SHIFT-PRE-20251205</t>
        </is>
      </c>
      <c r="C524" s="25" t="inlineStr">
        <is>
          <t>改善前</t>
        </is>
      </c>
      <c r="D524" s="51" t="n">
        <v>45996</v>
      </c>
      <c r="E524" s="25" t="inlineStr">
        <is>
          <t>9KK25</t>
        </is>
      </c>
      <c r="F524" s="25" t="inlineStr">
        <is>
          <t>OPERATIONAL</t>
        </is>
      </c>
      <c r="G524" s="25" t="inlineStr">
        <is>
          <t>CLEANING</t>
        </is>
      </c>
      <c r="H524" s="25" t="inlineStr">
        <is>
          <t>Planned - Included in OEE</t>
        </is>
      </c>
      <c r="I524" s="25" t="inlineStr">
        <is>
          <t>EXTRUDER PRESS</t>
        </is>
      </c>
      <c r="J524" s="25" t="inlineStr">
        <is>
          <t>-</t>
        </is>
      </c>
      <c r="K524" s="53" t="n">
        <v>45996.51041666666</v>
      </c>
      <c r="L524" s="53" t="n">
        <v>45996.5125</v>
      </c>
      <c r="M524" s="54" t="n">
        <v>3.6</v>
      </c>
      <c r="N524" s="25" t="inlineStr">
        <is>
          <t>https://zenodo.org/records/17855209</t>
        </is>
      </c>
      <c r="O524" s="25" t="inlineStr">
        <is>
          <t>公开真实生产数据</t>
        </is>
      </c>
      <c r="P524" t="inlineStr">
        <is>
          <t>SHIFT-PRE-20251205</t>
        </is>
      </c>
      <c r="Q524" t="inlineStr">
        <is>
          <t>已关联</t>
        </is>
      </c>
      <c r="R524" t="inlineStr">
        <is>
          <t>按班次口径判断</t>
        </is>
      </c>
      <c r="T524" t="inlineStr">
        <is>
          <t>否</t>
        </is>
      </c>
    </row>
    <row r="525">
      <c r="A525" s="25" t="inlineStr">
        <is>
          <t>STOP-PRE-00524</t>
        </is>
      </c>
      <c r="B525" s="25" t="inlineStr">
        <is>
          <t>SHIFT-PRE-20251205</t>
        </is>
      </c>
      <c r="C525" s="25" t="inlineStr">
        <is>
          <t>改善前</t>
        </is>
      </c>
      <c r="D525" s="51" t="n">
        <v>45996</v>
      </c>
      <c r="E525" s="25" t="inlineStr">
        <is>
          <t>9KK25</t>
        </is>
      </c>
      <c r="F525" s="25" t="inlineStr">
        <is>
          <t>SETUPS-CHANGEOVERS</t>
        </is>
      </c>
      <c r="G525" s="25" t="inlineStr">
        <is>
          <t>MATERIAL CHANGEOVER</t>
        </is>
      </c>
      <c r="H525" s="25" t="inlineStr">
        <is>
          <t>Planned - Included in OEE</t>
        </is>
      </c>
      <c r="I525" s="25" t="inlineStr">
        <is>
          <t>HACKING STATION</t>
        </is>
      </c>
      <c r="J525" s="25" t="inlineStr">
        <is>
          <t>-</t>
        </is>
      </c>
      <c r="K525" s="53" t="n">
        <v>45996.56666666667</v>
      </c>
      <c r="L525" s="53" t="n">
        <v>45996.56944444445</v>
      </c>
      <c r="M525" s="54" t="n">
        <v>4.6</v>
      </c>
      <c r="N525" s="25" t="inlineStr">
        <is>
          <t>https://zenodo.org/records/17855209</t>
        </is>
      </c>
      <c r="O525" s="25" t="inlineStr">
        <is>
          <t>公开真实生产数据</t>
        </is>
      </c>
      <c r="P525" t="inlineStr">
        <is>
          <t>SHIFT-PRE-20251205</t>
        </is>
      </c>
      <c r="Q525" t="inlineStr">
        <is>
          <t>已关联</t>
        </is>
      </c>
      <c r="R525" t="inlineStr">
        <is>
          <t>按班次口径判断</t>
        </is>
      </c>
      <c r="T525" t="inlineStr">
        <is>
          <t>是</t>
        </is>
      </c>
      <c r="U525">
        <f>IFERROR(VLOOKUP(G525,'18_换产标准_模拟'!$B$2:$F$4,3,FALSE),"")</f>
        <v/>
      </c>
      <c r="V525">
        <f>IFERROR(MAX(M525-U525,0),"")</f>
        <v/>
      </c>
      <c r="W525">
        <f>IFERROR(IF(V525=0,"达标",IF(V525&lt;=VLOOKUP(G525,'18_换产标准_模拟'!$B$2:$F$4,4,FALSE)-VLOOKUP(G525,'18_换产标准_模拟'!$B$2:$F$4,3,FALSE),"轻微超时",IF(V525&lt;=VLOOKUP(G525,'18_换产标准_模拟'!$B$2:$F$4,5,FALSE)-VLOOKUP(G525,'18_换产标准_模拟'!$B$2:$F$4,3,FALSE),"超时","严重超时"))),"")</f>
        <v/>
      </c>
      <c r="X525">
        <f>IFERROR(INDEX('18_换产标准_模拟'!$A$2:$A$4,MATCH(G525,'18_换产标准_模拟'!$B$2:$B$4,0)),"")</f>
        <v/>
      </c>
      <c r="Y525" t="inlineStr">
        <is>
          <t>团队模拟数据</t>
        </is>
      </c>
    </row>
    <row r="526">
      <c r="A526" s="25" t="inlineStr">
        <is>
          <t>STOP-PRE-00525</t>
        </is>
      </c>
      <c r="B526" s="25" t="inlineStr">
        <is>
          <t>SHIFT-PRE-20251205</t>
        </is>
      </c>
      <c r="C526" s="25" t="inlineStr">
        <is>
          <t>改善前</t>
        </is>
      </c>
      <c r="D526" s="51" t="n">
        <v>45996</v>
      </c>
      <c r="E526" s="25" t="inlineStr">
        <is>
          <t>9KK25</t>
        </is>
      </c>
      <c r="F526" s="25" t="inlineStr">
        <is>
          <t>MATERIALS</t>
        </is>
      </c>
      <c r="G526" s="25" t="inlineStr">
        <is>
          <t>RACKS</t>
        </is>
      </c>
      <c r="H526" s="25" t="inlineStr">
        <is>
          <t>Unplanned</t>
        </is>
      </c>
      <c r="I526" s="25" t="inlineStr">
        <is>
          <t>HYDRAULIC ELEVATOR (UNLOADING)</t>
        </is>
      </c>
      <c r="J526" s="25" t="inlineStr">
        <is>
          <t>ΣΤΡΑΒΟ ΤΕΛΑΡΟ</t>
        </is>
      </c>
      <c r="K526" s="53" t="n">
        <v>45996.59027777778</v>
      </c>
      <c r="L526" s="53" t="n">
        <v>45996.60277777778</v>
      </c>
      <c r="M526" s="54" t="n">
        <v>18.1</v>
      </c>
      <c r="N526" s="25" t="inlineStr">
        <is>
          <t>https://zenodo.org/records/17855209</t>
        </is>
      </c>
      <c r="O526" s="25" t="inlineStr">
        <is>
          <t>公开真实生产数据</t>
        </is>
      </c>
      <c r="P526" t="inlineStr">
        <is>
          <t>SHIFT-PRE-20251205</t>
        </is>
      </c>
      <c r="Q526" t="inlineStr">
        <is>
          <t>已关联</t>
        </is>
      </c>
      <c r="R526" t="inlineStr">
        <is>
          <t>按班次口径判断</t>
        </is>
      </c>
      <c r="T526" t="inlineStr">
        <is>
          <t>否</t>
        </is>
      </c>
    </row>
    <row r="527">
      <c r="A527" s="25" t="inlineStr">
        <is>
          <t>STOP-PRE-00526</t>
        </is>
      </c>
      <c r="B527" s="25" t="inlineStr">
        <is>
          <t>SHIFT-PRE-20251205</t>
        </is>
      </c>
      <c r="C527" s="25" t="inlineStr">
        <is>
          <t>改善前</t>
        </is>
      </c>
      <c r="D527" s="51" t="n">
        <v>45996</v>
      </c>
      <c r="E527" s="25" t="inlineStr">
        <is>
          <t>9KK25</t>
        </is>
      </c>
      <c r="F527" s="25" t="inlineStr">
        <is>
          <t>FAILURE</t>
        </is>
      </c>
      <c r="G527" s="25" t="inlineStr">
        <is>
          <t>AUTOMATION FAILURE</t>
        </is>
      </c>
      <c r="H527" s="25" t="inlineStr">
        <is>
          <t>Unplanned</t>
        </is>
      </c>
      <c r="I527" s="25" t="inlineStr">
        <is>
          <t>DRYER</t>
        </is>
      </c>
      <c r="J527" s="25" t="inlineStr">
        <is>
          <t>ΠΑΤΙΝΑΡΕΙ Ο ΜΕΤΑΦ. ΕΞΟΔΟΥ ΣΤΗ ΘΕΣΗ 5-6</t>
        </is>
      </c>
      <c r="K527" s="53" t="n">
        <v>45996.62152777778</v>
      </c>
      <c r="L527" s="53" t="n">
        <v>45996.62638888889</v>
      </c>
      <c r="M527" s="54" t="n">
        <v>7.6</v>
      </c>
      <c r="N527" s="25" t="inlineStr">
        <is>
          <t>https://zenodo.org/records/17855209</t>
        </is>
      </c>
      <c r="O527" s="25" t="inlineStr">
        <is>
          <t>公开真实生产数据</t>
        </is>
      </c>
      <c r="P527" t="inlineStr">
        <is>
          <t>SHIFT-PRE-20251205</t>
        </is>
      </c>
      <c r="Q527" t="inlineStr">
        <is>
          <t>已关联</t>
        </is>
      </c>
      <c r="R527" t="inlineStr">
        <is>
          <t>按班次口径判断</t>
        </is>
      </c>
      <c r="T527" t="inlineStr">
        <is>
          <t>否</t>
        </is>
      </c>
    </row>
    <row r="528">
      <c r="A528" s="25" t="inlineStr">
        <is>
          <t>STOP-PRE-00527</t>
        </is>
      </c>
      <c r="B528" s="25" t="inlineStr">
        <is>
          <t>SHIFT-PRE-20251205</t>
        </is>
      </c>
      <c r="C528" s="25" t="inlineStr">
        <is>
          <t>改善前</t>
        </is>
      </c>
      <c r="D528" s="51" t="n">
        <v>45996</v>
      </c>
      <c r="E528" s="25" t="inlineStr">
        <is>
          <t>9KK25</t>
        </is>
      </c>
      <c r="F528" s="25" t="inlineStr">
        <is>
          <t>FAILURE</t>
        </is>
      </c>
      <c r="G528" s="25" t="inlineStr">
        <is>
          <t>AUTOMATION FAILURE</t>
        </is>
      </c>
      <c r="H528" s="25" t="inlineStr">
        <is>
          <t>Unplanned</t>
        </is>
      </c>
      <c r="I528" s="25" t="inlineStr">
        <is>
          <t>DRYER</t>
        </is>
      </c>
      <c r="J528" s="25" t="inlineStr">
        <is>
          <t>ΠΑΤΙΝΑΡΕΙ Ο ΜΕΤΑΦ. ΕΞΟΔΟΥ ΣΤΗ ΘΕΣΗ 5-6</t>
        </is>
      </c>
      <c r="K528" s="53" t="n">
        <v>45996.62916666667</v>
      </c>
      <c r="L528" s="53" t="n">
        <v>45996.63263888889</v>
      </c>
      <c r="M528" s="54" t="n">
        <v>5.6</v>
      </c>
      <c r="N528" s="25" t="inlineStr">
        <is>
          <t>https://zenodo.org/records/17855209</t>
        </is>
      </c>
      <c r="O528" s="25" t="inlineStr">
        <is>
          <t>公开真实生产数据</t>
        </is>
      </c>
      <c r="P528" t="inlineStr">
        <is>
          <t>SHIFT-PRE-20251205</t>
        </is>
      </c>
      <c r="Q528" t="inlineStr">
        <is>
          <t>已关联</t>
        </is>
      </c>
      <c r="R528" t="inlineStr">
        <is>
          <t>按班次口径判断</t>
        </is>
      </c>
      <c r="T528" t="inlineStr">
        <is>
          <t>否</t>
        </is>
      </c>
    </row>
    <row r="529">
      <c r="A529" s="25" t="inlineStr">
        <is>
          <t>STOP-PRE-00528</t>
        </is>
      </c>
      <c r="B529" s="25" t="inlineStr">
        <is>
          <t>SHIFT-PRE-20251205</t>
        </is>
      </c>
      <c r="C529" s="25" t="inlineStr">
        <is>
          <t>改善前</t>
        </is>
      </c>
      <c r="D529" s="51" t="n">
        <v>45996</v>
      </c>
      <c r="E529" s="25" t="inlineStr">
        <is>
          <t>9KK25</t>
        </is>
      </c>
      <c r="F529" s="25" t="inlineStr">
        <is>
          <t>MATERIALS</t>
        </is>
      </c>
      <c r="G529" s="25" t="inlineStr">
        <is>
          <t>RACKS</t>
        </is>
      </c>
      <c r="H529" s="25" t="inlineStr">
        <is>
          <t>Unplanned</t>
        </is>
      </c>
      <c r="I529" s="25" t="inlineStr">
        <is>
          <t>HYDRAULIC ELEVATOR (UNLOADING)</t>
        </is>
      </c>
      <c r="J529" s="25" t="inlineStr">
        <is>
          <t>ΣΤΡΑΒΟ ΤΕΛΑΡΟ</t>
        </is>
      </c>
      <c r="K529" s="53" t="n">
        <v>45996.64513888889</v>
      </c>
      <c r="L529" s="53" t="n">
        <v>45996.64861111111</v>
      </c>
      <c r="M529" s="54" t="n">
        <v>5.2</v>
      </c>
      <c r="N529" s="25" t="inlineStr">
        <is>
          <t>https://zenodo.org/records/17855209</t>
        </is>
      </c>
      <c r="O529" s="25" t="inlineStr">
        <is>
          <t>公开真实生产数据</t>
        </is>
      </c>
      <c r="P529" t="inlineStr">
        <is>
          <t>SHIFT-PRE-20251205</t>
        </is>
      </c>
      <c r="Q529" t="inlineStr">
        <is>
          <t>已关联</t>
        </is>
      </c>
      <c r="R529" t="inlineStr">
        <is>
          <t>按班次口径判断</t>
        </is>
      </c>
      <c r="T529" t="inlineStr">
        <is>
          <t>否</t>
        </is>
      </c>
    </row>
    <row r="530">
      <c r="A530" s="25" t="inlineStr">
        <is>
          <t>STOP-PRE-00529</t>
        </is>
      </c>
      <c r="B530" s="25" t="inlineStr">
        <is>
          <t>SHIFT-PRE-20251205</t>
        </is>
      </c>
      <c r="C530" s="25" t="inlineStr">
        <is>
          <t>改善前</t>
        </is>
      </c>
      <c r="D530" s="51" t="n">
        <v>45996</v>
      </c>
      <c r="E530" s="25" t="inlineStr">
        <is>
          <t>9KK25</t>
        </is>
      </c>
      <c r="F530" s="25" t="inlineStr">
        <is>
          <t>MATERIALS</t>
        </is>
      </c>
      <c r="G530" s="25" t="inlineStr">
        <is>
          <t>RACKS</t>
        </is>
      </c>
      <c r="H530" s="25" t="inlineStr">
        <is>
          <t>Unplanned</t>
        </is>
      </c>
      <c r="I530" s="25" t="inlineStr">
        <is>
          <t>HYDRAULIC ELEVATOR (UNLOADING)</t>
        </is>
      </c>
      <c r="J530" s="25" t="inlineStr">
        <is>
          <t>ΣΤΡΑΒΟ ΤΕΛΑΡΟ</t>
        </is>
      </c>
      <c r="K530" s="53" t="n">
        <v>45996.65902777778</v>
      </c>
      <c r="L530" s="53" t="n">
        <v>45996.66736111111</v>
      </c>
      <c r="M530" s="54" t="n">
        <v>12.4</v>
      </c>
      <c r="N530" s="25" t="inlineStr">
        <is>
          <t>https://zenodo.org/records/17855209</t>
        </is>
      </c>
      <c r="O530" s="25" t="inlineStr">
        <is>
          <t>公开真实生产数据</t>
        </is>
      </c>
      <c r="P530" t="inlineStr">
        <is>
          <t>SHIFT-PRE-20251205</t>
        </is>
      </c>
      <c r="Q530" t="inlineStr">
        <is>
          <t>已关联</t>
        </is>
      </c>
      <c r="R530" t="inlineStr">
        <is>
          <t>按班次口径判断</t>
        </is>
      </c>
      <c r="T530" t="inlineStr">
        <is>
          <t>否</t>
        </is>
      </c>
    </row>
    <row r="531">
      <c r="A531" s="25" t="inlineStr">
        <is>
          <t>STOP-PRE-00530</t>
        </is>
      </c>
      <c r="B531" s="25" t="inlineStr">
        <is>
          <t>SHIFT-PRE-20251205</t>
        </is>
      </c>
      <c r="C531" s="25" t="inlineStr">
        <is>
          <t>改善前</t>
        </is>
      </c>
      <c r="D531" s="51" t="n">
        <v>45996</v>
      </c>
      <c r="E531" s="25" t="inlineStr">
        <is>
          <t>9KK25</t>
        </is>
      </c>
      <c r="F531" s="25" t="inlineStr">
        <is>
          <t>MATERIALS</t>
        </is>
      </c>
      <c r="G531" s="25" t="inlineStr">
        <is>
          <t>MANUAL BRICK HANDLING</t>
        </is>
      </c>
      <c r="H531" s="25" t="inlineStr">
        <is>
          <t>Unplanned</t>
        </is>
      </c>
      <c r="I531" s="25" t="inlineStr">
        <is>
          <t>HACKING STATION</t>
        </is>
      </c>
      <c r="J531" s="25" t="inlineStr">
        <is>
          <t>ΣΠΑΣΜΕΝΑ ΤΟΥΒΛΑ</t>
        </is>
      </c>
      <c r="K531" s="53" t="n">
        <v>45996.71180555555</v>
      </c>
      <c r="L531" s="53" t="n">
        <v>45996.71736111111</v>
      </c>
      <c r="M531" s="54" t="n">
        <v>8.800000000000001</v>
      </c>
      <c r="N531" s="25" t="inlineStr">
        <is>
          <t>https://zenodo.org/records/17855209</t>
        </is>
      </c>
      <c r="O531" s="25" t="inlineStr">
        <is>
          <t>公开真实生产数据</t>
        </is>
      </c>
      <c r="P531" t="inlineStr">
        <is>
          <t>SHIFT-PRE-20251205</t>
        </is>
      </c>
      <c r="Q531" t="inlineStr">
        <is>
          <t>已关联</t>
        </is>
      </c>
      <c r="R531" t="inlineStr">
        <is>
          <t>按班次口径判断</t>
        </is>
      </c>
      <c r="T531" t="inlineStr">
        <is>
          <t>否</t>
        </is>
      </c>
    </row>
    <row r="532">
      <c r="A532" s="25" t="inlineStr">
        <is>
          <t>STOP-PRE-00531</t>
        </is>
      </c>
      <c r="B532" s="25" t="inlineStr">
        <is>
          <t>SHIFT-PRE-20251205</t>
        </is>
      </c>
      <c r="C532" s="25" t="inlineStr">
        <is>
          <t>改善前</t>
        </is>
      </c>
      <c r="D532" s="51" t="n">
        <v>45996</v>
      </c>
      <c r="E532" s="25" t="inlineStr">
        <is>
          <t>KK250</t>
        </is>
      </c>
      <c r="F532" s="25" t="inlineStr">
        <is>
          <t>SETUPS-CHANGEOVERS</t>
        </is>
      </c>
      <c r="G532" s="25" t="inlineStr">
        <is>
          <t>MATERIAL CHANGEOVER</t>
        </is>
      </c>
      <c r="H532" s="25" t="inlineStr">
        <is>
          <t>Planned - Included in OEE</t>
        </is>
      </c>
      <c r="I532" s="25" t="inlineStr">
        <is>
          <t>EXTRUDER PRESS</t>
        </is>
      </c>
      <c r="J532" s="25" t="inlineStr">
        <is>
          <t>-</t>
        </is>
      </c>
      <c r="K532" s="53" t="n">
        <v>45996.73680555556</v>
      </c>
      <c r="L532" s="53" t="n">
        <v>45996.74583333333</v>
      </c>
      <c r="M532" s="54" t="n">
        <v>13.5</v>
      </c>
      <c r="N532" s="25" t="inlineStr">
        <is>
          <t>https://zenodo.org/records/17855209</t>
        </is>
      </c>
      <c r="O532" s="25" t="inlineStr">
        <is>
          <t>公开真实生产数据</t>
        </is>
      </c>
      <c r="P532" t="inlineStr">
        <is>
          <t>SHIFT-PRE-20251205</t>
        </is>
      </c>
      <c r="Q532" t="inlineStr">
        <is>
          <t>已关联</t>
        </is>
      </c>
      <c r="R532" t="inlineStr">
        <is>
          <t>按班次口径判断</t>
        </is>
      </c>
      <c r="T532" t="inlineStr">
        <is>
          <t>是</t>
        </is>
      </c>
      <c r="U532">
        <f>IFERROR(VLOOKUP(G532,'18_换产标准_模拟'!$B$2:$F$4,3,FALSE),"")</f>
        <v/>
      </c>
      <c r="V532">
        <f>IFERROR(MAX(M532-U532,0),"")</f>
        <v/>
      </c>
      <c r="W532">
        <f>IFERROR(IF(V532=0,"达标",IF(V532&lt;=VLOOKUP(G532,'18_换产标准_模拟'!$B$2:$F$4,4,FALSE)-VLOOKUP(G532,'18_换产标准_模拟'!$B$2:$F$4,3,FALSE),"轻微超时",IF(V532&lt;=VLOOKUP(G532,'18_换产标准_模拟'!$B$2:$F$4,5,FALSE)-VLOOKUP(G532,'18_换产标准_模拟'!$B$2:$F$4,3,FALSE),"超时","严重超时"))),"")</f>
        <v/>
      </c>
      <c r="X532">
        <f>IFERROR(INDEX('18_换产标准_模拟'!$A$2:$A$4,MATCH(G532,'18_换产标准_模拟'!$B$2:$B$4,0)),"")</f>
        <v/>
      </c>
      <c r="Y532" t="inlineStr">
        <is>
          <t>团队模拟数据</t>
        </is>
      </c>
    </row>
    <row r="533">
      <c r="A533" s="25" t="inlineStr">
        <is>
          <t>STOP-PRE-00532</t>
        </is>
      </c>
      <c r="B533" s="25" t="inlineStr">
        <is>
          <t>SHIFT-PRE-20251205</t>
        </is>
      </c>
      <c r="C533" s="25" t="inlineStr">
        <is>
          <t>改善前</t>
        </is>
      </c>
      <c r="D533" s="51" t="n">
        <v>45996</v>
      </c>
      <c r="E533" s="25" t="inlineStr">
        <is>
          <t>KK250</t>
        </is>
      </c>
      <c r="F533" s="25" t="inlineStr">
        <is>
          <t>FAILURE</t>
        </is>
      </c>
      <c r="G533" s="25" t="inlineStr">
        <is>
          <t>MECHANICAL FAILURE</t>
        </is>
      </c>
      <c r="H533" s="25" t="inlineStr">
        <is>
          <t>Unplanned</t>
        </is>
      </c>
      <c r="I533" s="25" t="inlineStr">
        <is>
          <t>CUTTER</t>
        </is>
      </c>
      <c r="J533" s="25" t="inlineStr">
        <is>
          <t>WIRE FAILURE</t>
        </is>
      </c>
      <c r="K533" s="53" t="n">
        <v>45996.76458333333</v>
      </c>
      <c r="L533" s="53" t="n">
        <v>45996.76736111111</v>
      </c>
      <c r="M533" s="54" t="n">
        <v>4.5</v>
      </c>
      <c r="N533" s="25" t="inlineStr">
        <is>
          <t>https://zenodo.org/records/17855209</t>
        </is>
      </c>
      <c r="O533" s="25" t="inlineStr">
        <is>
          <t>公开真实生产数据</t>
        </is>
      </c>
      <c r="P533" t="inlineStr">
        <is>
          <t>SHIFT-PRE-20251205</t>
        </is>
      </c>
      <c r="Q533" t="inlineStr">
        <is>
          <t>已关联</t>
        </is>
      </c>
      <c r="R533" t="inlineStr">
        <is>
          <t>按班次口径判断</t>
        </is>
      </c>
      <c r="T533" t="inlineStr">
        <is>
          <t>否</t>
        </is>
      </c>
    </row>
    <row r="534">
      <c r="A534" s="25" t="inlineStr">
        <is>
          <t>STOP-PRE-00533</t>
        </is>
      </c>
      <c r="B534" s="25" t="inlineStr">
        <is>
          <t>SHIFT-PRE-20251205</t>
        </is>
      </c>
      <c r="C534" s="25" t="inlineStr">
        <is>
          <t>改善前</t>
        </is>
      </c>
      <c r="D534" s="51" t="n">
        <v>45996</v>
      </c>
      <c r="E534" s="25" t="inlineStr">
        <is>
          <t>KK250</t>
        </is>
      </c>
      <c r="F534" s="25" t="inlineStr">
        <is>
          <t>FAILURE</t>
        </is>
      </c>
      <c r="G534" s="25" t="inlineStr">
        <is>
          <t>MECHANICAL FAILURE</t>
        </is>
      </c>
      <c r="H534" s="25" t="inlineStr">
        <is>
          <t>Unplanned</t>
        </is>
      </c>
      <c r="I534" s="25" t="inlineStr">
        <is>
          <t>CUTTER</t>
        </is>
      </c>
      <c r="J534" s="25" t="inlineStr">
        <is>
          <t>WIRE FAILURE</t>
        </is>
      </c>
      <c r="K534" s="53" t="n">
        <v>45996.76875</v>
      </c>
      <c r="L534" s="53" t="n">
        <v>45996.77083333334</v>
      </c>
      <c r="M534" s="54" t="n">
        <v>3.5</v>
      </c>
      <c r="N534" s="25" t="inlineStr">
        <is>
          <t>https://zenodo.org/records/17855209</t>
        </is>
      </c>
      <c r="O534" s="25" t="inlineStr">
        <is>
          <t>公开真实生产数据</t>
        </is>
      </c>
      <c r="P534" t="inlineStr">
        <is>
          <t>SHIFT-PRE-20251205</t>
        </is>
      </c>
      <c r="Q534" t="inlineStr">
        <is>
          <t>已关联</t>
        </is>
      </c>
      <c r="R534" t="inlineStr">
        <is>
          <t>按班次口径判断</t>
        </is>
      </c>
      <c r="T534" t="inlineStr">
        <is>
          <t>否</t>
        </is>
      </c>
    </row>
    <row r="535">
      <c r="A535" s="25" t="inlineStr">
        <is>
          <t>STOP-PRE-00534</t>
        </is>
      </c>
      <c r="B535" s="25" t="inlineStr">
        <is>
          <t>SHIFT-PRE-20251205</t>
        </is>
      </c>
      <c r="C535" s="25" t="inlineStr">
        <is>
          <t>改善前</t>
        </is>
      </c>
      <c r="D535" s="51" t="n">
        <v>45996</v>
      </c>
      <c r="E535" s="25" t="inlineStr">
        <is>
          <t>KK250</t>
        </is>
      </c>
      <c r="F535" s="25" t="inlineStr">
        <is>
          <t>FAILURE</t>
        </is>
      </c>
      <c r="G535" s="25" t="inlineStr">
        <is>
          <t>MECHANICAL FAILURE</t>
        </is>
      </c>
      <c r="H535" s="25" t="inlineStr">
        <is>
          <t>Unplanned</t>
        </is>
      </c>
      <c r="I535" s="25" t="inlineStr">
        <is>
          <t>CUTTER</t>
        </is>
      </c>
      <c r="J535" s="25" t="inlineStr">
        <is>
          <t>WIRE FAILURE</t>
        </is>
      </c>
      <c r="K535" s="53" t="n">
        <v>45996.77222222222</v>
      </c>
      <c r="L535" s="53" t="n">
        <v>45996.77430555555</v>
      </c>
      <c r="M535" s="54" t="n">
        <v>3.2</v>
      </c>
      <c r="N535" s="25" t="inlineStr">
        <is>
          <t>https://zenodo.org/records/17855209</t>
        </is>
      </c>
      <c r="O535" s="25" t="inlineStr">
        <is>
          <t>公开真实生产数据</t>
        </is>
      </c>
      <c r="P535" t="inlineStr">
        <is>
          <t>SHIFT-PRE-20251205</t>
        </is>
      </c>
      <c r="Q535" t="inlineStr">
        <is>
          <t>已关联</t>
        </is>
      </c>
      <c r="R535" t="inlineStr">
        <is>
          <t>按班次口径判断</t>
        </is>
      </c>
      <c r="T535" t="inlineStr">
        <is>
          <t>否</t>
        </is>
      </c>
    </row>
    <row r="536">
      <c r="A536" s="25" t="inlineStr">
        <is>
          <t>STOP-PRE-00535</t>
        </is>
      </c>
      <c r="B536" s="25" t="inlineStr">
        <is>
          <t>SHIFT-PRE-20251205</t>
        </is>
      </c>
      <c r="C536" s="25" t="inlineStr">
        <is>
          <t>改善前</t>
        </is>
      </c>
      <c r="D536" s="51" t="n">
        <v>45996</v>
      </c>
      <c r="E536" s="25" t="inlineStr">
        <is>
          <t>KK250</t>
        </is>
      </c>
      <c r="F536" s="25" t="inlineStr">
        <is>
          <t>FAILURE</t>
        </is>
      </c>
      <c r="G536" s="25" t="inlineStr">
        <is>
          <t>MECHANICAL FAILURE</t>
        </is>
      </c>
      <c r="H536" s="25" t="inlineStr">
        <is>
          <t>Unplanned</t>
        </is>
      </c>
      <c r="I536" s="25" t="inlineStr">
        <is>
          <t>CUTTER</t>
        </is>
      </c>
      <c r="J536" s="25" t="inlineStr">
        <is>
          <t>WIRE FAILURE</t>
        </is>
      </c>
      <c r="K536" s="53" t="n">
        <v>45996.77708333333</v>
      </c>
      <c r="L536" s="53" t="n">
        <v>45996.78680555556</v>
      </c>
      <c r="M536" s="54" t="n">
        <v>14.9</v>
      </c>
      <c r="N536" s="25" t="inlineStr">
        <is>
          <t>https://zenodo.org/records/17855209</t>
        </is>
      </c>
      <c r="O536" s="25" t="inlineStr">
        <is>
          <t>公开真实生产数据</t>
        </is>
      </c>
      <c r="P536" t="inlineStr">
        <is>
          <t>SHIFT-PRE-20251205</t>
        </is>
      </c>
      <c r="Q536" t="inlineStr">
        <is>
          <t>已关联</t>
        </is>
      </c>
      <c r="R536" t="inlineStr">
        <is>
          <t>按班次口径判断</t>
        </is>
      </c>
      <c r="T536" t="inlineStr">
        <is>
          <t>否</t>
        </is>
      </c>
    </row>
    <row r="537">
      <c r="A537" s="25" t="inlineStr">
        <is>
          <t>STOP-PRE-00536</t>
        </is>
      </c>
      <c r="B537" s="25" t="inlineStr">
        <is>
          <t>SHIFT-PRE-20251205</t>
        </is>
      </c>
      <c r="C537" s="25" t="inlineStr">
        <is>
          <t>改善前</t>
        </is>
      </c>
      <c r="D537" s="51" t="n">
        <v>45996</v>
      </c>
      <c r="E537" s="25" t="inlineStr">
        <is>
          <t>KK250</t>
        </is>
      </c>
      <c r="F537" s="25" t="inlineStr">
        <is>
          <t>OPERATIONAL</t>
        </is>
      </c>
      <c r="G537" s="25" t="inlineStr">
        <is>
          <t>CLEANING</t>
        </is>
      </c>
      <c r="H537" s="25" t="inlineStr">
        <is>
          <t>Planned - Included in OEE</t>
        </is>
      </c>
      <c r="I537" s="25" t="inlineStr">
        <is>
          <t>EXTRUDER PRESS</t>
        </is>
      </c>
      <c r="J537" s="25" t="inlineStr">
        <is>
          <t>-</t>
        </is>
      </c>
      <c r="K537" s="53" t="n">
        <v>45996.81805555556</v>
      </c>
      <c r="L537" s="53" t="n">
        <v>45996.83333333334</v>
      </c>
      <c r="M537" s="54" t="n">
        <v>22</v>
      </c>
      <c r="N537" s="25" t="inlineStr">
        <is>
          <t>https://zenodo.org/records/17855209</t>
        </is>
      </c>
      <c r="O537" s="25" t="inlineStr">
        <is>
          <t>公开真实生产数据</t>
        </is>
      </c>
      <c r="P537" t="inlineStr">
        <is>
          <t>SHIFT-PRE-20251205</t>
        </is>
      </c>
      <c r="Q537" t="inlineStr">
        <is>
          <t>已关联</t>
        </is>
      </c>
      <c r="R537" t="inlineStr">
        <is>
          <t>按班次口径判断</t>
        </is>
      </c>
      <c r="T537" t="inlineStr">
        <is>
          <t>否</t>
        </is>
      </c>
    </row>
    <row r="538">
      <c r="A538" s="25" t="inlineStr">
        <is>
          <t>STOP-PRE-00537</t>
        </is>
      </c>
      <c r="B538" s="25" t="inlineStr">
        <is>
          <t>SHIFT-PRE-20251208</t>
        </is>
      </c>
      <c r="C538" s="25" t="inlineStr">
        <is>
          <t>改善前</t>
        </is>
      </c>
      <c r="D538" s="51" t="n">
        <v>45999</v>
      </c>
      <c r="E538" s="25" t="inlineStr">
        <is>
          <t>KK250</t>
        </is>
      </c>
      <c r="F538" s="25" t="inlineStr">
        <is>
          <t>OPERATIONAL</t>
        </is>
      </c>
      <c r="G538" s="25" t="inlineStr">
        <is>
          <t>CLEANING</t>
        </is>
      </c>
      <c r="H538" s="25" t="inlineStr">
        <is>
          <t>Planned - Included in OEE</t>
        </is>
      </c>
      <c r="I538" s="25" t="inlineStr">
        <is>
          <t>EXTRUDER PRESS</t>
        </is>
      </c>
      <c r="J538" s="25" t="inlineStr">
        <is>
          <t>-</t>
        </is>
      </c>
      <c r="K538" s="53" t="n">
        <v>45999.51041666666</v>
      </c>
      <c r="L538" s="53" t="n">
        <v>45999.53541666667</v>
      </c>
      <c r="M538" s="54" t="n">
        <v>36.7</v>
      </c>
      <c r="N538" s="25" t="inlineStr">
        <is>
          <t>https://zenodo.org/records/17855209</t>
        </is>
      </c>
      <c r="O538" s="25" t="inlineStr">
        <is>
          <t>公开真实生产数据</t>
        </is>
      </c>
      <c r="P538" t="inlineStr">
        <is>
          <t>SHIFT-PRE-20251208</t>
        </is>
      </c>
      <c r="Q538" t="inlineStr">
        <is>
          <t>已关联</t>
        </is>
      </c>
      <c r="R538" t="inlineStr">
        <is>
          <t>按班次口径判断</t>
        </is>
      </c>
      <c r="T538" t="inlineStr">
        <is>
          <t>否</t>
        </is>
      </c>
    </row>
    <row r="539">
      <c r="A539" s="25" t="inlineStr">
        <is>
          <t>STOP-PRE-00538</t>
        </is>
      </c>
      <c r="B539" s="25" t="inlineStr">
        <is>
          <t>SHIFT-PRE-20251208</t>
        </is>
      </c>
      <c r="C539" s="25" t="inlineStr">
        <is>
          <t>改善前</t>
        </is>
      </c>
      <c r="D539" s="51" t="n">
        <v>45999</v>
      </c>
      <c r="E539" s="25" t="inlineStr">
        <is>
          <t>KK250</t>
        </is>
      </c>
      <c r="F539" s="25" t="inlineStr">
        <is>
          <t>FAILURE</t>
        </is>
      </c>
      <c r="G539" s="25" t="inlineStr">
        <is>
          <t>AUTOMATION FAILURE</t>
        </is>
      </c>
      <c r="H539" s="25" t="inlineStr">
        <is>
          <t>Unplanned</t>
        </is>
      </c>
      <c r="I539" s="25" t="inlineStr">
        <is>
          <t>HACKING STATION</t>
        </is>
      </c>
      <c r="J539" s="25" t="inlineStr">
        <is>
          <t>ΗΛΕΚΤΡΟΛΟΓΙΚΗ</t>
        </is>
      </c>
      <c r="K539" s="53" t="n">
        <v>45999.53680555556</v>
      </c>
      <c r="L539" s="53" t="n">
        <v>45999.54027777778</v>
      </c>
      <c r="M539" s="54" t="n">
        <v>5.2</v>
      </c>
      <c r="N539" s="25" t="inlineStr">
        <is>
          <t>https://zenodo.org/records/17855209</t>
        </is>
      </c>
      <c r="O539" s="25" t="inlineStr">
        <is>
          <t>公开真实生产数据</t>
        </is>
      </c>
      <c r="P539" t="inlineStr">
        <is>
          <t>SHIFT-PRE-20251208</t>
        </is>
      </c>
      <c r="Q539" t="inlineStr">
        <is>
          <t>已关联</t>
        </is>
      </c>
      <c r="R539" t="inlineStr">
        <is>
          <t>按班次口径判断</t>
        </is>
      </c>
      <c r="T539" t="inlineStr">
        <is>
          <t>否</t>
        </is>
      </c>
    </row>
    <row r="540">
      <c r="A540" s="25" t="inlineStr">
        <is>
          <t>STOP-PRE-00539</t>
        </is>
      </c>
      <c r="B540" s="25" t="inlineStr">
        <is>
          <t>SHIFT-PRE-20251208</t>
        </is>
      </c>
      <c r="C540" s="25" t="inlineStr">
        <is>
          <t>改善前</t>
        </is>
      </c>
      <c r="D540" s="51" t="n">
        <v>45999</v>
      </c>
      <c r="E540" s="25" t="inlineStr">
        <is>
          <t>KK250</t>
        </is>
      </c>
      <c r="F540" s="25" t="inlineStr">
        <is>
          <t>FAILURE</t>
        </is>
      </c>
      <c r="G540" s="25" t="inlineStr">
        <is>
          <t>AUTOMATION FAILURE</t>
        </is>
      </c>
      <c r="H540" s="25" t="inlineStr">
        <is>
          <t>Unplanned</t>
        </is>
      </c>
      <c r="I540" s="25" t="inlineStr">
        <is>
          <t>HACKING STATION</t>
        </is>
      </c>
      <c r="J540" s="25" t="inlineStr">
        <is>
          <t>ΚΟΜΜΕΝΟ ΚΑΛΩΔΙΟ ΣΤΗΝ ΕΡΠΥΣΤΡΙΑ PDP</t>
        </is>
      </c>
      <c r="K540" s="53" t="n">
        <v>45999.55347222222</v>
      </c>
      <c r="L540" s="53" t="n">
        <v>45999.60763888889</v>
      </c>
      <c r="M540" s="54" t="n">
        <v>78.90000000000001</v>
      </c>
      <c r="N540" s="25" t="inlineStr">
        <is>
          <t>https://zenodo.org/records/17855209</t>
        </is>
      </c>
      <c r="O540" s="25" t="inlineStr">
        <is>
          <t>公开真实生产数据</t>
        </is>
      </c>
      <c r="P540" t="inlineStr">
        <is>
          <t>SHIFT-PRE-20251208</t>
        </is>
      </c>
      <c r="Q540" t="inlineStr">
        <is>
          <t>已关联</t>
        </is>
      </c>
      <c r="R540" t="inlineStr">
        <is>
          <t>按班次口径判断</t>
        </is>
      </c>
      <c r="T540" t="inlineStr">
        <is>
          <t>否</t>
        </is>
      </c>
    </row>
    <row r="541">
      <c r="A541" s="25" t="inlineStr">
        <is>
          <t>STOP-PRE-00540</t>
        </is>
      </c>
      <c r="B541" s="25" t="inlineStr">
        <is>
          <t>SHIFT-PRE-20251208</t>
        </is>
      </c>
      <c r="C541" s="25" t="inlineStr">
        <is>
          <t>改善前</t>
        </is>
      </c>
      <c r="D541" s="51" t="n">
        <v>45999</v>
      </c>
      <c r="E541" s="25" t="inlineStr">
        <is>
          <t>KK250</t>
        </is>
      </c>
      <c r="F541" s="25" t="inlineStr">
        <is>
          <t>FAILURE</t>
        </is>
      </c>
      <c r="G541" s="25" t="inlineStr">
        <is>
          <t>AUTOMATION FAILURE</t>
        </is>
      </c>
      <c r="H541" s="25" t="inlineStr">
        <is>
          <t>Unplanned</t>
        </is>
      </c>
      <c r="I541" s="25" t="inlineStr">
        <is>
          <t>HACKING STATION</t>
        </is>
      </c>
      <c r="J541" s="25" t="inlineStr">
        <is>
          <t xml:space="preserve">RESET INVERTER </t>
        </is>
      </c>
      <c r="K541" s="53" t="n">
        <v>45999.6125</v>
      </c>
      <c r="L541" s="53" t="n">
        <v>45999.61805555555</v>
      </c>
      <c r="M541" s="54" t="n">
        <v>9</v>
      </c>
      <c r="N541" s="25" t="inlineStr">
        <is>
          <t>https://zenodo.org/records/17855209</t>
        </is>
      </c>
      <c r="O541" s="25" t="inlineStr">
        <is>
          <t>公开真实生产数据</t>
        </is>
      </c>
      <c r="P541" t="inlineStr">
        <is>
          <t>SHIFT-PRE-20251208</t>
        </is>
      </c>
      <c r="Q541" t="inlineStr">
        <is>
          <t>已关联</t>
        </is>
      </c>
      <c r="R541" t="inlineStr">
        <is>
          <t>按班次口径判断</t>
        </is>
      </c>
      <c r="T541" t="inlineStr">
        <is>
          <t>否</t>
        </is>
      </c>
    </row>
    <row r="542">
      <c r="A542" s="25" t="inlineStr">
        <is>
          <t>STOP-PRE-00541</t>
        </is>
      </c>
      <c r="B542" s="25" t="inlineStr">
        <is>
          <t>SHIFT-PRE-20251208</t>
        </is>
      </c>
      <c r="C542" s="25" t="inlineStr">
        <is>
          <t>改善前</t>
        </is>
      </c>
      <c r="D542" s="51" t="n">
        <v>45999</v>
      </c>
      <c r="E542" s="25" t="inlineStr">
        <is>
          <t>KK250</t>
        </is>
      </c>
      <c r="F542" s="25" t="inlineStr">
        <is>
          <t>MATERIALS</t>
        </is>
      </c>
      <c r="G542" s="25" t="inlineStr">
        <is>
          <t>MATERIAL STARVATION</t>
        </is>
      </c>
      <c r="H542" s="25" t="inlineStr">
        <is>
          <t>Unplanned</t>
        </is>
      </c>
      <c r="I542" s="25" t="inlineStr">
        <is>
          <t>SILO</t>
        </is>
      </c>
      <c r="J542" s="25" t="inlineStr">
        <is>
          <t>ΛΙΓΟ ΧΩΜΑ</t>
        </is>
      </c>
      <c r="K542" s="53" t="n">
        <v>45999.63055555556</v>
      </c>
      <c r="L542" s="53" t="n">
        <v>45999.64375</v>
      </c>
      <c r="M542" s="54" t="n">
        <v>19.2</v>
      </c>
      <c r="N542" s="25" t="inlineStr">
        <is>
          <t>https://zenodo.org/records/17855209</t>
        </is>
      </c>
      <c r="O542" s="25" t="inlineStr">
        <is>
          <t>公开真实生产数据</t>
        </is>
      </c>
      <c r="P542" t="inlineStr">
        <is>
          <t>SHIFT-PRE-20251208</t>
        </is>
      </c>
      <c r="Q542" t="inlineStr">
        <is>
          <t>已关联</t>
        </is>
      </c>
      <c r="R542" t="inlineStr">
        <is>
          <t>按班次口径判断</t>
        </is>
      </c>
      <c r="T542" t="inlineStr">
        <is>
          <t>否</t>
        </is>
      </c>
    </row>
    <row r="543">
      <c r="A543" s="25" t="inlineStr">
        <is>
          <t>STOP-PRE-00542</t>
        </is>
      </c>
      <c r="B543" s="25" t="inlineStr">
        <is>
          <t>SHIFT-PRE-20251208</t>
        </is>
      </c>
      <c r="C543" s="25" t="inlineStr">
        <is>
          <t>改善前</t>
        </is>
      </c>
      <c r="D543" s="51" t="n">
        <v>45999</v>
      </c>
      <c r="E543" s="25" t="inlineStr">
        <is>
          <t>KK250</t>
        </is>
      </c>
      <c r="F543" s="25" t="inlineStr">
        <is>
          <t>FAILURE</t>
        </is>
      </c>
      <c r="G543" s="25" t="inlineStr">
        <is>
          <t>MECHANICAL FAILURE</t>
        </is>
      </c>
      <c r="H543" s="25" t="inlineStr">
        <is>
          <t>Unplanned</t>
        </is>
      </c>
      <c r="I543" s="25" t="inlineStr">
        <is>
          <t>CUTTER</t>
        </is>
      </c>
      <c r="J543" s="25" t="inlineStr">
        <is>
          <t>WIRE FAILURE</t>
        </is>
      </c>
      <c r="K543" s="53" t="n">
        <v>45999.64791666667</v>
      </c>
      <c r="L543" s="53" t="n">
        <v>45999.65</v>
      </c>
      <c r="M543" s="54" t="n">
        <v>3.7</v>
      </c>
      <c r="N543" s="25" t="inlineStr">
        <is>
          <t>https://zenodo.org/records/17855209</t>
        </is>
      </c>
      <c r="O543" s="25" t="inlineStr">
        <is>
          <t>公开真实生产数据</t>
        </is>
      </c>
      <c r="P543" t="inlineStr">
        <is>
          <t>SHIFT-PRE-20251208</t>
        </is>
      </c>
      <c r="Q543" t="inlineStr">
        <is>
          <t>已关联</t>
        </is>
      </c>
      <c r="R543" t="inlineStr">
        <is>
          <t>按班次口径判断</t>
        </is>
      </c>
      <c r="T543" t="inlineStr">
        <is>
          <t>否</t>
        </is>
      </c>
    </row>
    <row r="544">
      <c r="A544" s="25" t="inlineStr">
        <is>
          <t>STOP-PRE-00543</t>
        </is>
      </c>
      <c r="B544" s="25" t="inlineStr">
        <is>
          <t>SHIFT-PRE-20251208</t>
        </is>
      </c>
      <c r="C544" s="25" t="inlineStr">
        <is>
          <t>改善前</t>
        </is>
      </c>
      <c r="D544" s="51" t="n">
        <v>45999</v>
      </c>
      <c r="E544" s="25" t="inlineStr">
        <is>
          <t>KK250</t>
        </is>
      </c>
      <c r="F544" s="25" t="inlineStr">
        <is>
          <t>FAILURE</t>
        </is>
      </c>
      <c r="G544" s="25" t="inlineStr">
        <is>
          <t>MECHANICAL FAILURE</t>
        </is>
      </c>
      <c r="H544" s="25" t="inlineStr">
        <is>
          <t>Unplanned</t>
        </is>
      </c>
      <c r="I544" s="25" t="inlineStr">
        <is>
          <t>CUTTER</t>
        </is>
      </c>
      <c r="J544" s="25" t="inlineStr">
        <is>
          <t>WIRE FAILURE</t>
        </is>
      </c>
      <c r="K544" s="53" t="n">
        <v>45999.68402777778</v>
      </c>
      <c r="L544" s="53" t="n">
        <v>45999.68611111111</v>
      </c>
      <c r="M544" s="54" t="n">
        <v>3.6</v>
      </c>
      <c r="N544" s="25" t="inlineStr">
        <is>
          <t>https://zenodo.org/records/17855209</t>
        </is>
      </c>
      <c r="O544" s="25" t="inlineStr">
        <is>
          <t>公开真实生产数据</t>
        </is>
      </c>
      <c r="P544" t="inlineStr">
        <is>
          <t>SHIFT-PRE-20251208</t>
        </is>
      </c>
      <c r="Q544" t="inlineStr">
        <is>
          <t>已关联</t>
        </is>
      </c>
      <c r="R544" t="inlineStr">
        <is>
          <t>按班次口径判断</t>
        </is>
      </c>
      <c r="T544" t="inlineStr">
        <is>
          <t>否</t>
        </is>
      </c>
    </row>
    <row r="545">
      <c r="A545" s="25" t="inlineStr">
        <is>
          <t>STOP-PRE-00544</t>
        </is>
      </c>
      <c r="B545" s="25" t="inlineStr">
        <is>
          <t>SHIFT-PRE-20251208</t>
        </is>
      </c>
      <c r="C545" s="25" t="inlineStr">
        <is>
          <t>改善前</t>
        </is>
      </c>
      <c r="D545" s="51" t="n">
        <v>45999</v>
      </c>
      <c r="E545" s="25" t="inlineStr">
        <is>
          <t>KK250</t>
        </is>
      </c>
      <c r="F545" s="25" t="inlineStr">
        <is>
          <t>FAILURE</t>
        </is>
      </c>
      <c r="G545" s="25" t="inlineStr">
        <is>
          <t>MECHANICAL FAILURE</t>
        </is>
      </c>
      <c r="H545" s="25" t="inlineStr">
        <is>
          <t>Unplanned</t>
        </is>
      </c>
      <c r="I545" s="25" t="inlineStr">
        <is>
          <t>CUTTER</t>
        </is>
      </c>
      <c r="J545" s="25" t="inlineStr">
        <is>
          <t>WIRE FAILURE</t>
        </is>
      </c>
      <c r="K545" s="53" t="n">
        <v>45999.69305555556</v>
      </c>
      <c r="L545" s="53" t="n">
        <v>45999.69652777778</v>
      </c>
      <c r="M545" s="54" t="n">
        <v>5.7</v>
      </c>
      <c r="N545" s="25" t="inlineStr">
        <is>
          <t>https://zenodo.org/records/17855209</t>
        </is>
      </c>
      <c r="O545" s="25" t="inlineStr">
        <is>
          <t>公开真实生产数据</t>
        </is>
      </c>
      <c r="P545" t="inlineStr">
        <is>
          <t>SHIFT-PRE-20251208</t>
        </is>
      </c>
      <c r="Q545" t="inlineStr">
        <is>
          <t>已关联</t>
        </is>
      </c>
      <c r="R545" t="inlineStr">
        <is>
          <t>按班次口径判断</t>
        </is>
      </c>
      <c r="T545" t="inlineStr">
        <is>
          <t>否</t>
        </is>
      </c>
    </row>
    <row r="546">
      <c r="A546" s="25" t="inlineStr">
        <is>
          <t>STOP-PRE-00545</t>
        </is>
      </c>
      <c r="B546" s="25" t="inlineStr">
        <is>
          <t>SHIFT-PRE-20251208</t>
        </is>
      </c>
      <c r="C546" s="25" t="inlineStr">
        <is>
          <t>改善前</t>
        </is>
      </c>
      <c r="D546" s="51" t="n">
        <v>45999</v>
      </c>
      <c r="E546" s="25" t="inlineStr">
        <is>
          <t>KK200-1</t>
        </is>
      </c>
      <c r="F546" s="25" t="inlineStr">
        <is>
          <t>SETUPS-CHANGEOVERS</t>
        </is>
      </c>
      <c r="G546" s="25" t="inlineStr">
        <is>
          <t>MATERIAL CHANGEOVER</t>
        </is>
      </c>
      <c r="H546" s="25" t="inlineStr">
        <is>
          <t>Planned - Included in OEE</t>
        </is>
      </c>
      <c r="I546" s="25" t="inlineStr">
        <is>
          <t>EXTRUDER PRESS</t>
        </is>
      </c>
      <c r="J546" s="25" t="inlineStr">
        <is>
          <t>-</t>
        </is>
      </c>
      <c r="K546" s="53" t="n">
        <v>45999.70486111111</v>
      </c>
      <c r="L546" s="53" t="n">
        <v>45999.7125</v>
      </c>
      <c r="M546" s="54" t="n">
        <v>11.6</v>
      </c>
      <c r="N546" s="25" t="inlineStr">
        <is>
          <t>https://zenodo.org/records/17855209</t>
        </is>
      </c>
      <c r="O546" s="25" t="inlineStr">
        <is>
          <t>公开真实生产数据</t>
        </is>
      </c>
      <c r="P546" t="inlineStr">
        <is>
          <t>SHIFT-PRE-20251208</t>
        </is>
      </c>
      <c r="Q546" t="inlineStr">
        <is>
          <t>已关联</t>
        </is>
      </c>
      <c r="R546" t="inlineStr">
        <is>
          <t>按班次口径判断</t>
        </is>
      </c>
      <c r="T546" t="inlineStr">
        <is>
          <t>是</t>
        </is>
      </c>
      <c r="U546">
        <f>IFERROR(VLOOKUP(G546,'18_换产标准_模拟'!$B$2:$F$4,3,FALSE),"")</f>
        <v/>
      </c>
      <c r="V546">
        <f>IFERROR(MAX(M546-U546,0),"")</f>
        <v/>
      </c>
      <c r="W546">
        <f>IFERROR(IF(V546=0,"达标",IF(V546&lt;=VLOOKUP(G546,'18_换产标准_模拟'!$B$2:$F$4,4,FALSE)-VLOOKUP(G546,'18_换产标准_模拟'!$B$2:$F$4,3,FALSE),"轻微超时",IF(V546&lt;=VLOOKUP(G546,'18_换产标准_模拟'!$B$2:$F$4,5,FALSE)-VLOOKUP(G546,'18_换产标准_模拟'!$B$2:$F$4,3,FALSE),"超时","严重超时"))),"")</f>
        <v/>
      </c>
      <c r="X546">
        <f>IFERROR(INDEX('18_换产标准_模拟'!$A$2:$A$4,MATCH(G546,'18_换产标准_模拟'!$B$2:$B$4,0)),"")</f>
        <v/>
      </c>
      <c r="Y546" t="inlineStr">
        <is>
          <t>团队模拟数据</t>
        </is>
      </c>
    </row>
    <row r="547">
      <c r="A547" s="25" t="inlineStr">
        <is>
          <t>STOP-PRE-00546</t>
        </is>
      </c>
      <c r="B547" s="25" t="inlineStr">
        <is>
          <t>SHIFT-PRE-20251208</t>
        </is>
      </c>
      <c r="C547" s="25" t="inlineStr">
        <is>
          <t>改善前</t>
        </is>
      </c>
      <c r="D547" s="51" t="n">
        <v>45999</v>
      </c>
      <c r="E547" s="25" t="inlineStr">
        <is>
          <t>KK200-1</t>
        </is>
      </c>
      <c r="F547" s="25" t="inlineStr">
        <is>
          <t>FAILURE</t>
        </is>
      </c>
      <c r="G547" s="25" t="inlineStr">
        <is>
          <t>AUTOMATION FAILURE</t>
        </is>
      </c>
      <c r="H547" s="25" t="inlineStr">
        <is>
          <t>Unplanned</t>
        </is>
      </c>
      <c r="I547" s="25" t="inlineStr">
        <is>
          <t>DRYER</t>
        </is>
      </c>
      <c r="J547" s="25" t="inlineStr">
        <is>
          <t>ΠΑΤΙΝΑΡΕΙ Ο ΜΕΤΑΦ. ΕΞΟΔΟΥ ΣΤΗ ΘΕΣΗ 5-6</t>
        </is>
      </c>
      <c r="K547" s="53" t="n">
        <v>45999.76319444444</v>
      </c>
      <c r="L547" s="53" t="n">
        <v>45999.77152777778</v>
      </c>
      <c r="M547" s="54" t="n">
        <v>12.4</v>
      </c>
      <c r="N547" s="25" t="inlineStr">
        <is>
          <t>https://zenodo.org/records/17855209</t>
        </is>
      </c>
      <c r="O547" s="25" t="inlineStr">
        <is>
          <t>公开真实生产数据</t>
        </is>
      </c>
      <c r="P547" t="inlineStr">
        <is>
          <t>SHIFT-PRE-20251208</t>
        </is>
      </c>
      <c r="Q547" t="inlineStr">
        <is>
          <t>已关联</t>
        </is>
      </c>
      <c r="R547" t="inlineStr">
        <is>
          <t>按班次口径判断</t>
        </is>
      </c>
      <c r="T547" t="inlineStr">
        <is>
          <t>否</t>
        </is>
      </c>
    </row>
    <row r="548">
      <c r="A548" s="25" t="inlineStr">
        <is>
          <t>STOP-PRE-00547</t>
        </is>
      </c>
      <c r="B548" s="25" t="inlineStr">
        <is>
          <t>SHIFT-PRE-20251208</t>
        </is>
      </c>
      <c r="C548" s="25" t="inlineStr">
        <is>
          <t>改善前</t>
        </is>
      </c>
      <c r="D548" s="51" t="n">
        <v>45999</v>
      </c>
      <c r="E548" s="25" t="inlineStr">
        <is>
          <t>KK200-1</t>
        </is>
      </c>
      <c r="F548" s="25" t="inlineStr">
        <is>
          <t>FAILURE</t>
        </is>
      </c>
      <c r="G548" s="25" t="inlineStr">
        <is>
          <t>AUTOMATION FAILURE</t>
        </is>
      </c>
      <c r="H548" s="25" t="inlineStr">
        <is>
          <t>Unplanned</t>
        </is>
      </c>
      <c r="I548" s="25" t="inlineStr">
        <is>
          <t>EXTRUDER PRESS</t>
        </is>
      </c>
      <c r="J548" s="25" t="inlineStr">
        <is>
          <t xml:space="preserve">ΑΝΤΙΚΑΤΑΣΤΑΣΗ ΔΟΧΕΙΟΥ ΠΙΕΣΕΩΣ ΣΤΙΣ ΑΝΤΛΙΕΣ ΝΕΡΟΥ </t>
        </is>
      </c>
      <c r="K548" s="53" t="n">
        <v>45999.79652777778</v>
      </c>
      <c r="L548" s="53" t="n">
        <v>45999.80555555555</v>
      </c>
      <c r="M548" s="54" t="n">
        <v>14</v>
      </c>
      <c r="N548" s="25" t="inlineStr">
        <is>
          <t>https://zenodo.org/records/17855209</t>
        </is>
      </c>
      <c r="O548" s="25" t="inlineStr">
        <is>
          <t>公开真实生产数据</t>
        </is>
      </c>
      <c r="P548" t="inlineStr">
        <is>
          <t>SHIFT-PRE-20251208</t>
        </is>
      </c>
      <c r="Q548" t="inlineStr">
        <is>
          <t>已关联</t>
        </is>
      </c>
      <c r="R548" t="inlineStr">
        <is>
          <t>按班次口径判断</t>
        </is>
      </c>
      <c r="T548" t="inlineStr">
        <is>
          <t>否</t>
        </is>
      </c>
    </row>
    <row r="549">
      <c r="A549" s="25" t="inlineStr">
        <is>
          <t>STOP-PRE-00548</t>
        </is>
      </c>
      <c r="B549" s="25" t="inlineStr">
        <is>
          <t>SHIFT-PRE-20251208</t>
        </is>
      </c>
      <c r="C549" s="25" t="inlineStr">
        <is>
          <t>改善前</t>
        </is>
      </c>
      <c r="D549" s="51" t="n">
        <v>45999</v>
      </c>
      <c r="E549" s="25" t="inlineStr">
        <is>
          <t>KK200-1</t>
        </is>
      </c>
      <c r="F549" s="25" t="inlineStr">
        <is>
          <t>OPERATIONAL</t>
        </is>
      </c>
      <c r="G549" s="25" t="inlineStr">
        <is>
          <t>CLEANING</t>
        </is>
      </c>
      <c r="H549" s="25" t="inlineStr">
        <is>
          <t>Planned - Included in OEE</t>
        </is>
      </c>
      <c r="I549" s="25" t="inlineStr">
        <is>
          <t>EXTRUDER PRESS</t>
        </is>
      </c>
      <c r="J549" s="25" t="inlineStr">
        <is>
          <t>-</t>
        </is>
      </c>
      <c r="K549" s="53" t="n">
        <v>45999.84166666667</v>
      </c>
      <c r="L549" s="53" t="n">
        <v>45999.85416666666</v>
      </c>
      <c r="M549" s="54" t="n">
        <v>18</v>
      </c>
      <c r="N549" s="25" t="inlineStr">
        <is>
          <t>https://zenodo.org/records/17855209</t>
        </is>
      </c>
      <c r="O549" s="25" t="inlineStr">
        <is>
          <t>公开真实生产数据</t>
        </is>
      </c>
      <c r="P549" t="inlineStr">
        <is>
          <t>SHIFT-PRE-20251208</t>
        </is>
      </c>
      <c r="Q549" t="inlineStr">
        <is>
          <t>已关联</t>
        </is>
      </c>
      <c r="R549" t="inlineStr">
        <is>
          <t>按班次口径判断</t>
        </is>
      </c>
      <c r="T549" t="inlineStr">
        <is>
          <t>否</t>
        </is>
      </c>
    </row>
    <row r="550">
      <c r="A550" s="25" t="inlineStr">
        <is>
          <t>STOP-PRE-00549</t>
        </is>
      </c>
      <c r="B550" s="25" t="inlineStr">
        <is>
          <t>SHIFT-PRE-20251209</t>
        </is>
      </c>
      <c r="C550" s="25" t="inlineStr">
        <is>
          <t>改善前</t>
        </is>
      </c>
      <c r="D550" s="51" t="n">
        <v>46000</v>
      </c>
      <c r="E550" s="25" t="inlineStr">
        <is>
          <t>KK200-1</t>
        </is>
      </c>
      <c r="F550" s="25" t="inlineStr">
        <is>
          <t>OPERATIONAL</t>
        </is>
      </c>
      <c r="G550" s="25" t="inlineStr">
        <is>
          <t>CLEANING</t>
        </is>
      </c>
      <c r="H550" s="25" t="inlineStr">
        <is>
          <t>Planned - Included in OEE</t>
        </is>
      </c>
      <c r="I550" s="25" t="inlineStr">
        <is>
          <t>EXTRUDER PRESS</t>
        </is>
      </c>
      <c r="J550" s="25" t="inlineStr">
        <is>
          <t>-</t>
        </is>
      </c>
      <c r="K550" s="53" t="n">
        <v>46000.51041666666</v>
      </c>
      <c r="L550" s="53" t="n">
        <v>46000.51458333333</v>
      </c>
      <c r="M550" s="54" t="n">
        <v>6.6</v>
      </c>
      <c r="N550" s="25" t="inlineStr">
        <is>
          <t>https://zenodo.org/records/17855209</t>
        </is>
      </c>
      <c r="O550" s="25" t="inlineStr">
        <is>
          <t>公开真实生产数据</t>
        </is>
      </c>
      <c r="P550" t="inlineStr">
        <is>
          <t>SHIFT-PRE-20251209</t>
        </is>
      </c>
      <c r="Q550" t="inlineStr">
        <is>
          <t>已关联</t>
        </is>
      </c>
      <c r="R550" t="inlineStr">
        <is>
          <t>按班次口径判断</t>
        </is>
      </c>
      <c r="T550" t="inlineStr">
        <is>
          <t>否</t>
        </is>
      </c>
    </row>
    <row r="551">
      <c r="A551" s="25" t="inlineStr">
        <is>
          <t>STOP-PRE-00550</t>
        </is>
      </c>
      <c r="B551" s="25" t="inlineStr">
        <is>
          <t>SHIFT-PRE-20251209</t>
        </is>
      </c>
      <c r="C551" s="25" t="inlineStr">
        <is>
          <t>改善前</t>
        </is>
      </c>
      <c r="D551" s="51" t="n">
        <v>46000</v>
      </c>
      <c r="E551" s="25" t="inlineStr">
        <is>
          <t>7KK25</t>
        </is>
      </c>
      <c r="F551" s="25" t="inlineStr">
        <is>
          <t>SETUPS-CHANGEOVERS</t>
        </is>
      </c>
      <c r="G551" s="25" t="inlineStr">
        <is>
          <t>MATERIAL CHANGEOVER</t>
        </is>
      </c>
      <c r="H551" s="25" t="inlineStr">
        <is>
          <t>Planned - Included in OEE</t>
        </is>
      </c>
      <c r="I551" s="25" t="inlineStr">
        <is>
          <t>EXTRUDER PRESS</t>
        </is>
      </c>
      <c r="J551" s="25" t="inlineStr">
        <is>
          <t>-</t>
        </is>
      </c>
      <c r="K551" s="53" t="n">
        <v>46000.57222222222</v>
      </c>
      <c r="L551" s="53" t="n">
        <v>46000.58055555556</v>
      </c>
      <c r="M551" s="54" t="n">
        <v>12</v>
      </c>
      <c r="N551" s="25" t="inlineStr">
        <is>
          <t>https://zenodo.org/records/17855209</t>
        </is>
      </c>
      <c r="O551" s="25" t="inlineStr">
        <is>
          <t>公开真实生产数据</t>
        </is>
      </c>
      <c r="P551" t="inlineStr">
        <is>
          <t>SHIFT-PRE-20251209</t>
        </is>
      </c>
      <c r="Q551" t="inlineStr">
        <is>
          <t>已关联</t>
        </is>
      </c>
      <c r="R551" t="inlineStr">
        <is>
          <t>按班次口径判断</t>
        </is>
      </c>
      <c r="T551" t="inlineStr">
        <is>
          <t>是</t>
        </is>
      </c>
      <c r="U551">
        <f>IFERROR(VLOOKUP(G551,'18_换产标准_模拟'!$B$2:$F$4,3,FALSE),"")</f>
        <v/>
      </c>
      <c r="V551">
        <f>IFERROR(MAX(M551-U551,0),"")</f>
        <v/>
      </c>
      <c r="W551">
        <f>IFERROR(IF(V551=0,"达标",IF(V551&lt;=VLOOKUP(G551,'18_换产标准_模拟'!$B$2:$F$4,4,FALSE)-VLOOKUP(G551,'18_换产标准_模拟'!$B$2:$F$4,3,FALSE),"轻微超时",IF(V551&lt;=VLOOKUP(G551,'18_换产标准_模拟'!$B$2:$F$4,5,FALSE)-VLOOKUP(G551,'18_换产标准_模拟'!$B$2:$F$4,3,FALSE),"超时","严重超时"))),"")</f>
        <v/>
      </c>
      <c r="X551">
        <f>IFERROR(INDEX('18_换产标准_模拟'!$A$2:$A$4,MATCH(G551,'18_换产标准_模拟'!$B$2:$B$4,0)),"")</f>
        <v/>
      </c>
      <c r="Y551" t="inlineStr">
        <is>
          <t>团队模拟数据</t>
        </is>
      </c>
    </row>
    <row r="552">
      <c r="A552" s="25" t="inlineStr">
        <is>
          <t>STOP-PRE-00551</t>
        </is>
      </c>
      <c r="B552" s="25" t="inlineStr">
        <is>
          <t>SHIFT-PRE-20251209</t>
        </is>
      </c>
      <c r="C552" s="25" t="inlineStr">
        <is>
          <t>改善前</t>
        </is>
      </c>
      <c r="D552" s="51" t="n">
        <v>46000</v>
      </c>
      <c r="E552" s="25" t="inlineStr">
        <is>
          <t>7KK25</t>
        </is>
      </c>
      <c r="F552" s="25" t="inlineStr">
        <is>
          <t>FAILURE</t>
        </is>
      </c>
      <c r="G552" s="25" t="inlineStr">
        <is>
          <t>AUTOMATION FAILURE</t>
        </is>
      </c>
      <c r="H552" s="25" t="inlineStr">
        <is>
          <t>Unplanned</t>
        </is>
      </c>
      <c r="I552" s="25" t="inlineStr">
        <is>
          <t>DRYER</t>
        </is>
      </c>
      <c r="J552" s="25" t="inlineStr">
        <is>
          <t>ΠΑΤΙΝΑΡΕΙ Ο ΜΕΤΑΦ. ΕΞΟΔΟΥ ΣΤΗ ΘΕΣΗ 5-6</t>
        </is>
      </c>
      <c r="K552" s="53" t="n">
        <v>46000.59166666667</v>
      </c>
      <c r="L552" s="53" t="n">
        <v>46000.59375</v>
      </c>
      <c r="M552" s="54" t="n">
        <v>3.2</v>
      </c>
      <c r="N552" s="25" t="inlineStr">
        <is>
          <t>https://zenodo.org/records/17855209</t>
        </is>
      </c>
      <c r="O552" s="25" t="inlineStr">
        <is>
          <t>公开真实生产数据</t>
        </is>
      </c>
      <c r="P552" t="inlineStr">
        <is>
          <t>SHIFT-PRE-20251209</t>
        </is>
      </c>
      <c r="Q552" t="inlineStr">
        <is>
          <t>已关联</t>
        </is>
      </c>
      <c r="R552" t="inlineStr">
        <is>
          <t>按班次口径判断</t>
        </is>
      </c>
      <c r="T552" t="inlineStr">
        <is>
          <t>否</t>
        </is>
      </c>
    </row>
    <row r="553">
      <c r="A553" s="25" t="inlineStr">
        <is>
          <t>STOP-PRE-00552</t>
        </is>
      </c>
      <c r="B553" s="25" t="inlineStr">
        <is>
          <t>SHIFT-PRE-20251209</t>
        </is>
      </c>
      <c r="C553" s="25" t="inlineStr">
        <is>
          <t>改善前</t>
        </is>
      </c>
      <c r="D553" s="51" t="n">
        <v>46000</v>
      </c>
      <c r="E553" s="25" t="inlineStr">
        <is>
          <t>7KK25</t>
        </is>
      </c>
      <c r="F553" s="25" t="inlineStr">
        <is>
          <t>FAILURE</t>
        </is>
      </c>
      <c r="G553" s="25" t="inlineStr">
        <is>
          <t>AUTOMATION FAILURE</t>
        </is>
      </c>
      <c r="H553" s="25" t="inlineStr">
        <is>
          <t>Unplanned</t>
        </is>
      </c>
      <c r="I553" s="25" t="inlineStr">
        <is>
          <t>DRYER</t>
        </is>
      </c>
      <c r="J553" s="25" t="inlineStr">
        <is>
          <t>ΠΑΤΙΝΑΡΕΙ Ο ΜΕΤΑΦ. ΕΞΟΔΟΥ ΣΤΗ ΘΕΣΗ 5-6</t>
        </is>
      </c>
      <c r="K553" s="53" t="n">
        <v>46000.60347222222</v>
      </c>
      <c r="L553" s="53" t="n">
        <v>46000.60555555556</v>
      </c>
      <c r="M553" s="54" t="n">
        <v>3.8</v>
      </c>
      <c r="N553" s="25" t="inlineStr">
        <is>
          <t>https://zenodo.org/records/17855209</t>
        </is>
      </c>
      <c r="O553" s="25" t="inlineStr">
        <is>
          <t>公开真实生产数据</t>
        </is>
      </c>
      <c r="P553" t="inlineStr">
        <is>
          <t>SHIFT-PRE-20251209</t>
        </is>
      </c>
      <c r="Q553" t="inlineStr">
        <is>
          <t>已关联</t>
        </is>
      </c>
      <c r="R553" t="inlineStr">
        <is>
          <t>按班次口径判断</t>
        </is>
      </c>
      <c r="T553" t="inlineStr">
        <is>
          <t>否</t>
        </is>
      </c>
    </row>
    <row r="554">
      <c r="A554" s="25" t="inlineStr">
        <is>
          <t>STOP-PRE-00553</t>
        </is>
      </c>
      <c r="B554" s="25" t="inlineStr">
        <is>
          <t>SHIFT-PRE-20251209</t>
        </is>
      </c>
      <c r="C554" s="25" t="inlineStr">
        <is>
          <t>改善前</t>
        </is>
      </c>
      <c r="D554" s="51" t="n">
        <v>46000</v>
      </c>
      <c r="E554" s="25" t="inlineStr">
        <is>
          <t>7KK25</t>
        </is>
      </c>
      <c r="F554" s="25" t="inlineStr">
        <is>
          <t>MATERIALS</t>
        </is>
      </c>
      <c r="G554" s="25" t="inlineStr">
        <is>
          <t>MANUAL BRICK HANDLING</t>
        </is>
      </c>
      <c r="H554" s="25" t="inlineStr">
        <is>
          <t>Unplanned</t>
        </is>
      </c>
      <c r="I554" s="25" t="inlineStr">
        <is>
          <t>HACKING STATION</t>
        </is>
      </c>
      <c r="J554" s="25" t="str"/>
      <c r="K554" s="53" t="n">
        <v>46000.61111111111</v>
      </c>
      <c r="L554" s="53" t="n">
        <v>46000.62013888889</v>
      </c>
      <c r="M554" s="54" t="n">
        <v>13.4</v>
      </c>
      <c r="N554" s="25" t="inlineStr">
        <is>
          <t>https://zenodo.org/records/17855209</t>
        </is>
      </c>
      <c r="O554" s="25" t="inlineStr">
        <is>
          <t>公开真实生产数据</t>
        </is>
      </c>
      <c r="P554" t="inlineStr">
        <is>
          <t>SHIFT-PRE-20251209</t>
        </is>
      </c>
      <c r="Q554" t="inlineStr">
        <is>
          <t>已关联</t>
        </is>
      </c>
      <c r="R554" t="inlineStr">
        <is>
          <t>按班次口径判断</t>
        </is>
      </c>
      <c r="T554" t="inlineStr">
        <is>
          <t>否</t>
        </is>
      </c>
    </row>
    <row r="555">
      <c r="A555" s="25" t="inlineStr">
        <is>
          <t>STOP-PRE-00554</t>
        </is>
      </c>
      <c r="B555" s="25" t="inlineStr">
        <is>
          <t>SHIFT-PRE-20251209</t>
        </is>
      </c>
      <c r="C555" s="25" t="inlineStr">
        <is>
          <t>改善前</t>
        </is>
      </c>
      <c r="D555" s="51" t="n">
        <v>46000</v>
      </c>
      <c r="E555" s="25" t="inlineStr">
        <is>
          <t>7KK25</t>
        </is>
      </c>
      <c r="F555" s="25" t="inlineStr">
        <is>
          <t>MATERIALS</t>
        </is>
      </c>
      <c r="G555" s="25" t="inlineStr">
        <is>
          <t>MANUAL BRICK HANDLING</t>
        </is>
      </c>
      <c r="H555" s="25" t="inlineStr">
        <is>
          <t>Unplanned</t>
        </is>
      </c>
      <c r="I555" s="25" t="inlineStr">
        <is>
          <t>HACKING STATION</t>
        </is>
      </c>
      <c r="J555" s="25" t="str"/>
      <c r="K555" s="53" t="n">
        <v>46000.62083333333</v>
      </c>
      <c r="L555" s="53" t="n">
        <v>46000.62777777778</v>
      </c>
      <c r="M555" s="54" t="n">
        <v>10.3</v>
      </c>
      <c r="N555" s="25" t="inlineStr">
        <is>
          <t>https://zenodo.org/records/17855209</t>
        </is>
      </c>
      <c r="O555" s="25" t="inlineStr">
        <is>
          <t>公开真实生产数据</t>
        </is>
      </c>
      <c r="P555" t="inlineStr">
        <is>
          <t>SHIFT-PRE-20251209</t>
        </is>
      </c>
      <c r="Q555" t="inlineStr">
        <is>
          <t>已关联</t>
        </is>
      </c>
      <c r="R555" t="inlineStr">
        <is>
          <t>按班次口径判断</t>
        </is>
      </c>
      <c r="T555" t="inlineStr">
        <is>
          <t>否</t>
        </is>
      </c>
    </row>
    <row r="556">
      <c r="A556" s="25" t="inlineStr">
        <is>
          <t>STOP-PRE-00555</t>
        </is>
      </c>
      <c r="B556" s="25" t="inlineStr">
        <is>
          <t>SHIFT-PRE-20251209</t>
        </is>
      </c>
      <c r="C556" s="25" t="inlineStr">
        <is>
          <t>改善前</t>
        </is>
      </c>
      <c r="D556" s="51" t="n">
        <v>46000</v>
      </c>
      <c r="E556" s="25" t="inlineStr">
        <is>
          <t>7KK25</t>
        </is>
      </c>
      <c r="F556" s="25" t="inlineStr">
        <is>
          <t>FAILURE</t>
        </is>
      </c>
      <c r="G556" s="25" t="inlineStr">
        <is>
          <t>AUTOMATION FAILURE</t>
        </is>
      </c>
      <c r="H556" s="25" t="inlineStr">
        <is>
          <t>Unplanned</t>
        </is>
      </c>
      <c r="I556" s="25" t="inlineStr">
        <is>
          <t>DRYER</t>
        </is>
      </c>
      <c r="J556" s="25" t="inlineStr">
        <is>
          <t>ΠΑΤΙΝΑΡΕΙ Ο ΜΕΤΑΦ. ΕΞΟΔΟΥ ΣΤΗ ΘΕΣΗ 5-6</t>
        </is>
      </c>
      <c r="K556" s="53" t="n">
        <v>46000.68055555555</v>
      </c>
      <c r="L556" s="53" t="n">
        <v>46000.69097222222</v>
      </c>
      <c r="M556" s="54" t="n">
        <v>15.2</v>
      </c>
      <c r="N556" s="25" t="inlineStr">
        <is>
          <t>https://zenodo.org/records/17855209</t>
        </is>
      </c>
      <c r="O556" s="25" t="inlineStr">
        <is>
          <t>公开真实生产数据</t>
        </is>
      </c>
      <c r="P556" t="inlineStr">
        <is>
          <t>SHIFT-PRE-20251209</t>
        </is>
      </c>
      <c r="Q556" t="inlineStr">
        <is>
          <t>已关联</t>
        </is>
      </c>
      <c r="R556" t="inlineStr">
        <is>
          <t>按班次口径判断</t>
        </is>
      </c>
      <c r="T556" t="inlineStr">
        <is>
          <t>否</t>
        </is>
      </c>
    </row>
    <row r="557">
      <c r="A557" s="25" t="inlineStr">
        <is>
          <t>STOP-PRE-00556</t>
        </is>
      </c>
      <c r="B557" s="25" t="inlineStr">
        <is>
          <t>SHIFT-PRE-20251209</t>
        </is>
      </c>
      <c r="C557" s="25" t="inlineStr">
        <is>
          <t>改善前</t>
        </is>
      </c>
      <c r="D557" s="51" t="n">
        <v>46000</v>
      </c>
      <c r="E557" s="25" t="inlineStr">
        <is>
          <t>7KK25</t>
        </is>
      </c>
      <c r="F557" s="25" t="inlineStr">
        <is>
          <t>SETUPS-CHANGEOVERS</t>
        </is>
      </c>
      <c r="G557" s="25" t="inlineStr">
        <is>
          <t>WIRE ROLL REPLACEMENT</t>
        </is>
      </c>
      <c r="H557" s="25" t="inlineStr">
        <is>
          <t>Unplanned</t>
        </is>
      </c>
      <c r="I557" s="25" t="inlineStr">
        <is>
          <t>CUTTER</t>
        </is>
      </c>
      <c r="J557" s="25" t="inlineStr">
        <is>
          <t>-</t>
        </is>
      </c>
      <c r="K557" s="53" t="n">
        <v>46000.71527777778</v>
      </c>
      <c r="L557" s="53" t="n">
        <v>46000.72569444445</v>
      </c>
      <c r="M557" s="54" t="n">
        <v>15.9</v>
      </c>
      <c r="N557" s="25" t="inlineStr">
        <is>
          <t>https://zenodo.org/records/17855209</t>
        </is>
      </c>
      <c r="O557" s="25" t="inlineStr">
        <is>
          <t>公开真实生产数据</t>
        </is>
      </c>
      <c r="P557" t="inlineStr">
        <is>
          <t>SHIFT-PRE-20251209</t>
        </is>
      </c>
      <c r="Q557" t="inlineStr">
        <is>
          <t>已关联</t>
        </is>
      </c>
      <c r="R557" t="inlineStr">
        <is>
          <t>按班次口径判断</t>
        </is>
      </c>
      <c r="T557" t="inlineStr">
        <is>
          <t>是</t>
        </is>
      </c>
      <c r="U557">
        <f>IFERROR(VLOOKUP(G557,'18_换产标准_模拟'!$B$2:$F$4,3,FALSE),"")</f>
        <v/>
      </c>
      <c r="V557">
        <f>IFERROR(MAX(M557-U557,0),"")</f>
        <v/>
      </c>
      <c r="W557">
        <f>IFERROR(IF(V557=0,"达标",IF(V557&lt;=VLOOKUP(G557,'18_换产标准_模拟'!$B$2:$F$4,4,FALSE)-VLOOKUP(G557,'18_换产标准_模拟'!$B$2:$F$4,3,FALSE),"轻微超时",IF(V557&lt;=VLOOKUP(G557,'18_换产标准_模拟'!$B$2:$F$4,5,FALSE)-VLOOKUP(G557,'18_换产标准_模拟'!$B$2:$F$4,3,FALSE),"超时","严重超时"))),"")</f>
        <v/>
      </c>
      <c r="X557">
        <f>IFERROR(INDEX('18_换产标准_模拟'!$A$2:$A$4,MATCH(G557,'18_换产标准_模拟'!$B$2:$B$4,0)),"")</f>
        <v/>
      </c>
      <c r="Y557" t="inlineStr">
        <is>
          <t>团队模拟数据</t>
        </is>
      </c>
    </row>
    <row r="558">
      <c r="A558" s="25" t="inlineStr">
        <is>
          <t>STOP-PRE-00557</t>
        </is>
      </c>
      <c r="B558" s="25" t="inlineStr">
        <is>
          <t>SHIFT-PRE-20251209</t>
        </is>
      </c>
      <c r="C558" s="25" t="inlineStr">
        <is>
          <t>改善前</t>
        </is>
      </c>
      <c r="D558" s="51" t="n">
        <v>46000</v>
      </c>
      <c r="E558" s="25" t="inlineStr">
        <is>
          <t>7KK25</t>
        </is>
      </c>
      <c r="F558" s="25" t="inlineStr">
        <is>
          <t>MATERIALS</t>
        </is>
      </c>
      <c r="G558" s="25" t="inlineStr">
        <is>
          <t>MANUAL BRICK HANDLING</t>
        </is>
      </c>
      <c r="H558" s="25" t="inlineStr">
        <is>
          <t>Unplanned</t>
        </is>
      </c>
      <c r="I558" s="25" t="inlineStr">
        <is>
          <t>HACKING STATION</t>
        </is>
      </c>
      <c r="J558" s="25" t="str"/>
      <c r="K558" s="53" t="n">
        <v>46000.73263888889</v>
      </c>
      <c r="L558" s="53" t="n">
        <v>46000.74375</v>
      </c>
      <c r="M558" s="54" t="n">
        <v>16.1</v>
      </c>
      <c r="N558" s="25" t="inlineStr">
        <is>
          <t>https://zenodo.org/records/17855209</t>
        </is>
      </c>
      <c r="O558" s="25" t="inlineStr">
        <is>
          <t>公开真实生产数据</t>
        </is>
      </c>
      <c r="P558" t="inlineStr">
        <is>
          <t>SHIFT-PRE-20251209</t>
        </is>
      </c>
      <c r="Q558" t="inlineStr">
        <is>
          <t>已关联</t>
        </is>
      </c>
      <c r="R558" t="inlineStr">
        <is>
          <t>按班次口径判断</t>
        </is>
      </c>
      <c r="T558" t="inlineStr">
        <is>
          <t>否</t>
        </is>
      </c>
    </row>
    <row r="559">
      <c r="A559" s="25" t="inlineStr">
        <is>
          <t>STOP-PRE-00558</t>
        </is>
      </c>
      <c r="B559" s="25" t="inlineStr">
        <is>
          <t>SHIFT-PRE-20251209</t>
        </is>
      </c>
      <c r="C559" s="25" t="inlineStr">
        <is>
          <t>改善前</t>
        </is>
      </c>
      <c r="D559" s="51" t="n">
        <v>46000</v>
      </c>
      <c r="E559" s="25" t="inlineStr">
        <is>
          <t>7KK25</t>
        </is>
      </c>
      <c r="F559" s="25" t="inlineStr">
        <is>
          <t>FAILURE</t>
        </is>
      </c>
      <c r="G559" s="25" t="inlineStr">
        <is>
          <t>AUTOMATION FAILURE</t>
        </is>
      </c>
      <c r="H559" s="25" t="inlineStr">
        <is>
          <t>Unplanned</t>
        </is>
      </c>
      <c r="I559" s="25" t="inlineStr">
        <is>
          <t>DRYER</t>
        </is>
      </c>
      <c r="J559" s="25" t="inlineStr">
        <is>
          <t>ΠΑΤΙΝΑΡΕΙ Ο ΜΕΤΑΦ. ΕΞΟΔΟΥ ΣΤΗ ΘΕΣΗ 5-6</t>
        </is>
      </c>
      <c r="K559" s="53" t="n">
        <v>46000.76736111111</v>
      </c>
      <c r="L559" s="53" t="n">
        <v>46000.77361111111</v>
      </c>
      <c r="M559" s="54" t="n">
        <v>9.699999999999999</v>
      </c>
      <c r="N559" s="25" t="inlineStr">
        <is>
          <t>https://zenodo.org/records/17855209</t>
        </is>
      </c>
      <c r="O559" s="25" t="inlineStr">
        <is>
          <t>公开真实生产数据</t>
        </is>
      </c>
      <c r="P559" t="inlineStr">
        <is>
          <t>SHIFT-PRE-20251209</t>
        </is>
      </c>
      <c r="Q559" t="inlineStr">
        <is>
          <t>已关联</t>
        </is>
      </c>
      <c r="R559" t="inlineStr">
        <is>
          <t>按班次口径判断</t>
        </is>
      </c>
      <c r="T559" t="inlineStr">
        <is>
          <t>否</t>
        </is>
      </c>
    </row>
    <row r="560">
      <c r="A560" s="25" t="inlineStr">
        <is>
          <t>STOP-PRE-00559</t>
        </is>
      </c>
      <c r="B560" s="25" t="inlineStr">
        <is>
          <t>SHIFT-PRE-20251209</t>
        </is>
      </c>
      <c r="C560" s="25" t="inlineStr">
        <is>
          <t>改善前</t>
        </is>
      </c>
      <c r="D560" s="51" t="n">
        <v>46000</v>
      </c>
      <c r="E560" s="25" t="inlineStr">
        <is>
          <t>7KK25</t>
        </is>
      </c>
      <c r="F560" s="25" t="inlineStr">
        <is>
          <t>FAILURE</t>
        </is>
      </c>
      <c r="G560" s="25" t="inlineStr">
        <is>
          <t>AUTOMATION FAILURE</t>
        </is>
      </c>
      <c r="H560" s="25" t="inlineStr">
        <is>
          <t>Unplanned</t>
        </is>
      </c>
      <c r="I560" s="25" t="inlineStr">
        <is>
          <t>DRYER</t>
        </is>
      </c>
      <c r="J560" s="25" t="inlineStr">
        <is>
          <t>ΠΑΤΙΝΑΡΕΙ Ο ΜΕΤΑΦ. ΕΞΟΔΟΥ ΣΤΗ ΓΡΑΜΜΗ 5-6</t>
        </is>
      </c>
      <c r="K560" s="53" t="n">
        <v>46000.78611111111</v>
      </c>
      <c r="L560" s="53" t="n">
        <v>46000.79513888889</v>
      </c>
      <c r="M560" s="54" t="n">
        <v>13.7</v>
      </c>
      <c r="N560" s="25" t="inlineStr">
        <is>
          <t>https://zenodo.org/records/17855209</t>
        </is>
      </c>
      <c r="O560" s="25" t="inlineStr">
        <is>
          <t>公开真实生产数据</t>
        </is>
      </c>
      <c r="P560" t="inlineStr">
        <is>
          <t>SHIFT-PRE-20251209</t>
        </is>
      </c>
      <c r="Q560" t="inlineStr">
        <is>
          <t>已关联</t>
        </is>
      </c>
      <c r="R560" t="inlineStr">
        <is>
          <t>按班次口径判断</t>
        </is>
      </c>
      <c r="T560" t="inlineStr">
        <is>
          <t>否</t>
        </is>
      </c>
    </row>
    <row r="561">
      <c r="A561" s="25" t="inlineStr">
        <is>
          <t>STOP-PRE-00560</t>
        </is>
      </c>
      <c r="B561" s="25" t="inlineStr">
        <is>
          <t>SHIFT-PRE-20251209</t>
        </is>
      </c>
      <c r="C561" s="25" t="inlineStr">
        <is>
          <t>改善前</t>
        </is>
      </c>
      <c r="D561" s="51" t="n">
        <v>46000</v>
      </c>
      <c r="E561" s="25" t="inlineStr">
        <is>
          <t>7KK25</t>
        </is>
      </c>
      <c r="F561" s="25" t="inlineStr">
        <is>
          <t>OPERATIONAL</t>
        </is>
      </c>
      <c r="G561" s="25" t="inlineStr">
        <is>
          <t>NO PRODUCTION SCHEDULE</t>
        </is>
      </c>
      <c r="H561" s="25" t="inlineStr">
        <is>
          <t>Planned - Not included in OEE</t>
        </is>
      </c>
      <c r="I561" s="25" t="inlineStr">
        <is>
          <t>-</t>
        </is>
      </c>
      <c r="J561" s="25" t="inlineStr">
        <is>
          <t>-</t>
        </is>
      </c>
      <c r="K561" s="53" t="n">
        <v>46000.82569444444</v>
      </c>
      <c r="L561" s="53" t="n">
        <v>46000.85416666666</v>
      </c>
      <c r="M561" s="54" t="n">
        <v>41</v>
      </c>
      <c r="N561" s="25" t="inlineStr">
        <is>
          <t>https://zenodo.org/records/17855209</t>
        </is>
      </c>
      <c r="O561" s="25" t="inlineStr">
        <is>
          <t>公开真实生产数据</t>
        </is>
      </c>
      <c r="P561" t="inlineStr">
        <is>
          <t>SHIFT-PRE-20251209</t>
        </is>
      </c>
      <c r="Q561" t="inlineStr">
        <is>
          <t>已关联</t>
        </is>
      </c>
      <c r="R561" t="inlineStr">
        <is>
          <t>按班次口径判断</t>
        </is>
      </c>
      <c r="T561" t="inlineStr">
        <is>
          <t>否</t>
        </is>
      </c>
    </row>
    <row r="562">
      <c r="A562" s="25" t="inlineStr">
        <is>
          <t>STOP-PRE-00561</t>
        </is>
      </c>
      <c r="B562" s="25" t="inlineStr">
        <is>
          <t>SHIFT-PRE-20251210</t>
        </is>
      </c>
      <c r="C562" s="25" t="inlineStr">
        <is>
          <t>改善前</t>
        </is>
      </c>
      <c r="D562" s="51" t="n">
        <v>46001</v>
      </c>
      <c r="E562" s="25" t="inlineStr">
        <is>
          <t>KK250</t>
        </is>
      </c>
      <c r="F562" s="25" t="inlineStr">
        <is>
          <t>SETUPS-CHANGEOVERS</t>
        </is>
      </c>
      <c r="G562" s="25" t="inlineStr">
        <is>
          <t>MATERIAL CHANGEOVER</t>
        </is>
      </c>
      <c r="H562" s="25" t="inlineStr">
        <is>
          <t>Planned - Included in OEE</t>
        </is>
      </c>
      <c r="I562" s="25" t="inlineStr">
        <is>
          <t>EXTRUDER PRESS</t>
        </is>
      </c>
      <c r="J562" s="25" t="inlineStr">
        <is>
          <t>-</t>
        </is>
      </c>
      <c r="K562" s="53" t="n">
        <v>46001.54166666666</v>
      </c>
      <c r="L562" s="53" t="n">
        <v>46001.55416666667</v>
      </c>
      <c r="M562" s="54" t="n">
        <v>18.5</v>
      </c>
      <c r="N562" s="25" t="inlineStr">
        <is>
          <t>https://zenodo.org/records/17855209</t>
        </is>
      </c>
      <c r="O562" s="25" t="inlineStr">
        <is>
          <t>公开真实生产数据</t>
        </is>
      </c>
      <c r="P562" t="inlineStr">
        <is>
          <t>SHIFT-PRE-20251210</t>
        </is>
      </c>
      <c r="Q562" t="inlineStr">
        <is>
          <t>已关联</t>
        </is>
      </c>
      <c r="R562" t="inlineStr">
        <is>
          <t>按班次口径判断</t>
        </is>
      </c>
      <c r="T562" t="inlineStr">
        <is>
          <t>是</t>
        </is>
      </c>
      <c r="U562">
        <f>IFERROR(VLOOKUP(G562,'18_换产标准_模拟'!$B$2:$F$4,3,FALSE),"")</f>
        <v/>
      </c>
      <c r="V562">
        <f>IFERROR(MAX(M562-U562,0),"")</f>
        <v/>
      </c>
      <c r="W562">
        <f>IFERROR(IF(V562=0,"达标",IF(V562&lt;=VLOOKUP(G562,'18_换产标准_模拟'!$B$2:$F$4,4,FALSE)-VLOOKUP(G562,'18_换产标准_模拟'!$B$2:$F$4,3,FALSE),"轻微超时",IF(V562&lt;=VLOOKUP(G562,'18_换产标准_模拟'!$B$2:$F$4,5,FALSE)-VLOOKUP(G562,'18_换产标准_模拟'!$B$2:$F$4,3,FALSE),"超时","严重超时"))),"")</f>
        <v/>
      </c>
      <c r="X562">
        <f>IFERROR(INDEX('18_换产标准_模拟'!$A$2:$A$4,MATCH(G562,'18_换产标准_模拟'!$B$2:$B$4,0)),"")</f>
        <v/>
      </c>
      <c r="Y562" t="inlineStr">
        <is>
          <t>团队模拟数据</t>
        </is>
      </c>
    </row>
    <row r="563">
      <c r="A563" s="25" t="inlineStr">
        <is>
          <t>STOP-PRE-00562</t>
        </is>
      </c>
      <c r="B563" s="25" t="inlineStr">
        <is>
          <t>SHIFT-PRE-20251210</t>
        </is>
      </c>
      <c r="C563" s="25" t="inlineStr">
        <is>
          <t>改善前</t>
        </is>
      </c>
      <c r="D563" s="51" t="n">
        <v>46001</v>
      </c>
      <c r="E563" s="25" t="inlineStr">
        <is>
          <t>KK250</t>
        </is>
      </c>
      <c r="F563" s="25" t="inlineStr">
        <is>
          <t>FAILURE</t>
        </is>
      </c>
      <c r="G563" s="25" t="inlineStr">
        <is>
          <t>AUTOMATION FAILURE</t>
        </is>
      </c>
      <c r="H563" s="25" t="inlineStr">
        <is>
          <t>Unplanned</t>
        </is>
      </c>
      <c r="I563" s="25" t="inlineStr">
        <is>
          <t>DRYER</t>
        </is>
      </c>
      <c r="J563" s="25" t="inlineStr">
        <is>
          <t>ΠΑΤΙΝΑΡΕΙ Ο ΜΕΤΑΦ. ΕΞΟΔΟΥ ΣΤΗ ΓΡΑΜΜΗ 5-6</t>
        </is>
      </c>
      <c r="K563" s="53" t="n">
        <v>46001.57916666667</v>
      </c>
      <c r="L563" s="53" t="n">
        <v>46001.58472222222</v>
      </c>
      <c r="M563" s="54" t="n">
        <v>8.6</v>
      </c>
      <c r="N563" s="25" t="inlineStr">
        <is>
          <t>https://zenodo.org/records/17855209</t>
        </is>
      </c>
      <c r="O563" s="25" t="inlineStr">
        <is>
          <t>公开真实生产数据</t>
        </is>
      </c>
      <c r="P563" t="inlineStr">
        <is>
          <t>SHIFT-PRE-20251210</t>
        </is>
      </c>
      <c r="Q563" t="inlineStr">
        <is>
          <t>已关联</t>
        </is>
      </c>
      <c r="R563" t="inlineStr">
        <is>
          <t>按班次口径判断</t>
        </is>
      </c>
      <c r="T563" t="inlineStr">
        <is>
          <t>否</t>
        </is>
      </c>
    </row>
    <row r="564">
      <c r="A564" s="25" t="inlineStr">
        <is>
          <t>STOP-PRE-00563</t>
        </is>
      </c>
      <c r="B564" s="25" t="inlineStr">
        <is>
          <t>SHIFT-PRE-20251210</t>
        </is>
      </c>
      <c r="C564" s="25" t="inlineStr">
        <is>
          <t>改善前</t>
        </is>
      </c>
      <c r="D564" s="51" t="n">
        <v>46001</v>
      </c>
      <c r="E564" s="25" t="inlineStr">
        <is>
          <t>KK250</t>
        </is>
      </c>
      <c r="F564" s="25" t="inlineStr">
        <is>
          <t>MATERIALS</t>
        </is>
      </c>
      <c r="G564" s="25" t="inlineStr">
        <is>
          <t>MANUAL BRICK HANDLING</t>
        </is>
      </c>
      <c r="H564" s="25" t="inlineStr">
        <is>
          <t>Unplanned</t>
        </is>
      </c>
      <c r="I564" s="25" t="inlineStr">
        <is>
          <t>HACKING STATION</t>
        </is>
      </c>
      <c r="J564" s="25" t="str"/>
      <c r="K564" s="53" t="n">
        <v>46001.63333333333</v>
      </c>
      <c r="L564" s="53" t="n">
        <v>46001.63541666666</v>
      </c>
      <c r="M564" s="54" t="n">
        <v>3.9</v>
      </c>
      <c r="N564" s="25" t="inlineStr">
        <is>
          <t>https://zenodo.org/records/17855209</t>
        </is>
      </c>
      <c r="O564" s="25" t="inlineStr">
        <is>
          <t>公开真实生产数据</t>
        </is>
      </c>
      <c r="P564" t="inlineStr">
        <is>
          <t>SHIFT-PRE-20251210</t>
        </is>
      </c>
      <c r="Q564" t="inlineStr">
        <is>
          <t>已关联</t>
        </is>
      </c>
      <c r="R564" t="inlineStr">
        <is>
          <t>按班次口径判断</t>
        </is>
      </c>
      <c r="T564" t="inlineStr">
        <is>
          <t>否</t>
        </is>
      </c>
    </row>
    <row r="565">
      <c r="A565" s="25" t="inlineStr">
        <is>
          <t>STOP-PRE-00564</t>
        </is>
      </c>
      <c r="B565" s="25" t="inlineStr">
        <is>
          <t>SHIFT-PRE-20251210</t>
        </is>
      </c>
      <c r="C565" s="25" t="inlineStr">
        <is>
          <t>改善前</t>
        </is>
      </c>
      <c r="D565" s="51" t="n">
        <v>46001</v>
      </c>
      <c r="E565" s="25" t="inlineStr">
        <is>
          <t>KK250</t>
        </is>
      </c>
      <c r="F565" s="25" t="inlineStr">
        <is>
          <t>MATERIALS</t>
        </is>
      </c>
      <c r="G565" s="25" t="inlineStr">
        <is>
          <t>MANUAL BRICK HANDLING</t>
        </is>
      </c>
      <c r="H565" s="25" t="inlineStr">
        <is>
          <t>Unplanned</t>
        </is>
      </c>
      <c r="I565" s="25" t="inlineStr">
        <is>
          <t>HACKING STATION</t>
        </is>
      </c>
      <c r="J565" s="25" t="str"/>
      <c r="K565" s="53" t="n">
        <v>46001.64722222222</v>
      </c>
      <c r="L565" s="53" t="n">
        <v>46001.65138888889</v>
      </c>
      <c r="M565" s="54" t="n">
        <v>6.5</v>
      </c>
      <c r="N565" s="25" t="inlineStr">
        <is>
          <t>https://zenodo.org/records/17855209</t>
        </is>
      </c>
      <c r="O565" s="25" t="inlineStr">
        <is>
          <t>公开真实生产数据</t>
        </is>
      </c>
      <c r="P565" t="inlineStr">
        <is>
          <t>SHIFT-PRE-20251210</t>
        </is>
      </c>
      <c r="Q565" t="inlineStr">
        <is>
          <t>已关联</t>
        </is>
      </c>
      <c r="R565" t="inlineStr">
        <is>
          <t>按班次口径判断</t>
        </is>
      </c>
      <c r="T565" t="inlineStr">
        <is>
          <t>否</t>
        </is>
      </c>
    </row>
    <row r="566">
      <c r="A566" s="25" t="inlineStr">
        <is>
          <t>STOP-PRE-00565</t>
        </is>
      </c>
      <c r="B566" s="25" t="inlineStr">
        <is>
          <t>SHIFT-PRE-20251210</t>
        </is>
      </c>
      <c r="C566" s="25" t="inlineStr">
        <is>
          <t>改善前</t>
        </is>
      </c>
      <c r="D566" s="51" t="n">
        <v>46001</v>
      </c>
      <c r="E566" s="25" t="inlineStr">
        <is>
          <t>KK250</t>
        </is>
      </c>
      <c r="F566" s="25" t="inlineStr">
        <is>
          <t>FAILURE</t>
        </is>
      </c>
      <c r="G566" s="25" t="inlineStr">
        <is>
          <t>MECHANICAL FAILURE</t>
        </is>
      </c>
      <c r="H566" s="25" t="inlineStr">
        <is>
          <t>Unplanned</t>
        </is>
      </c>
      <c r="I566" s="25" t="inlineStr">
        <is>
          <t>DRYER</t>
        </is>
      </c>
      <c r="J566" s="25" t="inlineStr">
        <is>
          <t>ΓΡΑΜΜΗ ΚΑΡΕΛΙΝΩΝ ΠΡΟΒΛΗΜΑΤΙΚΟ ΤΕΛΑΡΟ ΣΤΟΥΣ ΤΡΟΧΟΥΣ</t>
        </is>
      </c>
      <c r="K566" s="53" t="n">
        <v>46001.65763888889</v>
      </c>
      <c r="L566" s="53" t="n">
        <v>46001.67152777778</v>
      </c>
      <c r="M566" s="54" t="n">
        <v>20.3</v>
      </c>
      <c r="N566" s="25" t="inlineStr">
        <is>
          <t>https://zenodo.org/records/17855209</t>
        </is>
      </c>
      <c r="O566" s="25" t="inlineStr">
        <is>
          <t>公开真实生产数据</t>
        </is>
      </c>
      <c r="P566" t="inlineStr">
        <is>
          <t>SHIFT-PRE-20251210</t>
        </is>
      </c>
      <c r="Q566" t="inlineStr">
        <is>
          <t>已关联</t>
        </is>
      </c>
      <c r="R566" t="inlineStr">
        <is>
          <t>按班次口径判断</t>
        </is>
      </c>
      <c r="T566" t="inlineStr">
        <is>
          <t>否</t>
        </is>
      </c>
    </row>
    <row r="567">
      <c r="A567" s="25" t="inlineStr">
        <is>
          <t>STOP-PRE-00566</t>
        </is>
      </c>
      <c r="B567" s="25" t="inlineStr">
        <is>
          <t>SHIFT-PRE-20251210</t>
        </is>
      </c>
      <c r="C567" s="25" t="inlineStr">
        <is>
          <t>改善前</t>
        </is>
      </c>
      <c r="D567" s="51" t="n">
        <v>46001</v>
      </c>
      <c r="E567" s="25" t="inlineStr">
        <is>
          <t>KK250</t>
        </is>
      </c>
      <c r="F567" s="25" t="inlineStr">
        <is>
          <t>OPERATIONAL</t>
        </is>
      </c>
      <c r="G567" s="25" t="inlineStr">
        <is>
          <t>OTHER</t>
        </is>
      </c>
      <c r="H567" s="25" t="inlineStr">
        <is>
          <t>Unplanned</t>
        </is>
      </c>
      <c r="I567" s="25" t="inlineStr">
        <is>
          <t>DRYER</t>
        </is>
      </c>
      <c r="J567" s="25" t="inlineStr">
        <is>
          <t>ΒΡΟΧΙΝΟ ΝΕΡΟ ΣΤΗΝ ΕΙΣΟΔΟ ΤΟΥ ΞΥΡΑΝΤΗΡΙΟΥ</t>
        </is>
      </c>
      <c r="K567" s="53" t="n">
        <v>46001.69027777778</v>
      </c>
      <c r="L567" s="53" t="n">
        <v>46001.70208333333</v>
      </c>
      <c r="M567" s="54" t="n">
        <v>17.5</v>
      </c>
      <c r="N567" s="25" t="inlineStr">
        <is>
          <t>https://zenodo.org/records/17855209</t>
        </is>
      </c>
      <c r="O567" s="25" t="inlineStr">
        <is>
          <t>公开真实生产数据</t>
        </is>
      </c>
      <c r="P567" t="inlineStr">
        <is>
          <t>SHIFT-PRE-20251210</t>
        </is>
      </c>
      <c r="Q567" t="inlineStr">
        <is>
          <t>已关联</t>
        </is>
      </c>
      <c r="R567" t="inlineStr">
        <is>
          <t>按班次口径判断</t>
        </is>
      </c>
      <c r="T567" t="inlineStr">
        <is>
          <t>否</t>
        </is>
      </c>
    </row>
    <row r="568">
      <c r="A568" s="25" t="inlineStr">
        <is>
          <t>STOP-PRE-00567</t>
        </is>
      </c>
      <c r="B568" s="25" t="inlineStr">
        <is>
          <t>SHIFT-PRE-20251210</t>
        </is>
      </c>
      <c r="C568" s="25" t="inlineStr">
        <is>
          <t>改善前</t>
        </is>
      </c>
      <c r="D568" s="51" t="n">
        <v>46001</v>
      </c>
      <c r="E568" s="25" t="inlineStr">
        <is>
          <t>KK200-1</t>
        </is>
      </c>
      <c r="F568" s="25" t="inlineStr">
        <is>
          <t>SETUPS-CHANGEOVERS</t>
        </is>
      </c>
      <c r="G568" s="25" t="inlineStr">
        <is>
          <t>MATERIAL CHANGEOVER</t>
        </is>
      </c>
      <c r="H568" s="25" t="inlineStr">
        <is>
          <t>Planned - Included in OEE</t>
        </is>
      </c>
      <c r="I568" s="25" t="inlineStr">
        <is>
          <t>EXTRUDER PRESS</t>
        </is>
      </c>
      <c r="J568" s="25" t="inlineStr">
        <is>
          <t>-</t>
        </is>
      </c>
      <c r="K568" s="53" t="n">
        <v>46001.73055555556</v>
      </c>
      <c r="L568" s="53" t="n">
        <v>46001.73958333334</v>
      </c>
      <c r="M568" s="54" t="n">
        <v>13.4</v>
      </c>
      <c r="N568" s="25" t="inlineStr">
        <is>
          <t>https://zenodo.org/records/17855209</t>
        </is>
      </c>
      <c r="O568" s="25" t="inlineStr">
        <is>
          <t>公开真实生产数据</t>
        </is>
      </c>
      <c r="P568" t="inlineStr">
        <is>
          <t>SHIFT-PRE-20251210</t>
        </is>
      </c>
      <c r="Q568" t="inlineStr">
        <is>
          <t>已关联</t>
        </is>
      </c>
      <c r="R568" t="inlineStr">
        <is>
          <t>按班次口径判断</t>
        </is>
      </c>
      <c r="T568" t="inlineStr">
        <is>
          <t>是</t>
        </is>
      </c>
      <c r="U568">
        <f>IFERROR(VLOOKUP(G568,'18_换产标准_模拟'!$B$2:$F$4,3,FALSE),"")</f>
        <v/>
      </c>
      <c r="V568">
        <f>IFERROR(MAX(M568-U568,0),"")</f>
        <v/>
      </c>
      <c r="W568">
        <f>IFERROR(IF(V568=0,"达标",IF(V568&lt;=VLOOKUP(G568,'18_换产标准_模拟'!$B$2:$F$4,4,FALSE)-VLOOKUP(G568,'18_换产标准_模拟'!$B$2:$F$4,3,FALSE),"轻微超时",IF(V568&lt;=VLOOKUP(G568,'18_换产标准_模拟'!$B$2:$F$4,5,FALSE)-VLOOKUP(G568,'18_换产标准_模拟'!$B$2:$F$4,3,FALSE),"超时","严重超时"))),"")</f>
        <v/>
      </c>
      <c r="X568">
        <f>IFERROR(INDEX('18_换产标准_模拟'!$A$2:$A$4,MATCH(G568,'18_换产标准_模拟'!$B$2:$B$4,0)),"")</f>
        <v/>
      </c>
      <c r="Y568" t="inlineStr">
        <is>
          <t>团队模拟数据</t>
        </is>
      </c>
    </row>
    <row r="569">
      <c r="A569" s="25" t="inlineStr">
        <is>
          <t>STOP-PRE-00568</t>
        </is>
      </c>
      <c r="B569" s="25" t="inlineStr">
        <is>
          <t>SHIFT-PRE-20251210</t>
        </is>
      </c>
      <c r="C569" s="25" t="inlineStr">
        <is>
          <t>改善前</t>
        </is>
      </c>
      <c r="D569" s="51" t="n">
        <v>46001</v>
      </c>
      <c r="E569" s="25" t="inlineStr">
        <is>
          <t>KK200-1</t>
        </is>
      </c>
      <c r="F569" s="25" t="inlineStr">
        <is>
          <t>OPERATIONAL</t>
        </is>
      </c>
      <c r="G569" s="25" t="inlineStr">
        <is>
          <t>QUALITY CONTROL</t>
        </is>
      </c>
      <c r="H569" s="25" t="inlineStr">
        <is>
          <t>Planned - Included in OEE</t>
        </is>
      </c>
      <c r="I569" s="25" t="inlineStr">
        <is>
          <t>EXTRUDER PRESS</t>
        </is>
      </c>
      <c r="J569" s="25" t="inlineStr">
        <is>
          <t>ΕΛΕΓΧΟΣ ΚΑΛΟΥΠΙΟΥ</t>
        </is>
      </c>
      <c r="K569" s="53" t="n">
        <v>46001.75069444445</v>
      </c>
      <c r="L569" s="53" t="n">
        <v>46001.75277777778</v>
      </c>
      <c r="M569" s="54" t="n">
        <v>3.3</v>
      </c>
      <c r="N569" s="25" t="inlineStr">
        <is>
          <t>https://zenodo.org/records/17855209</t>
        </is>
      </c>
      <c r="O569" s="25" t="inlineStr">
        <is>
          <t>公开真实生产数据</t>
        </is>
      </c>
      <c r="P569" t="inlineStr">
        <is>
          <t>SHIFT-PRE-20251210</t>
        </is>
      </c>
      <c r="Q569" t="inlineStr">
        <is>
          <t>已关联</t>
        </is>
      </c>
      <c r="R569" t="inlineStr">
        <is>
          <t>按班次口径判断</t>
        </is>
      </c>
      <c r="T569" t="inlineStr">
        <is>
          <t>否</t>
        </is>
      </c>
    </row>
    <row r="570">
      <c r="A570" s="25" t="inlineStr">
        <is>
          <t>STOP-PRE-00569</t>
        </is>
      </c>
      <c r="B570" s="25" t="inlineStr">
        <is>
          <t>SHIFT-PRE-20251210</t>
        </is>
      </c>
      <c r="C570" s="25" t="inlineStr">
        <is>
          <t>改善前</t>
        </is>
      </c>
      <c r="D570" s="51" t="n">
        <v>46001</v>
      </c>
      <c r="E570" s="25" t="inlineStr">
        <is>
          <t>KK200-1</t>
        </is>
      </c>
      <c r="F570" s="25" t="inlineStr">
        <is>
          <t>FAILURE</t>
        </is>
      </c>
      <c r="G570" s="25" t="inlineStr">
        <is>
          <t>AUTOMATION FAILURE</t>
        </is>
      </c>
      <c r="H570" s="25" t="inlineStr">
        <is>
          <t>Unplanned</t>
        </is>
      </c>
      <c r="I570" s="25" t="inlineStr">
        <is>
          <t>LINE 52</t>
        </is>
      </c>
      <c r="J570" s="25" t="inlineStr">
        <is>
          <t>ΤΑ ΚΑΡΕΛΙΝΑ ΔΕΝ ΕΦΕΡΑΝ ΒΑΓΟΝΙ</t>
        </is>
      </c>
      <c r="K570" s="53" t="n">
        <v>46001.76875</v>
      </c>
      <c r="L570" s="53" t="n">
        <v>46001.77777777778</v>
      </c>
      <c r="M570" s="54" t="n">
        <v>13.7</v>
      </c>
      <c r="N570" s="25" t="inlineStr">
        <is>
          <t>https://zenodo.org/records/17855209</t>
        </is>
      </c>
      <c r="O570" s="25" t="inlineStr">
        <is>
          <t>公开真实生产数据</t>
        </is>
      </c>
      <c r="P570" t="inlineStr">
        <is>
          <t>SHIFT-PRE-20251210</t>
        </is>
      </c>
      <c r="Q570" t="inlineStr">
        <is>
          <t>已关联</t>
        </is>
      </c>
      <c r="R570" t="inlineStr">
        <is>
          <t>按班次口径判断</t>
        </is>
      </c>
      <c r="T570" t="inlineStr">
        <is>
          <t>否</t>
        </is>
      </c>
    </row>
    <row r="571">
      <c r="A571" s="25" t="inlineStr">
        <is>
          <t>STOP-PRE-00570</t>
        </is>
      </c>
      <c r="B571" s="25" t="inlineStr">
        <is>
          <t>SHIFT-PRE-20251210</t>
        </is>
      </c>
      <c r="C571" s="25" t="inlineStr">
        <is>
          <t>改善前</t>
        </is>
      </c>
      <c r="D571" s="51" t="n">
        <v>46001</v>
      </c>
      <c r="E571" s="25" t="inlineStr">
        <is>
          <t>KK200-1</t>
        </is>
      </c>
      <c r="F571" s="25" t="inlineStr">
        <is>
          <t>OPERATIONAL</t>
        </is>
      </c>
      <c r="G571" s="25" t="inlineStr">
        <is>
          <t>NO PRODUCTION SCHEDULE</t>
        </is>
      </c>
      <c r="H571" s="25" t="inlineStr">
        <is>
          <t>Planned - Not included in OEE</t>
        </is>
      </c>
      <c r="I571" s="25" t="inlineStr">
        <is>
          <t>-</t>
        </is>
      </c>
      <c r="J571" s="25" t="inlineStr">
        <is>
          <t>-</t>
        </is>
      </c>
      <c r="K571" s="53" t="n">
        <v>46001.79861111111</v>
      </c>
      <c r="L571" s="53" t="n">
        <v>46001.82708333333</v>
      </c>
      <c r="M571" s="54" t="n">
        <v>41.9</v>
      </c>
      <c r="N571" s="25" t="inlineStr">
        <is>
          <t>https://zenodo.org/records/17855209</t>
        </is>
      </c>
      <c r="O571" s="25" t="inlineStr">
        <is>
          <t>公开真实生产数据</t>
        </is>
      </c>
      <c r="P571" t="inlineStr">
        <is>
          <t>SHIFT-PRE-20251210</t>
        </is>
      </c>
      <c r="Q571" t="inlineStr">
        <is>
          <t>已关联</t>
        </is>
      </c>
      <c r="R571" t="inlineStr">
        <is>
          <t>按班次口径判断</t>
        </is>
      </c>
      <c r="T571" t="inlineStr">
        <is>
          <t>否</t>
        </is>
      </c>
    </row>
    <row r="572">
      <c r="A572" s="25" t="inlineStr">
        <is>
          <t>STOP-PRE-00571</t>
        </is>
      </c>
      <c r="B572" s="25" t="inlineStr">
        <is>
          <t>SHIFT-PRE-20251210</t>
        </is>
      </c>
      <c r="C572" s="25" t="inlineStr">
        <is>
          <t>改善前</t>
        </is>
      </c>
      <c r="D572" s="51" t="n">
        <v>46001</v>
      </c>
      <c r="E572" s="25" t="inlineStr">
        <is>
          <t>KK200-1</t>
        </is>
      </c>
      <c r="F572" s="25" t="inlineStr">
        <is>
          <t>OPERATIONAL</t>
        </is>
      </c>
      <c r="G572" s="25" t="inlineStr">
        <is>
          <t>NO PRODUCTION SCHEDULE</t>
        </is>
      </c>
      <c r="H572" s="25" t="inlineStr">
        <is>
          <t>Planned - Not included in OEE</t>
        </is>
      </c>
      <c r="I572" s="25" t="inlineStr">
        <is>
          <t>-</t>
        </is>
      </c>
      <c r="J572" s="25" t="inlineStr">
        <is>
          <t>-</t>
        </is>
      </c>
      <c r="K572" s="53" t="n">
        <v>46001.82777777778</v>
      </c>
      <c r="L572" s="53" t="n">
        <v>46001.84375</v>
      </c>
      <c r="M572" s="54" t="n">
        <v>23</v>
      </c>
      <c r="N572" s="25" t="inlineStr">
        <is>
          <t>https://zenodo.org/records/17855209</t>
        </is>
      </c>
      <c r="O572" s="25" t="inlineStr">
        <is>
          <t>公开真实生产数据</t>
        </is>
      </c>
      <c r="P572" t="inlineStr">
        <is>
          <t>SHIFT-PRE-20251210</t>
        </is>
      </c>
      <c r="Q572" t="inlineStr">
        <is>
          <t>已关联</t>
        </is>
      </c>
      <c r="R572" t="inlineStr">
        <is>
          <t>按班次口径判断</t>
        </is>
      </c>
      <c r="T572" t="inlineStr">
        <is>
          <t>否</t>
        </is>
      </c>
    </row>
    <row r="573">
      <c r="A573" s="25" t="inlineStr">
        <is>
          <t>STOP-PRE-00572</t>
        </is>
      </c>
      <c r="B573" s="25" t="inlineStr">
        <is>
          <t>SHIFT-PRE-20251211</t>
        </is>
      </c>
      <c r="C573" s="25" t="inlineStr">
        <is>
          <t>改善前</t>
        </is>
      </c>
      <c r="D573" s="51" t="n">
        <v>46002</v>
      </c>
      <c r="E573" s="25" t="inlineStr">
        <is>
          <t>KK200-1</t>
        </is>
      </c>
      <c r="F573" s="25" t="inlineStr">
        <is>
          <t>OPERATIONAL</t>
        </is>
      </c>
      <c r="G573" s="25" t="inlineStr">
        <is>
          <t>CLEANING</t>
        </is>
      </c>
      <c r="H573" s="25" t="inlineStr">
        <is>
          <t>Planned - Included in OEE</t>
        </is>
      </c>
      <c r="I573" s="25" t="inlineStr">
        <is>
          <t>EXTRUDER PRESS</t>
        </is>
      </c>
      <c r="J573" s="25" t="inlineStr">
        <is>
          <t>-</t>
        </is>
      </c>
      <c r="K573" s="53" t="n">
        <v>46002.51041666666</v>
      </c>
      <c r="L573" s="53" t="n">
        <v>46002.51805555556</v>
      </c>
      <c r="M573" s="54" t="n">
        <v>11.5</v>
      </c>
      <c r="N573" s="25" t="inlineStr">
        <is>
          <t>https://zenodo.org/records/17855209</t>
        </is>
      </c>
      <c r="O573" s="25" t="inlineStr">
        <is>
          <t>公开真实生产数据</t>
        </is>
      </c>
      <c r="P573" t="inlineStr">
        <is>
          <t>SHIFT-PRE-20251211</t>
        </is>
      </c>
      <c r="Q573" t="inlineStr">
        <is>
          <t>已关联</t>
        </is>
      </c>
      <c r="R573" t="inlineStr">
        <is>
          <t>按班次口径判断</t>
        </is>
      </c>
      <c r="T573" t="inlineStr">
        <is>
          <t>否</t>
        </is>
      </c>
    </row>
    <row r="574">
      <c r="A574" s="25" t="inlineStr">
        <is>
          <t>STOP-PRE-00573</t>
        </is>
      </c>
      <c r="B574" s="25" t="inlineStr">
        <is>
          <t>SHIFT-PRE-20251211</t>
        </is>
      </c>
      <c r="C574" s="25" t="inlineStr">
        <is>
          <t>改善前</t>
        </is>
      </c>
      <c r="D574" s="51" t="n">
        <v>46002</v>
      </c>
      <c r="E574" s="25" t="inlineStr">
        <is>
          <t>KK200-1</t>
        </is>
      </c>
      <c r="F574" s="25" t="inlineStr">
        <is>
          <t>MATERIALS</t>
        </is>
      </c>
      <c r="G574" s="25" t="inlineStr">
        <is>
          <t>MANUAL BRICK HANDLING</t>
        </is>
      </c>
      <c r="H574" s="25" t="inlineStr">
        <is>
          <t>Unplanned</t>
        </is>
      </c>
      <c r="I574" s="25" t="inlineStr">
        <is>
          <t>HACKING STATION</t>
        </is>
      </c>
      <c r="J574" s="25" t="str"/>
      <c r="K574" s="53" t="n">
        <v>46002.52777777778</v>
      </c>
      <c r="L574" s="53" t="n">
        <v>46002.53819444445</v>
      </c>
      <c r="M574" s="54" t="n">
        <v>15.9</v>
      </c>
      <c r="N574" s="25" t="inlineStr">
        <is>
          <t>https://zenodo.org/records/17855209</t>
        </is>
      </c>
      <c r="O574" s="25" t="inlineStr">
        <is>
          <t>公开真实生产数据</t>
        </is>
      </c>
      <c r="P574" t="inlineStr">
        <is>
          <t>SHIFT-PRE-20251211</t>
        </is>
      </c>
      <c r="Q574" t="inlineStr">
        <is>
          <t>已关联</t>
        </is>
      </c>
      <c r="R574" t="inlineStr">
        <is>
          <t>按班次口径判断</t>
        </is>
      </c>
      <c r="T574" t="inlineStr">
        <is>
          <t>否</t>
        </is>
      </c>
    </row>
    <row r="575">
      <c r="A575" s="25" t="inlineStr">
        <is>
          <t>STOP-PRE-00574</t>
        </is>
      </c>
      <c r="B575" s="25" t="inlineStr">
        <is>
          <t>SHIFT-PRE-20251211</t>
        </is>
      </c>
      <c r="C575" s="25" t="inlineStr">
        <is>
          <t>改善前</t>
        </is>
      </c>
      <c r="D575" s="51" t="n">
        <v>46002</v>
      </c>
      <c r="E575" s="25" t="inlineStr">
        <is>
          <t>KK200-1</t>
        </is>
      </c>
      <c r="F575" s="25" t="inlineStr">
        <is>
          <t>MATERIALS</t>
        </is>
      </c>
      <c r="G575" s="25" t="inlineStr">
        <is>
          <t>MANUAL BRICK HANDLING</t>
        </is>
      </c>
      <c r="H575" s="25" t="inlineStr">
        <is>
          <t>Unplanned</t>
        </is>
      </c>
      <c r="I575" s="25" t="inlineStr">
        <is>
          <t>HACKING STATION</t>
        </is>
      </c>
      <c r="J575" s="25" t="str"/>
      <c r="K575" s="53" t="n">
        <v>46002.55069444444</v>
      </c>
      <c r="L575" s="53" t="n">
        <v>46002.55902777778</v>
      </c>
      <c r="M575" s="54" t="n">
        <v>12.6</v>
      </c>
      <c r="N575" s="25" t="inlineStr">
        <is>
          <t>https://zenodo.org/records/17855209</t>
        </is>
      </c>
      <c r="O575" s="25" t="inlineStr">
        <is>
          <t>公开真实生产数据</t>
        </is>
      </c>
      <c r="P575" t="inlineStr">
        <is>
          <t>SHIFT-PRE-20251211</t>
        </is>
      </c>
      <c r="Q575" t="inlineStr">
        <is>
          <t>已关联</t>
        </is>
      </c>
      <c r="R575" t="inlineStr">
        <is>
          <t>按班次口径判断</t>
        </is>
      </c>
      <c r="T575" t="inlineStr">
        <is>
          <t>否</t>
        </is>
      </c>
    </row>
    <row r="576">
      <c r="A576" s="25" t="inlineStr">
        <is>
          <t>STOP-PRE-00575</t>
        </is>
      </c>
      <c r="B576" s="25" t="inlineStr">
        <is>
          <t>SHIFT-PRE-20251211</t>
        </is>
      </c>
      <c r="C576" s="25" t="inlineStr">
        <is>
          <t>改善前</t>
        </is>
      </c>
      <c r="D576" s="51" t="n">
        <v>46002</v>
      </c>
      <c r="E576" s="25" t="inlineStr">
        <is>
          <t>KK200-1</t>
        </is>
      </c>
      <c r="F576" s="25" t="inlineStr">
        <is>
          <t>MATERIALS</t>
        </is>
      </c>
      <c r="G576" s="25" t="inlineStr">
        <is>
          <t>MANUAL BRICK HANDLING</t>
        </is>
      </c>
      <c r="H576" s="25" t="inlineStr">
        <is>
          <t>Unplanned</t>
        </is>
      </c>
      <c r="I576" s="25" t="inlineStr">
        <is>
          <t>HACKING STATION</t>
        </is>
      </c>
      <c r="J576" s="25" t="inlineStr">
        <is>
          <t>ΣΠΑΣΜΕΝΑ</t>
        </is>
      </c>
      <c r="K576" s="53" t="n">
        <v>46002.57013888889</v>
      </c>
      <c r="L576" s="53" t="n">
        <v>46002.5875</v>
      </c>
      <c r="M576" s="54" t="n">
        <v>25.9</v>
      </c>
      <c r="N576" s="25" t="inlineStr">
        <is>
          <t>https://zenodo.org/records/17855209</t>
        </is>
      </c>
      <c r="O576" s="25" t="inlineStr">
        <is>
          <t>公开真实生产数据</t>
        </is>
      </c>
      <c r="P576" t="inlineStr">
        <is>
          <t>SHIFT-PRE-20251211</t>
        </is>
      </c>
      <c r="Q576" t="inlineStr">
        <is>
          <t>已关联</t>
        </is>
      </c>
      <c r="R576" t="inlineStr">
        <is>
          <t>按班次口径判断</t>
        </is>
      </c>
      <c r="T576" t="inlineStr">
        <is>
          <t>否</t>
        </is>
      </c>
    </row>
    <row r="577">
      <c r="A577" s="25" t="inlineStr">
        <is>
          <t>STOP-PRE-00576</t>
        </is>
      </c>
      <c r="B577" s="25" t="inlineStr">
        <is>
          <t>SHIFT-PRE-20251211</t>
        </is>
      </c>
      <c r="C577" s="25" t="inlineStr">
        <is>
          <t>改善前</t>
        </is>
      </c>
      <c r="D577" s="51" t="n">
        <v>46002</v>
      </c>
      <c r="E577" s="25" t="inlineStr">
        <is>
          <t>KK200-1</t>
        </is>
      </c>
      <c r="F577" s="25" t="inlineStr">
        <is>
          <t>FAILURE</t>
        </is>
      </c>
      <c r="G577" s="25" t="inlineStr">
        <is>
          <t>AUTOMATION FAILURE</t>
        </is>
      </c>
      <c r="H577" s="25" t="inlineStr">
        <is>
          <t>Unplanned</t>
        </is>
      </c>
      <c r="I577" s="25" t="inlineStr">
        <is>
          <t>DRYER</t>
        </is>
      </c>
      <c r="J577" s="25" t="inlineStr">
        <is>
          <t>ΠΑΤΙΝΑΡΕΙ Ο ΜΕΤΑΦ. ΕΞΟΔΟΥ ΣΤΗ ΓΡΑΜΜΗ 5-6</t>
        </is>
      </c>
      <c r="K577" s="53" t="n">
        <v>46002.61805555555</v>
      </c>
      <c r="L577" s="53" t="n">
        <v>46002.62291666667</v>
      </c>
      <c r="M577" s="54" t="n">
        <v>7.9</v>
      </c>
      <c r="N577" s="25" t="inlineStr">
        <is>
          <t>https://zenodo.org/records/17855209</t>
        </is>
      </c>
      <c r="O577" s="25" t="inlineStr">
        <is>
          <t>公开真实生产数据</t>
        </is>
      </c>
      <c r="P577" t="inlineStr">
        <is>
          <t>SHIFT-PRE-20251211</t>
        </is>
      </c>
      <c r="Q577" t="inlineStr">
        <is>
          <t>已关联</t>
        </is>
      </c>
      <c r="R577" t="inlineStr">
        <is>
          <t>按班次口径判断</t>
        </is>
      </c>
      <c r="T577" t="inlineStr">
        <is>
          <t>否</t>
        </is>
      </c>
    </row>
    <row r="578">
      <c r="A578" s="25" t="inlineStr">
        <is>
          <t>STOP-PRE-00577</t>
        </is>
      </c>
      <c r="B578" s="25" t="inlineStr">
        <is>
          <t>SHIFT-PRE-20251211</t>
        </is>
      </c>
      <c r="C578" s="25" t="inlineStr">
        <is>
          <t>改善前</t>
        </is>
      </c>
      <c r="D578" s="51" t="n">
        <v>46002</v>
      </c>
      <c r="E578" s="25" t="inlineStr">
        <is>
          <t>KK200-1</t>
        </is>
      </c>
      <c r="F578" s="25" t="inlineStr">
        <is>
          <t>OPERATIONAL</t>
        </is>
      </c>
      <c r="G578" s="25" t="inlineStr">
        <is>
          <t>OTHER</t>
        </is>
      </c>
      <c r="H578" s="25" t="inlineStr">
        <is>
          <t>Unplanned</t>
        </is>
      </c>
      <c r="I578" s="25" t="inlineStr">
        <is>
          <t>CUTTER</t>
        </is>
      </c>
      <c r="J578" s="25" t="inlineStr">
        <is>
          <t>ΕΛΕΓΧΟΣ ΤΟΥ ΚΟΦΤΗ ΑΠΟ ΤΕΧΝΙΚΟ ΤΗΣ SABO</t>
        </is>
      </c>
      <c r="K578" s="53" t="n">
        <v>46002.63611111111</v>
      </c>
      <c r="L578" s="53" t="n">
        <v>46002.63888888889</v>
      </c>
      <c r="M578" s="54" t="n">
        <v>4.1</v>
      </c>
      <c r="N578" s="25" t="inlineStr">
        <is>
          <t>https://zenodo.org/records/17855209</t>
        </is>
      </c>
      <c r="O578" s="25" t="inlineStr">
        <is>
          <t>公开真实生产数据</t>
        </is>
      </c>
      <c r="P578" t="inlineStr">
        <is>
          <t>SHIFT-PRE-20251211</t>
        </is>
      </c>
      <c r="Q578" t="inlineStr">
        <is>
          <t>已关联</t>
        </is>
      </c>
      <c r="R578" t="inlineStr">
        <is>
          <t>按班次口径判断</t>
        </is>
      </c>
      <c r="T578" t="inlineStr">
        <is>
          <t>否</t>
        </is>
      </c>
    </row>
    <row r="579">
      <c r="A579" s="25" t="inlineStr">
        <is>
          <t>STOP-PRE-00578</t>
        </is>
      </c>
      <c r="B579" s="25" t="inlineStr">
        <is>
          <t>SHIFT-PRE-20251211</t>
        </is>
      </c>
      <c r="C579" s="25" t="inlineStr">
        <is>
          <t>改善前</t>
        </is>
      </c>
      <c r="D579" s="51" t="n">
        <v>46002</v>
      </c>
      <c r="E579" s="25" t="inlineStr">
        <is>
          <t>KK200-1</t>
        </is>
      </c>
      <c r="F579" s="25" t="inlineStr">
        <is>
          <t>MATERIALS</t>
        </is>
      </c>
      <c r="G579" s="25" t="inlineStr">
        <is>
          <t>KILN CAR STARVATION</t>
        </is>
      </c>
      <c r="H579" s="25" t="inlineStr">
        <is>
          <t>Unplanned</t>
        </is>
      </c>
      <c r="I579" s="25" t="inlineStr">
        <is>
          <t>HACKING STATION</t>
        </is>
      </c>
      <c r="J579" s="25" t="inlineStr">
        <is>
          <t>ΕΞΟΔΟΣ ΒΑΓΟΝΙΩΝ ΑΠΟ ΤΟ ΦΟΥΡΝΟ ΓΕΜΑΤΗ Η ΓΡΑΜΜΗ</t>
        </is>
      </c>
      <c r="K579" s="53" t="n">
        <v>46002.66666666666</v>
      </c>
      <c r="L579" s="53" t="n">
        <v>46002.67083333333</v>
      </c>
      <c r="M579" s="54" t="n">
        <v>6.4</v>
      </c>
      <c r="N579" s="25" t="inlineStr">
        <is>
          <t>https://zenodo.org/records/17855209</t>
        </is>
      </c>
      <c r="O579" s="25" t="inlineStr">
        <is>
          <t>公开真实生产数据</t>
        </is>
      </c>
      <c r="P579" t="inlineStr">
        <is>
          <t>SHIFT-PRE-20251211</t>
        </is>
      </c>
      <c r="Q579" t="inlineStr">
        <is>
          <t>已关联</t>
        </is>
      </c>
      <c r="R579" t="inlineStr">
        <is>
          <t>按班次口径判断</t>
        </is>
      </c>
      <c r="T579" t="inlineStr">
        <is>
          <t>否</t>
        </is>
      </c>
    </row>
    <row r="580">
      <c r="A580" s="25" t="inlineStr">
        <is>
          <t>STOP-PRE-00579</t>
        </is>
      </c>
      <c r="B580" s="25" t="inlineStr">
        <is>
          <t>SHIFT-PRE-20251211</t>
        </is>
      </c>
      <c r="C580" s="25" t="inlineStr">
        <is>
          <t>改善前</t>
        </is>
      </c>
      <c r="D580" s="51" t="n">
        <v>46002</v>
      </c>
      <c r="E580" s="25" t="inlineStr">
        <is>
          <t>KK200-1</t>
        </is>
      </c>
      <c r="F580" s="25" t="inlineStr">
        <is>
          <t>MATERIALS</t>
        </is>
      </c>
      <c r="G580" s="25" t="inlineStr">
        <is>
          <t>MANUAL BRICK HANDLING</t>
        </is>
      </c>
      <c r="H580" s="25" t="inlineStr">
        <is>
          <t>Unplanned</t>
        </is>
      </c>
      <c r="I580" s="25" t="inlineStr">
        <is>
          <t>HACKING STATION</t>
        </is>
      </c>
      <c r="J580" s="25" t="inlineStr">
        <is>
          <t>ΣΠΑΣΜΕΝΑ</t>
        </is>
      </c>
      <c r="K580" s="53" t="n">
        <v>46002.67986111111</v>
      </c>
      <c r="L580" s="53" t="n">
        <v>46002.69027777778</v>
      </c>
      <c r="M580" s="54" t="n">
        <v>15.3</v>
      </c>
      <c r="N580" s="25" t="inlineStr">
        <is>
          <t>https://zenodo.org/records/17855209</t>
        </is>
      </c>
      <c r="O580" s="25" t="inlineStr">
        <is>
          <t>公开真实生产数据</t>
        </is>
      </c>
      <c r="P580" t="inlineStr">
        <is>
          <t>SHIFT-PRE-20251211</t>
        </is>
      </c>
      <c r="Q580" t="inlineStr">
        <is>
          <t>已关联</t>
        </is>
      </c>
      <c r="R580" t="inlineStr">
        <is>
          <t>按班次口径判断</t>
        </is>
      </c>
      <c r="T580" t="inlineStr">
        <is>
          <t>否</t>
        </is>
      </c>
    </row>
    <row r="581">
      <c r="A581" s="25" t="inlineStr">
        <is>
          <t>STOP-PRE-00580</t>
        </is>
      </c>
      <c r="B581" s="25" t="inlineStr">
        <is>
          <t>SHIFT-PRE-20251211</t>
        </is>
      </c>
      <c r="C581" s="25" t="inlineStr">
        <is>
          <t>改善前</t>
        </is>
      </c>
      <c r="D581" s="51" t="n">
        <v>46002</v>
      </c>
      <c r="E581" s="25" t="inlineStr">
        <is>
          <t>KK200-1</t>
        </is>
      </c>
      <c r="F581" s="25" t="inlineStr">
        <is>
          <t>SETUPS-CHANGEOVERS</t>
        </is>
      </c>
      <c r="G581" s="25" t="inlineStr">
        <is>
          <t>MATERIAL CHANGEOVER</t>
        </is>
      </c>
      <c r="H581" s="25" t="inlineStr">
        <is>
          <t>Planned - Included in OEE</t>
        </is>
      </c>
      <c r="I581" s="25" t="inlineStr">
        <is>
          <t>HACKING STATION</t>
        </is>
      </c>
      <c r="J581" s="25" t="inlineStr">
        <is>
          <t>-</t>
        </is>
      </c>
      <c r="K581" s="53" t="n">
        <v>46002.70416666667</v>
      </c>
      <c r="L581" s="53" t="n">
        <v>46002.71180555555</v>
      </c>
      <c r="M581" s="54" t="n">
        <v>11.3</v>
      </c>
      <c r="N581" s="25" t="inlineStr">
        <is>
          <t>https://zenodo.org/records/17855209</t>
        </is>
      </c>
      <c r="O581" s="25" t="inlineStr">
        <is>
          <t>公开真实生产数据</t>
        </is>
      </c>
      <c r="P581" t="inlineStr">
        <is>
          <t>SHIFT-PRE-20251211</t>
        </is>
      </c>
      <c r="Q581" t="inlineStr">
        <is>
          <t>已关联</t>
        </is>
      </c>
      <c r="R581" t="inlineStr">
        <is>
          <t>按班次口径判断</t>
        </is>
      </c>
      <c r="T581" t="inlineStr">
        <is>
          <t>是</t>
        </is>
      </c>
      <c r="U581">
        <f>IFERROR(VLOOKUP(G581,'18_换产标准_模拟'!$B$2:$F$4,3,FALSE),"")</f>
        <v/>
      </c>
      <c r="V581">
        <f>IFERROR(MAX(M581-U581,0),"")</f>
        <v/>
      </c>
      <c r="W581">
        <f>IFERROR(IF(V581=0,"达标",IF(V581&lt;=VLOOKUP(G581,'18_换产标准_模拟'!$B$2:$F$4,4,FALSE)-VLOOKUP(G581,'18_换产标准_模拟'!$B$2:$F$4,3,FALSE),"轻微超时",IF(V581&lt;=VLOOKUP(G581,'18_换产标准_模拟'!$B$2:$F$4,5,FALSE)-VLOOKUP(G581,'18_换产标准_模拟'!$B$2:$F$4,3,FALSE),"超时","严重超时"))),"")</f>
        <v/>
      </c>
      <c r="X581">
        <f>IFERROR(INDEX('18_换产标准_模拟'!$A$2:$A$4,MATCH(G581,'18_换产标准_模拟'!$B$2:$B$4,0)),"")</f>
        <v/>
      </c>
      <c r="Y581" t="inlineStr">
        <is>
          <t>团队模拟数据</t>
        </is>
      </c>
    </row>
    <row r="582">
      <c r="A582" s="25" t="inlineStr">
        <is>
          <t>STOP-PRE-00581</t>
        </is>
      </c>
      <c r="B582" s="25" t="inlineStr">
        <is>
          <t>SHIFT-PRE-20251211</t>
        </is>
      </c>
      <c r="C582" s="25" t="inlineStr">
        <is>
          <t>改善前</t>
        </is>
      </c>
      <c r="D582" s="51" t="n">
        <v>46002</v>
      </c>
      <c r="E582" s="25" t="inlineStr">
        <is>
          <t>KK200-1</t>
        </is>
      </c>
      <c r="F582" s="25" t="inlineStr">
        <is>
          <t>FAILURE</t>
        </is>
      </c>
      <c r="G582" s="25" t="inlineStr">
        <is>
          <t>AUTOMATION FAILURE</t>
        </is>
      </c>
      <c r="H582" s="25" t="inlineStr">
        <is>
          <t>Unplanned</t>
        </is>
      </c>
      <c r="I582" s="25" t="inlineStr">
        <is>
          <t>DRYER</t>
        </is>
      </c>
      <c r="J582" s="25" t="inlineStr">
        <is>
          <t>ΠΑΤΙΝΑΡΕΙ Ο ΜΕΤΑΦ. ΕΞΟΔΟΥ ΣΤΗ ΓΡΑΜΜΗ 5-6</t>
        </is>
      </c>
      <c r="K582" s="53" t="n">
        <v>46002.74791666667</v>
      </c>
      <c r="L582" s="53" t="n">
        <v>46002.75694444445</v>
      </c>
      <c r="M582" s="54" t="n">
        <v>13.4</v>
      </c>
      <c r="N582" s="25" t="inlineStr">
        <is>
          <t>https://zenodo.org/records/17855209</t>
        </is>
      </c>
      <c r="O582" s="25" t="inlineStr">
        <is>
          <t>公开真实生产数据</t>
        </is>
      </c>
      <c r="P582" t="inlineStr">
        <is>
          <t>SHIFT-PRE-20251211</t>
        </is>
      </c>
      <c r="Q582" t="inlineStr">
        <is>
          <t>已关联</t>
        </is>
      </c>
      <c r="R582" t="inlineStr">
        <is>
          <t>按班次口径判断</t>
        </is>
      </c>
      <c r="T582" t="inlineStr">
        <is>
          <t>否</t>
        </is>
      </c>
    </row>
    <row r="583">
      <c r="A583" s="25" t="inlineStr">
        <is>
          <t>STOP-PRE-00582</t>
        </is>
      </c>
      <c r="B583" s="25" t="inlineStr">
        <is>
          <t>SHIFT-PRE-20251211</t>
        </is>
      </c>
      <c r="C583" s="25" t="inlineStr">
        <is>
          <t>改善前</t>
        </is>
      </c>
      <c r="D583" s="51" t="n">
        <v>46002</v>
      </c>
      <c r="E583" s="25" t="inlineStr">
        <is>
          <t>KK200-1</t>
        </is>
      </c>
      <c r="F583" s="25" t="inlineStr">
        <is>
          <t>FAILURE</t>
        </is>
      </c>
      <c r="G583" s="25" t="inlineStr">
        <is>
          <t>AUTOMATION FAILURE</t>
        </is>
      </c>
      <c r="H583" s="25" t="inlineStr">
        <is>
          <t>Unplanned</t>
        </is>
      </c>
      <c r="I583" s="25" t="inlineStr">
        <is>
          <t>DRYER</t>
        </is>
      </c>
      <c r="J583" s="25" t="inlineStr">
        <is>
          <t>ΓΡΑΜΜΗ ΚΑΡΕΛΙΝΩΝ 2ο ΚΑΡΕΛΙΝΟ ΕΣΠΑΣΕ Η ΚΑΔΕΝΑ ΑΠΟ ΠΡΟΒΛΗΜΑΤΙΚΟ ΤΕΛΑΡΟ</t>
        </is>
      </c>
      <c r="K583" s="53" t="n">
        <v>46002.76944444444</v>
      </c>
      <c r="L583" s="53" t="n">
        <v>46002.80833333333</v>
      </c>
      <c r="M583" s="54" t="n">
        <v>56.2</v>
      </c>
      <c r="N583" s="25" t="inlineStr">
        <is>
          <t>https://zenodo.org/records/17855209</t>
        </is>
      </c>
      <c r="O583" s="25" t="inlineStr">
        <is>
          <t>公开真实生产数据</t>
        </is>
      </c>
      <c r="P583" t="inlineStr">
        <is>
          <t>SHIFT-PRE-20251211</t>
        </is>
      </c>
      <c r="Q583" t="inlineStr">
        <is>
          <t>已关联</t>
        </is>
      </c>
      <c r="R583" t="inlineStr">
        <is>
          <t>按班次口径判断</t>
        </is>
      </c>
      <c r="T583" t="inlineStr">
        <is>
          <t>否</t>
        </is>
      </c>
    </row>
    <row r="584">
      <c r="A584" s="25" t="inlineStr">
        <is>
          <t>STOP-PRE-00583</t>
        </is>
      </c>
      <c r="B584" s="25" t="inlineStr">
        <is>
          <t>SHIFT-PRE-20251211</t>
        </is>
      </c>
      <c r="C584" s="25" t="inlineStr">
        <is>
          <t>改善前</t>
        </is>
      </c>
      <c r="D584" s="51" t="n">
        <v>46002</v>
      </c>
      <c r="E584" s="25" t="inlineStr">
        <is>
          <t>KK200-1</t>
        </is>
      </c>
      <c r="F584" s="25" t="inlineStr">
        <is>
          <t>FAILURE</t>
        </is>
      </c>
      <c r="G584" s="25" t="inlineStr">
        <is>
          <t>AUTOMATION FAILURE</t>
        </is>
      </c>
      <c r="H584" s="25" t="inlineStr">
        <is>
          <t>Unplanned</t>
        </is>
      </c>
      <c r="I584" s="25" t="inlineStr">
        <is>
          <t>DRYER</t>
        </is>
      </c>
      <c r="J584" s="25" t="inlineStr">
        <is>
          <t>ΓΡΑΜΜΗ ΚΑΡΕΛΙΝΩΝ 2ο ΚΑΡΕΛΙΝΟ ΕΣΠΑΣΕ Η ΚΑΔΕΝΑ ΑΠΟ ΠΡΟΒΛΗΜΑΤΙΚΟ ΤΕΛΑΡΟ</t>
        </is>
      </c>
      <c r="K584" s="53" t="n">
        <v>46002.82222222222</v>
      </c>
      <c r="L584" s="53" t="n">
        <v>46002.82986111111</v>
      </c>
      <c r="M584" s="54" t="n">
        <v>11.4</v>
      </c>
      <c r="N584" s="25" t="inlineStr">
        <is>
          <t>https://zenodo.org/records/17855209</t>
        </is>
      </c>
      <c r="O584" s="25" t="inlineStr">
        <is>
          <t>公开真实生产数据</t>
        </is>
      </c>
      <c r="P584" t="inlineStr">
        <is>
          <t>SHIFT-PRE-20251211</t>
        </is>
      </c>
      <c r="Q584" t="inlineStr">
        <is>
          <t>已关联</t>
        </is>
      </c>
      <c r="R584" t="inlineStr">
        <is>
          <t>按班次口径判断</t>
        </is>
      </c>
      <c r="T584" t="inlineStr">
        <is>
          <t>否</t>
        </is>
      </c>
    </row>
    <row r="585">
      <c r="A585" s="25" t="inlineStr">
        <is>
          <t>STOP-PRE-00584</t>
        </is>
      </c>
      <c r="B585" s="25" t="inlineStr">
        <is>
          <t>SHIFT-PRE-20251211</t>
        </is>
      </c>
      <c r="C585" s="25" t="inlineStr">
        <is>
          <t>改善前</t>
        </is>
      </c>
      <c r="D585" s="51" t="n">
        <v>46002</v>
      </c>
      <c r="E585" s="25" t="inlineStr">
        <is>
          <t>KK200-1</t>
        </is>
      </c>
      <c r="F585" s="25" t="inlineStr">
        <is>
          <t>OPERATIONAL</t>
        </is>
      </c>
      <c r="G585" s="25" t="inlineStr">
        <is>
          <t>NO PRODUCTION SCHEDULE</t>
        </is>
      </c>
      <c r="H585" s="25" t="inlineStr">
        <is>
          <t>Planned - Not included in OEE</t>
        </is>
      </c>
      <c r="I585" s="25" t="inlineStr">
        <is>
          <t>-</t>
        </is>
      </c>
      <c r="J585" s="25" t="inlineStr">
        <is>
          <t>-</t>
        </is>
      </c>
      <c r="K585" s="53" t="n">
        <v>46002.83333333334</v>
      </c>
      <c r="L585" s="53" t="n">
        <v>46002.85416666666</v>
      </c>
      <c r="M585" s="54" t="n">
        <v>30</v>
      </c>
      <c r="N585" s="25" t="inlineStr">
        <is>
          <t>https://zenodo.org/records/17855209</t>
        </is>
      </c>
      <c r="O585" s="25" t="inlineStr">
        <is>
          <t>公开真实生产数据</t>
        </is>
      </c>
      <c r="P585" t="inlineStr">
        <is>
          <t>SHIFT-PRE-20251211</t>
        </is>
      </c>
      <c r="Q585" t="inlineStr">
        <is>
          <t>已关联</t>
        </is>
      </c>
      <c r="R585" t="inlineStr">
        <is>
          <t>按班次口径判断</t>
        </is>
      </c>
      <c r="T585" t="inlineStr">
        <is>
          <t>否</t>
        </is>
      </c>
    </row>
    <row r="586">
      <c r="A586" s="25" t="inlineStr">
        <is>
          <t>STOP-PRE-00585</t>
        </is>
      </c>
      <c r="B586" s="25" t="inlineStr">
        <is>
          <t>SHIFT-PRE-20251212</t>
        </is>
      </c>
      <c r="C586" s="25" t="inlineStr">
        <is>
          <t>改善前</t>
        </is>
      </c>
      <c r="D586" s="51" t="n">
        <v>46003</v>
      </c>
      <c r="E586" s="25" t="inlineStr">
        <is>
          <t>KK200-1</t>
        </is>
      </c>
      <c r="F586" s="25" t="inlineStr">
        <is>
          <t>OPERATIONAL</t>
        </is>
      </c>
      <c r="G586" s="25" t="inlineStr">
        <is>
          <t>CLEANING</t>
        </is>
      </c>
      <c r="H586" s="25" t="inlineStr">
        <is>
          <t>Planned - Included in OEE</t>
        </is>
      </c>
      <c r="I586" s="25" t="inlineStr">
        <is>
          <t>EXTRUDER PRESS</t>
        </is>
      </c>
      <c r="J586" s="25" t="inlineStr">
        <is>
          <t>-</t>
        </is>
      </c>
      <c r="K586" s="53" t="n">
        <v>46003.51041666666</v>
      </c>
      <c r="L586" s="53" t="n">
        <v>46003.51319444444</v>
      </c>
      <c r="M586" s="54" t="n">
        <v>4.3</v>
      </c>
      <c r="N586" s="25" t="inlineStr">
        <is>
          <t>https://zenodo.org/records/17855209</t>
        </is>
      </c>
      <c r="O586" s="25" t="inlineStr">
        <is>
          <t>公开真实生产数据</t>
        </is>
      </c>
      <c r="P586" t="inlineStr">
        <is>
          <t>SHIFT-PRE-20251212</t>
        </is>
      </c>
      <c r="Q586" t="inlineStr">
        <is>
          <t>已关联</t>
        </is>
      </c>
      <c r="R586" t="inlineStr">
        <is>
          <t>按班次口径判断</t>
        </is>
      </c>
      <c r="T586" t="inlineStr">
        <is>
          <t>否</t>
        </is>
      </c>
    </row>
    <row r="587">
      <c r="A587" s="25" t="inlineStr">
        <is>
          <t>STOP-PRE-00586</t>
        </is>
      </c>
      <c r="B587" s="25" t="inlineStr">
        <is>
          <t>SHIFT-PRE-20251212</t>
        </is>
      </c>
      <c r="C587" s="25" t="inlineStr">
        <is>
          <t>改善前</t>
        </is>
      </c>
      <c r="D587" s="51" t="n">
        <v>46003</v>
      </c>
      <c r="E587" s="25" t="inlineStr">
        <is>
          <t>KK200-1</t>
        </is>
      </c>
      <c r="F587" s="25" t="inlineStr">
        <is>
          <t>FAILURE</t>
        </is>
      </c>
      <c r="G587" s="25" t="inlineStr">
        <is>
          <t>AUTOMATION FAILURE</t>
        </is>
      </c>
      <c r="H587" s="25" t="inlineStr">
        <is>
          <t>Unplanned</t>
        </is>
      </c>
      <c r="I587" s="25" t="inlineStr">
        <is>
          <t>LINE 52</t>
        </is>
      </c>
      <c r="J587" s="25" t="inlineStr">
        <is>
          <t>ΤΑ ΚΑΡΕΛΙΝΑ ΔΕΝ ΕΦΕΡΑΝ ΒΑΓΟΝΙ/ΤΕΛΑΡΟ ΔΕΝ ΦΟΡΤΩΘΗΚΕ ΣΩΣΤΑ ΣΤΟ ΑΣΑΝΣΕΡ ΕΚΦΟΡΤΩΣΗΣ</t>
        </is>
      </c>
      <c r="K587" s="53" t="n">
        <v>46003.53541666667</v>
      </c>
      <c r="L587" s="53" t="n">
        <v>46003.55694444444</v>
      </c>
      <c r="M587" s="54" t="n">
        <v>31.8</v>
      </c>
      <c r="N587" s="25" t="inlineStr">
        <is>
          <t>https://zenodo.org/records/17855209</t>
        </is>
      </c>
      <c r="O587" s="25" t="inlineStr">
        <is>
          <t>公开真实生产数据</t>
        </is>
      </c>
      <c r="P587" t="inlineStr">
        <is>
          <t>SHIFT-PRE-20251212</t>
        </is>
      </c>
      <c r="Q587" t="inlineStr">
        <is>
          <t>已关联</t>
        </is>
      </c>
      <c r="R587" t="inlineStr">
        <is>
          <t>按班次口径判断</t>
        </is>
      </c>
      <c r="T587" t="inlineStr">
        <is>
          <t>否</t>
        </is>
      </c>
    </row>
    <row r="588">
      <c r="A588" s="25" t="inlineStr">
        <is>
          <t>STOP-PRE-00587</t>
        </is>
      </c>
      <c r="B588" s="25" t="inlineStr">
        <is>
          <t>SHIFT-PRE-20251212</t>
        </is>
      </c>
      <c r="C588" s="25" t="inlineStr">
        <is>
          <t>改善前</t>
        </is>
      </c>
      <c r="D588" s="51" t="n">
        <v>46003</v>
      </c>
      <c r="E588" s="25" t="inlineStr">
        <is>
          <t>KK200-1</t>
        </is>
      </c>
      <c r="F588" s="25" t="inlineStr">
        <is>
          <t>MATERIALS</t>
        </is>
      </c>
      <c r="G588" s="25" t="inlineStr">
        <is>
          <t>RACKS</t>
        </is>
      </c>
      <c r="H588" s="25" t="inlineStr">
        <is>
          <t>Unplanned</t>
        </is>
      </c>
      <c r="I588" s="25" t="inlineStr">
        <is>
          <t>MIDDLE RACK TRANSPORTER</t>
        </is>
      </c>
      <c r="J588" s="25" t="inlineStr">
        <is>
          <t>ΕΠΕΣΕ ΤΕΛΑΡΟ ΑΠΟ ΤΙΣ ΡΑΓΙΕΣ</t>
        </is>
      </c>
      <c r="K588" s="53" t="n">
        <v>46003.56875</v>
      </c>
      <c r="L588" s="53" t="n">
        <v>46003.57986111111</v>
      </c>
      <c r="M588" s="54" t="n">
        <v>16.3</v>
      </c>
      <c r="N588" s="25" t="inlineStr">
        <is>
          <t>https://zenodo.org/records/17855209</t>
        </is>
      </c>
      <c r="O588" s="25" t="inlineStr">
        <is>
          <t>公开真实生产数据</t>
        </is>
      </c>
      <c r="P588" t="inlineStr">
        <is>
          <t>SHIFT-PRE-20251212</t>
        </is>
      </c>
      <c r="Q588" t="inlineStr">
        <is>
          <t>已关联</t>
        </is>
      </c>
      <c r="R588" t="inlineStr">
        <is>
          <t>按班次口径判断</t>
        </is>
      </c>
      <c r="T588" t="inlineStr">
        <is>
          <t>否</t>
        </is>
      </c>
    </row>
    <row r="589">
      <c r="A589" s="25" t="inlineStr">
        <is>
          <t>STOP-PRE-00588</t>
        </is>
      </c>
      <c r="B589" s="25" t="inlineStr">
        <is>
          <t>SHIFT-PRE-20251212</t>
        </is>
      </c>
      <c r="C589" s="25" t="inlineStr">
        <is>
          <t>改善前</t>
        </is>
      </c>
      <c r="D589" s="51" t="n">
        <v>46003</v>
      </c>
      <c r="E589" s="25" t="inlineStr">
        <is>
          <t>KK200-1</t>
        </is>
      </c>
      <c r="F589" s="25" t="inlineStr">
        <is>
          <t>MATERIALS</t>
        </is>
      </c>
      <c r="G589" s="25" t="inlineStr">
        <is>
          <t>KILN CAR STARVATION</t>
        </is>
      </c>
      <c r="H589" s="25" t="inlineStr">
        <is>
          <t>Unplanned</t>
        </is>
      </c>
      <c r="I589" s="25" t="inlineStr">
        <is>
          <t>LINE 52</t>
        </is>
      </c>
      <c r="J589" s="25" t="inlineStr">
        <is>
          <t>ΤΑ ΚΑΡΕΛΙΝΑ ΔΕΝ ΕΦΕΡΑΝ ΒΑΓΟΝΙ</t>
        </is>
      </c>
      <c r="K589" s="53" t="n">
        <v>46003.62777777778</v>
      </c>
      <c r="L589" s="53" t="n">
        <v>46003.63263888889</v>
      </c>
      <c r="M589" s="54" t="n">
        <v>7.3</v>
      </c>
      <c r="N589" s="25" t="inlineStr">
        <is>
          <t>https://zenodo.org/records/17855209</t>
        </is>
      </c>
      <c r="O589" s="25" t="inlineStr">
        <is>
          <t>公开真实生产数据</t>
        </is>
      </c>
      <c r="P589" t="inlineStr">
        <is>
          <t>SHIFT-PRE-20251212</t>
        </is>
      </c>
      <c r="Q589" t="inlineStr">
        <is>
          <t>已关联</t>
        </is>
      </c>
      <c r="R589" t="inlineStr">
        <is>
          <t>按班次口径判断</t>
        </is>
      </c>
      <c r="T589" t="inlineStr">
        <is>
          <t>否</t>
        </is>
      </c>
    </row>
    <row r="590">
      <c r="A590" s="25" t="inlineStr">
        <is>
          <t>STOP-PRE-00589</t>
        </is>
      </c>
      <c r="B590" s="25" t="inlineStr">
        <is>
          <t>SHIFT-PRE-20251212</t>
        </is>
      </c>
      <c r="C590" s="25" t="inlineStr">
        <is>
          <t>改善前</t>
        </is>
      </c>
      <c r="D590" s="51" t="n">
        <v>46003</v>
      </c>
      <c r="E590" s="25" t="inlineStr">
        <is>
          <t>KK200-1</t>
        </is>
      </c>
      <c r="F590" s="25" t="inlineStr">
        <is>
          <t>FAILURE</t>
        </is>
      </c>
      <c r="G590" s="25" t="inlineStr">
        <is>
          <t>AUTOMATION FAILURE</t>
        </is>
      </c>
      <c r="H590" s="25" t="inlineStr">
        <is>
          <t>Unplanned</t>
        </is>
      </c>
      <c r="I590" s="25" t="inlineStr">
        <is>
          <t>HACKING STATION</t>
        </is>
      </c>
      <c r="J590" s="25" t="inlineStr">
        <is>
          <t>ΚΑΛΩΔΙΟ PDP</t>
        </is>
      </c>
      <c r="K590" s="53" t="n">
        <v>46003.64166666667</v>
      </c>
      <c r="L590" s="53" t="n">
        <v>46003.65416666667</v>
      </c>
      <c r="M590" s="54" t="n">
        <v>18.3</v>
      </c>
      <c r="N590" s="25" t="inlineStr">
        <is>
          <t>https://zenodo.org/records/17855209</t>
        </is>
      </c>
      <c r="O590" s="25" t="inlineStr">
        <is>
          <t>公开真实生产数据</t>
        </is>
      </c>
      <c r="P590" t="inlineStr">
        <is>
          <t>SHIFT-PRE-20251212</t>
        </is>
      </c>
      <c r="Q590" t="inlineStr">
        <is>
          <t>已关联</t>
        </is>
      </c>
      <c r="R590" t="inlineStr">
        <is>
          <t>按班次口径判断</t>
        </is>
      </c>
      <c r="T590" t="inlineStr">
        <is>
          <t>否</t>
        </is>
      </c>
    </row>
    <row r="591">
      <c r="A591" s="25" t="inlineStr">
        <is>
          <t>STOP-PRE-00590</t>
        </is>
      </c>
      <c r="B591" s="25" t="inlineStr">
        <is>
          <t>SHIFT-PRE-20251212</t>
        </is>
      </c>
      <c r="C591" s="25" t="inlineStr">
        <is>
          <t>改善前</t>
        </is>
      </c>
      <c r="D591" s="51" t="n">
        <v>46003</v>
      </c>
      <c r="E591" s="25" t="inlineStr">
        <is>
          <t>KK200-1</t>
        </is>
      </c>
      <c r="F591" s="25" t="inlineStr">
        <is>
          <t>FAILURE</t>
        </is>
      </c>
      <c r="G591" s="25" t="inlineStr">
        <is>
          <t>AUTOMATION FAILURE</t>
        </is>
      </c>
      <c r="H591" s="25" t="inlineStr">
        <is>
          <t>Unplanned</t>
        </is>
      </c>
      <c r="I591" s="25" t="inlineStr">
        <is>
          <t>PAN MILL</t>
        </is>
      </c>
      <c r="J591" s="25" t="inlineStr">
        <is>
          <t>ΒΛΑΒΗ ΣΤΟΝ ANIXNEYTH METAΛΛΩΝ</t>
        </is>
      </c>
      <c r="K591" s="53" t="n">
        <v>46003.65902777778</v>
      </c>
      <c r="L591" s="53" t="n">
        <v>46003.66180555556</v>
      </c>
      <c r="M591" s="54" t="n">
        <v>4.6</v>
      </c>
      <c r="N591" s="25" t="inlineStr">
        <is>
          <t>https://zenodo.org/records/17855209</t>
        </is>
      </c>
      <c r="O591" s="25" t="inlineStr">
        <is>
          <t>公开真实生产数据</t>
        </is>
      </c>
      <c r="P591" t="inlineStr">
        <is>
          <t>SHIFT-PRE-20251212</t>
        </is>
      </c>
      <c r="Q591" t="inlineStr">
        <is>
          <t>已关联</t>
        </is>
      </c>
      <c r="R591" t="inlineStr">
        <is>
          <t>按班次口径判断</t>
        </is>
      </c>
      <c r="T591" t="inlineStr">
        <is>
          <t>否</t>
        </is>
      </c>
    </row>
    <row r="592">
      <c r="A592" s="25" t="inlineStr">
        <is>
          <t>STOP-PRE-00591</t>
        </is>
      </c>
      <c r="B592" s="25" t="inlineStr">
        <is>
          <t>SHIFT-PRE-20251212</t>
        </is>
      </c>
      <c r="C592" s="25" t="inlineStr">
        <is>
          <t>改善前</t>
        </is>
      </c>
      <c r="D592" s="51" t="n">
        <v>46003</v>
      </c>
      <c r="E592" s="25" t="inlineStr">
        <is>
          <t>KK200-1</t>
        </is>
      </c>
      <c r="F592" s="25" t="inlineStr">
        <is>
          <t>SETUPS-CHANGEOVERS</t>
        </is>
      </c>
      <c r="G592" s="25" t="inlineStr">
        <is>
          <t>MATERIAL CHANGEOVER</t>
        </is>
      </c>
      <c r="H592" s="25" t="inlineStr">
        <is>
          <t>Planned - Included in OEE</t>
        </is>
      </c>
      <c r="I592" s="25" t="inlineStr">
        <is>
          <t>HACKING STATION</t>
        </is>
      </c>
      <c r="J592" s="25" t="inlineStr">
        <is>
          <t>-</t>
        </is>
      </c>
      <c r="K592" s="53" t="n">
        <v>46003.72222222222</v>
      </c>
      <c r="L592" s="53" t="n">
        <v>46003.72430555556</v>
      </c>
      <c r="M592" s="54" t="n">
        <v>3.6</v>
      </c>
      <c r="N592" s="25" t="inlineStr">
        <is>
          <t>https://zenodo.org/records/17855209</t>
        </is>
      </c>
      <c r="O592" s="25" t="inlineStr">
        <is>
          <t>公开真实生产数据</t>
        </is>
      </c>
      <c r="P592" t="inlineStr">
        <is>
          <t>SHIFT-PRE-20251212</t>
        </is>
      </c>
      <c r="Q592" t="inlineStr">
        <is>
          <t>已关联</t>
        </is>
      </c>
      <c r="R592" t="inlineStr">
        <is>
          <t>按班次口径判断</t>
        </is>
      </c>
      <c r="T592" t="inlineStr">
        <is>
          <t>是</t>
        </is>
      </c>
      <c r="U592">
        <f>IFERROR(VLOOKUP(G592,'18_换产标准_模拟'!$B$2:$F$4,3,FALSE),"")</f>
        <v/>
      </c>
      <c r="V592">
        <f>IFERROR(MAX(M592-U592,0),"")</f>
        <v/>
      </c>
      <c r="W592">
        <f>IFERROR(IF(V592=0,"达标",IF(V592&lt;=VLOOKUP(G592,'18_换产标准_模拟'!$B$2:$F$4,4,FALSE)-VLOOKUP(G592,'18_换产标准_模拟'!$B$2:$F$4,3,FALSE),"轻微超时",IF(V592&lt;=VLOOKUP(G592,'18_换产标准_模拟'!$B$2:$F$4,5,FALSE)-VLOOKUP(G592,'18_换产标准_模拟'!$B$2:$F$4,3,FALSE),"超时","严重超时"))),"")</f>
        <v/>
      </c>
      <c r="X592">
        <f>IFERROR(INDEX('18_换产标准_模拟'!$A$2:$A$4,MATCH(G592,'18_换产标准_模拟'!$B$2:$B$4,0)),"")</f>
        <v/>
      </c>
      <c r="Y592" t="inlineStr">
        <is>
          <t>团队模拟数据</t>
        </is>
      </c>
    </row>
    <row r="593">
      <c r="A593" s="25" t="inlineStr">
        <is>
          <t>STOP-PRE-00592</t>
        </is>
      </c>
      <c r="B593" s="25" t="inlineStr">
        <is>
          <t>SHIFT-PRE-20251212</t>
        </is>
      </c>
      <c r="C593" s="25" t="inlineStr">
        <is>
          <t>改善前</t>
        </is>
      </c>
      <c r="D593" s="51" t="n">
        <v>46003</v>
      </c>
      <c r="E593" s="25" t="inlineStr">
        <is>
          <t>KK250</t>
        </is>
      </c>
      <c r="F593" s="25" t="inlineStr">
        <is>
          <t>SETUPS-CHANGEOVERS</t>
        </is>
      </c>
      <c r="G593" s="25" t="inlineStr">
        <is>
          <t>MATERIAL CHANGEOVER</t>
        </is>
      </c>
      <c r="H593" s="25" t="inlineStr">
        <is>
          <t>Planned - Included in OEE</t>
        </is>
      </c>
      <c r="I593" s="25" t="inlineStr">
        <is>
          <t>EXTRUDER PRESS</t>
        </is>
      </c>
      <c r="J593" s="25" t="inlineStr">
        <is>
          <t>-</t>
        </is>
      </c>
      <c r="K593" s="53" t="n">
        <v>46003.72638888889</v>
      </c>
      <c r="L593" s="53" t="n">
        <v>46003.73611111111</v>
      </c>
      <c r="M593" s="54" t="n">
        <v>14.8</v>
      </c>
      <c r="N593" s="25" t="inlineStr">
        <is>
          <t>https://zenodo.org/records/17855209</t>
        </is>
      </c>
      <c r="O593" s="25" t="inlineStr">
        <is>
          <t>公开真实生产数据</t>
        </is>
      </c>
      <c r="P593" t="inlineStr">
        <is>
          <t>SHIFT-PRE-20251212</t>
        </is>
      </c>
      <c r="Q593" t="inlineStr">
        <is>
          <t>已关联</t>
        </is>
      </c>
      <c r="R593" t="inlineStr">
        <is>
          <t>按班次口径判断</t>
        </is>
      </c>
      <c r="T593" t="inlineStr">
        <is>
          <t>是</t>
        </is>
      </c>
      <c r="U593">
        <f>IFERROR(VLOOKUP(G593,'18_换产标准_模拟'!$B$2:$F$4,3,FALSE),"")</f>
        <v/>
      </c>
      <c r="V593">
        <f>IFERROR(MAX(M593-U593,0),"")</f>
        <v/>
      </c>
      <c r="W593">
        <f>IFERROR(IF(V593=0,"达标",IF(V593&lt;=VLOOKUP(G593,'18_换产标准_模拟'!$B$2:$F$4,4,FALSE)-VLOOKUP(G593,'18_换产标准_模拟'!$B$2:$F$4,3,FALSE),"轻微超时",IF(V593&lt;=VLOOKUP(G593,'18_换产标准_模拟'!$B$2:$F$4,5,FALSE)-VLOOKUP(G593,'18_换产标准_模拟'!$B$2:$F$4,3,FALSE),"超时","严重超时"))),"")</f>
        <v/>
      </c>
      <c r="X593">
        <f>IFERROR(INDEX('18_换产标准_模拟'!$A$2:$A$4,MATCH(G593,'18_换产标准_模拟'!$B$2:$B$4,0)),"")</f>
        <v/>
      </c>
      <c r="Y593" t="inlineStr">
        <is>
          <t>团队模拟数据</t>
        </is>
      </c>
    </row>
    <row r="594">
      <c r="A594" s="25" t="inlineStr">
        <is>
          <t>STOP-PRE-00593</t>
        </is>
      </c>
      <c r="B594" s="25" t="inlineStr">
        <is>
          <t>SHIFT-PRE-20251212</t>
        </is>
      </c>
      <c r="C594" s="25" t="inlineStr">
        <is>
          <t>改善前</t>
        </is>
      </c>
      <c r="D594" s="51" t="n">
        <v>46003</v>
      </c>
      <c r="E594" s="25" t="inlineStr">
        <is>
          <t>KK250</t>
        </is>
      </c>
      <c r="F594" s="25" t="inlineStr">
        <is>
          <t>FAILURE</t>
        </is>
      </c>
      <c r="G594" s="25" t="inlineStr">
        <is>
          <t>AUTOMATION FAILURE</t>
        </is>
      </c>
      <c r="H594" s="25" t="inlineStr">
        <is>
          <t>Unplanned</t>
        </is>
      </c>
      <c r="I594" s="25" t="inlineStr">
        <is>
          <t>DRYER</t>
        </is>
      </c>
      <c r="J594" s="25" t="inlineStr">
        <is>
          <t>ΓΡΑΜΜΗ ΚΑΡΕΛΙΝΩΝ 2ο ΚΑΡΕΛΙΝΟ ΣΦΙΧΤΟ  ΤΕΛΑΡΟ</t>
        </is>
      </c>
      <c r="K594" s="53" t="n">
        <v>46003.73958333334</v>
      </c>
      <c r="L594" s="53" t="n">
        <v>46003.75</v>
      </c>
      <c r="M594" s="54" t="n">
        <v>15.3</v>
      </c>
      <c r="N594" s="25" t="inlineStr">
        <is>
          <t>https://zenodo.org/records/17855209</t>
        </is>
      </c>
      <c r="O594" s="25" t="inlineStr">
        <is>
          <t>公开真实生产数据</t>
        </is>
      </c>
      <c r="P594" t="inlineStr">
        <is>
          <t>SHIFT-PRE-20251212</t>
        </is>
      </c>
      <c r="Q594" t="inlineStr">
        <is>
          <t>已关联</t>
        </is>
      </c>
      <c r="R594" t="inlineStr">
        <is>
          <t>按班次口径判断</t>
        </is>
      </c>
      <c r="T594" t="inlineStr">
        <is>
          <t>否</t>
        </is>
      </c>
    </row>
    <row r="595">
      <c r="A595" s="25" t="inlineStr">
        <is>
          <t>STOP-PRE-00594</t>
        </is>
      </c>
      <c r="B595" s="25" t="inlineStr">
        <is>
          <t>SHIFT-PRE-20251212</t>
        </is>
      </c>
      <c r="C595" s="25" t="inlineStr">
        <is>
          <t>改善前</t>
        </is>
      </c>
      <c r="D595" s="51" t="n">
        <v>46003</v>
      </c>
      <c r="E595" s="25" t="inlineStr">
        <is>
          <t>KK250</t>
        </is>
      </c>
      <c r="F595" s="25" t="inlineStr">
        <is>
          <t>OPERATIONAL</t>
        </is>
      </c>
      <c r="G595" s="25" t="inlineStr">
        <is>
          <t>NO PRODUCTION SCHEDULE</t>
        </is>
      </c>
      <c r="H595" s="25" t="inlineStr">
        <is>
          <t>Planned - Not included in OEE</t>
        </is>
      </c>
      <c r="I595" s="25" t="inlineStr">
        <is>
          <t>-</t>
        </is>
      </c>
      <c r="J595" s="25" t="inlineStr">
        <is>
          <t>-</t>
        </is>
      </c>
      <c r="K595" s="53" t="n">
        <v>46003.76388888889</v>
      </c>
      <c r="L595" s="53" t="n">
        <v>46003.83333333334</v>
      </c>
      <c r="M595" s="54" t="n">
        <v>100</v>
      </c>
      <c r="N595" s="25" t="inlineStr">
        <is>
          <t>https://zenodo.org/records/17855209</t>
        </is>
      </c>
      <c r="O595" s="25" t="inlineStr">
        <is>
          <t>公开真实生产数据</t>
        </is>
      </c>
      <c r="P595" t="inlineStr">
        <is>
          <t>SHIFT-PRE-20251212</t>
        </is>
      </c>
      <c r="Q595" t="inlineStr">
        <is>
          <t>已关联</t>
        </is>
      </c>
      <c r="R595" t="inlineStr">
        <is>
          <t>按班次口径判断</t>
        </is>
      </c>
      <c r="T595" t="inlineStr">
        <is>
          <t>否</t>
        </is>
      </c>
    </row>
    <row r="596">
      <c r="A596" s="25" t="inlineStr">
        <is>
          <t>STOP-PRE-00595</t>
        </is>
      </c>
      <c r="B596" s="25" t="inlineStr">
        <is>
          <t>SHIFT-PRE-20251215</t>
        </is>
      </c>
      <c r="C596" s="25" t="inlineStr">
        <is>
          <t>改善前</t>
        </is>
      </c>
      <c r="D596" s="51" t="n">
        <v>46006</v>
      </c>
      <c r="E596" s="25" t="inlineStr">
        <is>
          <t>KK250</t>
        </is>
      </c>
      <c r="F596" s="25" t="inlineStr">
        <is>
          <t>OPERATIONAL</t>
        </is>
      </c>
      <c r="G596" s="25" t="inlineStr">
        <is>
          <t>CLEANING</t>
        </is>
      </c>
      <c r="H596" s="25" t="inlineStr">
        <is>
          <t>Planned - Included in OEE</t>
        </is>
      </c>
      <c r="I596" s="25" t="inlineStr">
        <is>
          <t>EXTRUDER PRESS</t>
        </is>
      </c>
      <c r="J596" s="25" t="inlineStr">
        <is>
          <t>ΚΑΘΑΡΙΣΜΑ</t>
        </is>
      </c>
      <c r="K596" s="53" t="n">
        <v>46006.51041666666</v>
      </c>
      <c r="L596" s="53" t="n">
        <v>46006.52013888889</v>
      </c>
      <c r="M596" s="54" t="n">
        <v>14.5</v>
      </c>
      <c r="N596" s="25" t="inlineStr">
        <is>
          <t>https://zenodo.org/records/17855209</t>
        </is>
      </c>
      <c r="O596" s="25" t="inlineStr">
        <is>
          <t>公开真实生产数据</t>
        </is>
      </c>
      <c r="P596" t="inlineStr">
        <is>
          <t>SHIFT-PRE-20251215</t>
        </is>
      </c>
      <c r="Q596" t="inlineStr">
        <is>
          <t>已关联</t>
        </is>
      </c>
      <c r="R596" t="inlineStr">
        <is>
          <t>按班次口径判断</t>
        </is>
      </c>
      <c r="T596" t="inlineStr">
        <is>
          <t>否</t>
        </is>
      </c>
    </row>
    <row r="597">
      <c r="A597" s="25" t="inlineStr">
        <is>
          <t>STOP-PRE-00596</t>
        </is>
      </c>
      <c r="B597" s="25" t="inlineStr">
        <is>
          <t>SHIFT-PRE-20251215</t>
        </is>
      </c>
      <c r="C597" s="25" t="inlineStr">
        <is>
          <t>改善前</t>
        </is>
      </c>
      <c r="D597" s="51" t="n">
        <v>46006</v>
      </c>
      <c r="E597" s="25" t="inlineStr">
        <is>
          <t>KK250</t>
        </is>
      </c>
      <c r="F597" s="25" t="inlineStr">
        <is>
          <t>FAILURE</t>
        </is>
      </c>
      <c r="G597" s="25" t="inlineStr">
        <is>
          <t>AUTOMATION FAILURE</t>
        </is>
      </c>
      <c r="H597" s="25" t="inlineStr">
        <is>
          <t>Unplanned</t>
        </is>
      </c>
      <c r="I597" s="25" t="inlineStr">
        <is>
          <t>EXTRUDER PRESS</t>
        </is>
      </c>
      <c r="J597" s="25" t="inlineStr">
        <is>
          <t>ΕΞΑΕΡΩΣΗ ΑΝΤΛΙΑΣ BREVINI</t>
        </is>
      </c>
      <c r="K597" s="53" t="n">
        <v>46006.52013888889</v>
      </c>
      <c r="L597" s="53" t="n">
        <v>46006.525</v>
      </c>
      <c r="M597" s="54" t="n">
        <v>7.4</v>
      </c>
      <c r="N597" s="25" t="inlineStr">
        <is>
          <t>https://zenodo.org/records/17855209</t>
        </is>
      </c>
      <c r="O597" s="25" t="inlineStr">
        <is>
          <t>公开真实生产数据</t>
        </is>
      </c>
      <c r="P597" t="inlineStr">
        <is>
          <t>SHIFT-PRE-20251215</t>
        </is>
      </c>
      <c r="Q597" t="inlineStr">
        <is>
          <t>已关联</t>
        </is>
      </c>
      <c r="R597" t="inlineStr">
        <is>
          <t>按班次口径判断</t>
        </is>
      </c>
      <c r="T597" t="inlineStr">
        <is>
          <t>否</t>
        </is>
      </c>
    </row>
    <row r="598">
      <c r="A598" s="25" t="inlineStr">
        <is>
          <t>STOP-PRE-00597</t>
        </is>
      </c>
      <c r="B598" s="25" t="inlineStr">
        <is>
          <t>SHIFT-PRE-20251215</t>
        </is>
      </c>
      <c r="C598" s="25" t="inlineStr">
        <is>
          <t>改善前</t>
        </is>
      </c>
      <c r="D598" s="51" t="n">
        <v>46006</v>
      </c>
      <c r="E598" s="25" t="inlineStr">
        <is>
          <t>KK250</t>
        </is>
      </c>
      <c r="F598" s="25" t="inlineStr">
        <is>
          <t>MATERIALS</t>
        </is>
      </c>
      <c r="G598" s="25" t="inlineStr">
        <is>
          <t>MANUAL BRICK HANDLING</t>
        </is>
      </c>
      <c r="H598" s="25" t="inlineStr">
        <is>
          <t>Unplanned</t>
        </is>
      </c>
      <c r="I598" s="25" t="inlineStr">
        <is>
          <t>HACKING STATION</t>
        </is>
      </c>
      <c r="J598" s="25" t="inlineStr">
        <is>
          <t>ΣΠΑΣΜΕΝΑ</t>
        </is>
      </c>
      <c r="K598" s="53" t="n">
        <v>46006.55833333333</v>
      </c>
      <c r="L598" s="53" t="n">
        <v>46006.56319444445</v>
      </c>
      <c r="M598" s="54" t="n">
        <v>7.3</v>
      </c>
      <c r="N598" s="25" t="inlineStr">
        <is>
          <t>https://zenodo.org/records/17855209</t>
        </is>
      </c>
      <c r="O598" s="25" t="inlineStr">
        <is>
          <t>公开真实生产数据</t>
        </is>
      </c>
      <c r="P598" t="inlineStr">
        <is>
          <t>SHIFT-PRE-20251215</t>
        </is>
      </c>
      <c r="Q598" t="inlineStr">
        <is>
          <t>已关联</t>
        </is>
      </c>
      <c r="R598" t="inlineStr">
        <is>
          <t>按班次口径判断</t>
        </is>
      </c>
      <c r="T598" t="inlineStr">
        <is>
          <t>否</t>
        </is>
      </c>
    </row>
    <row r="599">
      <c r="A599" s="25" t="inlineStr">
        <is>
          <t>STOP-PRE-00598</t>
        </is>
      </c>
      <c r="B599" s="25" t="inlineStr">
        <is>
          <t>SHIFT-PRE-20251215</t>
        </is>
      </c>
      <c r="C599" s="25" t="inlineStr">
        <is>
          <t>改善前</t>
        </is>
      </c>
      <c r="D599" s="51" t="n">
        <v>46006</v>
      </c>
      <c r="E599" s="25" t="inlineStr">
        <is>
          <t>KK250</t>
        </is>
      </c>
      <c r="F599" s="25" t="inlineStr">
        <is>
          <t>FAILURE</t>
        </is>
      </c>
      <c r="G599" s="25" t="inlineStr">
        <is>
          <t>AUTOMATION FAILURE</t>
        </is>
      </c>
      <c r="H599" s="25" t="inlineStr">
        <is>
          <t>Unplanned</t>
        </is>
      </c>
      <c r="I599" s="25" t="inlineStr">
        <is>
          <t>DRYER</t>
        </is>
      </c>
      <c r="J599" s="25" t="inlineStr">
        <is>
          <t>ΠΑΤΙΝΑΡΕΙ Ο ΜΕΤΑΦ. ΕΞΟΔΟΥ ΣΤΗ ΓΡΑΜΜΗ 5-6</t>
        </is>
      </c>
      <c r="K599" s="53" t="n">
        <v>46006.56875</v>
      </c>
      <c r="L599" s="53" t="n">
        <v>46006.57430555556</v>
      </c>
      <c r="M599" s="54" t="n">
        <v>8.199999999999999</v>
      </c>
      <c r="N599" s="25" t="inlineStr">
        <is>
          <t>https://zenodo.org/records/17855209</t>
        </is>
      </c>
      <c r="O599" s="25" t="inlineStr">
        <is>
          <t>公开真实生产数据</t>
        </is>
      </c>
      <c r="P599" t="inlineStr">
        <is>
          <t>SHIFT-PRE-20251215</t>
        </is>
      </c>
      <c r="Q599" t="inlineStr">
        <is>
          <t>已关联</t>
        </is>
      </c>
      <c r="R599" t="inlineStr">
        <is>
          <t>按班次口径判断</t>
        </is>
      </c>
      <c r="T599" t="inlineStr">
        <is>
          <t>否</t>
        </is>
      </c>
    </row>
    <row r="600">
      <c r="A600" s="25" t="inlineStr">
        <is>
          <t>STOP-PRE-00599</t>
        </is>
      </c>
      <c r="B600" s="25" t="inlineStr">
        <is>
          <t>SHIFT-PRE-20251215</t>
        </is>
      </c>
      <c r="C600" s="25" t="inlineStr">
        <is>
          <t>改善前</t>
        </is>
      </c>
      <c r="D600" s="51" t="n">
        <v>46006</v>
      </c>
      <c r="E600" s="25" t="inlineStr">
        <is>
          <t>KK200-1</t>
        </is>
      </c>
      <c r="F600" s="25" t="inlineStr">
        <is>
          <t>SETUPS-CHANGEOVERS</t>
        </is>
      </c>
      <c r="G600" s="25" t="inlineStr">
        <is>
          <t>MATERIAL CHANGEOVER</t>
        </is>
      </c>
      <c r="H600" s="25" t="inlineStr">
        <is>
          <t>Planned - Included in OEE</t>
        </is>
      </c>
      <c r="I600" s="25" t="inlineStr">
        <is>
          <t>EXTRUDER PRESS</t>
        </is>
      </c>
      <c r="J600" s="25" t="inlineStr">
        <is>
          <t>-</t>
        </is>
      </c>
      <c r="K600" s="53" t="n">
        <v>46006.65208333333</v>
      </c>
      <c r="L600" s="53" t="n">
        <v>46006.66041666667</v>
      </c>
      <c r="M600" s="54" t="n">
        <v>12.6</v>
      </c>
      <c r="N600" s="25" t="inlineStr">
        <is>
          <t>https://zenodo.org/records/17855209</t>
        </is>
      </c>
      <c r="O600" s="25" t="inlineStr">
        <is>
          <t>公开真实生产数据</t>
        </is>
      </c>
      <c r="P600" t="inlineStr">
        <is>
          <t>SHIFT-PRE-20251215</t>
        </is>
      </c>
      <c r="Q600" t="inlineStr">
        <is>
          <t>已关联</t>
        </is>
      </c>
      <c r="R600" t="inlineStr">
        <is>
          <t>按班次口径判断</t>
        </is>
      </c>
      <c r="T600" t="inlineStr">
        <is>
          <t>是</t>
        </is>
      </c>
      <c r="U600">
        <f>IFERROR(VLOOKUP(G600,'18_换产标准_模拟'!$B$2:$F$4,3,FALSE),"")</f>
        <v/>
      </c>
      <c r="V600">
        <f>IFERROR(MAX(M600-U600,0),"")</f>
        <v/>
      </c>
      <c r="W600">
        <f>IFERROR(IF(V600=0,"达标",IF(V600&lt;=VLOOKUP(G600,'18_换产标准_模拟'!$B$2:$F$4,4,FALSE)-VLOOKUP(G600,'18_换产标准_模拟'!$B$2:$F$4,3,FALSE),"轻微超时",IF(V600&lt;=VLOOKUP(G600,'18_换产标准_模拟'!$B$2:$F$4,5,FALSE)-VLOOKUP(G600,'18_换产标准_模拟'!$B$2:$F$4,3,FALSE),"超时","严重超时"))),"")</f>
        <v/>
      </c>
      <c r="X600">
        <f>IFERROR(INDEX('18_换产标准_模拟'!$A$2:$A$4,MATCH(G600,'18_换产标准_模拟'!$B$2:$B$4,0)),"")</f>
        <v/>
      </c>
      <c r="Y600" t="inlineStr">
        <is>
          <t>团队模拟数据</t>
        </is>
      </c>
    </row>
    <row r="601">
      <c r="A601" s="25" t="inlineStr">
        <is>
          <t>STOP-PRE-00600</t>
        </is>
      </c>
      <c r="B601" s="25" t="inlineStr">
        <is>
          <t>SHIFT-PRE-20251215</t>
        </is>
      </c>
      <c r="C601" s="25" t="inlineStr">
        <is>
          <t>改善前</t>
        </is>
      </c>
      <c r="D601" s="51" t="n">
        <v>46006</v>
      </c>
      <c r="E601" s="25" t="inlineStr">
        <is>
          <t>KK200-1</t>
        </is>
      </c>
      <c r="F601" s="25" t="inlineStr">
        <is>
          <t>MATERIALS</t>
        </is>
      </c>
      <c r="G601" s="25" t="inlineStr">
        <is>
          <t>RACKS</t>
        </is>
      </c>
      <c r="H601" s="25" t="inlineStr">
        <is>
          <t>Unplanned</t>
        </is>
      </c>
      <c r="I601" s="25" t="inlineStr">
        <is>
          <t>HYDRAULIC ELEVATOR (UNLOADING)</t>
        </is>
      </c>
      <c r="J601" s="25" t="inlineStr">
        <is>
          <t>ΣΤΡΑΒΟ ΤΕΛΑΡΟ</t>
        </is>
      </c>
      <c r="K601" s="53" t="n">
        <v>46006.70208333333</v>
      </c>
      <c r="L601" s="53" t="n">
        <v>46006.71319444444</v>
      </c>
      <c r="M601" s="54" t="n">
        <v>16.5</v>
      </c>
      <c r="N601" s="25" t="inlineStr">
        <is>
          <t>https://zenodo.org/records/17855209</t>
        </is>
      </c>
      <c r="O601" s="25" t="inlineStr">
        <is>
          <t>公开真实生产数据</t>
        </is>
      </c>
      <c r="P601" t="inlineStr">
        <is>
          <t>SHIFT-PRE-20251215</t>
        </is>
      </c>
      <c r="Q601" t="inlineStr">
        <is>
          <t>已关联</t>
        </is>
      </c>
      <c r="R601" t="inlineStr">
        <is>
          <t>按班次口径判断</t>
        </is>
      </c>
      <c r="T601" t="inlineStr">
        <is>
          <t>否</t>
        </is>
      </c>
    </row>
    <row r="602">
      <c r="A602" s="25" t="inlineStr">
        <is>
          <t>STOP-PRE-00601</t>
        </is>
      </c>
      <c r="B602" s="25" t="inlineStr">
        <is>
          <t>SHIFT-PRE-20251215</t>
        </is>
      </c>
      <c r="C602" s="25" t="inlineStr">
        <is>
          <t>改善前</t>
        </is>
      </c>
      <c r="D602" s="51" t="n">
        <v>46006</v>
      </c>
      <c r="E602" s="25" t="inlineStr">
        <is>
          <t>KK200-1</t>
        </is>
      </c>
      <c r="F602" s="25" t="inlineStr">
        <is>
          <t>MATERIALS</t>
        </is>
      </c>
      <c r="G602" s="25" t="inlineStr">
        <is>
          <t>MATERIAL STARVATION</t>
        </is>
      </c>
      <c r="H602" s="25" t="inlineStr">
        <is>
          <t>Unplanned</t>
        </is>
      </c>
      <c r="I602" s="25" t="inlineStr">
        <is>
          <t>SILO</t>
        </is>
      </c>
      <c r="J602" s="25" t="inlineStr">
        <is>
          <t>ΕΛΛΕΙΨΗ ΧΩΜΑΤΟΣ (ΒΡΕΓΜΕΝΟ ΜΠΛΟΚΑΡΕ Ο ΜΑΤΣΟΜΥΛΛΟΣ)</t>
        </is>
      </c>
      <c r="K602" s="53" t="n">
        <v>46006.76805555556</v>
      </c>
      <c r="L602" s="53" t="n">
        <v>46006.78125</v>
      </c>
      <c r="M602" s="54" t="n">
        <v>20</v>
      </c>
      <c r="N602" s="25" t="inlineStr">
        <is>
          <t>https://zenodo.org/records/17855209</t>
        </is>
      </c>
      <c r="O602" s="25" t="inlineStr">
        <is>
          <t>公开真实生产数据</t>
        </is>
      </c>
      <c r="P602" t="inlineStr">
        <is>
          <t>SHIFT-PRE-20251215</t>
        </is>
      </c>
      <c r="Q602" t="inlineStr">
        <is>
          <t>已关联</t>
        </is>
      </c>
      <c r="R602" t="inlineStr">
        <is>
          <t>按班次口径判断</t>
        </is>
      </c>
      <c r="T602" t="inlineStr">
        <is>
          <t>否</t>
        </is>
      </c>
    </row>
    <row r="603">
      <c r="A603" s="25" t="inlineStr">
        <is>
          <t>STOP-PRE-00602</t>
        </is>
      </c>
      <c r="B603" s="25" t="inlineStr">
        <is>
          <t>SHIFT-PRE-20251215</t>
        </is>
      </c>
      <c r="C603" s="25" t="inlineStr">
        <is>
          <t>改善前</t>
        </is>
      </c>
      <c r="D603" s="51" t="n">
        <v>46006</v>
      </c>
      <c r="E603" s="25" t="inlineStr">
        <is>
          <t>KK200-1</t>
        </is>
      </c>
      <c r="F603" s="25" t="inlineStr">
        <is>
          <t>MATERIALS</t>
        </is>
      </c>
      <c r="G603" s="25" t="inlineStr">
        <is>
          <t>MATERIAL STARVATION</t>
        </is>
      </c>
      <c r="H603" s="25" t="inlineStr">
        <is>
          <t>Unplanned</t>
        </is>
      </c>
      <c r="I603" s="25" t="inlineStr">
        <is>
          <t>SILO</t>
        </is>
      </c>
      <c r="J603" s="25" t="inlineStr">
        <is>
          <t>ΕΛΛΕΙΨΗ ΧΩΜΑΤΟΣ (ΒΡΕΓΜΕΝΟ ΜΠΛΟΚΑΡΕ Ο ΜΑΤΣΟΜΥΛΛΟΣ)</t>
        </is>
      </c>
      <c r="K603" s="53" t="n">
        <v>46006.78194444445</v>
      </c>
      <c r="L603" s="53" t="n">
        <v>46006.79027777778</v>
      </c>
      <c r="M603" s="54" t="n">
        <v>12.8</v>
      </c>
      <c r="N603" s="25" t="inlineStr">
        <is>
          <t>https://zenodo.org/records/17855209</t>
        </is>
      </c>
      <c r="O603" s="25" t="inlineStr">
        <is>
          <t>公开真实生产数据</t>
        </is>
      </c>
      <c r="P603" t="inlineStr">
        <is>
          <t>SHIFT-PRE-20251215</t>
        </is>
      </c>
      <c r="Q603" t="inlineStr">
        <is>
          <t>已关联</t>
        </is>
      </c>
      <c r="R603" t="inlineStr">
        <is>
          <t>按班次口径判断</t>
        </is>
      </c>
      <c r="T603" t="inlineStr">
        <is>
          <t>否</t>
        </is>
      </c>
    </row>
    <row r="604">
      <c r="A604" s="25" t="inlineStr">
        <is>
          <t>STOP-PRE-00603</t>
        </is>
      </c>
      <c r="B604" s="25" t="inlineStr">
        <is>
          <t>SHIFT-PRE-20251215</t>
        </is>
      </c>
      <c r="C604" s="25" t="inlineStr">
        <is>
          <t>改善前</t>
        </is>
      </c>
      <c r="D604" s="51" t="n">
        <v>46006</v>
      </c>
      <c r="E604" s="25" t="inlineStr">
        <is>
          <t>KK200-1</t>
        </is>
      </c>
      <c r="F604" s="25" t="inlineStr">
        <is>
          <t>MATERIALS</t>
        </is>
      </c>
      <c r="G604" s="25" t="inlineStr">
        <is>
          <t>MATERIAL STARVATION</t>
        </is>
      </c>
      <c r="H604" s="25" t="inlineStr">
        <is>
          <t>Unplanned</t>
        </is>
      </c>
      <c r="I604" s="25" t="inlineStr">
        <is>
          <t>SILO</t>
        </is>
      </c>
      <c r="J604" s="25" t="inlineStr">
        <is>
          <t>ΕΛΛΕΙΨΗ ΧΩΜΑΤΟΣ (ΒΡΕΓΜΕΝΟ ΜΠΛΟΚΑΡΕ Ο ΜΑΤΣΟΜΥΛΛΟΣ)</t>
        </is>
      </c>
      <c r="K604" s="53" t="n">
        <v>46006.82430555556</v>
      </c>
      <c r="L604" s="53" t="n">
        <v>46006.83958333333</v>
      </c>
      <c r="M604" s="54" t="n">
        <v>22.2</v>
      </c>
      <c r="N604" s="25" t="inlineStr">
        <is>
          <t>https://zenodo.org/records/17855209</t>
        </is>
      </c>
      <c r="O604" s="25" t="inlineStr">
        <is>
          <t>公开真实生产数据</t>
        </is>
      </c>
      <c r="P604" t="inlineStr">
        <is>
          <t>SHIFT-PRE-20251215</t>
        </is>
      </c>
      <c r="Q604" t="inlineStr">
        <is>
          <t>已关联</t>
        </is>
      </c>
      <c r="R604" t="inlineStr">
        <is>
          <t>按班次口径判断</t>
        </is>
      </c>
      <c r="T604" t="inlineStr">
        <is>
          <t>否</t>
        </is>
      </c>
    </row>
    <row r="605">
      <c r="A605" s="25" t="inlineStr">
        <is>
          <t>STOP-PRE-00604</t>
        </is>
      </c>
      <c r="B605" s="25" t="inlineStr">
        <is>
          <t>SHIFT-PRE-20251215</t>
        </is>
      </c>
      <c r="C605" s="25" t="inlineStr">
        <is>
          <t>改善前</t>
        </is>
      </c>
      <c r="D605" s="51" t="n">
        <v>46006</v>
      </c>
      <c r="E605" s="25" t="inlineStr">
        <is>
          <t>KK200-1</t>
        </is>
      </c>
      <c r="F605" s="25" t="inlineStr">
        <is>
          <t>OPERATIONAL</t>
        </is>
      </c>
      <c r="G605" s="25" t="inlineStr">
        <is>
          <t>CLEANING</t>
        </is>
      </c>
      <c r="H605" s="25" t="inlineStr">
        <is>
          <t>Planned - Included in OEE</t>
        </is>
      </c>
      <c r="I605" s="25" t="inlineStr">
        <is>
          <t>EXTRUDER PRESS</t>
        </is>
      </c>
      <c r="J605" s="25" t="inlineStr">
        <is>
          <t>-</t>
        </is>
      </c>
      <c r="K605" s="53" t="n">
        <v>46006.84166666667</v>
      </c>
      <c r="L605" s="53" t="n">
        <v>46006.85416666666</v>
      </c>
      <c r="M605" s="54" t="n">
        <v>18</v>
      </c>
      <c r="N605" s="25" t="inlineStr">
        <is>
          <t>https://zenodo.org/records/17855209</t>
        </is>
      </c>
      <c r="O605" s="25" t="inlineStr">
        <is>
          <t>公开真实生产数据</t>
        </is>
      </c>
      <c r="P605" t="inlineStr">
        <is>
          <t>SHIFT-PRE-20251215</t>
        </is>
      </c>
      <c r="Q605" t="inlineStr">
        <is>
          <t>已关联</t>
        </is>
      </c>
      <c r="R605" t="inlineStr">
        <is>
          <t>按班次口径判断</t>
        </is>
      </c>
      <c r="T605" t="inlineStr">
        <is>
          <t>否</t>
        </is>
      </c>
    </row>
    <row r="606">
      <c r="A606" s="25" t="inlineStr">
        <is>
          <t>STOP-PRE-00605</t>
        </is>
      </c>
      <c r="B606" s="25" t="inlineStr">
        <is>
          <t>SHIFT-PRE-20251216</t>
        </is>
      </c>
      <c r="C606" s="25" t="inlineStr">
        <is>
          <t>改善前</t>
        </is>
      </c>
      <c r="D606" s="51" t="n">
        <v>46007</v>
      </c>
      <c r="E606" s="25" t="inlineStr">
        <is>
          <t>KK200-1</t>
        </is>
      </c>
      <c r="F606" s="25" t="inlineStr">
        <is>
          <t>FAILURE</t>
        </is>
      </c>
      <c r="G606" s="25" t="inlineStr">
        <is>
          <t>AUTOMATION FAILURE</t>
        </is>
      </c>
      <c r="H606" s="25" t="inlineStr">
        <is>
          <t>Unplanned</t>
        </is>
      </c>
      <c r="I606" s="25" t="inlineStr">
        <is>
          <t>DRYER</t>
        </is>
      </c>
      <c r="J606" s="25" t="inlineStr">
        <is>
          <t>ΠΑΤΙΝΑΡΕΙ Ο ΜΕΤΑΦ. ΕΞΟΔΟΥ ΣΤΗ ΓΡΑΜΜΗ 5-6</t>
        </is>
      </c>
      <c r="K606" s="53" t="n">
        <v>46007.55208333334</v>
      </c>
      <c r="L606" s="53" t="n">
        <v>46007.55763888889</v>
      </c>
      <c r="M606" s="54" t="n">
        <v>8.699999999999999</v>
      </c>
      <c r="N606" s="25" t="inlineStr">
        <is>
          <t>https://zenodo.org/records/17855209</t>
        </is>
      </c>
      <c r="O606" s="25" t="inlineStr">
        <is>
          <t>公开真实生产数据</t>
        </is>
      </c>
      <c r="P606" t="inlineStr">
        <is>
          <t>SHIFT-PRE-20251216</t>
        </is>
      </c>
      <c r="Q606" t="inlineStr">
        <is>
          <t>已关联</t>
        </is>
      </c>
      <c r="R606" t="inlineStr">
        <is>
          <t>按班次口径判断</t>
        </is>
      </c>
      <c r="T606" t="inlineStr">
        <is>
          <t>否</t>
        </is>
      </c>
    </row>
    <row r="607">
      <c r="A607" s="25" t="inlineStr">
        <is>
          <t>STOP-PRE-00606</t>
        </is>
      </c>
      <c r="B607" s="25" t="inlineStr">
        <is>
          <t>SHIFT-PRE-20251216</t>
        </is>
      </c>
      <c r="C607" s="25" t="inlineStr">
        <is>
          <t>改善前</t>
        </is>
      </c>
      <c r="D607" s="51" t="n">
        <v>46007</v>
      </c>
      <c r="E607" s="25" t="inlineStr">
        <is>
          <t>KK200-1</t>
        </is>
      </c>
      <c r="F607" s="25" t="inlineStr">
        <is>
          <t>OPERATIONAL</t>
        </is>
      </c>
      <c r="G607" s="25" t="inlineStr">
        <is>
          <t>QUALITY CONTROL</t>
        </is>
      </c>
      <c r="H607" s="25" t="inlineStr">
        <is>
          <t>Planned - Included in OEE</t>
        </is>
      </c>
      <c r="I607" s="25" t="inlineStr">
        <is>
          <t>EXTRUDER PRESS</t>
        </is>
      </c>
      <c r="J607" s="25" t="inlineStr">
        <is>
          <t>ΕΛΕΓΧΟΣ ΚΑΛΟΥΠΙΟΥ</t>
        </is>
      </c>
      <c r="K607" s="53" t="n">
        <v>46007.58611111111</v>
      </c>
      <c r="L607" s="53" t="n">
        <v>46007.59375</v>
      </c>
      <c r="M607" s="54" t="n">
        <v>11.3</v>
      </c>
      <c r="N607" s="25" t="inlineStr">
        <is>
          <t>https://zenodo.org/records/17855209</t>
        </is>
      </c>
      <c r="O607" s="25" t="inlineStr">
        <is>
          <t>公开真实生产数据</t>
        </is>
      </c>
      <c r="P607" t="inlineStr">
        <is>
          <t>SHIFT-PRE-20251216</t>
        </is>
      </c>
      <c r="Q607" t="inlineStr">
        <is>
          <t>已关联</t>
        </is>
      </c>
      <c r="R607" t="inlineStr">
        <is>
          <t>按班次口径判断</t>
        </is>
      </c>
      <c r="T607" t="inlineStr">
        <is>
          <t>否</t>
        </is>
      </c>
    </row>
    <row r="608">
      <c r="A608" s="25" t="inlineStr">
        <is>
          <t>STOP-PRE-00607</t>
        </is>
      </c>
      <c r="B608" s="25" t="inlineStr">
        <is>
          <t>SHIFT-PRE-20251216</t>
        </is>
      </c>
      <c r="C608" s="25" t="inlineStr">
        <is>
          <t>改善前</t>
        </is>
      </c>
      <c r="D608" s="51" t="n">
        <v>46007</v>
      </c>
      <c r="E608" s="25" t="inlineStr">
        <is>
          <t>KK200-1</t>
        </is>
      </c>
      <c r="F608" s="25" t="inlineStr">
        <is>
          <t>SETUPS-CHANGEOVERS</t>
        </is>
      </c>
      <c r="G608" s="25" t="inlineStr">
        <is>
          <t>OTHER CALIBRATION</t>
        </is>
      </c>
      <c r="H608" s="25" t="inlineStr">
        <is>
          <t>Unplanned</t>
        </is>
      </c>
      <c r="I608" s="25" t="inlineStr">
        <is>
          <t>EXTRUDER PRESS</t>
        </is>
      </c>
      <c r="J608" s="25" t="inlineStr">
        <is>
          <t>ΑΛΛΑΓΗ ΤΑΚΩΝ ΣΤΟ ΚΑΛΟΥΠΙ</t>
        </is>
      </c>
      <c r="K608" s="53" t="n">
        <v>46007.60763888889</v>
      </c>
      <c r="L608" s="53" t="n">
        <v>46007.65</v>
      </c>
      <c r="M608" s="54" t="n">
        <v>61.8</v>
      </c>
      <c r="N608" s="25" t="inlineStr">
        <is>
          <t>https://zenodo.org/records/17855209</t>
        </is>
      </c>
      <c r="O608" s="25" t="inlineStr">
        <is>
          <t>公开真实生产数据</t>
        </is>
      </c>
      <c r="P608" t="inlineStr">
        <is>
          <t>SHIFT-PRE-20251216</t>
        </is>
      </c>
      <c r="Q608" t="inlineStr">
        <is>
          <t>已关联</t>
        </is>
      </c>
      <c r="R608" t="inlineStr">
        <is>
          <t>按班次口径判断</t>
        </is>
      </c>
      <c r="T608" t="inlineStr">
        <is>
          <t>是</t>
        </is>
      </c>
      <c r="U608">
        <f>IFERROR(VLOOKUP(G608,'18_换产标准_模拟'!$B$2:$F$4,3,FALSE),"")</f>
        <v/>
      </c>
      <c r="V608">
        <f>IFERROR(MAX(M608-U608,0),"")</f>
        <v/>
      </c>
      <c r="W608">
        <f>IFERROR(IF(V608=0,"达标",IF(V608&lt;=VLOOKUP(G608,'18_换产标准_模拟'!$B$2:$F$4,4,FALSE)-VLOOKUP(G608,'18_换产标准_模拟'!$B$2:$F$4,3,FALSE),"轻微超时",IF(V608&lt;=VLOOKUP(G608,'18_换产标准_模拟'!$B$2:$F$4,5,FALSE)-VLOOKUP(G608,'18_换产标准_模拟'!$B$2:$F$4,3,FALSE),"超时","严重超时"))),"")</f>
        <v/>
      </c>
      <c r="X608">
        <f>IFERROR(INDEX('18_换产标准_模拟'!$A$2:$A$4,MATCH(G608,'18_换产标准_模拟'!$B$2:$B$4,0)),"")</f>
        <v/>
      </c>
      <c r="Y608" t="inlineStr">
        <is>
          <t>团队模拟数据</t>
        </is>
      </c>
    </row>
    <row r="609">
      <c r="A609" s="25" t="inlineStr">
        <is>
          <t>STOP-PRE-00608</t>
        </is>
      </c>
      <c r="B609" s="25" t="inlineStr">
        <is>
          <t>SHIFT-PRE-20251216</t>
        </is>
      </c>
      <c r="C609" s="25" t="inlineStr">
        <is>
          <t>改善前</t>
        </is>
      </c>
      <c r="D609" s="51" t="n">
        <v>46007</v>
      </c>
      <c r="E609" s="25" t="inlineStr">
        <is>
          <t>KK200-1</t>
        </is>
      </c>
      <c r="F609" s="25" t="inlineStr">
        <is>
          <t>FAILURE</t>
        </is>
      </c>
      <c r="G609" s="25" t="inlineStr">
        <is>
          <t>MECHANICAL FAILURE</t>
        </is>
      </c>
      <c r="H609" s="25" t="inlineStr">
        <is>
          <t>Unplanned</t>
        </is>
      </c>
      <c r="I609" s="25" t="inlineStr">
        <is>
          <t>CUTTER</t>
        </is>
      </c>
      <c r="J609" s="25" t="inlineStr">
        <is>
          <t>CONVAYOR PROBLEM</t>
        </is>
      </c>
      <c r="K609" s="53" t="n">
        <v>46007.6625</v>
      </c>
      <c r="L609" s="53" t="n">
        <v>46007.66597222222</v>
      </c>
      <c r="M609" s="54" t="n">
        <v>5.7</v>
      </c>
      <c r="N609" s="25" t="inlineStr">
        <is>
          <t>https://zenodo.org/records/17855209</t>
        </is>
      </c>
      <c r="O609" s="25" t="inlineStr">
        <is>
          <t>公开真实生产数据</t>
        </is>
      </c>
      <c r="P609" t="inlineStr">
        <is>
          <t>SHIFT-PRE-20251216</t>
        </is>
      </c>
      <c r="Q609" t="inlineStr">
        <is>
          <t>已关联</t>
        </is>
      </c>
      <c r="R609" t="inlineStr">
        <is>
          <t>按班次口径判断</t>
        </is>
      </c>
      <c r="T609" t="inlineStr">
        <is>
          <t>否</t>
        </is>
      </c>
    </row>
    <row r="610">
      <c r="A610" s="25" t="inlineStr">
        <is>
          <t>STOP-PRE-00609</t>
        </is>
      </c>
      <c r="B610" s="25" t="inlineStr">
        <is>
          <t>SHIFT-PRE-20251216</t>
        </is>
      </c>
      <c r="C610" s="25" t="inlineStr">
        <is>
          <t>改善前</t>
        </is>
      </c>
      <c r="D610" s="51" t="n">
        <v>46007</v>
      </c>
      <c r="E610" s="25" t="inlineStr">
        <is>
          <t>KK200-1</t>
        </is>
      </c>
      <c r="F610" s="25" t="inlineStr">
        <is>
          <t>MATERIALS</t>
        </is>
      </c>
      <c r="G610" s="25" t="inlineStr">
        <is>
          <t>METAL DETECTOR</t>
        </is>
      </c>
      <c r="H610" s="25" t="inlineStr">
        <is>
          <t>Unplanned</t>
        </is>
      </c>
      <c r="I610" s="25" t="inlineStr">
        <is>
          <t>ROLLER MILL A</t>
        </is>
      </c>
      <c r="J610" s="25" t="inlineStr">
        <is>
          <t>-</t>
        </is>
      </c>
      <c r="K610" s="53" t="n">
        <v>46007.70208333333</v>
      </c>
      <c r="L610" s="53" t="n">
        <v>46007.70416666667</v>
      </c>
      <c r="M610" s="54" t="n">
        <v>3.3</v>
      </c>
      <c r="N610" s="25" t="inlineStr">
        <is>
          <t>https://zenodo.org/records/17855209</t>
        </is>
      </c>
      <c r="O610" s="25" t="inlineStr">
        <is>
          <t>公开真实生产数据</t>
        </is>
      </c>
      <c r="P610" t="inlineStr">
        <is>
          <t>SHIFT-PRE-20251216</t>
        </is>
      </c>
      <c r="Q610" t="inlineStr">
        <is>
          <t>已关联</t>
        </is>
      </c>
      <c r="R610" t="inlineStr">
        <is>
          <t>按班次口径判断</t>
        </is>
      </c>
      <c r="T610" t="inlineStr">
        <is>
          <t>否</t>
        </is>
      </c>
    </row>
    <row r="611">
      <c r="A611" s="25" t="inlineStr">
        <is>
          <t>STOP-PRE-00610</t>
        </is>
      </c>
      <c r="B611" s="25" t="inlineStr">
        <is>
          <t>SHIFT-PRE-20251216</t>
        </is>
      </c>
      <c r="C611" s="25" t="inlineStr">
        <is>
          <t>改善前</t>
        </is>
      </c>
      <c r="D611" s="51" t="n">
        <v>46007</v>
      </c>
      <c r="E611" s="25" t="inlineStr">
        <is>
          <t>KK200-1</t>
        </is>
      </c>
      <c r="F611" s="25" t="inlineStr">
        <is>
          <t>MATERIALS</t>
        </is>
      </c>
      <c r="G611" s="25" t="inlineStr">
        <is>
          <t>MANUAL BRICK HANDLING</t>
        </is>
      </c>
      <c r="H611" s="25" t="inlineStr">
        <is>
          <t>Unplanned</t>
        </is>
      </c>
      <c r="I611" s="25" t="inlineStr">
        <is>
          <t>HACKING STATION</t>
        </is>
      </c>
      <c r="J611" s="25" t="inlineStr">
        <is>
          <t>ΣΠΑΣΜΕΝΑ ΤΟΥΒΛΑ</t>
        </is>
      </c>
      <c r="K611" s="53" t="n">
        <v>46007.71944444445</v>
      </c>
      <c r="L611" s="53" t="n">
        <v>46007.725</v>
      </c>
      <c r="M611" s="54" t="n">
        <v>8.6</v>
      </c>
      <c r="N611" s="25" t="inlineStr">
        <is>
          <t>https://zenodo.org/records/17855209</t>
        </is>
      </c>
      <c r="O611" s="25" t="inlineStr">
        <is>
          <t>公开真实生产数据</t>
        </is>
      </c>
      <c r="P611" t="inlineStr">
        <is>
          <t>SHIFT-PRE-20251216</t>
        </is>
      </c>
      <c r="Q611" t="inlineStr">
        <is>
          <t>已关联</t>
        </is>
      </c>
      <c r="R611" t="inlineStr">
        <is>
          <t>按班次口径判断</t>
        </is>
      </c>
      <c r="T611" t="inlineStr">
        <is>
          <t>否</t>
        </is>
      </c>
    </row>
    <row r="612">
      <c r="A612" s="25" t="inlineStr">
        <is>
          <t>STOP-PRE-00611</t>
        </is>
      </c>
      <c r="B612" s="25" t="inlineStr">
        <is>
          <t>SHIFT-PRE-20251216</t>
        </is>
      </c>
      <c r="C612" s="25" t="inlineStr">
        <is>
          <t>改善前</t>
        </is>
      </c>
      <c r="D612" s="51" t="n">
        <v>46007</v>
      </c>
      <c r="E612" s="25" t="inlineStr">
        <is>
          <t>KK200-1</t>
        </is>
      </c>
      <c r="F612" s="25" t="inlineStr">
        <is>
          <t>FAILURE</t>
        </is>
      </c>
      <c r="G612" s="25" t="inlineStr">
        <is>
          <t>AUTOMATION FAILURE</t>
        </is>
      </c>
      <c r="H612" s="25" t="inlineStr">
        <is>
          <t>Unplanned</t>
        </is>
      </c>
      <c r="I612" s="25" t="inlineStr">
        <is>
          <t>DRYER</t>
        </is>
      </c>
      <c r="J612" s="25" t="inlineStr">
        <is>
          <t>ΠΑΤΙΝΑΡΕΙ Ο ΜΕΤΑΦ. ΕΞΟΔΟΥ ΣΤΗ ΓΡΑΜΜΗ 5-6</t>
        </is>
      </c>
      <c r="K612" s="53" t="n">
        <v>46007.73958333334</v>
      </c>
      <c r="L612" s="53" t="n">
        <v>46007.74375</v>
      </c>
      <c r="M612" s="54" t="n">
        <v>6.3</v>
      </c>
      <c r="N612" s="25" t="inlineStr">
        <is>
          <t>https://zenodo.org/records/17855209</t>
        </is>
      </c>
      <c r="O612" s="25" t="inlineStr">
        <is>
          <t>公开真实生产数据</t>
        </is>
      </c>
      <c r="P612" t="inlineStr">
        <is>
          <t>SHIFT-PRE-20251216</t>
        </is>
      </c>
      <c r="Q612" t="inlineStr">
        <is>
          <t>已关联</t>
        </is>
      </c>
      <c r="R612" t="inlineStr">
        <is>
          <t>按班次口径判断</t>
        </is>
      </c>
      <c r="T612" t="inlineStr">
        <is>
          <t>否</t>
        </is>
      </c>
    </row>
    <row r="613">
      <c r="A613" s="25" t="inlineStr">
        <is>
          <t>STOP-PRE-00612</t>
        </is>
      </c>
      <c r="B613" s="25" t="inlineStr">
        <is>
          <t>SHIFT-PRE-20251216</t>
        </is>
      </c>
      <c r="C613" s="25" t="inlineStr">
        <is>
          <t>改善前</t>
        </is>
      </c>
      <c r="D613" s="51" t="n">
        <v>46007</v>
      </c>
      <c r="E613" s="25" t="inlineStr">
        <is>
          <t>KK200-1</t>
        </is>
      </c>
      <c r="F613" s="25" t="inlineStr">
        <is>
          <t>MATERIALS</t>
        </is>
      </c>
      <c r="G613" s="25" t="inlineStr">
        <is>
          <t>MANUAL BRICK HANDLING</t>
        </is>
      </c>
      <c r="H613" s="25" t="inlineStr">
        <is>
          <t>Unplanned</t>
        </is>
      </c>
      <c r="I613" s="25" t="inlineStr">
        <is>
          <t>HACKING STATION</t>
        </is>
      </c>
      <c r="J613" s="25" t="inlineStr">
        <is>
          <t>ΣΠΑΣΜΕΝΑ ΤΟΥΒΛΑ</t>
        </is>
      </c>
      <c r="K613" s="53" t="n">
        <v>46007.77013888889</v>
      </c>
      <c r="L613" s="53" t="n">
        <v>46007.77986111111</v>
      </c>
      <c r="M613" s="54" t="n">
        <v>14.4</v>
      </c>
      <c r="N613" s="25" t="inlineStr">
        <is>
          <t>https://zenodo.org/records/17855209</t>
        </is>
      </c>
      <c r="O613" s="25" t="inlineStr">
        <is>
          <t>公开真实生产数据</t>
        </is>
      </c>
      <c r="P613" t="inlineStr">
        <is>
          <t>SHIFT-PRE-20251216</t>
        </is>
      </c>
      <c r="Q613" t="inlineStr">
        <is>
          <t>已关联</t>
        </is>
      </c>
      <c r="R613" t="inlineStr">
        <is>
          <t>按班次口径判断</t>
        </is>
      </c>
      <c r="T613" t="inlineStr">
        <is>
          <t>否</t>
        </is>
      </c>
    </row>
    <row r="614">
      <c r="A614" s="25" t="inlineStr">
        <is>
          <t>STOP-PRE-00613</t>
        </is>
      </c>
      <c r="B614" s="25" t="inlineStr">
        <is>
          <t>SHIFT-PRE-20251216</t>
        </is>
      </c>
      <c r="C614" s="25" t="inlineStr">
        <is>
          <t>改善前</t>
        </is>
      </c>
      <c r="D614" s="51" t="n">
        <v>46007</v>
      </c>
      <c r="E614" s="25" t="inlineStr">
        <is>
          <t>KK200-1</t>
        </is>
      </c>
      <c r="F614" s="25" t="inlineStr">
        <is>
          <t>FAILURE</t>
        </is>
      </c>
      <c r="G614" s="25" t="inlineStr">
        <is>
          <t>AUTOMATION FAILURE</t>
        </is>
      </c>
      <c r="H614" s="25" t="inlineStr">
        <is>
          <t>Unplanned</t>
        </is>
      </c>
      <c r="I614" s="25" t="inlineStr">
        <is>
          <t>DRYER</t>
        </is>
      </c>
      <c r="J614" s="25" t="inlineStr">
        <is>
          <t>ΠΑΤΙΝΑΡΕΙ Ο ΜΕΤΑΦ. ΕΞΟΔΟΥ ΣΤΗ ΓΡΑΜΜΗ 5-6</t>
        </is>
      </c>
      <c r="K614" s="53" t="n">
        <v>46007.79444444444</v>
      </c>
      <c r="L614" s="53" t="n">
        <v>46007.79930555556</v>
      </c>
      <c r="M614" s="54" t="n">
        <v>7.8</v>
      </c>
      <c r="N614" s="25" t="inlineStr">
        <is>
          <t>https://zenodo.org/records/17855209</t>
        </is>
      </c>
      <c r="O614" s="25" t="inlineStr">
        <is>
          <t>公开真实生产数据</t>
        </is>
      </c>
      <c r="P614" t="inlineStr">
        <is>
          <t>SHIFT-PRE-20251216</t>
        </is>
      </c>
      <c r="Q614" t="inlineStr">
        <is>
          <t>已关联</t>
        </is>
      </c>
      <c r="R614" t="inlineStr">
        <is>
          <t>按班次口径判断</t>
        </is>
      </c>
      <c r="T614" t="inlineStr">
        <is>
          <t>否</t>
        </is>
      </c>
    </row>
    <row r="615">
      <c r="A615" s="25" t="inlineStr">
        <is>
          <t>STOP-PRE-00614</t>
        </is>
      </c>
      <c r="B615" s="25" t="inlineStr">
        <is>
          <t>SHIFT-PRE-20251216</t>
        </is>
      </c>
      <c r="C615" s="25" t="inlineStr">
        <is>
          <t>改善前</t>
        </is>
      </c>
      <c r="D615" s="51" t="n">
        <v>46007</v>
      </c>
      <c r="E615" s="25" t="inlineStr">
        <is>
          <t>KK200-1</t>
        </is>
      </c>
      <c r="F615" s="25" t="inlineStr">
        <is>
          <t>FAILURE</t>
        </is>
      </c>
      <c r="G615" s="25" t="inlineStr">
        <is>
          <t>AUTOMATION FAILURE</t>
        </is>
      </c>
      <c r="H615" s="25" t="inlineStr">
        <is>
          <t>Unplanned</t>
        </is>
      </c>
      <c r="I615" s="25" t="inlineStr">
        <is>
          <t>DRYER</t>
        </is>
      </c>
      <c r="J615" s="25" t="inlineStr">
        <is>
          <t>ΠΑΤΙΝΑΡΕΙ Ο ΜΕΤΑΦ. ΕΞΟΔΟΥ ΣΤΗ ΓΡΑΜΜΗ 5-6</t>
        </is>
      </c>
      <c r="K615" s="53" t="n">
        <v>46007.81736111111</v>
      </c>
      <c r="L615" s="53" t="n">
        <v>46007.82013888889</v>
      </c>
      <c r="M615" s="54" t="n">
        <v>4.4</v>
      </c>
      <c r="N615" s="25" t="inlineStr">
        <is>
          <t>https://zenodo.org/records/17855209</t>
        </is>
      </c>
      <c r="O615" s="25" t="inlineStr">
        <is>
          <t>公开真实生产数据</t>
        </is>
      </c>
      <c r="P615" t="inlineStr">
        <is>
          <t>SHIFT-PRE-20251216</t>
        </is>
      </c>
      <c r="Q615" t="inlineStr">
        <is>
          <t>已关联</t>
        </is>
      </c>
      <c r="R615" t="inlineStr">
        <is>
          <t>按班次口径判断</t>
        </is>
      </c>
      <c r="T615" t="inlineStr">
        <is>
          <t>否</t>
        </is>
      </c>
    </row>
    <row r="616">
      <c r="A616" s="25" t="inlineStr">
        <is>
          <t>STOP-PRE-00615</t>
        </is>
      </c>
      <c r="B616" s="25" t="inlineStr">
        <is>
          <t>SHIFT-PRE-20251216</t>
        </is>
      </c>
      <c r="C616" s="25" t="inlineStr">
        <is>
          <t>改善前</t>
        </is>
      </c>
      <c r="D616" s="51" t="n">
        <v>46007</v>
      </c>
      <c r="E616" s="25" t="inlineStr">
        <is>
          <t>KK200-1</t>
        </is>
      </c>
      <c r="F616" s="25" t="inlineStr">
        <is>
          <t>FAILURE</t>
        </is>
      </c>
      <c r="G616" s="25" t="inlineStr">
        <is>
          <t>AUTOMATION FAILURE</t>
        </is>
      </c>
      <c r="H616" s="25" t="inlineStr">
        <is>
          <t>Unplanned</t>
        </is>
      </c>
      <c r="I616" s="25" t="inlineStr">
        <is>
          <t>DRYER</t>
        </is>
      </c>
      <c r="J616" s="25" t="inlineStr">
        <is>
          <t>ΔΕΝ ΦΟΡΤΩΘΗΚΕ ΣΩΣΤΑ ΤΟ ΤΕΛΑΡΟ ΣΤΟ ΜΕΤΑΦ. ΕΞΟΔΟΥ</t>
        </is>
      </c>
      <c r="K616" s="53" t="n">
        <v>46007.82777777778</v>
      </c>
      <c r="L616" s="53" t="n">
        <v>46007.83194444444</v>
      </c>
      <c r="M616" s="54" t="n">
        <v>6.5</v>
      </c>
      <c r="N616" s="25" t="inlineStr">
        <is>
          <t>https://zenodo.org/records/17855209</t>
        </is>
      </c>
      <c r="O616" s="25" t="inlineStr">
        <is>
          <t>公开真实生产数据</t>
        </is>
      </c>
      <c r="P616" t="inlineStr">
        <is>
          <t>SHIFT-PRE-20251216</t>
        </is>
      </c>
      <c r="Q616" t="inlineStr">
        <is>
          <t>已关联</t>
        </is>
      </c>
      <c r="R616" t="inlineStr">
        <is>
          <t>按班次口径判断</t>
        </is>
      </c>
      <c r="T616" t="inlineStr">
        <is>
          <t>否</t>
        </is>
      </c>
    </row>
    <row r="617">
      <c r="A617" s="25" t="inlineStr">
        <is>
          <t>STOP-PRE-00616</t>
        </is>
      </c>
      <c r="B617" s="25" t="inlineStr">
        <is>
          <t>SHIFT-PRE-20251216</t>
        </is>
      </c>
      <c r="C617" s="25" t="inlineStr">
        <is>
          <t>改善前</t>
        </is>
      </c>
      <c r="D617" s="51" t="n">
        <v>46007</v>
      </c>
      <c r="E617" s="25" t="inlineStr">
        <is>
          <t>KK200-1</t>
        </is>
      </c>
      <c r="F617" s="25" t="inlineStr">
        <is>
          <t>OPERATIONAL</t>
        </is>
      </c>
      <c r="G617" s="25" t="inlineStr">
        <is>
          <t>CLEANING</t>
        </is>
      </c>
      <c r="H617" s="25" t="inlineStr">
        <is>
          <t>Planned - Included in OEE</t>
        </is>
      </c>
      <c r="I617" s="25" t="inlineStr">
        <is>
          <t>EXTRUDER PRESS</t>
        </is>
      </c>
      <c r="J617" s="25" t="inlineStr">
        <is>
          <t>-</t>
        </is>
      </c>
      <c r="K617" s="53" t="n">
        <v>46007.84166666667</v>
      </c>
      <c r="L617" s="53" t="n">
        <v>46007.85416666666</v>
      </c>
      <c r="M617" s="54" t="n">
        <v>18</v>
      </c>
      <c r="N617" s="25" t="inlineStr">
        <is>
          <t>https://zenodo.org/records/17855209</t>
        </is>
      </c>
      <c r="O617" s="25" t="inlineStr">
        <is>
          <t>公开真实生产数据</t>
        </is>
      </c>
      <c r="P617" t="inlineStr">
        <is>
          <t>SHIFT-PRE-20251216</t>
        </is>
      </c>
      <c r="Q617" t="inlineStr">
        <is>
          <t>已关联</t>
        </is>
      </c>
      <c r="R617" t="inlineStr">
        <is>
          <t>按班次口径判断</t>
        </is>
      </c>
      <c r="T617" t="inlineStr">
        <is>
          <t>否</t>
        </is>
      </c>
    </row>
    <row r="618">
      <c r="A618" s="25" t="inlineStr">
        <is>
          <t>STOP-PRE-00617</t>
        </is>
      </c>
      <c r="B618" s="25" t="inlineStr">
        <is>
          <t>SHIFT-PRE-20251217</t>
        </is>
      </c>
      <c r="C618" s="25" t="inlineStr">
        <is>
          <t>改善前</t>
        </is>
      </c>
      <c r="D618" s="51" t="n">
        <v>46008</v>
      </c>
      <c r="E618" s="25" t="inlineStr">
        <is>
          <t>KK200-1</t>
        </is>
      </c>
      <c r="F618" s="25" t="inlineStr">
        <is>
          <t>OPERATIONAL</t>
        </is>
      </c>
      <c r="G618" s="25" t="inlineStr">
        <is>
          <t>CLEANING</t>
        </is>
      </c>
      <c r="H618" s="25" t="inlineStr">
        <is>
          <t>Planned - Included in OEE</t>
        </is>
      </c>
      <c r="I618" s="25" t="inlineStr">
        <is>
          <t>EXTRUDER PRESS</t>
        </is>
      </c>
      <c r="J618" s="25" t="inlineStr">
        <is>
          <t>-</t>
        </is>
      </c>
      <c r="K618" s="53" t="n">
        <v>46008.51041666666</v>
      </c>
      <c r="L618" s="53" t="n">
        <v>46008.51458333333</v>
      </c>
      <c r="M618" s="54" t="n">
        <v>6.3</v>
      </c>
      <c r="N618" s="25" t="inlineStr">
        <is>
          <t>https://zenodo.org/records/17855209</t>
        </is>
      </c>
      <c r="O618" s="25" t="inlineStr">
        <is>
          <t>公开真实生产数据</t>
        </is>
      </c>
      <c r="P618" t="inlineStr">
        <is>
          <t>SHIFT-PRE-20251217</t>
        </is>
      </c>
      <c r="Q618" t="inlineStr">
        <is>
          <t>已关联</t>
        </is>
      </c>
      <c r="R618" t="inlineStr">
        <is>
          <t>按班次口径判断</t>
        </is>
      </c>
      <c r="T618" t="inlineStr">
        <is>
          <t>否</t>
        </is>
      </c>
    </row>
    <row r="619">
      <c r="A619" s="25" t="inlineStr">
        <is>
          <t>STOP-PRE-00618</t>
        </is>
      </c>
      <c r="B619" s="25" t="inlineStr">
        <is>
          <t>SHIFT-PRE-20251217</t>
        </is>
      </c>
      <c r="C619" s="25" t="inlineStr">
        <is>
          <t>改善前</t>
        </is>
      </c>
      <c r="D619" s="51" t="n">
        <v>46008</v>
      </c>
      <c r="E619" s="25" t="inlineStr">
        <is>
          <t>KK200-1</t>
        </is>
      </c>
      <c r="F619" s="25" t="inlineStr">
        <is>
          <t>MATERIALS</t>
        </is>
      </c>
      <c r="G619" s="25" t="inlineStr">
        <is>
          <t>MANUAL BRICK HANDLING</t>
        </is>
      </c>
      <c r="H619" s="25" t="inlineStr">
        <is>
          <t>Unplanned</t>
        </is>
      </c>
      <c r="I619" s="25" t="inlineStr">
        <is>
          <t>HACKING STATION</t>
        </is>
      </c>
      <c r="J619" s="25" t="inlineStr">
        <is>
          <t>ΣΠΑΣΜΕΝΑ ΤΟΥΒΛΑ</t>
        </is>
      </c>
      <c r="K619" s="53" t="n">
        <v>46008.54791666667</v>
      </c>
      <c r="L619" s="53" t="n">
        <v>46008.55347222222</v>
      </c>
      <c r="M619" s="54" t="n">
        <v>8.699999999999999</v>
      </c>
      <c r="N619" s="25" t="inlineStr">
        <is>
          <t>https://zenodo.org/records/17855209</t>
        </is>
      </c>
      <c r="O619" s="25" t="inlineStr">
        <is>
          <t>公开真实生产数据</t>
        </is>
      </c>
      <c r="P619" t="inlineStr">
        <is>
          <t>SHIFT-PRE-20251217</t>
        </is>
      </c>
      <c r="Q619" t="inlineStr">
        <is>
          <t>已关联</t>
        </is>
      </c>
      <c r="R619" t="inlineStr">
        <is>
          <t>按班次口径判断</t>
        </is>
      </c>
      <c r="T619" t="inlineStr">
        <is>
          <t>否</t>
        </is>
      </c>
    </row>
    <row r="620">
      <c r="A620" s="25" t="inlineStr">
        <is>
          <t>STOP-PRE-00619</t>
        </is>
      </c>
      <c r="B620" s="25" t="inlineStr">
        <is>
          <t>SHIFT-PRE-20251217</t>
        </is>
      </c>
      <c r="C620" s="25" t="inlineStr">
        <is>
          <t>改善前</t>
        </is>
      </c>
      <c r="D620" s="51" t="n">
        <v>46008</v>
      </c>
      <c r="E620" s="25" t="inlineStr">
        <is>
          <t>KK200-1</t>
        </is>
      </c>
      <c r="F620" s="25" t="inlineStr">
        <is>
          <t>FAILURE</t>
        </is>
      </c>
      <c r="G620" s="25" t="inlineStr">
        <is>
          <t>AUTOMATION FAILURE</t>
        </is>
      </c>
      <c r="H620" s="25" t="inlineStr">
        <is>
          <t>Unplanned</t>
        </is>
      </c>
      <c r="I620" s="25" t="inlineStr">
        <is>
          <t>HACKING STATION</t>
        </is>
      </c>
      <c r="J620" s="25" t="inlineStr">
        <is>
          <t>ΚΑΛΩΔΙΟ PDP/TO ΒΑΓΟΝΙ ΠΟΥ ΦΟΡΤΩΝΕΙ ΔΕΝ ΠΗΓΕ ΣΤΗ ΘΕΣΗ ΤΟΥ</t>
        </is>
      </c>
      <c r="K620" s="53" t="n">
        <v>46008.5625</v>
      </c>
      <c r="L620" s="53" t="n">
        <v>46008.60138888889</v>
      </c>
      <c r="M620" s="54" t="n">
        <v>56.9</v>
      </c>
      <c r="N620" s="25" t="inlineStr">
        <is>
          <t>https://zenodo.org/records/17855209</t>
        </is>
      </c>
      <c r="O620" s="25" t="inlineStr">
        <is>
          <t>公开真实生产数据</t>
        </is>
      </c>
      <c r="P620" t="inlineStr">
        <is>
          <t>SHIFT-PRE-20251217</t>
        </is>
      </c>
      <c r="Q620" t="inlineStr">
        <is>
          <t>已关联</t>
        </is>
      </c>
      <c r="R620" t="inlineStr">
        <is>
          <t>按班次口径判断</t>
        </is>
      </c>
      <c r="T620" t="inlineStr">
        <is>
          <t>否</t>
        </is>
      </c>
    </row>
    <row r="621">
      <c r="A621" s="25" t="inlineStr">
        <is>
          <t>STOP-PRE-00620</t>
        </is>
      </c>
      <c r="B621" s="25" t="inlineStr">
        <is>
          <t>SHIFT-PRE-20251217</t>
        </is>
      </c>
      <c r="C621" s="25" t="inlineStr">
        <is>
          <t>改善前</t>
        </is>
      </c>
      <c r="D621" s="51" t="n">
        <v>46008</v>
      </c>
      <c r="E621" s="25" t="inlineStr">
        <is>
          <t>KK200-1</t>
        </is>
      </c>
      <c r="F621" s="25" t="inlineStr">
        <is>
          <t>MATERIALS</t>
        </is>
      </c>
      <c r="G621" s="25" t="inlineStr">
        <is>
          <t>RACKS</t>
        </is>
      </c>
      <c r="H621" s="25" t="inlineStr">
        <is>
          <t>Unplanned</t>
        </is>
      </c>
      <c r="I621" s="25" t="inlineStr">
        <is>
          <t>EMPTY RACK TRANSPORTER</t>
        </is>
      </c>
      <c r="J621" s="25" t="inlineStr">
        <is>
          <t>ΕΞΟΔΟΣ ΤΕΛΑΡΩΝ ΛΟΓΟ ΤΡΟΧΩΝ</t>
        </is>
      </c>
      <c r="K621" s="53" t="n">
        <v>46008.60625</v>
      </c>
      <c r="L621" s="53" t="n">
        <v>46008.61180555556</v>
      </c>
      <c r="M621" s="54" t="n">
        <v>8.5</v>
      </c>
      <c r="N621" s="25" t="inlineStr">
        <is>
          <t>https://zenodo.org/records/17855209</t>
        </is>
      </c>
      <c r="O621" s="25" t="inlineStr">
        <is>
          <t>公开真实生产数据</t>
        </is>
      </c>
      <c r="P621" t="inlineStr">
        <is>
          <t>SHIFT-PRE-20251217</t>
        </is>
      </c>
      <c r="Q621" t="inlineStr">
        <is>
          <t>已关联</t>
        </is>
      </c>
      <c r="R621" t="inlineStr">
        <is>
          <t>按班次口径判断</t>
        </is>
      </c>
      <c r="T621" t="inlineStr">
        <is>
          <t>否</t>
        </is>
      </c>
    </row>
    <row r="622">
      <c r="A622" s="25" t="inlineStr">
        <is>
          <t>STOP-PRE-00621</t>
        </is>
      </c>
      <c r="B622" s="25" t="inlineStr">
        <is>
          <t>SHIFT-PRE-20251217</t>
        </is>
      </c>
      <c r="C622" s="25" t="inlineStr">
        <is>
          <t>改善前</t>
        </is>
      </c>
      <c r="D622" s="51" t="n">
        <v>46008</v>
      </c>
      <c r="E622" s="25" t="inlineStr">
        <is>
          <t>KK250</t>
        </is>
      </c>
      <c r="F622" s="25" t="inlineStr">
        <is>
          <t>SETUPS-CHANGEOVERS</t>
        </is>
      </c>
      <c r="G622" s="25" t="inlineStr">
        <is>
          <t>MATERIAL CHANGEOVER</t>
        </is>
      </c>
      <c r="H622" s="25" t="inlineStr">
        <is>
          <t>Planned - Included in OEE</t>
        </is>
      </c>
      <c r="I622" s="25" t="inlineStr">
        <is>
          <t>EXTRUDER PRESS</t>
        </is>
      </c>
      <c r="J622" s="25" t="inlineStr">
        <is>
          <t>-</t>
        </is>
      </c>
      <c r="K622" s="53" t="n">
        <v>46008.62847222222</v>
      </c>
      <c r="L622" s="53" t="n">
        <v>46008.63611111111</v>
      </c>
      <c r="M622" s="54" t="n">
        <v>11.4</v>
      </c>
      <c r="N622" s="25" t="inlineStr">
        <is>
          <t>https://zenodo.org/records/17855209</t>
        </is>
      </c>
      <c r="O622" s="25" t="inlineStr">
        <is>
          <t>公开真实生产数据</t>
        </is>
      </c>
      <c r="P622" t="inlineStr">
        <is>
          <t>SHIFT-PRE-20251217</t>
        </is>
      </c>
      <c r="Q622" t="inlineStr">
        <is>
          <t>已关联</t>
        </is>
      </c>
      <c r="R622" t="inlineStr">
        <is>
          <t>按班次口径判断</t>
        </is>
      </c>
      <c r="T622" t="inlineStr">
        <is>
          <t>是</t>
        </is>
      </c>
      <c r="U622">
        <f>IFERROR(VLOOKUP(G622,'18_换产标准_模拟'!$B$2:$F$4,3,FALSE),"")</f>
        <v/>
      </c>
      <c r="V622">
        <f>IFERROR(MAX(M622-U622,0),"")</f>
        <v/>
      </c>
      <c r="W622">
        <f>IFERROR(IF(V622=0,"达标",IF(V622&lt;=VLOOKUP(G622,'18_换产标准_模拟'!$B$2:$F$4,4,FALSE)-VLOOKUP(G622,'18_换产标准_模拟'!$B$2:$F$4,3,FALSE),"轻微超时",IF(V622&lt;=VLOOKUP(G622,'18_换产标准_模拟'!$B$2:$F$4,5,FALSE)-VLOOKUP(G622,'18_换产标准_模拟'!$B$2:$F$4,3,FALSE),"超时","严重超时"))),"")</f>
        <v/>
      </c>
      <c r="X622">
        <f>IFERROR(INDEX('18_换产标准_模拟'!$A$2:$A$4,MATCH(G622,'18_换产标准_模拟'!$B$2:$B$4,0)),"")</f>
        <v/>
      </c>
      <c r="Y622" t="inlineStr">
        <is>
          <t>团队模拟数据</t>
        </is>
      </c>
    </row>
    <row r="623">
      <c r="A623" s="25" t="inlineStr">
        <is>
          <t>STOP-PRE-00622</t>
        </is>
      </c>
      <c r="B623" s="25" t="inlineStr">
        <is>
          <t>SHIFT-PRE-20251217</t>
        </is>
      </c>
      <c r="C623" s="25" t="inlineStr">
        <is>
          <t>改善前</t>
        </is>
      </c>
      <c r="D623" s="51" t="n">
        <v>46008</v>
      </c>
      <c r="E623" s="25" t="inlineStr">
        <is>
          <t>KK250</t>
        </is>
      </c>
      <c r="F623" s="25" t="inlineStr">
        <is>
          <t>MATERIALS</t>
        </is>
      </c>
      <c r="G623" s="25" t="inlineStr">
        <is>
          <t>RACKS</t>
        </is>
      </c>
      <c r="H623" s="25" t="inlineStr">
        <is>
          <t>Unplanned</t>
        </is>
      </c>
      <c r="I623" s="25" t="inlineStr">
        <is>
          <t>HYDRAULIC ELEVATOR (LOADING)</t>
        </is>
      </c>
      <c r="J623" s="25" t="inlineStr">
        <is>
          <t>ΣΤΡΑΒΟ ΤΕΛΑΡΟ</t>
        </is>
      </c>
      <c r="K623" s="53" t="n">
        <v>46008.66666666666</v>
      </c>
      <c r="L623" s="53" t="n">
        <v>46008.66875</v>
      </c>
      <c r="M623" s="54" t="n">
        <v>4</v>
      </c>
      <c r="N623" s="25" t="inlineStr">
        <is>
          <t>https://zenodo.org/records/17855209</t>
        </is>
      </c>
      <c r="O623" s="25" t="inlineStr">
        <is>
          <t>公开真实生产数据</t>
        </is>
      </c>
      <c r="P623" t="inlineStr">
        <is>
          <t>SHIFT-PRE-20251217</t>
        </is>
      </c>
      <c r="Q623" t="inlineStr">
        <is>
          <t>已关联</t>
        </is>
      </c>
      <c r="R623" t="inlineStr">
        <is>
          <t>按班次口径判断</t>
        </is>
      </c>
      <c r="T623" t="inlineStr">
        <is>
          <t>否</t>
        </is>
      </c>
    </row>
    <row r="624">
      <c r="A624" s="25" t="inlineStr">
        <is>
          <t>STOP-PRE-00623</t>
        </is>
      </c>
      <c r="B624" s="25" t="inlineStr">
        <is>
          <t>SHIFT-PRE-20251217</t>
        </is>
      </c>
      <c r="C624" s="25" t="inlineStr">
        <is>
          <t>改善前</t>
        </is>
      </c>
      <c r="D624" s="51" t="n">
        <v>46008</v>
      </c>
      <c r="E624" s="25" t="inlineStr">
        <is>
          <t>KK250</t>
        </is>
      </c>
      <c r="F624" s="25" t="inlineStr">
        <is>
          <t>FAILURE</t>
        </is>
      </c>
      <c r="G624" s="25" t="inlineStr">
        <is>
          <t>AUTOMATION FAILURE</t>
        </is>
      </c>
      <c r="H624" s="25" t="inlineStr">
        <is>
          <t>Unplanned</t>
        </is>
      </c>
      <c r="I624" s="25" t="inlineStr">
        <is>
          <t>DRYER</t>
        </is>
      </c>
      <c r="J624" s="25" t="inlineStr">
        <is>
          <t>ΔΕΝ ΦΟΡΤΩΘΗΚΕ ΣΩΣΤΑ ΤΟ ΤΕΛΑΡΟ ΣΤΟ ΜΕΤΑΦ. ΕΙΣΟΔΟΥ/ ΣΠΑΣΜΕΝΑ ΤΟΥΒΛΑ ΣΤΟ ΠΑΚΕΤΑΔΟΡΟ</t>
        </is>
      </c>
      <c r="K624" s="53" t="n">
        <v>46008.67638888889</v>
      </c>
      <c r="L624" s="53" t="n">
        <v>46008.6875</v>
      </c>
      <c r="M624" s="54" t="n">
        <v>16.9</v>
      </c>
      <c r="N624" s="25" t="inlineStr">
        <is>
          <t>https://zenodo.org/records/17855209</t>
        </is>
      </c>
      <c r="O624" s="25" t="inlineStr">
        <is>
          <t>公开真实生产数据</t>
        </is>
      </c>
      <c r="P624" t="inlineStr">
        <is>
          <t>SHIFT-PRE-20251217</t>
        </is>
      </c>
      <c r="Q624" t="inlineStr">
        <is>
          <t>已关联</t>
        </is>
      </c>
      <c r="R624" t="inlineStr">
        <is>
          <t>按班次口径判断</t>
        </is>
      </c>
      <c r="T624" t="inlineStr">
        <is>
          <t>否</t>
        </is>
      </c>
    </row>
    <row r="625">
      <c r="A625" s="25" t="inlineStr">
        <is>
          <t>STOP-PRE-00624</t>
        </is>
      </c>
      <c r="B625" s="25" t="inlineStr">
        <is>
          <t>SHIFT-PRE-20251217</t>
        </is>
      </c>
      <c r="C625" s="25" t="inlineStr">
        <is>
          <t>改善前</t>
        </is>
      </c>
      <c r="D625" s="51" t="n">
        <v>46008</v>
      </c>
      <c r="E625" s="25" t="inlineStr">
        <is>
          <t>KK250</t>
        </is>
      </c>
      <c r="F625" s="25" t="inlineStr">
        <is>
          <t>MATERIALS</t>
        </is>
      </c>
      <c r="G625" s="25" t="inlineStr">
        <is>
          <t>MANUAL BRICK HANDLING</t>
        </is>
      </c>
      <c r="H625" s="25" t="inlineStr">
        <is>
          <t>Unplanned</t>
        </is>
      </c>
      <c r="I625" s="25" t="inlineStr">
        <is>
          <t>HACKING STATION</t>
        </is>
      </c>
      <c r="J625" s="25" t="inlineStr">
        <is>
          <t>ΣΠΑΣΜΕΝΑ ΤΟΥΒΛΑ</t>
        </is>
      </c>
      <c r="K625" s="53" t="n">
        <v>46008.69791666666</v>
      </c>
      <c r="L625" s="53" t="n">
        <v>46008.71388888889</v>
      </c>
      <c r="M625" s="54" t="n">
        <v>23.2</v>
      </c>
      <c r="N625" s="25" t="inlineStr">
        <is>
          <t>https://zenodo.org/records/17855209</t>
        </is>
      </c>
      <c r="O625" s="25" t="inlineStr">
        <is>
          <t>公开真实生产数据</t>
        </is>
      </c>
      <c r="P625" t="inlineStr">
        <is>
          <t>SHIFT-PRE-20251217</t>
        </is>
      </c>
      <c r="Q625" t="inlineStr">
        <is>
          <t>已关联</t>
        </is>
      </c>
      <c r="R625" t="inlineStr">
        <is>
          <t>按班次口径判断</t>
        </is>
      </c>
      <c r="T625" t="inlineStr">
        <is>
          <t>否</t>
        </is>
      </c>
    </row>
    <row r="626">
      <c r="A626" s="25" t="inlineStr">
        <is>
          <t>STOP-PRE-00625</t>
        </is>
      </c>
      <c r="B626" s="25" t="inlineStr">
        <is>
          <t>SHIFT-PRE-20251217</t>
        </is>
      </c>
      <c r="C626" s="25" t="inlineStr">
        <is>
          <t>改善前</t>
        </is>
      </c>
      <c r="D626" s="51" t="n">
        <v>46008</v>
      </c>
      <c r="E626" s="25" t="inlineStr">
        <is>
          <t>KK250</t>
        </is>
      </c>
      <c r="F626" s="25" t="inlineStr">
        <is>
          <t>MATERIALS</t>
        </is>
      </c>
      <c r="G626" s="25" t="inlineStr">
        <is>
          <t>MATERIAL STARVATION</t>
        </is>
      </c>
      <c r="H626" s="25" t="inlineStr">
        <is>
          <t>Unplanned</t>
        </is>
      </c>
      <c r="I626" s="25" t="inlineStr">
        <is>
          <t>SILO</t>
        </is>
      </c>
      <c r="J626" s="25" t="inlineStr">
        <is>
          <t>ΕΝΕΡΓΕΙΕΣ ΓΙΑ ΝΑ ΑΛΛΑΞΕΙ ΤΟ ΚΑΤΩΤΑΤΟ ΟΡΙΟ ΧΩΜΑΤΟΣ ΣΤΟ ΣΙΛΟ</t>
        </is>
      </c>
      <c r="K626" s="53" t="n">
        <v>46008.76597222222</v>
      </c>
      <c r="L626" s="53" t="n">
        <v>46008.77291666667</v>
      </c>
      <c r="M626" s="54" t="n">
        <v>10.8</v>
      </c>
      <c r="N626" s="25" t="inlineStr">
        <is>
          <t>https://zenodo.org/records/17855209</t>
        </is>
      </c>
      <c r="O626" s="25" t="inlineStr">
        <is>
          <t>公开真实生产数据</t>
        </is>
      </c>
      <c r="P626" t="inlineStr">
        <is>
          <t>SHIFT-PRE-20251217</t>
        </is>
      </c>
      <c r="Q626" t="inlineStr">
        <is>
          <t>已关联</t>
        </is>
      </c>
      <c r="R626" t="inlineStr">
        <is>
          <t>按班次口径判断</t>
        </is>
      </c>
      <c r="T626" t="inlineStr">
        <is>
          <t>否</t>
        </is>
      </c>
    </row>
    <row r="627">
      <c r="A627" s="25" t="inlineStr">
        <is>
          <t>STOP-PRE-00626</t>
        </is>
      </c>
      <c r="B627" s="25" t="inlineStr">
        <is>
          <t>SHIFT-PRE-20251217</t>
        </is>
      </c>
      <c r="C627" s="25" t="inlineStr">
        <is>
          <t>改善前</t>
        </is>
      </c>
      <c r="D627" s="51" t="n">
        <v>46008</v>
      </c>
      <c r="E627" s="25" t="inlineStr">
        <is>
          <t>KK250</t>
        </is>
      </c>
      <c r="F627" s="25" t="inlineStr">
        <is>
          <t>FAILURE</t>
        </is>
      </c>
      <c r="G627" s="25" t="inlineStr">
        <is>
          <t>AUTOMATION FAILURE</t>
        </is>
      </c>
      <c r="H627" s="25" t="inlineStr">
        <is>
          <t>Unplanned</t>
        </is>
      </c>
      <c r="I627" s="25" t="inlineStr">
        <is>
          <t>DRYER</t>
        </is>
      </c>
      <c r="J627" s="25" t="inlineStr">
        <is>
          <t>ΠΑΤΙΝΑΡΕΙ Ο ΜΕΤΑΦ. ΕΞΟΔΟΥ ΣΤΗ ΓΡΑΜΜΗ 5-6</t>
        </is>
      </c>
      <c r="K627" s="53" t="n">
        <v>46008.80347222222</v>
      </c>
      <c r="L627" s="53" t="n">
        <v>46008.80555555555</v>
      </c>
      <c r="M627" s="54" t="n">
        <v>3.7</v>
      </c>
      <c r="N627" s="25" t="inlineStr">
        <is>
          <t>https://zenodo.org/records/17855209</t>
        </is>
      </c>
      <c r="O627" s="25" t="inlineStr">
        <is>
          <t>公开真实生产数据</t>
        </is>
      </c>
      <c r="P627" t="inlineStr">
        <is>
          <t>SHIFT-PRE-20251217</t>
        </is>
      </c>
      <c r="Q627" t="inlineStr">
        <is>
          <t>已关联</t>
        </is>
      </c>
      <c r="R627" t="inlineStr">
        <is>
          <t>按班次口径判断</t>
        </is>
      </c>
      <c r="T627" t="inlineStr">
        <is>
          <t>否</t>
        </is>
      </c>
    </row>
    <row r="628">
      <c r="A628" s="25" t="inlineStr">
        <is>
          <t>STOP-PRE-00627</t>
        </is>
      </c>
      <c r="B628" s="25" t="inlineStr">
        <is>
          <t>SHIFT-PRE-20251217</t>
        </is>
      </c>
      <c r="C628" s="25" t="inlineStr">
        <is>
          <t>改善前</t>
        </is>
      </c>
      <c r="D628" s="51" t="n">
        <v>46008</v>
      </c>
      <c r="E628" s="25" t="inlineStr">
        <is>
          <t>KK200-1</t>
        </is>
      </c>
      <c r="F628" s="25" t="inlineStr">
        <is>
          <t>SETUPS-CHANGEOVERS</t>
        </is>
      </c>
      <c r="G628" s="25" t="inlineStr">
        <is>
          <t>MATERIAL CHANGEOVER</t>
        </is>
      </c>
      <c r="H628" s="25" t="inlineStr">
        <is>
          <t>Planned - Included in OEE</t>
        </is>
      </c>
      <c r="I628" s="25" t="inlineStr">
        <is>
          <t>EXTRUDER PRESS</t>
        </is>
      </c>
      <c r="J628" s="25" t="inlineStr">
        <is>
          <t>-</t>
        </is>
      </c>
      <c r="K628" s="53" t="n">
        <v>46008.8125</v>
      </c>
      <c r="L628" s="53" t="n">
        <v>46008.825</v>
      </c>
      <c r="M628" s="54" t="n">
        <v>18.5</v>
      </c>
      <c r="N628" s="25" t="inlineStr">
        <is>
          <t>https://zenodo.org/records/17855209</t>
        </is>
      </c>
      <c r="O628" s="25" t="inlineStr">
        <is>
          <t>公开真实生产数据</t>
        </is>
      </c>
      <c r="P628" t="inlineStr">
        <is>
          <t>SHIFT-PRE-20251217</t>
        </is>
      </c>
      <c r="Q628" t="inlineStr">
        <is>
          <t>已关联</t>
        </is>
      </c>
      <c r="R628" t="inlineStr">
        <is>
          <t>按班次口径判断</t>
        </is>
      </c>
      <c r="T628" t="inlineStr">
        <is>
          <t>是</t>
        </is>
      </c>
      <c r="U628">
        <f>IFERROR(VLOOKUP(G628,'18_换产标准_模拟'!$B$2:$F$4,3,FALSE),"")</f>
        <v/>
      </c>
      <c r="V628">
        <f>IFERROR(MAX(M628-U628,0),"")</f>
        <v/>
      </c>
      <c r="W628">
        <f>IFERROR(IF(V628=0,"达标",IF(V628&lt;=VLOOKUP(G628,'18_换产标准_模拟'!$B$2:$F$4,4,FALSE)-VLOOKUP(G628,'18_换产标准_模拟'!$B$2:$F$4,3,FALSE),"轻微超时",IF(V628&lt;=VLOOKUP(G628,'18_换产标准_模拟'!$B$2:$F$4,5,FALSE)-VLOOKUP(G628,'18_换产标准_模拟'!$B$2:$F$4,3,FALSE),"超时","严重超时"))),"")</f>
        <v/>
      </c>
      <c r="X628">
        <f>IFERROR(INDEX('18_换产标准_模拟'!$A$2:$A$4,MATCH(G628,'18_换产标准_模拟'!$B$2:$B$4,0)),"")</f>
        <v/>
      </c>
      <c r="Y628" t="inlineStr">
        <is>
          <t>团队模拟数据</t>
        </is>
      </c>
    </row>
    <row r="629">
      <c r="A629" s="25" t="inlineStr">
        <is>
          <t>STOP-PRE-00628</t>
        </is>
      </c>
      <c r="B629" s="25" t="inlineStr">
        <is>
          <t>SHIFT-PRE-20251217</t>
        </is>
      </c>
      <c r="C629" s="25" t="inlineStr">
        <is>
          <t>改善前</t>
        </is>
      </c>
      <c r="D629" s="51" t="n">
        <v>46008</v>
      </c>
      <c r="E629" s="25" t="inlineStr">
        <is>
          <t>KK200-1</t>
        </is>
      </c>
      <c r="F629" s="25" t="inlineStr">
        <is>
          <t>OPERATIONAL</t>
        </is>
      </c>
      <c r="G629" s="25" t="inlineStr">
        <is>
          <t>NO PRODUCTION SCHEDULE</t>
        </is>
      </c>
      <c r="H629" s="25" t="inlineStr">
        <is>
          <t>Planned - Not included in OEE</t>
        </is>
      </c>
      <c r="I629" s="25" t="inlineStr">
        <is>
          <t>-</t>
        </is>
      </c>
      <c r="J629" s="25" t="inlineStr">
        <is>
          <t>-</t>
        </is>
      </c>
      <c r="K629" s="53" t="n">
        <v>46008.82986111111</v>
      </c>
      <c r="L629" s="53" t="n">
        <v>46008.84375</v>
      </c>
      <c r="M629" s="54" t="n">
        <v>20</v>
      </c>
      <c r="N629" s="25" t="inlineStr">
        <is>
          <t>https://zenodo.org/records/17855209</t>
        </is>
      </c>
      <c r="O629" s="25" t="inlineStr">
        <is>
          <t>公开真实生产数据</t>
        </is>
      </c>
      <c r="P629" t="inlineStr">
        <is>
          <t>SHIFT-PRE-20251217</t>
        </is>
      </c>
      <c r="Q629" t="inlineStr">
        <is>
          <t>已关联</t>
        </is>
      </c>
      <c r="R629" t="inlineStr">
        <is>
          <t>按班次口径判断</t>
        </is>
      </c>
      <c r="T629" t="inlineStr">
        <is>
          <t>否</t>
        </is>
      </c>
    </row>
    <row r="630">
      <c r="A630" s="25" t="inlineStr">
        <is>
          <t>STOP-PRE-00629</t>
        </is>
      </c>
      <c r="B630" s="25" t="inlineStr">
        <is>
          <t>SHIFT-PRE-20251218</t>
        </is>
      </c>
      <c r="C630" s="25" t="inlineStr">
        <is>
          <t>改善前</t>
        </is>
      </c>
      <c r="D630" s="51" t="n">
        <v>46009</v>
      </c>
      <c r="E630" s="25" t="inlineStr">
        <is>
          <t>KK200-1</t>
        </is>
      </c>
      <c r="F630" s="25" t="inlineStr">
        <is>
          <t>OPERATIONAL</t>
        </is>
      </c>
      <c r="G630" s="25" t="inlineStr">
        <is>
          <t>CLEANING</t>
        </is>
      </c>
      <c r="H630" s="25" t="inlineStr">
        <is>
          <t>Planned - Included in OEE</t>
        </is>
      </c>
      <c r="I630" s="25" t="inlineStr">
        <is>
          <t>EXTRUDER PRESS</t>
        </is>
      </c>
      <c r="J630" s="25" t="inlineStr">
        <is>
          <t>-</t>
        </is>
      </c>
      <c r="K630" s="53" t="n">
        <v>46009.51041666666</v>
      </c>
      <c r="L630" s="53" t="n">
        <v>46009.51597222222</v>
      </c>
      <c r="M630" s="54" t="n">
        <v>8.9</v>
      </c>
      <c r="N630" s="25" t="inlineStr">
        <is>
          <t>https://zenodo.org/records/17855209</t>
        </is>
      </c>
      <c r="O630" s="25" t="inlineStr">
        <is>
          <t>公开真实生产数据</t>
        </is>
      </c>
      <c r="P630" t="inlineStr">
        <is>
          <t>SHIFT-PRE-20251218</t>
        </is>
      </c>
      <c r="Q630" t="inlineStr">
        <is>
          <t>已关联</t>
        </is>
      </c>
      <c r="R630" t="inlineStr">
        <is>
          <t>按班次口径判断</t>
        </is>
      </c>
      <c r="T630" t="inlineStr">
        <is>
          <t>否</t>
        </is>
      </c>
    </row>
    <row r="631">
      <c r="A631" s="25" t="inlineStr">
        <is>
          <t>STOP-PRE-00630</t>
        </is>
      </c>
      <c r="B631" s="25" t="inlineStr">
        <is>
          <t>SHIFT-PRE-20251218</t>
        </is>
      </c>
      <c r="C631" s="25" t="inlineStr">
        <is>
          <t>改善前</t>
        </is>
      </c>
      <c r="D631" s="51" t="n">
        <v>46009</v>
      </c>
      <c r="E631" s="25" t="inlineStr">
        <is>
          <t>KK200-1</t>
        </is>
      </c>
      <c r="F631" s="25" t="inlineStr">
        <is>
          <t>MATERIALS</t>
        </is>
      </c>
      <c r="G631" s="25" t="inlineStr">
        <is>
          <t>METAL DETECTOR</t>
        </is>
      </c>
      <c r="H631" s="25" t="inlineStr">
        <is>
          <t>Unplanned</t>
        </is>
      </c>
      <c r="I631" s="25" t="inlineStr">
        <is>
          <t>SILO</t>
        </is>
      </c>
      <c r="J631" s="25" t="inlineStr">
        <is>
          <t>-</t>
        </is>
      </c>
      <c r="K631" s="53" t="n">
        <v>46009.51805555556</v>
      </c>
      <c r="L631" s="53" t="n">
        <v>46009.52013888889</v>
      </c>
      <c r="M631" s="54" t="n">
        <v>3.1</v>
      </c>
      <c r="N631" s="25" t="inlineStr">
        <is>
          <t>https://zenodo.org/records/17855209</t>
        </is>
      </c>
      <c r="O631" s="25" t="inlineStr">
        <is>
          <t>公开真实生产数据</t>
        </is>
      </c>
      <c r="P631" t="inlineStr">
        <is>
          <t>SHIFT-PRE-20251218</t>
        </is>
      </c>
      <c r="Q631" t="inlineStr">
        <is>
          <t>已关联</t>
        </is>
      </c>
      <c r="R631" t="inlineStr">
        <is>
          <t>按班次口径判断</t>
        </is>
      </c>
      <c r="T631" t="inlineStr">
        <is>
          <t>否</t>
        </is>
      </c>
    </row>
    <row r="632">
      <c r="A632" s="25" t="inlineStr">
        <is>
          <t>STOP-PRE-00631</t>
        </is>
      </c>
      <c r="B632" s="25" t="inlineStr">
        <is>
          <t>SHIFT-PRE-20251218</t>
        </is>
      </c>
      <c r="C632" s="25" t="inlineStr">
        <is>
          <t>改善前</t>
        </is>
      </c>
      <c r="D632" s="51" t="n">
        <v>46009</v>
      </c>
      <c r="E632" s="25" t="inlineStr">
        <is>
          <t>KK200-1</t>
        </is>
      </c>
      <c r="F632" s="25" t="inlineStr">
        <is>
          <t>FAILURE</t>
        </is>
      </c>
      <c r="G632" s="25" t="inlineStr">
        <is>
          <t>AUTOMATION FAILURE</t>
        </is>
      </c>
      <c r="H632" s="25" t="inlineStr">
        <is>
          <t>Unplanned</t>
        </is>
      </c>
      <c r="I632" s="25" t="inlineStr">
        <is>
          <t>DRYER</t>
        </is>
      </c>
      <c r="J632" s="25" t="inlineStr">
        <is>
          <t>ΠΑΤΙΝΑΡΕΙ Ο ΜΕΤΑΦ. ΕΞΟΔΟΥ ΣΤΗ ΓΡΑΜΜΗ 5-6</t>
        </is>
      </c>
      <c r="K632" s="53" t="n">
        <v>46009.53611111111</v>
      </c>
      <c r="L632" s="53" t="n">
        <v>46009.53819444445</v>
      </c>
      <c r="M632" s="54" t="n">
        <v>4</v>
      </c>
      <c r="N632" s="25" t="inlineStr">
        <is>
          <t>https://zenodo.org/records/17855209</t>
        </is>
      </c>
      <c r="O632" s="25" t="inlineStr">
        <is>
          <t>公开真实生产数据</t>
        </is>
      </c>
      <c r="P632" t="inlineStr">
        <is>
          <t>SHIFT-PRE-20251218</t>
        </is>
      </c>
      <c r="Q632" t="inlineStr">
        <is>
          <t>已关联</t>
        </is>
      </c>
      <c r="R632" t="inlineStr">
        <is>
          <t>按班次口径判断</t>
        </is>
      </c>
      <c r="T632" t="inlineStr">
        <is>
          <t>否</t>
        </is>
      </c>
    </row>
    <row r="633">
      <c r="A633" s="25" t="inlineStr">
        <is>
          <t>STOP-PRE-00632</t>
        </is>
      </c>
      <c r="B633" s="25" t="inlineStr">
        <is>
          <t>SHIFT-PRE-20251218</t>
        </is>
      </c>
      <c r="C633" s="25" t="inlineStr">
        <is>
          <t>改善前</t>
        </is>
      </c>
      <c r="D633" s="51" t="n">
        <v>46009</v>
      </c>
      <c r="E633" s="25" t="inlineStr">
        <is>
          <t>KK200-1</t>
        </is>
      </c>
      <c r="F633" s="25" t="inlineStr">
        <is>
          <t>FAILURE</t>
        </is>
      </c>
      <c r="G633" s="25" t="inlineStr">
        <is>
          <t>AUTOMATION FAILURE</t>
        </is>
      </c>
      <c r="H633" s="25" t="inlineStr">
        <is>
          <t>Unplanned</t>
        </is>
      </c>
      <c r="I633" s="25" t="inlineStr">
        <is>
          <t>LINE 52</t>
        </is>
      </c>
      <c r="J633" s="25" t="inlineStr">
        <is>
          <t>ΔΕΝ ΕΦΕΡΕ ΒΑΓΟΝΙ ΤΟ ΚΑΡΕΛΙΝΟ</t>
        </is>
      </c>
      <c r="K633" s="53" t="n">
        <v>46009.55277777778</v>
      </c>
      <c r="L633" s="53" t="n">
        <v>46009.55972222222</v>
      </c>
      <c r="M633" s="54" t="n">
        <v>10.4</v>
      </c>
      <c r="N633" s="25" t="inlineStr">
        <is>
          <t>https://zenodo.org/records/17855209</t>
        </is>
      </c>
      <c r="O633" s="25" t="inlineStr">
        <is>
          <t>公开真实生产数据</t>
        </is>
      </c>
      <c r="P633" t="inlineStr">
        <is>
          <t>SHIFT-PRE-20251218</t>
        </is>
      </c>
      <c r="Q633" t="inlineStr">
        <is>
          <t>已关联</t>
        </is>
      </c>
      <c r="R633" t="inlineStr">
        <is>
          <t>按班次口径判断</t>
        </is>
      </c>
      <c r="T633" t="inlineStr">
        <is>
          <t>否</t>
        </is>
      </c>
    </row>
    <row r="634">
      <c r="A634" s="25" t="inlineStr">
        <is>
          <t>STOP-PRE-00633</t>
        </is>
      </c>
      <c r="B634" s="25" t="inlineStr">
        <is>
          <t>SHIFT-PRE-20251218</t>
        </is>
      </c>
      <c r="C634" s="25" t="inlineStr">
        <is>
          <t>改善前</t>
        </is>
      </c>
      <c r="D634" s="51" t="n">
        <v>46009</v>
      </c>
      <c r="E634" s="25" t="inlineStr">
        <is>
          <t>KK200-1</t>
        </is>
      </c>
      <c r="F634" s="25" t="inlineStr">
        <is>
          <t>FAILURE</t>
        </is>
      </c>
      <c r="G634" s="25" t="inlineStr">
        <is>
          <t>AUTOMATION FAILURE</t>
        </is>
      </c>
      <c r="H634" s="25" t="inlineStr">
        <is>
          <t>Unplanned</t>
        </is>
      </c>
      <c r="I634" s="25" t="inlineStr">
        <is>
          <t>DRYER</t>
        </is>
      </c>
      <c r="J634" s="25" t="inlineStr">
        <is>
          <t>ΠΑΤΙΝΑΡΕΙ Ο ΜΕΤΑΦ. ΕΞΟΔΟΥ ΣΤΗ ΘΕΣΗ 5-6</t>
        </is>
      </c>
      <c r="K634" s="53" t="n">
        <v>46009.56527777778</v>
      </c>
      <c r="L634" s="53" t="n">
        <v>46009.57430555556</v>
      </c>
      <c r="M634" s="54" t="n">
        <v>13.7</v>
      </c>
      <c r="N634" s="25" t="inlineStr">
        <is>
          <t>https://zenodo.org/records/17855209</t>
        </is>
      </c>
      <c r="O634" s="25" t="inlineStr">
        <is>
          <t>公开真实生产数据</t>
        </is>
      </c>
      <c r="P634" t="inlineStr">
        <is>
          <t>SHIFT-PRE-20251218</t>
        </is>
      </c>
      <c r="Q634" t="inlineStr">
        <is>
          <t>已关联</t>
        </is>
      </c>
      <c r="R634" t="inlineStr">
        <is>
          <t>按班次口径判断</t>
        </is>
      </c>
      <c r="T634" t="inlineStr">
        <is>
          <t>否</t>
        </is>
      </c>
    </row>
    <row r="635">
      <c r="A635" s="25" t="inlineStr">
        <is>
          <t>STOP-PRE-00634</t>
        </is>
      </c>
      <c r="B635" s="25" t="inlineStr">
        <is>
          <t>SHIFT-PRE-20251218</t>
        </is>
      </c>
      <c r="C635" s="25" t="inlineStr">
        <is>
          <t>改善前</t>
        </is>
      </c>
      <c r="D635" s="51" t="n">
        <v>46009</v>
      </c>
      <c r="E635" s="25" t="inlineStr">
        <is>
          <t>KK200-1</t>
        </is>
      </c>
      <c r="F635" s="25" t="inlineStr">
        <is>
          <t>OPERATIONAL</t>
        </is>
      </c>
      <c r="G635" s="25" t="inlineStr">
        <is>
          <t>CLEANING</t>
        </is>
      </c>
      <c r="H635" s="25" t="inlineStr">
        <is>
          <t>Unplanned</t>
        </is>
      </c>
      <c r="I635" s="25" t="inlineStr">
        <is>
          <t>EXTRUDER PRESS</t>
        </is>
      </c>
      <c r="J635" s="25" t="inlineStr">
        <is>
          <t xml:space="preserve">ΔΙΑΔΙΚΑΣΙΑ ΚΑΘΑΡΙΣΜΑΤΟΣ  </t>
        </is>
      </c>
      <c r="K635" s="53" t="n">
        <v>46009.58333333334</v>
      </c>
      <c r="L635" s="53" t="n">
        <v>46009.59166666667</v>
      </c>
      <c r="M635" s="54" t="n">
        <v>12.9</v>
      </c>
      <c r="N635" s="25" t="inlineStr">
        <is>
          <t>https://zenodo.org/records/17855209</t>
        </is>
      </c>
      <c r="O635" s="25" t="inlineStr">
        <is>
          <t>公开真实生产数据</t>
        </is>
      </c>
      <c r="P635" t="inlineStr">
        <is>
          <t>SHIFT-PRE-20251218</t>
        </is>
      </c>
      <c r="Q635" t="inlineStr">
        <is>
          <t>已关联</t>
        </is>
      </c>
      <c r="R635" t="inlineStr">
        <is>
          <t>按班次口径判断</t>
        </is>
      </c>
      <c r="T635" t="inlineStr">
        <is>
          <t>否</t>
        </is>
      </c>
    </row>
    <row r="636">
      <c r="A636" s="25" t="inlineStr">
        <is>
          <t>STOP-PRE-00635</t>
        </is>
      </c>
      <c r="B636" s="25" t="inlineStr">
        <is>
          <t>SHIFT-PRE-20251218</t>
        </is>
      </c>
      <c r="C636" s="25" t="inlineStr">
        <is>
          <t>改善前</t>
        </is>
      </c>
      <c r="D636" s="51" t="n">
        <v>46009</v>
      </c>
      <c r="E636" s="25" t="inlineStr">
        <is>
          <t>KK200-1</t>
        </is>
      </c>
      <c r="F636" s="25" t="inlineStr">
        <is>
          <t>OPERATIONAL</t>
        </is>
      </c>
      <c r="G636" s="25" t="inlineStr">
        <is>
          <t>CLEANING</t>
        </is>
      </c>
      <c r="H636" s="25" t="inlineStr">
        <is>
          <t>Unplanned</t>
        </is>
      </c>
      <c r="I636" s="25" t="inlineStr">
        <is>
          <t>EXTRUDER PRESS</t>
        </is>
      </c>
      <c r="J636" s="25" t="inlineStr">
        <is>
          <t xml:space="preserve">ΔΙΑΔΙΚΑΣΙΑ ΚΑΘΑΡΙΣΜΑΤΟΣ  </t>
        </is>
      </c>
      <c r="K636" s="53" t="n">
        <v>46009.59305555555</v>
      </c>
      <c r="L636" s="53" t="n">
        <v>46009.59652777778</v>
      </c>
      <c r="M636" s="54" t="n">
        <v>5.9</v>
      </c>
      <c r="N636" s="25" t="inlineStr">
        <is>
          <t>https://zenodo.org/records/17855209</t>
        </is>
      </c>
      <c r="O636" s="25" t="inlineStr">
        <is>
          <t>公开真实生产数据</t>
        </is>
      </c>
      <c r="P636" t="inlineStr">
        <is>
          <t>SHIFT-PRE-20251218</t>
        </is>
      </c>
      <c r="Q636" t="inlineStr">
        <is>
          <t>已关联</t>
        </is>
      </c>
      <c r="R636" t="inlineStr">
        <is>
          <t>按班次口径判断</t>
        </is>
      </c>
      <c r="T636" t="inlineStr">
        <is>
          <t>否</t>
        </is>
      </c>
    </row>
    <row r="637">
      <c r="A637" s="25" t="inlineStr">
        <is>
          <t>STOP-POST-00001</t>
        </is>
      </c>
      <c r="B637" s="25" t="inlineStr">
        <is>
          <t>SHIFT-POST-20260130</t>
        </is>
      </c>
      <c r="C637" s="25" t="inlineStr">
        <is>
          <t>改善后</t>
        </is>
      </c>
      <c r="D637" s="51" t="n">
        <v>46052</v>
      </c>
      <c r="E637" s="25" t="inlineStr">
        <is>
          <t>KK250</t>
        </is>
      </c>
      <c r="F637" s="25" t="inlineStr">
        <is>
          <t>OPERATIONAL</t>
        </is>
      </c>
      <c r="G637" s="25" t="inlineStr">
        <is>
          <t>CLEANING</t>
        </is>
      </c>
      <c r="H637" s="25" t="inlineStr">
        <is>
          <t>Planned - Included in OEE</t>
        </is>
      </c>
      <c r="I637" s="25" t="inlineStr">
        <is>
          <t>EXTRUDER PRESS</t>
        </is>
      </c>
      <c r="J637" s="25" t="inlineStr">
        <is>
          <t>-</t>
        </is>
      </c>
      <c r="K637" s="53" t="n">
        <v>46052.51041666666</v>
      </c>
      <c r="L637" s="53" t="n">
        <v>46052.51597222222</v>
      </c>
      <c r="M637" s="54" t="n">
        <v>9</v>
      </c>
      <c r="N637" s="25" t="inlineStr">
        <is>
          <t>https://zenodo.org/records/17855209</t>
        </is>
      </c>
      <c r="O637" s="25" t="inlineStr">
        <is>
          <t>公开真实生产数据</t>
        </is>
      </c>
      <c r="P637" t="inlineStr">
        <is>
          <t>SHIFT-POST-20260130</t>
        </is>
      </c>
      <c r="Q637" t="inlineStr">
        <is>
          <t>已关联</t>
        </is>
      </c>
      <c r="R637" t="inlineStr">
        <is>
          <t>按班次口径判断</t>
        </is>
      </c>
      <c r="T637" t="inlineStr">
        <is>
          <t>否</t>
        </is>
      </c>
    </row>
    <row r="638">
      <c r="A638" s="25" t="inlineStr">
        <is>
          <t>STOP-POST-00002</t>
        </is>
      </c>
      <c r="B638" s="25" t="inlineStr">
        <is>
          <t>SHIFT-POST-20260130</t>
        </is>
      </c>
      <c r="C638" s="25" t="inlineStr">
        <is>
          <t>改善后</t>
        </is>
      </c>
      <c r="D638" s="51" t="n">
        <v>46052</v>
      </c>
      <c r="E638" s="25" t="inlineStr">
        <is>
          <t>KK250</t>
        </is>
      </c>
      <c r="F638" s="25" t="inlineStr">
        <is>
          <t>MATERIALS</t>
        </is>
      </c>
      <c r="G638" s="25" t="inlineStr">
        <is>
          <t>MANUAL BRICK HANDLING</t>
        </is>
      </c>
      <c r="H638" s="25" t="inlineStr">
        <is>
          <t>Unplanned</t>
        </is>
      </c>
      <c r="I638" s="25" t="inlineStr">
        <is>
          <t>HACKING STATION</t>
        </is>
      </c>
      <c r="J638" s="25" t="inlineStr">
        <is>
          <t>-</t>
        </is>
      </c>
      <c r="K638" s="53" t="n">
        <v>46052.5375</v>
      </c>
      <c r="L638" s="53" t="n">
        <v>46052.54027777778</v>
      </c>
      <c r="M638" s="54" t="n">
        <v>4</v>
      </c>
      <c r="N638" s="25" t="inlineStr">
        <is>
          <t>https://zenodo.org/records/17855209</t>
        </is>
      </c>
      <c r="O638" s="25" t="inlineStr">
        <is>
          <t>公开真实生产数据</t>
        </is>
      </c>
      <c r="P638" t="inlineStr">
        <is>
          <t>SHIFT-POST-20260130</t>
        </is>
      </c>
      <c r="Q638" t="inlineStr">
        <is>
          <t>已关联</t>
        </is>
      </c>
      <c r="R638" t="inlineStr">
        <is>
          <t>按班次口径判断</t>
        </is>
      </c>
      <c r="T638" t="inlineStr">
        <is>
          <t>否</t>
        </is>
      </c>
    </row>
    <row r="639">
      <c r="A639" s="25" t="inlineStr">
        <is>
          <t>STOP-POST-00003</t>
        </is>
      </c>
      <c r="B639" s="25" t="inlineStr">
        <is>
          <t>SHIFT-POST-20260130</t>
        </is>
      </c>
      <c r="C639" s="25" t="inlineStr">
        <is>
          <t>改善后</t>
        </is>
      </c>
      <c r="D639" s="51" t="n">
        <v>46052</v>
      </c>
      <c r="E639" s="25" t="inlineStr">
        <is>
          <t>9KK25</t>
        </is>
      </c>
      <c r="F639" s="25" t="inlineStr">
        <is>
          <t>SETUPS-CHANGEOVERS</t>
        </is>
      </c>
      <c r="G639" s="25" t="inlineStr">
        <is>
          <t>MATERIAL CHANGEOVER</t>
        </is>
      </c>
      <c r="H639" s="25" t="inlineStr">
        <is>
          <t>Planned - Included in OEE</t>
        </is>
      </c>
      <c r="I639" s="25" t="inlineStr">
        <is>
          <t>EXTRUDER PRESS</t>
        </is>
      </c>
      <c r="J639" s="25" t="inlineStr">
        <is>
          <t>-</t>
        </is>
      </c>
      <c r="K639" s="53" t="n">
        <v>46052.57222222222</v>
      </c>
      <c r="L639" s="53" t="n">
        <v>46052.58819444444</v>
      </c>
      <c r="M639" s="54" t="n">
        <v>22</v>
      </c>
      <c r="N639" s="25" t="inlineStr">
        <is>
          <t>https://zenodo.org/records/17855209</t>
        </is>
      </c>
      <c r="O639" s="25" t="inlineStr">
        <is>
          <t>公开真实生产数据</t>
        </is>
      </c>
      <c r="P639" t="inlineStr">
        <is>
          <t>SHIFT-POST-20260130</t>
        </is>
      </c>
      <c r="Q639" t="inlineStr">
        <is>
          <t>已关联</t>
        </is>
      </c>
      <c r="R639" t="inlineStr">
        <is>
          <t>按班次口径判断</t>
        </is>
      </c>
      <c r="T639" t="inlineStr">
        <is>
          <t>是</t>
        </is>
      </c>
      <c r="U639">
        <f>IFERROR(VLOOKUP(G639,'18_换产标准_模拟'!$B$2:$F$4,3,FALSE),"")</f>
        <v/>
      </c>
      <c r="V639">
        <f>IFERROR(MAX(M639-U639,0),"")</f>
        <v/>
      </c>
      <c r="W639">
        <f>IFERROR(IF(V639=0,"达标",IF(V639&lt;=VLOOKUP(G639,'18_换产标准_模拟'!$B$2:$F$4,4,FALSE)-VLOOKUP(G639,'18_换产标准_模拟'!$B$2:$F$4,3,FALSE),"轻微超时",IF(V639&lt;=VLOOKUP(G639,'18_换产标准_模拟'!$B$2:$F$4,5,FALSE)-VLOOKUP(G639,'18_换产标准_模拟'!$B$2:$F$4,3,FALSE),"超时","严重超时"))),"")</f>
        <v/>
      </c>
      <c r="X639">
        <f>IFERROR(INDEX('18_换产标准_模拟'!$A$2:$A$4,MATCH(G639,'18_换产标准_模拟'!$B$2:$B$4,0)),"")</f>
        <v/>
      </c>
      <c r="Y639" t="inlineStr">
        <is>
          <t>团队模拟数据</t>
        </is>
      </c>
    </row>
    <row r="640">
      <c r="A640" s="25" t="inlineStr">
        <is>
          <t>STOP-POST-00004</t>
        </is>
      </c>
      <c r="B640" s="25" t="inlineStr">
        <is>
          <t>SHIFT-POST-20260130</t>
        </is>
      </c>
      <c r="C640" s="25" t="inlineStr">
        <is>
          <t>改善后</t>
        </is>
      </c>
      <c r="D640" s="51" t="n">
        <v>46052</v>
      </c>
      <c r="E640" s="25" t="inlineStr">
        <is>
          <t>9KK25</t>
        </is>
      </c>
      <c r="F640" s="25" t="inlineStr">
        <is>
          <t>FAILURE</t>
        </is>
      </c>
      <c r="G640" s="25" t="inlineStr">
        <is>
          <t>MECHANICAL FAILURE</t>
        </is>
      </c>
      <c r="H640" s="25" t="inlineStr">
        <is>
          <t>Unplanned</t>
        </is>
      </c>
      <c r="I640" s="25" t="inlineStr">
        <is>
          <t>HACKING STATION</t>
        </is>
      </c>
      <c r="J640" s="25" t="inlineStr">
        <is>
          <t>ΒΛΑΒΗ ΒΑΛΒΙΔΑΣ ΣΤΟ ΜΕΤΑΦΟΡΕΑ ΕΞΟΔΟΥ ΒΑΓΟΝΙΩΝ ΦΟΥΡΝΟΥ</t>
        </is>
      </c>
      <c r="K640" s="53" t="n">
        <v>46052.62013888889</v>
      </c>
      <c r="L640" s="53" t="n">
        <v>46052.62430555555</v>
      </c>
      <c r="M640" s="54" t="n">
        <v>5</v>
      </c>
      <c r="N640" s="25" t="inlineStr">
        <is>
          <t>https://zenodo.org/records/17855209</t>
        </is>
      </c>
      <c r="O640" s="25" t="inlineStr">
        <is>
          <t>公开真实生产数据</t>
        </is>
      </c>
      <c r="P640" t="inlineStr">
        <is>
          <t>SHIFT-POST-20260130</t>
        </is>
      </c>
      <c r="Q640" t="inlineStr">
        <is>
          <t>已关联</t>
        </is>
      </c>
      <c r="R640" t="inlineStr">
        <is>
          <t>按班次口径判断</t>
        </is>
      </c>
      <c r="T640" t="inlineStr">
        <is>
          <t>否</t>
        </is>
      </c>
    </row>
    <row r="641">
      <c r="A641" s="25" t="inlineStr">
        <is>
          <t>STOP-POST-00005</t>
        </is>
      </c>
      <c r="B641" s="25" t="inlineStr">
        <is>
          <t>SHIFT-POST-20260130</t>
        </is>
      </c>
      <c r="C641" s="25" t="inlineStr">
        <is>
          <t>改善后</t>
        </is>
      </c>
      <c r="D641" s="51" t="n">
        <v>46052</v>
      </c>
      <c r="E641" s="25" t="inlineStr">
        <is>
          <t>9KK25</t>
        </is>
      </c>
      <c r="F641" s="25" t="inlineStr">
        <is>
          <t>FAILURE</t>
        </is>
      </c>
      <c r="G641" s="25" t="inlineStr">
        <is>
          <t>MECHANICAL FAILURE</t>
        </is>
      </c>
      <c r="H641" s="25" t="inlineStr">
        <is>
          <t>Unplanned</t>
        </is>
      </c>
      <c r="I641" s="25" t="inlineStr">
        <is>
          <t>KILN CAR TRANSPORTER (EXIT)</t>
        </is>
      </c>
      <c r="J641" s="25" t="inlineStr">
        <is>
          <t>ΒΛΑΒΗ ΒΑΛΒΙΔΑΣ ΣΤΟ ΜΕΤΑΦΟΡΕΑ ΕΞΟΔΟΥ ΒΑΓΟΝΙΩΝ ΦΟΥΡΝΟΥ</t>
        </is>
      </c>
      <c r="K641" s="53" t="n">
        <v>46052.6375</v>
      </c>
      <c r="L641" s="53" t="n">
        <v>46052.64722222222</v>
      </c>
      <c r="M641" s="54" t="n">
        <v>14</v>
      </c>
      <c r="N641" s="25" t="inlineStr">
        <is>
          <t>https://zenodo.org/records/17855209</t>
        </is>
      </c>
      <c r="O641" s="25" t="inlineStr">
        <is>
          <t>公开真实生产数据</t>
        </is>
      </c>
      <c r="P641" t="inlineStr">
        <is>
          <t>SHIFT-POST-20260130</t>
        </is>
      </c>
      <c r="Q641" t="inlineStr">
        <is>
          <t>已关联</t>
        </is>
      </c>
      <c r="R641" t="inlineStr">
        <is>
          <t>按班次口径判断</t>
        </is>
      </c>
      <c r="T641" t="inlineStr">
        <is>
          <t>否</t>
        </is>
      </c>
    </row>
    <row r="642">
      <c r="A642" s="25" t="inlineStr">
        <is>
          <t>STOP-POST-00006</t>
        </is>
      </c>
      <c r="B642" s="25" t="inlineStr">
        <is>
          <t>SHIFT-POST-20260130</t>
        </is>
      </c>
      <c r="C642" s="25" t="inlineStr">
        <is>
          <t>改善后</t>
        </is>
      </c>
      <c r="D642" s="51" t="n">
        <v>46052</v>
      </c>
      <c r="E642" s="25" t="inlineStr">
        <is>
          <t>9KK25</t>
        </is>
      </c>
      <c r="F642" s="25" t="inlineStr">
        <is>
          <t>FAILURE</t>
        </is>
      </c>
      <c r="G642" s="25" t="inlineStr">
        <is>
          <t>MECHANICAL FAILURE</t>
        </is>
      </c>
      <c r="H642" s="25" t="inlineStr">
        <is>
          <t>Unplanned</t>
        </is>
      </c>
      <c r="I642" s="25" t="inlineStr">
        <is>
          <t>KILN CAR TRANSPORTER (EXIT)</t>
        </is>
      </c>
      <c r="J642" s="25" t="inlineStr">
        <is>
          <t>ΒΛΑΒΗ ΒΑΛΒΙΔΑΣ ΣΤΟ ΜΕΤΑΦΟΡΕΑ ΕΞΟΔΟΥ ΒΑΓΟΝΙΩΝ ΦΟΥΡΝΟΥ</t>
        </is>
      </c>
      <c r="K642" s="53" t="n">
        <v>46052.65902777778</v>
      </c>
      <c r="L642" s="53" t="n">
        <v>46052.66527777778</v>
      </c>
      <c r="M642" s="54" t="n">
        <v>9</v>
      </c>
      <c r="N642" s="25" t="inlineStr">
        <is>
          <t>https://zenodo.org/records/17855209</t>
        </is>
      </c>
      <c r="O642" s="25" t="inlineStr">
        <is>
          <t>公开真实生产数据</t>
        </is>
      </c>
      <c r="P642" t="inlineStr">
        <is>
          <t>SHIFT-POST-20260130</t>
        </is>
      </c>
      <c r="Q642" t="inlineStr">
        <is>
          <t>已关联</t>
        </is>
      </c>
      <c r="R642" t="inlineStr">
        <is>
          <t>按班次口径判断</t>
        </is>
      </c>
      <c r="T642" t="inlineStr">
        <is>
          <t>否</t>
        </is>
      </c>
    </row>
    <row r="643">
      <c r="A643" s="25" t="inlineStr">
        <is>
          <t>STOP-POST-00007</t>
        </is>
      </c>
      <c r="B643" s="25" t="inlineStr">
        <is>
          <t>SHIFT-POST-20260130</t>
        </is>
      </c>
      <c r="C643" s="25" t="inlineStr">
        <is>
          <t>改善后</t>
        </is>
      </c>
      <c r="D643" s="51" t="n">
        <v>46052</v>
      </c>
      <c r="E643" s="25" t="inlineStr">
        <is>
          <t>9KK25</t>
        </is>
      </c>
      <c r="F643" s="25" t="inlineStr">
        <is>
          <t>MATERIALS</t>
        </is>
      </c>
      <c r="G643" s="25" t="inlineStr">
        <is>
          <t>MATERIAL STARVATION</t>
        </is>
      </c>
      <c r="H643" s="25" t="inlineStr">
        <is>
          <t>Unplanned</t>
        </is>
      </c>
      <c r="I643" s="25" t="inlineStr">
        <is>
          <t>SCREEN FEEDER</t>
        </is>
      </c>
      <c r="J643" s="25" t="inlineStr">
        <is>
          <t>ΚΟΛΗΜΜΕΝΟ ΧΩΜΑ ΣΤΟ ΟΡΘΙΟ ΖΥΜΩΤΗΡΙ ΚΑΙ ΛΑΘΟΣ ΕΝΔΕΙΞΗ ΣΤΑΘΜΗΣ</t>
        </is>
      </c>
      <c r="K643" s="53" t="n">
        <v>46052.67222222222</v>
      </c>
      <c r="L643" s="53" t="n">
        <v>46052.675</v>
      </c>
      <c r="M643" s="54" t="n">
        <v>5</v>
      </c>
      <c r="N643" s="25" t="inlineStr">
        <is>
          <t>https://zenodo.org/records/17855209</t>
        </is>
      </c>
      <c r="O643" s="25" t="inlineStr">
        <is>
          <t>公开真实生产数据</t>
        </is>
      </c>
      <c r="P643" t="inlineStr">
        <is>
          <t>SHIFT-POST-20260130</t>
        </is>
      </c>
      <c r="Q643" t="inlineStr">
        <is>
          <t>已关联</t>
        </is>
      </c>
      <c r="R643" t="inlineStr">
        <is>
          <t>按班次口径判断</t>
        </is>
      </c>
      <c r="T643" t="inlineStr">
        <is>
          <t>否</t>
        </is>
      </c>
    </row>
    <row r="644">
      <c r="A644" s="25" t="inlineStr">
        <is>
          <t>STOP-POST-00008</t>
        </is>
      </c>
      <c r="B644" s="25" t="inlineStr">
        <is>
          <t>SHIFT-POST-20260130</t>
        </is>
      </c>
      <c r="C644" s="25" t="inlineStr">
        <is>
          <t>改善后</t>
        </is>
      </c>
      <c r="D644" s="51" t="n">
        <v>46052</v>
      </c>
      <c r="E644" s="25" t="inlineStr">
        <is>
          <t>9KK25</t>
        </is>
      </c>
      <c r="F644" s="25" t="inlineStr">
        <is>
          <t>FAILURE</t>
        </is>
      </c>
      <c r="G644" s="25" t="inlineStr">
        <is>
          <t>MECHANICAL FAILURE</t>
        </is>
      </c>
      <c r="H644" s="25" t="inlineStr">
        <is>
          <t>Unplanned</t>
        </is>
      </c>
      <c r="I644" s="25" t="inlineStr">
        <is>
          <t>HYDRAULIC ELEVATOR (UNLOADING)</t>
        </is>
      </c>
      <c r="J644" s="25" t="inlineStr">
        <is>
          <t>ΣΠΑΣΜΕΝΟ ΡΑΦΙ ΣΕ ΤΕΛΑΡΟ</t>
        </is>
      </c>
      <c r="K644" s="53" t="n">
        <v>46052.68680555555</v>
      </c>
      <c r="L644" s="53" t="n">
        <v>46052.69930555556</v>
      </c>
      <c r="M644" s="54" t="n">
        <v>19</v>
      </c>
      <c r="N644" s="25" t="inlineStr">
        <is>
          <t>https://zenodo.org/records/17855209</t>
        </is>
      </c>
      <c r="O644" s="25" t="inlineStr">
        <is>
          <t>公开真实生产数据</t>
        </is>
      </c>
      <c r="P644" t="inlineStr">
        <is>
          <t>SHIFT-POST-20260130</t>
        </is>
      </c>
      <c r="Q644" t="inlineStr">
        <is>
          <t>已关联</t>
        </is>
      </c>
      <c r="R644" t="inlineStr">
        <is>
          <t>按班次口径判断</t>
        </is>
      </c>
      <c r="T644" t="inlineStr">
        <is>
          <t>否</t>
        </is>
      </c>
    </row>
    <row r="645">
      <c r="A645" s="25" t="inlineStr">
        <is>
          <t>STOP-POST-00009</t>
        </is>
      </c>
      <c r="B645" s="25" t="inlineStr">
        <is>
          <t>SHIFT-POST-20260130</t>
        </is>
      </c>
      <c r="C645" s="25" t="inlineStr">
        <is>
          <t>改善后</t>
        </is>
      </c>
      <c r="D645" s="51" t="n">
        <v>46052</v>
      </c>
      <c r="E645" s="25" t="inlineStr">
        <is>
          <t>9KK25</t>
        </is>
      </c>
      <c r="F645" s="25" t="inlineStr">
        <is>
          <t>FAILURE</t>
        </is>
      </c>
      <c r="G645" s="25" t="inlineStr">
        <is>
          <t>AUTOMATION FAILURE</t>
        </is>
      </c>
      <c r="H645" s="25" t="inlineStr">
        <is>
          <t>Unplanned</t>
        </is>
      </c>
      <c r="I645" s="25" t="inlineStr">
        <is>
          <t>DRYER</t>
        </is>
      </c>
      <c r="J645" s="25" t="inlineStr">
        <is>
          <t>ΠΑΤΙΝΑΡΕΙ Ο ΜΕΤΑΦ. ΕΙΣΟΔΟΥ</t>
        </is>
      </c>
      <c r="K645" s="53" t="n">
        <v>46052.71944444445</v>
      </c>
      <c r="L645" s="53" t="n">
        <v>46052.72986111111</v>
      </c>
      <c r="M645" s="54" t="n">
        <v>15</v>
      </c>
      <c r="N645" s="25" t="inlineStr">
        <is>
          <t>https://zenodo.org/records/17855209</t>
        </is>
      </c>
      <c r="O645" s="25" t="inlineStr">
        <is>
          <t>公开真实生产数据</t>
        </is>
      </c>
      <c r="P645" t="inlineStr">
        <is>
          <t>SHIFT-POST-20260130</t>
        </is>
      </c>
      <c r="Q645" t="inlineStr">
        <is>
          <t>已关联</t>
        </is>
      </c>
      <c r="R645" t="inlineStr">
        <is>
          <t>按班次口径判断</t>
        </is>
      </c>
      <c r="T645" t="inlineStr">
        <is>
          <t>否</t>
        </is>
      </c>
    </row>
    <row r="646">
      <c r="A646" s="25" t="inlineStr">
        <is>
          <t>STOP-POST-00010</t>
        </is>
      </c>
      <c r="B646" s="25" t="inlineStr">
        <is>
          <t>SHIFT-POST-20260130</t>
        </is>
      </c>
      <c r="C646" s="25" t="inlineStr">
        <is>
          <t>改善后</t>
        </is>
      </c>
      <c r="D646" s="51" t="n">
        <v>46052</v>
      </c>
      <c r="E646" s="25" t="inlineStr">
        <is>
          <t>9KK25</t>
        </is>
      </c>
      <c r="F646" s="25" t="inlineStr">
        <is>
          <t>FAILURE</t>
        </is>
      </c>
      <c r="G646" s="25" t="inlineStr">
        <is>
          <t>AUTOMATION FAILURE</t>
        </is>
      </c>
      <c r="H646" s="25" t="inlineStr">
        <is>
          <t>Unplanned</t>
        </is>
      </c>
      <c r="I646" s="25" t="inlineStr">
        <is>
          <t>DRYER</t>
        </is>
      </c>
      <c r="J646" s="25" t="inlineStr">
        <is>
          <t>ΠΑΤΙΝΑΡΕΙ Ο ΜΕΤΑΦ. ΕΙΣΟΔΟΥ</t>
        </is>
      </c>
      <c r="K646" s="53" t="n">
        <v>46052.75208333333</v>
      </c>
      <c r="L646" s="53" t="n">
        <v>46052.75902777778</v>
      </c>
      <c r="M646" s="54" t="n">
        <v>11</v>
      </c>
      <c r="N646" s="25" t="inlineStr">
        <is>
          <t>https://zenodo.org/records/17855209</t>
        </is>
      </c>
      <c r="O646" s="25" t="inlineStr">
        <is>
          <t>公开真实生产数据</t>
        </is>
      </c>
      <c r="P646" t="inlineStr">
        <is>
          <t>SHIFT-POST-20260130</t>
        </is>
      </c>
      <c r="Q646" t="inlineStr">
        <is>
          <t>已关联</t>
        </is>
      </c>
      <c r="R646" t="inlineStr">
        <is>
          <t>按班次口径判断</t>
        </is>
      </c>
      <c r="T646" t="inlineStr">
        <is>
          <t>否</t>
        </is>
      </c>
    </row>
    <row r="647">
      <c r="A647" s="25" t="inlineStr">
        <is>
          <t>STOP-POST-00011</t>
        </is>
      </c>
      <c r="B647" s="25" t="inlineStr">
        <is>
          <t>SHIFT-POST-20260130</t>
        </is>
      </c>
      <c r="C647" s="25" t="inlineStr">
        <is>
          <t>改善后</t>
        </is>
      </c>
      <c r="D647" s="51" t="n">
        <v>46052</v>
      </c>
      <c r="E647" s="25" t="inlineStr">
        <is>
          <t>KK200-1</t>
        </is>
      </c>
      <c r="F647" s="25" t="inlineStr">
        <is>
          <t>SETUPS-CHANGEOVERS</t>
        </is>
      </c>
      <c r="G647" s="25" t="inlineStr">
        <is>
          <t>MATERIAL CHANGEOVER</t>
        </is>
      </c>
      <c r="H647" s="25" t="inlineStr">
        <is>
          <t>Planned - Included in OEE</t>
        </is>
      </c>
      <c r="I647" s="25" t="inlineStr">
        <is>
          <t>EXTRUDER PRESS</t>
        </is>
      </c>
      <c r="J647" s="25" t="inlineStr">
        <is>
          <t>-</t>
        </is>
      </c>
      <c r="K647" s="53" t="n">
        <v>46052.76597222222</v>
      </c>
      <c r="L647" s="53" t="n">
        <v>46052.78125</v>
      </c>
      <c r="M647" s="54" t="n">
        <v>22</v>
      </c>
      <c r="N647" s="25" t="inlineStr">
        <is>
          <t>https://zenodo.org/records/17855209</t>
        </is>
      </c>
      <c r="O647" s="25" t="inlineStr">
        <is>
          <t>公开真实生产数据</t>
        </is>
      </c>
      <c r="P647" t="inlineStr">
        <is>
          <t>SHIFT-POST-20260130</t>
        </is>
      </c>
      <c r="Q647" t="inlineStr">
        <is>
          <t>已关联</t>
        </is>
      </c>
      <c r="R647" t="inlineStr">
        <is>
          <t>按班次口径判断</t>
        </is>
      </c>
      <c r="T647" t="inlineStr">
        <is>
          <t>是</t>
        </is>
      </c>
      <c r="U647">
        <f>IFERROR(VLOOKUP(G647,'18_换产标准_模拟'!$B$2:$F$4,3,FALSE),"")</f>
        <v/>
      </c>
      <c r="V647">
        <f>IFERROR(MAX(M647-U647,0),"")</f>
        <v/>
      </c>
      <c r="W647">
        <f>IFERROR(IF(V647=0,"达标",IF(V647&lt;=VLOOKUP(G647,'18_换产标准_模拟'!$B$2:$F$4,4,FALSE)-VLOOKUP(G647,'18_换产标准_模拟'!$B$2:$F$4,3,FALSE),"轻微超时",IF(V647&lt;=VLOOKUP(G647,'18_换产标准_模拟'!$B$2:$F$4,5,FALSE)-VLOOKUP(G647,'18_换产标准_模拟'!$B$2:$F$4,3,FALSE),"超时","严重超时"))),"")</f>
        <v/>
      </c>
      <c r="X647">
        <f>IFERROR(INDEX('18_换产标准_模拟'!$A$2:$A$4,MATCH(G647,'18_换产标准_模拟'!$B$2:$B$4,0)),"")</f>
        <v/>
      </c>
      <c r="Y647" t="inlineStr">
        <is>
          <t>团队模拟数据</t>
        </is>
      </c>
    </row>
    <row r="648">
      <c r="A648" s="25" t="inlineStr">
        <is>
          <t>STOP-POST-00012</t>
        </is>
      </c>
      <c r="B648" s="25" t="inlineStr">
        <is>
          <t>SHIFT-POST-20260130</t>
        </is>
      </c>
      <c r="C648" s="25" t="inlineStr">
        <is>
          <t>改善后</t>
        </is>
      </c>
      <c r="D648" s="51" t="n">
        <v>46052</v>
      </c>
      <c r="E648" s="25" t="inlineStr">
        <is>
          <t>KK200-1</t>
        </is>
      </c>
      <c r="F648" s="25" t="inlineStr">
        <is>
          <t>SETUPS-CHANGEOVERS</t>
        </is>
      </c>
      <c r="G648" s="25" t="inlineStr">
        <is>
          <t>WIRE ROLL REPLACEMENT</t>
        </is>
      </c>
      <c r="H648" s="25" t="inlineStr">
        <is>
          <t>Unplanned</t>
        </is>
      </c>
      <c r="I648" s="25" t="inlineStr">
        <is>
          <t>CUTTER</t>
        </is>
      </c>
      <c r="J648" s="25" t="inlineStr">
        <is>
          <t>-</t>
        </is>
      </c>
      <c r="K648" s="53" t="n">
        <v>46052.79236111111</v>
      </c>
      <c r="L648" s="53" t="n">
        <v>46052.80555555555</v>
      </c>
      <c r="M648" s="54" t="n">
        <v>19</v>
      </c>
      <c r="N648" s="25" t="inlineStr">
        <is>
          <t>https://zenodo.org/records/17855209</t>
        </is>
      </c>
      <c r="O648" s="25" t="inlineStr">
        <is>
          <t>公开真实生产数据</t>
        </is>
      </c>
      <c r="P648" t="inlineStr">
        <is>
          <t>SHIFT-POST-20260130</t>
        </is>
      </c>
      <c r="Q648" t="inlineStr">
        <is>
          <t>已关联</t>
        </is>
      </c>
      <c r="R648" t="inlineStr">
        <is>
          <t>按班次口径判断</t>
        </is>
      </c>
      <c r="T648" t="inlineStr">
        <is>
          <t>是</t>
        </is>
      </c>
      <c r="U648">
        <f>IFERROR(VLOOKUP(G648,'18_换产标准_模拟'!$B$2:$F$4,3,FALSE),"")</f>
        <v/>
      </c>
      <c r="V648">
        <f>IFERROR(MAX(M648-U648,0),"")</f>
        <v/>
      </c>
      <c r="W648">
        <f>IFERROR(IF(V648=0,"达标",IF(V648&lt;=VLOOKUP(G648,'18_换产标准_模拟'!$B$2:$F$4,4,FALSE)-VLOOKUP(G648,'18_换产标准_模拟'!$B$2:$F$4,3,FALSE),"轻微超时",IF(V648&lt;=VLOOKUP(G648,'18_换产标准_模拟'!$B$2:$F$4,5,FALSE)-VLOOKUP(G648,'18_换产标准_模拟'!$B$2:$F$4,3,FALSE),"超时","严重超时"))),"")</f>
        <v/>
      </c>
      <c r="X648">
        <f>IFERROR(INDEX('18_换产标准_模拟'!$A$2:$A$4,MATCH(G648,'18_换产标准_模拟'!$B$2:$B$4,0)),"")</f>
        <v/>
      </c>
      <c r="Y648" t="inlineStr">
        <is>
          <t>团队模拟数据</t>
        </is>
      </c>
    </row>
    <row r="649">
      <c r="A649" s="25" t="inlineStr">
        <is>
          <t>STOP-POST-00013</t>
        </is>
      </c>
      <c r="B649" s="25" t="inlineStr">
        <is>
          <t>SHIFT-POST-20260130</t>
        </is>
      </c>
      <c r="C649" s="25" t="inlineStr">
        <is>
          <t>改善后</t>
        </is>
      </c>
      <c r="D649" s="51" t="n">
        <v>46052</v>
      </c>
      <c r="E649" s="25" t="inlineStr">
        <is>
          <t>KK200-1</t>
        </is>
      </c>
      <c r="F649" s="25" t="inlineStr">
        <is>
          <t>MATERIALS</t>
        </is>
      </c>
      <c r="G649" s="25" t="inlineStr">
        <is>
          <t>RACK STARVATION</t>
        </is>
      </c>
      <c r="H649" s="25" t="inlineStr">
        <is>
          <t>Unplanned</t>
        </is>
      </c>
      <c r="I649" s="25" t="inlineStr">
        <is>
          <t>-</t>
        </is>
      </c>
      <c r="J649" s="25" t="inlineStr">
        <is>
          <t>-</t>
        </is>
      </c>
      <c r="K649" s="53" t="n">
        <v>46052.83194444444</v>
      </c>
      <c r="L649" s="53" t="n">
        <v>46052.83333333334</v>
      </c>
      <c r="M649" s="54" t="n">
        <v>2</v>
      </c>
      <c r="N649" s="25" t="inlineStr">
        <is>
          <t>https://zenodo.org/records/17855209</t>
        </is>
      </c>
      <c r="O649" s="25" t="inlineStr">
        <is>
          <t>公开真实生产数据</t>
        </is>
      </c>
      <c r="P649" t="inlineStr">
        <is>
          <t>SHIFT-POST-20260130</t>
        </is>
      </c>
      <c r="Q649" t="inlineStr">
        <is>
          <t>已关联</t>
        </is>
      </c>
      <c r="R649" t="inlineStr">
        <is>
          <t>按班次口径判断</t>
        </is>
      </c>
      <c r="T649" t="inlineStr">
        <is>
          <t>否</t>
        </is>
      </c>
    </row>
    <row r="650">
      <c r="A650" s="25" t="inlineStr">
        <is>
          <t>STOP-POST-00014</t>
        </is>
      </c>
      <c r="B650" s="25" t="inlineStr">
        <is>
          <t>SHIFT-POST-20260202</t>
        </is>
      </c>
      <c r="C650" s="25" t="inlineStr">
        <is>
          <t>改善后</t>
        </is>
      </c>
      <c r="D650" s="51" t="n">
        <v>46055</v>
      </c>
      <c r="E650" s="25" t="inlineStr">
        <is>
          <t>KK200-1</t>
        </is>
      </c>
      <c r="F650" s="25" t="inlineStr">
        <is>
          <t>OPERATIONAL</t>
        </is>
      </c>
      <c r="G650" s="25" t="inlineStr">
        <is>
          <t>CLEANING</t>
        </is>
      </c>
      <c r="H650" s="25" t="inlineStr">
        <is>
          <t>Planned - Included in OEE</t>
        </is>
      </c>
      <c r="I650" s="25" t="inlineStr">
        <is>
          <t>EXTRUDER PRESS</t>
        </is>
      </c>
      <c r="J650" s="25" t="inlineStr">
        <is>
          <t>-</t>
        </is>
      </c>
      <c r="K650" s="53" t="n">
        <v>46055.51041666666</v>
      </c>
      <c r="L650" s="53" t="n">
        <v>46055.51388888889</v>
      </c>
      <c r="M650" s="54" t="n">
        <v>6</v>
      </c>
      <c r="N650" s="25" t="inlineStr">
        <is>
          <t>https://zenodo.org/records/17855209</t>
        </is>
      </c>
      <c r="O650" s="25" t="inlineStr">
        <is>
          <t>公开真实生产数据</t>
        </is>
      </c>
      <c r="P650" t="inlineStr">
        <is>
          <t>SHIFT-POST-20260202</t>
        </is>
      </c>
      <c r="Q650" t="inlineStr">
        <is>
          <t>已关联</t>
        </is>
      </c>
      <c r="R650" t="inlineStr">
        <is>
          <t>按班次口径判断</t>
        </is>
      </c>
      <c r="T650" t="inlineStr">
        <is>
          <t>否</t>
        </is>
      </c>
    </row>
    <row r="651">
      <c r="A651" s="25" t="inlineStr">
        <is>
          <t>STOP-POST-00015</t>
        </is>
      </c>
      <c r="B651" s="25" t="inlineStr">
        <is>
          <t>SHIFT-POST-20260202</t>
        </is>
      </c>
      <c r="C651" s="25" t="inlineStr">
        <is>
          <t>改善后</t>
        </is>
      </c>
      <c r="D651" s="51" t="n">
        <v>46055</v>
      </c>
      <c r="E651" s="25" t="inlineStr">
        <is>
          <t>KK200-1</t>
        </is>
      </c>
      <c r="F651" s="25" t="inlineStr">
        <is>
          <t>FAILURE</t>
        </is>
      </c>
      <c r="G651" s="25" t="inlineStr">
        <is>
          <t>MECHANICAL FAILURE</t>
        </is>
      </c>
      <c r="H651" s="25" t="inlineStr">
        <is>
          <t>Unplanned</t>
        </is>
      </c>
      <c r="I651" s="25" t="inlineStr">
        <is>
          <t>PAN MILL</t>
        </is>
      </c>
      <c r="J651" s="25" t="inlineStr">
        <is>
          <t>ΑΛΛΑΓΗ ΞΥΣΤΡΑΣ</t>
        </is>
      </c>
      <c r="K651" s="53" t="n">
        <v>46055.53472222222</v>
      </c>
      <c r="L651" s="53" t="n">
        <v>46055.54513888889</v>
      </c>
      <c r="M651" s="54" t="n">
        <v>15</v>
      </c>
      <c r="N651" s="25" t="inlineStr">
        <is>
          <t>https://zenodo.org/records/17855209</t>
        </is>
      </c>
      <c r="O651" s="25" t="inlineStr">
        <is>
          <t>公开真实生产数据</t>
        </is>
      </c>
      <c r="P651" t="inlineStr">
        <is>
          <t>SHIFT-POST-20260202</t>
        </is>
      </c>
      <c r="Q651" t="inlineStr">
        <is>
          <t>已关联</t>
        </is>
      </c>
      <c r="R651" t="inlineStr">
        <is>
          <t>按班次口径判断</t>
        </is>
      </c>
      <c r="T651" t="inlineStr">
        <is>
          <t>否</t>
        </is>
      </c>
    </row>
    <row r="652">
      <c r="A652" s="25" t="inlineStr">
        <is>
          <t>STOP-POST-00016</t>
        </is>
      </c>
      <c r="B652" s="25" t="inlineStr">
        <is>
          <t>SHIFT-POST-20260202</t>
        </is>
      </c>
      <c r="C652" s="25" t="inlineStr">
        <is>
          <t>改善后</t>
        </is>
      </c>
      <c r="D652" s="51" t="n">
        <v>46055</v>
      </c>
      <c r="E652" s="25" t="inlineStr">
        <is>
          <t>KK200-1</t>
        </is>
      </c>
      <c r="F652" s="25" t="inlineStr">
        <is>
          <t>FAILURE</t>
        </is>
      </c>
      <c r="G652" s="25" t="inlineStr">
        <is>
          <t>MECHANICAL FAILURE</t>
        </is>
      </c>
      <c r="H652" s="25" t="inlineStr">
        <is>
          <t>Unplanned</t>
        </is>
      </c>
      <c r="I652" s="25" t="inlineStr">
        <is>
          <t>HACKING STATION</t>
        </is>
      </c>
      <c r="J652" s="25" t="inlineStr">
        <is>
          <t>ΣΤΡΑΒΟ ΤΕΛΑΡΟ</t>
        </is>
      </c>
      <c r="K652" s="53" t="n">
        <v>46055.62361111111</v>
      </c>
      <c r="L652" s="53" t="n">
        <v>46055.62708333333</v>
      </c>
      <c r="M652" s="54" t="n">
        <v>6</v>
      </c>
      <c r="N652" s="25" t="inlineStr">
        <is>
          <t>https://zenodo.org/records/17855209</t>
        </is>
      </c>
      <c r="O652" s="25" t="inlineStr">
        <is>
          <t>公开真实生产数据</t>
        </is>
      </c>
      <c r="P652" t="inlineStr">
        <is>
          <t>SHIFT-POST-20260202</t>
        </is>
      </c>
      <c r="Q652" t="inlineStr">
        <is>
          <t>已关联</t>
        </is>
      </c>
      <c r="R652" t="inlineStr">
        <is>
          <t>按班次口径判断</t>
        </is>
      </c>
      <c r="T652" t="inlineStr">
        <is>
          <t>否</t>
        </is>
      </c>
    </row>
    <row r="653">
      <c r="A653" s="25" t="inlineStr">
        <is>
          <t>STOP-POST-00017</t>
        </is>
      </c>
      <c r="B653" s="25" t="inlineStr">
        <is>
          <t>SHIFT-POST-20260202</t>
        </is>
      </c>
      <c r="C653" s="25" t="inlineStr">
        <is>
          <t>改善后</t>
        </is>
      </c>
      <c r="D653" s="51" t="n">
        <v>46055</v>
      </c>
      <c r="E653" s="25" t="inlineStr">
        <is>
          <t>KK200-1</t>
        </is>
      </c>
      <c r="F653" s="25" t="inlineStr">
        <is>
          <t>FAILURE</t>
        </is>
      </c>
      <c r="G653" s="25" t="inlineStr">
        <is>
          <t>AUTOMATION FAILURE</t>
        </is>
      </c>
      <c r="H653" s="25" t="inlineStr">
        <is>
          <t>Unplanned</t>
        </is>
      </c>
      <c r="I653" s="25" t="inlineStr">
        <is>
          <t>DRYER</t>
        </is>
      </c>
      <c r="J653" s="25" t="inlineStr">
        <is>
          <t>ΔΕΝ ΦΟΡΤΩΘΗΚΕ ΣΩΣΤΑ ΣΤΟΝ ΜΕΤΑΦ. ΕΙΣΟΔΟΥ ΤΟ ΤΕΛΑΡΟ</t>
        </is>
      </c>
      <c r="K653" s="53" t="n">
        <v>46055.66111111111</v>
      </c>
      <c r="L653" s="53" t="n">
        <v>46055.66597222222</v>
      </c>
      <c r="M653" s="54" t="n">
        <v>7</v>
      </c>
      <c r="N653" s="25" t="inlineStr">
        <is>
          <t>https://zenodo.org/records/17855209</t>
        </is>
      </c>
      <c r="O653" s="25" t="inlineStr">
        <is>
          <t>公开真实生产数据</t>
        </is>
      </c>
      <c r="P653" t="inlineStr">
        <is>
          <t>SHIFT-POST-20260202</t>
        </is>
      </c>
      <c r="Q653" t="inlineStr">
        <is>
          <t>已关联</t>
        </is>
      </c>
      <c r="R653" t="inlineStr">
        <is>
          <t>按班次口径判断</t>
        </is>
      </c>
      <c r="T653" t="inlineStr">
        <is>
          <t>否</t>
        </is>
      </c>
    </row>
    <row r="654">
      <c r="A654" s="25" t="inlineStr">
        <is>
          <t>STOP-POST-00018</t>
        </is>
      </c>
      <c r="B654" s="25" t="inlineStr">
        <is>
          <t>SHIFT-POST-20260202</t>
        </is>
      </c>
      <c r="C654" s="25" t="inlineStr">
        <is>
          <t>改善后</t>
        </is>
      </c>
      <c r="D654" s="51" t="n">
        <v>46055</v>
      </c>
      <c r="E654" s="25" t="inlineStr">
        <is>
          <t>KK200-1</t>
        </is>
      </c>
      <c r="F654" s="25" t="inlineStr">
        <is>
          <t>FAILURE</t>
        </is>
      </c>
      <c r="G654" s="25" t="inlineStr">
        <is>
          <t>OTHER FAILURE</t>
        </is>
      </c>
      <c r="H654" s="25" t="inlineStr">
        <is>
          <t>Unplanned</t>
        </is>
      </c>
      <c r="I654" s="25" t="inlineStr">
        <is>
          <t>DRYER</t>
        </is>
      </c>
      <c r="J654" s="25" t="inlineStr">
        <is>
          <t>ΔΕΝ ΞΕΦΟΡΤΩΣΕ Ο ΜΕΤΑΦΟΡΕΑΣ ΕΙΣΟΔΟΥ ΛΟΓΟ ΣΤΡΑΒΟΥ ΤΕΛΑΡΟΥ</t>
        </is>
      </c>
      <c r="K654" s="53" t="n">
        <v>46055.72708333333</v>
      </c>
      <c r="L654" s="53" t="n">
        <v>46055.73541666667</v>
      </c>
      <c r="M654" s="54" t="n">
        <v>12</v>
      </c>
      <c r="N654" s="25" t="inlineStr">
        <is>
          <t>https://zenodo.org/records/17855209</t>
        </is>
      </c>
      <c r="O654" s="25" t="inlineStr">
        <is>
          <t>公开真实生产数据</t>
        </is>
      </c>
      <c r="P654" t="inlineStr">
        <is>
          <t>SHIFT-POST-20260202</t>
        </is>
      </c>
      <c r="Q654" t="inlineStr">
        <is>
          <t>已关联</t>
        </is>
      </c>
      <c r="R654" t="inlineStr">
        <is>
          <t>按班次口径判断</t>
        </is>
      </c>
      <c r="T654" t="inlineStr">
        <is>
          <t>否</t>
        </is>
      </c>
    </row>
    <row r="655">
      <c r="A655" s="25" t="inlineStr">
        <is>
          <t>STOP-POST-00019</t>
        </is>
      </c>
      <c r="B655" s="25" t="inlineStr">
        <is>
          <t>SHIFT-POST-20260202</t>
        </is>
      </c>
      <c r="C655" s="25" t="inlineStr">
        <is>
          <t>改善后</t>
        </is>
      </c>
      <c r="D655" s="51" t="n">
        <v>46055</v>
      </c>
      <c r="E655" s="25" t="inlineStr">
        <is>
          <t>KK200-1</t>
        </is>
      </c>
      <c r="F655" s="25" t="inlineStr">
        <is>
          <t>FAILURE</t>
        </is>
      </c>
      <c r="G655" s="25" t="inlineStr">
        <is>
          <t>MECHANICAL FAILURE</t>
        </is>
      </c>
      <c r="H655" s="25" t="inlineStr">
        <is>
          <t>Unplanned</t>
        </is>
      </c>
      <c r="I655" s="25" t="inlineStr">
        <is>
          <t>DRYER</t>
        </is>
      </c>
      <c r="J655" s="25" t="inlineStr">
        <is>
          <t>ΔΕΝ ΦΟΡΤΩΘΗΚΕ ΣΩΣΤΑ ΣΤΟΝ ΜΕΤΑΦ. ΕΙΣΟΔΟΥ ΤΟ ΤΕΛΑΡΟ</t>
        </is>
      </c>
      <c r="K655" s="53" t="n">
        <v>46055.80972222222</v>
      </c>
      <c r="L655" s="53" t="n">
        <v>46055.8125</v>
      </c>
      <c r="M655" s="54" t="n">
        <v>4</v>
      </c>
      <c r="N655" s="25" t="inlineStr">
        <is>
          <t>https://zenodo.org/records/17855209</t>
        </is>
      </c>
      <c r="O655" s="25" t="inlineStr">
        <is>
          <t>公开真实生产数据</t>
        </is>
      </c>
      <c r="P655" t="inlineStr">
        <is>
          <t>SHIFT-POST-20260202</t>
        </is>
      </c>
      <c r="Q655" t="inlineStr">
        <is>
          <t>已关联</t>
        </is>
      </c>
      <c r="R655" t="inlineStr">
        <is>
          <t>按班次口径判断</t>
        </is>
      </c>
      <c r="T655" t="inlineStr">
        <is>
          <t>否</t>
        </is>
      </c>
    </row>
    <row r="656">
      <c r="A656" s="25" t="inlineStr">
        <is>
          <t>STOP-POST-00020</t>
        </is>
      </c>
      <c r="B656" s="25" t="inlineStr">
        <is>
          <t>SHIFT-POST-20260202</t>
        </is>
      </c>
      <c r="C656" s="25" t="inlineStr">
        <is>
          <t>改善后</t>
        </is>
      </c>
      <c r="D656" s="51" t="n">
        <v>46055</v>
      </c>
      <c r="E656" s="25" t="inlineStr">
        <is>
          <t>KK250</t>
        </is>
      </c>
      <c r="F656" s="25" t="inlineStr">
        <is>
          <t>SETUPS-CHANGEOVERS</t>
        </is>
      </c>
      <c r="G656" s="25" t="inlineStr">
        <is>
          <t>MATERIAL CHANGEOVER</t>
        </is>
      </c>
      <c r="H656" s="25" t="inlineStr">
        <is>
          <t>Planned - Included in OEE</t>
        </is>
      </c>
      <c r="I656" s="25" t="inlineStr">
        <is>
          <t>EXTRUDER PRESS</t>
        </is>
      </c>
      <c r="J656" s="25" t="inlineStr">
        <is>
          <t>-</t>
        </is>
      </c>
      <c r="K656" s="53" t="n">
        <v>46055.81527777778</v>
      </c>
      <c r="L656" s="53" t="n">
        <v>46055.82638888889</v>
      </c>
      <c r="M656" s="54" t="n">
        <v>16</v>
      </c>
      <c r="N656" s="25" t="inlineStr">
        <is>
          <t>https://zenodo.org/records/17855209</t>
        </is>
      </c>
      <c r="O656" s="25" t="inlineStr">
        <is>
          <t>公开真实生产数据</t>
        </is>
      </c>
      <c r="P656" t="inlineStr">
        <is>
          <t>SHIFT-POST-20260202</t>
        </is>
      </c>
      <c r="Q656" t="inlineStr">
        <is>
          <t>已关联</t>
        </is>
      </c>
      <c r="R656" t="inlineStr">
        <is>
          <t>按班次口径判断</t>
        </is>
      </c>
      <c r="T656" t="inlineStr">
        <is>
          <t>是</t>
        </is>
      </c>
      <c r="U656">
        <f>IFERROR(VLOOKUP(G656,'18_换产标准_模拟'!$B$2:$F$4,3,FALSE),"")</f>
        <v/>
      </c>
      <c r="V656">
        <f>IFERROR(MAX(M656-U656,0),"")</f>
        <v/>
      </c>
      <c r="W656">
        <f>IFERROR(IF(V656=0,"达标",IF(V656&lt;=VLOOKUP(G656,'18_换产标准_模拟'!$B$2:$F$4,4,FALSE)-VLOOKUP(G656,'18_换产标准_模拟'!$B$2:$F$4,3,FALSE),"轻微超时",IF(V656&lt;=VLOOKUP(G656,'18_换产标准_模拟'!$B$2:$F$4,5,FALSE)-VLOOKUP(G656,'18_换产标准_模拟'!$B$2:$F$4,3,FALSE),"超时","严重超时"))),"")</f>
        <v/>
      </c>
      <c r="X656">
        <f>IFERROR(INDEX('18_换产标准_模拟'!$A$2:$A$4,MATCH(G656,'18_换产标准_模拟'!$B$2:$B$4,0)),"")</f>
        <v/>
      </c>
      <c r="Y656" t="inlineStr">
        <is>
          <t>团队模拟数据</t>
        </is>
      </c>
    </row>
    <row r="657">
      <c r="A657" s="25" t="inlineStr">
        <is>
          <t>STOP-POST-00021</t>
        </is>
      </c>
      <c r="B657" s="25" t="inlineStr">
        <is>
          <t>SHIFT-POST-20260202</t>
        </is>
      </c>
      <c r="C657" s="25" t="inlineStr">
        <is>
          <t>改善后</t>
        </is>
      </c>
      <c r="D657" s="51" t="n">
        <v>46055</v>
      </c>
      <c r="E657" s="25" t="inlineStr">
        <is>
          <t>KK250</t>
        </is>
      </c>
      <c r="F657" s="25" t="inlineStr">
        <is>
          <t>OPERATIONAL</t>
        </is>
      </c>
      <c r="G657" s="25" t="inlineStr">
        <is>
          <t>CLEANING</t>
        </is>
      </c>
      <c r="H657" s="25" t="inlineStr">
        <is>
          <t>Planned - Included in OEE</t>
        </is>
      </c>
      <c r="I657" s="25" t="inlineStr">
        <is>
          <t>EXTRUDER PRESS</t>
        </is>
      </c>
      <c r="J657" s="25" t="inlineStr">
        <is>
          <t>-</t>
        </is>
      </c>
      <c r="K657" s="53" t="n">
        <v>46055.84305555555</v>
      </c>
      <c r="L657" s="53" t="n">
        <v>46055.85416666666</v>
      </c>
      <c r="M657" s="54" t="n">
        <v>16</v>
      </c>
      <c r="N657" s="25" t="inlineStr">
        <is>
          <t>https://zenodo.org/records/17855209</t>
        </is>
      </c>
      <c r="O657" s="25" t="inlineStr">
        <is>
          <t>公开真实生产数据</t>
        </is>
      </c>
      <c r="P657" t="inlineStr">
        <is>
          <t>SHIFT-POST-20260202</t>
        </is>
      </c>
      <c r="Q657" t="inlineStr">
        <is>
          <t>已关联</t>
        </is>
      </c>
      <c r="R657" t="inlineStr">
        <is>
          <t>按班次口径判断</t>
        </is>
      </c>
      <c r="T657" t="inlineStr">
        <is>
          <t>否</t>
        </is>
      </c>
    </row>
    <row r="658">
      <c r="A658" s="25" t="inlineStr">
        <is>
          <t>STOP-POST-00022</t>
        </is>
      </c>
      <c r="B658" s="25" t="inlineStr">
        <is>
          <t>SHIFT-POST-20260203</t>
        </is>
      </c>
      <c r="C658" s="25" t="inlineStr">
        <is>
          <t>改善后</t>
        </is>
      </c>
      <c r="D658" s="51" t="n">
        <v>46056</v>
      </c>
      <c r="E658" s="25" t="inlineStr">
        <is>
          <t>KK250</t>
        </is>
      </c>
      <c r="F658" s="25" t="inlineStr">
        <is>
          <t>OPERATIONAL</t>
        </is>
      </c>
      <c r="G658" s="25" t="inlineStr">
        <is>
          <t>CLEANING</t>
        </is>
      </c>
      <c r="H658" s="25" t="inlineStr">
        <is>
          <t>Planned - Included in OEE</t>
        </is>
      </c>
      <c r="I658" s="25" t="inlineStr">
        <is>
          <t>EXTRUDER PRESS</t>
        </is>
      </c>
      <c r="J658" s="25" t="inlineStr">
        <is>
          <t>-</t>
        </is>
      </c>
      <c r="K658" s="53" t="n">
        <v>46056.51041666666</v>
      </c>
      <c r="L658" s="53" t="n">
        <v>46056.5125</v>
      </c>
      <c r="M658" s="54" t="n">
        <v>3</v>
      </c>
      <c r="N658" s="25" t="inlineStr">
        <is>
          <t>https://zenodo.org/records/17855209</t>
        </is>
      </c>
      <c r="O658" s="25" t="inlineStr">
        <is>
          <t>公开真实生产数据</t>
        </is>
      </c>
      <c r="P658" t="inlineStr">
        <is>
          <t>SHIFT-POST-20260203</t>
        </is>
      </c>
      <c r="Q658" t="inlineStr">
        <is>
          <t>已关联</t>
        </is>
      </c>
      <c r="R658" t="inlineStr">
        <is>
          <t>按班次口径判断</t>
        </is>
      </c>
      <c r="T658" t="inlineStr">
        <is>
          <t>否</t>
        </is>
      </c>
    </row>
    <row r="659">
      <c r="A659" s="25" t="inlineStr">
        <is>
          <t>STOP-POST-00023</t>
        </is>
      </c>
      <c r="B659" s="25" t="inlineStr">
        <is>
          <t>SHIFT-POST-20260203</t>
        </is>
      </c>
      <c r="C659" s="25" t="inlineStr">
        <is>
          <t>改善后</t>
        </is>
      </c>
      <c r="D659" s="51" t="n">
        <v>46056</v>
      </c>
      <c r="E659" s="25" t="inlineStr">
        <is>
          <t>KK250</t>
        </is>
      </c>
      <c r="F659" s="25" t="inlineStr">
        <is>
          <t>FAILURE</t>
        </is>
      </c>
      <c r="G659" s="25" t="inlineStr">
        <is>
          <t>MECHANICAL FAILURE</t>
        </is>
      </c>
      <c r="H659" s="25" t="inlineStr">
        <is>
          <t>Unplanned</t>
        </is>
      </c>
      <c r="I659" s="25" t="inlineStr">
        <is>
          <t>HYDRAULIC ELEVATOR (UNLOADING)</t>
        </is>
      </c>
      <c r="J659" s="25" t="inlineStr">
        <is>
          <t>ΣΤΡΑΒΩΣΕ Η ΒΑΣΗ ΑΠΟ ΑΙΣΘΗΤΗΡΑ (ΜΑΤΙ)</t>
        </is>
      </c>
      <c r="K659" s="53" t="n">
        <v>46056.52916666667</v>
      </c>
      <c r="L659" s="53" t="n">
        <v>46056.53402777778</v>
      </c>
      <c r="M659" s="54" t="n">
        <v>7</v>
      </c>
      <c r="N659" s="25" t="inlineStr">
        <is>
          <t>https://zenodo.org/records/17855209</t>
        </is>
      </c>
      <c r="O659" s="25" t="inlineStr">
        <is>
          <t>公开真实生产数据</t>
        </is>
      </c>
      <c r="P659" t="inlineStr">
        <is>
          <t>SHIFT-POST-20260203</t>
        </is>
      </c>
      <c r="Q659" t="inlineStr">
        <is>
          <t>已关联</t>
        </is>
      </c>
      <c r="R659" t="inlineStr">
        <is>
          <t>按班次口径判断</t>
        </is>
      </c>
      <c r="T659" t="inlineStr">
        <is>
          <t>否</t>
        </is>
      </c>
    </row>
    <row r="660">
      <c r="A660" s="25" t="inlineStr">
        <is>
          <t>STOP-POST-00024</t>
        </is>
      </c>
      <c r="B660" s="25" t="inlineStr">
        <is>
          <t>SHIFT-POST-20260203</t>
        </is>
      </c>
      <c r="C660" s="25" t="inlineStr">
        <is>
          <t>改善后</t>
        </is>
      </c>
      <c r="D660" s="51" t="n">
        <v>46056</v>
      </c>
      <c r="E660" s="25" t="inlineStr">
        <is>
          <t>KK250</t>
        </is>
      </c>
      <c r="F660" s="25" t="inlineStr">
        <is>
          <t>FAILURE</t>
        </is>
      </c>
      <c r="G660" s="25" t="inlineStr">
        <is>
          <t>MECHANICAL FAILURE</t>
        </is>
      </c>
      <c r="H660" s="25" t="inlineStr">
        <is>
          <t>Unplanned</t>
        </is>
      </c>
      <c r="I660" s="25" t="inlineStr">
        <is>
          <t>HYDRAULIC ELEVATOR (UNLOADING)</t>
        </is>
      </c>
      <c r="J660" s="25" t="inlineStr">
        <is>
          <t>ΣΤΡΑΒΩΣΕ Η ΒΑΣΗ ΑΠΟ ΑΙΣΘΗΤΗΡΑ (ΜΑΤΙ)</t>
        </is>
      </c>
      <c r="K660" s="53" t="n">
        <v>46056.53472222222</v>
      </c>
      <c r="L660" s="53" t="n">
        <v>46056.55138888889</v>
      </c>
      <c r="M660" s="54" t="n">
        <v>24</v>
      </c>
      <c r="N660" s="25" t="inlineStr">
        <is>
          <t>https://zenodo.org/records/17855209</t>
        </is>
      </c>
      <c r="O660" s="25" t="inlineStr">
        <is>
          <t>公开真实生产数据</t>
        </is>
      </c>
      <c r="P660" t="inlineStr">
        <is>
          <t>SHIFT-POST-20260203</t>
        </is>
      </c>
      <c r="Q660" t="inlineStr">
        <is>
          <t>已关联</t>
        </is>
      </c>
      <c r="R660" t="inlineStr">
        <is>
          <t>按班次口径判断</t>
        </is>
      </c>
      <c r="T660" t="inlineStr">
        <is>
          <t>否</t>
        </is>
      </c>
    </row>
    <row r="661">
      <c r="A661" s="25" t="inlineStr">
        <is>
          <t>STOP-POST-00025</t>
        </is>
      </c>
      <c r="B661" s="25" t="inlineStr">
        <is>
          <t>SHIFT-POST-20260203</t>
        </is>
      </c>
      <c r="C661" s="25" t="inlineStr">
        <is>
          <t>改善后</t>
        </is>
      </c>
      <c r="D661" s="51" t="n">
        <v>46056</v>
      </c>
      <c r="E661" s="25" t="inlineStr">
        <is>
          <t>KK250</t>
        </is>
      </c>
      <c r="F661" s="25" t="inlineStr">
        <is>
          <t>FAILURE</t>
        </is>
      </c>
      <c r="G661" s="25" t="inlineStr">
        <is>
          <t>AUTOMATION FAILURE</t>
        </is>
      </c>
      <c r="H661" s="25" t="inlineStr">
        <is>
          <t>Unplanned</t>
        </is>
      </c>
      <c r="I661" s="25" t="inlineStr">
        <is>
          <t>DRYER</t>
        </is>
      </c>
      <c r="J661" s="25" t="inlineStr">
        <is>
          <t>ΔΕΝ ΦΟΡΤΩΘΗΚΕ ΣΩΣΤΑ ΣΤΟΝ ΜΕΤΑΦ. ΕΙΣΟΔΟΥ ΤΟ ΤΕΛΑΡΟ</t>
        </is>
      </c>
      <c r="K661" s="53" t="n">
        <v>46056.55208333334</v>
      </c>
      <c r="L661" s="53" t="n">
        <v>46056.55972222222</v>
      </c>
      <c r="M661" s="54" t="n">
        <v>11</v>
      </c>
      <c r="N661" s="25" t="inlineStr">
        <is>
          <t>https://zenodo.org/records/17855209</t>
        </is>
      </c>
      <c r="O661" s="25" t="inlineStr">
        <is>
          <t>公开真实生产数据</t>
        </is>
      </c>
      <c r="P661" t="inlineStr">
        <is>
          <t>SHIFT-POST-20260203</t>
        </is>
      </c>
      <c r="Q661" t="inlineStr">
        <is>
          <t>已关联</t>
        </is>
      </c>
      <c r="R661" t="inlineStr">
        <is>
          <t>按班次口径判断</t>
        </is>
      </c>
      <c r="T661" t="inlineStr">
        <is>
          <t>否</t>
        </is>
      </c>
    </row>
    <row r="662">
      <c r="A662" s="25" t="inlineStr">
        <is>
          <t>STOP-POST-00026</t>
        </is>
      </c>
      <c r="B662" s="25" t="inlineStr">
        <is>
          <t>SHIFT-POST-20260203</t>
        </is>
      </c>
      <c r="C662" s="25" t="inlineStr">
        <is>
          <t>改善后</t>
        </is>
      </c>
      <c r="D662" s="51" t="n">
        <v>46056</v>
      </c>
      <c r="E662" s="25" t="inlineStr">
        <is>
          <t>KK250</t>
        </is>
      </c>
      <c r="F662" s="25" t="inlineStr">
        <is>
          <t>MATERIALS</t>
        </is>
      </c>
      <c r="G662" s="25" t="inlineStr">
        <is>
          <t>METAL DETECTOR</t>
        </is>
      </c>
      <c r="H662" s="25" t="inlineStr">
        <is>
          <t>Unplanned</t>
        </is>
      </c>
      <c r="I662" s="25" t="inlineStr">
        <is>
          <t>SCREEN FEEDER</t>
        </is>
      </c>
      <c r="J662" s="25" t="inlineStr">
        <is>
          <t>-</t>
        </is>
      </c>
      <c r="K662" s="53" t="n">
        <v>46056.57152777778</v>
      </c>
      <c r="L662" s="53" t="n">
        <v>46056.57430555556</v>
      </c>
      <c r="M662" s="54" t="n">
        <v>4</v>
      </c>
      <c r="N662" s="25" t="inlineStr">
        <is>
          <t>https://zenodo.org/records/17855209</t>
        </is>
      </c>
      <c r="O662" s="25" t="inlineStr">
        <is>
          <t>公开真实生产数据</t>
        </is>
      </c>
      <c r="P662" t="inlineStr">
        <is>
          <t>SHIFT-POST-20260203</t>
        </is>
      </c>
      <c r="Q662" t="inlineStr">
        <is>
          <t>已关联</t>
        </is>
      </c>
      <c r="R662" t="inlineStr">
        <is>
          <t>按班次口径判断</t>
        </is>
      </c>
      <c r="T662" t="inlineStr">
        <is>
          <t>否</t>
        </is>
      </c>
    </row>
    <row r="663">
      <c r="A663" s="25" t="inlineStr">
        <is>
          <t>STOP-POST-00027</t>
        </is>
      </c>
      <c r="B663" s="25" t="inlineStr">
        <is>
          <t>SHIFT-POST-20260203</t>
        </is>
      </c>
      <c r="C663" s="25" t="inlineStr">
        <is>
          <t>改善后</t>
        </is>
      </c>
      <c r="D663" s="51" t="n">
        <v>46056</v>
      </c>
      <c r="E663" s="25" t="inlineStr">
        <is>
          <t>KK250</t>
        </is>
      </c>
      <c r="F663" s="25" t="inlineStr">
        <is>
          <t>FAILURE</t>
        </is>
      </c>
      <c r="G663" s="25" t="inlineStr">
        <is>
          <t>MECHANICAL FAILURE</t>
        </is>
      </c>
      <c r="H663" s="25" t="inlineStr">
        <is>
          <t>Unplanned</t>
        </is>
      </c>
      <c r="I663" s="25" t="inlineStr">
        <is>
          <t>HYDRAULIC ELEVATOR (UNLOADING)</t>
        </is>
      </c>
      <c r="J663" s="25" t="inlineStr">
        <is>
          <t>ΣΤΡΑΒΟ ΤΕΛΑΡΟ</t>
        </is>
      </c>
      <c r="K663" s="53" t="n">
        <v>46056.6125</v>
      </c>
      <c r="L663" s="53" t="n">
        <v>46056.61527777778</v>
      </c>
      <c r="M663" s="54" t="n">
        <v>4</v>
      </c>
      <c r="N663" s="25" t="inlineStr">
        <is>
          <t>https://zenodo.org/records/17855209</t>
        </is>
      </c>
      <c r="O663" s="25" t="inlineStr">
        <is>
          <t>公开真实生产数据</t>
        </is>
      </c>
      <c r="P663" t="inlineStr">
        <is>
          <t>SHIFT-POST-20260203</t>
        </is>
      </c>
      <c r="Q663" t="inlineStr">
        <is>
          <t>已关联</t>
        </is>
      </c>
      <c r="R663" t="inlineStr">
        <is>
          <t>按班次口径判断</t>
        </is>
      </c>
      <c r="T663" t="inlineStr">
        <is>
          <t>否</t>
        </is>
      </c>
    </row>
    <row r="664">
      <c r="A664" s="25" t="inlineStr">
        <is>
          <t>STOP-POST-00028</t>
        </is>
      </c>
      <c r="B664" s="25" t="inlineStr">
        <is>
          <t>SHIFT-POST-20260203</t>
        </is>
      </c>
      <c r="C664" s="25" t="inlineStr">
        <is>
          <t>改善后</t>
        </is>
      </c>
      <c r="D664" s="51" t="n">
        <v>46056</v>
      </c>
      <c r="E664" s="25" t="inlineStr">
        <is>
          <t>KK250</t>
        </is>
      </c>
      <c r="F664" s="25" t="inlineStr">
        <is>
          <t>FAILURE</t>
        </is>
      </c>
      <c r="G664" s="25" t="inlineStr">
        <is>
          <t>AUTOMATION FAILURE</t>
        </is>
      </c>
      <c r="H664" s="25" t="inlineStr">
        <is>
          <t>Unplanned</t>
        </is>
      </c>
      <c r="I664" s="25" t="inlineStr">
        <is>
          <t>DRYER</t>
        </is>
      </c>
      <c r="J664" s="25" t="inlineStr">
        <is>
          <t>ΔΕΝ ΦΟΡΤΩΘΗΚΕ ΣΩΣΤΑ ΣΤΟΝ ΜΕΤΑΦ. ΕΙΣΟΔΟΥ ΤΟ ΤΕΛΑΡΟ</t>
        </is>
      </c>
      <c r="K664" s="53" t="n">
        <v>46056.62986111111</v>
      </c>
      <c r="L664" s="53" t="n">
        <v>46056.63263888889</v>
      </c>
      <c r="M664" s="54" t="n">
        <v>4</v>
      </c>
      <c r="N664" s="25" t="inlineStr">
        <is>
          <t>https://zenodo.org/records/17855209</t>
        </is>
      </c>
      <c r="O664" s="25" t="inlineStr">
        <is>
          <t>公开真实生产数据</t>
        </is>
      </c>
      <c r="P664" t="inlineStr">
        <is>
          <t>SHIFT-POST-20260203</t>
        </is>
      </c>
      <c r="Q664" t="inlineStr">
        <is>
          <t>已关联</t>
        </is>
      </c>
      <c r="R664" t="inlineStr">
        <is>
          <t>按班次口径判断</t>
        </is>
      </c>
      <c r="T664" t="inlineStr">
        <is>
          <t>否</t>
        </is>
      </c>
    </row>
    <row r="665">
      <c r="A665" s="25" t="inlineStr">
        <is>
          <t>STOP-POST-00029</t>
        </is>
      </c>
      <c r="B665" s="25" t="inlineStr">
        <is>
          <t>SHIFT-POST-20260203</t>
        </is>
      </c>
      <c r="C665" s="25" t="inlineStr">
        <is>
          <t>改善后</t>
        </is>
      </c>
      <c r="D665" s="51" t="n">
        <v>46056</v>
      </c>
      <c r="E665" s="25" t="inlineStr">
        <is>
          <t>KK250</t>
        </is>
      </c>
      <c r="F665" s="25" t="inlineStr">
        <is>
          <t>SETUPS-CHANGEOVERS</t>
        </is>
      </c>
      <c r="G665" s="25" t="inlineStr">
        <is>
          <t>OTHER CALIBRATION</t>
        </is>
      </c>
      <c r="H665" s="25" t="inlineStr">
        <is>
          <t>Unplanned</t>
        </is>
      </c>
      <c r="I665" s="25" t="inlineStr">
        <is>
          <t>HYDRAULIC ELEVATOR (UNLOADING)</t>
        </is>
      </c>
      <c r="J665" s="25" t="inlineStr">
        <is>
          <t>ΡΥΘΜΙΣΗ ΤΟΥ ΩΘΗΤΗΡΑ</t>
        </is>
      </c>
      <c r="K665" s="53" t="n">
        <v>46056.64027777778</v>
      </c>
      <c r="L665" s="53" t="n">
        <v>46056.64791666667</v>
      </c>
      <c r="M665" s="54" t="n">
        <v>11</v>
      </c>
      <c r="N665" s="25" t="inlineStr">
        <is>
          <t>https://zenodo.org/records/17855209</t>
        </is>
      </c>
      <c r="O665" s="25" t="inlineStr">
        <is>
          <t>公开真实生产数据</t>
        </is>
      </c>
      <c r="P665" t="inlineStr">
        <is>
          <t>SHIFT-POST-20260203</t>
        </is>
      </c>
      <c r="Q665" t="inlineStr">
        <is>
          <t>已关联</t>
        </is>
      </c>
      <c r="R665" t="inlineStr">
        <is>
          <t>按班次口径判断</t>
        </is>
      </c>
      <c r="T665" t="inlineStr">
        <is>
          <t>是</t>
        </is>
      </c>
      <c r="U665">
        <f>IFERROR(VLOOKUP(G665,'18_换产标准_模拟'!$B$2:$F$4,3,FALSE),"")</f>
        <v/>
      </c>
      <c r="V665">
        <f>IFERROR(MAX(M665-U665,0),"")</f>
        <v/>
      </c>
      <c r="W665">
        <f>IFERROR(IF(V665=0,"达标",IF(V665&lt;=VLOOKUP(G665,'18_换产标准_模拟'!$B$2:$F$4,4,FALSE)-VLOOKUP(G665,'18_换产标准_模拟'!$B$2:$F$4,3,FALSE),"轻微超时",IF(V665&lt;=VLOOKUP(G665,'18_换产标准_模拟'!$B$2:$F$4,5,FALSE)-VLOOKUP(G665,'18_换产标准_模拟'!$B$2:$F$4,3,FALSE),"超时","严重超时"))),"")</f>
        <v/>
      </c>
      <c r="X665">
        <f>IFERROR(INDEX('18_换产标准_模拟'!$A$2:$A$4,MATCH(G665,'18_换产标准_模拟'!$B$2:$B$4,0)),"")</f>
        <v/>
      </c>
      <c r="Y665" t="inlineStr">
        <is>
          <t>团队模拟数据</t>
        </is>
      </c>
    </row>
    <row r="666">
      <c r="A666" s="25" t="inlineStr">
        <is>
          <t>STOP-POST-00030</t>
        </is>
      </c>
      <c r="B666" s="25" t="inlineStr">
        <is>
          <t>SHIFT-POST-20260203</t>
        </is>
      </c>
      <c r="C666" s="25" t="inlineStr">
        <is>
          <t>改善后</t>
        </is>
      </c>
      <c r="D666" s="51" t="n">
        <v>46056</v>
      </c>
      <c r="E666" s="25" t="inlineStr">
        <is>
          <t>KK200-1</t>
        </is>
      </c>
      <c r="F666" s="25" t="inlineStr">
        <is>
          <t>SETUPS-CHANGEOVERS</t>
        </is>
      </c>
      <c r="G666" s="25" t="inlineStr">
        <is>
          <t>MATERIAL CHANGEOVER</t>
        </is>
      </c>
      <c r="H666" s="25" t="inlineStr">
        <is>
          <t>Planned - Included in OEE</t>
        </is>
      </c>
      <c r="I666" s="25" t="inlineStr">
        <is>
          <t>EXTRUDER PRESS</t>
        </is>
      </c>
      <c r="J666" s="25" t="inlineStr">
        <is>
          <t>-</t>
        </is>
      </c>
      <c r="K666" s="53" t="n">
        <v>46056.66319444445</v>
      </c>
      <c r="L666" s="53" t="n">
        <v>46056.67361111111</v>
      </c>
      <c r="M666" s="54" t="n">
        <v>15</v>
      </c>
      <c r="N666" s="25" t="inlineStr">
        <is>
          <t>https://zenodo.org/records/17855209</t>
        </is>
      </c>
      <c r="O666" s="25" t="inlineStr">
        <is>
          <t>公开真实生产数据</t>
        </is>
      </c>
      <c r="P666" t="inlineStr">
        <is>
          <t>SHIFT-POST-20260203</t>
        </is>
      </c>
      <c r="Q666" t="inlineStr">
        <is>
          <t>已关联</t>
        </is>
      </c>
      <c r="R666" t="inlineStr">
        <is>
          <t>按班次口径判断</t>
        </is>
      </c>
      <c r="T666" t="inlineStr">
        <is>
          <t>是</t>
        </is>
      </c>
      <c r="U666">
        <f>IFERROR(VLOOKUP(G666,'18_换产标准_模拟'!$B$2:$F$4,3,FALSE),"")</f>
        <v/>
      </c>
      <c r="V666">
        <f>IFERROR(MAX(M666-U666,0),"")</f>
        <v/>
      </c>
      <c r="W666">
        <f>IFERROR(IF(V666=0,"达标",IF(V666&lt;=VLOOKUP(G666,'18_换产标准_模拟'!$B$2:$F$4,4,FALSE)-VLOOKUP(G666,'18_换产标准_模拟'!$B$2:$F$4,3,FALSE),"轻微超时",IF(V666&lt;=VLOOKUP(G666,'18_换产标准_模拟'!$B$2:$F$4,5,FALSE)-VLOOKUP(G666,'18_换产标准_模拟'!$B$2:$F$4,3,FALSE),"超时","严重超时"))),"")</f>
        <v/>
      </c>
      <c r="X666">
        <f>IFERROR(INDEX('18_换产标准_模拟'!$A$2:$A$4,MATCH(G666,'18_换产标准_模拟'!$B$2:$B$4,0)),"")</f>
        <v/>
      </c>
      <c r="Y666" t="inlineStr">
        <is>
          <t>团队模拟数据</t>
        </is>
      </c>
    </row>
    <row r="667">
      <c r="A667" s="25" t="inlineStr">
        <is>
          <t>STOP-POST-00031</t>
        </is>
      </c>
      <c r="B667" s="25" t="inlineStr">
        <is>
          <t>SHIFT-POST-20260203</t>
        </is>
      </c>
      <c r="C667" s="25" t="inlineStr">
        <is>
          <t>改善后</t>
        </is>
      </c>
      <c r="D667" s="51" t="n">
        <v>46056</v>
      </c>
      <c r="E667" s="25" t="inlineStr">
        <is>
          <t>7KK25</t>
        </is>
      </c>
      <c r="F667" s="25" t="inlineStr">
        <is>
          <t>SETUPS-CHANGEOVERS</t>
        </is>
      </c>
      <c r="G667" s="25" t="inlineStr">
        <is>
          <t>MATERIAL CHANGEOVER</t>
        </is>
      </c>
      <c r="H667" s="25" t="inlineStr">
        <is>
          <t>Planned - Included in OEE</t>
        </is>
      </c>
      <c r="I667" s="25" t="inlineStr">
        <is>
          <t>EXTRUDER PRESS</t>
        </is>
      </c>
      <c r="J667" s="25" t="inlineStr">
        <is>
          <t>-</t>
        </is>
      </c>
      <c r="K667" s="53" t="n">
        <v>46056.71597222222</v>
      </c>
      <c r="L667" s="53" t="n">
        <v>46056.725</v>
      </c>
      <c r="M667" s="54" t="n">
        <v>13</v>
      </c>
      <c r="N667" s="25" t="inlineStr">
        <is>
          <t>https://zenodo.org/records/17855209</t>
        </is>
      </c>
      <c r="O667" s="25" t="inlineStr">
        <is>
          <t>公开真实生产数据</t>
        </is>
      </c>
      <c r="P667" t="inlineStr">
        <is>
          <t>SHIFT-POST-20260203</t>
        </is>
      </c>
      <c r="Q667" t="inlineStr">
        <is>
          <t>已关联</t>
        </is>
      </c>
      <c r="R667" t="inlineStr">
        <is>
          <t>按班次口径判断</t>
        </is>
      </c>
      <c r="T667" t="inlineStr">
        <is>
          <t>是</t>
        </is>
      </c>
      <c r="U667">
        <f>IFERROR(VLOOKUP(G667,'18_换产标准_模拟'!$B$2:$F$4,3,FALSE),"")</f>
        <v/>
      </c>
      <c r="V667">
        <f>IFERROR(MAX(M667-U667,0),"")</f>
        <v/>
      </c>
      <c r="W667">
        <f>IFERROR(IF(V667=0,"达标",IF(V667&lt;=VLOOKUP(G667,'18_换产标准_模拟'!$B$2:$F$4,4,FALSE)-VLOOKUP(G667,'18_换产标准_模拟'!$B$2:$F$4,3,FALSE),"轻微超时",IF(V667&lt;=VLOOKUP(G667,'18_换产标准_模拟'!$B$2:$F$4,5,FALSE)-VLOOKUP(G667,'18_换产标准_模拟'!$B$2:$F$4,3,FALSE),"超时","严重超时"))),"")</f>
        <v/>
      </c>
      <c r="X667">
        <f>IFERROR(INDEX('18_换产标准_模拟'!$A$2:$A$4,MATCH(G667,'18_换产标准_模拟'!$B$2:$B$4,0)),"")</f>
        <v/>
      </c>
      <c r="Y667" t="inlineStr">
        <is>
          <t>团队模拟数据</t>
        </is>
      </c>
    </row>
    <row r="668">
      <c r="A668" s="25" t="inlineStr">
        <is>
          <t>STOP-POST-00032</t>
        </is>
      </c>
      <c r="B668" s="25" t="inlineStr">
        <is>
          <t>SHIFT-POST-20260203</t>
        </is>
      </c>
      <c r="C668" s="25" t="inlineStr">
        <is>
          <t>改善后</t>
        </is>
      </c>
      <c r="D668" s="51" t="n">
        <v>46056</v>
      </c>
      <c r="E668" s="25" t="inlineStr">
        <is>
          <t>7KK25</t>
        </is>
      </c>
      <c r="F668" s="25" t="inlineStr">
        <is>
          <t>FAILURE</t>
        </is>
      </c>
      <c r="G668" s="25" t="inlineStr">
        <is>
          <t>MECHANICAL FAILURE</t>
        </is>
      </c>
      <c r="H668" s="25" t="inlineStr">
        <is>
          <t>Unplanned</t>
        </is>
      </c>
      <c r="I668" s="25" t="inlineStr">
        <is>
          <t>LINE 52</t>
        </is>
      </c>
      <c r="J668" s="25" t="inlineStr">
        <is>
          <t>ΒΓΑΛΜΕΝΟ ΓΡΑΝΑΖΙ ΑΠΟ ΜΟΤΕΡ ΚΑΡΕΛΙΝΟΥ</t>
        </is>
      </c>
      <c r="K668" s="53" t="n">
        <v>46056.75416666667</v>
      </c>
      <c r="L668" s="53" t="n">
        <v>46056.77291666667</v>
      </c>
      <c r="M668" s="54" t="n">
        <v>27</v>
      </c>
      <c r="N668" s="25" t="inlineStr">
        <is>
          <t>https://zenodo.org/records/17855209</t>
        </is>
      </c>
      <c r="O668" s="25" t="inlineStr">
        <is>
          <t>公开真实生产数据</t>
        </is>
      </c>
      <c r="P668" t="inlineStr">
        <is>
          <t>SHIFT-POST-20260203</t>
        </is>
      </c>
      <c r="Q668" t="inlineStr">
        <is>
          <t>已关联</t>
        </is>
      </c>
      <c r="R668" t="inlineStr">
        <is>
          <t>按班次口径判断</t>
        </is>
      </c>
      <c r="T668" t="inlineStr">
        <is>
          <t>否</t>
        </is>
      </c>
    </row>
    <row r="669">
      <c r="A669" s="25" t="inlineStr">
        <is>
          <t>STOP-POST-00033</t>
        </is>
      </c>
      <c r="B669" s="25" t="inlineStr">
        <is>
          <t>SHIFT-POST-20260203</t>
        </is>
      </c>
      <c r="C669" s="25" t="inlineStr">
        <is>
          <t>改善后</t>
        </is>
      </c>
      <c r="D669" s="51" t="n">
        <v>46056</v>
      </c>
      <c r="E669" s="25" t="inlineStr">
        <is>
          <t>7KK25</t>
        </is>
      </c>
      <c r="F669" s="25" t="inlineStr">
        <is>
          <t>FAILURE</t>
        </is>
      </c>
      <c r="G669" s="25" t="inlineStr">
        <is>
          <t>MECHANICAL FAILURE</t>
        </is>
      </c>
      <c r="H669" s="25" t="inlineStr">
        <is>
          <t>Unplanned</t>
        </is>
      </c>
      <c r="I669" s="25" t="inlineStr">
        <is>
          <t>HYDRAULIC ELEVATOR (UNLOADING)</t>
        </is>
      </c>
      <c r="J669" s="25" t="inlineStr">
        <is>
          <t>ΣΦΙΞΙΜΟ ΚΑΔΕΝΑΣ 4 ΡΟΛΛΩΝ</t>
        </is>
      </c>
      <c r="K669" s="53" t="n">
        <v>46056.77916666667</v>
      </c>
      <c r="L669" s="53" t="n">
        <v>46056.80694444444</v>
      </c>
      <c r="M669" s="54" t="n">
        <v>40</v>
      </c>
      <c r="N669" s="25" t="inlineStr">
        <is>
          <t>https://zenodo.org/records/17855209</t>
        </is>
      </c>
      <c r="O669" s="25" t="inlineStr">
        <is>
          <t>公开真实生产数据</t>
        </is>
      </c>
      <c r="P669" t="inlineStr">
        <is>
          <t>SHIFT-POST-20260203</t>
        </is>
      </c>
      <c r="Q669" t="inlineStr">
        <is>
          <t>已关联</t>
        </is>
      </c>
      <c r="R669" t="inlineStr">
        <is>
          <t>按班次口径判断</t>
        </is>
      </c>
      <c r="T669" t="inlineStr">
        <is>
          <t>否</t>
        </is>
      </c>
    </row>
    <row r="670">
      <c r="A670" s="25" t="inlineStr">
        <is>
          <t>STOP-POST-00034</t>
        </is>
      </c>
      <c r="B670" s="25" t="inlineStr">
        <is>
          <t>SHIFT-POST-20260203</t>
        </is>
      </c>
      <c r="C670" s="25" t="inlineStr">
        <is>
          <t>改善后</t>
        </is>
      </c>
      <c r="D670" s="51" t="n">
        <v>46056</v>
      </c>
      <c r="E670" s="25" t="inlineStr">
        <is>
          <t>7KK25</t>
        </is>
      </c>
      <c r="F670" s="25" t="inlineStr">
        <is>
          <t>OPERATIONAL</t>
        </is>
      </c>
      <c r="G670" s="25" t="inlineStr">
        <is>
          <t>CLEANING</t>
        </is>
      </c>
      <c r="H670" s="25" t="inlineStr">
        <is>
          <t>Planned - Included in OEE</t>
        </is>
      </c>
      <c r="I670" s="25" t="inlineStr">
        <is>
          <t>EXTRUDER PRESS</t>
        </is>
      </c>
      <c r="J670" s="25" t="inlineStr">
        <is>
          <t>-</t>
        </is>
      </c>
      <c r="K670" s="53" t="n">
        <v>46056.83541666667</v>
      </c>
      <c r="L670" s="53" t="n">
        <v>46056.85416666666</v>
      </c>
      <c r="M670" s="54" t="n">
        <v>27</v>
      </c>
      <c r="N670" s="25" t="inlineStr">
        <is>
          <t>https://zenodo.org/records/17855209</t>
        </is>
      </c>
      <c r="O670" s="25" t="inlineStr">
        <is>
          <t>公开真实生产数据</t>
        </is>
      </c>
      <c r="P670" t="inlineStr">
        <is>
          <t>SHIFT-POST-20260203</t>
        </is>
      </c>
      <c r="Q670" t="inlineStr">
        <is>
          <t>已关联</t>
        </is>
      </c>
      <c r="R670" t="inlineStr">
        <is>
          <t>按班次口径判断</t>
        </is>
      </c>
      <c r="T670" t="inlineStr">
        <is>
          <t>否</t>
        </is>
      </c>
    </row>
    <row r="671">
      <c r="A671" s="25" t="inlineStr">
        <is>
          <t>STOP-POST-00035</t>
        </is>
      </c>
      <c r="B671" s="25" t="inlineStr">
        <is>
          <t>SHIFT-POST-20260204</t>
        </is>
      </c>
      <c r="C671" s="25" t="inlineStr">
        <is>
          <t>改善后</t>
        </is>
      </c>
      <c r="D671" s="51" t="n">
        <v>46057</v>
      </c>
      <c r="E671" s="25" t="inlineStr">
        <is>
          <t>7KK25</t>
        </is>
      </c>
      <c r="F671" s="25" t="inlineStr">
        <is>
          <t>OPERATIONAL</t>
        </is>
      </c>
      <c r="G671" s="25" t="inlineStr">
        <is>
          <t>OTHER</t>
        </is>
      </c>
      <c r="H671" s="25" t="inlineStr">
        <is>
          <t>Unplanned</t>
        </is>
      </c>
      <c r="I671" s="25" t="inlineStr">
        <is>
          <t>EXTRUDER PRESS</t>
        </is>
      </c>
      <c r="J671" s="25" t="inlineStr">
        <is>
          <t>ΕΣΚΙΖΕ</t>
        </is>
      </c>
      <c r="K671" s="53" t="n">
        <v>46057.51527777778</v>
      </c>
      <c r="L671" s="53" t="n">
        <v>46057.51805555556</v>
      </c>
      <c r="M671" s="54" t="n">
        <v>4</v>
      </c>
      <c r="N671" s="25" t="inlineStr">
        <is>
          <t>https://zenodo.org/records/17855209</t>
        </is>
      </c>
      <c r="O671" s="25" t="inlineStr">
        <is>
          <t>公开真实生产数据</t>
        </is>
      </c>
      <c r="P671" t="inlineStr">
        <is>
          <t>SHIFT-POST-20260204</t>
        </is>
      </c>
      <c r="Q671" t="inlineStr">
        <is>
          <t>已关联</t>
        </is>
      </c>
      <c r="R671" t="inlineStr">
        <is>
          <t>按班次口径判断</t>
        </is>
      </c>
      <c r="T671" t="inlineStr">
        <is>
          <t>否</t>
        </is>
      </c>
    </row>
    <row r="672">
      <c r="A672" s="25" t="inlineStr">
        <is>
          <t>STOP-POST-00036</t>
        </is>
      </c>
      <c r="B672" s="25" t="inlineStr">
        <is>
          <t>SHIFT-POST-20260204</t>
        </is>
      </c>
      <c r="C672" s="25" t="inlineStr">
        <is>
          <t>改善后</t>
        </is>
      </c>
      <c r="D672" s="51" t="n">
        <v>46057</v>
      </c>
      <c r="E672" s="25" t="inlineStr">
        <is>
          <t>7KK25</t>
        </is>
      </c>
      <c r="F672" s="25" t="inlineStr">
        <is>
          <t>MATERIALS</t>
        </is>
      </c>
      <c r="G672" s="25" t="inlineStr">
        <is>
          <t>KILN CAR STARVATION</t>
        </is>
      </c>
      <c r="H672" s="25" t="inlineStr">
        <is>
          <t>Unplanned</t>
        </is>
      </c>
      <c r="I672" s="25" t="inlineStr">
        <is>
          <t>LINE 52</t>
        </is>
      </c>
      <c r="J672" s="25" t="inlineStr">
        <is>
          <t>ΔΕΝ ΕΦΕΡΑΝ ΒΑΓΟΝΙΑ ΤΑ ΚΕΡΕΛΙΝΑ</t>
        </is>
      </c>
      <c r="K672" s="53" t="n">
        <v>46057.56875</v>
      </c>
      <c r="L672" s="53" t="n">
        <v>46057.58055555556</v>
      </c>
      <c r="M672" s="54" t="n">
        <v>18</v>
      </c>
      <c r="N672" s="25" t="inlineStr">
        <is>
          <t>https://zenodo.org/records/17855209</t>
        </is>
      </c>
      <c r="O672" s="25" t="inlineStr">
        <is>
          <t>公开真实生产数据</t>
        </is>
      </c>
      <c r="P672" t="inlineStr">
        <is>
          <t>SHIFT-POST-20260204</t>
        </is>
      </c>
      <c r="Q672" t="inlineStr">
        <is>
          <t>已关联</t>
        </is>
      </c>
      <c r="R672" t="inlineStr">
        <is>
          <t>按班次口径判断</t>
        </is>
      </c>
      <c r="T672" t="inlineStr">
        <is>
          <t>否</t>
        </is>
      </c>
    </row>
    <row r="673">
      <c r="A673" s="25" t="inlineStr">
        <is>
          <t>STOP-POST-00037</t>
        </is>
      </c>
      <c r="B673" s="25" t="inlineStr">
        <is>
          <t>SHIFT-POST-20260204</t>
        </is>
      </c>
      <c r="C673" s="25" t="inlineStr">
        <is>
          <t>改善后</t>
        </is>
      </c>
      <c r="D673" s="51" t="n">
        <v>46057</v>
      </c>
      <c r="E673" s="25" t="inlineStr">
        <is>
          <t>7KK25</t>
        </is>
      </c>
      <c r="F673" s="25" t="inlineStr">
        <is>
          <t>FAILURE</t>
        </is>
      </c>
      <c r="G673" s="25" t="inlineStr">
        <is>
          <t>OTHER FAILURE</t>
        </is>
      </c>
      <c r="H673" s="25" t="inlineStr">
        <is>
          <t>Unplanned</t>
        </is>
      </c>
      <c r="I673" s="25" t="inlineStr">
        <is>
          <t>HYDRAULIC ELEVATOR (UNLOADING)</t>
        </is>
      </c>
      <c r="J673" s="25" t="inlineStr">
        <is>
          <t>ΣΤΡΑΒΟ ΤΕΛΑΡΟ</t>
        </is>
      </c>
      <c r="K673" s="53" t="n">
        <v>46057.59930555556</v>
      </c>
      <c r="L673" s="53" t="n">
        <v>46057.60902777778</v>
      </c>
      <c r="M673" s="54" t="n">
        <v>15</v>
      </c>
      <c r="N673" s="25" t="inlineStr">
        <is>
          <t>https://zenodo.org/records/17855209</t>
        </is>
      </c>
      <c r="O673" s="25" t="inlineStr">
        <is>
          <t>公开真实生产数据</t>
        </is>
      </c>
      <c r="P673" t="inlineStr">
        <is>
          <t>SHIFT-POST-20260204</t>
        </is>
      </c>
      <c r="Q673" t="inlineStr">
        <is>
          <t>已关联</t>
        </is>
      </c>
      <c r="R673" t="inlineStr">
        <is>
          <t>按班次口径判断</t>
        </is>
      </c>
      <c r="T673" t="inlineStr">
        <is>
          <t>否</t>
        </is>
      </c>
    </row>
    <row r="674">
      <c r="A674" s="25" t="inlineStr">
        <is>
          <t>STOP-POST-00038</t>
        </is>
      </c>
      <c r="B674" s="25" t="inlineStr">
        <is>
          <t>SHIFT-POST-20260204</t>
        </is>
      </c>
      <c r="C674" s="25" t="inlineStr">
        <is>
          <t>改善后</t>
        </is>
      </c>
      <c r="D674" s="51" t="n">
        <v>46057</v>
      </c>
      <c r="E674" s="25" t="inlineStr">
        <is>
          <t>7KK25</t>
        </is>
      </c>
      <c r="F674" s="25" t="inlineStr">
        <is>
          <t>FAILURE</t>
        </is>
      </c>
      <c r="G674" s="25" t="inlineStr">
        <is>
          <t>OTHER FAILURE</t>
        </is>
      </c>
      <c r="H674" s="25" t="inlineStr">
        <is>
          <t>Unplanned</t>
        </is>
      </c>
      <c r="I674" s="25" t="inlineStr">
        <is>
          <t>HYDRAULIC ELEVATOR (UNLOADING)</t>
        </is>
      </c>
      <c r="J674" s="25" t="inlineStr">
        <is>
          <t>ΣΤΡΑΒΟ ΤΕΛΑΡΟ</t>
        </is>
      </c>
      <c r="K674" s="53" t="n">
        <v>46057.60972222222</v>
      </c>
      <c r="L674" s="53" t="n">
        <v>46057.61180555556</v>
      </c>
      <c r="M674" s="54" t="n">
        <v>3</v>
      </c>
      <c r="N674" s="25" t="inlineStr">
        <is>
          <t>https://zenodo.org/records/17855209</t>
        </is>
      </c>
      <c r="O674" s="25" t="inlineStr">
        <is>
          <t>公开真实生产数据</t>
        </is>
      </c>
      <c r="P674" t="inlineStr">
        <is>
          <t>SHIFT-POST-20260204</t>
        </is>
      </c>
      <c r="Q674" t="inlineStr">
        <is>
          <t>已关联</t>
        </is>
      </c>
      <c r="R674" t="inlineStr">
        <is>
          <t>按班次口径判断</t>
        </is>
      </c>
      <c r="T674" t="inlineStr">
        <is>
          <t>否</t>
        </is>
      </c>
    </row>
    <row r="675">
      <c r="A675" s="25" t="inlineStr">
        <is>
          <t>STOP-POST-00039</t>
        </is>
      </c>
      <c r="B675" s="25" t="inlineStr">
        <is>
          <t>SHIFT-POST-20260204</t>
        </is>
      </c>
      <c r="C675" s="25" t="inlineStr">
        <is>
          <t>改善后</t>
        </is>
      </c>
      <c r="D675" s="51" t="n">
        <v>46057</v>
      </c>
      <c r="E675" s="25" t="inlineStr">
        <is>
          <t>7KK25</t>
        </is>
      </c>
      <c r="F675" s="25" t="inlineStr">
        <is>
          <t>FAILURE</t>
        </is>
      </c>
      <c r="G675" s="25" t="inlineStr">
        <is>
          <t>MECHANICAL FAILURE</t>
        </is>
      </c>
      <c r="H675" s="25" t="inlineStr">
        <is>
          <t>Unplanned</t>
        </is>
      </c>
      <c r="I675" s="25" t="inlineStr">
        <is>
          <t>DRYER</t>
        </is>
      </c>
      <c r="J675" s="25" t="inlineStr">
        <is>
          <t>ΔΕΝ ΦΟΡΤΩΘΗΚΕ ΣΩΣΤΑ ΣΤΟΝ ΜΕΤΑΦ. ΕΙΣΟΔΟΥ ΤΟ ΤΕΛΑΡΟ</t>
        </is>
      </c>
      <c r="K675" s="53" t="n">
        <v>46057.63125</v>
      </c>
      <c r="L675" s="53" t="n">
        <v>46057.63472222222</v>
      </c>
      <c r="M675" s="54" t="n">
        <v>5</v>
      </c>
      <c r="N675" s="25" t="inlineStr">
        <is>
          <t>https://zenodo.org/records/17855209</t>
        </is>
      </c>
      <c r="O675" s="25" t="inlineStr">
        <is>
          <t>公开真实生产数据</t>
        </is>
      </c>
      <c r="P675" t="inlineStr">
        <is>
          <t>SHIFT-POST-20260204</t>
        </is>
      </c>
      <c r="Q675" t="inlineStr">
        <is>
          <t>已关联</t>
        </is>
      </c>
      <c r="R675" t="inlineStr">
        <is>
          <t>按班次口径判断</t>
        </is>
      </c>
      <c r="T675" t="inlineStr">
        <is>
          <t>否</t>
        </is>
      </c>
    </row>
    <row r="676">
      <c r="A676" s="25" t="inlineStr">
        <is>
          <t>STOP-POST-00040</t>
        </is>
      </c>
      <c r="B676" s="25" t="inlineStr">
        <is>
          <t>SHIFT-POST-20260204</t>
        </is>
      </c>
      <c r="C676" s="25" t="inlineStr">
        <is>
          <t>改善后</t>
        </is>
      </c>
      <c r="D676" s="51" t="n">
        <v>46057</v>
      </c>
      <c r="E676" s="25" t="inlineStr">
        <is>
          <t>7KK25</t>
        </is>
      </c>
      <c r="F676" s="25" t="inlineStr">
        <is>
          <t>MATERIALS</t>
        </is>
      </c>
      <c r="G676" s="25" t="inlineStr">
        <is>
          <t>METAL DETECTOR</t>
        </is>
      </c>
      <c r="H676" s="25" t="inlineStr">
        <is>
          <t>Unplanned</t>
        </is>
      </c>
      <c r="I676" s="25" t="inlineStr">
        <is>
          <t>ROLLER MILL A</t>
        </is>
      </c>
      <c r="J676" s="25" t="inlineStr">
        <is>
          <t>-</t>
        </is>
      </c>
      <c r="K676" s="53" t="n">
        <v>46057.64166666667</v>
      </c>
      <c r="L676" s="53" t="n">
        <v>46057.64722222222</v>
      </c>
      <c r="M676" s="54" t="n">
        <v>8</v>
      </c>
      <c r="N676" s="25" t="inlineStr">
        <is>
          <t>https://zenodo.org/records/17855209</t>
        </is>
      </c>
      <c r="O676" s="25" t="inlineStr">
        <is>
          <t>公开真实生产数据</t>
        </is>
      </c>
      <c r="P676" t="inlineStr">
        <is>
          <t>SHIFT-POST-20260204</t>
        </is>
      </c>
      <c r="Q676" t="inlineStr">
        <is>
          <t>已关联</t>
        </is>
      </c>
      <c r="R676" t="inlineStr">
        <is>
          <t>按班次口径判断</t>
        </is>
      </c>
      <c r="T676" t="inlineStr">
        <is>
          <t>否</t>
        </is>
      </c>
    </row>
    <row r="677">
      <c r="A677" s="25" t="inlineStr">
        <is>
          <t>STOP-POST-00041</t>
        </is>
      </c>
      <c r="B677" s="25" t="inlineStr">
        <is>
          <t>SHIFT-POST-20260204</t>
        </is>
      </c>
      <c r="C677" s="25" t="inlineStr">
        <is>
          <t>改善后</t>
        </is>
      </c>
      <c r="D677" s="51" t="n">
        <v>46057</v>
      </c>
      <c r="E677" s="25" t="inlineStr">
        <is>
          <t>7KK25</t>
        </is>
      </c>
      <c r="F677" s="25" t="inlineStr">
        <is>
          <t>FAILURE</t>
        </is>
      </c>
      <c r="G677" s="25" t="inlineStr">
        <is>
          <t>MECHANICAL FAILURE</t>
        </is>
      </c>
      <c r="H677" s="25" t="inlineStr">
        <is>
          <t>Unplanned</t>
        </is>
      </c>
      <c r="I677" s="25" t="inlineStr">
        <is>
          <t>LINE 52</t>
        </is>
      </c>
      <c r="J677" s="25" t="inlineStr">
        <is>
          <t>ΠΡΟΒΛΗΜΑ ΣΤΟ 3ο ΚΑΡΕΛΙΝΟ</t>
        </is>
      </c>
      <c r="K677" s="53" t="n">
        <v>46057.66319444445</v>
      </c>
      <c r="L677" s="53" t="n">
        <v>46057.68125</v>
      </c>
      <c r="M677" s="54" t="n">
        <v>27</v>
      </c>
      <c r="N677" s="25" t="inlineStr">
        <is>
          <t>https://zenodo.org/records/17855209</t>
        </is>
      </c>
      <c r="O677" s="25" t="inlineStr">
        <is>
          <t>公开真实生产数据</t>
        </is>
      </c>
      <c r="P677" t="inlineStr">
        <is>
          <t>SHIFT-POST-20260204</t>
        </is>
      </c>
      <c r="Q677" t="inlineStr">
        <is>
          <t>已关联</t>
        </is>
      </c>
      <c r="R677" t="inlineStr">
        <is>
          <t>按班次口径判断</t>
        </is>
      </c>
      <c r="T677" t="inlineStr">
        <is>
          <t>否</t>
        </is>
      </c>
    </row>
    <row r="678">
      <c r="A678" s="25" t="inlineStr">
        <is>
          <t>STOP-POST-00042</t>
        </is>
      </c>
      <c r="B678" s="25" t="inlineStr">
        <is>
          <t>SHIFT-POST-20260204</t>
        </is>
      </c>
      <c r="C678" s="25" t="inlineStr">
        <is>
          <t>改善后</t>
        </is>
      </c>
      <c r="D678" s="51" t="n">
        <v>46057</v>
      </c>
      <c r="E678" s="25" t="inlineStr">
        <is>
          <t>7KK25</t>
        </is>
      </c>
      <c r="F678" s="25" t="inlineStr">
        <is>
          <t>FAILURE</t>
        </is>
      </c>
      <c r="G678" s="25" t="inlineStr">
        <is>
          <t>MECHANICAL FAILURE</t>
        </is>
      </c>
      <c r="H678" s="25" t="inlineStr">
        <is>
          <t>Unplanned</t>
        </is>
      </c>
      <c r="I678" s="25" t="inlineStr">
        <is>
          <t>HYDRAULIC ELEVATOR (UNLOADING)</t>
        </is>
      </c>
      <c r="J678" s="25" t="inlineStr">
        <is>
          <t>Ο ΩΘΗΤΗΡΑΣ ΒΓΗΚΕ ΕΚΤΟΣ ΓΡΑΝΑΖΙΩΝ</t>
        </is>
      </c>
      <c r="K678" s="53" t="n">
        <v>46057.71875</v>
      </c>
      <c r="L678" s="53" t="n">
        <v>46057.73472222222</v>
      </c>
      <c r="M678" s="54" t="n">
        <v>23</v>
      </c>
      <c r="N678" s="25" t="inlineStr">
        <is>
          <t>https://zenodo.org/records/17855209</t>
        </is>
      </c>
      <c r="O678" s="25" t="inlineStr">
        <is>
          <t>公开真实生产数据</t>
        </is>
      </c>
      <c r="P678" t="inlineStr">
        <is>
          <t>SHIFT-POST-20260204</t>
        </is>
      </c>
      <c r="Q678" t="inlineStr">
        <is>
          <t>已关联</t>
        </is>
      </c>
      <c r="R678" t="inlineStr">
        <is>
          <t>按班次口径判断</t>
        </is>
      </c>
      <c r="T678" t="inlineStr">
        <is>
          <t>否</t>
        </is>
      </c>
    </row>
    <row r="679">
      <c r="A679" s="25" t="inlineStr">
        <is>
          <t>STOP-POST-00043</t>
        </is>
      </c>
      <c r="B679" s="25" t="inlineStr">
        <is>
          <t>SHIFT-POST-20260204</t>
        </is>
      </c>
      <c r="C679" s="25" t="inlineStr">
        <is>
          <t>改善后</t>
        </is>
      </c>
      <c r="D679" s="51" t="n">
        <v>46057</v>
      </c>
      <c r="E679" s="25" t="inlineStr">
        <is>
          <t>7KK25</t>
        </is>
      </c>
      <c r="F679" s="25" t="inlineStr">
        <is>
          <t>FAILURE</t>
        </is>
      </c>
      <c r="G679" s="25" t="inlineStr">
        <is>
          <t>OTHER FAILURE</t>
        </is>
      </c>
      <c r="H679" s="25" t="inlineStr">
        <is>
          <t>Unplanned</t>
        </is>
      </c>
      <c r="I679" s="25" t="inlineStr">
        <is>
          <t>HYDRAULIC ELEVATOR (UNLOADING)</t>
        </is>
      </c>
      <c r="J679" s="25" t="inlineStr">
        <is>
          <t>ΣΤΡΑΒΟ ΤΕΛΑΡΟ</t>
        </is>
      </c>
      <c r="K679" s="53" t="n">
        <v>46057.77291666667</v>
      </c>
      <c r="L679" s="53" t="n">
        <v>46057.775</v>
      </c>
      <c r="M679" s="54" t="n">
        <v>3</v>
      </c>
      <c r="N679" s="25" t="inlineStr">
        <is>
          <t>https://zenodo.org/records/17855209</t>
        </is>
      </c>
      <c r="O679" s="25" t="inlineStr">
        <is>
          <t>公开真实生产数据</t>
        </is>
      </c>
      <c r="P679" t="inlineStr">
        <is>
          <t>SHIFT-POST-20260204</t>
        </is>
      </c>
      <c r="Q679" t="inlineStr">
        <is>
          <t>已关联</t>
        </is>
      </c>
      <c r="R679" t="inlineStr">
        <is>
          <t>按班次口径判断</t>
        </is>
      </c>
      <c r="T679" t="inlineStr">
        <is>
          <t>否</t>
        </is>
      </c>
    </row>
    <row r="680">
      <c r="A680" s="25" t="inlineStr">
        <is>
          <t>STOP-POST-00044</t>
        </is>
      </c>
      <c r="B680" s="25" t="inlineStr">
        <is>
          <t>SHIFT-POST-20260204</t>
        </is>
      </c>
      <c r="C680" s="25" t="inlineStr">
        <is>
          <t>改善后</t>
        </is>
      </c>
      <c r="D680" s="51" t="n">
        <v>46057</v>
      </c>
      <c r="E680" s="25" t="inlineStr">
        <is>
          <t>7KK25</t>
        </is>
      </c>
      <c r="F680" s="25" t="inlineStr">
        <is>
          <t>FAILURE</t>
        </is>
      </c>
      <c r="G680" s="25" t="inlineStr">
        <is>
          <t>OTHER FAILURE</t>
        </is>
      </c>
      <c r="H680" s="25" t="inlineStr">
        <is>
          <t>Unplanned</t>
        </is>
      </c>
      <c r="I680" s="25" t="inlineStr">
        <is>
          <t>HYDRAULIC ELEVATOR (UNLOADING)</t>
        </is>
      </c>
      <c r="J680" s="25" t="inlineStr">
        <is>
          <t>ΣΤΡΑΒΟ ΤΕΛΑΡΟ</t>
        </is>
      </c>
      <c r="K680" s="53" t="n">
        <v>46057.77638888889</v>
      </c>
      <c r="L680" s="53" t="n">
        <v>46057.78333333333</v>
      </c>
      <c r="M680" s="54" t="n">
        <v>10</v>
      </c>
      <c r="N680" s="25" t="inlineStr">
        <is>
          <t>https://zenodo.org/records/17855209</t>
        </is>
      </c>
      <c r="O680" s="25" t="inlineStr">
        <is>
          <t>公开真实生产数据</t>
        </is>
      </c>
      <c r="P680" t="inlineStr">
        <is>
          <t>SHIFT-POST-20260204</t>
        </is>
      </c>
      <c r="Q680" t="inlineStr">
        <is>
          <t>已关联</t>
        </is>
      </c>
      <c r="R680" t="inlineStr">
        <is>
          <t>按班次口径判断</t>
        </is>
      </c>
      <c r="T680" t="inlineStr">
        <is>
          <t>否</t>
        </is>
      </c>
    </row>
    <row r="681">
      <c r="A681" s="25" t="inlineStr">
        <is>
          <t>STOP-POST-00045</t>
        </is>
      </c>
      <c r="B681" s="25" t="inlineStr">
        <is>
          <t>SHIFT-POST-20260204</t>
        </is>
      </c>
      <c r="C681" s="25" t="inlineStr">
        <is>
          <t>改善后</t>
        </is>
      </c>
      <c r="D681" s="51" t="n">
        <v>46057</v>
      </c>
      <c r="E681" s="25" t="inlineStr">
        <is>
          <t>7KK25</t>
        </is>
      </c>
      <c r="F681" s="25" t="inlineStr">
        <is>
          <t>FAILURE</t>
        </is>
      </c>
      <c r="G681" s="25" t="inlineStr">
        <is>
          <t>MECHANICAL FAILURE</t>
        </is>
      </c>
      <c r="H681" s="25" t="inlineStr">
        <is>
          <t>Unplanned</t>
        </is>
      </c>
      <c r="I681" s="25" t="inlineStr">
        <is>
          <t>HYDRAULIC ELEVATOR (UNLOADING)</t>
        </is>
      </c>
      <c r="J681" s="25" t="inlineStr">
        <is>
          <t>ΣΤΡΑΒΟ ΤΕΛΑΡΟ</t>
        </is>
      </c>
      <c r="K681" s="53" t="n">
        <v>46057.78333333333</v>
      </c>
      <c r="L681" s="53" t="n">
        <v>46057.79097222222</v>
      </c>
      <c r="M681" s="54" t="n">
        <v>11</v>
      </c>
      <c r="N681" s="25" t="inlineStr">
        <is>
          <t>https://zenodo.org/records/17855209</t>
        </is>
      </c>
      <c r="O681" s="25" t="inlineStr">
        <is>
          <t>公开真实生产数据</t>
        </is>
      </c>
      <c r="P681" t="inlineStr">
        <is>
          <t>SHIFT-POST-20260204</t>
        </is>
      </c>
      <c r="Q681" t="inlineStr">
        <is>
          <t>已关联</t>
        </is>
      </c>
      <c r="R681" t="inlineStr">
        <is>
          <t>按班次口径判断</t>
        </is>
      </c>
      <c r="T681" t="inlineStr">
        <is>
          <t>否</t>
        </is>
      </c>
    </row>
    <row r="682">
      <c r="A682" s="25" t="inlineStr">
        <is>
          <t>STOP-POST-00046</t>
        </is>
      </c>
      <c r="B682" s="25" t="inlineStr">
        <is>
          <t>SHIFT-POST-20260204</t>
        </is>
      </c>
      <c r="C682" s="25" t="inlineStr">
        <is>
          <t>改善后</t>
        </is>
      </c>
      <c r="D682" s="51" t="n">
        <v>46057</v>
      </c>
      <c r="E682" s="25" t="inlineStr">
        <is>
          <t>7KK25</t>
        </is>
      </c>
      <c r="F682" s="25" t="inlineStr">
        <is>
          <t>OPERATIONAL</t>
        </is>
      </c>
      <c r="G682" s="25" t="inlineStr">
        <is>
          <t>NO PRODUCTION SCHEDULE</t>
        </is>
      </c>
      <c r="H682" s="25" t="inlineStr">
        <is>
          <t>Planned - Not included in OEE</t>
        </is>
      </c>
      <c r="I682" s="25" t="inlineStr">
        <is>
          <t>-</t>
        </is>
      </c>
      <c r="J682" s="25" t="inlineStr">
        <is>
          <t>-</t>
        </is>
      </c>
      <c r="K682" s="53" t="n">
        <v>46057.81805555556</v>
      </c>
      <c r="L682" s="53" t="n">
        <v>46057.84375</v>
      </c>
      <c r="M682" s="54" t="n">
        <v>37</v>
      </c>
      <c r="N682" s="25" t="inlineStr">
        <is>
          <t>https://zenodo.org/records/17855209</t>
        </is>
      </c>
      <c r="O682" s="25" t="inlineStr">
        <is>
          <t>公开真实生产数据</t>
        </is>
      </c>
      <c r="P682" t="inlineStr">
        <is>
          <t>SHIFT-POST-20260204</t>
        </is>
      </c>
      <c r="Q682" t="inlineStr">
        <is>
          <t>已关联</t>
        </is>
      </c>
      <c r="R682" t="inlineStr">
        <is>
          <t>按班次口径判断</t>
        </is>
      </c>
      <c r="T682" t="inlineStr">
        <is>
          <t>否</t>
        </is>
      </c>
    </row>
    <row r="683">
      <c r="A683" s="25" t="inlineStr">
        <is>
          <t>STOP-POST-00047</t>
        </is>
      </c>
      <c r="B683" s="25" t="inlineStr">
        <is>
          <t>SHIFT-POST-20260205</t>
        </is>
      </c>
      <c r="C683" s="25" t="inlineStr">
        <is>
          <t>改善后</t>
        </is>
      </c>
      <c r="D683" s="51" t="n">
        <v>46058</v>
      </c>
      <c r="E683" s="25" t="inlineStr">
        <is>
          <t>7KK25</t>
        </is>
      </c>
      <c r="F683" s="25" t="inlineStr">
        <is>
          <t>OPERATIONAL</t>
        </is>
      </c>
      <c r="G683" s="25" t="inlineStr">
        <is>
          <t>CLEANING</t>
        </is>
      </c>
      <c r="H683" s="25" t="inlineStr">
        <is>
          <t>Planned - Included in OEE</t>
        </is>
      </c>
      <c r="I683" s="25" t="inlineStr">
        <is>
          <t>EXTRUDER PRESS</t>
        </is>
      </c>
      <c r="J683" s="25" t="inlineStr">
        <is>
          <t>-</t>
        </is>
      </c>
      <c r="K683" s="53" t="n">
        <v>46058.51041666666</v>
      </c>
      <c r="L683" s="53" t="n">
        <v>46058.51666666667</v>
      </c>
      <c r="M683" s="54" t="n">
        <v>10</v>
      </c>
      <c r="N683" s="25" t="inlineStr">
        <is>
          <t>https://zenodo.org/records/17855209</t>
        </is>
      </c>
      <c r="O683" s="25" t="inlineStr">
        <is>
          <t>公开真实生产数据</t>
        </is>
      </c>
      <c r="P683" t="inlineStr">
        <is>
          <t>SHIFT-POST-20260205</t>
        </is>
      </c>
      <c r="Q683" t="inlineStr">
        <is>
          <t>已关联</t>
        </is>
      </c>
      <c r="R683" t="inlineStr">
        <is>
          <t>按班次口径判断</t>
        </is>
      </c>
      <c r="T683" t="inlineStr">
        <is>
          <t>否</t>
        </is>
      </c>
    </row>
    <row r="684">
      <c r="A684" s="25" t="inlineStr">
        <is>
          <t>STOP-POST-00048</t>
        </is>
      </c>
      <c r="B684" s="25" t="inlineStr">
        <is>
          <t>SHIFT-POST-20260205</t>
        </is>
      </c>
      <c r="C684" s="25" t="inlineStr">
        <is>
          <t>改善后</t>
        </is>
      </c>
      <c r="D684" s="51" t="n">
        <v>46058</v>
      </c>
      <c r="E684" s="25" t="inlineStr">
        <is>
          <t>7KK25</t>
        </is>
      </c>
      <c r="F684" s="25" t="inlineStr">
        <is>
          <t>MATERIALS</t>
        </is>
      </c>
      <c r="G684" s="25" t="inlineStr">
        <is>
          <t>CRACKED WIP BRICKS</t>
        </is>
      </c>
      <c r="H684" s="25" t="inlineStr">
        <is>
          <t>Unplanned</t>
        </is>
      </c>
      <c r="I684" s="25" t="inlineStr">
        <is>
          <t>HACKING STATION</t>
        </is>
      </c>
      <c r="J684" s="25" t="inlineStr">
        <is>
          <t>-</t>
        </is>
      </c>
      <c r="K684" s="53" t="n">
        <v>46058.55486111111</v>
      </c>
      <c r="L684" s="53" t="n">
        <v>46058.56041666667</v>
      </c>
      <c r="M684" s="54" t="n">
        <v>8</v>
      </c>
      <c r="N684" s="25" t="inlineStr">
        <is>
          <t>https://zenodo.org/records/17855209</t>
        </is>
      </c>
      <c r="O684" s="25" t="inlineStr">
        <is>
          <t>公开真实生产数据</t>
        </is>
      </c>
      <c r="P684" t="inlineStr">
        <is>
          <t>SHIFT-POST-20260205</t>
        </is>
      </c>
      <c r="Q684" t="inlineStr">
        <is>
          <t>已关联</t>
        </is>
      </c>
      <c r="R684" t="inlineStr">
        <is>
          <t>按班次口径判断</t>
        </is>
      </c>
      <c r="T684" t="inlineStr">
        <is>
          <t>否</t>
        </is>
      </c>
    </row>
    <row r="685">
      <c r="A685" s="25" t="inlineStr">
        <is>
          <t>STOP-POST-00049</t>
        </is>
      </c>
      <c r="B685" s="25" t="inlineStr">
        <is>
          <t>SHIFT-POST-20260205</t>
        </is>
      </c>
      <c r="C685" s="25" t="inlineStr">
        <is>
          <t>改善后</t>
        </is>
      </c>
      <c r="D685" s="51" t="n">
        <v>46058</v>
      </c>
      <c r="E685" s="25" t="inlineStr">
        <is>
          <t>KK250</t>
        </is>
      </c>
      <c r="F685" s="25" t="inlineStr">
        <is>
          <t>SETUPS-CHANGEOVERS</t>
        </is>
      </c>
      <c r="G685" s="25" t="inlineStr">
        <is>
          <t>MATERIAL CHANGEOVER</t>
        </is>
      </c>
      <c r="H685" s="25" t="inlineStr">
        <is>
          <t>Planned - Included in OEE</t>
        </is>
      </c>
      <c r="I685" s="25" t="inlineStr">
        <is>
          <t>EXTRUDER PRESS</t>
        </is>
      </c>
      <c r="J685" s="25" t="inlineStr">
        <is>
          <t>-</t>
        </is>
      </c>
      <c r="K685" s="53" t="n">
        <v>46058.59513888889</v>
      </c>
      <c r="L685" s="53" t="n">
        <v>46058.61319444444</v>
      </c>
      <c r="M685" s="54" t="n">
        <v>26</v>
      </c>
      <c r="N685" s="25" t="inlineStr">
        <is>
          <t>https://zenodo.org/records/17855209</t>
        </is>
      </c>
      <c r="O685" s="25" t="inlineStr">
        <is>
          <t>公开真实生产数据</t>
        </is>
      </c>
      <c r="P685" t="inlineStr">
        <is>
          <t>SHIFT-POST-20260205</t>
        </is>
      </c>
      <c r="Q685" t="inlineStr">
        <is>
          <t>已关联</t>
        </is>
      </c>
      <c r="R685" t="inlineStr">
        <is>
          <t>按班次口径判断</t>
        </is>
      </c>
      <c r="T685" t="inlineStr">
        <is>
          <t>是</t>
        </is>
      </c>
      <c r="U685">
        <f>IFERROR(VLOOKUP(G685,'18_换产标准_模拟'!$B$2:$F$4,3,FALSE),"")</f>
        <v/>
      </c>
      <c r="V685">
        <f>IFERROR(MAX(M685-U685,0),"")</f>
        <v/>
      </c>
      <c r="W685">
        <f>IFERROR(IF(V685=0,"达标",IF(V685&lt;=VLOOKUP(G685,'18_换产标准_模拟'!$B$2:$F$4,4,FALSE)-VLOOKUP(G685,'18_换产标准_模拟'!$B$2:$F$4,3,FALSE),"轻微超时",IF(V685&lt;=VLOOKUP(G685,'18_换产标准_模拟'!$B$2:$F$4,5,FALSE)-VLOOKUP(G685,'18_换产标准_模拟'!$B$2:$F$4,3,FALSE),"超时","严重超时"))),"")</f>
        <v/>
      </c>
      <c r="X685">
        <f>IFERROR(INDEX('18_换产标准_模拟'!$A$2:$A$4,MATCH(G685,'18_换产标准_模拟'!$B$2:$B$4,0)),"")</f>
        <v/>
      </c>
      <c r="Y685" t="inlineStr">
        <is>
          <t>团队模拟数据</t>
        </is>
      </c>
    </row>
    <row r="686">
      <c r="A686" s="25" t="inlineStr">
        <is>
          <t>STOP-POST-00050</t>
        </is>
      </c>
      <c r="B686" s="25" t="inlineStr">
        <is>
          <t>SHIFT-POST-20260205</t>
        </is>
      </c>
      <c r="C686" s="25" t="inlineStr">
        <is>
          <t>改善后</t>
        </is>
      </c>
      <c r="D686" s="51" t="n">
        <v>46058</v>
      </c>
      <c r="E686" s="25" t="inlineStr">
        <is>
          <t>KK250</t>
        </is>
      </c>
      <c r="F686" s="25" t="inlineStr">
        <is>
          <t>FAILURE</t>
        </is>
      </c>
      <c r="G686" s="25" t="inlineStr">
        <is>
          <t>MECHANICAL FAILURE</t>
        </is>
      </c>
      <c r="H686" s="25" t="inlineStr">
        <is>
          <t>Unplanned</t>
        </is>
      </c>
      <c r="I686" s="25" t="inlineStr">
        <is>
          <t>DRYER</t>
        </is>
      </c>
      <c r="J686" s="25" t="inlineStr">
        <is>
          <t>ΔΕΝ ΦΟΡΤΩΘΗΚΕ ΣΩΣΤΑ ΣΤΟΝ ΜΕΤΑΦ. ΕΙΣΟΔΟΥ ΤΟ ΤΕΛΑΡΟ</t>
        </is>
      </c>
      <c r="K686" s="53" t="n">
        <v>46058.65069444444</v>
      </c>
      <c r="L686" s="53" t="n">
        <v>46058.65625</v>
      </c>
      <c r="M686" s="54" t="n">
        <v>8</v>
      </c>
      <c r="N686" s="25" t="inlineStr">
        <is>
          <t>https://zenodo.org/records/17855209</t>
        </is>
      </c>
      <c r="O686" s="25" t="inlineStr">
        <is>
          <t>公开真实生产数据</t>
        </is>
      </c>
      <c r="P686" t="inlineStr">
        <is>
          <t>SHIFT-POST-20260205</t>
        </is>
      </c>
      <c r="Q686" t="inlineStr">
        <is>
          <t>已关联</t>
        </is>
      </c>
      <c r="R686" t="inlineStr">
        <is>
          <t>按班次口径判断</t>
        </is>
      </c>
      <c r="T686" t="inlineStr">
        <is>
          <t>否</t>
        </is>
      </c>
    </row>
    <row r="687">
      <c r="A687" s="25" t="inlineStr">
        <is>
          <t>STOP-POST-00051</t>
        </is>
      </c>
      <c r="B687" s="25" t="inlineStr">
        <is>
          <t>SHIFT-POST-20260205</t>
        </is>
      </c>
      <c r="C687" s="25" t="inlineStr">
        <is>
          <t>改善后</t>
        </is>
      </c>
      <c r="D687" s="51" t="n">
        <v>46058</v>
      </c>
      <c r="E687" s="25" t="inlineStr">
        <is>
          <t>KK250</t>
        </is>
      </c>
      <c r="F687" s="25" t="inlineStr">
        <is>
          <t>FAILURE</t>
        </is>
      </c>
      <c r="G687" s="25" t="inlineStr">
        <is>
          <t>OTHER FAILURE</t>
        </is>
      </c>
      <c r="H687" s="25" t="inlineStr">
        <is>
          <t>Unplanned</t>
        </is>
      </c>
      <c r="I687" s="25" t="inlineStr">
        <is>
          <t>HYDRAULIC ELEVATOR (UNLOADING)</t>
        </is>
      </c>
      <c r="J687" s="25" t="inlineStr">
        <is>
          <t>ΣΤΡΑΒΟ ΤΕΛΑΡΟ</t>
        </is>
      </c>
      <c r="K687" s="53" t="n">
        <v>46058.66736111111</v>
      </c>
      <c r="L687" s="53" t="n">
        <v>46058.67013888889</v>
      </c>
      <c r="M687" s="54" t="n">
        <v>4</v>
      </c>
      <c r="N687" s="25" t="inlineStr">
        <is>
          <t>https://zenodo.org/records/17855209</t>
        </is>
      </c>
      <c r="O687" s="25" t="inlineStr">
        <is>
          <t>公开真实生产数据</t>
        </is>
      </c>
      <c r="P687" t="inlineStr">
        <is>
          <t>SHIFT-POST-20260205</t>
        </is>
      </c>
      <c r="Q687" t="inlineStr">
        <is>
          <t>已关联</t>
        </is>
      </c>
      <c r="R687" t="inlineStr">
        <is>
          <t>按班次口径判断</t>
        </is>
      </c>
      <c r="T687" t="inlineStr">
        <is>
          <t>否</t>
        </is>
      </c>
    </row>
    <row r="688">
      <c r="A688" s="25" t="inlineStr">
        <is>
          <t>STOP-POST-00052</t>
        </is>
      </c>
      <c r="B688" s="25" t="inlineStr">
        <is>
          <t>SHIFT-POST-20260205</t>
        </is>
      </c>
      <c r="C688" s="25" t="inlineStr">
        <is>
          <t>改善后</t>
        </is>
      </c>
      <c r="D688" s="51" t="n">
        <v>46058</v>
      </c>
      <c r="E688" s="25" t="inlineStr">
        <is>
          <t>KK250</t>
        </is>
      </c>
      <c r="F688" s="25" t="inlineStr">
        <is>
          <t>FAILURE</t>
        </is>
      </c>
      <c r="G688" s="25" t="inlineStr">
        <is>
          <t>MECHANICAL FAILURE</t>
        </is>
      </c>
      <c r="H688" s="25" t="inlineStr">
        <is>
          <t>Unplanned</t>
        </is>
      </c>
      <c r="I688" s="25" t="inlineStr">
        <is>
          <t>DRYER</t>
        </is>
      </c>
      <c r="J688" s="25" t="inlineStr">
        <is>
          <t>ΠΑΤΙΝΑΡΕΙ Ο ΜΕΤΑΦ. ΕΙΣΟΔΟΥ</t>
        </is>
      </c>
      <c r="K688" s="53" t="n">
        <v>46058.72638888889</v>
      </c>
      <c r="L688" s="53" t="n">
        <v>46058.73125</v>
      </c>
      <c r="M688" s="54" t="n">
        <v>7</v>
      </c>
      <c r="N688" s="25" t="inlineStr">
        <is>
          <t>https://zenodo.org/records/17855209</t>
        </is>
      </c>
      <c r="O688" s="25" t="inlineStr">
        <is>
          <t>公开真实生产数据</t>
        </is>
      </c>
      <c r="P688" t="inlineStr">
        <is>
          <t>SHIFT-POST-20260205</t>
        </is>
      </c>
      <c r="Q688" t="inlineStr">
        <is>
          <t>已关联</t>
        </is>
      </c>
      <c r="R688" t="inlineStr">
        <is>
          <t>按班次口径判断</t>
        </is>
      </c>
      <c r="T688" t="inlineStr">
        <is>
          <t>否</t>
        </is>
      </c>
    </row>
    <row r="689">
      <c r="A689" s="25" t="inlineStr">
        <is>
          <t>STOP-POST-00053</t>
        </is>
      </c>
      <c r="B689" s="25" t="inlineStr">
        <is>
          <t>SHIFT-POST-20260205</t>
        </is>
      </c>
      <c r="C689" s="25" t="inlineStr">
        <is>
          <t>改善后</t>
        </is>
      </c>
      <c r="D689" s="51" t="n">
        <v>46058</v>
      </c>
      <c r="E689" s="25" t="inlineStr">
        <is>
          <t>KK250</t>
        </is>
      </c>
      <c r="F689" s="25" t="inlineStr">
        <is>
          <t>FAILURE</t>
        </is>
      </c>
      <c r="G689" s="25" t="inlineStr">
        <is>
          <t>MECHANICAL FAILURE</t>
        </is>
      </c>
      <c r="H689" s="25" t="inlineStr">
        <is>
          <t>Unplanned</t>
        </is>
      </c>
      <c r="I689" s="25" t="inlineStr">
        <is>
          <t>DRYER</t>
        </is>
      </c>
      <c r="J689" s="25" t="inlineStr">
        <is>
          <t>ΠΑΤΙΝΑΡΕΙ Ο ΜΕΤΑΦ. ΕΙΣΟΔΟΥ</t>
        </is>
      </c>
      <c r="K689" s="53" t="n">
        <v>46058.75347222222</v>
      </c>
      <c r="L689" s="53" t="n">
        <v>46058.75694444445</v>
      </c>
      <c r="M689" s="54" t="n">
        <v>5</v>
      </c>
      <c r="N689" s="25" t="inlineStr">
        <is>
          <t>https://zenodo.org/records/17855209</t>
        </is>
      </c>
      <c r="O689" s="25" t="inlineStr">
        <is>
          <t>公开真实生产数据</t>
        </is>
      </c>
      <c r="P689" t="inlineStr">
        <is>
          <t>SHIFT-POST-20260205</t>
        </is>
      </c>
      <c r="Q689" t="inlineStr">
        <is>
          <t>已关联</t>
        </is>
      </c>
      <c r="R689" t="inlineStr">
        <is>
          <t>按班次口径判断</t>
        </is>
      </c>
      <c r="T689" t="inlineStr">
        <is>
          <t>否</t>
        </is>
      </c>
    </row>
    <row r="690">
      <c r="A690" s="25" t="inlineStr">
        <is>
          <t>STOP-POST-00054</t>
        </is>
      </c>
      <c r="B690" s="25" t="inlineStr">
        <is>
          <t>SHIFT-POST-20260205</t>
        </is>
      </c>
      <c r="C690" s="25" t="inlineStr">
        <is>
          <t>改善后</t>
        </is>
      </c>
      <c r="D690" s="51" t="n">
        <v>46058</v>
      </c>
      <c r="E690" s="25" t="inlineStr">
        <is>
          <t>9KK25</t>
        </is>
      </c>
      <c r="F690" s="25" t="inlineStr">
        <is>
          <t>OPERATIONAL</t>
        </is>
      </c>
      <c r="G690" s="25" t="inlineStr">
        <is>
          <t>NO PRODUCTION SCHEDULE</t>
        </is>
      </c>
      <c r="H690" s="25" t="inlineStr">
        <is>
          <t>Planned - Not included in OEE</t>
        </is>
      </c>
      <c r="I690" s="25" t="inlineStr">
        <is>
          <t>-</t>
        </is>
      </c>
      <c r="J690" s="25" t="inlineStr">
        <is>
          <t>-</t>
        </is>
      </c>
      <c r="K690" s="53" t="n">
        <v>46058.77916666667</v>
      </c>
      <c r="L690" s="53" t="n">
        <v>46058.85416666666</v>
      </c>
      <c r="M690" s="54" t="n">
        <v>108</v>
      </c>
      <c r="N690" s="25" t="inlineStr">
        <is>
          <t>https://zenodo.org/records/17855209</t>
        </is>
      </c>
      <c r="O690" s="25" t="inlineStr">
        <is>
          <t>公开真实生产数据</t>
        </is>
      </c>
      <c r="P690" t="inlineStr">
        <is>
          <t>SHIFT-POST-20260205</t>
        </is>
      </c>
      <c r="Q690" t="inlineStr">
        <is>
          <t>已关联</t>
        </is>
      </c>
      <c r="R690" t="inlineStr">
        <is>
          <t>按班次口径判断</t>
        </is>
      </c>
      <c r="T690" t="inlineStr">
        <is>
          <t>否</t>
        </is>
      </c>
    </row>
    <row r="691">
      <c r="A691" s="25" t="inlineStr">
        <is>
          <t>STOP-POST-00055</t>
        </is>
      </c>
      <c r="B691" s="25" t="inlineStr">
        <is>
          <t>SHIFT-POST-20260206</t>
        </is>
      </c>
      <c r="C691" s="25" t="inlineStr">
        <is>
          <t>改善后</t>
        </is>
      </c>
      <c r="D691" s="51" t="n">
        <v>46059</v>
      </c>
      <c r="E691" s="25" t="inlineStr">
        <is>
          <t>9KK25</t>
        </is>
      </c>
      <c r="F691" s="25" t="inlineStr">
        <is>
          <t>FAILURE</t>
        </is>
      </c>
      <c r="G691" s="25" t="inlineStr">
        <is>
          <t>MECHANICAL FAILURE</t>
        </is>
      </c>
      <c r="H691" s="25" t="inlineStr">
        <is>
          <t>Unplanned</t>
        </is>
      </c>
      <c r="I691" s="25" t="inlineStr">
        <is>
          <t>KILN CAR TRANSPORTER (EXIT)</t>
        </is>
      </c>
      <c r="J691" s="25" t="inlineStr">
        <is>
          <t>ΠΡΟΒΛΗΜΑ ΣΤΗ ΛΕΙΤΟΥΡΓΕΙΑ ΤΟΥ</t>
        </is>
      </c>
      <c r="K691" s="53" t="n">
        <v>46059.54097222222</v>
      </c>
      <c r="L691" s="53" t="n">
        <v>46059.55833333333</v>
      </c>
      <c r="M691" s="54" t="n">
        <v>25</v>
      </c>
      <c r="N691" s="25" t="inlineStr">
        <is>
          <t>https://zenodo.org/records/17855209</t>
        </is>
      </c>
      <c r="O691" s="25" t="inlineStr">
        <is>
          <t>公开真实生产数据</t>
        </is>
      </c>
      <c r="P691" t="inlineStr">
        <is>
          <t>SHIFT-POST-20260206</t>
        </is>
      </c>
      <c r="Q691" t="inlineStr">
        <is>
          <t>已关联</t>
        </is>
      </c>
      <c r="R691" t="inlineStr">
        <is>
          <t>按班次口径判断</t>
        </is>
      </c>
      <c r="T691" t="inlineStr">
        <is>
          <t>否</t>
        </is>
      </c>
    </row>
    <row r="692">
      <c r="A692" s="25" t="inlineStr">
        <is>
          <t>STOP-POST-00056</t>
        </is>
      </c>
      <c r="B692" s="25" t="inlineStr">
        <is>
          <t>SHIFT-POST-20260206</t>
        </is>
      </c>
      <c r="C692" s="25" t="inlineStr">
        <is>
          <t>改善后</t>
        </is>
      </c>
      <c r="D692" s="51" t="n">
        <v>46059</v>
      </c>
      <c r="E692" s="25" t="inlineStr">
        <is>
          <t>9KK25</t>
        </is>
      </c>
      <c r="F692" s="25" t="inlineStr">
        <is>
          <t>SETUPS-CHANGEOVERS</t>
        </is>
      </c>
      <c r="G692" s="25" t="inlineStr">
        <is>
          <t>MATERIAL CHANGEOVER</t>
        </is>
      </c>
      <c r="H692" s="25" t="inlineStr">
        <is>
          <t>Planned - Included in OEE</t>
        </is>
      </c>
      <c r="I692" s="25" t="inlineStr">
        <is>
          <t>HACKING STATION</t>
        </is>
      </c>
      <c r="J692" s="25" t="inlineStr">
        <is>
          <t>-</t>
        </is>
      </c>
      <c r="K692" s="53" t="n">
        <v>46059.57569444444</v>
      </c>
      <c r="L692" s="53" t="n">
        <v>46059.58263888889</v>
      </c>
      <c r="M692" s="54" t="n">
        <v>11</v>
      </c>
      <c r="N692" s="25" t="inlineStr">
        <is>
          <t>https://zenodo.org/records/17855209</t>
        </is>
      </c>
      <c r="O692" s="25" t="inlineStr">
        <is>
          <t>公开真实生产数据</t>
        </is>
      </c>
      <c r="P692" t="inlineStr">
        <is>
          <t>SHIFT-POST-20260206</t>
        </is>
      </c>
      <c r="Q692" t="inlineStr">
        <is>
          <t>已关联</t>
        </is>
      </c>
      <c r="R692" t="inlineStr">
        <is>
          <t>按班次口径判断</t>
        </is>
      </c>
      <c r="T692" t="inlineStr">
        <is>
          <t>是</t>
        </is>
      </c>
      <c r="U692">
        <f>IFERROR(VLOOKUP(G692,'18_换产标准_模拟'!$B$2:$F$4,3,FALSE),"")</f>
        <v/>
      </c>
      <c r="V692">
        <f>IFERROR(MAX(M692-U692,0),"")</f>
        <v/>
      </c>
      <c r="W692">
        <f>IFERROR(IF(V692=0,"达标",IF(V692&lt;=VLOOKUP(G692,'18_换产标准_模拟'!$B$2:$F$4,4,FALSE)-VLOOKUP(G692,'18_换产标准_模拟'!$B$2:$F$4,3,FALSE),"轻微超时",IF(V692&lt;=VLOOKUP(G692,'18_换产标准_模拟'!$B$2:$F$4,5,FALSE)-VLOOKUP(G692,'18_换产标准_模拟'!$B$2:$F$4,3,FALSE),"超时","严重超时"))),"")</f>
        <v/>
      </c>
      <c r="X692">
        <f>IFERROR(INDEX('18_换产标准_模拟'!$A$2:$A$4,MATCH(G692,'18_换产标准_模拟'!$B$2:$B$4,0)),"")</f>
        <v/>
      </c>
      <c r="Y692" t="inlineStr">
        <is>
          <t>团队模拟数据</t>
        </is>
      </c>
    </row>
    <row r="693">
      <c r="A693" s="25" t="inlineStr">
        <is>
          <t>STOP-POST-00057</t>
        </is>
      </c>
      <c r="B693" s="25" t="inlineStr">
        <is>
          <t>SHIFT-POST-20260206</t>
        </is>
      </c>
      <c r="C693" s="25" t="inlineStr">
        <is>
          <t>改善后</t>
        </is>
      </c>
      <c r="D693" s="51" t="n">
        <v>46059</v>
      </c>
      <c r="E693" s="25" t="inlineStr">
        <is>
          <t>9KK25</t>
        </is>
      </c>
      <c r="F693" s="25" t="inlineStr">
        <is>
          <t>FAILURE</t>
        </is>
      </c>
      <c r="G693" s="25" t="inlineStr">
        <is>
          <t>OTHER FAILURE</t>
        </is>
      </c>
      <c r="H693" s="25" t="inlineStr">
        <is>
          <t>Unplanned</t>
        </is>
      </c>
      <c r="I693" s="25" t="inlineStr">
        <is>
          <t>HYDRAULIC ELEVATOR (UNLOADING)</t>
        </is>
      </c>
      <c r="J693" s="25" t="inlineStr">
        <is>
          <t>ΣΤΡΑΒΟ ΤΕΛΑΡΟ</t>
        </is>
      </c>
      <c r="K693" s="53" t="n">
        <v>46059.63263888889</v>
      </c>
      <c r="L693" s="53" t="n">
        <v>46059.64097222222</v>
      </c>
      <c r="M693" s="54" t="n">
        <v>12</v>
      </c>
      <c r="N693" s="25" t="inlineStr">
        <is>
          <t>https://zenodo.org/records/17855209</t>
        </is>
      </c>
      <c r="O693" s="25" t="inlineStr">
        <is>
          <t>公开真实生产数据</t>
        </is>
      </c>
      <c r="P693" t="inlineStr">
        <is>
          <t>SHIFT-POST-20260206</t>
        </is>
      </c>
      <c r="Q693" t="inlineStr">
        <is>
          <t>已关联</t>
        </is>
      </c>
      <c r="R693" t="inlineStr">
        <is>
          <t>按班次口径判断</t>
        </is>
      </c>
      <c r="T693" t="inlineStr">
        <is>
          <t>否</t>
        </is>
      </c>
    </row>
    <row r="694">
      <c r="A694" s="25" t="inlineStr">
        <is>
          <t>STOP-POST-00058</t>
        </is>
      </c>
      <c r="B694" s="25" t="inlineStr">
        <is>
          <t>SHIFT-POST-20260206</t>
        </is>
      </c>
      <c r="C694" s="25" t="inlineStr">
        <is>
          <t>改善后</t>
        </is>
      </c>
      <c r="D694" s="51" t="n">
        <v>46059</v>
      </c>
      <c r="E694" s="25" t="inlineStr">
        <is>
          <t>9KK25</t>
        </is>
      </c>
      <c r="F694" s="25" t="inlineStr">
        <is>
          <t>FAILURE</t>
        </is>
      </c>
      <c r="G694" s="25" t="inlineStr">
        <is>
          <t>AUTOMATION FAILURE</t>
        </is>
      </c>
      <c r="H694" s="25" t="inlineStr">
        <is>
          <t>Unplanned</t>
        </is>
      </c>
      <c r="I694" s="25" t="inlineStr">
        <is>
          <t>DRYER</t>
        </is>
      </c>
      <c r="J694" s="25" t="inlineStr">
        <is>
          <t>ΔΕΝ ΜΠΗΚΕ ΣΩΣΤΑ ΜΠΛΟΚΟ ΜΕ ΣΥΝΕΠΕΙΑ ΝΑ ΜΗΝ ΞΕΦΟΡΤΩΣΕΙ Ο ΜΕΤΑΦ. ΕΞΟΔΟΥ</t>
        </is>
      </c>
      <c r="K694" s="53" t="n">
        <v>46059.65416666667</v>
      </c>
      <c r="L694" s="53" t="n">
        <v>46059.66180555556</v>
      </c>
      <c r="M694" s="54" t="n">
        <v>11</v>
      </c>
      <c r="N694" s="25" t="inlineStr">
        <is>
          <t>https://zenodo.org/records/17855209</t>
        </is>
      </c>
      <c r="O694" s="25" t="inlineStr">
        <is>
          <t>公开真实生产数据</t>
        </is>
      </c>
      <c r="P694" t="inlineStr">
        <is>
          <t>SHIFT-POST-20260206</t>
        </is>
      </c>
      <c r="Q694" t="inlineStr">
        <is>
          <t>已关联</t>
        </is>
      </c>
      <c r="R694" t="inlineStr">
        <is>
          <t>按班次口径判断</t>
        </is>
      </c>
      <c r="T694" t="inlineStr">
        <is>
          <t>否</t>
        </is>
      </c>
    </row>
    <row r="695">
      <c r="A695" s="25" t="inlineStr">
        <is>
          <t>STOP-POST-00059</t>
        </is>
      </c>
      <c r="B695" s="25" t="inlineStr">
        <is>
          <t>SHIFT-POST-20260206</t>
        </is>
      </c>
      <c r="C695" s="25" t="inlineStr">
        <is>
          <t>改善后</t>
        </is>
      </c>
      <c r="D695" s="51" t="n">
        <v>46059</v>
      </c>
      <c r="E695" s="25" t="inlineStr">
        <is>
          <t>KK150</t>
        </is>
      </c>
      <c r="F695" s="25" t="inlineStr">
        <is>
          <t>SETUPS-CHANGEOVERS</t>
        </is>
      </c>
      <c r="G695" s="25" t="inlineStr">
        <is>
          <t>MATERIAL CHANGEOVER</t>
        </is>
      </c>
      <c r="H695" s="25" t="inlineStr">
        <is>
          <t>Planned - Included in OEE</t>
        </is>
      </c>
      <c r="I695" s="25" t="inlineStr">
        <is>
          <t>EXTRUDER PRESS</t>
        </is>
      </c>
      <c r="J695" s="25" t="inlineStr">
        <is>
          <t>-</t>
        </is>
      </c>
      <c r="K695" s="53" t="n">
        <v>46059.66666666666</v>
      </c>
      <c r="L695" s="53" t="n">
        <v>46059.67916666667</v>
      </c>
      <c r="M695" s="54" t="n">
        <v>18</v>
      </c>
      <c r="N695" s="25" t="inlineStr">
        <is>
          <t>https://zenodo.org/records/17855209</t>
        </is>
      </c>
      <c r="O695" s="25" t="inlineStr">
        <is>
          <t>公开真实生产数据</t>
        </is>
      </c>
      <c r="P695" t="inlineStr">
        <is>
          <t>SHIFT-POST-20260206</t>
        </is>
      </c>
      <c r="Q695" t="inlineStr">
        <is>
          <t>已关联</t>
        </is>
      </c>
      <c r="R695" t="inlineStr">
        <is>
          <t>按班次口径判断</t>
        </is>
      </c>
      <c r="T695" t="inlineStr">
        <is>
          <t>是</t>
        </is>
      </c>
      <c r="U695">
        <f>IFERROR(VLOOKUP(G695,'18_换产标准_模拟'!$B$2:$F$4,3,FALSE),"")</f>
        <v/>
      </c>
      <c r="V695">
        <f>IFERROR(MAX(M695-U695,0),"")</f>
        <v/>
      </c>
      <c r="W695">
        <f>IFERROR(IF(V695=0,"达标",IF(V695&lt;=VLOOKUP(G695,'18_换产标准_模拟'!$B$2:$F$4,4,FALSE)-VLOOKUP(G695,'18_换产标准_模拟'!$B$2:$F$4,3,FALSE),"轻微超时",IF(V695&lt;=VLOOKUP(G695,'18_换产标准_模拟'!$B$2:$F$4,5,FALSE)-VLOOKUP(G695,'18_换产标准_模拟'!$B$2:$F$4,3,FALSE),"超时","严重超时"))),"")</f>
        <v/>
      </c>
      <c r="X695">
        <f>IFERROR(INDEX('18_换产标准_模拟'!$A$2:$A$4,MATCH(G695,'18_换产标准_模拟'!$B$2:$B$4,0)),"")</f>
        <v/>
      </c>
      <c r="Y695" t="inlineStr">
        <is>
          <t>团队模拟数据</t>
        </is>
      </c>
    </row>
    <row r="696">
      <c r="A696" s="25" t="inlineStr">
        <is>
          <t>STOP-POST-00060</t>
        </is>
      </c>
      <c r="B696" s="25" t="inlineStr">
        <is>
          <t>SHIFT-POST-20260206</t>
        </is>
      </c>
      <c r="C696" s="25" t="inlineStr">
        <is>
          <t>改善后</t>
        </is>
      </c>
      <c r="D696" s="51" t="n">
        <v>46059</v>
      </c>
      <c r="E696" s="25" t="inlineStr">
        <is>
          <t>KK150</t>
        </is>
      </c>
      <c r="F696" s="25" t="inlineStr">
        <is>
          <t>OPERATIONAL</t>
        </is>
      </c>
      <c r="G696" s="25" t="inlineStr">
        <is>
          <t>QUALITY CONTROL</t>
        </is>
      </c>
      <c r="H696" s="25" t="inlineStr">
        <is>
          <t>Planned - Included in OEE</t>
        </is>
      </c>
      <c r="I696" s="25" t="inlineStr">
        <is>
          <t>EXTRUDER PRESS</t>
        </is>
      </c>
      <c r="J696" s="25" t="inlineStr">
        <is>
          <t>ΕΛΕΓΧΟΣ ΚΑΛΟΥΠΙΟΥ</t>
        </is>
      </c>
      <c r="K696" s="53" t="n">
        <v>46059.6875</v>
      </c>
      <c r="L696" s="53" t="n">
        <v>46059.69027777778</v>
      </c>
      <c r="M696" s="54" t="n">
        <v>5</v>
      </c>
      <c r="N696" s="25" t="inlineStr">
        <is>
          <t>https://zenodo.org/records/17855209</t>
        </is>
      </c>
      <c r="O696" s="25" t="inlineStr">
        <is>
          <t>公开真实生产数据</t>
        </is>
      </c>
      <c r="P696" t="inlineStr">
        <is>
          <t>SHIFT-POST-20260206</t>
        </is>
      </c>
      <c r="Q696" t="inlineStr">
        <is>
          <t>已关联</t>
        </is>
      </c>
      <c r="R696" t="inlineStr">
        <is>
          <t>按班次口径判断</t>
        </is>
      </c>
      <c r="T696" t="inlineStr">
        <is>
          <t>否</t>
        </is>
      </c>
    </row>
    <row r="697">
      <c r="A697" s="25" t="inlineStr">
        <is>
          <t>STOP-POST-00061</t>
        </is>
      </c>
      <c r="B697" s="25" t="inlineStr">
        <is>
          <t>SHIFT-POST-20260206</t>
        </is>
      </c>
      <c r="C697" s="25" t="inlineStr">
        <is>
          <t>改善后</t>
        </is>
      </c>
      <c r="D697" s="51" t="n">
        <v>46059</v>
      </c>
      <c r="E697" s="25" t="inlineStr">
        <is>
          <t>KK150</t>
        </is>
      </c>
      <c r="F697" s="25" t="inlineStr">
        <is>
          <t>OPERATIONAL</t>
        </is>
      </c>
      <c r="G697" s="25" t="inlineStr">
        <is>
          <t>NO PRODUCTION SCHEDULE</t>
        </is>
      </c>
      <c r="H697" s="25" t="inlineStr">
        <is>
          <t>Planned - Not included in OEE</t>
        </is>
      </c>
      <c r="I697" s="25" t="inlineStr">
        <is>
          <t>-</t>
        </is>
      </c>
      <c r="J697" s="25" t="inlineStr">
        <is>
          <t>-</t>
        </is>
      </c>
      <c r="K697" s="53" t="n">
        <v>46059.72569444445</v>
      </c>
      <c r="L697" s="53" t="n">
        <v>46059.83333333334</v>
      </c>
      <c r="M697" s="54" t="n">
        <v>154</v>
      </c>
      <c r="N697" s="25" t="inlineStr">
        <is>
          <t>https://zenodo.org/records/17855209</t>
        </is>
      </c>
      <c r="O697" s="25" t="inlineStr">
        <is>
          <t>公开真实生产数据</t>
        </is>
      </c>
      <c r="P697" t="inlineStr">
        <is>
          <t>SHIFT-POST-20260206</t>
        </is>
      </c>
      <c r="Q697" t="inlineStr">
        <is>
          <t>已关联</t>
        </is>
      </c>
      <c r="R697" t="inlineStr">
        <is>
          <t>按班次口径判断</t>
        </is>
      </c>
      <c r="T697" t="inlineStr">
        <is>
          <t>否</t>
        </is>
      </c>
    </row>
    <row r="698">
      <c r="A698" s="25" t="inlineStr">
        <is>
          <t>STOP-POST-00062</t>
        </is>
      </c>
      <c r="B698" s="25" t="inlineStr">
        <is>
          <t>SHIFT-POST-20260209</t>
        </is>
      </c>
      <c r="C698" s="25" t="inlineStr">
        <is>
          <t>改善后</t>
        </is>
      </c>
      <c r="D698" s="51" t="n">
        <v>46062</v>
      </c>
      <c r="E698" s="25" t="inlineStr">
        <is>
          <t>KK150</t>
        </is>
      </c>
      <c r="F698" s="25" t="inlineStr">
        <is>
          <t>FAILURE</t>
        </is>
      </c>
      <c r="G698" s="25" t="inlineStr">
        <is>
          <t>AUTOMATION FAILURE</t>
        </is>
      </c>
      <c r="H698" s="25" t="inlineStr">
        <is>
          <t>Unplanned</t>
        </is>
      </c>
      <c r="I698" s="25" t="inlineStr">
        <is>
          <t>EXTRUDER PRESS</t>
        </is>
      </c>
      <c r="J698" s="25" t="inlineStr">
        <is>
          <t>ΔΕΝ ΞΕΚΙΝΟΥΣΕ ΤΟ ΜΟΤΕΡ ΤΟΥ ΖΥΜΩΤΗΡΙΟΥ ΠΡΕΣΑΣ</t>
        </is>
      </c>
      <c r="K698" s="53" t="n">
        <v>46062.51041666666</v>
      </c>
      <c r="L698" s="53" t="n">
        <v>46062.53888888889</v>
      </c>
      <c r="M698" s="54" t="n">
        <v>42</v>
      </c>
      <c r="N698" s="25" t="inlineStr">
        <is>
          <t>https://zenodo.org/records/17855209</t>
        </is>
      </c>
      <c r="O698" s="25" t="inlineStr">
        <is>
          <t>公开真实生产数据</t>
        </is>
      </c>
      <c r="P698" t="inlineStr">
        <is>
          <t>SHIFT-POST-20260209</t>
        </is>
      </c>
      <c r="Q698" t="inlineStr">
        <is>
          <t>已关联</t>
        </is>
      </c>
      <c r="R698" t="inlineStr">
        <is>
          <t>按班次口径判断</t>
        </is>
      </c>
      <c r="T698" t="inlineStr">
        <is>
          <t>否</t>
        </is>
      </c>
    </row>
    <row r="699">
      <c r="A699" s="25" t="inlineStr">
        <is>
          <t>STOP-POST-00063</t>
        </is>
      </c>
      <c r="B699" s="25" t="inlineStr">
        <is>
          <t>SHIFT-POST-20260209</t>
        </is>
      </c>
      <c r="C699" s="25" t="inlineStr">
        <is>
          <t>改善后</t>
        </is>
      </c>
      <c r="D699" s="51" t="n">
        <v>46062</v>
      </c>
      <c r="E699" s="25" t="inlineStr">
        <is>
          <t>KK200-1</t>
        </is>
      </c>
      <c r="F699" s="25" t="inlineStr">
        <is>
          <t>SETUPS-CHANGEOVERS</t>
        </is>
      </c>
      <c r="G699" s="25" t="inlineStr">
        <is>
          <t>MATERIAL CHANGEOVER</t>
        </is>
      </c>
      <c r="H699" s="25" t="inlineStr">
        <is>
          <t>Planned - Included in OEE</t>
        </is>
      </c>
      <c r="I699" s="25" t="inlineStr">
        <is>
          <t>EXTRUDER PRESS</t>
        </is>
      </c>
      <c r="J699" s="25" t="inlineStr">
        <is>
          <t>-</t>
        </is>
      </c>
      <c r="K699" s="53" t="n">
        <v>46062.59375</v>
      </c>
      <c r="L699" s="53" t="n">
        <v>46062.61041666667</v>
      </c>
      <c r="M699" s="54" t="n">
        <v>24</v>
      </c>
      <c r="N699" s="25" t="inlineStr">
        <is>
          <t>https://zenodo.org/records/17855209</t>
        </is>
      </c>
      <c r="O699" s="25" t="inlineStr">
        <is>
          <t>公开真实生产数据</t>
        </is>
      </c>
      <c r="P699" t="inlineStr">
        <is>
          <t>SHIFT-POST-20260209</t>
        </is>
      </c>
      <c r="Q699" t="inlineStr">
        <is>
          <t>已关联</t>
        </is>
      </c>
      <c r="R699" t="inlineStr">
        <is>
          <t>按班次口径判断</t>
        </is>
      </c>
      <c r="T699" t="inlineStr">
        <is>
          <t>是</t>
        </is>
      </c>
      <c r="U699">
        <f>IFERROR(VLOOKUP(G699,'18_换产标准_模拟'!$B$2:$F$4,3,FALSE),"")</f>
        <v/>
      </c>
      <c r="V699">
        <f>IFERROR(MAX(M699-U699,0),"")</f>
        <v/>
      </c>
      <c r="W699">
        <f>IFERROR(IF(V699=0,"达标",IF(V699&lt;=VLOOKUP(G699,'18_换产标准_模拟'!$B$2:$F$4,4,FALSE)-VLOOKUP(G699,'18_换产标准_模拟'!$B$2:$F$4,3,FALSE),"轻微超时",IF(V699&lt;=VLOOKUP(G699,'18_换产标准_模拟'!$B$2:$F$4,5,FALSE)-VLOOKUP(G699,'18_换产标准_模拟'!$B$2:$F$4,3,FALSE),"超时","严重超时"))),"")</f>
        <v/>
      </c>
      <c r="X699">
        <f>IFERROR(INDEX('18_换产标准_模拟'!$A$2:$A$4,MATCH(G699,'18_换产标准_模拟'!$B$2:$B$4,0)),"")</f>
        <v/>
      </c>
      <c r="Y699" t="inlineStr">
        <is>
          <t>团队模拟数据</t>
        </is>
      </c>
    </row>
    <row r="700">
      <c r="A700" s="25" t="inlineStr">
        <is>
          <t>STOP-POST-00064</t>
        </is>
      </c>
      <c r="B700" s="25" t="inlineStr">
        <is>
          <t>SHIFT-POST-20260209</t>
        </is>
      </c>
      <c r="C700" s="25" t="inlineStr">
        <is>
          <t>改善后</t>
        </is>
      </c>
      <c r="D700" s="51" t="n">
        <v>46062</v>
      </c>
      <c r="E700" s="25" t="inlineStr">
        <is>
          <t>KK200-1</t>
        </is>
      </c>
      <c r="F700" s="25" t="inlineStr">
        <is>
          <t>FAILURE</t>
        </is>
      </c>
      <c r="G700" s="25" t="inlineStr">
        <is>
          <t>AUTOMATION FAILURE</t>
        </is>
      </c>
      <c r="H700" s="25" t="inlineStr">
        <is>
          <t>Unplanned</t>
        </is>
      </c>
      <c r="I700" s="25" t="inlineStr">
        <is>
          <t>DRYER</t>
        </is>
      </c>
      <c r="J700" s="25" t="inlineStr">
        <is>
          <t>Ο ΜΕΤΑΦ. ΕΞΟΔΟΥ ΔΕΝ ΠΗΓΑΙΝΕΙ ΣΤΗΝ ΘΕΣΗ ΤΟΥ ΚΑΤΑ ΤΗΝ ΞΕΦΟΡΤΩΣΗ</t>
        </is>
      </c>
      <c r="K700" s="53" t="n">
        <v>46062.68888888889</v>
      </c>
      <c r="L700" s="53" t="n">
        <v>46062.69236111111</v>
      </c>
      <c r="M700" s="54" t="n">
        <v>5</v>
      </c>
      <c r="N700" s="25" t="inlineStr">
        <is>
          <t>https://zenodo.org/records/17855209</t>
        </is>
      </c>
      <c r="O700" s="25" t="inlineStr">
        <is>
          <t>公开真实生产数据</t>
        </is>
      </c>
      <c r="P700" t="inlineStr">
        <is>
          <t>SHIFT-POST-20260209</t>
        </is>
      </c>
      <c r="Q700" t="inlineStr">
        <is>
          <t>已关联</t>
        </is>
      </c>
      <c r="R700" t="inlineStr">
        <is>
          <t>按班次口径判断</t>
        </is>
      </c>
      <c r="T700" t="inlineStr">
        <is>
          <t>否</t>
        </is>
      </c>
    </row>
    <row r="701">
      <c r="A701" s="25" t="inlineStr">
        <is>
          <t>STOP-POST-00065</t>
        </is>
      </c>
      <c r="B701" s="25" t="inlineStr">
        <is>
          <t>SHIFT-POST-20260209</t>
        </is>
      </c>
      <c r="C701" s="25" t="inlineStr">
        <is>
          <t>改善后</t>
        </is>
      </c>
      <c r="D701" s="51" t="n">
        <v>46062</v>
      </c>
      <c r="E701" s="25" t="inlineStr">
        <is>
          <t>KK200-1</t>
        </is>
      </c>
      <c r="F701" s="25" t="inlineStr">
        <is>
          <t>FAILURE</t>
        </is>
      </c>
      <c r="G701" s="25" t="inlineStr">
        <is>
          <t>OTHER FAILURE</t>
        </is>
      </c>
      <c r="H701" s="25" t="inlineStr">
        <is>
          <t>Unplanned</t>
        </is>
      </c>
      <c r="I701" s="25" t="inlineStr">
        <is>
          <t>DRYER</t>
        </is>
      </c>
      <c r="J701" s="25" t="inlineStr">
        <is>
          <t>ΔΕΝ ΦΟΡΤΩΘΗΚΕ ΣΩΣΤΑ ΣΤΟΝ ΜΕΤΑΦ. ΕΙΣΟΔΟΥ ΤΟ ΤΕΛΑΡΟ</t>
        </is>
      </c>
      <c r="K701" s="53" t="n">
        <v>46062.70069444444</v>
      </c>
      <c r="L701" s="53" t="n">
        <v>46062.70555555556</v>
      </c>
      <c r="M701" s="54" t="n">
        <v>7</v>
      </c>
      <c r="N701" s="25" t="inlineStr">
        <is>
          <t>https://zenodo.org/records/17855209</t>
        </is>
      </c>
      <c r="O701" s="25" t="inlineStr">
        <is>
          <t>公开真实生产数据</t>
        </is>
      </c>
      <c r="P701" t="inlineStr">
        <is>
          <t>SHIFT-POST-20260209</t>
        </is>
      </c>
      <c r="Q701" t="inlineStr">
        <is>
          <t>已关联</t>
        </is>
      </c>
      <c r="R701" t="inlineStr">
        <is>
          <t>按班次口径判断</t>
        </is>
      </c>
      <c r="T701" t="inlineStr">
        <is>
          <t>否</t>
        </is>
      </c>
    </row>
    <row r="702">
      <c r="A702" s="25" t="inlineStr">
        <is>
          <t>STOP-POST-00066</t>
        </is>
      </c>
      <c r="B702" s="25" t="inlineStr">
        <is>
          <t>SHIFT-POST-20260209</t>
        </is>
      </c>
      <c r="C702" s="25" t="inlineStr">
        <is>
          <t>改善后</t>
        </is>
      </c>
      <c r="D702" s="51" t="n">
        <v>46062</v>
      </c>
      <c r="E702" s="25" t="inlineStr">
        <is>
          <t>KK200-1</t>
        </is>
      </c>
      <c r="F702" s="25" t="inlineStr">
        <is>
          <t>FAILURE</t>
        </is>
      </c>
      <c r="G702" s="25" t="inlineStr">
        <is>
          <t>OTHER FAILURE</t>
        </is>
      </c>
      <c r="H702" s="25" t="inlineStr">
        <is>
          <t>Unplanned</t>
        </is>
      </c>
      <c r="I702" s="25" t="inlineStr">
        <is>
          <t>HYDRAULIC ELEVATOR (UNLOADING)</t>
        </is>
      </c>
      <c r="J702" s="25" t="inlineStr">
        <is>
          <t>ΣΤΡΑΒΟ ΤΕΛΑΡΟ</t>
        </is>
      </c>
      <c r="K702" s="53" t="n">
        <v>46062.73541666667</v>
      </c>
      <c r="L702" s="53" t="n">
        <v>46062.74027777778</v>
      </c>
      <c r="M702" s="54" t="n">
        <v>7</v>
      </c>
      <c r="N702" s="25" t="inlineStr">
        <is>
          <t>https://zenodo.org/records/17855209</t>
        </is>
      </c>
      <c r="O702" s="25" t="inlineStr">
        <is>
          <t>公开真实生产数据</t>
        </is>
      </c>
      <c r="P702" t="inlineStr">
        <is>
          <t>SHIFT-POST-20260209</t>
        </is>
      </c>
      <c r="Q702" t="inlineStr">
        <is>
          <t>已关联</t>
        </is>
      </c>
      <c r="R702" t="inlineStr">
        <is>
          <t>按班次口径判断</t>
        </is>
      </c>
      <c r="T702" t="inlineStr">
        <is>
          <t>否</t>
        </is>
      </c>
    </row>
    <row r="703">
      <c r="A703" s="25" t="inlineStr">
        <is>
          <t>STOP-POST-00067</t>
        </is>
      </c>
      <c r="B703" s="25" t="inlineStr">
        <is>
          <t>SHIFT-POST-20260209</t>
        </is>
      </c>
      <c r="C703" s="25" t="inlineStr">
        <is>
          <t>改善后</t>
        </is>
      </c>
      <c r="D703" s="51" t="n">
        <v>46062</v>
      </c>
      <c r="E703" s="25" t="inlineStr">
        <is>
          <t>KK200-1</t>
        </is>
      </c>
      <c r="F703" s="25" t="inlineStr">
        <is>
          <t>FAILURE</t>
        </is>
      </c>
      <c r="G703" s="25" t="inlineStr">
        <is>
          <t>OTHER FAILURE</t>
        </is>
      </c>
      <c r="H703" s="25" t="inlineStr">
        <is>
          <t>Unplanned</t>
        </is>
      </c>
      <c r="I703" s="25" t="inlineStr">
        <is>
          <t>DRYER</t>
        </is>
      </c>
      <c r="J703" s="25" t="inlineStr">
        <is>
          <t>ΓΡΑΜΜΗ ΤΩΝ ΚΑΡΕΛΙΝΩΝ ΣΦΗΞΙΜΟ ΤΟΥ ΠΡΩΤΟΥ ΣΥΡΜΑΤΟΣΧΟΙΝΟΥ</t>
        </is>
      </c>
      <c r="K703" s="53" t="n">
        <v>46062.77291666667</v>
      </c>
      <c r="L703" s="53" t="n">
        <v>46062.77916666667</v>
      </c>
      <c r="M703" s="54" t="n">
        <v>9</v>
      </c>
      <c r="N703" s="25" t="inlineStr">
        <is>
          <t>https://zenodo.org/records/17855209</t>
        </is>
      </c>
      <c r="O703" s="25" t="inlineStr">
        <is>
          <t>公开真实生产数据</t>
        </is>
      </c>
      <c r="P703" t="inlineStr">
        <is>
          <t>SHIFT-POST-20260209</t>
        </is>
      </c>
      <c r="Q703" t="inlineStr">
        <is>
          <t>已关联</t>
        </is>
      </c>
      <c r="R703" t="inlineStr">
        <is>
          <t>按班次口径判断</t>
        </is>
      </c>
      <c r="T703" t="inlineStr">
        <is>
          <t>否</t>
        </is>
      </c>
    </row>
    <row r="704">
      <c r="A704" s="25" t="inlineStr">
        <is>
          <t>STOP-POST-00068</t>
        </is>
      </c>
      <c r="B704" s="25" t="inlineStr">
        <is>
          <t>SHIFT-POST-20260209</t>
        </is>
      </c>
      <c r="C704" s="25" t="inlineStr">
        <is>
          <t>改善后</t>
        </is>
      </c>
      <c r="D704" s="51" t="n">
        <v>46062</v>
      </c>
      <c r="E704" s="25" t="inlineStr">
        <is>
          <t>KK200-1</t>
        </is>
      </c>
      <c r="F704" s="25" t="inlineStr">
        <is>
          <t>FAILURE</t>
        </is>
      </c>
      <c r="G704" s="25" t="inlineStr">
        <is>
          <t>OTHER FAILURE</t>
        </is>
      </c>
      <c r="H704" s="25" t="inlineStr">
        <is>
          <t>Unplanned</t>
        </is>
      </c>
      <c r="I704" s="25" t="inlineStr">
        <is>
          <t>HYDRAULIC ELEVATOR (UNLOADING)</t>
        </is>
      </c>
      <c r="J704" s="25" t="inlineStr">
        <is>
          <t>ΣΤΡΑΒΟ ΤΕΛΑΡΟ</t>
        </is>
      </c>
      <c r="K704" s="53" t="n">
        <v>46062.79236111111</v>
      </c>
      <c r="L704" s="53" t="n">
        <v>46062.80069444444</v>
      </c>
      <c r="M704" s="54" t="n">
        <v>12</v>
      </c>
      <c r="N704" s="25" t="inlineStr">
        <is>
          <t>https://zenodo.org/records/17855209</t>
        </is>
      </c>
      <c r="O704" s="25" t="inlineStr">
        <is>
          <t>公开真实生产数据</t>
        </is>
      </c>
      <c r="P704" t="inlineStr">
        <is>
          <t>SHIFT-POST-20260209</t>
        </is>
      </c>
      <c r="Q704" t="inlineStr">
        <is>
          <t>已关联</t>
        </is>
      </c>
      <c r="R704" t="inlineStr">
        <is>
          <t>按班次口径判断</t>
        </is>
      </c>
      <c r="T704" t="inlineStr">
        <is>
          <t>否</t>
        </is>
      </c>
    </row>
    <row r="705">
      <c r="A705" s="25" t="inlineStr">
        <is>
          <t>STOP-POST-00069</t>
        </is>
      </c>
      <c r="B705" s="25" t="inlineStr">
        <is>
          <t>SHIFT-POST-20260209</t>
        </is>
      </c>
      <c r="C705" s="25" t="inlineStr">
        <is>
          <t>改善后</t>
        </is>
      </c>
      <c r="D705" s="51" t="n">
        <v>46062</v>
      </c>
      <c r="E705" s="25" t="inlineStr">
        <is>
          <t>KK200-1</t>
        </is>
      </c>
      <c r="F705" s="25" t="inlineStr">
        <is>
          <t>FAILURE</t>
        </is>
      </c>
      <c r="G705" s="25" t="inlineStr">
        <is>
          <t>WIRE FAILURE</t>
        </is>
      </c>
      <c r="H705" s="25" t="inlineStr">
        <is>
          <t>Unplanned</t>
        </is>
      </c>
      <c r="I705" s="25" t="inlineStr">
        <is>
          <t>CUTTER</t>
        </is>
      </c>
      <c r="J705" s="25" t="inlineStr">
        <is>
          <t>-</t>
        </is>
      </c>
      <c r="K705" s="53" t="n">
        <v>46062.80625</v>
      </c>
      <c r="L705" s="53" t="n">
        <v>46062.81111111111</v>
      </c>
      <c r="M705" s="54" t="n">
        <v>7</v>
      </c>
      <c r="N705" s="25" t="inlineStr">
        <is>
          <t>https://zenodo.org/records/17855209</t>
        </is>
      </c>
      <c r="O705" s="25" t="inlineStr">
        <is>
          <t>公开真实生产数据</t>
        </is>
      </c>
      <c r="P705" t="inlineStr">
        <is>
          <t>SHIFT-POST-20260209</t>
        </is>
      </c>
      <c r="Q705" t="inlineStr">
        <is>
          <t>已关联</t>
        </is>
      </c>
      <c r="R705" t="inlineStr">
        <is>
          <t>按班次口径判断</t>
        </is>
      </c>
      <c r="T705" t="inlineStr">
        <is>
          <t>否</t>
        </is>
      </c>
    </row>
    <row r="706">
      <c r="A706" s="25" t="inlineStr">
        <is>
          <t>STOP-POST-00070</t>
        </is>
      </c>
      <c r="B706" s="25" t="inlineStr">
        <is>
          <t>SHIFT-POST-20260209</t>
        </is>
      </c>
      <c r="C706" s="25" t="inlineStr">
        <is>
          <t>改善后</t>
        </is>
      </c>
      <c r="D706" s="51" t="n">
        <v>46062</v>
      </c>
      <c r="E706" s="25" t="inlineStr">
        <is>
          <t>KK200-1</t>
        </is>
      </c>
      <c r="F706" s="25" t="inlineStr">
        <is>
          <t>OPERATIONAL</t>
        </is>
      </c>
      <c r="G706" s="25" t="inlineStr">
        <is>
          <t>CLEANING</t>
        </is>
      </c>
      <c r="H706" s="25" t="inlineStr">
        <is>
          <t>Planned - Included in OEE</t>
        </is>
      </c>
      <c r="I706" s="25" t="inlineStr">
        <is>
          <t>EXTRUDER PRESS</t>
        </is>
      </c>
      <c r="J706" s="25" t="inlineStr">
        <is>
          <t>-</t>
        </is>
      </c>
      <c r="K706" s="53" t="n">
        <v>46062.84513888889</v>
      </c>
      <c r="L706" s="53" t="n">
        <v>46062.85416666666</v>
      </c>
      <c r="M706" s="54" t="n">
        <v>12</v>
      </c>
      <c r="N706" s="25" t="inlineStr">
        <is>
          <t>https://zenodo.org/records/17855209</t>
        </is>
      </c>
      <c r="O706" s="25" t="inlineStr">
        <is>
          <t>公开真实生产数据</t>
        </is>
      </c>
      <c r="P706" t="inlineStr">
        <is>
          <t>SHIFT-POST-20260209</t>
        </is>
      </c>
      <c r="Q706" t="inlineStr">
        <is>
          <t>已关联</t>
        </is>
      </c>
      <c r="R706" t="inlineStr">
        <is>
          <t>按班次口径判断</t>
        </is>
      </c>
      <c r="T706" t="inlineStr">
        <is>
          <t>否</t>
        </is>
      </c>
    </row>
    <row r="707">
      <c r="A707" s="25" t="inlineStr">
        <is>
          <t>STOP-POST-00071</t>
        </is>
      </c>
      <c r="B707" s="25" t="inlineStr">
        <is>
          <t>SHIFT-POST-20260210</t>
        </is>
      </c>
      <c r="C707" s="25" t="inlineStr">
        <is>
          <t>改善后</t>
        </is>
      </c>
      <c r="D707" s="51" t="n">
        <v>46063</v>
      </c>
      <c r="E707" s="25" t="inlineStr">
        <is>
          <t>KK200-1</t>
        </is>
      </c>
      <c r="F707" s="25" t="inlineStr">
        <is>
          <t>MATERIALS</t>
        </is>
      </c>
      <c r="G707" s="25" t="inlineStr">
        <is>
          <t>KILN CAR STARVATION</t>
        </is>
      </c>
      <c r="H707" s="25" t="inlineStr">
        <is>
          <t>Unplanned</t>
        </is>
      </c>
      <c r="I707" s="25" t="inlineStr">
        <is>
          <t>LINE 52</t>
        </is>
      </c>
      <c r="J707" s="25" t="inlineStr">
        <is>
          <t>ΔΕΝ ΗΡΘΑΝ ΒΑΓΟΝΙΑ ΑΠΟ ΤΟ ΜΕΣΑΙΟ ΚΑΡΕΛΙΝΟ</t>
        </is>
      </c>
      <c r="K707" s="53" t="n">
        <v>46063.51041666666</v>
      </c>
      <c r="L707" s="53" t="n">
        <v>46063.52083333334</v>
      </c>
      <c r="M707" s="54" t="n">
        <v>15</v>
      </c>
      <c r="N707" s="25" t="inlineStr">
        <is>
          <t>https://zenodo.org/records/17855209</t>
        </is>
      </c>
      <c r="O707" s="25" t="inlineStr">
        <is>
          <t>公开真实生产数据</t>
        </is>
      </c>
      <c r="P707" t="inlineStr">
        <is>
          <t>SHIFT-POST-20260210</t>
        </is>
      </c>
      <c r="Q707" t="inlineStr">
        <is>
          <t>已关联</t>
        </is>
      </c>
      <c r="R707" t="inlineStr">
        <is>
          <t>按班次口径判断</t>
        </is>
      </c>
      <c r="T707" t="inlineStr">
        <is>
          <t>否</t>
        </is>
      </c>
    </row>
    <row r="708">
      <c r="A708" s="25" t="inlineStr">
        <is>
          <t>STOP-POST-00072</t>
        </is>
      </c>
      <c r="B708" s="25" t="inlineStr">
        <is>
          <t>SHIFT-POST-20260210</t>
        </is>
      </c>
      <c r="C708" s="25" t="inlineStr">
        <is>
          <t>改善后</t>
        </is>
      </c>
      <c r="D708" s="51" t="n">
        <v>46063</v>
      </c>
      <c r="E708" s="25" t="inlineStr">
        <is>
          <t>KK250</t>
        </is>
      </c>
      <c r="F708" s="25" t="inlineStr">
        <is>
          <t>SETUPS-CHANGEOVERS</t>
        </is>
      </c>
      <c r="G708" s="25" t="inlineStr">
        <is>
          <t>MATERIAL CHANGEOVER</t>
        </is>
      </c>
      <c r="H708" s="25" t="inlineStr">
        <is>
          <t>Planned - Included in OEE</t>
        </is>
      </c>
      <c r="I708" s="25" t="inlineStr">
        <is>
          <t>EXTRUDER PRESS</t>
        </is>
      </c>
      <c r="J708" s="25" t="inlineStr">
        <is>
          <t>-</t>
        </is>
      </c>
      <c r="K708" s="53" t="n">
        <v>46063.54375</v>
      </c>
      <c r="L708" s="53" t="n">
        <v>46063.55277777778</v>
      </c>
      <c r="M708" s="54" t="n">
        <v>13</v>
      </c>
      <c r="N708" s="25" t="inlineStr">
        <is>
          <t>https://zenodo.org/records/17855209</t>
        </is>
      </c>
      <c r="O708" s="25" t="inlineStr">
        <is>
          <t>公开真实生产数据</t>
        </is>
      </c>
      <c r="P708" t="inlineStr">
        <is>
          <t>SHIFT-POST-20260210</t>
        </is>
      </c>
      <c r="Q708" t="inlineStr">
        <is>
          <t>已关联</t>
        </is>
      </c>
      <c r="R708" t="inlineStr">
        <is>
          <t>按班次口径判断</t>
        </is>
      </c>
      <c r="T708" t="inlineStr">
        <is>
          <t>是</t>
        </is>
      </c>
      <c r="U708">
        <f>IFERROR(VLOOKUP(G708,'18_换产标准_模拟'!$B$2:$F$4,3,FALSE),"")</f>
        <v/>
      </c>
      <c r="V708">
        <f>IFERROR(MAX(M708-U708,0),"")</f>
        <v/>
      </c>
      <c r="W708">
        <f>IFERROR(IF(V708=0,"达标",IF(V708&lt;=VLOOKUP(G708,'18_换产标准_模拟'!$B$2:$F$4,4,FALSE)-VLOOKUP(G708,'18_换产标准_模拟'!$B$2:$F$4,3,FALSE),"轻微超时",IF(V708&lt;=VLOOKUP(G708,'18_换产标准_模拟'!$B$2:$F$4,5,FALSE)-VLOOKUP(G708,'18_换产标准_模拟'!$B$2:$F$4,3,FALSE),"超时","严重超时"))),"")</f>
        <v/>
      </c>
      <c r="X708">
        <f>IFERROR(INDEX('18_换产标准_模拟'!$A$2:$A$4,MATCH(G708,'18_换产标准_模拟'!$B$2:$B$4,0)),"")</f>
        <v/>
      </c>
      <c r="Y708" t="inlineStr">
        <is>
          <t>团队模拟数据</t>
        </is>
      </c>
    </row>
    <row r="709">
      <c r="A709" s="25" t="inlineStr">
        <is>
          <t>STOP-POST-00073</t>
        </is>
      </c>
      <c r="B709" s="25" t="inlineStr">
        <is>
          <t>SHIFT-POST-20260210</t>
        </is>
      </c>
      <c r="C709" s="25" t="inlineStr">
        <is>
          <t>改善后</t>
        </is>
      </c>
      <c r="D709" s="51" t="n">
        <v>46063</v>
      </c>
      <c r="E709" s="25" t="inlineStr">
        <is>
          <t>KK250</t>
        </is>
      </c>
      <c r="F709" s="25" t="inlineStr">
        <is>
          <t>FAILURE</t>
        </is>
      </c>
      <c r="G709" s="25" t="inlineStr">
        <is>
          <t>MECHANICAL FAILURE</t>
        </is>
      </c>
      <c r="H709" s="25" t="inlineStr">
        <is>
          <t>Unplanned</t>
        </is>
      </c>
      <c r="I709" s="25" t="inlineStr">
        <is>
          <t>DRYER</t>
        </is>
      </c>
      <c r="J709" s="25" t="inlineStr">
        <is>
          <t>ΔΕΝ ΦΟΡΤΩΘΗΚΕ ΣΩΣΤΑ ΣΤΟΝ ΜΕΤΑΦ. ΕΙΣΟΔΟΥ ΤΟ ΤΕΛΑΡΟ</t>
        </is>
      </c>
      <c r="K709" s="53" t="n">
        <v>46063.56527777778</v>
      </c>
      <c r="L709" s="53" t="n">
        <v>46063.57083333333</v>
      </c>
      <c r="M709" s="54" t="n">
        <v>8</v>
      </c>
      <c r="N709" s="25" t="inlineStr">
        <is>
          <t>https://zenodo.org/records/17855209</t>
        </is>
      </c>
      <c r="O709" s="25" t="inlineStr">
        <is>
          <t>公开真实生产数据</t>
        </is>
      </c>
      <c r="P709" t="inlineStr">
        <is>
          <t>SHIFT-POST-20260210</t>
        </is>
      </c>
      <c r="Q709" t="inlineStr">
        <is>
          <t>已关联</t>
        </is>
      </c>
      <c r="R709" t="inlineStr">
        <is>
          <t>按班次口径判断</t>
        </is>
      </c>
      <c r="T709" t="inlineStr">
        <is>
          <t>否</t>
        </is>
      </c>
    </row>
    <row r="710">
      <c r="A710" s="25" t="inlineStr">
        <is>
          <t>STOP-POST-00074</t>
        </is>
      </c>
      <c r="B710" s="25" t="inlineStr">
        <is>
          <t>SHIFT-POST-20260210</t>
        </is>
      </c>
      <c r="C710" s="25" t="inlineStr">
        <is>
          <t>改善后</t>
        </is>
      </c>
      <c r="D710" s="51" t="n">
        <v>46063</v>
      </c>
      <c r="E710" s="25" t="inlineStr">
        <is>
          <t>KK250</t>
        </is>
      </c>
      <c r="F710" s="25" t="inlineStr">
        <is>
          <t>FAILURE</t>
        </is>
      </c>
      <c r="G710" s="25" t="inlineStr">
        <is>
          <t>OTHER FAILURE</t>
        </is>
      </c>
      <c r="H710" s="25" t="inlineStr">
        <is>
          <t>Unplanned</t>
        </is>
      </c>
      <c r="I710" s="25" t="inlineStr">
        <is>
          <t>DRYER</t>
        </is>
      </c>
      <c r="J710" s="25" t="inlineStr">
        <is>
          <t>ΔΕΝ ΦΟΡΤΩΘΗΚΕ ΣΩΣΤΑ ΣΤΟΝ ΜΕΤΑΦ. ΕΙΣΟΔΟΥ ΤΟ ΤΕΛΑΡΟ</t>
        </is>
      </c>
      <c r="K710" s="53" t="n">
        <v>46063.58263888889</v>
      </c>
      <c r="L710" s="53" t="n">
        <v>46063.58680555555</v>
      </c>
      <c r="M710" s="54" t="n">
        <v>6</v>
      </c>
      <c r="N710" s="25" t="inlineStr">
        <is>
          <t>https://zenodo.org/records/17855209</t>
        </is>
      </c>
      <c r="O710" s="25" t="inlineStr">
        <is>
          <t>公开真实生产数据</t>
        </is>
      </c>
      <c r="P710" t="inlineStr">
        <is>
          <t>SHIFT-POST-20260210</t>
        </is>
      </c>
      <c r="Q710" t="inlineStr">
        <is>
          <t>已关联</t>
        </is>
      </c>
      <c r="R710" t="inlineStr">
        <is>
          <t>按班次口径判断</t>
        </is>
      </c>
      <c r="T710" t="inlineStr">
        <is>
          <t>否</t>
        </is>
      </c>
    </row>
    <row r="711">
      <c r="A711" s="25" t="inlineStr">
        <is>
          <t>STOP-POST-00075</t>
        </is>
      </c>
      <c r="B711" s="25" t="inlineStr">
        <is>
          <t>SHIFT-POST-20260210</t>
        </is>
      </c>
      <c r="C711" s="25" t="inlineStr">
        <is>
          <t>改善后</t>
        </is>
      </c>
      <c r="D711" s="51" t="n">
        <v>46063</v>
      </c>
      <c r="E711" s="25" t="inlineStr">
        <is>
          <t>KK250</t>
        </is>
      </c>
      <c r="F711" s="25" t="inlineStr">
        <is>
          <t>MATERIALS</t>
        </is>
      </c>
      <c r="G711" s="25" t="inlineStr">
        <is>
          <t>KILN CAR STARVATION</t>
        </is>
      </c>
      <c r="H711" s="25" t="inlineStr">
        <is>
          <t>Unplanned</t>
        </is>
      </c>
      <c r="I711" s="25" t="inlineStr">
        <is>
          <t>-</t>
        </is>
      </c>
      <c r="J711" s="25" t="inlineStr">
        <is>
          <t>ΣΠΑΣΜΕΝΑ ΤΟΥΒΛΑ</t>
        </is>
      </c>
      <c r="K711" s="53" t="n">
        <v>46063.59097222222</v>
      </c>
      <c r="L711" s="53" t="n">
        <v>46063.59375</v>
      </c>
      <c r="M711" s="54" t="n">
        <v>4</v>
      </c>
      <c r="N711" s="25" t="inlineStr">
        <is>
          <t>https://zenodo.org/records/17855209</t>
        </is>
      </c>
      <c r="O711" s="25" t="inlineStr">
        <is>
          <t>公开真实生产数据</t>
        </is>
      </c>
      <c r="P711" t="inlineStr">
        <is>
          <t>SHIFT-POST-20260210</t>
        </is>
      </c>
      <c r="Q711" t="inlineStr">
        <is>
          <t>已关联</t>
        </is>
      </c>
      <c r="R711" t="inlineStr">
        <is>
          <t>按班次口径判断</t>
        </is>
      </c>
      <c r="T711" t="inlineStr">
        <is>
          <t>否</t>
        </is>
      </c>
    </row>
    <row r="712">
      <c r="A712" s="25" t="inlineStr">
        <is>
          <t>STOP-POST-00076</t>
        </is>
      </c>
      <c r="B712" s="25" t="inlineStr">
        <is>
          <t>SHIFT-POST-20260210</t>
        </is>
      </c>
      <c r="C712" s="25" t="inlineStr">
        <is>
          <t>改善后</t>
        </is>
      </c>
      <c r="D712" s="51" t="n">
        <v>46063</v>
      </c>
      <c r="E712" s="25" t="inlineStr">
        <is>
          <t>KK250</t>
        </is>
      </c>
      <c r="F712" s="25" t="inlineStr">
        <is>
          <t>FAILURE</t>
        </is>
      </c>
      <c r="G712" s="25" t="inlineStr">
        <is>
          <t>OTHER FAILURE</t>
        </is>
      </c>
      <c r="H712" s="25" t="inlineStr">
        <is>
          <t>Unplanned</t>
        </is>
      </c>
      <c r="I712" s="25" t="inlineStr">
        <is>
          <t>KILN CAR TRANSPORTER (EXIT)</t>
        </is>
      </c>
      <c r="J712" s="25" t="inlineStr">
        <is>
          <t>ΣΤΑΜΑΤΗΣΕ ΛΟΓΟ ALARM</t>
        </is>
      </c>
      <c r="K712" s="53" t="n">
        <v>46063.60625</v>
      </c>
      <c r="L712" s="53" t="n">
        <v>46063.61319444444</v>
      </c>
      <c r="M712" s="54" t="n">
        <v>11</v>
      </c>
      <c r="N712" s="25" t="inlineStr">
        <is>
          <t>https://zenodo.org/records/17855209</t>
        </is>
      </c>
      <c r="O712" s="25" t="inlineStr">
        <is>
          <t>公开真实生产数据</t>
        </is>
      </c>
      <c r="P712" t="inlineStr">
        <is>
          <t>SHIFT-POST-20260210</t>
        </is>
      </c>
      <c r="Q712" t="inlineStr">
        <is>
          <t>已关联</t>
        </is>
      </c>
      <c r="R712" t="inlineStr">
        <is>
          <t>按班次口径判断</t>
        </is>
      </c>
      <c r="T712" t="inlineStr">
        <is>
          <t>否</t>
        </is>
      </c>
    </row>
    <row r="713">
      <c r="A713" s="25" t="inlineStr">
        <is>
          <t>STOP-POST-00077</t>
        </is>
      </c>
      <c r="B713" s="25" t="inlineStr">
        <is>
          <t>SHIFT-POST-20260210</t>
        </is>
      </c>
      <c r="C713" s="25" t="inlineStr">
        <is>
          <t>改善后</t>
        </is>
      </c>
      <c r="D713" s="51" t="n">
        <v>46063</v>
      </c>
      <c r="E713" s="25" t="inlineStr">
        <is>
          <t>KK250</t>
        </is>
      </c>
      <c r="F713" s="25" t="inlineStr">
        <is>
          <t>MATERIALS</t>
        </is>
      </c>
      <c r="G713" s="25" t="inlineStr">
        <is>
          <t>MANUAL BRICK HANDLING</t>
        </is>
      </c>
      <c r="H713" s="25" t="inlineStr">
        <is>
          <t>Unplanned</t>
        </is>
      </c>
      <c r="I713" s="25" t="inlineStr">
        <is>
          <t>HACKING STATION</t>
        </is>
      </c>
      <c r="J713" s="25" t="inlineStr">
        <is>
          <t>ΣΠΑΣΜΕΝΑ ΤΟΥΒΛΑ</t>
        </is>
      </c>
      <c r="K713" s="53" t="n">
        <v>46063.62777777778</v>
      </c>
      <c r="L713" s="53" t="n">
        <v>46063.63402777778</v>
      </c>
      <c r="M713" s="54" t="n">
        <v>9</v>
      </c>
      <c r="N713" s="25" t="inlineStr">
        <is>
          <t>https://zenodo.org/records/17855209</t>
        </is>
      </c>
      <c r="O713" s="25" t="inlineStr">
        <is>
          <t>公开真实生产数据</t>
        </is>
      </c>
      <c r="P713" t="inlineStr">
        <is>
          <t>SHIFT-POST-20260210</t>
        </is>
      </c>
      <c r="Q713" t="inlineStr">
        <is>
          <t>已关联</t>
        </is>
      </c>
      <c r="R713" t="inlineStr">
        <is>
          <t>按班次口径判断</t>
        </is>
      </c>
      <c r="T713" t="inlineStr">
        <is>
          <t>否</t>
        </is>
      </c>
    </row>
    <row r="714">
      <c r="A714" s="25" t="inlineStr">
        <is>
          <t>STOP-POST-00078</t>
        </is>
      </c>
      <c r="B714" s="25" t="inlineStr">
        <is>
          <t>SHIFT-POST-20260210</t>
        </is>
      </c>
      <c r="C714" s="25" t="inlineStr">
        <is>
          <t>改善后</t>
        </is>
      </c>
      <c r="D714" s="51" t="n">
        <v>46063</v>
      </c>
      <c r="E714" s="25" t="inlineStr">
        <is>
          <t>KK250</t>
        </is>
      </c>
      <c r="F714" s="25" t="inlineStr">
        <is>
          <t>FAILURE</t>
        </is>
      </c>
      <c r="G714" s="25" t="inlineStr">
        <is>
          <t>OTHER FAILURE</t>
        </is>
      </c>
      <c r="H714" s="25" t="inlineStr">
        <is>
          <t>Unplanned</t>
        </is>
      </c>
      <c r="I714" s="25" t="inlineStr">
        <is>
          <t>DRYER</t>
        </is>
      </c>
      <c r="J714" s="25" t="inlineStr">
        <is>
          <t>ΔΕΝ ΦΟΡΤΩΘΗΚΕ ΣΩΣΤΑ ΣΤΟΝ ΜΕΤΑΦ. ΕΙΣΟΔΟΥ ΤΟ ΤΕΛΑΡΟ</t>
        </is>
      </c>
      <c r="K714" s="53" t="n">
        <v>46063.65902777778</v>
      </c>
      <c r="L714" s="53" t="n">
        <v>46063.66388888889</v>
      </c>
      <c r="M714" s="54" t="n">
        <v>7</v>
      </c>
      <c r="N714" s="25" t="inlineStr">
        <is>
          <t>https://zenodo.org/records/17855209</t>
        </is>
      </c>
      <c r="O714" s="25" t="inlineStr">
        <is>
          <t>公开真实生产数据</t>
        </is>
      </c>
      <c r="P714" t="inlineStr">
        <is>
          <t>SHIFT-POST-20260210</t>
        </is>
      </c>
      <c r="Q714" t="inlineStr">
        <is>
          <t>已关联</t>
        </is>
      </c>
      <c r="R714" t="inlineStr">
        <is>
          <t>按班次口径判断</t>
        </is>
      </c>
      <c r="T714" t="inlineStr">
        <is>
          <t>否</t>
        </is>
      </c>
    </row>
    <row r="715">
      <c r="A715" s="25" t="inlineStr">
        <is>
          <t>STOP-POST-00079</t>
        </is>
      </c>
      <c r="B715" s="25" t="inlineStr">
        <is>
          <t>SHIFT-POST-20260210</t>
        </is>
      </c>
      <c r="C715" s="25" t="inlineStr">
        <is>
          <t>改善后</t>
        </is>
      </c>
      <c r="D715" s="51" t="n">
        <v>46063</v>
      </c>
      <c r="E715" s="25" t="inlineStr">
        <is>
          <t>KK250</t>
        </is>
      </c>
      <c r="F715" s="25" t="inlineStr">
        <is>
          <t>MATERIALS</t>
        </is>
      </c>
      <c r="G715" s="25" t="inlineStr">
        <is>
          <t>MANUAL BRICK HANDLING</t>
        </is>
      </c>
      <c r="H715" s="25" t="inlineStr">
        <is>
          <t>Unplanned</t>
        </is>
      </c>
      <c r="I715" s="25" t="inlineStr">
        <is>
          <t>HACKING STATION</t>
        </is>
      </c>
      <c r="J715" s="25" t="inlineStr">
        <is>
          <t>-</t>
        </is>
      </c>
      <c r="K715" s="53" t="n">
        <v>46063.67152777778</v>
      </c>
      <c r="L715" s="53" t="n">
        <v>46063.675</v>
      </c>
      <c r="M715" s="54" t="n">
        <v>5</v>
      </c>
      <c r="N715" s="25" t="inlineStr">
        <is>
          <t>https://zenodo.org/records/17855209</t>
        </is>
      </c>
      <c r="O715" s="25" t="inlineStr">
        <is>
          <t>公开真实生产数据</t>
        </is>
      </c>
      <c r="P715" t="inlineStr">
        <is>
          <t>SHIFT-POST-20260210</t>
        </is>
      </c>
      <c r="Q715" t="inlineStr">
        <is>
          <t>已关联</t>
        </is>
      </c>
      <c r="R715" t="inlineStr">
        <is>
          <t>按班次口径判断</t>
        </is>
      </c>
      <c r="T715" t="inlineStr">
        <is>
          <t>否</t>
        </is>
      </c>
    </row>
    <row r="716">
      <c r="A716" s="25" t="inlineStr">
        <is>
          <t>STOP-POST-00080</t>
        </is>
      </c>
      <c r="B716" s="25" t="inlineStr">
        <is>
          <t>SHIFT-POST-20260210</t>
        </is>
      </c>
      <c r="C716" s="25" t="inlineStr">
        <is>
          <t>改善后</t>
        </is>
      </c>
      <c r="D716" s="51" t="n">
        <v>46063</v>
      </c>
      <c r="E716" s="25" t="inlineStr">
        <is>
          <t>KK150</t>
        </is>
      </c>
      <c r="F716" s="25" t="inlineStr">
        <is>
          <t>SETUPS-CHANGEOVERS</t>
        </is>
      </c>
      <c r="G716" s="25" t="inlineStr">
        <is>
          <t>MATERIAL CHANGEOVER</t>
        </is>
      </c>
      <c r="H716" s="25" t="inlineStr">
        <is>
          <t>Planned - Included in OEE</t>
        </is>
      </c>
      <c r="I716" s="25" t="inlineStr">
        <is>
          <t>EXTRUDER PRESS</t>
        </is>
      </c>
      <c r="J716" s="25" t="inlineStr">
        <is>
          <t>-</t>
        </is>
      </c>
      <c r="K716" s="53" t="n">
        <v>46063.72152777778</v>
      </c>
      <c r="L716" s="53" t="n">
        <v>46063.73333333333</v>
      </c>
      <c r="M716" s="54" t="n">
        <v>17</v>
      </c>
      <c r="N716" s="25" t="inlineStr">
        <is>
          <t>https://zenodo.org/records/17855209</t>
        </is>
      </c>
      <c r="O716" s="25" t="inlineStr">
        <is>
          <t>公开真实生产数据</t>
        </is>
      </c>
      <c r="P716" t="inlineStr">
        <is>
          <t>SHIFT-POST-20260210</t>
        </is>
      </c>
      <c r="Q716" t="inlineStr">
        <is>
          <t>已关联</t>
        </is>
      </c>
      <c r="R716" t="inlineStr">
        <is>
          <t>按班次口径判断</t>
        </is>
      </c>
      <c r="T716" t="inlineStr">
        <is>
          <t>是</t>
        </is>
      </c>
      <c r="U716">
        <f>IFERROR(VLOOKUP(G716,'18_换产标准_模拟'!$B$2:$F$4,3,FALSE),"")</f>
        <v/>
      </c>
      <c r="V716">
        <f>IFERROR(MAX(M716-U716,0),"")</f>
        <v/>
      </c>
      <c r="W716">
        <f>IFERROR(IF(V716=0,"达标",IF(V716&lt;=VLOOKUP(G716,'18_换产标准_模拟'!$B$2:$F$4,4,FALSE)-VLOOKUP(G716,'18_换产标准_模拟'!$B$2:$F$4,3,FALSE),"轻微超时",IF(V716&lt;=VLOOKUP(G716,'18_换产标准_模拟'!$B$2:$F$4,5,FALSE)-VLOOKUP(G716,'18_换产标准_模拟'!$B$2:$F$4,3,FALSE),"超时","严重超时"))),"")</f>
        <v/>
      </c>
      <c r="X716">
        <f>IFERROR(INDEX('18_换产标准_模拟'!$A$2:$A$4,MATCH(G716,'18_换产标准_模拟'!$B$2:$B$4,0)),"")</f>
        <v/>
      </c>
      <c r="Y716" t="inlineStr">
        <is>
          <t>团队模拟数据</t>
        </is>
      </c>
    </row>
    <row r="717">
      <c r="A717" s="25" t="inlineStr">
        <is>
          <t>STOP-POST-00081</t>
        </is>
      </c>
      <c r="B717" s="25" t="inlineStr">
        <is>
          <t>SHIFT-POST-20260210</t>
        </is>
      </c>
      <c r="C717" s="25" t="inlineStr">
        <is>
          <t>改善后</t>
        </is>
      </c>
      <c r="D717" s="51" t="n">
        <v>46063</v>
      </c>
      <c r="E717" s="25" t="inlineStr">
        <is>
          <t>KK150</t>
        </is>
      </c>
      <c r="F717" s="25" t="inlineStr">
        <is>
          <t>MATERIALS</t>
        </is>
      </c>
      <c r="G717" s="25" t="inlineStr">
        <is>
          <t>MANUAL BRICK HANDLING</t>
        </is>
      </c>
      <c r="H717" s="25" t="inlineStr">
        <is>
          <t>Unplanned</t>
        </is>
      </c>
      <c r="I717" s="25" t="inlineStr">
        <is>
          <t>HACKING STATION</t>
        </is>
      </c>
      <c r="J717" s="25" t="inlineStr">
        <is>
          <t>ΣΠΑΣΜΕΝΑ ΤΟΥΒΛΑ</t>
        </is>
      </c>
      <c r="K717" s="53" t="n">
        <v>46063.73541666667</v>
      </c>
      <c r="L717" s="53" t="n">
        <v>46063.74305555555</v>
      </c>
      <c r="M717" s="54" t="n">
        <v>12</v>
      </c>
      <c r="N717" s="25" t="inlineStr">
        <is>
          <t>https://zenodo.org/records/17855209</t>
        </is>
      </c>
      <c r="O717" s="25" t="inlineStr">
        <is>
          <t>公开真实生产数据</t>
        </is>
      </c>
      <c r="P717" t="inlineStr">
        <is>
          <t>SHIFT-POST-20260210</t>
        </is>
      </c>
      <c r="Q717" t="inlineStr">
        <is>
          <t>已关联</t>
        </is>
      </c>
      <c r="R717" t="inlineStr">
        <is>
          <t>按班次口径判断</t>
        </is>
      </c>
      <c r="T717" t="inlineStr">
        <is>
          <t>否</t>
        </is>
      </c>
    </row>
    <row r="718">
      <c r="A718" s="25" t="inlineStr">
        <is>
          <t>STOP-POST-00082</t>
        </is>
      </c>
      <c r="B718" s="25" t="inlineStr">
        <is>
          <t>SHIFT-POST-20260210</t>
        </is>
      </c>
      <c r="C718" s="25" t="inlineStr">
        <is>
          <t>改善后</t>
        </is>
      </c>
      <c r="D718" s="51" t="n">
        <v>46063</v>
      </c>
      <c r="E718" s="25" t="inlineStr">
        <is>
          <t>KK150</t>
        </is>
      </c>
      <c r="F718" s="25" t="inlineStr">
        <is>
          <t>OPERATIONAL</t>
        </is>
      </c>
      <c r="G718" s="25" t="inlineStr">
        <is>
          <t>CLEANING</t>
        </is>
      </c>
      <c r="H718" s="25" t="inlineStr">
        <is>
          <t>Planned - Included in OEE</t>
        </is>
      </c>
      <c r="I718" s="25" t="inlineStr">
        <is>
          <t>EXTRUDER PRESS</t>
        </is>
      </c>
      <c r="J718" s="25" t="inlineStr">
        <is>
          <t>-</t>
        </is>
      </c>
      <c r="K718" s="53" t="n">
        <v>46063.84166666667</v>
      </c>
      <c r="L718" s="53" t="n">
        <v>46063.85416666666</v>
      </c>
      <c r="M718" s="54" t="n">
        <v>18</v>
      </c>
      <c r="N718" s="25" t="inlineStr">
        <is>
          <t>https://zenodo.org/records/17855209</t>
        </is>
      </c>
      <c r="O718" s="25" t="inlineStr">
        <is>
          <t>公开真实生产数据</t>
        </is>
      </c>
      <c r="P718" t="inlineStr">
        <is>
          <t>SHIFT-POST-20260210</t>
        </is>
      </c>
      <c r="Q718" t="inlineStr">
        <is>
          <t>已关联</t>
        </is>
      </c>
      <c r="R718" t="inlineStr">
        <is>
          <t>按班次口径判断</t>
        </is>
      </c>
      <c r="T718" t="inlineStr">
        <is>
          <t>否</t>
        </is>
      </c>
    </row>
    <row r="719">
      <c r="A719" s="25" t="inlineStr">
        <is>
          <t>STOP-POST-00083</t>
        </is>
      </c>
      <c r="B719" s="25" t="inlineStr">
        <is>
          <t>SHIFT-POST-20260211</t>
        </is>
      </c>
      <c r="C719" s="25" t="inlineStr">
        <is>
          <t>改善后</t>
        </is>
      </c>
      <c r="D719" s="51" t="n">
        <v>46064</v>
      </c>
      <c r="E719" s="25" t="inlineStr">
        <is>
          <t>9KK30</t>
        </is>
      </c>
      <c r="F719" s="25" t="inlineStr">
        <is>
          <t>SETUPS-CHANGEOVERS</t>
        </is>
      </c>
      <c r="G719" s="25" t="inlineStr">
        <is>
          <t>MATERIAL CHANGEOVER</t>
        </is>
      </c>
      <c r="H719" s="25" t="inlineStr">
        <is>
          <t>Planned - Included in OEE</t>
        </is>
      </c>
      <c r="I719" s="25" t="inlineStr">
        <is>
          <t>EXTRUDER PRESS</t>
        </is>
      </c>
      <c r="J719" s="25" t="inlineStr">
        <is>
          <t>-</t>
        </is>
      </c>
      <c r="K719" s="53" t="n">
        <v>46064.57638888889</v>
      </c>
      <c r="L719" s="53" t="n">
        <v>46064.59583333333</v>
      </c>
      <c r="M719" s="54" t="n">
        <v>28</v>
      </c>
      <c r="N719" s="25" t="inlineStr">
        <is>
          <t>https://zenodo.org/records/17855209</t>
        </is>
      </c>
      <c r="O719" s="25" t="inlineStr">
        <is>
          <t>公开真实生产数据</t>
        </is>
      </c>
      <c r="P719" t="inlineStr">
        <is>
          <t>SHIFT-POST-20260211</t>
        </is>
      </c>
      <c r="Q719" t="inlineStr">
        <is>
          <t>已关联</t>
        </is>
      </c>
      <c r="R719" t="inlineStr">
        <is>
          <t>按班次口径判断</t>
        </is>
      </c>
      <c r="T719" t="inlineStr">
        <is>
          <t>是</t>
        </is>
      </c>
      <c r="U719">
        <f>IFERROR(VLOOKUP(G719,'18_换产标准_模拟'!$B$2:$F$4,3,FALSE),"")</f>
        <v/>
      </c>
      <c r="V719">
        <f>IFERROR(MAX(M719-U719,0),"")</f>
        <v/>
      </c>
      <c r="W719">
        <f>IFERROR(IF(V719=0,"达标",IF(V719&lt;=VLOOKUP(G719,'18_换产标准_模拟'!$B$2:$F$4,4,FALSE)-VLOOKUP(G719,'18_换产标准_模拟'!$B$2:$F$4,3,FALSE),"轻微超时",IF(V719&lt;=VLOOKUP(G719,'18_换产标准_模拟'!$B$2:$F$4,5,FALSE)-VLOOKUP(G719,'18_换产标准_模拟'!$B$2:$F$4,3,FALSE),"超时","严重超时"))),"")</f>
        <v/>
      </c>
      <c r="X719">
        <f>IFERROR(INDEX('18_换产标准_模拟'!$A$2:$A$4,MATCH(G719,'18_换产标准_模拟'!$B$2:$B$4,0)),"")</f>
        <v/>
      </c>
      <c r="Y719" t="inlineStr">
        <is>
          <t>团队模拟数据</t>
        </is>
      </c>
    </row>
    <row r="720">
      <c r="A720" s="25" t="inlineStr">
        <is>
          <t>STOP-POST-00084</t>
        </is>
      </c>
      <c r="B720" s="25" t="inlineStr">
        <is>
          <t>SHIFT-POST-20260211</t>
        </is>
      </c>
      <c r="C720" s="25" t="inlineStr">
        <is>
          <t>改善后</t>
        </is>
      </c>
      <c r="D720" s="51" t="n">
        <v>46064</v>
      </c>
      <c r="E720" s="25" t="inlineStr">
        <is>
          <t>9KK30</t>
        </is>
      </c>
      <c r="F720" s="25" t="inlineStr">
        <is>
          <t>FAILURE</t>
        </is>
      </c>
      <c r="G720" s="25" t="inlineStr">
        <is>
          <t>WIRE FAILURE</t>
        </is>
      </c>
      <c r="H720" s="25" t="inlineStr">
        <is>
          <t>Unplanned</t>
        </is>
      </c>
      <c r="I720" s="25" t="inlineStr">
        <is>
          <t>CUTTER</t>
        </is>
      </c>
      <c r="J720" s="25" t="inlineStr">
        <is>
          <t>-</t>
        </is>
      </c>
      <c r="K720" s="53" t="n">
        <v>46064.59861111111</v>
      </c>
      <c r="L720" s="53" t="n">
        <v>46064.60138888889</v>
      </c>
      <c r="M720" s="54" t="n">
        <v>5</v>
      </c>
      <c r="N720" s="25" t="inlineStr">
        <is>
          <t>https://zenodo.org/records/17855209</t>
        </is>
      </c>
      <c r="O720" s="25" t="inlineStr">
        <is>
          <t>公开真实生产数据</t>
        </is>
      </c>
      <c r="P720" t="inlineStr">
        <is>
          <t>SHIFT-POST-20260211</t>
        </is>
      </c>
      <c r="Q720" t="inlineStr">
        <is>
          <t>已关联</t>
        </is>
      </c>
      <c r="R720" t="inlineStr">
        <is>
          <t>按班次口径判断</t>
        </is>
      </c>
      <c r="T720" t="inlineStr">
        <is>
          <t>否</t>
        </is>
      </c>
    </row>
    <row r="721">
      <c r="A721" s="25" t="inlineStr">
        <is>
          <t>STOP-POST-00085</t>
        </is>
      </c>
      <c r="B721" s="25" t="inlineStr">
        <is>
          <t>SHIFT-POST-20260211</t>
        </is>
      </c>
      <c r="C721" s="25" t="inlineStr">
        <is>
          <t>改善后</t>
        </is>
      </c>
      <c r="D721" s="51" t="n">
        <v>46064</v>
      </c>
      <c r="E721" s="25" t="inlineStr">
        <is>
          <t>9KK30</t>
        </is>
      </c>
      <c r="F721" s="25" t="inlineStr">
        <is>
          <t>FAILURE</t>
        </is>
      </c>
      <c r="G721" s="25" t="inlineStr">
        <is>
          <t>MECHANICAL FAILURE</t>
        </is>
      </c>
      <c r="H721" s="25" t="inlineStr">
        <is>
          <t>Unplanned</t>
        </is>
      </c>
      <c r="I721" s="25" t="inlineStr">
        <is>
          <t>ROBOT (EXTRUDER PRESS)</t>
        </is>
      </c>
      <c r="J721" s="25" t="inlineStr">
        <is>
          <t>ΕΣΠΑΣΕ ΒΑΣΗ ΠΙΑΣΤΡΑΣ</t>
        </is>
      </c>
      <c r="K721" s="53" t="n">
        <v>46064.60763888889</v>
      </c>
      <c r="L721" s="53" t="n">
        <v>46064.60972222222</v>
      </c>
      <c r="M721" s="54" t="n">
        <v>3</v>
      </c>
      <c r="N721" s="25" t="inlineStr">
        <is>
          <t>https://zenodo.org/records/17855209</t>
        </is>
      </c>
      <c r="O721" s="25" t="inlineStr">
        <is>
          <t>公开真实生产数据</t>
        </is>
      </c>
      <c r="P721" t="inlineStr">
        <is>
          <t>SHIFT-POST-20260211</t>
        </is>
      </c>
      <c r="Q721" t="inlineStr">
        <is>
          <t>已关联</t>
        </is>
      </c>
      <c r="R721" t="inlineStr">
        <is>
          <t>按班次口径判断</t>
        </is>
      </c>
      <c r="T721" t="inlineStr">
        <is>
          <t>否</t>
        </is>
      </c>
    </row>
    <row r="722">
      <c r="A722" s="25" t="inlineStr">
        <is>
          <t>STOP-POST-00086</t>
        </is>
      </c>
      <c r="B722" s="25" t="inlineStr">
        <is>
          <t>SHIFT-POST-20260211</t>
        </is>
      </c>
      <c r="C722" s="25" t="inlineStr">
        <is>
          <t>改善后</t>
        </is>
      </c>
      <c r="D722" s="51" t="n">
        <v>46064</v>
      </c>
      <c r="E722" s="25" t="inlineStr">
        <is>
          <t>7KK25</t>
        </is>
      </c>
      <c r="F722" s="25" t="inlineStr">
        <is>
          <t>SETUPS-CHANGEOVERS</t>
        </is>
      </c>
      <c r="G722" s="25" t="inlineStr">
        <is>
          <t>MATERIAL CHANGEOVER</t>
        </is>
      </c>
      <c r="H722" s="25" t="inlineStr">
        <is>
          <t>Planned - Included in OEE</t>
        </is>
      </c>
      <c r="I722" s="25" t="inlineStr">
        <is>
          <t>EXTRUDER PRESS</t>
        </is>
      </c>
      <c r="J722" s="25" t="inlineStr">
        <is>
          <t>-</t>
        </is>
      </c>
      <c r="K722" s="53" t="n">
        <v>46064.61111111111</v>
      </c>
      <c r="L722" s="53" t="n">
        <v>46064.64861111111</v>
      </c>
      <c r="M722" s="54" t="n">
        <v>55</v>
      </c>
      <c r="N722" s="25" t="inlineStr">
        <is>
          <t>https://zenodo.org/records/17855209</t>
        </is>
      </c>
      <c r="O722" s="25" t="inlineStr">
        <is>
          <t>公开真实生产数据</t>
        </is>
      </c>
      <c r="P722" t="inlineStr">
        <is>
          <t>SHIFT-POST-20260211</t>
        </is>
      </c>
      <c r="Q722" t="inlineStr">
        <is>
          <t>已关联</t>
        </is>
      </c>
      <c r="R722" t="inlineStr">
        <is>
          <t>按班次口径判断</t>
        </is>
      </c>
      <c r="T722" t="inlineStr">
        <is>
          <t>是</t>
        </is>
      </c>
      <c r="U722">
        <f>IFERROR(VLOOKUP(G722,'18_换产标准_模拟'!$B$2:$F$4,3,FALSE),"")</f>
        <v/>
      </c>
      <c r="V722">
        <f>IFERROR(MAX(M722-U722,0),"")</f>
        <v/>
      </c>
      <c r="W722">
        <f>IFERROR(IF(V722=0,"达标",IF(V722&lt;=VLOOKUP(G722,'18_换产标准_模拟'!$B$2:$F$4,4,FALSE)-VLOOKUP(G722,'18_换产标准_模拟'!$B$2:$F$4,3,FALSE),"轻微超时",IF(V722&lt;=VLOOKUP(G722,'18_换产标准_模拟'!$B$2:$F$4,5,FALSE)-VLOOKUP(G722,'18_换产标准_模拟'!$B$2:$F$4,3,FALSE),"超时","严重超时"))),"")</f>
        <v/>
      </c>
      <c r="X722">
        <f>IFERROR(INDEX('18_换产标准_模拟'!$A$2:$A$4,MATCH(G722,'18_换产标准_模拟'!$B$2:$B$4,0)),"")</f>
        <v/>
      </c>
      <c r="Y722" t="inlineStr">
        <is>
          <t>团队模拟数据</t>
        </is>
      </c>
    </row>
    <row r="723">
      <c r="A723" s="25" t="inlineStr">
        <is>
          <t>STOP-POST-00087</t>
        </is>
      </c>
      <c r="B723" s="25" t="inlineStr">
        <is>
          <t>SHIFT-POST-20260211</t>
        </is>
      </c>
      <c r="C723" s="25" t="inlineStr">
        <is>
          <t>改善后</t>
        </is>
      </c>
      <c r="D723" s="51" t="n">
        <v>46064</v>
      </c>
      <c r="E723" s="25" t="inlineStr">
        <is>
          <t>7KK25</t>
        </is>
      </c>
      <c r="F723" s="25" t="inlineStr">
        <is>
          <t>OPERATIONAL</t>
        </is>
      </c>
      <c r="G723" s="25" t="inlineStr">
        <is>
          <t>QUALITY CONTROL</t>
        </is>
      </c>
      <c r="H723" s="25" t="inlineStr">
        <is>
          <t>Planned - Included in OEE</t>
        </is>
      </c>
      <c r="I723" s="25" t="inlineStr">
        <is>
          <t>EXTRUDER PRESS</t>
        </is>
      </c>
      <c r="J723" s="25" t="inlineStr">
        <is>
          <t>ΕΛΕΓΧΟΣ ΚΑΛΟΥΠΙΟΥ</t>
        </is>
      </c>
      <c r="K723" s="53" t="n">
        <v>46064.65138888889</v>
      </c>
      <c r="L723" s="53" t="n">
        <v>46064.65486111111</v>
      </c>
      <c r="M723" s="54" t="n">
        <v>5</v>
      </c>
      <c r="N723" s="25" t="inlineStr">
        <is>
          <t>https://zenodo.org/records/17855209</t>
        </is>
      </c>
      <c r="O723" s="25" t="inlineStr">
        <is>
          <t>公开真实生产数据</t>
        </is>
      </c>
      <c r="P723" t="inlineStr">
        <is>
          <t>SHIFT-POST-20260211</t>
        </is>
      </c>
      <c r="Q723" t="inlineStr">
        <is>
          <t>已关联</t>
        </is>
      </c>
      <c r="R723" t="inlineStr">
        <is>
          <t>按班次口径判断</t>
        </is>
      </c>
      <c r="T723" t="inlineStr">
        <is>
          <t>否</t>
        </is>
      </c>
    </row>
    <row r="724">
      <c r="A724" s="25" t="inlineStr">
        <is>
          <t>STOP-POST-00088</t>
        </is>
      </c>
      <c r="B724" s="25" t="inlineStr">
        <is>
          <t>SHIFT-POST-20260211</t>
        </is>
      </c>
      <c r="C724" s="25" t="inlineStr">
        <is>
          <t>改善后</t>
        </is>
      </c>
      <c r="D724" s="51" t="n">
        <v>46064</v>
      </c>
      <c r="E724" s="25" t="inlineStr">
        <is>
          <t>7KK25</t>
        </is>
      </c>
      <c r="F724" s="25" t="inlineStr">
        <is>
          <t>OPERATIONAL</t>
        </is>
      </c>
      <c r="G724" s="25" t="inlineStr">
        <is>
          <t>QUALITY CONTROL</t>
        </is>
      </c>
      <c r="H724" s="25" t="inlineStr">
        <is>
          <t>Planned - Included in OEE</t>
        </is>
      </c>
      <c r="I724" s="25" t="inlineStr">
        <is>
          <t>EXTRUDER PRESS</t>
        </is>
      </c>
      <c r="J724" s="25" t="inlineStr">
        <is>
          <t>ΕΛΕΓΧΟΣ ΚΑΛΟΥΠΙΟΥ</t>
        </is>
      </c>
      <c r="K724" s="53" t="n">
        <v>46064.65486111111</v>
      </c>
      <c r="L724" s="53" t="n">
        <v>46064.65763888889</v>
      </c>
      <c r="M724" s="54" t="n">
        <v>4</v>
      </c>
      <c r="N724" s="25" t="inlineStr">
        <is>
          <t>https://zenodo.org/records/17855209</t>
        </is>
      </c>
      <c r="O724" s="25" t="inlineStr">
        <is>
          <t>公开真实生产数据</t>
        </is>
      </c>
      <c r="P724" t="inlineStr">
        <is>
          <t>SHIFT-POST-20260211</t>
        </is>
      </c>
      <c r="Q724" t="inlineStr">
        <is>
          <t>已关联</t>
        </is>
      </c>
      <c r="R724" t="inlineStr">
        <is>
          <t>按班次口径判断</t>
        </is>
      </c>
      <c r="T724" t="inlineStr">
        <is>
          <t>否</t>
        </is>
      </c>
    </row>
    <row r="725">
      <c r="A725" s="25" t="inlineStr">
        <is>
          <t>STOP-POST-00089</t>
        </is>
      </c>
      <c r="B725" s="25" t="inlineStr">
        <is>
          <t>SHIFT-POST-20260211</t>
        </is>
      </c>
      <c r="C725" s="25" t="inlineStr">
        <is>
          <t>改善后</t>
        </is>
      </c>
      <c r="D725" s="51" t="n">
        <v>46064</v>
      </c>
      <c r="E725" s="25" t="inlineStr">
        <is>
          <t>7KK25</t>
        </is>
      </c>
      <c r="F725" s="25" t="inlineStr">
        <is>
          <t>FAILURE</t>
        </is>
      </c>
      <c r="G725" s="25" t="inlineStr">
        <is>
          <t>OTHER FAILURE</t>
        </is>
      </c>
      <c r="H725" s="25" t="inlineStr">
        <is>
          <t>Unplanned</t>
        </is>
      </c>
      <c r="I725" s="25" t="inlineStr">
        <is>
          <t>HYDRAULIC ELEVATOR (UNLOADING)</t>
        </is>
      </c>
      <c r="J725" s="25" t="inlineStr">
        <is>
          <t>ΣΤΡΑΒΟ ΤΕΛΑΡΟ</t>
        </is>
      </c>
      <c r="K725" s="53" t="n">
        <v>46064.69305555556</v>
      </c>
      <c r="L725" s="53" t="n">
        <v>46064.69930555556</v>
      </c>
      <c r="M725" s="54" t="n">
        <v>9</v>
      </c>
      <c r="N725" s="25" t="inlineStr">
        <is>
          <t>https://zenodo.org/records/17855209</t>
        </is>
      </c>
      <c r="O725" s="25" t="inlineStr">
        <is>
          <t>公开真实生产数据</t>
        </is>
      </c>
      <c r="P725" t="inlineStr">
        <is>
          <t>SHIFT-POST-20260211</t>
        </is>
      </c>
      <c r="Q725" t="inlineStr">
        <is>
          <t>已关联</t>
        </is>
      </c>
      <c r="R725" t="inlineStr">
        <is>
          <t>按班次口径判断</t>
        </is>
      </c>
      <c r="T725" t="inlineStr">
        <is>
          <t>否</t>
        </is>
      </c>
    </row>
    <row r="726">
      <c r="A726" s="25" t="inlineStr">
        <is>
          <t>STOP-POST-00090</t>
        </is>
      </c>
      <c r="B726" s="25" t="inlineStr">
        <is>
          <t>SHIFT-POST-20260211</t>
        </is>
      </c>
      <c r="C726" s="25" t="inlineStr">
        <is>
          <t>改善后</t>
        </is>
      </c>
      <c r="D726" s="51" t="n">
        <v>46064</v>
      </c>
      <c r="E726" s="25" t="inlineStr">
        <is>
          <t>7KK25</t>
        </is>
      </c>
      <c r="F726" s="25" t="inlineStr">
        <is>
          <t>FAILURE</t>
        </is>
      </c>
      <c r="G726" s="25" t="inlineStr">
        <is>
          <t>OTHER FAILURE</t>
        </is>
      </c>
      <c r="H726" s="25" t="inlineStr">
        <is>
          <t>Unplanned</t>
        </is>
      </c>
      <c r="I726" s="25" t="inlineStr">
        <is>
          <t>HYDRAULIC ELEVATOR (UNLOADING)</t>
        </is>
      </c>
      <c r="J726" s="25" t="inlineStr">
        <is>
          <t>ΣΤΡΑΒΟ ΤΕΛΑΡΟ</t>
        </is>
      </c>
      <c r="K726" s="53" t="n">
        <v>46064.71180555555</v>
      </c>
      <c r="L726" s="53" t="n">
        <v>46064.72083333333</v>
      </c>
      <c r="M726" s="54" t="n">
        <v>13</v>
      </c>
      <c r="N726" s="25" t="inlineStr">
        <is>
          <t>https://zenodo.org/records/17855209</t>
        </is>
      </c>
      <c r="O726" s="25" t="inlineStr">
        <is>
          <t>公开真实生产数据</t>
        </is>
      </c>
      <c r="P726" t="inlineStr">
        <is>
          <t>SHIFT-POST-20260211</t>
        </is>
      </c>
      <c r="Q726" t="inlineStr">
        <is>
          <t>已关联</t>
        </is>
      </c>
      <c r="R726" t="inlineStr">
        <is>
          <t>按班次口径判断</t>
        </is>
      </c>
      <c r="T726" t="inlineStr">
        <is>
          <t>否</t>
        </is>
      </c>
    </row>
    <row r="727">
      <c r="A727" s="25" t="inlineStr">
        <is>
          <t>STOP-POST-00091</t>
        </is>
      </c>
      <c r="B727" s="25" t="inlineStr">
        <is>
          <t>SHIFT-POST-20260211</t>
        </is>
      </c>
      <c r="C727" s="25" t="inlineStr">
        <is>
          <t>改善后</t>
        </is>
      </c>
      <c r="D727" s="51" t="n">
        <v>46064</v>
      </c>
      <c r="E727" s="25" t="inlineStr">
        <is>
          <t>9KK30</t>
        </is>
      </c>
      <c r="F727" s="25" t="inlineStr">
        <is>
          <t>SETUPS-CHANGEOVERS</t>
        </is>
      </c>
      <c r="G727" s="25" t="inlineStr">
        <is>
          <t>MATERIAL CHANGEOVER</t>
        </is>
      </c>
      <c r="H727" s="25" t="inlineStr">
        <is>
          <t>Planned - Included in OEE</t>
        </is>
      </c>
      <c r="I727" s="25" t="inlineStr">
        <is>
          <t>EXTRUDER PRESS</t>
        </is>
      </c>
      <c r="J727" s="25" t="inlineStr">
        <is>
          <t>-</t>
        </is>
      </c>
      <c r="K727" s="53" t="n">
        <v>46064.74236111111</v>
      </c>
      <c r="L727" s="53" t="n">
        <v>46064.75208333333</v>
      </c>
      <c r="M727" s="54" t="n">
        <v>15</v>
      </c>
      <c r="N727" s="25" t="inlineStr">
        <is>
          <t>https://zenodo.org/records/17855209</t>
        </is>
      </c>
      <c r="O727" s="25" t="inlineStr">
        <is>
          <t>公开真实生产数据</t>
        </is>
      </c>
      <c r="P727" t="inlineStr">
        <is>
          <t>SHIFT-POST-20260211</t>
        </is>
      </c>
      <c r="Q727" t="inlineStr">
        <is>
          <t>已关联</t>
        </is>
      </c>
      <c r="R727" t="inlineStr">
        <is>
          <t>按班次口径判断</t>
        </is>
      </c>
      <c r="T727" t="inlineStr">
        <is>
          <t>是</t>
        </is>
      </c>
      <c r="U727">
        <f>IFERROR(VLOOKUP(G727,'18_换产标准_模拟'!$B$2:$F$4,3,FALSE),"")</f>
        <v/>
      </c>
      <c r="V727">
        <f>IFERROR(MAX(M727-U727,0),"")</f>
        <v/>
      </c>
      <c r="W727">
        <f>IFERROR(IF(V727=0,"达标",IF(V727&lt;=VLOOKUP(G727,'18_换产标准_模拟'!$B$2:$F$4,4,FALSE)-VLOOKUP(G727,'18_换产标准_模拟'!$B$2:$F$4,3,FALSE),"轻微超时",IF(V727&lt;=VLOOKUP(G727,'18_换产标准_模拟'!$B$2:$F$4,5,FALSE)-VLOOKUP(G727,'18_换产标准_模拟'!$B$2:$F$4,3,FALSE),"超时","严重超时"))),"")</f>
        <v/>
      </c>
      <c r="X727">
        <f>IFERROR(INDEX('18_换产标准_模拟'!$A$2:$A$4,MATCH(G727,'18_换产标准_模拟'!$B$2:$B$4,0)),"")</f>
        <v/>
      </c>
      <c r="Y727" t="inlineStr">
        <is>
          <t>团队模拟数据</t>
        </is>
      </c>
    </row>
    <row r="728">
      <c r="A728" s="25" t="inlineStr">
        <is>
          <t>STOP-POST-00092</t>
        </is>
      </c>
      <c r="B728" s="25" t="inlineStr">
        <is>
          <t>SHIFT-POST-20260211</t>
        </is>
      </c>
      <c r="C728" s="25" t="inlineStr">
        <is>
          <t>改善后</t>
        </is>
      </c>
      <c r="D728" s="51" t="n">
        <v>46064</v>
      </c>
      <c r="E728" s="25" t="inlineStr">
        <is>
          <t>9KK30</t>
        </is>
      </c>
      <c r="F728" s="25" t="inlineStr">
        <is>
          <t>FAILURE</t>
        </is>
      </c>
      <c r="G728" s="25" t="inlineStr">
        <is>
          <t>OTHER FAILURE</t>
        </is>
      </c>
      <c r="H728" s="25" t="inlineStr">
        <is>
          <t>Unplanned</t>
        </is>
      </c>
      <c r="I728" s="25" t="inlineStr">
        <is>
          <t>HYDRAULIC ELEVATOR (UNLOADING)</t>
        </is>
      </c>
      <c r="J728" s="25" t="inlineStr">
        <is>
          <t>ΣΤΡΑΒΟ ΤΕΛΑΡΟ</t>
        </is>
      </c>
      <c r="K728" s="53" t="n">
        <v>46064.79305555556</v>
      </c>
      <c r="L728" s="53" t="n">
        <v>46064.79583333333</v>
      </c>
      <c r="M728" s="54" t="n">
        <v>4</v>
      </c>
      <c r="N728" s="25" t="inlineStr">
        <is>
          <t>https://zenodo.org/records/17855209</t>
        </is>
      </c>
      <c r="O728" s="25" t="inlineStr">
        <is>
          <t>公开真实生产数据</t>
        </is>
      </c>
      <c r="P728" t="inlineStr">
        <is>
          <t>SHIFT-POST-20260211</t>
        </is>
      </c>
      <c r="Q728" t="inlineStr">
        <is>
          <t>已关联</t>
        </is>
      </c>
      <c r="R728" t="inlineStr">
        <is>
          <t>按班次口径判断</t>
        </is>
      </c>
      <c r="T728" t="inlineStr">
        <is>
          <t>否</t>
        </is>
      </c>
    </row>
    <row r="729">
      <c r="A729" s="25" t="inlineStr">
        <is>
          <t>STOP-POST-00093</t>
        </is>
      </c>
      <c r="B729" s="25" t="inlineStr">
        <is>
          <t>SHIFT-POST-20260211</t>
        </is>
      </c>
      <c r="C729" s="25" t="inlineStr">
        <is>
          <t>改善后</t>
        </is>
      </c>
      <c r="D729" s="51" t="n">
        <v>46064</v>
      </c>
      <c r="E729" s="25" t="inlineStr">
        <is>
          <t>9KK30</t>
        </is>
      </c>
      <c r="F729" s="25" t="inlineStr">
        <is>
          <t>SETUPS-CHANGEOVERS</t>
        </is>
      </c>
      <c r="G729" s="25" t="inlineStr">
        <is>
          <t>OTHER CALIBRATION</t>
        </is>
      </c>
      <c r="H729" s="25" t="inlineStr">
        <is>
          <t>Unplanned</t>
        </is>
      </c>
      <c r="I729" s="25" t="inlineStr">
        <is>
          <t>CUTTER</t>
        </is>
      </c>
      <c r="J729" s="25" t="inlineStr">
        <is>
          <t>ΣΦΙΞΙΜΟ ΣΥΡΜΑΤΟΣ</t>
        </is>
      </c>
      <c r="K729" s="53" t="n">
        <v>46064.80347222222</v>
      </c>
      <c r="L729" s="53" t="n">
        <v>46064.80833333333</v>
      </c>
      <c r="M729" s="54" t="n">
        <v>8</v>
      </c>
      <c r="N729" s="25" t="inlineStr">
        <is>
          <t>https://zenodo.org/records/17855209</t>
        </is>
      </c>
      <c r="O729" s="25" t="inlineStr">
        <is>
          <t>公开真实生产数据</t>
        </is>
      </c>
      <c r="P729" t="inlineStr">
        <is>
          <t>SHIFT-POST-20260211</t>
        </is>
      </c>
      <c r="Q729" t="inlineStr">
        <is>
          <t>已关联</t>
        </is>
      </c>
      <c r="R729" t="inlineStr">
        <is>
          <t>按班次口径判断</t>
        </is>
      </c>
      <c r="T729" t="inlineStr">
        <is>
          <t>是</t>
        </is>
      </c>
      <c r="U729">
        <f>IFERROR(VLOOKUP(G729,'18_换产标准_模拟'!$B$2:$F$4,3,FALSE),"")</f>
        <v/>
      </c>
      <c r="V729">
        <f>IFERROR(MAX(M729-U729,0),"")</f>
        <v/>
      </c>
      <c r="W729">
        <f>IFERROR(IF(V729=0,"达标",IF(V729&lt;=VLOOKUP(G729,'18_换产标准_模拟'!$B$2:$F$4,4,FALSE)-VLOOKUP(G729,'18_换产标准_模拟'!$B$2:$F$4,3,FALSE),"轻微超时",IF(V729&lt;=VLOOKUP(G729,'18_换产标准_模拟'!$B$2:$F$4,5,FALSE)-VLOOKUP(G729,'18_换产标准_模拟'!$B$2:$F$4,3,FALSE),"超时","严重超时"))),"")</f>
        <v/>
      </c>
      <c r="X729">
        <f>IFERROR(INDEX('18_换产标准_模拟'!$A$2:$A$4,MATCH(G729,'18_换产标准_模拟'!$B$2:$B$4,0)),"")</f>
        <v/>
      </c>
      <c r="Y729" t="inlineStr">
        <is>
          <t>团队模拟数据</t>
        </is>
      </c>
    </row>
    <row r="730">
      <c r="A730" s="25" t="inlineStr">
        <is>
          <t>STOP-POST-00094</t>
        </is>
      </c>
      <c r="B730" s="25" t="inlineStr">
        <is>
          <t>SHIFT-POST-20260211</t>
        </is>
      </c>
      <c r="C730" s="25" t="inlineStr">
        <is>
          <t>改善后</t>
        </is>
      </c>
      <c r="D730" s="51" t="n">
        <v>46064</v>
      </c>
      <c r="E730" s="25" t="inlineStr">
        <is>
          <t>9KK30</t>
        </is>
      </c>
      <c r="F730" s="25" t="inlineStr">
        <is>
          <t>OPERATIONAL</t>
        </is>
      </c>
      <c r="G730" s="25" t="inlineStr">
        <is>
          <t>CLEANING</t>
        </is>
      </c>
      <c r="H730" s="25" t="inlineStr">
        <is>
          <t>Planned - Included in OEE</t>
        </is>
      </c>
      <c r="I730" s="25" t="inlineStr">
        <is>
          <t>EXTRUDER PRESS</t>
        </is>
      </c>
      <c r="J730" s="25" t="inlineStr">
        <is>
          <t>-</t>
        </is>
      </c>
      <c r="K730" s="53" t="n">
        <v>46064.82708333333</v>
      </c>
      <c r="L730" s="53" t="n">
        <v>46064.84375</v>
      </c>
      <c r="M730" s="54" t="n">
        <v>24</v>
      </c>
      <c r="N730" s="25" t="inlineStr">
        <is>
          <t>https://zenodo.org/records/17855209</t>
        </is>
      </c>
      <c r="O730" s="25" t="inlineStr">
        <is>
          <t>公开真实生产数据</t>
        </is>
      </c>
      <c r="P730" t="inlineStr">
        <is>
          <t>SHIFT-POST-20260211</t>
        </is>
      </c>
      <c r="Q730" t="inlineStr">
        <is>
          <t>已关联</t>
        </is>
      </c>
      <c r="R730" t="inlineStr">
        <is>
          <t>按班次口径判断</t>
        </is>
      </c>
      <c r="T730" t="inlineStr">
        <is>
          <t>否</t>
        </is>
      </c>
    </row>
    <row r="731">
      <c r="A731" s="25" t="inlineStr">
        <is>
          <t>STOP-POST-00095</t>
        </is>
      </c>
      <c r="B731" s="25" t="inlineStr">
        <is>
          <t>SHIFT-POST-20260212</t>
        </is>
      </c>
      <c r="C731" s="25" t="inlineStr">
        <is>
          <t>改善后</t>
        </is>
      </c>
      <c r="D731" s="51" t="n">
        <v>46065</v>
      </c>
      <c r="E731" s="25" t="inlineStr">
        <is>
          <t>9KK25</t>
        </is>
      </c>
      <c r="F731" s="25" t="inlineStr">
        <is>
          <t>SETUPS-CHANGEOVERS</t>
        </is>
      </c>
      <c r="G731" s="25" t="inlineStr">
        <is>
          <t>MATERIAL CHANGEOVER</t>
        </is>
      </c>
      <c r="H731" s="25" t="inlineStr">
        <is>
          <t>Planned - Included in OEE</t>
        </is>
      </c>
      <c r="I731" s="25" t="inlineStr">
        <is>
          <t>EXTRUDER PRESS</t>
        </is>
      </c>
      <c r="J731" s="25" t="inlineStr">
        <is>
          <t>-</t>
        </is>
      </c>
      <c r="K731" s="53" t="n">
        <v>46065.53263888889</v>
      </c>
      <c r="L731" s="53" t="n">
        <v>46065.54444444444</v>
      </c>
      <c r="M731" s="54" t="n">
        <v>17</v>
      </c>
      <c r="N731" s="25" t="inlineStr">
        <is>
          <t>https://zenodo.org/records/17855209</t>
        </is>
      </c>
      <c r="O731" s="25" t="inlineStr">
        <is>
          <t>公开真实生产数据</t>
        </is>
      </c>
      <c r="P731" t="inlineStr">
        <is>
          <t>SHIFT-POST-20260212</t>
        </is>
      </c>
      <c r="Q731" t="inlineStr">
        <is>
          <t>已关联</t>
        </is>
      </c>
      <c r="R731" t="inlineStr">
        <is>
          <t>按班次口径判断</t>
        </is>
      </c>
      <c r="T731" t="inlineStr">
        <is>
          <t>是</t>
        </is>
      </c>
      <c r="U731">
        <f>IFERROR(VLOOKUP(G731,'18_换产标准_模拟'!$B$2:$F$4,3,FALSE),"")</f>
        <v/>
      </c>
      <c r="V731">
        <f>IFERROR(MAX(M731-U731,0),"")</f>
        <v/>
      </c>
      <c r="W731">
        <f>IFERROR(IF(V731=0,"达标",IF(V731&lt;=VLOOKUP(G731,'18_换产标准_模拟'!$B$2:$F$4,4,FALSE)-VLOOKUP(G731,'18_换产标准_模拟'!$B$2:$F$4,3,FALSE),"轻微超时",IF(V731&lt;=VLOOKUP(G731,'18_换产标准_模拟'!$B$2:$F$4,5,FALSE)-VLOOKUP(G731,'18_换产标准_模拟'!$B$2:$F$4,3,FALSE),"超时","严重超时"))),"")</f>
        <v/>
      </c>
      <c r="X731">
        <f>IFERROR(INDEX('18_换产标准_模拟'!$A$2:$A$4,MATCH(G731,'18_换产标准_模拟'!$B$2:$B$4,0)),"")</f>
        <v/>
      </c>
      <c r="Y731" t="inlineStr">
        <is>
          <t>团队模拟数据</t>
        </is>
      </c>
    </row>
    <row r="732">
      <c r="A732" s="25" t="inlineStr">
        <is>
          <t>STOP-POST-00096</t>
        </is>
      </c>
      <c r="B732" s="25" t="inlineStr">
        <is>
          <t>SHIFT-POST-20260212</t>
        </is>
      </c>
      <c r="C732" s="25" t="inlineStr">
        <is>
          <t>改善后</t>
        </is>
      </c>
      <c r="D732" s="51" t="n">
        <v>46065</v>
      </c>
      <c r="E732" s="25" t="inlineStr">
        <is>
          <t>9KK25</t>
        </is>
      </c>
      <c r="F732" s="25" t="inlineStr">
        <is>
          <t>MATERIALS</t>
        </is>
      </c>
      <c r="G732" s="25" t="inlineStr">
        <is>
          <t>MANUAL BRICK HANDLING</t>
        </is>
      </c>
      <c r="H732" s="25" t="inlineStr">
        <is>
          <t>Unplanned</t>
        </is>
      </c>
      <c r="I732" s="25" t="inlineStr">
        <is>
          <t>HACKING STATION</t>
        </is>
      </c>
      <c r="J732" s="25" t="inlineStr">
        <is>
          <t>-</t>
        </is>
      </c>
      <c r="K732" s="53" t="n">
        <v>46065.57013888889</v>
      </c>
      <c r="L732" s="53" t="n">
        <v>46065.57708333333</v>
      </c>
      <c r="M732" s="54" t="n">
        <v>11</v>
      </c>
      <c r="N732" s="25" t="inlineStr">
        <is>
          <t>https://zenodo.org/records/17855209</t>
        </is>
      </c>
      <c r="O732" s="25" t="inlineStr">
        <is>
          <t>公开真实生产数据</t>
        </is>
      </c>
      <c r="P732" t="inlineStr">
        <is>
          <t>SHIFT-POST-20260212</t>
        </is>
      </c>
      <c r="Q732" t="inlineStr">
        <is>
          <t>已关联</t>
        </is>
      </c>
      <c r="R732" t="inlineStr">
        <is>
          <t>按班次口径判断</t>
        </is>
      </c>
      <c r="T732" t="inlineStr">
        <is>
          <t>否</t>
        </is>
      </c>
    </row>
    <row r="733">
      <c r="A733" s="25" t="inlineStr">
        <is>
          <t>STOP-POST-00097</t>
        </is>
      </c>
      <c r="B733" s="25" t="inlineStr">
        <is>
          <t>SHIFT-POST-20260212</t>
        </is>
      </c>
      <c r="C733" s="25" t="inlineStr">
        <is>
          <t>改善后</t>
        </is>
      </c>
      <c r="D733" s="51" t="n">
        <v>46065</v>
      </c>
      <c r="E733" s="25" t="inlineStr">
        <is>
          <t>9KK25</t>
        </is>
      </c>
      <c r="F733" s="25" t="inlineStr">
        <is>
          <t>FAILURE</t>
        </is>
      </c>
      <c r="G733" s="25" t="inlineStr">
        <is>
          <t>OTHER FAILURE</t>
        </is>
      </c>
      <c r="H733" s="25" t="inlineStr">
        <is>
          <t>Unplanned</t>
        </is>
      </c>
      <c r="I733" s="25" t="inlineStr">
        <is>
          <t>HYDRAULIC ELEVATOR (UNLOADING)</t>
        </is>
      </c>
      <c r="J733" s="25" t="inlineStr">
        <is>
          <t>ΣΤΡΑΒΟ ΤΕΛΑΡΟ</t>
        </is>
      </c>
      <c r="K733" s="53" t="n">
        <v>46065.61805555555</v>
      </c>
      <c r="L733" s="53" t="n">
        <v>46065.62569444445</v>
      </c>
      <c r="M733" s="54" t="n">
        <v>11</v>
      </c>
      <c r="N733" s="25" t="inlineStr">
        <is>
          <t>https://zenodo.org/records/17855209</t>
        </is>
      </c>
      <c r="O733" s="25" t="inlineStr">
        <is>
          <t>公开真实生产数据</t>
        </is>
      </c>
      <c r="P733" t="inlineStr">
        <is>
          <t>SHIFT-POST-20260212</t>
        </is>
      </c>
      <c r="Q733" t="inlineStr">
        <is>
          <t>已关联</t>
        </is>
      </c>
      <c r="R733" t="inlineStr">
        <is>
          <t>按班次口径判断</t>
        </is>
      </c>
      <c r="T733" t="inlineStr">
        <is>
          <t>否</t>
        </is>
      </c>
    </row>
    <row r="734">
      <c r="A734" s="25" t="inlineStr">
        <is>
          <t>STOP-POST-00098</t>
        </is>
      </c>
      <c r="B734" s="25" t="inlineStr">
        <is>
          <t>SHIFT-POST-20260212</t>
        </is>
      </c>
      <c r="C734" s="25" t="inlineStr">
        <is>
          <t>改善后</t>
        </is>
      </c>
      <c r="D734" s="51" t="n">
        <v>46065</v>
      </c>
      <c r="E734" s="25" t="inlineStr">
        <is>
          <t>9KK25</t>
        </is>
      </c>
      <c r="F734" s="25" t="inlineStr">
        <is>
          <t>MATERIALS</t>
        </is>
      </c>
      <c r="G734" s="25" t="inlineStr">
        <is>
          <t>KILN CAR STARVATION</t>
        </is>
      </c>
      <c r="H734" s="25" t="inlineStr">
        <is>
          <t>Unplanned</t>
        </is>
      </c>
      <c r="I734" s="25" t="inlineStr">
        <is>
          <t>LINE 52</t>
        </is>
      </c>
      <c r="J734" s="25" t="inlineStr">
        <is>
          <t>ΔΕΝ ΕΦΕΡΕ ΒΑΓΟNΙ</t>
        </is>
      </c>
      <c r="K734" s="53" t="n">
        <v>46065.65763888889</v>
      </c>
      <c r="L734" s="53" t="n">
        <v>46065.66388888889</v>
      </c>
      <c r="M734" s="54" t="n">
        <v>10</v>
      </c>
      <c r="N734" s="25" t="inlineStr">
        <is>
          <t>https://zenodo.org/records/17855209</t>
        </is>
      </c>
      <c r="O734" s="25" t="inlineStr">
        <is>
          <t>公开真实生产数据</t>
        </is>
      </c>
      <c r="P734" t="inlineStr">
        <is>
          <t>SHIFT-POST-20260212</t>
        </is>
      </c>
      <c r="Q734" t="inlineStr">
        <is>
          <t>已关联</t>
        </is>
      </c>
      <c r="R734" t="inlineStr">
        <is>
          <t>按班次口径判断</t>
        </is>
      </c>
      <c r="T734" t="inlineStr">
        <is>
          <t>否</t>
        </is>
      </c>
    </row>
    <row r="735">
      <c r="A735" s="25" t="inlineStr">
        <is>
          <t>STOP-POST-00099</t>
        </is>
      </c>
      <c r="B735" s="25" t="inlineStr">
        <is>
          <t>SHIFT-POST-20260212</t>
        </is>
      </c>
      <c r="C735" s="25" t="inlineStr">
        <is>
          <t>改善后</t>
        </is>
      </c>
      <c r="D735" s="51" t="n">
        <v>46065</v>
      </c>
      <c r="E735" s="25" t="inlineStr">
        <is>
          <t>9KK25</t>
        </is>
      </c>
      <c r="F735" s="25" t="inlineStr">
        <is>
          <t>FAILURE</t>
        </is>
      </c>
      <c r="G735" s="25" t="inlineStr">
        <is>
          <t>AUTOMATION FAILURE</t>
        </is>
      </c>
      <c r="H735" s="25" t="inlineStr">
        <is>
          <t>Unplanned</t>
        </is>
      </c>
      <c r="I735" s="25" t="inlineStr">
        <is>
          <t>DRYER</t>
        </is>
      </c>
      <c r="J735" s="25" t="inlineStr">
        <is>
          <t>ΔΕΝ ΦΟΡΤΩΘΗΚΕ ΣΩΣΤΑ ΣΤΟΝ ΜΕΤΑΦ. ΕΙΣΟΔΟΥ ΤΟ ΤΕΛΑΡΟ</t>
        </is>
      </c>
      <c r="K735" s="53" t="n">
        <v>46065.68958333333</v>
      </c>
      <c r="L735" s="53" t="n">
        <v>46065.69305555556</v>
      </c>
      <c r="M735" s="54" t="n">
        <v>6</v>
      </c>
      <c r="N735" s="25" t="inlineStr">
        <is>
          <t>https://zenodo.org/records/17855209</t>
        </is>
      </c>
      <c r="O735" s="25" t="inlineStr">
        <is>
          <t>公开真实生产数据</t>
        </is>
      </c>
      <c r="P735" t="inlineStr">
        <is>
          <t>SHIFT-POST-20260212</t>
        </is>
      </c>
      <c r="Q735" t="inlineStr">
        <is>
          <t>已关联</t>
        </is>
      </c>
      <c r="R735" t="inlineStr">
        <is>
          <t>按班次口径判断</t>
        </is>
      </c>
      <c r="T735" t="inlineStr">
        <is>
          <t>否</t>
        </is>
      </c>
    </row>
    <row r="736">
      <c r="A736" s="25" t="inlineStr">
        <is>
          <t>STOP-POST-00100</t>
        </is>
      </c>
      <c r="B736" s="25" t="inlineStr">
        <is>
          <t>SHIFT-POST-20260212</t>
        </is>
      </c>
      <c r="C736" s="25" t="inlineStr">
        <is>
          <t>改善后</t>
        </is>
      </c>
      <c r="D736" s="51" t="n">
        <v>46065</v>
      </c>
      <c r="E736" s="25" t="inlineStr">
        <is>
          <t>KK250</t>
        </is>
      </c>
      <c r="F736" s="25" t="inlineStr">
        <is>
          <t>SETUPS-CHANGEOVERS</t>
        </is>
      </c>
      <c r="G736" s="25" t="inlineStr">
        <is>
          <t>MATERIAL CHANGEOVER</t>
        </is>
      </c>
      <c r="H736" s="25" t="inlineStr">
        <is>
          <t>Planned - Included in OEE</t>
        </is>
      </c>
      <c r="I736" s="25" t="inlineStr">
        <is>
          <t>EXTRUDER PRESS</t>
        </is>
      </c>
      <c r="J736" s="25" t="inlineStr">
        <is>
          <t>-</t>
        </is>
      </c>
      <c r="K736" s="53" t="n">
        <v>46065.70555555556</v>
      </c>
      <c r="L736" s="53" t="n">
        <v>46065.71527777778</v>
      </c>
      <c r="M736" s="54" t="n">
        <v>15</v>
      </c>
      <c r="N736" s="25" t="inlineStr">
        <is>
          <t>https://zenodo.org/records/17855209</t>
        </is>
      </c>
      <c r="O736" s="25" t="inlineStr">
        <is>
          <t>公开真实生产数据</t>
        </is>
      </c>
      <c r="P736" t="inlineStr">
        <is>
          <t>SHIFT-POST-20260212</t>
        </is>
      </c>
      <c r="Q736" t="inlineStr">
        <is>
          <t>已关联</t>
        </is>
      </c>
      <c r="R736" t="inlineStr">
        <is>
          <t>按班次口径判断</t>
        </is>
      </c>
      <c r="T736" t="inlineStr">
        <is>
          <t>是</t>
        </is>
      </c>
      <c r="U736">
        <f>IFERROR(VLOOKUP(G736,'18_换产标准_模拟'!$B$2:$F$4,3,FALSE),"")</f>
        <v/>
      </c>
      <c r="V736">
        <f>IFERROR(MAX(M736-U736,0),"")</f>
        <v/>
      </c>
      <c r="W736">
        <f>IFERROR(IF(V736=0,"达标",IF(V736&lt;=VLOOKUP(G736,'18_换产标准_模拟'!$B$2:$F$4,4,FALSE)-VLOOKUP(G736,'18_换产标准_模拟'!$B$2:$F$4,3,FALSE),"轻微超时",IF(V736&lt;=VLOOKUP(G736,'18_换产标准_模拟'!$B$2:$F$4,5,FALSE)-VLOOKUP(G736,'18_换产标准_模拟'!$B$2:$F$4,3,FALSE),"超时","严重超时"))),"")</f>
        <v/>
      </c>
      <c r="X736">
        <f>IFERROR(INDEX('18_换产标准_模拟'!$A$2:$A$4,MATCH(G736,'18_换产标准_模拟'!$B$2:$B$4,0)),"")</f>
        <v/>
      </c>
      <c r="Y736" t="inlineStr">
        <is>
          <t>团队模拟数据</t>
        </is>
      </c>
    </row>
    <row r="737">
      <c r="A737" s="25" t="inlineStr">
        <is>
          <t>STOP-POST-00101</t>
        </is>
      </c>
      <c r="B737" s="25" t="inlineStr">
        <is>
          <t>SHIFT-POST-20260212</t>
        </is>
      </c>
      <c r="C737" s="25" t="inlineStr">
        <is>
          <t>改善后</t>
        </is>
      </c>
      <c r="D737" s="51" t="n">
        <v>46065</v>
      </c>
      <c r="E737" s="25" t="inlineStr">
        <is>
          <t>KK250</t>
        </is>
      </c>
      <c r="F737" s="25" t="inlineStr">
        <is>
          <t>OPERATIONAL</t>
        </is>
      </c>
      <c r="G737" s="25" t="inlineStr">
        <is>
          <t>QUALITY CONTROL</t>
        </is>
      </c>
      <c r="H737" s="25" t="inlineStr">
        <is>
          <t>Planned - Included in OEE</t>
        </is>
      </c>
      <c r="I737" s="25" t="inlineStr">
        <is>
          <t>EXTRUDER PRESS</t>
        </is>
      </c>
      <c r="J737" s="25" t="inlineStr">
        <is>
          <t>ΕΛΕΓΧΟΣ ΚΑΛΟΥΠΙΟΥ</t>
        </is>
      </c>
      <c r="K737" s="53" t="n">
        <v>46065.71597222222</v>
      </c>
      <c r="L737" s="53" t="n">
        <v>46065.71805555555</v>
      </c>
      <c r="M737" s="54" t="n">
        <v>3</v>
      </c>
      <c r="N737" s="25" t="inlineStr">
        <is>
          <t>https://zenodo.org/records/17855209</t>
        </is>
      </c>
      <c r="O737" s="25" t="inlineStr">
        <is>
          <t>公开真实生产数据</t>
        </is>
      </c>
      <c r="P737" t="inlineStr">
        <is>
          <t>SHIFT-POST-20260212</t>
        </is>
      </c>
      <c r="Q737" t="inlineStr">
        <is>
          <t>已关联</t>
        </is>
      </c>
      <c r="R737" t="inlineStr">
        <is>
          <t>按班次口径判断</t>
        </is>
      </c>
      <c r="T737" t="inlineStr">
        <is>
          <t>否</t>
        </is>
      </c>
    </row>
    <row r="738">
      <c r="A738" s="25" t="inlineStr">
        <is>
          <t>STOP-POST-00102</t>
        </is>
      </c>
      <c r="B738" s="25" t="inlineStr">
        <is>
          <t>SHIFT-POST-20260212</t>
        </is>
      </c>
      <c r="C738" s="25" t="inlineStr">
        <is>
          <t>改善后</t>
        </is>
      </c>
      <c r="D738" s="51" t="n">
        <v>46065</v>
      </c>
      <c r="E738" s="25" t="inlineStr">
        <is>
          <t>KK250</t>
        </is>
      </c>
      <c r="F738" s="25" t="inlineStr">
        <is>
          <t>OPERATIONAL</t>
        </is>
      </c>
      <c r="G738" s="25" t="inlineStr">
        <is>
          <t>LACK OF OPERATORS</t>
        </is>
      </c>
      <c r="H738" s="25" t="inlineStr">
        <is>
          <t>Unplanned</t>
        </is>
      </c>
      <c r="I738" s="25" t="inlineStr">
        <is>
          <t>-</t>
        </is>
      </c>
      <c r="J738" s="25" t="inlineStr">
        <is>
          <t>ΔΙΑΛΕΙΜΜΑ ΓΙΑ ΦΑΓΗΤΟ</t>
        </is>
      </c>
      <c r="K738" s="53" t="n">
        <v>46065.72638888889</v>
      </c>
      <c r="L738" s="53" t="n">
        <v>46065.73819444444</v>
      </c>
      <c r="M738" s="54" t="n">
        <v>18</v>
      </c>
      <c r="N738" s="25" t="inlineStr">
        <is>
          <t>https://zenodo.org/records/17855209</t>
        </is>
      </c>
      <c r="O738" s="25" t="inlineStr">
        <is>
          <t>公开真实生产数据</t>
        </is>
      </c>
      <c r="P738" t="inlineStr">
        <is>
          <t>SHIFT-POST-20260212</t>
        </is>
      </c>
      <c r="Q738" t="inlineStr">
        <is>
          <t>已关联</t>
        </is>
      </c>
      <c r="R738" t="inlineStr">
        <is>
          <t>按班次口径判断</t>
        </is>
      </c>
      <c r="T738" t="inlineStr">
        <is>
          <t>否</t>
        </is>
      </c>
    </row>
    <row r="739">
      <c r="A739" s="25" t="inlineStr">
        <is>
          <t>STOP-POST-00103</t>
        </is>
      </c>
      <c r="B739" s="25" t="inlineStr">
        <is>
          <t>SHIFT-POST-20260212</t>
        </is>
      </c>
      <c r="C739" s="25" t="inlineStr">
        <is>
          <t>改善后</t>
        </is>
      </c>
      <c r="D739" s="51" t="n">
        <v>46065</v>
      </c>
      <c r="E739" s="25" t="inlineStr">
        <is>
          <t>KK250</t>
        </is>
      </c>
      <c r="F739" s="25" t="inlineStr">
        <is>
          <t>FAILURE</t>
        </is>
      </c>
      <c r="G739" s="25" t="inlineStr">
        <is>
          <t>MECHANICAL FAILURE</t>
        </is>
      </c>
      <c r="H739" s="25" t="inlineStr">
        <is>
          <t>Unplanned</t>
        </is>
      </c>
      <c r="I739" s="25" t="inlineStr">
        <is>
          <t>DRYER</t>
        </is>
      </c>
      <c r="J739" s="25" t="inlineStr">
        <is>
          <t>ΔΕΝ ΦΟΡΤΩΘΗΚΕ ΣΩΣΤΑ ΣΤΟΝ ΜΕΤΑΦ. ΕΙΣΟΔΟΥ ΤΟ ΤΕΛΑΡΟ</t>
        </is>
      </c>
      <c r="K739" s="53" t="n">
        <v>46065.76388888889</v>
      </c>
      <c r="L739" s="53" t="n">
        <v>46065.76875</v>
      </c>
      <c r="M739" s="54" t="n">
        <v>7</v>
      </c>
      <c r="N739" s="25" t="inlineStr">
        <is>
          <t>https://zenodo.org/records/17855209</t>
        </is>
      </c>
      <c r="O739" s="25" t="inlineStr">
        <is>
          <t>公开真实生产数据</t>
        </is>
      </c>
      <c r="P739" t="inlineStr">
        <is>
          <t>SHIFT-POST-20260212</t>
        </is>
      </c>
      <c r="Q739" t="inlineStr">
        <is>
          <t>已关联</t>
        </is>
      </c>
      <c r="R739" t="inlineStr">
        <is>
          <t>按班次口径判断</t>
        </is>
      </c>
      <c r="T739" t="inlineStr">
        <is>
          <t>否</t>
        </is>
      </c>
    </row>
    <row r="740">
      <c r="A740" s="25" t="inlineStr">
        <is>
          <t>STOP-POST-00104</t>
        </is>
      </c>
      <c r="B740" s="25" t="inlineStr">
        <is>
          <t>SHIFT-POST-20260212</t>
        </is>
      </c>
      <c r="C740" s="25" t="inlineStr">
        <is>
          <t>改善后</t>
        </is>
      </c>
      <c r="D740" s="51" t="n">
        <v>46065</v>
      </c>
      <c r="E740" s="25" t="inlineStr">
        <is>
          <t>KK250</t>
        </is>
      </c>
      <c r="F740" s="25" t="inlineStr">
        <is>
          <t>FAILURE</t>
        </is>
      </c>
      <c r="G740" s="25" t="inlineStr">
        <is>
          <t>OTHER FAILURE</t>
        </is>
      </c>
      <c r="H740" s="25" t="inlineStr">
        <is>
          <t>Unplanned</t>
        </is>
      </c>
      <c r="I740" s="25" t="inlineStr">
        <is>
          <t>DRYER</t>
        </is>
      </c>
      <c r="J740" s="25" t="inlineStr">
        <is>
          <t>ΔΕΝ ΦΟΡΤΩΘΗΚΕ ΣΩΣΤΑ ΣΤΟΝ ΜΕΤΑΦ. ΕΙΣΟΔΟΥ ΤΟ ΤΕΛΑΡΟ</t>
        </is>
      </c>
      <c r="K740" s="53" t="n">
        <v>46065.80486111111</v>
      </c>
      <c r="L740" s="53" t="n">
        <v>46065.80694444444</v>
      </c>
      <c r="M740" s="54" t="n">
        <v>3</v>
      </c>
      <c r="N740" s="25" t="inlineStr">
        <is>
          <t>https://zenodo.org/records/17855209</t>
        </is>
      </c>
      <c r="O740" s="25" t="inlineStr">
        <is>
          <t>公开真实生产数据</t>
        </is>
      </c>
      <c r="P740" t="inlineStr">
        <is>
          <t>SHIFT-POST-20260212</t>
        </is>
      </c>
      <c r="Q740" t="inlineStr">
        <is>
          <t>已关联</t>
        </is>
      </c>
      <c r="R740" t="inlineStr">
        <is>
          <t>按班次口径判断</t>
        </is>
      </c>
      <c r="T740" t="inlineStr">
        <is>
          <t>否</t>
        </is>
      </c>
    </row>
    <row r="741">
      <c r="A741" s="25" t="inlineStr">
        <is>
          <t>STOP-POST-00105</t>
        </is>
      </c>
      <c r="B741" s="25" t="inlineStr">
        <is>
          <t>SHIFT-POST-20260212</t>
        </is>
      </c>
      <c r="C741" s="25" t="inlineStr">
        <is>
          <t>改善后</t>
        </is>
      </c>
      <c r="D741" s="51" t="n">
        <v>46065</v>
      </c>
      <c r="E741" s="25" t="inlineStr">
        <is>
          <t>KK250</t>
        </is>
      </c>
      <c r="F741" s="25" t="inlineStr">
        <is>
          <t>OPERATIONAL</t>
        </is>
      </c>
      <c r="G741" s="25" t="inlineStr">
        <is>
          <t>CLEANING</t>
        </is>
      </c>
      <c r="H741" s="25" t="inlineStr">
        <is>
          <t>Planned - Included in OEE</t>
        </is>
      </c>
      <c r="I741" s="25" t="inlineStr">
        <is>
          <t>EXTRUDER PRESS</t>
        </is>
      </c>
      <c r="J741" s="25" t="inlineStr">
        <is>
          <t>-</t>
        </is>
      </c>
      <c r="K741" s="53" t="n">
        <v>46065.81111111111</v>
      </c>
      <c r="L741" s="53" t="n">
        <v>46065.85416666666</v>
      </c>
      <c r="M741" s="54" t="n">
        <v>61</v>
      </c>
      <c r="N741" s="25" t="inlineStr">
        <is>
          <t>https://zenodo.org/records/17855209</t>
        </is>
      </c>
      <c r="O741" s="25" t="inlineStr">
        <is>
          <t>公开真实生产数据</t>
        </is>
      </c>
      <c r="P741" t="inlineStr">
        <is>
          <t>SHIFT-POST-20260212</t>
        </is>
      </c>
      <c r="Q741" t="inlineStr">
        <is>
          <t>已关联</t>
        </is>
      </c>
      <c r="R741" t="inlineStr">
        <is>
          <t>按班次口径判断</t>
        </is>
      </c>
      <c r="T741" t="inlineStr">
        <is>
          <t>否</t>
        </is>
      </c>
    </row>
    <row r="742">
      <c r="A742" s="25" t="inlineStr">
        <is>
          <t>STOP-POST-00106</t>
        </is>
      </c>
      <c r="B742" s="25" t="inlineStr">
        <is>
          <t>SHIFT-POST-20260213</t>
        </is>
      </c>
      <c r="C742" s="25" t="inlineStr">
        <is>
          <t>改善后</t>
        </is>
      </c>
      <c r="D742" s="51" t="n">
        <v>46066</v>
      </c>
      <c r="E742" s="25" t="inlineStr">
        <is>
          <t>13KK33</t>
        </is>
      </c>
      <c r="F742" s="25" t="inlineStr">
        <is>
          <t>SETUPS-CHANGEOVERS</t>
        </is>
      </c>
      <c r="G742" s="25" t="inlineStr">
        <is>
          <t>MATERIAL CHANGEOVER</t>
        </is>
      </c>
      <c r="H742" s="25" t="inlineStr">
        <is>
          <t>Planned - Included in OEE</t>
        </is>
      </c>
      <c r="I742" s="25" t="inlineStr">
        <is>
          <t>EXTRUDER PRESS</t>
        </is>
      </c>
      <c r="J742" s="25" t="inlineStr">
        <is>
          <t>-</t>
        </is>
      </c>
      <c r="K742" s="53" t="n">
        <v>46066.51527777778</v>
      </c>
      <c r="L742" s="53" t="n">
        <v>46066.5375</v>
      </c>
      <c r="M742" s="54" t="n">
        <v>32</v>
      </c>
      <c r="N742" s="25" t="inlineStr">
        <is>
          <t>https://zenodo.org/records/17855209</t>
        </is>
      </c>
      <c r="O742" s="25" t="inlineStr">
        <is>
          <t>公开真实生产数据</t>
        </is>
      </c>
      <c r="P742" t="inlineStr">
        <is>
          <t>SHIFT-POST-20260213</t>
        </is>
      </c>
      <c r="Q742" t="inlineStr">
        <is>
          <t>已关联</t>
        </is>
      </c>
      <c r="R742" t="inlineStr">
        <is>
          <t>按班次口径判断</t>
        </is>
      </c>
      <c r="T742" t="inlineStr">
        <is>
          <t>是</t>
        </is>
      </c>
      <c r="U742">
        <f>IFERROR(VLOOKUP(G742,'18_换产标准_模拟'!$B$2:$F$4,3,FALSE),"")</f>
        <v/>
      </c>
      <c r="V742">
        <f>IFERROR(MAX(M742-U742,0),"")</f>
        <v/>
      </c>
      <c r="W742">
        <f>IFERROR(IF(V742=0,"达标",IF(V742&lt;=VLOOKUP(G742,'18_换产标准_模拟'!$B$2:$F$4,4,FALSE)-VLOOKUP(G742,'18_换产标准_模拟'!$B$2:$F$4,3,FALSE),"轻微超时",IF(V742&lt;=VLOOKUP(G742,'18_换产标准_模拟'!$B$2:$F$4,5,FALSE)-VLOOKUP(G742,'18_换产标准_模拟'!$B$2:$F$4,3,FALSE),"超时","严重超时"))),"")</f>
        <v/>
      </c>
      <c r="X742">
        <f>IFERROR(INDEX('18_换产标准_模拟'!$A$2:$A$4,MATCH(G742,'18_换产标准_模拟'!$B$2:$B$4,0)),"")</f>
        <v/>
      </c>
      <c r="Y742" t="inlineStr">
        <is>
          <t>团队模拟数据</t>
        </is>
      </c>
    </row>
    <row r="743">
      <c r="A743" s="25" t="inlineStr">
        <is>
          <t>STOP-POST-00107</t>
        </is>
      </c>
      <c r="B743" s="25" t="inlineStr">
        <is>
          <t>SHIFT-POST-20260213</t>
        </is>
      </c>
      <c r="C743" s="25" t="inlineStr">
        <is>
          <t>改善后</t>
        </is>
      </c>
      <c r="D743" s="51" t="n">
        <v>46066</v>
      </c>
      <c r="E743" s="25" t="inlineStr">
        <is>
          <t>13KK33</t>
        </is>
      </c>
      <c r="F743" s="25" t="inlineStr">
        <is>
          <t>SETUPS-CHANGEOVERS</t>
        </is>
      </c>
      <c r="G743" s="25" t="inlineStr">
        <is>
          <t>MATERIAL CHANGEOVER</t>
        </is>
      </c>
      <c r="H743" s="25" t="inlineStr">
        <is>
          <t>Planned - Included in OEE</t>
        </is>
      </c>
      <c r="I743" s="25" t="inlineStr">
        <is>
          <t>HACKING STATION</t>
        </is>
      </c>
      <c r="J743" s="25" t="inlineStr">
        <is>
          <t>-</t>
        </is>
      </c>
      <c r="K743" s="53" t="n">
        <v>46066.60138888889</v>
      </c>
      <c r="L743" s="53" t="n">
        <v>46066.61041666667</v>
      </c>
      <c r="M743" s="54" t="n">
        <v>13</v>
      </c>
      <c r="N743" s="25" t="inlineStr">
        <is>
          <t>https://zenodo.org/records/17855209</t>
        </is>
      </c>
      <c r="O743" s="25" t="inlineStr">
        <is>
          <t>公开真实生产数据</t>
        </is>
      </c>
      <c r="P743" t="inlineStr">
        <is>
          <t>SHIFT-POST-20260213</t>
        </is>
      </c>
      <c r="Q743" t="inlineStr">
        <is>
          <t>已关联</t>
        </is>
      </c>
      <c r="R743" t="inlineStr">
        <is>
          <t>按班次口径判断</t>
        </is>
      </c>
      <c r="T743" t="inlineStr">
        <is>
          <t>是</t>
        </is>
      </c>
      <c r="U743">
        <f>IFERROR(VLOOKUP(G743,'18_换产标准_模拟'!$B$2:$F$4,3,FALSE),"")</f>
        <v/>
      </c>
      <c r="V743">
        <f>IFERROR(MAX(M743-U743,0),"")</f>
        <v/>
      </c>
      <c r="W743">
        <f>IFERROR(IF(V743=0,"达标",IF(V743&lt;=VLOOKUP(G743,'18_换产标准_模拟'!$B$2:$F$4,4,FALSE)-VLOOKUP(G743,'18_换产标准_模拟'!$B$2:$F$4,3,FALSE),"轻微超时",IF(V743&lt;=VLOOKUP(G743,'18_换产标准_模拟'!$B$2:$F$4,5,FALSE)-VLOOKUP(G743,'18_换产标准_模拟'!$B$2:$F$4,3,FALSE),"超时","严重超时"))),"")</f>
        <v/>
      </c>
      <c r="X743">
        <f>IFERROR(INDEX('18_换产标准_模拟'!$A$2:$A$4,MATCH(G743,'18_换产标准_模拟'!$B$2:$B$4,0)),"")</f>
        <v/>
      </c>
      <c r="Y743" t="inlineStr">
        <is>
          <t>团队模拟数据</t>
        </is>
      </c>
    </row>
    <row r="744">
      <c r="A744" s="25" t="inlineStr">
        <is>
          <t>STOP-POST-00108</t>
        </is>
      </c>
      <c r="B744" s="25" t="inlineStr">
        <is>
          <t>SHIFT-POST-20260213</t>
        </is>
      </c>
      <c r="C744" s="25" t="inlineStr">
        <is>
          <t>改善后</t>
        </is>
      </c>
      <c r="D744" s="51" t="n">
        <v>46066</v>
      </c>
      <c r="E744" s="25" t="inlineStr">
        <is>
          <t>13KK33</t>
        </is>
      </c>
      <c r="F744" s="25" t="inlineStr">
        <is>
          <t>FAILURE</t>
        </is>
      </c>
      <c r="G744" s="25" t="inlineStr">
        <is>
          <t>OTHER FAILURE</t>
        </is>
      </c>
      <c r="H744" s="25" t="inlineStr">
        <is>
          <t>Unplanned</t>
        </is>
      </c>
      <c r="I744" s="25" t="inlineStr">
        <is>
          <t>EXTRUDER PRESS</t>
        </is>
      </c>
      <c r="J744" s="25" t="inlineStr">
        <is>
          <t>ΕΣΚΙΖΕ</t>
        </is>
      </c>
      <c r="K744" s="53" t="n">
        <v>46066.68125</v>
      </c>
      <c r="L744" s="53" t="n">
        <v>46066.68402777778</v>
      </c>
      <c r="M744" s="54" t="n">
        <v>4</v>
      </c>
      <c r="N744" s="25" t="inlineStr">
        <is>
          <t>https://zenodo.org/records/17855209</t>
        </is>
      </c>
      <c r="O744" s="25" t="inlineStr">
        <is>
          <t>公开真实生产数据</t>
        </is>
      </c>
      <c r="P744" t="inlineStr">
        <is>
          <t>SHIFT-POST-20260213</t>
        </is>
      </c>
      <c r="Q744" t="inlineStr">
        <is>
          <t>已关联</t>
        </is>
      </c>
      <c r="R744" t="inlineStr">
        <is>
          <t>按班次口径判断</t>
        </is>
      </c>
      <c r="T744" t="inlineStr">
        <is>
          <t>否</t>
        </is>
      </c>
    </row>
    <row r="745">
      <c r="A745" s="25" t="inlineStr">
        <is>
          <t>STOP-POST-00109</t>
        </is>
      </c>
      <c r="B745" s="25" t="inlineStr">
        <is>
          <t>SHIFT-POST-20260213</t>
        </is>
      </c>
      <c r="C745" s="25" t="inlineStr">
        <is>
          <t>改善后</t>
        </is>
      </c>
      <c r="D745" s="51" t="n">
        <v>46066</v>
      </c>
      <c r="E745" s="25" t="inlineStr">
        <is>
          <t>KK200-1</t>
        </is>
      </c>
      <c r="F745" s="25" t="inlineStr">
        <is>
          <t>SETUPS-CHANGEOVERS</t>
        </is>
      </c>
      <c r="G745" s="25" t="inlineStr">
        <is>
          <t>MATERIAL CHANGEOVER</t>
        </is>
      </c>
      <c r="H745" s="25" t="inlineStr">
        <is>
          <t>Planned - Included in OEE</t>
        </is>
      </c>
      <c r="I745" s="25" t="inlineStr">
        <is>
          <t>EXTRUDER PRESS</t>
        </is>
      </c>
      <c r="J745" s="25" t="inlineStr">
        <is>
          <t>-</t>
        </is>
      </c>
      <c r="K745" s="53" t="n">
        <v>46066.69097222222</v>
      </c>
      <c r="L745" s="53" t="n">
        <v>46066.70902777778</v>
      </c>
      <c r="M745" s="54" t="n">
        <v>26</v>
      </c>
      <c r="N745" s="25" t="inlineStr">
        <is>
          <t>https://zenodo.org/records/17855209</t>
        </is>
      </c>
      <c r="O745" s="25" t="inlineStr">
        <is>
          <t>公开真实生产数据</t>
        </is>
      </c>
      <c r="P745" t="inlineStr">
        <is>
          <t>SHIFT-POST-20260213</t>
        </is>
      </c>
      <c r="Q745" t="inlineStr">
        <is>
          <t>已关联</t>
        </is>
      </c>
      <c r="R745" t="inlineStr">
        <is>
          <t>按班次口径判断</t>
        </is>
      </c>
      <c r="T745" t="inlineStr">
        <is>
          <t>是</t>
        </is>
      </c>
      <c r="U745">
        <f>IFERROR(VLOOKUP(G745,'18_换产标准_模拟'!$B$2:$F$4,3,FALSE),"")</f>
        <v/>
      </c>
      <c r="V745">
        <f>IFERROR(MAX(M745-U745,0),"")</f>
        <v/>
      </c>
      <c r="W745">
        <f>IFERROR(IF(V745=0,"达标",IF(V745&lt;=VLOOKUP(G745,'18_换产标准_模拟'!$B$2:$F$4,4,FALSE)-VLOOKUP(G745,'18_换产标准_模拟'!$B$2:$F$4,3,FALSE),"轻微超时",IF(V745&lt;=VLOOKUP(G745,'18_换产标准_模拟'!$B$2:$F$4,5,FALSE)-VLOOKUP(G745,'18_换产标准_模拟'!$B$2:$F$4,3,FALSE),"超时","严重超时"))),"")</f>
        <v/>
      </c>
      <c r="X745">
        <f>IFERROR(INDEX('18_换产标准_模拟'!$A$2:$A$4,MATCH(G745,'18_换产标准_模拟'!$B$2:$B$4,0)),"")</f>
        <v/>
      </c>
      <c r="Y745" t="inlineStr">
        <is>
          <t>团队模拟数据</t>
        </is>
      </c>
    </row>
    <row r="746">
      <c r="A746" s="25" t="inlineStr">
        <is>
          <t>STOP-POST-00110</t>
        </is>
      </c>
      <c r="B746" s="25" t="inlineStr">
        <is>
          <t>SHIFT-POST-20260213</t>
        </is>
      </c>
      <c r="C746" s="25" t="inlineStr">
        <is>
          <t>改善后</t>
        </is>
      </c>
      <c r="D746" s="51" t="n">
        <v>46066</v>
      </c>
      <c r="E746" s="25" t="inlineStr">
        <is>
          <t>KK200-1</t>
        </is>
      </c>
      <c r="F746" s="25" t="inlineStr">
        <is>
          <t>MATERIALS</t>
        </is>
      </c>
      <c r="G746" s="25" t="inlineStr">
        <is>
          <t>WET WIP BRICKS</t>
        </is>
      </c>
      <c r="H746" s="25" t="inlineStr">
        <is>
          <t>Unplanned</t>
        </is>
      </c>
      <c r="I746" s="25" t="inlineStr">
        <is>
          <t>DRYER</t>
        </is>
      </c>
      <c r="J746" s="25" t="inlineStr">
        <is>
          <t>-</t>
        </is>
      </c>
      <c r="K746" s="53" t="n">
        <v>46066.74513888889</v>
      </c>
      <c r="L746" s="53" t="n">
        <v>46066.76388888889</v>
      </c>
      <c r="M746" s="54" t="n">
        <v>28</v>
      </c>
      <c r="N746" s="25" t="inlineStr">
        <is>
          <t>https://zenodo.org/records/17855209</t>
        </is>
      </c>
      <c r="O746" s="25" t="inlineStr">
        <is>
          <t>公开真实生产数据</t>
        </is>
      </c>
      <c r="P746" t="inlineStr">
        <is>
          <t>SHIFT-POST-20260213</t>
        </is>
      </c>
      <c r="Q746" t="inlineStr">
        <is>
          <t>已关联</t>
        </is>
      </c>
      <c r="R746" t="inlineStr">
        <is>
          <t>按班次口径判断</t>
        </is>
      </c>
      <c r="T746" t="inlineStr">
        <is>
          <t>否</t>
        </is>
      </c>
    </row>
    <row r="747">
      <c r="A747" s="25" t="inlineStr">
        <is>
          <t>STOP-POST-00111</t>
        </is>
      </c>
      <c r="B747" s="25" t="inlineStr">
        <is>
          <t>SHIFT-POST-20260213</t>
        </is>
      </c>
      <c r="C747" s="25" t="inlineStr">
        <is>
          <t>改善后</t>
        </is>
      </c>
      <c r="D747" s="51" t="n">
        <v>46066</v>
      </c>
      <c r="E747" s="25" t="inlineStr">
        <is>
          <t>KK200-1</t>
        </is>
      </c>
      <c r="F747" s="25" t="inlineStr">
        <is>
          <t>OPERATIONAL</t>
        </is>
      </c>
      <c r="G747" s="25" t="inlineStr">
        <is>
          <t>NO PRODUCTION SCHEDULE</t>
        </is>
      </c>
      <c r="H747" s="25" t="inlineStr">
        <is>
          <t>Planned - Not included in OEE</t>
        </is>
      </c>
      <c r="I747" s="25" t="inlineStr">
        <is>
          <t>-</t>
        </is>
      </c>
      <c r="J747" s="25" t="inlineStr">
        <is>
          <t>-</t>
        </is>
      </c>
      <c r="K747" s="53" t="n">
        <v>46066.77013888889</v>
      </c>
      <c r="L747" s="53" t="n">
        <v>46066.83333333334</v>
      </c>
      <c r="M747" s="54" t="n">
        <v>91</v>
      </c>
      <c r="N747" s="25" t="inlineStr">
        <is>
          <t>https://zenodo.org/records/17855209</t>
        </is>
      </c>
      <c r="O747" s="25" t="inlineStr">
        <is>
          <t>公开真实生产数据</t>
        </is>
      </c>
      <c r="P747" t="inlineStr">
        <is>
          <t>SHIFT-POST-20260213</t>
        </is>
      </c>
      <c r="Q747" t="inlineStr">
        <is>
          <t>已关联</t>
        </is>
      </c>
      <c r="R747" t="inlineStr">
        <is>
          <t>按班次口径判断</t>
        </is>
      </c>
      <c r="T747" t="inlineStr">
        <is>
          <t>否</t>
        </is>
      </c>
    </row>
    <row r="748">
      <c r="A748" s="25" t="inlineStr">
        <is>
          <t>STOP-POST-00112</t>
        </is>
      </c>
      <c r="B748" s="25" t="inlineStr">
        <is>
          <t>SHIFT-POST-20260216</t>
        </is>
      </c>
      <c r="C748" s="25" t="inlineStr">
        <is>
          <t>改善后</t>
        </is>
      </c>
      <c r="D748" s="51" t="n">
        <v>46069</v>
      </c>
      <c r="E748" s="25" t="inlineStr">
        <is>
          <t>KK200-1</t>
        </is>
      </c>
      <c r="F748" s="25" t="inlineStr">
        <is>
          <t>OPERATIONAL</t>
        </is>
      </c>
      <c r="G748" s="25" t="inlineStr">
        <is>
          <t>CLEANING</t>
        </is>
      </c>
      <c r="H748" s="25" t="inlineStr">
        <is>
          <t>Planned - Included in OEE</t>
        </is>
      </c>
      <c r="I748" s="25" t="inlineStr">
        <is>
          <t>EXTRUDER PRESS</t>
        </is>
      </c>
      <c r="J748" s="25" t="inlineStr">
        <is>
          <t>-</t>
        </is>
      </c>
      <c r="K748" s="53" t="n">
        <v>46069.51041666666</v>
      </c>
      <c r="L748" s="53" t="n">
        <v>46069.5125</v>
      </c>
      <c r="M748" s="54" t="n">
        <v>4</v>
      </c>
      <c r="N748" s="25" t="inlineStr">
        <is>
          <t>https://zenodo.org/records/17855209</t>
        </is>
      </c>
      <c r="O748" s="25" t="inlineStr">
        <is>
          <t>公开真实生产数据</t>
        </is>
      </c>
      <c r="P748" t="inlineStr">
        <is>
          <t>SHIFT-POST-20260216</t>
        </is>
      </c>
      <c r="Q748" t="inlineStr">
        <is>
          <t>已关联</t>
        </is>
      </c>
      <c r="R748" t="inlineStr">
        <is>
          <t>按班次口径判断</t>
        </is>
      </c>
      <c r="T748" t="inlineStr">
        <is>
          <t>否</t>
        </is>
      </c>
    </row>
    <row r="749">
      <c r="A749" s="25" t="inlineStr">
        <is>
          <t>STOP-POST-00113</t>
        </is>
      </c>
      <c r="B749" s="25" t="inlineStr">
        <is>
          <t>SHIFT-POST-20260216</t>
        </is>
      </c>
      <c r="C749" s="25" t="inlineStr">
        <is>
          <t>改善后</t>
        </is>
      </c>
      <c r="D749" s="51" t="n">
        <v>46069</v>
      </c>
      <c r="E749" s="25" t="inlineStr">
        <is>
          <t>KK200-1</t>
        </is>
      </c>
      <c r="F749" s="25" t="inlineStr">
        <is>
          <t>FAILURE</t>
        </is>
      </c>
      <c r="G749" s="25" t="inlineStr">
        <is>
          <t>AUTOMATION FAILURE</t>
        </is>
      </c>
      <c r="H749" s="25" t="inlineStr">
        <is>
          <t>Unplanned</t>
        </is>
      </c>
      <c r="I749" s="25" t="inlineStr">
        <is>
          <t>HACKING STATION</t>
        </is>
      </c>
      <c r="J749" s="25" t="inlineStr">
        <is>
          <t>ΧΤΥΠΗΣΕ ΤΟΥΒΛΟ ΣΤΟ ΜΑΤΙ</t>
        </is>
      </c>
      <c r="K749" s="53" t="n">
        <v>46069.53541666667</v>
      </c>
      <c r="L749" s="53" t="n">
        <v>46069.59027777778</v>
      </c>
      <c r="M749" s="54" t="n">
        <v>79</v>
      </c>
      <c r="N749" s="25" t="inlineStr">
        <is>
          <t>https://zenodo.org/records/17855209</t>
        </is>
      </c>
      <c r="O749" s="25" t="inlineStr">
        <is>
          <t>公开真实生产数据</t>
        </is>
      </c>
      <c r="P749" t="inlineStr">
        <is>
          <t>SHIFT-POST-20260216</t>
        </is>
      </c>
      <c r="Q749" t="inlineStr">
        <is>
          <t>已关联</t>
        </is>
      </c>
      <c r="R749" t="inlineStr">
        <is>
          <t>按班次口径判断</t>
        </is>
      </c>
      <c r="T749" t="inlineStr">
        <is>
          <t>否</t>
        </is>
      </c>
    </row>
    <row r="750">
      <c r="A750" s="25" t="inlineStr">
        <is>
          <t>STOP-POST-00114</t>
        </is>
      </c>
      <c r="B750" s="25" t="inlineStr">
        <is>
          <t>SHIFT-POST-20260216</t>
        </is>
      </c>
      <c r="C750" s="25" t="inlineStr">
        <is>
          <t>改善后</t>
        </is>
      </c>
      <c r="D750" s="51" t="n">
        <v>46069</v>
      </c>
      <c r="E750" s="25" t="inlineStr">
        <is>
          <t>KK200-1</t>
        </is>
      </c>
      <c r="F750" s="25" t="inlineStr">
        <is>
          <t>MATERIALS</t>
        </is>
      </c>
      <c r="G750" s="25" t="inlineStr">
        <is>
          <t>RACK STARVATION</t>
        </is>
      </c>
      <c r="H750" s="25" t="inlineStr">
        <is>
          <t>Unplanned</t>
        </is>
      </c>
      <c r="I750" s="25" t="inlineStr">
        <is>
          <t>HACKING STATION</t>
        </is>
      </c>
      <c r="J750" s="25" t="inlineStr">
        <is>
          <t>ΑΝΑΜΟΝΗ ΤΕΛΑΡΩΝ ΛΟΓΩ ΚΑΘΥΣΤΕΡΗΣΗΣ</t>
        </is>
      </c>
      <c r="K750" s="53" t="n">
        <v>46069.63055555556</v>
      </c>
      <c r="L750" s="53" t="n">
        <v>46069.63541666666</v>
      </c>
      <c r="M750" s="54" t="n">
        <v>7</v>
      </c>
      <c r="N750" s="25" t="inlineStr">
        <is>
          <t>https://zenodo.org/records/17855209</t>
        </is>
      </c>
      <c r="O750" s="25" t="inlineStr">
        <is>
          <t>公开真实生产数据</t>
        </is>
      </c>
      <c r="P750" t="inlineStr">
        <is>
          <t>SHIFT-POST-20260216</t>
        </is>
      </c>
      <c r="Q750" t="inlineStr">
        <is>
          <t>已关联</t>
        </is>
      </c>
      <c r="R750" t="inlineStr">
        <is>
          <t>按班次口径判断</t>
        </is>
      </c>
      <c r="T750" t="inlineStr">
        <is>
          <t>否</t>
        </is>
      </c>
    </row>
    <row r="751">
      <c r="A751" s="25" t="inlineStr">
        <is>
          <t>STOP-POST-00115</t>
        </is>
      </c>
      <c r="B751" s="25" t="inlineStr">
        <is>
          <t>SHIFT-POST-20260216</t>
        </is>
      </c>
      <c r="C751" s="25" t="inlineStr">
        <is>
          <t>改善后</t>
        </is>
      </c>
      <c r="D751" s="51" t="n">
        <v>46069</v>
      </c>
      <c r="E751" s="25" t="inlineStr">
        <is>
          <t>KK200-1</t>
        </is>
      </c>
      <c r="F751" s="25" t="inlineStr">
        <is>
          <t>MATERIALS</t>
        </is>
      </c>
      <c r="G751" s="25" t="inlineStr">
        <is>
          <t>MANUAL BRICK HANDLING</t>
        </is>
      </c>
      <c r="H751" s="25" t="inlineStr">
        <is>
          <t>Unplanned</t>
        </is>
      </c>
      <c r="I751" s="25" t="inlineStr">
        <is>
          <t>HACKING STATION</t>
        </is>
      </c>
      <c r="J751" s="25" t="inlineStr">
        <is>
          <t>-</t>
        </is>
      </c>
      <c r="K751" s="53" t="n">
        <v>46069.68125</v>
      </c>
      <c r="L751" s="53" t="n">
        <v>46069.69652777778</v>
      </c>
      <c r="M751" s="54" t="n">
        <v>22</v>
      </c>
      <c r="N751" s="25" t="inlineStr">
        <is>
          <t>https://zenodo.org/records/17855209</t>
        </is>
      </c>
      <c r="O751" s="25" t="inlineStr">
        <is>
          <t>公开真实生产数据</t>
        </is>
      </c>
      <c r="P751" t="inlineStr">
        <is>
          <t>SHIFT-POST-20260216</t>
        </is>
      </c>
      <c r="Q751" t="inlineStr">
        <is>
          <t>已关联</t>
        </is>
      </c>
      <c r="R751" t="inlineStr">
        <is>
          <t>按班次口径判断</t>
        </is>
      </c>
      <c r="T751" t="inlineStr">
        <is>
          <t>否</t>
        </is>
      </c>
    </row>
    <row r="752">
      <c r="A752" s="25" t="inlineStr">
        <is>
          <t>STOP-POST-00116</t>
        </is>
      </c>
      <c r="B752" s="25" t="inlineStr">
        <is>
          <t>SHIFT-POST-20260216</t>
        </is>
      </c>
      <c r="C752" s="25" t="inlineStr">
        <is>
          <t>改善后</t>
        </is>
      </c>
      <c r="D752" s="51" t="n">
        <v>46069</v>
      </c>
      <c r="E752" s="25" t="inlineStr">
        <is>
          <t>KK200-1</t>
        </is>
      </c>
      <c r="F752" s="25" t="inlineStr">
        <is>
          <t>MATERIALS</t>
        </is>
      </c>
      <c r="G752" s="25" t="inlineStr">
        <is>
          <t>MANUAL BRICK HANDLING</t>
        </is>
      </c>
      <c r="H752" s="25" t="inlineStr">
        <is>
          <t>Unplanned</t>
        </is>
      </c>
      <c r="I752" s="25" t="inlineStr">
        <is>
          <t>HACKING STATION</t>
        </is>
      </c>
      <c r="J752" s="25" t="inlineStr">
        <is>
          <t>-</t>
        </is>
      </c>
      <c r="K752" s="53" t="n">
        <v>46069.70486111111</v>
      </c>
      <c r="L752" s="53" t="n">
        <v>46069.71736111111</v>
      </c>
      <c r="M752" s="54" t="n">
        <v>18</v>
      </c>
      <c r="N752" s="25" t="inlineStr">
        <is>
          <t>https://zenodo.org/records/17855209</t>
        </is>
      </c>
      <c r="O752" s="25" t="inlineStr">
        <is>
          <t>公开真实生产数据</t>
        </is>
      </c>
      <c r="P752" t="inlineStr">
        <is>
          <t>SHIFT-POST-20260216</t>
        </is>
      </c>
      <c r="Q752" t="inlineStr">
        <is>
          <t>已关联</t>
        </is>
      </c>
      <c r="R752" t="inlineStr">
        <is>
          <t>按班次口径判断</t>
        </is>
      </c>
      <c r="T752" t="inlineStr">
        <is>
          <t>否</t>
        </is>
      </c>
    </row>
    <row r="753">
      <c r="A753" s="25" t="inlineStr">
        <is>
          <t>STOP-POST-00117</t>
        </is>
      </c>
      <c r="B753" s="25" t="inlineStr">
        <is>
          <t>SHIFT-POST-20260216</t>
        </is>
      </c>
      <c r="C753" s="25" t="inlineStr">
        <is>
          <t>改善后</t>
        </is>
      </c>
      <c r="D753" s="51" t="n">
        <v>46069</v>
      </c>
      <c r="E753" s="25" t="inlineStr">
        <is>
          <t>KK200-1</t>
        </is>
      </c>
      <c r="F753" s="25" t="inlineStr">
        <is>
          <t>MATERIALS</t>
        </is>
      </c>
      <c r="G753" s="25" t="inlineStr">
        <is>
          <t>MANUAL BRICK HANDLING</t>
        </is>
      </c>
      <c r="H753" s="25" t="inlineStr">
        <is>
          <t>Unplanned</t>
        </is>
      </c>
      <c r="I753" s="25" t="inlineStr">
        <is>
          <t>HACKING STATION</t>
        </is>
      </c>
      <c r="J753" s="25" t="inlineStr">
        <is>
          <t>-</t>
        </is>
      </c>
      <c r="K753" s="53" t="n">
        <v>46069.74166666667</v>
      </c>
      <c r="L753" s="53" t="n">
        <v>46069.75069444445</v>
      </c>
      <c r="M753" s="54" t="n">
        <v>13</v>
      </c>
      <c r="N753" s="25" t="inlineStr">
        <is>
          <t>https://zenodo.org/records/17855209</t>
        </is>
      </c>
      <c r="O753" s="25" t="inlineStr">
        <is>
          <t>公开真实生产数据</t>
        </is>
      </c>
      <c r="P753" t="inlineStr">
        <is>
          <t>SHIFT-POST-20260216</t>
        </is>
      </c>
      <c r="Q753" t="inlineStr">
        <is>
          <t>已关联</t>
        </is>
      </c>
      <c r="R753" t="inlineStr">
        <is>
          <t>按班次口径判断</t>
        </is>
      </c>
      <c r="T753" t="inlineStr">
        <is>
          <t>否</t>
        </is>
      </c>
    </row>
    <row r="754">
      <c r="A754" s="25" t="inlineStr">
        <is>
          <t>STOP-POST-00118</t>
        </is>
      </c>
      <c r="B754" s="25" t="inlineStr">
        <is>
          <t>SHIFT-POST-20260216</t>
        </is>
      </c>
      <c r="C754" s="25" t="inlineStr">
        <is>
          <t>改善后</t>
        </is>
      </c>
      <c r="D754" s="51" t="n">
        <v>46069</v>
      </c>
      <c r="E754" s="25" t="inlineStr">
        <is>
          <t>KK200-1</t>
        </is>
      </c>
      <c r="F754" s="25" t="inlineStr">
        <is>
          <t>MATERIALS</t>
        </is>
      </c>
      <c r="G754" s="25" t="inlineStr">
        <is>
          <t>MANUAL BRICK HANDLING</t>
        </is>
      </c>
      <c r="H754" s="25" t="inlineStr">
        <is>
          <t>Unplanned</t>
        </is>
      </c>
      <c r="I754" s="25" t="inlineStr">
        <is>
          <t>HACKING STATION</t>
        </is>
      </c>
      <c r="J754" s="25" t="inlineStr">
        <is>
          <t>-</t>
        </is>
      </c>
      <c r="K754" s="53" t="n">
        <v>46069.76805555556</v>
      </c>
      <c r="L754" s="53" t="n">
        <v>46069.77569444444</v>
      </c>
      <c r="M754" s="54" t="n">
        <v>11</v>
      </c>
      <c r="N754" s="25" t="inlineStr">
        <is>
          <t>https://zenodo.org/records/17855209</t>
        </is>
      </c>
      <c r="O754" s="25" t="inlineStr">
        <is>
          <t>公开真实生产数据</t>
        </is>
      </c>
      <c r="P754" t="inlineStr">
        <is>
          <t>SHIFT-POST-20260216</t>
        </is>
      </c>
      <c r="Q754" t="inlineStr">
        <is>
          <t>已关联</t>
        </is>
      </c>
      <c r="R754" t="inlineStr">
        <is>
          <t>按班次口径判断</t>
        </is>
      </c>
      <c r="T754" t="inlineStr">
        <is>
          <t>否</t>
        </is>
      </c>
    </row>
    <row r="755">
      <c r="A755" s="25" t="inlineStr">
        <is>
          <t>STOP-POST-00119</t>
        </is>
      </c>
      <c r="B755" s="25" t="inlineStr">
        <is>
          <t>SHIFT-POST-20260216</t>
        </is>
      </c>
      <c r="C755" s="25" t="inlineStr">
        <is>
          <t>改善后</t>
        </is>
      </c>
      <c r="D755" s="51" t="n">
        <v>46069</v>
      </c>
      <c r="E755" s="25" t="inlineStr">
        <is>
          <t>KK200-1</t>
        </is>
      </c>
      <c r="F755" s="25" t="inlineStr">
        <is>
          <t>MATERIALS</t>
        </is>
      </c>
      <c r="G755" s="25" t="inlineStr">
        <is>
          <t>MANUAL BRICK HANDLING</t>
        </is>
      </c>
      <c r="H755" s="25" t="inlineStr">
        <is>
          <t>Unplanned</t>
        </is>
      </c>
      <c r="I755" s="25" t="inlineStr">
        <is>
          <t>HACKING STATION</t>
        </is>
      </c>
      <c r="J755" s="25" t="inlineStr">
        <is>
          <t>-</t>
        </is>
      </c>
      <c r="K755" s="53" t="n">
        <v>46069.78541666667</v>
      </c>
      <c r="L755" s="53" t="n">
        <v>46069.80138888889</v>
      </c>
      <c r="M755" s="54" t="n">
        <v>23</v>
      </c>
      <c r="N755" s="25" t="inlineStr">
        <is>
          <t>https://zenodo.org/records/17855209</t>
        </is>
      </c>
      <c r="O755" s="25" t="inlineStr">
        <is>
          <t>公开真实生产数据</t>
        </is>
      </c>
      <c r="P755" t="inlineStr">
        <is>
          <t>SHIFT-POST-20260216</t>
        </is>
      </c>
      <c r="Q755" t="inlineStr">
        <is>
          <t>已关联</t>
        </is>
      </c>
      <c r="R755" t="inlineStr">
        <is>
          <t>按班次口径判断</t>
        </is>
      </c>
      <c r="T755" t="inlineStr">
        <is>
          <t>否</t>
        </is>
      </c>
    </row>
    <row r="756">
      <c r="A756" s="25" t="inlineStr">
        <is>
          <t>STOP-POST-00120</t>
        </is>
      </c>
      <c r="B756" s="25" t="inlineStr">
        <is>
          <t>SHIFT-POST-20260216</t>
        </is>
      </c>
      <c r="C756" s="25" t="inlineStr">
        <is>
          <t>改善后</t>
        </is>
      </c>
      <c r="D756" s="51" t="n">
        <v>46069</v>
      </c>
      <c r="E756" s="25" t="inlineStr">
        <is>
          <t>KK200-1</t>
        </is>
      </c>
      <c r="F756" s="25" t="inlineStr">
        <is>
          <t>SETUPS-CHANGEOVERS</t>
        </is>
      </c>
      <c r="G756" s="25" t="inlineStr">
        <is>
          <t>MATERIAL CHANGEOVER</t>
        </is>
      </c>
      <c r="H756" s="25" t="inlineStr">
        <is>
          <t>Planned - Included in OEE</t>
        </is>
      </c>
      <c r="I756" s="25" t="inlineStr">
        <is>
          <t>HACKING STATION</t>
        </is>
      </c>
      <c r="J756" s="25" t="inlineStr">
        <is>
          <t>-</t>
        </is>
      </c>
      <c r="K756" s="53" t="n">
        <v>46069.825</v>
      </c>
      <c r="L756" s="53" t="n">
        <v>46069.83541666667</v>
      </c>
      <c r="M756" s="54" t="n">
        <v>15</v>
      </c>
      <c r="N756" s="25" t="inlineStr">
        <is>
          <t>https://zenodo.org/records/17855209</t>
        </is>
      </c>
      <c r="O756" s="25" t="inlineStr">
        <is>
          <t>公开真实生产数据</t>
        </is>
      </c>
      <c r="P756" t="inlineStr">
        <is>
          <t>SHIFT-POST-20260216</t>
        </is>
      </c>
      <c r="Q756" t="inlineStr">
        <is>
          <t>已关联</t>
        </is>
      </c>
      <c r="R756" t="inlineStr">
        <is>
          <t>按班次口径判断</t>
        </is>
      </c>
      <c r="T756" t="inlineStr">
        <is>
          <t>是</t>
        </is>
      </c>
      <c r="U756">
        <f>IFERROR(VLOOKUP(G756,'18_换产标准_模拟'!$B$2:$F$4,3,FALSE),"")</f>
        <v/>
      </c>
      <c r="V756">
        <f>IFERROR(MAX(M756-U756,0),"")</f>
        <v/>
      </c>
      <c r="W756">
        <f>IFERROR(IF(V756=0,"达标",IF(V756&lt;=VLOOKUP(G756,'18_换产标准_模拟'!$B$2:$F$4,4,FALSE)-VLOOKUP(G756,'18_换产标准_模拟'!$B$2:$F$4,3,FALSE),"轻微超时",IF(V756&lt;=VLOOKUP(G756,'18_换产标准_模拟'!$B$2:$F$4,5,FALSE)-VLOOKUP(G756,'18_换产标准_模拟'!$B$2:$F$4,3,FALSE),"超时","严重超时"))),"")</f>
        <v/>
      </c>
      <c r="X756">
        <f>IFERROR(INDEX('18_换产标准_模拟'!$A$2:$A$4,MATCH(G756,'18_换产标准_模拟'!$B$2:$B$4,0)),"")</f>
        <v/>
      </c>
      <c r="Y756" t="inlineStr">
        <is>
          <t>团队模拟数据</t>
        </is>
      </c>
    </row>
    <row r="757">
      <c r="A757" s="25" t="inlineStr">
        <is>
          <t>STOP-POST-00121</t>
        </is>
      </c>
      <c r="B757" s="25" t="inlineStr">
        <is>
          <t>SHIFT-POST-20260216</t>
        </is>
      </c>
      <c r="C757" s="25" t="inlineStr">
        <is>
          <t>改善后</t>
        </is>
      </c>
      <c r="D757" s="51" t="n">
        <v>46069</v>
      </c>
      <c r="E757" s="25" t="inlineStr">
        <is>
          <t>KK200-1</t>
        </is>
      </c>
      <c r="F757" s="25" t="inlineStr">
        <is>
          <t>OPERATIONAL</t>
        </is>
      </c>
      <c r="G757" s="25" t="inlineStr">
        <is>
          <t>CLEANING</t>
        </is>
      </c>
      <c r="H757" s="25" t="inlineStr">
        <is>
          <t>Planned - Included in OEE</t>
        </is>
      </c>
      <c r="I757" s="25" t="inlineStr">
        <is>
          <t>EXTRUDER PRESS</t>
        </is>
      </c>
      <c r="J757" s="25" t="inlineStr">
        <is>
          <t>-</t>
        </is>
      </c>
      <c r="K757" s="53" t="n">
        <v>46069.83819444444</v>
      </c>
      <c r="L757" s="53" t="n">
        <v>46069.85416666666</v>
      </c>
      <c r="M757" s="54" t="n">
        <v>23</v>
      </c>
      <c r="N757" s="25" t="inlineStr">
        <is>
          <t>https://zenodo.org/records/17855209</t>
        </is>
      </c>
      <c r="O757" s="25" t="inlineStr">
        <is>
          <t>公开真实生产数据</t>
        </is>
      </c>
      <c r="P757" t="inlineStr">
        <is>
          <t>SHIFT-POST-20260216</t>
        </is>
      </c>
      <c r="Q757" t="inlineStr">
        <is>
          <t>已关联</t>
        </is>
      </c>
      <c r="R757" t="inlineStr">
        <is>
          <t>按班次口径判断</t>
        </is>
      </c>
      <c r="T757" t="inlineStr">
        <is>
          <t>否</t>
        </is>
      </c>
    </row>
    <row r="758">
      <c r="A758" s="25" t="inlineStr">
        <is>
          <t>STOP-POST-00122</t>
        </is>
      </c>
      <c r="B758" s="25" t="inlineStr">
        <is>
          <t>SHIFT-POST-20260217</t>
        </is>
      </c>
      <c r="C758" s="25" t="inlineStr">
        <is>
          <t>改善后</t>
        </is>
      </c>
      <c r="D758" s="51" t="n">
        <v>46070</v>
      </c>
      <c r="E758" s="25" t="inlineStr">
        <is>
          <t>KK200-1</t>
        </is>
      </c>
      <c r="F758" s="25" t="inlineStr">
        <is>
          <t>OPERATIONAL</t>
        </is>
      </c>
      <c r="G758" s="25" t="inlineStr">
        <is>
          <t>CLEANING</t>
        </is>
      </c>
      <c r="H758" s="25" t="inlineStr">
        <is>
          <t>Planned - Included in OEE</t>
        </is>
      </c>
      <c r="I758" s="25" t="inlineStr">
        <is>
          <t>EXTRUDER PRESS</t>
        </is>
      </c>
      <c r="J758" s="25" t="inlineStr">
        <is>
          <t>-</t>
        </is>
      </c>
      <c r="K758" s="53" t="n">
        <v>46070.51041666666</v>
      </c>
      <c r="L758" s="53" t="n">
        <v>46070.5125</v>
      </c>
      <c r="M758" s="54" t="n">
        <v>4</v>
      </c>
      <c r="N758" s="25" t="inlineStr">
        <is>
          <t>https://zenodo.org/records/17855209</t>
        </is>
      </c>
      <c r="O758" s="25" t="inlineStr">
        <is>
          <t>公开真实生产数据</t>
        </is>
      </c>
      <c r="P758" t="inlineStr">
        <is>
          <t>SHIFT-POST-20260217</t>
        </is>
      </c>
      <c r="Q758" t="inlineStr">
        <is>
          <t>已关联</t>
        </is>
      </c>
      <c r="R758" t="inlineStr">
        <is>
          <t>按班次口径判断</t>
        </is>
      </c>
      <c r="T758" t="inlineStr">
        <is>
          <t>否</t>
        </is>
      </c>
    </row>
    <row r="759">
      <c r="A759" s="25" t="inlineStr">
        <is>
          <t>STOP-POST-00123</t>
        </is>
      </c>
      <c r="B759" s="25" t="inlineStr">
        <is>
          <t>SHIFT-POST-20260217</t>
        </is>
      </c>
      <c r="C759" s="25" t="inlineStr">
        <is>
          <t>改善后</t>
        </is>
      </c>
      <c r="D759" s="51" t="n">
        <v>46070</v>
      </c>
      <c r="E759" s="25" t="inlineStr">
        <is>
          <t>KK200-1</t>
        </is>
      </c>
      <c r="F759" s="25" t="inlineStr">
        <is>
          <t>MATERIALS</t>
        </is>
      </c>
      <c r="G759" s="25" t="inlineStr">
        <is>
          <t>MANUAL BRICK HANDLING</t>
        </is>
      </c>
      <c r="H759" s="25" t="inlineStr">
        <is>
          <t>Unplanned</t>
        </is>
      </c>
      <c r="I759" s="25" t="inlineStr">
        <is>
          <t>HACKING STATION</t>
        </is>
      </c>
      <c r="J759" s="25" t="inlineStr">
        <is>
          <t>-</t>
        </is>
      </c>
      <c r="K759" s="53" t="n">
        <v>46070.53958333333</v>
      </c>
      <c r="L759" s="53" t="n">
        <v>46070.55138888889</v>
      </c>
      <c r="M759" s="54" t="n">
        <v>17</v>
      </c>
      <c r="N759" s="25" t="inlineStr">
        <is>
          <t>https://zenodo.org/records/17855209</t>
        </is>
      </c>
      <c r="O759" s="25" t="inlineStr">
        <is>
          <t>公开真实生产数据</t>
        </is>
      </c>
      <c r="P759" t="inlineStr">
        <is>
          <t>SHIFT-POST-20260217</t>
        </is>
      </c>
      <c r="Q759" t="inlineStr">
        <is>
          <t>已关联</t>
        </is>
      </c>
      <c r="R759" t="inlineStr">
        <is>
          <t>按班次口径判断</t>
        </is>
      </c>
      <c r="T759" t="inlineStr">
        <is>
          <t>否</t>
        </is>
      </c>
    </row>
    <row r="760">
      <c r="A760" s="25" t="inlineStr">
        <is>
          <t>STOP-POST-00124</t>
        </is>
      </c>
      <c r="B760" s="25" t="inlineStr">
        <is>
          <t>SHIFT-POST-20260217</t>
        </is>
      </c>
      <c r="C760" s="25" t="inlineStr">
        <is>
          <t>改善后</t>
        </is>
      </c>
      <c r="D760" s="51" t="n">
        <v>46070</v>
      </c>
      <c r="E760" s="25" t="inlineStr">
        <is>
          <t>KK200-1</t>
        </is>
      </c>
      <c r="F760" s="25" t="inlineStr">
        <is>
          <t>FAILURE</t>
        </is>
      </c>
      <c r="G760" s="25" t="inlineStr">
        <is>
          <t>OTHER FAILURE</t>
        </is>
      </c>
      <c r="H760" s="25" t="inlineStr">
        <is>
          <t>Unplanned</t>
        </is>
      </c>
      <c r="I760" s="25" t="inlineStr">
        <is>
          <t>EXTRUDER PRESS</t>
        </is>
      </c>
      <c r="J760" s="25" t="inlineStr">
        <is>
          <t>ΑΦΗΝΕΙ ΚΟΜΑΤΙ</t>
        </is>
      </c>
      <c r="K760" s="53" t="n">
        <v>46070.58055555556</v>
      </c>
      <c r="L760" s="53" t="n">
        <v>46070.58333333334</v>
      </c>
      <c r="M760" s="54" t="n">
        <v>4</v>
      </c>
      <c r="N760" s="25" t="inlineStr">
        <is>
          <t>https://zenodo.org/records/17855209</t>
        </is>
      </c>
      <c r="O760" s="25" t="inlineStr">
        <is>
          <t>公开真实生产数据</t>
        </is>
      </c>
      <c r="P760" t="inlineStr">
        <is>
          <t>SHIFT-POST-20260217</t>
        </is>
      </c>
      <c r="Q760" t="inlineStr">
        <is>
          <t>已关联</t>
        </is>
      </c>
      <c r="R760" t="inlineStr">
        <is>
          <t>按班次口径判断</t>
        </is>
      </c>
      <c r="T760" t="inlineStr">
        <is>
          <t>否</t>
        </is>
      </c>
    </row>
    <row r="761">
      <c r="A761" s="25" t="inlineStr">
        <is>
          <t>STOP-POST-00125</t>
        </is>
      </c>
      <c r="B761" s="25" t="inlineStr">
        <is>
          <t>SHIFT-POST-20260217</t>
        </is>
      </c>
      <c r="C761" s="25" t="inlineStr">
        <is>
          <t>改善后</t>
        </is>
      </c>
      <c r="D761" s="51" t="n">
        <v>46070</v>
      </c>
      <c r="E761" s="25" t="inlineStr">
        <is>
          <t>KK200-1</t>
        </is>
      </c>
      <c r="F761" s="25" t="inlineStr">
        <is>
          <t>SETUPS-CHANGEOVERS</t>
        </is>
      </c>
      <c r="G761" s="25" t="inlineStr">
        <is>
          <t>WIRE ROLL REPLACEMENT</t>
        </is>
      </c>
      <c r="H761" s="25" t="inlineStr">
        <is>
          <t>Unplanned</t>
        </is>
      </c>
      <c r="I761" s="25" t="inlineStr">
        <is>
          <t>-</t>
        </is>
      </c>
      <c r="J761" s="25" t="inlineStr">
        <is>
          <t>-</t>
        </is>
      </c>
      <c r="K761" s="53" t="n">
        <v>46070.58541666667</v>
      </c>
      <c r="L761" s="53" t="n">
        <v>46070.59583333333</v>
      </c>
      <c r="M761" s="54" t="n">
        <v>16</v>
      </c>
      <c r="N761" s="25" t="inlineStr">
        <is>
          <t>https://zenodo.org/records/17855209</t>
        </is>
      </c>
      <c r="O761" s="25" t="inlineStr">
        <is>
          <t>公开真实生产数据</t>
        </is>
      </c>
      <c r="P761" t="inlineStr">
        <is>
          <t>SHIFT-POST-20260217</t>
        </is>
      </c>
      <c r="Q761" t="inlineStr">
        <is>
          <t>已关联</t>
        </is>
      </c>
      <c r="R761" t="inlineStr">
        <is>
          <t>按班次口径判断</t>
        </is>
      </c>
      <c r="T761" t="inlineStr">
        <is>
          <t>是</t>
        </is>
      </c>
      <c r="U761">
        <f>IFERROR(VLOOKUP(G761,'18_换产标准_模拟'!$B$2:$F$4,3,FALSE),"")</f>
        <v/>
      </c>
      <c r="V761">
        <f>IFERROR(MAX(M761-U761,0),"")</f>
        <v/>
      </c>
      <c r="W761">
        <f>IFERROR(IF(V761=0,"达标",IF(V761&lt;=VLOOKUP(G761,'18_换产标准_模拟'!$B$2:$F$4,4,FALSE)-VLOOKUP(G761,'18_换产标准_模拟'!$B$2:$F$4,3,FALSE),"轻微超时",IF(V761&lt;=VLOOKUP(G761,'18_换产标准_模拟'!$B$2:$F$4,5,FALSE)-VLOOKUP(G761,'18_换产标准_模拟'!$B$2:$F$4,3,FALSE),"超时","严重超时"))),"")</f>
        <v/>
      </c>
      <c r="X761">
        <f>IFERROR(INDEX('18_换产标准_模拟'!$A$2:$A$4,MATCH(G761,'18_换产标准_模拟'!$B$2:$B$4,0)),"")</f>
        <v/>
      </c>
      <c r="Y761" t="inlineStr">
        <is>
          <t>团队模拟数据</t>
        </is>
      </c>
    </row>
    <row r="762">
      <c r="A762" s="25" t="inlineStr">
        <is>
          <t>STOP-POST-00126</t>
        </is>
      </c>
      <c r="B762" s="25" t="inlineStr">
        <is>
          <t>SHIFT-POST-20260217</t>
        </is>
      </c>
      <c r="C762" s="25" t="inlineStr">
        <is>
          <t>改善后</t>
        </is>
      </c>
      <c r="D762" s="51" t="n">
        <v>46070</v>
      </c>
      <c r="E762" s="25" t="inlineStr">
        <is>
          <t>KK200-1</t>
        </is>
      </c>
      <c r="F762" s="25" t="inlineStr">
        <is>
          <t>FAILURE</t>
        </is>
      </c>
      <c r="G762" s="25" t="inlineStr">
        <is>
          <t>AUTOMATION FAILURE</t>
        </is>
      </c>
      <c r="H762" s="25" t="inlineStr">
        <is>
          <t>Unplanned</t>
        </is>
      </c>
      <c r="I762" s="25" t="inlineStr">
        <is>
          <t>DRYER</t>
        </is>
      </c>
      <c r="J762" s="25" t="inlineStr">
        <is>
          <t>ΤΟ ΚΑΡΕΛΙΝΟ ΠΡΙΝ ΤΗΝ ΕΙΣΟΔΟ ΔΕΝ ΕΠΙΑΝΕ ΤΟ ΤΕΛΑΡΟ</t>
        </is>
      </c>
      <c r="K762" s="53" t="n">
        <v>46070.61111111111</v>
      </c>
      <c r="L762" s="53" t="n">
        <v>46070.61944444444</v>
      </c>
      <c r="M762" s="54" t="n">
        <v>13</v>
      </c>
      <c r="N762" s="25" t="inlineStr">
        <is>
          <t>https://zenodo.org/records/17855209</t>
        </is>
      </c>
      <c r="O762" s="25" t="inlineStr">
        <is>
          <t>公开真实生产数据</t>
        </is>
      </c>
      <c r="P762" t="inlineStr">
        <is>
          <t>SHIFT-POST-20260217</t>
        </is>
      </c>
      <c r="Q762" t="inlineStr">
        <is>
          <t>已关联</t>
        </is>
      </c>
      <c r="R762" t="inlineStr">
        <is>
          <t>按班次口径判断</t>
        </is>
      </c>
      <c r="T762" t="inlineStr">
        <is>
          <t>否</t>
        </is>
      </c>
    </row>
    <row r="763">
      <c r="A763" s="25" t="inlineStr">
        <is>
          <t>STOP-POST-00127</t>
        </is>
      </c>
      <c r="B763" s="25" t="inlineStr">
        <is>
          <t>SHIFT-POST-20260217</t>
        </is>
      </c>
      <c r="C763" s="25" t="inlineStr">
        <is>
          <t>改善后</t>
        </is>
      </c>
      <c r="D763" s="51" t="n">
        <v>46070</v>
      </c>
      <c r="E763" s="25" t="inlineStr">
        <is>
          <t>KK250</t>
        </is>
      </c>
      <c r="F763" s="25" t="inlineStr">
        <is>
          <t>SETUPS-CHANGEOVERS</t>
        </is>
      </c>
      <c r="G763" s="25" t="inlineStr">
        <is>
          <t>MATERIAL CHANGEOVER</t>
        </is>
      </c>
      <c r="H763" s="25" t="inlineStr">
        <is>
          <t>Planned - Included in OEE</t>
        </is>
      </c>
      <c r="I763" s="25" t="inlineStr">
        <is>
          <t>EXTRUDER PRESS</t>
        </is>
      </c>
      <c r="J763" s="25" t="inlineStr">
        <is>
          <t>-</t>
        </is>
      </c>
      <c r="K763" s="53" t="n">
        <v>46070.69791666666</v>
      </c>
      <c r="L763" s="53" t="n">
        <v>46070.70972222222</v>
      </c>
      <c r="M763" s="54" t="n">
        <v>17</v>
      </c>
      <c r="N763" s="25" t="inlineStr">
        <is>
          <t>https://zenodo.org/records/17855209</t>
        </is>
      </c>
      <c r="O763" s="25" t="inlineStr">
        <is>
          <t>公开真实生产数据</t>
        </is>
      </c>
      <c r="P763" t="inlineStr">
        <is>
          <t>SHIFT-POST-20260217</t>
        </is>
      </c>
      <c r="Q763" t="inlineStr">
        <is>
          <t>已关联</t>
        </is>
      </c>
      <c r="R763" t="inlineStr">
        <is>
          <t>按班次口径判断</t>
        </is>
      </c>
      <c r="T763" t="inlineStr">
        <is>
          <t>是</t>
        </is>
      </c>
      <c r="U763">
        <f>IFERROR(VLOOKUP(G763,'18_换产标准_模拟'!$B$2:$F$4,3,FALSE),"")</f>
        <v/>
      </c>
      <c r="V763">
        <f>IFERROR(MAX(M763-U763,0),"")</f>
        <v/>
      </c>
      <c r="W763">
        <f>IFERROR(IF(V763=0,"达标",IF(V763&lt;=VLOOKUP(G763,'18_换产标准_模拟'!$B$2:$F$4,4,FALSE)-VLOOKUP(G763,'18_换产标准_模拟'!$B$2:$F$4,3,FALSE),"轻微超时",IF(V763&lt;=VLOOKUP(G763,'18_换产标准_模拟'!$B$2:$F$4,5,FALSE)-VLOOKUP(G763,'18_换产标准_模拟'!$B$2:$F$4,3,FALSE),"超时","严重超时"))),"")</f>
        <v/>
      </c>
      <c r="X763">
        <f>IFERROR(INDEX('18_换产标准_模拟'!$A$2:$A$4,MATCH(G763,'18_换产标准_模拟'!$B$2:$B$4,0)),"")</f>
        <v/>
      </c>
      <c r="Y763" t="inlineStr">
        <is>
          <t>团队模拟数据</t>
        </is>
      </c>
    </row>
    <row r="764">
      <c r="A764" s="25" t="inlineStr">
        <is>
          <t>STOP-POST-00128</t>
        </is>
      </c>
      <c r="B764" s="25" t="inlineStr">
        <is>
          <t>SHIFT-POST-20260217</t>
        </is>
      </c>
      <c r="C764" s="25" t="inlineStr">
        <is>
          <t>改善后</t>
        </is>
      </c>
      <c r="D764" s="51" t="n">
        <v>46070</v>
      </c>
      <c r="E764" s="25" t="inlineStr">
        <is>
          <t>KK250</t>
        </is>
      </c>
      <c r="F764" s="25" t="inlineStr">
        <is>
          <t>MATERIALS</t>
        </is>
      </c>
      <c r="G764" s="25" t="inlineStr">
        <is>
          <t>MANUAL BRICK HANDLING</t>
        </is>
      </c>
      <c r="H764" s="25" t="inlineStr">
        <is>
          <t>Unplanned</t>
        </is>
      </c>
      <c r="I764" s="25" t="inlineStr">
        <is>
          <t>HACKING STATION</t>
        </is>
      </c>
      <c r="J764" s="25" t="inlineStr">
        <is>
          <t>-</t>
        </is>
      </c>
      <c r="K764" s="53" t="n">
        <v>46070.74513888889</v>
      </c>
      <c r="L764" s="53" t="n">
        <v>46070.74791666667</v>
      </c>
      <c r="M764" s="54" t="n">
        <v>4</v>
      </c>
      <c r="N764" s="25" t="inlineStr">
        <is>
          <t>https://zenodo.org/records/17855209</t>
        </is>
      </c>
      <c r="O764" s="25" t="inlineStr">
        <is>
          <t>公开真实生产数据</t>
        </is>
      </c>
      <c r="P764" t="inlineStr">
        <is>
          <t>SHIFT-POST-20260217</t>
        </is>
      </c>
      <c r="Q764" t="inlineStr">
        <is>
          <t>已关联</t>
        </is>
      </c>
      <c r="R764" t="inlineStr">
        <is>
          <t>按班次口径判断</t>
        </is>
      </c>
      <c r="T764" t="inlineStr">
        <is>
          <t>否</t>
        </is>
      </c>
    </row>
    <row r="765">
      <c r="A765" s="25" t="inlineStr">
        <is>
          <t>STOP-POST-00129</t>
        </is>
      </c>
      <c r="B765" s="25" t="inlineStr">
        <is>
          <t>SHIFT-POST-20260217</t>
        </is>
      </c>
      <c r="C765" s="25" t="inlineStr">
        <is>
          <t>改善后</t>
        </is>
      </c>
      <c r="D765" s="51" t="n">
        <v>46070</v>
      </c>
      <c r="E765" s="25" t="inlineStr">
        <is>
          <t>KK250</t>
        </is>
      </c>
      <c r="F765" s="25" t="inlineStr">
        <is>
          <t>MATERIALS</t>
        </is>
      </c>
      <c r="G765" s="25" t="inlineStr">
        <is>
          <t>MANUAL BRICK HANDLING</t>
        </is>
      </c>
      <c r="H765" s="25" t="inlineStr">
        <is>
          <t>Unplanned</t>
        </is>
      </c>
      <c r="I765" s="25" t="inlineStr">
        <is>
          <t>HACKING STATION</t>
        </is>
      </c>
      <c r="J765" s="25" t="inlineStr">
        <is>
          <t>-</t>
        </is>
      </c>
      <c r="K765" s="53" t="n">
        <v>46070.74930555555</v>
      </c>
      <c r="L765" s="53" t="n">
        <v>46070.75208333333</v>
      </c>
      <c r="M765" s="54" t="n">
        <v>4</v>
      </c>
      <c r="N765" s="25" t="inlineStr">
        <is>
          <t>https://zenodo.org/records/17855209</t>
        </is>
      </c>
      <c r="O765" s="25" t="inlineStr">
        <is>
          <t>公开真实生产数据</t>
        </is>
      </c>
      <c r="P765" t="inlineStr">
        <is>
          <t>SHIFT-POST-20260217</t>
        </is>
      </c>
      <c r="Q765" t="inlineStr">
        <is>
          <t>已关联</t>
        </is>
      </c>
      <c r="R765" t="inlineStr">
        <is>
          <t>按班次口径判断</t>
        </is>
      </c>
      <c r="T765" t="inlineStr">
        <is>
          <t>否</t>
        </is>
      </c>
    </row>
    <row r="766">
      <c r="A766" s="25" t="inlineStr">
        <is>
          <t>STOP-POST-00130</t>
        </is>
      </c>
      <c r="B766" s="25" t="inlineStr">
        <is>
          <t>SHIFT-POST-20260217</t>
        </is>
      </c>
      <c r="C766" s="25" t="inlineStr">
        <is>
          <t>改善后</t>
        </is>
      </c>
      <c r="D766" s="51" t="n">
        <v>46070</v>
      </c>
      <c r="E766" s="25" t="inlineStr">
        <is>
          <t>KK250</t>
        </is>
      </c>
      <c r="F766" s="25" t="inlineStr">
        <is>
          <t>MATERIALS</t>
        </is>
      </c>
      <c r="G766" s="25" t="inlineStr">
        <is>
          <t>MANUAL BRICK HANDLING</t>
        </is>
      </c>
      <c r="H766" s="25" t="inlineStr">
        <is>
          <t>Unplanned</t>
        </is>
      </c>
      <c r="I766" s="25" t="inlineStr">
        <is>
          <t>HACKING STATION</t>
        </is>
      </c>
      <c r="J766" s="25" t="inlineStr">
        <is>
          <t>-</t>
        </is>
      </c>
      <c r="K766" s="53" t="n">
        <v>46070.76388888889</v>
      </c>
      <c r="L766" s="53" t="n">
        <v>46070.76944444444</v>
      </c>
      <c r="M766" s="54" t="n">
        <v>8</v>
      </c>
      <c r="N766" s="25" t="inlineStr">
        <is>
          <t>https://zenodo.org/records/17855209</t>
        </is>
      </c>
      <c r="O766" s="25" t="inlineStr">
        <is>
          <t>公开真实生产数据</t>
        </is>
      </c>
      <c r="P766" t="inlineStr">
        <is>
          <t>SHIFT-POST-20260217</t>
        </is>
      </c>
      <c r="Q766" t="inlineStr">
        <is>
          <t>已关联</t>
        </is>
      </c>
      <c r="R766" t="inlineStr">
        <is>
          <t>按班次口径判断</t>
        </is>
      </c>
      <c r="T766" t="inlineStr">
        <is>
          <t>否</t>
        </is>
      </c>
    </row>
    <row r="767">
      <c r="A767" s="25" t="inlineStr">
        <is>
          <t>STOP-POST-00131</t>
        </is>
      </c>
      <c r="B767" s="25" t="inlineStr">
        <is>
          <t>SHIFT-POST-20260217</t>
        </is>
      </c>
      <c r="C767" s="25" t="inlineStr">
        <is>
          <t>改善后</t>
        </is>
      </c>
      <c r="D767" s="51" t="n">
        <v>46070</v>
      </c>
      <c r="E767" s="25" t="inlineStr">
        <is>
          <t>KK250</t>
        </is>
      </c>
      <c r="F767" s="25" t="inlineStr">
        <is>
          <t>MATERIALS</t>
        </is>
      </c>
      <c r="G767" s="25" t="inlineStr">
        <is>
          <t>MANUAL BRICK HANDLING</t>
        </is>
      </c>
      <c r="H767" s="25" t="inlineStr">
        <is>
          <t>Unplanned</t>
        </is>
      </c>
      <c r="I767" s="25" t="inlineStr">
        <is>
          <t>HACKING STATION</t>
        </is>
      </c>
      <c r="J767" s="25" t="inlineStr">
        <is>
          <t>-</t>
        </is>
      </c>
      <c r="K767" s="53" t="n">
        <v>46070.78472222222</v>
      </c>
      <c r="L767" s="53" t="n">
        <v>46070.79027777778</v>
      </c>
      <c r="M767" s="54" t="n">
        <v>8</v>
      </c>
      <c r="N767" s="25" t="inlineStr">
        <is>
          <t>https://zenodo.org/records/17855209</t>
        </is>
      </c>
      <c r="O767" s="25" t="inlineStr">
        <is>
          <t>公开真实生产数据</t>
        </is>
      </c>
      <c r="P767" t="inlineStr">
        <is>
          <t>SHIFT-POST-20260217</t>
        </is>
      </c>
      <c r="Q767" t="inlineStr">
        <is>
          <t>已关联</t>
        </is>
      </c>
      <c r="R767" t="inlineStr">
        <is>
          <t>按班次口径判断</t>
        </is>
      </c>
      <c r="T767" t="inlineStr">
        <is>
          <t>否</t>
        </is>
      </c>
    </row>
    <row r="768">
      <c r="A768" s="25" t="inlineStr">
        <is>
          <t>STOP-POST-00132</t>
        </is>
      </c>
      <c r="B768" s="25" t="inlineStr">
        <is>
          <t>SHIFT-POST-20260217</t>
        </is>
      </c>
      <c r="C768" s="25" t="inlineStr">
        <is>
          <t>改善后</t>
        </is>
      </c>
      <c r="D768" s="51" t="n">
        <v>46070</v>
      </c>
      <c r="E768" s="25" t="inlineStr">
        <is>
          <t>KK250</t>
        </is>
      </c>
      <c r="F768" s="25" t="inlineStr">
        <is>
          <t>MATERIALS</t>
        </is>
      </c>
      <c r="G768" s="25" t="inlineStr">
        <is>
          <t>MANUAL BRICK HANDLING</t>
        </is>
      </c>
      <c r="H768" s="25" t="inlineStr">
        <is>
          <t>Unplanned</t>
        </is>
      </c>
      <c r="I768" s="25" t="inlineStr">
        <is>
          <t>HACKING STATION</t>
        </is>
      </c>
      <c r="J768" s="25" t="inlineStr">
        <is>
          <t>-</t>
        </is>
      </c>
      <c r="K768" s="53" t="n">
        <v>46070.81458333333</v>
      </c>
      <c r="L768" s="53" t="n">
        <v>46070.82986111111</v>
      </c>
      <c r="M768" s="54" t="n">
        <v>23</v>
      </c>
      <c r="N768" s="25" t="inlineStr">
        <is>
          <t>https://zenodo.org/records/17855209</t>
        </is>
      </c>
      <c r="O768" s="25" t="inlineStr">
        <is>
          <t>公开真实生产数据</t>
        </is>
      </c>
      <c r="P768" t="inlineStr">
        <is>
          <t>SHIFT-POST-20260217</t>
        </is>
      </c>
      <c r="Q768" t="inlineStr">
        <is>
          <t>已关联</t>
        </is>
      </c>
      <c r="R768" t="inlineStr">
        <is>
          <t>按班次口径判断</t>
        </is>
      </c>
      <c r="T768" t="inlineStr">
        <is>
          <t>否</t>
        </is>
      </c>
    </row>
    <row r="769">
      <c r="A769" s="25" t="inlineStr">
        <is>
          <t>STOP-POST-00133</t>
        </is>
      </c>
      <c r="B769" s="25" t="inlineStr">
        <is>
          <t>SHIFT-POST-20260217</t>
        </is>
      </c>
      <c r="C769" s="25" t="inlineStr">
        <is>
          <t>改善后</t>
        </is>
      </c>
      <c r="D769" s="51" t="n">
        <v>46070</v>
      </c>
      <c r="E769" s="25" t="inlineStr">
        <is>
          <t>KK250</t>
        </is>
      </c>
      <c r="F769" s="25" t="inlineStr">
        <is>
          <t>OPERATIONAL</t>
        </is>
      </c>
      <c r="G769" s="25" t="inlineStr">
        <is>
          <t>CLEANING</t>
        </is>
      </c>
      <c r="H769" s="25" t="inlineStr">
        <is>
          <t>Planned - Included in OEE</t>
        </is>
      </c>
      <c r="I769" s="25" t="inlineStr">
        <is>
          <t>EXTRUDER PRESS</t>
        </is>
      </c>
      <c r="J769" s="25" t="inlineStr">
        <is>
          <t>-</t>
        </is>
      </c>
      <c r="K769" s="53" t="n">
        <v>46070.83888888889</v>
      </c>
      <c r="L769" s="53" t="n">
        <v>46070.85416666666</v>
      </c>
      <c r="M769" s="54" t="n">
        <v>22</v>
      </c>
      <c r="N769" s="25" t="inlineStr">
        <is>
          <t>https://zenodo.org/records/17855209</t>
        </is>
      </c>
      <c r="O769" s="25" t="inlineStr">
        <is>
          <t>公开真实生产数据</t>
        </is>
      </c>
      <c r="P769" t="inlineStr">
        <is>
          <t>SHIFT-POST-20260217</t>
        </is>
      </c>
      <c r="Q769" t="inlineStr">
        <is>
          <t>已关联</t>
        </is>
      </c>
      <c r="R769" t="inlineStr">
        <is>
          <t>按班次口径判断</t>
        </is>
      </c>
      <c r="T769" t="inlineStr">
        <is>
          <t>否</t>
        </is>
      </c>
    </row>
    <row r="770">
      <c r="A770" s="25" t="inlineStr">
        <is>
          <t>STOP-POST-00134</t>
        </is>
      </c>
      <c r="B770" s="25" t="inlineStr">
        <is>
          <t>SHIFT-POST-20260218</t>
        </is>
      </c>
      <c r="C770" s="25" t="inlineStr">
        <is>
          <t>改善后</t>
        </is>
      </c>
      <c r="D770" s="51" t="n">
        <v>46071</v>
      </c>
      <c r="E770" s="25" t="inlineStr">
        <is>
          <t>KK250</t>
        </is>
      </c>
      <c r="F770" s="25" t="inlineStr">
        <is>
          <t>OPERATIONAL</t>
        </is>
      </c>
      <c r="G770" s="25" t="inlineStr">
        <is>
          <t>NO PRODUCTION SCHEDULE</t>
        </is>
      </c>
      <c r="H770" s="25" t="inlineStr">
        <is>
          <t>Planned - Not included in OEE</t>
        </is>
      </c>
      <c r="I770" s="25" t="inlineStr">
        <is>
          <t>-</t>
        </is>
      </c>
      <c r="J770" s="25" t="inlineStr">
        <is>
          <t>-</t>
        </is>
      </c>
      <c r="K770" s="53" t="n">
        <v>46071.51041666666</v>
      </c>
      <c r="L770" s="53" t="n">
        <v>46071.56666666667</v>
      </c>
      <c r="M770" s="54" t="n">
        <v>82</v>
      </c>
      <c r="N770" s="25" t="inlineStr">
        <is>
          <t>https://zenodo.org/records/17855209</t>
        </is>
      </c>
      <c r="O770" s="25" t="inlineStr">
        <is>
          <t>公开真实生产数据</t>
        </is>
      </c>
      <c r="P770" t="inlineStr">
        <is>
          <t>SHIFT-POST-20260218</t>
        </is>
      </c>
      <c r="Q770" t="inlineStr">
        <is>
          <t>已关联</t>
        </is>
      </c>
      <c r="R770" t="inlineStr">
        <is>
          <t>按班次口径判断</t>
        </is>
      </c>
      <c r="T770" t="inlineStr">
        <is>
          <t>否</t>
        </is>
      </c>
    </row>
    <row r="771">
      <c r="A771" s="25" t="inlineStr">
        <is>
          <t>STOP-POST-00135</t>
        </is>
      </c>
      <c r="B771" s="25" t="inlineStr">
        <is>
          <t>SHIFT-POST-20260218</t>
        </is>
      </c>
      <c r="C771" s="25" t="inlineStr">
        <is>
          <t>改善后</t>
        </is>
      </c>
      <c r="D771" s="51" t="n">
        <v>46071</v>
      </c>
      <c r="E771" s="25" t="inlineStr">
        <is>
          <t>KK250</t>
        </is>
      </c>
      <c r="F771" s="25" t="inlineStr">
        <is>
          <t>MATERIALS</t>
        </is>
      </c>
      <c r="G771" s="25" t="inlineStr">
        <is>
          <t>RACK STARVATION</t>
        </is>
      </c>
      <c r="H771" s="25" t="inlineStr">
        <is>
          <t>Unplanned</t>
        </is>
      </c>
      <c r="I771" s="25" t="inlineStr">
        <is>
          <t>HACKING STATION</t>
        </is>
      </c>
      <c r="J771" s="25" t="inlineStr">
        <is>
          <t>ΑΝΑΜΟΝΗ ΤΕΛΑΡΩΝ ΛΟΓΩ ΚΑΘΥΣΤΕΡΗΣΗΣ</t>
        </is>
      </c>
      <c r="K771" s="53" t="n">
        <v>46071.56875</v>
      </c>
      <c r="L771" s="53" t="n">
        <v>46071.57083333333</v>
      </c>
      <c r="M771" s="54" t="n">
        <v>3</v>
      </c>
      <c r="N771" s="25" t="inlineStr">
        <is>
          <t>https://zenodo.org/records/17855209</t>
        </is>
      </c>
      <c r="O771" s="25" t="inlineStr">
        <is>
          <t>公开真实生产数据</t>
        </is>
      </c>
      <c r="P771" t="inlineStr">
        <is>
          <t>SHIFT-POST-20260218</t>
        </is>
      </c>
      <c r="Q771" t="inlineStr">
        <is>
          <t>已关联</t>
        </is>
      </c>
      <c r="R771" t="inlineStr">
        <is>
          <t>按班次口径判断</t>
        </is>
      </c>
      <c r="T771" t="inlineStr">
        <is>
          <t>否</t>
        </is>
      </c>
    </row>
    <row r="772">
      <c r="A772" s="25" t="inlineStr">
        <is>
          <t>STOP-POST-00136</t>
        </is>
      </c>
      <c r="B772" s="25" t="inlineStr">
        <is>
          <t>SHIFT-POST-20260218</t>
        </is>
      </c>
      <c r="C772" s="25" t="inlineStr">
        <is>
          <t>改善后</t>
        </is>
      </c>
      <c r="D772" s="51" t="n">
        <v>46071</v>
      </c>
      <c r="E772" s="25" t="inlineStr">
        <is>
          <t>KK200-1</t>
        </is>
      </c>
      <c r="F772" s="25" t="inlineStr">
        <is>
          <t>SETUPS-CHANGEOVERS</t>
        </is>
      </c>
      <c r="G772" s="25" t="inlineStr">
        <is>
          <t>MATERIAL CHANGEOVER</t>
        </is>
      </c>
      <c r="H772" s="25" t="inlineStr">
        <is>
          <t>Planned - Included in OEE</t>
        </is>
      </c>
      <c r="I772" s="25" t="inlineStr">
        <is>
          <t>EXTRUDER PRESS</t>
        </is>
      </c>
      <c r="J772" s="25" t="inlineStr">
        <is>
          <t>-</t>
        </is>
      </c>
      <c r="K772" s="53" t="n">
        <v>46071.575</v>
      </c>
      <c r="L772" s="53" t="n">
        <v>46071.58472222222</v>
      </c>
      <c r="M772" s="54" t="n">
        <v>15</v>
      </c>
      <c r="N772" s="25" t="inlineStr">
        <is>
          <t>https://zenodo.org/records/17855209</t>
        </is>
      </c>
      <c r="O772" s="25" t="inlineStr">
        <is>
          <t>公开真实生产数据</t>
        </is>
      </c>
      <c r="P772" t="inlineStr">
        <is>
          <t>SHIFT-POST-20260218</t>
        </is>
      </c>
      <c r="Q772" t="inlineStr">
        <is>
          <t>已关联</t>
        </is>
      </c>
      <c r="R772" t="inlineStr">
        <is>
          <t>按班次口径判断</t>
        </is>
      </c>
      <c r="T772" t="inlineStr">
        <is>
          <t>是</t>
        </is>
      </c>
      <c r="U772">
        <f>IFERROR(VLOOKUP(G772,'18_换产标准_模拟'!$B$2:$F$4,3,FALSE),"")</f>
        <v/>
      </c>
      <c r="V772">
        <f>IFERROR(MAX(M772-U772,0),"")</f>
        <v/>
      </c>
      <c r="W772">
        <f>IFERROR(IF(V772=0,"达标",IF(V772&lt;=VLOOKUP(G772,'18_换产标准_模拟'!$B$2:$F$4,4,FALSE)-VLOOKUP(G772,'18_换产标准_模拟'!$B$2:$F$4,3,FALSE),"轻微超时",IF(V772&lt;=VLOOKUP(G772,'18_换产标准_模拟'!$B$2:$F$4,5,FALSE)-VLOOKUP(G772,'18_换产标准_模拟'!$B$2:$F$4,3,FALSE),"超时","严重超时"))),"")</f>
        <v/>
      </c>
      <c r="X772">
        <f>IFERROR(INDEX('18_换产标准_模拟'!$A$2:$A$4,MATCH(G772,'18_换产标准_模拟'!$B$2:$B$4,0)),"")</f>
        <v/>
      </c>
      <c r="Y772" t="inlineStr">
        <is>
          <t>团队模拟数据</t>
        </is>
      </c>
    </row>
    <row r="773">
      <c r="A773" s="25" t="inlineStr">
        <is>
          <t>STOP-POST-00137</t>
        </is>
      </c>
      <c r="B773" s="25" t="inlineStr">
        <is>
          <t>SHIFT-POST-20260218</t>
        </is>
      </c>
      <c r="C773" s="25" t="inlineStr">
        <is>
          <t>改善后</t>
        </is>
      </c>
      <c r="D773" s="51" t="n">
        <v>46071</v>
      </c>
      <c r="E773" s="25" t="inlineStr">
        <is>
          <t>KK200-1</t>
        </is>
      </c>
      <c r="F773" s="25" t="inlineStr">
        <is>
          <t>OPERATIONAL</t>
        </is>
      </c>
      <c r="G773" s="25" t="inlineStr">
        <is>
          <t>QUALITY CONTROL</t>
        </is>
      </c>
      <c r="H773" s="25" t="inlineStr">
        <is>
          <t>Planned - Included in OEE</t>
        </is>
      </c>
      <c r="I773" s="25" t="inlineStr">
        <is>
          <t>EXTRUDER PRESS</t>
        </is>
      </c>
      <c r="J773" s="25" t="inlineStr">
        <is>
          <t>-</t>
        </is>
      </c>
      <c r="K773" s="53" t="n">
        <v>46071.58819444444</v>
      </c>
      <c r="L773" s="53" t="n">
        <v>46071.59166666667</v>
      </c>
      <c r="M773" s="54" t="n">
        <v>5</v>
      </c>
      <c r="N773" s="25" t="inlineStr">
        <is>
          <t>https://zenodo.org/records/17855209</t>
        </is>
      </c>
      <c r="O773" s="25" t="inlineStr">
        <is>
          <t>公开真实生产数据</t>
        </is>
      </c>
      <c r="P773" t="inlineStr">
        <is>
          <t>SHIFT-POST-20260218</t>
        </is>
      </c>
      <c r="Q773" t="inlineStr">
        <is>
          <t>已关联</t>
        </is>
      </c>
      <c r="R773" t="inlineStr">
        <is>
          <t>按班次口径判断</t>
        </is>
      </c>
      <c r="T773" t="inlineStr">
        <is>
          <t>否</t>
        </is>
      </c>
    </row>
    <row r="774">
      <c r="A774" s="25" t="inlineStr">
        <is>
          <t>STOP-POST-00138</t>
        </is>
      </c>
      <c r="B774" s="25" t="inlineStr">
        <is>
          <t>SHIFT-POST-20260218</t>
        </is>
      </c>
      <c r="C774" s="25" t="inlineStr">
        <is>
          <t>改善后</t>
        </is>
      </c>
      <c r="D774" s="51" t="n">
        <v>46071</v>
      </c>
      <c r="E774" s="25" t="inlineStr">
        <is>
          <t>KK200-1</t>
        </is>
      </c>
      <c r="F774" s="25" t="inlineStr">
        <is>
          <t>FAILURE</t>
        </is>
      </c>
      <c r="G774" s="25" t="inlineStr">
        <is>
          <t>OTHER FAILURE</t>
        </is>
      </c>
      <c r="H774" s="25" t="inlineStr">
        <is>
          <t>Unplanned</t>
        </is>
      </c>
      <c r="I774" s="25" t="inlineStr">
        <is>
          <t>EXTRUDER PRESS</t>
        </is>
      </c>
      <c r="J774" s="25" t="inlineStr">
        <is>
          <t>alarm ψηλής πίεσης. Ηταν γυρισμένος ο διακόπτηςρύθμισης νερού στο αυτόματο</t>
        </is>
      </c>
      <c r="K774" s="53" t="n">
        <v>46071.59375</v>
      </c>
      <c r="L774" s="53" t="n">
        <v>46071.59722222222</v>
      </c>
      <c r="M774" s="54" t="n">
        <v>5</v>
      </c>
      <c r="N774" s="25" t="inlineStr">
        <is>
          <t>https://zenodo.org/records/17855209</t>
        </is>
      </c>
      <c r="O774" s="25" t="inlineStr">
        <is>
          <t>公开真实生产数据</t>
        </is>
      </c>
      <c r="P774" t="inlineStr">
        <is>
          <t>SHIFT-POST-20260218</t>
        </is>
      </c>
      <c r="Q774" t="inlineStr">
        <is>
          <t>已关联</t>
        </is>
      </c>
      <c r="R774" t="inlineStr">
        <is>
          <t>按班次口径判断</t>
        </is>
      </c>
      <c r="T774" t="inlineStr">
        <is>
          <t>否</t>
        </is>
      </c>
    </row>
    <row r="775">
      <c r="A775" s="25" t="inlineStr">
        <is>
          <t>STOP-POST-00139</t>
        </is>
      </c>
      <c r="B775" s="25" t="inlineStr">
        <is>
          <t>SHIFT-POST-20260218</t>
        </is>
      </c>
      <c r="C775" s="25" t="inlineStr">
        <is>
          <t>改善后</t>
        </is>
      </c>
      <c r="D775" s="51" t="n">
        <v>46071</v>
      </c>
      <c r="E775" s="25" t="inlineStr">
        <is>
          <t>KK200-1</t>
        </is>
      </c>
      <c r="F775" s="25" t="inlineStr">
        <is>
          <t>FAILURE</t>
        </is>
      </c>
      <c r="G775" s="25" t="inlineStr">
        <is>
          <t>OTHER FAILURE</t>
        </is>
      </c>
      <c r="H775" s="25" t="inlineStr">
        <is>
          <t>Unplanned</t>
        </is>
      </c>
      <c r="I775" s="25" t="inlineStr">
        <is>
          <t>EXTRUDER PRESS</t>
        </is>
      </c>
      <c r="J775" s="25" t="inlineStr">
        <is>
          <t>alarm ψηλής πίεσης. Ηταν γυρισμένος ο διακόπτηςρύθμισης νερού στο αυτόματο</t>
        </is>
      </c>
      <c r="K775" s="53" t="n">
        <v>46071.59791666667</v>
      </c>
      <c r="L775" s="53" t="n">
        <v>46071.6</v>
      </c>
      <c r="M775" s="54" t="n">
        <v>4</v>
      </c>
      <c r="N775" s="25" t="inlineStr">
        <is>
          <t>https://zenodo.org/records/17855209</t>
        </is>
      </c>
      <c r="O775" s="25" t="inlineStr">
        <is>
          <t>公开真实生产数据</t>
        </is>
      </c>
      <c r="P775" t="inlineStr">
        <is>
          <t>SHIFT-POST-20260218</t>
        </is>
      </c>
      <c r="Q775" t="inlineStr">
        <is>
          <t>已关联</t>
        </is>
      </c>
      <c r="R775" t="inlineStr">
        <is>
          <t>按班次口径判断</t>
        </is>
      </c>
      <c r="T775" t="inlineStr">
        <is>
          <t>否</t>
        </is>
      </c>
    </row>
    <row r="776">
      <c r="A776" s="25" t="inlineStr">
        <is>
          <t>STOP-POST-00140</t>
        </is>
      </c>
      <c r="B776" s="25" t="inlineStr">
        <is>
          <t>SHIFT-POST-20260218</t>
        </is>
      </c>
      <c r="C776" s="25" t="inlineStr">
        <is>
          <t>改善后</t>
        </is>
      </c>
      <c r="D776" s="51" t="n">
        <v>46071</v>
      </c>
      <c r="E776" s="25" t="inlineStr">
        <is>
          <t>KK200-1</t>
        </is>
      </c>
      <c r="F776" s="25" t="inlineStr">
        <is>
          <t>OPERATIONAL</t>
        </is>
      </c>
      <c r="G776" s="25" t="inlineStr">
        <is>
          <t>OTHER</t>
        </is>
      </c>
      <c r="H776" s="25" t="inlineStr">
        <is>
          <t>Unplanned</t>
        </is>
      </c>
      <c r="I776" s="25" t="inlineStr">
        <is>
          <t>EXTRUDER PRESS</t>
        </is>
      </c>
      <c r="J776" s="25" t="inlineStr">
        <is>
          <t>προσθήκη λαδιού στο gearbox</t>
        </is>
      </c>
      <c r="K776" s="53" t="n">
        <v>46071.60694444444</v>
      </c>
      <c r="L776" s="53" t="n">
        <v>46071.62222222222</v>
      </c>
      <c r="M776" s="54" t="n">
        <v>23</v>
      </c>
      <c r="N776" s="25" t="inlineStr">
        <is>
          <t>https://zenodo.org/records/17855209</t>
        </is>
      </c>
      <c r="O776" s="25" t="inlineStr">
        <is>
          <t>公开真实生产数据</t>
        </is>
      </c>
      <c r="P776" t="inlineStr">
        <is>
          <t>SHIFT-POST-20260218</t>
        </is>
      </c>
      <c r="Q776" t="inlineStr">
        <is>
          <t>已关联</t>
        </is>
      </c>
      <c r="R776" t="inlineStr">
        <is>
          <t>按班次口径判断</t>
        </is>
      </c>
      <c r="T776" t="inlineStr">
        <is>
          <t>否</t>
        </is>
      </c>
    </row>
    <row r="777">
      <c r="A777" s="25" t="inlineStr">
        <is>
          <t>STOP-POST-00141</t>
        </is>
      </c>
      <c r="B777" s="25" t="inlineStr">
        <is>
          <t>SHIFT-POST-20260218</t>
        </is>
      </c>
      <c r="C777" s="25" t="inlineStr">
        <is>
          <t>改善后</t>
        </is>
      </c>
      <c r="D777" s="51" t="n">
        <v>46071</v>
      </c>
      <c r="E777" s="25" t="inlineStr">
        <is>
          <t>KK200-1</t>
        </is>
      </c>
      <c r="F777" s="25" t="inlineStr">
        <is>
          <t>FAILURE</t>
        </is>
      </c>
      <c r="G777" s="25" t="inlineStr">
        <is>
          <t>OTHER FAILURE</t>
        </is>
      </c>
      <c r="H777" s="25" t="inlineStr">
        <is>
          <t>Unplanned</t>
        </is>
      </c>
      <c r="I777" s="25" t="inlineStr">
        <is>
          <t>EXTRUDER PRESS</t>
        </is>
      </c>
      <c r="J777" s="25" t="inlineStr">
        <is>
          <t>alarm ψηλής πίεσης. Ηταν γυρισμένος ο διακόπτηςρύθμισης νερού στο αυτόματο</t>
        </is>
      </c>
      <c r="K777" s="53" t="n">
        <v>46071.62916666667</v>
      </c>
      <c r="L777" s="53" t="n">
        <v>46071.63819444444</v>
      </c>
      <c r="M777" s="54" t="n">
        <v>13</v>
      </c>
      <c r="N777" s="25" t="inlineStr">
        <is>
          <t>https://zenodo.org/records/17855209</t>
        </is>
      </c>
      <c r="O777" s="25" t="inlineStr">
        <is>
          <t>公开真实生产数据</t>
        </is>
      </c>
      <c r="P777" t="inlineStr">
        <is>
          <t>SHIFT-POST-20260218</t>
        </is>
      </c>
      <c r="Q777" t="inlineStr">
        <is>
          <t>已关联</t>
        </is>
      </c>
      <c r="R777" t="inlineStr">
        <is>
          <t>按班次口径判断</t>
        </is>
      </c>
      <c r="T777" t="inlineStr">
        <is>
          <t>否</t>
        </is>
      </c>
    </row>
    <row r="778">
      <c r="A778" s="25" t="inlineStr">
        <is>
          <t>STOP-POST-00142</t>
        </is>
      </c>
      <c r="B778" s="25" t="inlineStr">
        <is>
          <t>SHIFT-POST-20260218</t>
        </is>
      </c>
      <c r="C778" s="25" t="inlineStr">
        <is>
          <t>改善后</t>
        </is>
      </c>
      <c r="D778" s="51" t="n">
        <v>46071</v>
      </c>
      <c r="E778" s="25" t="inlineStr">
        <is>
          <t>KK200-1</t>
        </is>
      </c>
      <c r="F778" s="25" t="inlineStr">
        <is>
          <t>OPERATIONAL</t>
        </is>
      </c>
      <c r="G778" s="25" t="inlineStr">
        <is>
          <t>OTHER</t>
        </is>
      </c>
      <c r="H778" s="25" t="inlineStr">
        <is>
          <t>Unplanned</t>
        </is>
      </c>
      <c r="I778" s="25" t="inlineStr">
        <is>
          <t>DRYER</t>
        </is>
      </c>
      <c r="J778" s="25" t="inlineStr">
        <is>
          <t>ΠΑΤΗΜΑ ΜΑΝΙΤΑΡΙΟΥ ΑΣΦΑΛΕΙΑΣ ΚΑΤΑΛΑΘΟΣ</t>
        </is>
      </c>
      <c r="K778" s="53" t="n">
        <v>46071.66111111111</v>
      </c>
      <c r="L778" s="53" t="n">
        <v>46071.66736111111</v>
      </c>
      <c r="M778" s="54" t="n">
        <v>9</v>
      </c>
      <c r="N778" s="25" t="inlineStr">
        <is>
          <t>https://zenodo.org/records/17855209</t>
        </is>
      </c>
      <c r="O778" s="25" t="inlineStr">
        <is>
          <t>公开真实生产数据</t>
        </is>
      </c>
      <c r="P778" t="inlineStr">
        <is>
          <t>SHIFT-POST-20260218</t>
        </is>
      </c>
      <c r="Q778" t="inlineStr">
        <is>
          <t>已关联</t>
        </is>
      </c>
      <c r="R778" t="inlineStr">
        <is>
          <t>按班次口径判断</t>
        </is>
      </c>
      <c r="T778" t="inlineStr">
        <is>
          <t>否</t>
        </is>
      </c>
    </row>
    <row r="779">
      <c r="A779" s="25" t="inlineStr">
        <is>
          <t>STOP-POST-00143</t>
        </is>
      </c>
      <c r="B779" s="25" t="inlineStr">
        <is>
          <t>SHIFT-POST-20260218</t>
        </is>
      </c>
      <c r="C779" s="25" t="inlineStr">
        <is>
          <t>改善后</t>
        </is>
      </c>
      <c r="D779" s="51" t="n">
        <v>46071</v>
      </c>
      <c r="E779" s="25" t="inlineStr">
        <is>
          <t>KK200-1</t>
        </is>
      </c>
      <c r="F779" s="25" t="inlineStr">
        <is>
          <t>MATERIALS</t>
        </is>
      </c>
      <c r="G779" s="25" t="inlineStr">
        <is>
          <t>RACK STARVATION</t>
        </is>
      </c>
      <c r="H779" s="25" t="inlineStr">
        <is>
          <t>Unplanned</t>
        </is>
      </c>
      <c r="I779" s="25" t="inlineStr">
        <is>
          <t>HACKING STATION</t>
        </is>
      </c>
      <c r="J779" s="25" t="inlineStr">
        <is>
          <t>ΑΝΑΜΟΝΗ ΤΕΛΑΡΩΝ ΛΟΓΩ ΚΑΘΥΣΤΕΡΗΣΗΣ</t>
        </is>
      </c>
      <c r="K779" s="53" t="n">
        <v>46071.68541666667</v>
      </c>
      <c r="L779" s="53" t="n">
        <v>46071.69166666667</v>
      </c>
      <c r="M779" s="54" t="n">
        <v>9</v>
      </c>
      <c r="N779" s="25" t="inlineStr">
        <is>
          <t>https://zenodo.org/records/17855209</t>
        </is>
      </c>
      <c r="O779" s="25" t="inlineStr">
        <is>
          <t>公开真实生产数据</t>
        </is>
      </c>
      <c r="P779" t="inlineStr">
        <is>
          <t>SHIFT-POST-20260218</t>
        </is>
      </c>
      <c r="Q779" t="inlineStr">
        <is>
          <t>已关联</t>
        </is>
      </c>
      <c r="R779" t="inlineStr">
        <is>
          <t>按班次口径判断</t>
        </is>
      </c>
      <c r="T779" t="inlineStr">
        <is>
          <t>否</t>
        </is>
      </c>
    </row>
    <row r="780">
      <c r="A780" s="25" t="inlineStr">
        <is>
          <t>STOP-POST-00144</t>
        </is>
      </c>
      <c r="B780" s="25" t="inlineStr">
        <is>
          <t>SHIFT-POST-20260218</t>
        </is>
      </c>
      <c r="C780" s="25" t="inlineStr">
        <is>
          <t>改善后</t>
        </is>
      </c>
      <c r="D780" s="51" t="n">
        <v>46071</v>
      </c>
      <c r="E780" s="25" t="inlineStr">
        <is>
          <t>KK200-1</t>
        </is>
      </c>
      <c r="F780" s="25" t="inlineStr">
        <is>
          <t>FAILURE</t>
        </is>
      </c>
      <c r="G780" s="25" t="inlineStr">
        <is>
          <t>MECHANICAL FAILURE</t>
        </is>
      </c>
      <c r="H780" s="25" t="inlineStr">
        <is>
          <t>Unplanned</t>
        </is>
      </c>
      <c r="I780" s="25" t="inlineStr">
        <is>
          <t>HYDRAULIC ELEVATOR (LOADING)</t>
        </is>
      </c>
      <c r="J780" s="25" t="inlineStr">
        <is>
          <t>ΠΡΟΒΛΗΜΑΤΙΚΟ ΤΕΛΑΡΟ</t>
        </is>
      </c>
      <c r="K780" s="53" t="n">
        <v>46071.70138888889</v>
      </c>
      <c r="L780" s="53" t="n">
        <v>46071.70347222222</v>
      </c>
      <c r="M780" s="54" t="n">
        <v>4</v>
      </c>
      <c r="N780" s="25" t="inlineStr">
        <is>
          <t>https://zenodo.org/records/17855209</t>
        </is>
      </c>
      <c r="O780" s="25" t="inlineStr">
        <is>
          <t>公开真实生产数据</t>
        </is>
      </c>
      <c r="P780" t="inlineStr">
        <is>
          <t>SHIFT-POST-20260218</t>
        </is>
      </c>
      <c r="Q780" t="inlineStr">
        <is>
          <t>已关联</t>
        </is>
      </c>
      <c r="R780" t="inlineStr">
        <is>
          <t>按班次口径判断</t>
        </is>
      </c>
      <c r="T780" t="inlineStr">
        <is>
          <t>否</t>
        </is>
      </c>
    </row>
    <row r="781">
      <c r="A781" s="25" t="inlineStr">
        <is>
          <t>STOP-POST-00145</t>
        </is>
      </c>
      <c r="B781" s="25" t="inlineStr">
        <is>
          <t>SHIFT-POST-20260218</t>
        </is>
      </c>
      <c r="C781" s="25" t="inlineStr">
        <is>
          <t>改善后</t>
        </is>
      </c>
      <c r="D781" s="51" t="n">
        <v>46071</v>
      </c>
      <c r="E781" s="25" t="inlineStr">
        <is>
          <t>KK200-1</t>
        </is>
      </c>
      <c r="F781" s="25" t="inlineStr">
        <is>
          <t>FAILURE</t>
        </is>
      </c>
      <c r="G781" s="25" t="inlineStr">
        <is>
          <t>AUTOMATION FAILURE</t>
        </is>
      </c>
      <c r="H781" s="25" t="inlineStr">
        <is>
          <t>Unplanned</t>
        </is>
      </c>
      <c r="I781" s="25" t="inlineStr">
        <is>
          <t>DRYER</t>
        </is>
      </c>
      <c r="J781" s="25" t="inlineStr">
        <is>
          <t>ΔΕΝ ΚΑΝΕΙ ΕΞΟΔΟ ΤΕΛΑΡΟ</t>
        </is>
      </c>
      <c r="K781" s="53" t="n">
        <v>46071.73194444444</v>
      </c>
      <c r="L781" s="53" t="n">
        <v>46071.73541666667</v>
      </c>
      <c r="M781" s="54" t="n">
        <v>6</v>
      </c>
      <c r="N781" s="25" t="inlineStr">
        <is>
          <t>https://zenodo.org/records/17855209</t>
        </is>
      </c>
      <c r="O781" s="25" t="inlineStr">
        <is>
          <t>公开真实生产数据</t>
        </is>
      </c>
      <c r="P781" t="inlineStr">
        <is>
          <t>SHIFT-POST-20260218</t>
        </is>
      </c>
      <c r="Q781" t="inlineStr">
        <is>
          <t>已关联</t>
        </is>
      </c>
      <c r="R781" t="inlineStr">
        <is>
          <t>按班次口径判断</t>
        </is>
      </c>
      <c r="T781" t="inlineStr">
        <is>
          <t>否</t>
        </is>
      </c>
    </row>
    <row r="782">
      <c r="A782" s="25" t="inlineStr">
        <is>
          <t>STOP-POST-00146</t>
        </is>
      </c>
      <c r="B782" s="25" t="inlineStr">
        <is>
          <t>SHIFT-POST-20260218</t>
        </is>
      </c>
      <c r="C782" s="25" t="inlineStr">
        <is>
          <t>改善后</t>
        </is>
      </c>
      <c r="D782" s="51" t="n">
        <v>46071</v>
      </c>
      <c r="E782" s="25" t="inlineStr">
        <is>
          <t>KK200-1</t>
        </is>
      </c>
      <c r="F782" s="25" t="inlineStr">
        <is>
          <t>FAILURE</t>
        </is>
      </c>
      <c r="G782" s="25" t="inlineStr">
        <is>
          <t>AUTOMATION FAILURE</t>
        </is>
      </c>
      <c r="H782" s="25" t="inlineStr">
        <is>
          <t>Unplanned</t>
        </is>
      </c>
      <c r="I782" s="25" t="inlineStr">
        <is>
          <t>HYDRAULIC ELEVATOR (UNLOADING)</t>
        </is>
      </c>
      <c r="J782" s="25" t="inlineStr">
        <is>
          <t>ΠΡΟΒΛΗΜΑ ΣΤΟΝ ΩΘΗΤΗΡΑ</t>
        </is>
      </c>
      <c r="K782" s="53" t="n">
        <v>46071.75972222222</v>
      </c>
      <c r="L782" s="53" t="n">
        <v>46071.76597222222</v>
      </c>
      <c r="M782" s="54" t="n">
        <v>9</v>
      </c>
      <c r="N782" s="25" t="inlineStr">
        <is>
          <t>https://zenodo.org/records/17855209</t>
        </is>
      </c>
      <c r="O782" s="25" t="inlineStr">
        <is>
          <t>公开真实生产数据</t>
        </is>
      </c>
      <c r="P782" t="inlineStr">
        <is>
          <t>SHIFT-POST-20260218</t>
        </is>
      </c>
      <c r="Q782" t="inlineStr">
        <is>
          <t>已关联</t>
        </is>
      </c>
      <c r="R782" t="inlineStr">
        <is>
          <t>按班次口径判断</t>
        </is>
      </c>
      <c r="T782" t="inlineStr">
        <is>
          <t>否</t>
        </is>
      </c>
    </row>
    <row r="783">
      <c r="A783" s="25" t="inlineStr">
        <is>
          <t>STOP-POST-00147</t>
        </is>
      </c>
      <c r="B783" s="25" t="inlineStr">
        <is>
          <t>SHIFT-POST-20260218</t>
        </is>
      </c>
      <c r="C783" s="25" t="inlineStr">
        <is>
          <t>改善后</t>
        </is>
      </c>
      <c r="D783" s="51" t="n">
        <v>46071</v>
      </c>
      <c r="E783" s="25" t="inlineStr">
        <is>
          <t>KK200-1</t>
        </is>
      </c>
      <c r="F783" s="25" t="inlineStr">
        <is>
          <t>OPERATIONAL</t>
        </is>
      </c>
      <c r="G783" s="25" t="inlineStr">
        <is>
          <t>OTHER</t>
        </is>
      </c>
      <c r="H783" s="25" t="inlineStr">
        <is>
          <t>Unplanned</t>
        </is>
      </c>
      <c r="I783" s="25" t="inlineStr">
        <is>
          <t>EXTRUDER PRESS</t>
        </is>
      </c>
      <c r="J783" s="25" t="inlineStr">
        <is>
          <t>ΠΑΤΗΘΗΚΕ ΜΑΝΙΤΑΡΙ ΑΣΦΑΛΕΙΑΣ ΚΑΤΑΛΑΘΟΣ</t>
        </is>
      </c>
      <c r="K783" s="53" t="n">
        <v>46071.80208333334</v>
      </c>
      <c r="L783" s="53" t="n">
        <v>46071.80486111111</v>
      </c>
      <c r="M783" s="54" t="n">
        <v>5</v>
      </c>
      <c r="N783" s="25" t="inlineStr">
        <is>
          <t>https://zenodo.org/records/17855209</t>
        </is>
      </c>
      <c r="O783" s="25" t="inlineStr">
        <is>
          <t>公开真实生产数据</t>
        </is>
      </c>
      <c r="P783" t="inlineStr">
        <is>
          <t>SHIFT-POST-20260218</t>
        </is>
      </c>
      <c r="Q783" t="inlineStr">
        <is>
          <t>已关联</t>
        </is>
      </c>
      <c r="R783" t="inlineStr">
        <is>
          <t>按班次口径判断</t>
        </is>
      </c>
      <c r="T783" t="inlineStr">
        <is>
          <t>否</t>
        </is>
      </c>
    </row>
    <row r="784">
      <c r="A784" s="25" t="inlineStr">
        <is>
          <t>STOP-POST-00148</t>
        </is>
      </c>
      <c r="B784" s="25" t="inlineStr">
        <is>
          <t>SHIFT-POST-20260218</t>
        </is>
      </c>
      <c r="C784" s="25" t="inlineStr">
        <is>
          <t>改善后</t>
        </is>
      </c>
      <c r="D784" s="51" t="n">
        <v>46071</v>
      </c>
      <c r="E784" s="25" t="inlineStr">
        <is>
          <t>KK200-1</t>
        </is>
      </c>
      <c r="F784" s="25" t="inlineStr">
        <is>
          <t>OPERATIONAL</t>
        </is>
      </c>
      <c r="G784" s="25" t="inlineStr">
        <is>
          <t>CLEANING</t>
        </is>
      </c>
      <c r="H784" s="25" t="inlineStr">
        <is>
          <t>Planned - Included in OEE</t>
        </is>
      </c>
      <c r="I784" s="25" t="inlineStr">
        <is>
          <t>EXTRUDER PRESS</t>
        </is>
      </c>
      <c r="J784" s="25" t="inlineStr">
        <is>
          <t>-</t>
        </is>
      </c>
      <c r="K784" s="53" t="n">
        <v>46071.83680555555</v>
      </c>
      <c r="L784" s="53" t="n">
        <v>46071.84375</v>
      </c>
      <c r="M784" s="54" t="n">
        <v>10</v>
      </c>
      <c r="N784" s="25" t="inlineStr">
        <is>
          <t>https://zenodo.org/records/17855209</t>
        </is>
      </c>
      <c r="O784" s="25" t="inlineStr">
        <is>
          <t>公开真实生产数据</t>
        </is>
      </c>
      <c r="P784" t="inlineStr">
        <is>
          <t>SHIFT-POST-20260218</t>
        </is>
      </c>
      <c r="Q784" t="inlineStr">
        <is>
          <t>已关联</t>
        </is>
      </c>
      <c r="R784" t="inlineStr">
        <is>
          <t>按班次口径判断</t>
        </is>
      </c>
      <c r="T784" t="inlineStr">
        <is>
          <t>否</t>
        </is>
      </c>
    </row>
    <row r="785">
      <c r="A785" s="25" t="inlineStr">
        <is>
          <t>STOP-POST-00149</t>
        </is>
      </c>
      <c r="B785" s="25" t="inlineStr">
        <is>
          <t>SHIFT-POST-20260219</t>
        </is>
      </c>
      <c r="C785" s="25" t="inlineStr">
        <is>
          <t>改善后</t>
        </is>
      </c>
      <c r="D785" s="51" t="n">
        <v>46072</v>
      </c>
      <c r="E785" s="25" t="inlineStr">
        <is>
          <t>KK200-1</t>
        </is>
      </c>
      <c r="F785" s="25" t="inlineStr">
        <is>
          <t>OPERATIONAL</t>
        </is>
      </c>
      <c r="G785" s="25" t="inlineStr">
        <is>
          <t>CLEANING</t>
        </is>
      </c>
      <c r="H785" s="25" t="inlineStr">
        <is>
          <t>Planned - Included in OEE</t>
        </is>
      </c>
      <c r="I785" s="25" t="inlineStr">
        <is>
          <t>EXTRUDER PRESS</t>
        </is>
      </c>
      <c r="J785" s="25" t="inlineStr">
        <is>
          <t>ΠΡΟΕΤΟΙΜΑΣΙΑ ΓΙΑ ΞΕΚΙΗΜΑ ΠΑΡΑΓΩΓΗΣ</t>
        </is>
      </c>
      <c r="K785" s="53" t="n">
        <v>46072.51041666666</v>
      </c>
      <c r="L785" s="53" t="n">
        <v>46072.51527777778</v>
      </c>
      <c r="M785" s="54" t="n">
        <v>7</v>
      </c>
      <c r="N785" s="25" t="inlineStr">
        <is>
          <t>https://zenodo.org/records/17855209</t>
        </is>
      </c>
      <c r="O785" s="25" t="inlineStr">
        <is>
          <t>公开真实生产数据</t>
        </is>
      </c>
      <c r="P785" t="inlineStr">
        <is>
          <t>SHIFT-POST-20260219</t>
        </is>
      </c>
      <c r="Q785" t="inlineStr">
        <is>
          <t>已关联</t>
        </is>
      </c>
      <c r="R785" t="inlineStr">
        <is>
          <t>按班次口径判断</t>
        </is>
      </c>
      <c r="T785" t="inlineStr">
        <is>
          <t>否</t>
        </is>
      </c>
    </row>
    <row r="786">
      <c r="A786" s="25" t="inlineStr">
        <is>
          <t>STOP-POST-00150</t>
        </is>
      </c>
      <c r="B786" s="25" t="inlineStr">
        <is>
          <t>SHIFT-POST-20260219</t>
        </is>
      </c>
      <c r="C786" s="25" t="inlineStr">
        <is>
          <t>改善后</t>
        </is>
      </c>
      <c r="D786" s="51" t="n">
        <v>46072</v>
      </c>
      <c r="E786" s="25" t="inlineStr">
        <is>
          <t>9KK25</t>
        </is>
      </c>
      <c r="F786" s="25" t="inlineStr">
        <is>
          <t>SETUPS-CHANGEOVERS</t>
        </is>
      </c>
      <c r="G786" s="25" t="inlineStr">
        <is>
          <t>MATERIAL CHANGEOVER</t>
        </is>
      </c>
      <c r="H786" s="25" t="inlineStr">
        <is>
          <t>Planned - Included in OEE</t>
        </is>
      </c>
      <c r="I786" s="25" t="inlineStr">
        <is>
          <t>EXTRUDER PRESS</t>
        </is>
      </c>
      <c r="J786" s="25" t="inlineStr">
        <is>
          <t>-</t>
        </is>
      </c>
      <c r="K786" s="53" t="n">
        <v>46072.53194444445</v>
      </c>
      <c r="L786" s="53" t="n">
        <v>46072.54444444444</v>
      </c>
      <c r="M786" s="54" t="n">
        <v>18</v>
      </c>
      <c r="N786" s="25" t="inlineStr">
        <is>
          <t>https://zenodo.org/records/17855209</t>
        </is>
      </c>
      <c r="O786" s="25" t="inlineStr">
        <is>
          <t>公开真实生产数据</t>
        </is>
      </c>
      <c r="P786" t="inlineStr">
        <is>
          <t>SHIFT-POST-20260219</t>
        </is>
      </c>
      <c r="Q786" t="inlineStr">
        <is>
          <t>已关联</t>
        </is>
      </c>
      <c r="R786" t="inlineStr">
        <is>
          <t>按班次口径判断</t>
        </is>
      </c>
      <c r="T786" t="inlineStr">
        <is>
          <t>是</t>
        </is>
      </c>
      <c r="U786">
        <f>IFERROR(VLOOKUP(G786,'18_换产标准_模拟'!$B$2:$F$4,3,FALSE),"")</f>
        <v/>
      </c>
      <c r="V786">
        <f>IFERROR(MAX(M786-U786,0),"")</f>
        <v/>
      </c>
      <c r="W786">
        <f>IFERROR(IF(V786=0,"达标",IF(V786&lt;=VLOOKUP(G786,'18_换产标准_模拟'!$B$2:$F$4,4,FALSE)-VLOOKUP(G786,'18_换产标准_模拟'!$B$2:$F$4,3,FALSE),"轻微超时",IF(V786&lt;=VLOOKUP(G786,'18_换产标准_模拟'!$B$2:$F$4,5,FALSE)-VLOOKUP(G786,'18_换产标准_模拟'!$B$2:$F$4,3,FALSE),"超时","严重超时"))),"")</f>
        <v/>
      </c>
      <c r="X786">
        <f>IFERROR(INDEX('18_换产标准_模拟'!$A$2:$A$4,MATCH(G786,'18_换产标准_模拟'!$B$2:$B$4,0)),"")</f>
        <v/>
      </c>
      <c r="Y786" t="inlineStr">
        <is>
          <t>团队模拟数据</t>
        </is>
      </c>
    </row>
    <row r="787">
      <c r="A787" s="25" t="inlineStr">
        <is>
          <t>STOP-POST-00151</t>
        </is>
      </c>
      <c r="B787" s="25" t="inlineStr">
        <is>
          <t>SHIFT-POST-20260219</t>
        </is>
      </c>
      <c r="C787" s="25" t="inlineStr">
        <is>
          <t>改善后</t>
        </is>
      </c>
      <c r="D787" s="51" t="n">
        <v>46072</v>
      </c>
      <c r="E787" s="25" t="inlineStr">
        <is>
          <t>9KK25</t>
        </is>
      </c>
      <c r="F787" s="25" t="inlineStr">
        <is>
          <t>OPERATIONAL</t>
        </is>
      </c>
      <c r="G787" s="25" t="inlineStr">
        <is>
          <t>QUALITY CONTROL</t>
        </is>
      </c>
      <c r="H787" s="25" t="inlineStr">
        <is>
          <t>Planned - Included in OEE</t>
        </is>
      </c>
      <c r="I787" s="25" t="inlineStr">
        <is>
          <t>EXTRUDER PRESS</t>
        </is>
      </c>
      <c r="J787" s="25" t="inlineStr">
        <is>
          <t>-</t>
        </is>
      </c>
      <c r="K787" s="53" t="n">
        <v>46072.54722222222</v>
      </c>
      <c r="L787" s="53" t="n">
        <v>46072.55</v>
      </c>
      <c r="M787" s="54" t="n">
        <v>4</v>
      </c>
      <c r="N787" s="25" t="inlineStr">
        <is>
          <t>https://zenodo.org/records/17855209</t>
        </is>
      </c>
      <c r="O787" s="25" t="inlineStr">
        <is>
          <t>公开真实生产数据</t>
        </is>
      </c>
      <c r="P787" t="inlineStr">
        <is>
          <t>SHIFT-POST-20260219</t>
        </is>
      </c>
      <c r="Q787" t="inlineStr">
        <is>
          <t>已关联</t>
        </is>
      </c>
      <c r="R787" t="inlineStr">
        <is>
          <t>按班次口径判断</t>
        </is>
      </c>
      <c r="T787" t="inlineStr">
        <is>
          <t>否</t>
        </is>
      </c>
    </row>
    <row r="788">
      <c r="A788" s="25" t="inlineStr">
        <is>
          <t>STOP-POST-00152</t>
        </is>
      </c>
      <c r="B788" s="25" t="inlineStr">
        <is>
          <t>SHIFT-POST-20260219</t>
        </is>
      </c>
      <c r="C788" s="25" t="inlineStr">
        <is>
          <t>改善后</t>
        </is>
      </c>
      <c r="D788" s="51" t="n">
        <v>46072</v>
      </c>
      <c r="E788" s="25" t="inlineStr">
        <is>
          <t>9KK25</t>
        </is>
      </c>
      <c r="F788" s="25" t="inlineStr">
        <is>
          <t>MATERIALS</t>
        </is>
      </c>
      <c r="G788" s="25" t="inlineStr">
        <is>
          <t>CRACKED WIP BRICKS</t>
        </is>
      </c>
      <c r="H788" s="25" t="inlineStr">
        <is>
          <t>Unplanned</t>
        </is>
      </c>
      <c r="I788" s="25" t="inlineStr">
        <is>
          <t>HACKING STATION</t>
        </is>
      </c>
      <c r="J788" s="25" t="inlineStr">
        <is>
          <t>-</t>
        </is>
      </c>
      <c r="K788" s="53" t="n">
        <v>46072.56527777778</v>
      </c>
      <c r="L788" s="53" t="n">
        <v>46072.57430555556</v>
      </c>
      <c r="M788" s="54" t="n">
        <v>14</v>
      </c>
      <c r="N788" s="25" t="inlineStr">
        <is>
          <t>https://zenodo.org/records/17855209</t>
        </is>
      </c>
      <c r="O788" s="25" t="inlineStr">
        <is>
          <t>公开真实生产数据</t>
        </is>
      </c>
      <c r="P788" t="inlineStr">
        <is>
          <t>SHIFT-POST-20260219</t>
        </is>
      </c>
      <c r="Q788" t="inlineStr">
        <is>
          <t>已关联</t>
        </is>
      </c>
      <c r="R788" t="inlineStr">
        <is>
          <t>按班次口径判断</t>
        </is>
      </c>
      <c r="T788" t="inlineStr">
        <is>
          <t>否</t>
        </is>
      </c>
    </row>
    <row r="789">
      <c r="A789" s="25" t="inlineStr">
        <is>
          <t>STOP-POST-00153</t>
        </is>
      </c>
      <c r="B789" s="25" t="inlineStr">
        <is>
          <t>SHIFT-POST-20260219</t>
        </is>
      </c>
      <c r="C789" s="25" t="inlineStr">
        <is>
          <t>改善后</t>
        </is>
      </c>
      <c r="D789" s="51" t="n">
        <v>46072</v>
      </c>
      <c r="E789" s="25" t="inlineStr">
        <is>
          <t>9KK25</t>
        </is>
      </c>
      <c r="F789" s="25" t="inlineStr">
        <is>
          <t>MATERIALS</t>
        </is>
      </c>
      <c r="G789" s="25" t="inlineStr">
        <is>
          <t>CRACKED WIP BRICKS</t>
        </is>
      </c>
      <c r="H789" s="25" t="inlineStr">
        <is>
          <t>Unplanned</t>
        </is>
      </c>
      <c r="I789" s="25" t="inlineStr">
        <is>
          <t>EXTRUDER PRESS</t>
        </is>
      </c>
      <c r="J789" s="25" t="inlineStr">
        <is>
          <t>-</t>
        </is>
      </c>
      <c r="K789" s="53" t="n">
        <v>46072.57569444444</v>
      </c>
      <c r="L789" s="53" t="n">
        <v>46072.57777777778</v>
      </c>
      <c r="M789" s="54" t="n">
        <v>4</v>
      </c>
      <c r="N789" s="25" t="inlineStr">
        <is>
          <t>https://zenodo.org/records/17855209</t>
        </is>
      </c>
      <c r="O789" s="25" t="inlineStr">
        <is>
          <t>公开真实生产数据</t>
        </is>
      </c>
      <c r="P789" t="inlineStr">
        <is>
          <t>SHIFT-POST-20260219</t>
        </is>
      </c>
      <c r="Q789" t="inlineStr">
        <is>
          <t>已关联</t>
        </is>
      </c>
      <c r="R789" t="inlineStr">
        <is>
          <t>按班次口径判断</t>
        </is>
      </c>
      <c r="T789" t="inlineStr">
        <is>
          <t>否</t>
        </is>
      </c>
    </row>
    <row r="790">
      <c r="A790" s="25" t="inlineStr">
        <is>
          <t>STOP-POST-00154</t>
        </is>
      </c>
      <c r="B790" s="25" t="inlineStr">
        <is>
          <t>SHIFT-POST-20260219</t>
        </is>
      </c>
      <c r="C790" s="25" t="inlineStr">
        <is>
          <t>改善后</t>
        </is>
      </c>
      <c r="D790" s="51" t="n">
        <v>46072</v>
      </c>
      <c r="E790" s="25" t="inlineStr">
        <is>
          <t>9KK25</t>
        </is>
      </c>
      <c r="F790" s="25" t="inlineStr">
        <is>
          <t>MATERIALS</t>
        </is>
      </c>
      <c r="G790" s="25" t="inlineStr">
        <is>
          <t>CRACKED WIP BRICKS</t>
        </is>
      </c>
      <c r="H790" s="25" t="inlineStr">
        <is>
          <t>Unplanned</t>
        </is>
      </c>
      <c r="I790" s="25" t="inlineStr">
        <is>
          <t>HACKING STATION</t>
        </is>
      </c>
      <c r="J790" s="25" t="inlineStr">
        <is>
          <t>-</t>
        </is>
      </c>
      <c r="K790" s="53" t="n">
        <v>46072.60972222222</v>
      </c>
      <c r="L790" s="53" t="n">
        <v>46072.61666666667</v>
      </c>
      <c r="M790" s="54" t="n">
        <v>10</v>
      </c>
      <c r="N790" s="25" t="inlineStr">
        <is>
          <t>https://zenodo.org/records/17855209</t>
        </is>
      </c>
      <c r="O790" s="25" t="inlineStr">
        <is>
          <t>公开真实生产数据</t>
        </is>
      </c>
      <c r="P790" t="inlineStr">
        <is>
          <t>SHIFT-POST-20260219</t>
        </is>
      </c>
      <c r="Q790" t="inlineStr">
        <is>
          <t>已关联</t>
        </is>
      </c>
      <c r="R790" t="inlineStr">
        <is>
          <t>按班次口径判断</t>
        </is>
      </c>
      <c r="T790" t="inlineStr">
        <is>
          <t>否</t>
        </is>
      </c>
    </row>
    <row r="791">
      <c r="A791" s="25" t="inlineStr">
        <is>
          <t>STOP-POST-00155</t>
        </is>
      </c>
      <c r="B791" s="25" t="inlineStr">
        <is>
          <t>SHIFT-POST-20260219</t>
        </is>
      </c>
      <c r="C791" s="25" t="inlineStr">
        <is>
          <t>改善后</t>
        </is>
      </c>
      <c r="D791" s="51" t="n">
        <v>46072</v>
      </c>
      <c r="E791" s="25" t="inlineStr">
        <is>
          <t>9KK25</t>
        </is>
      </c>
      <c r="F791" s="25" t="inlineStr">
        <is>
          <t>FAILURE</t>
        </is>
      </c>
      <c r="G791" s="25" t="inlineStr">
        <is>
          <t>AUTOMATION FAILURE</t>
        </is>
      </c>
      <c r="H791" s="25" t="inlineStr">
        <is>
          <t>Unplanned</t>
        </is>
      </c>
      <c r="I791" s="25" t="inlineStr">
        <is>
          <t>DRYER</t>
        </is>
      </c>
      <c r="J791" s="25" t="inlineStr">
        <is>
          <t>ΔΕΝ ΠΗΓΕ ΣΤΗ ΘΕΣΗ ΤΟΥ Ο ΜΕΤΑΦΟΡΕΑΣ ΕΞΟΔΟΥ</t>
        </is>
      </c>
      <c r="K791" s="53" t="n">
        <v>46072.625</v>
      </c>
      <c r="L791" s="53" t="n">
        <v>46072.62986111111</v>
      </c>
      <c r="M791" s="54" t="n">
        <v>8</v>
      </c>
      <c r="N791" s="25" t="inlineStr">
        <is>
          <t>https://zenodo.org/records/17855209</t>
        </is>
      </c>
      <c r="O791" s="25" t="inlineStr">
        <is>
          <t>公开真实生产数据</t>
        </is>
      </c>
      <c r="P791" t="inlineStr">
        <is>
          <t>SHIFT-POST-20260219</t>
        </is>
      </c>
      <c r="Q791" t="inlineStr">
        <is>
          <t>已关联</t>
        </is>
      </c>
      <c r="R791" t="inlineStr">
        <is>
          <t>按班次口径判断</t>
        </is>
      </c>
      <c r="T791" t="inlineStr">
        <is>
          <t>否</t>
        </is>
      </c>
    </row>
    <row r="792">
      <c r="A792" s="25" t="inlineStr">
        <is>
          <t>STOP-POST-00156</t>
        </is>
      </c>
      <c r="B792" s="25" t="inlineStr">
        <is>
          <t>SHIFT-POST-20260219</t>
        </is>
      </c>
      <c r="C792" s="25" t="inlineStr">
        <is>
          <t>改善后</t>
        </is>
      </c>
      <c r="D792" s="51" t="n">
        <v>46072</v>
      </c>
      <c r="E792" s="25" t="inlineStr">
        <is>
          <t>9KK25</t>
        </is>
      </c>
      <c r="F792" s="25" t="inlineStr">
        <is>
          <t>MATERIALS</t>
        </is>
      </c>
      <c r="G792" s="25" t="inlineStr">
        <is>
          <t>KILN CAR STARVATION</t>
        </is>
      </c>
      <c r="H792" s="25" t="inlineStr">
        <is>
          <t>Unplanned</t>
        </is>
      </c>
      <c r="I792" s="25" t="inlineStr">
        <is>
          <t>LINE 52</t>
        </is>
      </c>
      <c r="J792" s="25" t="inlineStr">
        <is>
          <t>ΕΜΕΙΝΑΝ ΠΙΣΩ ΤΑ ΒΑΓΟΝΙΑ</t>
        </is>
      </c>
      <c r="K792" s="53" t="n">
        <v>46072.66666666666</v>
      </c>
      <c r="L792" s="53" t="n">
        <v>46072.67430555556</v>
      </c>
      <c r="M792" s="54" t="n">
        <v>11</v>
      </c>
      <c r="N792" s="25" t="inlineStr">
        <is>
          <t>https://zenodo.org/records/17855209</t>
        </is>
      </c>
      <c r="O792" s="25" t="inlineStr">
        <is>
          <t>公开真实生产数据</t>
        </is>
      </c>
      <c r="P792" t="inlineStr">
        <is>
          <t>SHIFT-POST-20260219</t>
        </is>
      </c>
      <c r="Q792" t="inlineStr">
        <is>
          <t>已关联</t>
        </is>
      </c>
      <c r="R792" t="inlineStr">
        <is>
          <t>按班次口径判断</t>
        </is>
      </c>
      <c r="T792" t="inlineStr">
        <is>
          <t>否</t>
        </is>
      </c>
    </row>
    <row r="793">
      <c r="A793" s="25" t="inlineStr">
        <is>
          <t>STOP-POST-00157</t>
        </is>
      </c>
      <c r="B793" s="25" t="inlineStr">
        <is>
          <t>SHIFT-POST-20260219</t>
        </is>
      </c>
      <c r="C793" s="25" t="inlineStr">
        <is>
          <t>改善后</t>
        </is>
      </c>
      <c r="D793" s="51" t="n">
        <v>46072</v>
      </c>
      <c r="E793" s="25" t="inlineStr">
        <is>
          <t>9KK25</t>
        </is>
      </c>
      <c r="F793" s="25" t="inlineStr">
        <is>
          <t>MATERIALS</t>
        </is>
      </c>
      <c r="G793" s="25" t="inlineStr">
        <is>
          <t>KILN CAR STARVATION</t>
        </is>
      </c>
      <c r="H793" s="25" t="inlineStr">
        <is>
          <t>Unplanned</t>
        </is>
      </c>
      <c r="I793" s="25" t="inlineStr">
        <is>
          <t>LINE 52</t>
        </is>
      </c>
      <c r="J793" s="25" t="inlineStr">
        <is>
          <t>ΔΕΝ ΕΦΕΡΝΕ ΒΑΓΟΝΙ</t>
        </is>
      </c>
      <c r="K793" s="53" t="n">
        <v>46072.7</v>
      </c>
      <c r="L793" s="53" t="n">
        <v>46072.70694444444</v>
      </c>
      <c r="M793" s="54" t="n">
        <v>10</v>
      </c>
      <c r="N793" s="25" t="inlineStr">
        <is>
          <t>https://zenodo.org/records/17855209</t>
        </is>
      </c>
      <c r="O793" s="25" t="inlineStr">
        <is>
          <t>公开真实生产数据</t>
        </is>
      </c>
      <c r="P793" t="inlineStr">
        <is>
          <t>SHIFT-POST-20260219</t>
        </is>
      </c>
      <c r="Q793" t="inlineStr">
        <is>
          <t>已关联</t>
        </is>
      </c>
      <c r="R793" t="inlineStr">
        <is>
          <t>按班次口径判断</t>
        </is>
      </c>
      <c r="T793" t="inlineStr">
        <is>
          <t>否</t>
        </is>
      </c>
    </row>
    <row r="794">
      <c r="A794" s="25" t="inlineStr">
        <is>
          <t>STOP-POST-00158</t>
        </is>
      </c>
      <c r="B794" s="25" t="inlineStr">
        <is>
          <t>SHIFT-POST-20260219</t>
        </is>
      </c>
      <c r="C794" s="25" t="inlineStr">
        <is>
          <t>改善后</t>
        </is>
      </c>
      <c r="D794" s="51" t="n">
        <v>46072</v>
      </c>
      <c r="E794" s="25" t="inlineStr">
        <is>
          <t>9KK25</t>
        </is>
      </c>
      <c r="F794" s="25" t="inlineStr">
        <is>
          <t>MATERIALS</t>
        </is>
      </c>
      <c r="G794" s="25" t="inlineStr">
        <is>
          <t>WET WIP BRICKS</t>
        </is>
      </c>
      <c r="H794" s="25" t="inlineStr">
        <is>
          <t>Unplanned</t>
        </is>
      </c>
      <c r="I794" s="25" t="inlineStr">
        <is>
          <t>DRYER</t>
        </is>
      </c>
      <c r="J794" s="25" t="inlineStr">
        <is>
          <t>-</t>
        </is>
      </c>
      <c r="K794" s="53" t="n">
        <v>46072.72083333333</v>
      </c>
      <c r="L794" s="53" t="n">
        <v>46072.74236111111</v>
      </c>
      <c r="M794" s="54" t="n">
        <v>32</v>
      </c>
      <c r="N794" s="25" t="inlineStr">
        <is>
          <t>https://zenodo.org/records/17855209</t>
        </is>
      </c>
      <c r="O794" s="25" t="inlineStr">
        <is>
          <t>公开真实生产数据</t>
        </is>
      </c>
      <c r="P794" t="inlineStr">
        <is>
          <t>SHIFT-POST-20260219</t>
        </is>
      </c>
      <c r="Q794" t="inlineStr">
        <is>
          <t>已关联</t>
        </is>
      </c>
      <c r="R794" t="inlineStr">
        <is>
          <t>按班次口径判断</t>
        </is>
      </c>
      <c r="T794" t="inlineStr">
        <is>
          <t>否</t>
        </is>
      </c>
    </row>
    <row r="795">
      <c r="A795" s="25" t="inlineStr">
        <is>
          <t>STOP-POST-00159</t>
        </is>
      </c>
      <c r="B795" s="25" t="inlineStr">
        <is>
          <t>SHIFT-POST-20260219</t>
        </is>
      </c>
      <c r="C795" s="25" t="inlineStr">
        <is>
          <t>改善后</t>
        </is>
      </c>
      <c r="D795" s="51" t="n">
        <v>46072</v>
      </c>
      <c r="E795" s="25" t="inlineStr">
        <is>
          <t>9KK25</t>
        </is>
      </c>
      <c r="F795" s="25" t="inlineStr">
        <is>
          <t>MATERIALS</t>
        </is>
      </c>
      <c r="G795" s="25" t="inlineStr">
        <is>
          <t>RACK STARVATION</t>
        </is>
      </c>
      <c r="H795" s="25" t="inlineStr">
        <is>
          <t>Unplanned</t>
        </is>
      </c>
      <c r="I795" s="25" t="inlineStr">
        <is>
          <t>HACKING STATION</t>
        </is>
      </c>
      <c r="J795" s="25" t="inlineStr">
        <is>
          <t>ΒΡΕΓΜΕΝΑ ΤΟΥΒΛΑ</t>
        </is>
      </c>
      <c r="K795" s="53" t="n">
        <v>46072.75208333333</v>
      </c>
      <c r="L795" s="53" t="n">
        <v>46072.75694444445</v>
      </c>
      <c r="M795" s="54" t="n">
        <v>7</v>
      </c>
      <c r="N795" s="25" t="inlineStr">
        <is>
          <t>https://zenodo.org/records/17855209</t>
        </is>
      </c>
      <c r="O795" s="25" t="inlineStr">
        <is>
          <t>公开真实生产数据</t>
        </is>
      </c>
      <c r="P795" t="inlineStr">
        <is>
          <t>SHIFT-POST-20260219</t>
        </is>
      </c>
      <c r="Q795" t="inlineStr">
        <is>
          <t>已关联</t>
        </is>
      </c>
      <c r="R795" t="inlineStr">
        <is>
          <t>按班次口径判断</t>
        </is>
      </c>
      <c r="T795" t="inlineStr">
        <is>
          <t>否</t>
        </is>
      </c>
    </row>
    <row r="796">
      <c r="A796" s="25" t="inlineStr">
        <is>
          <t>STOP-POST-00160</t>
        </is>
      </c>
      <c r="B796" s="25" t="inlineStr">
        <is>
          <t>SHIFT-POST-20260219</t>
        </is>
      </c>
      <c r="C796" s="25" t="inlineStr">
        <is>
          <t>改善后</t>
        </is>
      </c>
      <c r="D796" s="51" t="n">
        <v>46072</v>
      </c>
      <c r="E796" s="25" t="inlineStr">
        <is>
          <t>9KK25</t>
        </is>
      </c>
      <c r="F796" s="25" t="inlineStr">
        <is>
          <t>OPERATIONAL</t>
        </is>
      </c>
      <c r="G796" s="25" t="inlineStr">
        <is>
          <t>NO PRODUCTION SCHEDULE</t>
        </is>
      </c>
      <c r="H796" s="25" t="inlineStr">
        <is>
          <t>Planned - Not included in OEE</t>
        </is>
      </c>
      <c r="I796" s="25" t="inlineStr">
        <is>
          <t>-</t>
        </is>
      </c>
      <c r="J796" s="25" t="inlineStr">
        <is>
          <t>-</t>
        </is>
      </c>
      <c r="K796" s="53" t="n">
        <v>46072.77013888889</v>
      </c>
      <c r="L796" s="53" t="n">
        <v>46072.85416666666</v>
      </c>
      <c r="M796" s="54" t="n">
        <v>121</v>
      </c>
      <c r="N796" s="25" t="inlineStr">
        <is>
          <t>https://zenodo.org/records/17855209</t>
        </is>
      </c>
      <c r="O796" s="25" t="inlineStr">
        <is>
          <t>公开真实生产数据</t>
        </is>
      </c>
      <c r="P796" t="inlineStr">
        <is>
          <t>SHIFT-POST-20260219</t>
        </is>
      </c>
      <c r="Q796" t="inlineStr">
        <is>
          <t>已关联</t>
        </is>
      </c>
      <c r="R796" t="inlineStr">
        <is>
          <t>按班次口径判断</t>
        </is>
      </c>
      <c r="T796" t="inlineStr">
        <is>
          <t>否</t>
        </is>
      </c>
    </row>
    <row r="797">
      <c r="A797" s="25" t="inlineStr">
        <is>
          <t>STOP-POST-00161</t>
        </is>
      </c>
      <c r="B797" s="25" t="inlineStr">
        <is>
          <t>SHIFT-POST-20260220</t>
        </is>
      </c>
      <c r="C797" s="25" t="inlineStr">
        <is>
          <t>改善后</t>
        </is>
      </c>
      <c r="D797" s="51" t="n">
        <v>46073</v>
      </c>
      <c r="E797" s="25" t="inlineStr">
        <is>
          <t>9KK25</t>
        </is>
      </c>
      <c r="F797" s="25" t="inlineStr">
        <is>
          <t>OPERATIONAL</t>
        </is>
      </c>
      <c r="G797" s="25" t="inlineStr">
        <is>
          <t>CLEANING</t>
        </is>
      </c>
      <c r="H797" s="25" t="inlineStr">
        <is>
          <t>Planned - Included in OEE</t>
        </is>
      </c>
      <c r="I797" s="25" t="inlineStr">
        <is>
          <t>EXTRUDER PRESS</t>
        </is>
      </c>
      <c r="J797" s="25" t="inlineStr">
        <is>
          <t>-</t>
        </is>
      </c>
      <c r="K797" s="53" t="n">
        <v>46073.51041666666</v>
      </c>
      <c r="L797" s="53" t="n">
        <v>46073.51388888889</v>
      </c>
      <c r="M797" s="54" t="n">
        <v>6</v>
      </c>
      <c r="N797" s="25" t="inlineStr">
        <is>
          <t>https://zenodo.org/records/17855209</t>
        </is>
      </c>
      <c r="O797" s="25" t="inlineStr">
        <is>
          <t>公开真实生产数据</t>
        </is>
      </c>
      <c r="P797" t="inlineStr">
        <is>
          <t>SHIFT-POST-20260220</t>
        </is>
      </c>
      <c r="Q797" t="inlineStr">
        <is>
          <t>已关联</t>
        </is>
      </c>
      <c r="R797" t="inlineStr">
        <is>
          <t>按班次口径判断</t>
        </is>
      </c>
      <c r="T797" t="inlineStr">
        <is>
          <t>否</t>
        </is>
      </c>
    </row>
    <row r="798">
      <c r="A798" s="25" t="inlineStr">
        <is>
          <t>STOP-POST-00162</t>
        </is>
      </c>
      <c r="B798" s="25" t="inlineStr">
        <is>
          <t>SHIFT-POST-20260220</t>
        </is>
      </c>
      <c r="C798" s="25" t="inlineStr">
        <is>
          <t>改善后</t>
        </is>
      </c>
      <c r="D798" s="51" t="n">
        <v>46073</v>
      </c>
      <c r="E798" s="25" t="inlineStr">
        <is>
          <t>9KK25</t>
        </is>
      </c>
      <c r="F798" s="25" t="inlineStr">
        <is>
          <t>MATERIALS</t>
        </is>
      </c>
      <c r="G798" s="25" t="inlineStr">
        <is>
          <t>EXTRUSION DEFECTS</t>
        </is>
      </c>
      <c r="H798" s="25" t="inlineStr">
        <is>
          <t>Unplanned</t>
        </is>
      </c>
      <c r="I798" s="25" t="inlineStr">
        <is>
          <t>-</t>
        </is>
      </c>
      <c r="J798" s="25" t="inlineStr">
        <is>
          <t>-</t>
        </is>
      </c>
      <c r="K798" s="53" t="n">
        <v>46073.52361111111</v>
      </c>
      <c r="L798" s="53" t="n">
        <v>46073.52569444444</v>
      </c>
      <c r="M798" s="54" t="n">
        <v>3</v>
      </c>
      <c r="N798" s="25" t="inlineStr">
        <is>
          <t>https://zenodo.org/records/17855209</t>
        </is>
      </c>
      <c r="O798" s="25" t="inlineStr">
        <is>
          <t>公开真实生产数据</t>
        </is>
      </c>
      <c r="P798" t="inlineStr">
        <is>
          <t>SHIFT-POST-20260220</t>
        </is>
      </c>
      <c r="Q798" t="inlineStr">
        <is>
          <t>已关联</t>
        </is>
      </c>
      <c r="R798" t="inlineStr">
        <is>
          <t>按班次口径判断</t>
        </is>
      </c>
      <c r="T798" t="inlineStr">
        <is>
          <t>否</t>
        </is>
      </c>
    </row>
    <row r="799">
      <c r="A799" s="25" t="inlineStr">
        <is>
          <t>STOP-POST-00163</t>
        </is>
      </c>
      <c r="B799" s="25" t="inlineStr">
        <is>
          <t>SHIFT-POST-20260220</t>
        </is>
      </c>
      <c r="C799" s="25" t="inlineStr">
        <is>
          <t>改善后</t>
        </is>
      </c>
      <c r="D799" s="51" t="n">
        <v>46073</v>
      </c>
      <c r="E799" s="25" t="inlineStr">
        <is>
          <t>9KK25</t>
        </is>
      </c>
      <c r="F799" s="25" t="inlineStr">
        <is>
          <t>MATERIALS</t>
        </is>
      </c>
      <c r="G799" s="25" t="inlineStr">
        <is>
          <t>RACK STARVATION</t>
        </is>
      </c>
      <c r="H799" s="25" t="inlineStr">
        <is>
          <t>Unplanned</t>
        </is>
      </c>
      <c r="I799" s="25" t="inlineStr">
        <is>
          <t>HACKING STATION</t>
        </is>
      </c>
      <c r="J799" s="25" t="inlineStr">
        <is>
          <t>ΒΡΕΓΜΕΝΑ ΤΟΥΒΛΑ</t>
        </is>
      </c>
      <c r="K799" s="53" t="n">
        <v>46073.52847222222</v>
      </c>
      <c r="L799" s="53" t="n">
        <v>46073.53194444445</v>
      </c>
      <c r="M799" s="54" t="n">
        <v>6</v>
      </c>
      <c r="N799" s="25" t="inlineStr">
        <is>
          <t>https://zenodo.org/records/17855209</t>
        </is>
      </c>
      <c r="O799" s="25" t="inlineStr">
        <is>
          <t>公开真实生产数据</t>
        </is>
      </c>
      <c r="P799" t="inlineStr">
        <is>
          <t>SHIFT-POST-20260220</t>
        </is>
      </c>
      <c r="Q799" t="inlineStr">
        <is>
          <t>已关联</t>
        </is>
      </c>
      <c r="R799" t="inlineStr">
        <is>
          <t>按班次口径判断</t>
        </is>
      </c>
      <c r="T799" t="inlineStr">
        <is>
          <t>否</t>
        </is>
      </c>
    </row>
    <row r="800">
      <c r="A800" s="25" t="inlineStr">
        <is>
          <t>STOP-POST-00164</t>
        </is>
      </c>
      <c r="B800" s="25" t="inlineStr">
        <is>
          <t>SHIFT-POST-20260220</t>
        </is>
      </c>
      <c r="C800" s="25" t="inlineStr">
        <is>
          <t>改善后</t>
        </is>
      </c>
      <c r="D800" s="51" t="n">
        <v>46073</v>
      </c>
      <c r="E800" s="25" t="inlineStr">
        <is>
          <t>9KK25</t>
        </is>
      </c>
      <c r="F800" s="25" t="inlineStr">
        <is>
          <t>MATERIALS</t>
        </is>
      </c>
      <c r="G800" s="25" t="inlineStr">
        <is>
          <t>RACK STARVATION</t>
        </is>
      </c>
      <c r="H800" s="25" t="inlineStr">
        <is>
          <t>Unplanned</t>
        </is>
      </c>
      <c r="I800" s="25" t="inlineStr">
        <is>
          <t>EXTRUDER PRESS</t>
        </is>
      </c>
      <c r="J800" s="25" t="inlineStr">
        <is>
          <t>ΚΑΘΥΣΤΕΡΗΣΗ ΤΕΛΑΡΩΝ</t>
        </is>
      </c>
      <c r="K800" s="53" t="n">
        <v>46073.54305555556</v>
      </c>
      <c r="L800" s="53" t="n">
        <v>46073.55</v>
      </c>
      <c r="M800" s="54" t="n">
        <v>11</v>
      </c>
      <c r="N800" s="25" t="inlineStr">
        <is>
          <t>https://zenodo.org/records/17855209</t>
        </is>
      </c>
      <c r="O800" s="25" t="inlineStr">
        <is>
          <t>公开真实生产数据</t>
        </is>
      </c>
      <c r="P800" t="inlineStr">
        <is>
          <t>SHIFT-POST-20260220</t>
        </is>
      </c>
      <c r="Q800" t="inlineStr">
        <is>
          <t>已关联</t>
        </is>
      </c>
      <c r="R800" t="inlineStr">
        <is>
          <t>按班次口径判断</t>
        </is>
      </c>
      <c r="T800" t="inlineStr">
        <is>
          <t>否</t>
        </is>
      </c>
    </row>
    <row r="801">
      <c r="A801" s="25" t="inlineStr">
        <is>
          <t>STOP-POST-00165</t>
        </is>
      </c>
      <c r="B801" s="25" t="inlineStr">
        <is>
          <t>SHIFT-POST-20260220</t>
        </is>
      </c>
      <c r="C801" s="25" t="inlineStr">
        <is>
          <t>改善后</t>
        </is>
      </c>
      <c r="D801" s="51" t="n">
        <v>46073</v>
      </c>
      <c r="E801" s="25" t="inlineStr">
        <is>
          <t>9KK25</t>
        </is>
      </c>
      <c r="F801" s="25" t="inlineStr">
        <is>
          <t>MATERIALS</t>
        </is>
      </c>
      <c r="G801" s="25" t="inlineStr">
        <is>
          <t>MANUAL BRICK HANDLING</t>
        </is>
      </c>
      <c r="H801" s="25" t="inlineStr">
        <is>
          <t>Unplanned</t>
        </is>
      </c>
      <c r="I801" s="25" t="inlineStr">
        <is>
          <t>HACKING STATION</t>
        </is>
      </c>
      <c r="J801" s="25" t="inlineStr">
        <is>
          <t>-</t>
        </is>
      </c>
      <c r="K801" s="53" t="n">
        <v>46073.56180555555</v>
      </c>
      <c r="L801" s="53" t="n">
        <v>46073.56666666667</v>
      </c>
      <c r="M801" s="54" t="n">
        <v>7</v>
      </c>
      <c r="N801" s="25" t="inlineStr">
        <is>
          <t>https://zenodo.org/records/17855209</t>
        </is>
      </c>
      <c r="O801" s="25" t="inlineStr">
        <is>
          <t>公开真实生产数据</t>
        </is>
      </c>
      <c r="P801" t="inlineStr">
        <is>
          <t>SHIFT-POST-20260220</t>
        </is>
      </c>
      <c r="Q801" t="inlineStr">
        <is>
          <t>已关联</t>
        </is>
      </c>
      <c r="R801" t="inlineStr">
        <is>
          <t>按班次口径判断</t>
        </is>
      </c>
      <c r="T801" t="inlineStr">
        <is>
          <t>否</t>
        </is>
      </c>
    </row>
    <row r="802">
      <c r="A802" s="25" t="inlineStr">
        <is>
          <t>STOP-POST-00166</t>
        </is>
      </c>
      <c r="B802" s="25" t="inlineStr">
        <is>
          <t>SHIFT-POST-20260220</t>
        </is>
      </c>
      <c r="C802" s="25" t="inlineStr">
        <is>
          <t>改善后</t>
        </is>
      </c>
      <c r="D802" s="51" t="n">
        <v>46073</v>
      </c>
      <c r="E802" s="25" t="inlineStr">
        <is>
          <t>KK250</t>
        </is>
      </c>
      <c r="F802" s="25" t="inlineStr">
        <is>
          <t>SETUPS-CHANGEOVERS</t>
        </is>
      </c>
      <c r="G802" s="25" t="inlineStr">
        <is>
          <t>MATERIAL CHANGEOVER</t>
        </is>
      </c>
      <c r="H802" s="25" t="inlineStr">
        <is>
          <t>Planned - Included in OEE</t>
        </is>
      </c>
      <c r="I802" s="25" t="inlineStr">
        <is>
          <t>EXTRUDER PRESS</t>
        </is>
      </c>
      <c r="J802" s="25" t="inlineStr">
        <is>
          <t>-</t>
        </is>
      </c>
      <c r="K802" s="53" t="n">
        <v>46073.57430555556</v>
      </c>
      <c r="L802" s="53" t="n">
        <v>46073.59097222222</v>
      </c>
      <c r="M802" s="54" t="n">
        <v>24</v>
      </c>
      <c r="N802" s="25" t="inlineStr">
        <is>
          <t>https://zenodo.org/records/17855209</t>
        </is>
      </c>
      <c r="O802" s="25" t="inlineStr">
        <is>
          <t>公开真实生产数据</t>
        </is>
      </c>
      <c r="P802" t="inlineStr">
        <is>
          <t>SHIFT-POST-20260220</t>
        </is>
      </c>
      <c r="Q802" t="inlineStr">
        <is>
          <t>已关联</t>
        </is>
      </c>
      <c r="R802" t="inlineStr">
        <is>
          <t>按班次口径判断</t>
        </is>
      </c>
      <c r="T802" t="inlineStr">
        <is>
          <t>是</t>
        </is>
      </c>
      <c r="U802">
        <f>IFERROR(VLOOKUP(G802,'18_换产标准_模拟'!$B$2:$F$4,3,FALSE),"")</f>
        <v/>
      </c>
      <c r="V802">
        <f>IFERROR(MAX(M802-U802,0),"")</f>
        <v/>
      </c>
      <c r="W802">
        <f>IFERROR(IF(V802=0,"达标",IF(V802&lt;=VLOOKUP(G802,'18_换产标准_模拟'!$B$2:$F$4,4,FALSE)-VLOOKUP(G802,'18_换产标准_模拟'!$B$2:$F$4,3,FALSE),"轻微超时",IF(V802&lt;=VLOOKUP(G802,'18_换产标准_模拟'!$B$2:$F$4,5,FALSE)-VLOOKUP(G802,'18_换产标准_模拟'!$B$2:$F$4,3,FALSE),"超时","严重超时"))),"")</f>
        <v/>
      </c>
      <c r="X802">
        <f>IFERROR(INDEX('18_换产标准_模拟'!$A$2:$A$4,MATCH(G802,'18_换产标准_模拟'!$B$2:$B$4,0)),"")</f>
        <v/>
      </c>
      <c r="Y802" t="inlineStr">
        <is>
          <t>团队模拟数据</t>
        </is>
      </c>
    </row>
    <row r="803">
      <c r="A803" s="25" t="inlineStr">
        <is>
          <t>STOP-POST-00167</t>
        </is>
      </c>
      <c r="B803" s="25" t="inlineStr">
        <is>
          <t>SHIFT-POST-20260220</t>
        </is>
      </c>
      <c r="C803" s="25" t="inlineStr">
        <is>
          <t>改善后</t>
        </is>
      </c>
      <c r="D803" s="51" t="n">
        <v>46073</v>
      </c>
      <c r="E803" s="25" t="inlineStr">
        <is>
          <t>KK250</t>
        </is>
      </c>
      <c r="F803" s="25" t="inlineStr">
        <is>
          <t>FAILURE</t>
        </is>
      </c>
      <c r="G803" s="25" t="inlineStr">
        <is>
          <t>OTHER FAILURE</t>
        </is>
      </c>
      <c r="H803" s="25" t="inlineStr">
        <is>
          <t>Unplanned</t>
        </is>
      </c>
      <c r="I803" s="25" t="inlineStr">
        <is>
          <t>DRYER</t>
        </is>
      </c>
      <c r="J803" s="25" t="inlineStr">
        <is>
          <t>ΕΠΕΣΕ ΤΕΛΑΡΟ ΣΤΗΝ ΕΙΣΟΔΟ</t>
        </is>
      </c>
      <c r="K803" s="53" t="n">
        <v>46073.59930555556</v>
      </c>
      <c r="L803" s="53" t="n">
        <v>46073.61319444444</v>
      </c>
      <c r="M803" s="54" t="n">
        <v>20</v>
      </c>
      <c r="N803" s="25" t="inlineStr">
        <is>
          <t>https://zenodo.org/records/17855209</t>
        </is>
      </c>
      <c r="O803" s="25" t="inlineStr">
        <is>
          <t>公开真实生产数据</t>
        </is>
      </c>
      <c r="P803" t="inlineStr">
        <is>
          <t>SHIFT-POST-20260220</t>
        </is>
      </c>
      <c r="Q803" t="inlineStr">
        <is>
          <t>已关联</t>
        </is>
      </c>
      <c r="R803" t="inlineStr">
        <is>
          <t>按班次口径判断</t>
        </is>
      </c>
      <c r="T803" t="inlineStr">
        <is>
          <t>否</t>
        </is>
      </c>
    </row>
    <row r="804">
      <c r="A804" s="25" t="inlineStr">
        <is>
          <t>STOP-POST-00168</t>
        </is>
      </c>
      <c r="B804" s="25" t="inlineStr">
        <is>
          <t>SHIFT-POST-20260220</t>
        </is>
      </c>
      <c r="C804" s="25" t="inlineStr">
        <is>
          <t>改善后</t>
        </is>
      </c>
      <c r="D804" s="51" t="n">
        <v>46073</v>
      </c>
      <c r="E804" s="25" t="inlineStr">
        <is>
          <t>KK250</t>
        </is>
      </c>
      <c r="F804" s="25" t="inlineStr">
        <is>
          <t>FAILURE</t>
        </is>
      </c>
      <c r="G804" s="25" t="inlineStr">
        <is>
          <t>MECHANICAL FAILURE</t>
        </is>
      </c>
      <c r="H804" s="25" t="inlineStr">
        <is>
          <t>Unplanned</t>
        </is>
      </c>
      <c r="I804" s="25" t="inlineStr">
        <is>
          <t>HACKING STATION</t>
        </is>
      </c>
      <c r="J804" s="25" t="inlineStr">
        <is>
          <t>ΒΓΑΛΜΕΝΕΣ 2 ΚΑΔΕΝΕΣ΄/ΕΠΙΔΙΟΡΘΩΣΗ</t>
        </is>
      </c>
      <c r="K804" s="53" t="n">
        <v>46073.63333333333</v>
      </c>
      <c r="L804" s="53" t="n">
        <v>46073.64513888889</v>
      </c>
      <c r="M804" s="54" t="n">
        <v>18</v>
      </c>
      <c r="N804" s="25" t="inlineStr">
        <is>
          <t>https://zenodo.org/records/17855209</t>
        </is>
      </c>
      <c r="O804" s="25" t="inlineStr">
        <is>
          <t>公开真实生产数据</t>
        </is>
      </c>
      <c r="P804" t="inlineStr">
        <is>
          <t>SHIFT-POST-20260220</t>
        </is>
      </c>
      <c r="Q804" t="inlineStr">
        <is>
          <t>已关联</t>
        </is>
      </c>
      <c r="R804" t="inlineStr">
        <is>
          <t>按班次口径判断</t>
        </is>
      </c>
      <c r="T804" t="inlineStr">
        <is>
          <t>否</t>
        </is>
      </c>
    </row>
    <row r="805">
      <c r="A805" s="25" t="inlineStr">
        <is>
          <t>STOP-POST-00169</t>
        </is>
      </c>
      <c r="B805" s="25" t="inlineStr">
        <is>
          <t>SHIFT-POST-20260220</t>
        </is>
      </c>
      <c r="C805" s="25" t="inlineStr">
        <is>
          <t>改善后</t>
        </is>
      </c>
      <c r="D805" s="51" t="n">
        <v>46073</v>
      </c>
      <c r="E805" s="25" t="inlineStr">
        <is>
          <t>KK250</t>
        </is>
      </c>
      <c r="F805" s="25" t="inlineStr">
        <is>
          <t>MATERIALS</t>
        </is>
      </c>
      <c r="G805" s="25" t="inlineStr">
        <is>
          <t>MANUAL BRICK HANDLING</t>
        </is>
      </c>
      <c r="H805" s="25" t="inlineStr">
        <is>
          <t>Unplanned</t>
        </is>
      </c>
      <c r="I805" s="25" t="inlineStr">
        <is>
          <t>HACKING STATION</t>
        </is>
      </c>
      <c r="J805" s="25" t="inlineStr">
        <is>
          <t>-</t>
        </is>
      </c>
      <c r="K805" s="53" t="n">
        <v>46073.65277777778</v>
      </c>
      <c r="L805" s="53" t="n">
        <v>46073.66527777778</v>
      </c>
      <c r="M805" s="54" t="n">
        <v>19</v>
      </c>
      <c r="N805" s="25" t="inlineStr">
        <is>
          <t>https://zenodo.org/records/17855209</t>
        </is>
      </c>
      <c r="O805" s="25" t="inlineStr">
        <is>
          <t>公开真实生产数据</t>
        </is>
      </c>
      <c r="P805" t="inlineStr">
        <is>
          <t>SHIFT-POST-20260220</t>
        </is>
      </c>
      <c r="Q805" t="inlineStr">
        <is>
          <t>已关联</t>
        </is>
      </c>
      <c r="R805" t="inlineStr">
        <is>
          <t>按班次口径判断</t>
        </is>
      </c>
      <c r="T805" t="inlineStr">
        <is>
          <t>否</t>
        </is>
      </c>
    </row>
    <row r="806">
      <c r="A806" s="25" t="inlineStr">
        <is>
          <t>STOP-POST-00170</t>
        </is>
      </c>
      <c r="B806" s="25" t="inlineStr">
        <is>
          <t>SHIFT-POST-20260220</t>
        </is>
      </c>
      <c r="C806" s="25" t="inlineStr">
        <is>
          <t>改善后</t>
        </is>
      </c>
      <c r="D806" s="51" t="n">
        <v>46073</v>
      </c>
      <c r="E806" s="25" t="inlineStr">
        <is>
          <t>KK250</t>
        </is>
      </c>
      <c r="F806" s="25" t="inlineStr">
        <is>
          <t>MATERIALS</t>
        </is>
      </c>
      <c r="G806" s="25" t="inlineStr">
        <is>
          <t>MANUAL BRICK HANDLING</t>
        </is>
      </c>
      <c r="H806" s="25" t="inlineStr">
        <is>
          <t>Unplanned</t>
        </is>
      </c>
      <c r="I806" s="25" t="inlineStr">
        <is>
          <t>HACKING STATION</t>
        </is>
      </c>
      <c r="J806" s="25" t="inlineStr">
        <is>
          <t>-</t>
        </is>
      </c>
      <c r="K806" s="53" t="n">
        <v>46073.67777777778</v>
      </c>
      <c r="L806" s="53" t="n">
        <v>46073.68194444444</v>
      </c>
      <c r="M806" s="54" t="n">
        <v>7</v>
      </c>
      <c r="N806" s="25" t="inlineStr">
        <is>
          <t>https://zenodo.org/records/17855209</t>
        </is>
      </c>
      <c r="O806" s="25" t="inlineStr">
        <is>
          <t>公开真实生产数据</t>
        </is>
      </c>
      <c r="P806" t="inlineStr">
        <is>
          <t>SHIFT-POST-20260220</t>
        </is>
      </c>
      <c r="Q806" t="inlineStr">
        <is>
          <t>已关联</t>
        </is>
      </c>
      <c r="R806" t="inlineStr">
        <is>
          <t>按班次口径判断</t>
        </is>
      </c>
      <c r="T806" t="inlineStr">
        <is>
          <t>否</t>
        </is>
      </c>
    </row>
    <row r="807">
      <c r="A807" s="25" t="inlineStr">
        <is>
          <t>STOP-POST-00171</t>
        </is>
      </c>
      <c r="B807" s="25" t="inlineStr">
        <is>
          <t>SHIFT-POST-20260220</t>
        </is>
      </c>
      <c r="C807" s="25" t="inlineStr">
        <is>
          <t>改善后</t>
        </is>
      </c>
      <c r="D807" s="51" t="n">
        <v>46073</v>
      </c>
      <c r="E807" s="25" t="inlineStr">
        <is>
          <t>KK250</t>
        </is>
      </c>
      <c r="F807" s="25" t="inlineStr">
        <is>
          <t>MATERIALS</t>
        </is>
      </c>
      <c r="G807" s="25" t="inlineStr">
        <is>
          <t>RACK STARVATION</t>
        </is>
      </c>
      <c r="H807" s="25" t="inlineStr">
        <is>
          <t>Unplanned</t>
        </is>
      </c>
      <c r="I807" s="25" t="inlineStr">
        <is>
          <t>HACKING STATION</t>
        </is>
      </c>
      <c r="J807" s="25" t="inlineStr">
        <is>
          <t>ΑΝΑΜΟΝΗ ΓΙΑ ΤΕΛΑΡΑ ΠΡΙΝ ΕΚΚΙΝΗΣΕΙ Η ΠΡΕΣΑ</t>
        </is>
      </c>
      <c r="K807" s="53" t="n">
        <v>46073.69236111111</v>
      </c>
      <c r="L807" s="53" t="n">
        <v>46073.70347222222</v>
      </c>
      <c r="M807" s="54" t="n">
        <v>16</v>
      </c>
      <c r="N807" s="25" t="inlineStr">
        <is>
          <t>https://zenodo.org/records/17855209</t>
        </is>
      </c>
      <c r="O807" s="25" t="inlineStr">
        <is>
          <t>公开真实生产数据</t>
        </is>
      </c>
      <c r="P807" t="inlineStr">
        <is>
          <t>SHIFT-POST-20260220</t>
        </is>
      </c>
      <c r="Q807" t="inlineStr">
        <is>
          <t>已关联</t>
        </is>
      </c>
      <c r="R807" t="inlineStr">
        <is>
          <t>按班次口径判断</t>
        </is>
      </c>
      <c r="T807" t="inlineStr">
        <is>
          <t>否</t>
        </is>
      </c>
    </row>
    <row r="808">
      <c r="A808" s="25" t="inlineStr">
        <is>
          <t>STOP-POST-00172</t>
        </is>
      </c>
      <c r="B808" s="25" t="inlineStr">
        <is>
          <t>SHIFT-POST-20260220</t>
        </is>
      </c>
      <c r="C808" s="25" t="inlineStr">
        <is>
          <t>改善后</t>
        </is>
      </c>
      <c r="D808" s="51" t="n">
        <v>46073</v>
      </c>
      <c r="E808" s="25" t="inlineStr">
        <is>
          <t>KK250</t>
        </is>
      </c>
      <c r="F808" s="25" t="inlineStr">
        <is>
          <t>OPERATIONAL</t>
        </is>
      </c>
      <c r="G808" s="25" t="inlineStr">
        <is>
          <t>NO PRODUCTION SCHEDULE</t>
        </is>
      </c>
      <c r="H808" s="25" t="inlineStr">
        <is>
          <t>Planned - Not included in OEE</t>
        </is>
      </c>
      <c r="I808" s="25" t="inlineStr">
        <is>
          <t>-</t>
        </is>
      </c>
      <c r="J808" s="25" t="inlineStr">
        <is>
          <t>-</t>
        </is>
      </c>
      <c r="K808" s="53" t="n">
        <v>46073.71805555555</v>
      </c>
      <c r="L808" s="53" t="n">
        <v>46073.75763888889</v>
      </c>
      <c r="M808" s="54" t="n">
        <v>57</v>
      </c>
      <c r="N808" s="25" t="inlineStr">
        <is>
          <t>https://zenodo.org/records/17855209</t>
        </is>
      </c>
      <c r="O808" s="25" t="inlineStr">
        <is>
          <t>公开真实生产数据</t>
        </is>
      </c>
      <c r="P808" t="inlineStr">
        <is>
          <t>SHIFT-POST-20260220</t>
        </is>
      </c>
      <c r="Q808" t="inlineStr">
        <is>
          <t>已关联</t>
        </is>
      </c>
      <c r="R808" t="inlineStr">
        <is>
          <t>按班次口径判断</t>
        </is>
      </c>
      <c r="T808" t="inlineStr">
        <is>
          <t>否</t>
        </is>
      </c>
    </row>
    <row r="809">
      <c r="A809" s="25" t="inlineStr">
        <is>
          <t>STOP-POST-00173</t>
        </is>
      </c>
      <c r="B809" s="25" t="inlineStr">
        <is>
          <t>SHIFT-POST-20260220</t>
        </is>
      </c>
      <c r="C809" s="25" t="inlineStr">
        <is>
          <t>改善后</t>
        </is>
      </c>
      <c r="D809" s="51" t="n">
        <v>46073</v>
      </c>
      <c r="E809" s="25" t="inlineStr">
        <is>
          <t>KK250</t>
        </is>
      </c>
      <c r="F809" s="25" t="inlineStr">
        <is>
          <t>MATERIALS</t>
        </is>
      </c>
      <c r="G809" s="25" t="inlineStr">
        <is>
          <t>MANUAL BRICK HANDLING</t>
        </is>
      </c>
      <c r="H809" s="25" t="inlineStr">
        <is>
          <t>Unplanned</t>
        </is>
      </c>
      <c r="I809" s="25" t="inlineStr">
        <is>
          <t>HACKING STATION</t>
        </is>
      </c>
      <c r="J809" s="25" t="inlineStr">
        <is>
          <t>-</t>
        </is>
      </c>
      <c r="K809" s="53" t="n">
        <v>46073.77083333334</v>
      </c>
      <c r="L809" s="53" t="n">
        <v>46073.77708333333</v>
      </c>
      <c r="M809" s="54" t="n">
        <v>9</v>
      </c>
      <c r="N809" s="25" t="inlineStr">
        <is>
          <t>https://zenodo.org/records/17855209</t>
        </is>
      </c>
      <c r="O809" s="25" t="inlineStr">
        <is>
          <t>公开真实生产数据</t>
        </is>
      </c>
      <c r="P809" t="inlineStr">
        <is>
          <t>SHIFT-POST-20260220</t>
        </is>
      </c>
      <c r="Q809" t="inlineStr">
        <is>
          <t>已关联</t>
        </is>
      </c>
      <c r="R809" t="inlineStr">
        <is>
          <t>按班次口径判断</t>
        </is>
      </c>
      <c r="T809" t="inlineStr">
        <is>
          <t>否</t>
        </is>
      </c>
    </row>
    <row r="810">
      <c r="A810" s="25" t="inlineStr">
        <is>
          <t>STOP-POST-00174</t>
        </is>
      </c>
      <c r="B810" s="25" t="inlineStr">
        <is>
          <t>SHIFT-POST-20260220</t>
        </is>
      </c>
      <c r="C810" s="25" t="inlineStr">
        <is>
          <t>改善后</t>
        </is>
      </c>
      <c r="D810" s="51" t="n">
        <v>46073</v>
      </c>
      <c r="E810" s="25" t="inlineStr">
        <is>
          <t>KK250</t>
        </is>
      </c>
      <c r="F810" s="25" t="inlineStr">
        <is>
          <t>OPERATIONAL</t>
        </is>
      </c>
      <c r="G810" s="25" t="inlineStr">
        <is>
          <t>NO PRODUCTION SCHEDULE</t>
        </is>
      </c>
      <c r="H810" s="25" t="inlineStr">
        <is>
          <t>Planned - Not included in OEE</t>
        </is>
      </c>
      <c r="I810" s="25" t="inlineStr">
        <is>
          <t>-</t>
        </is>
      </c>
      <c r="J810" s="25" t="inlineStr">
        <is>
          <t>-</t>
        </is>
      </c>
      <c r="K810" s="53" t="n">
        <v>46073.79027777778</v>
      </c>
      <c r="L810" s="53" t="n">
        <v>46073.83333333334</v>
      </c>
      <c r="M810" s="54" t="n">
        <v>62</v>
      </c>
      <c r="N810" s="25" t="inlineStr">
        <is>
          <t>https://zenodo.org/records/17855209</t>
        </is>
      </c>
      <c r="O810" s="25" t="inlineStr">
        <is>
          <t>公开真实生产数据</t>
        </is>
      </c>
      <c r="P810" t="inlineStr">
        <is>
          <t>SHIFT-POST-20260220</t>
        </is>
      </c>
      <c r="Q810" t="inlineStr">
        <is>
          <t>已关联</t>
        </is>
      </c>
      <c r="R810" t="inlineStr">
        <is>
          <t>按班次口径判断</t>
        </is>
      </c>
      <c r="T810" t="inlineStr">
        <is>
          <t>否</t>
        </is>
      </c>
    </row>
    <row r="811">
      <c r="A811" s="25" t="inlineStr">
        <is>
          <t>STOP-POST-00175</t>
        </is>
      </c>
      <c r="B811" s="25" t="inlineStr">
        <is>
          <t>SHIFT-POST-20260224</t>
        </is>
      </c>
      <c r="C811" s="25" t="inlineStr">
        <is>
          <t>改善后</t>
        </is>
      </c>
      <c r="D811" s="51" t="n">
        <v>46077</v>
      </c>
      <c r="E811" s="25" t="inlineStr">
        <is>
          <t>KK250</t>
        </is>
      </c>
      <c r="F811" s="25" t="inlineStr">
        <is>
          <t>OPERATIONAL</t>
        </is>
      </c>
      <c r="G811" s="25" t="inlineStr">
        <is>
          <t>CLEANING</t>
        </is>
      </c>
      <c r="H811" s="25" t="inlineStr">
        <is>
          <t>Planned - Included in OEE</t>
        </is>
      </c>
      <c r="I811" s="25" t="inlineStr">
        <is>
          <t>EXTRUDER PRESS</t>
        </is>
      </c>
      <c r="J811" s="25" t="inlineStr">
        <is>
          <t>ΚΑΘΑΡΙΣΜΟΣ ΛΑΔΙΕΡΑΣ</t>
        </is>
      </c>
      <c r="K811" s="53" t="n">
        <v>46077.51041666666</v>
      </c>
      <c r="L811" s="53" t="n">
        <v>46077.51805555556</v>
      </c>
      <c r="M811" s="54" t="n">
        <v>11</v>
      </c>
      <c r="N811" s="25" t="inlineStr">
        <is>
          <t>https://zenodo.org/records/17855209</t>
        </is>
      </c>
      <c r="O811" s="25" t="inlineStr">
        <is>
          <t>公开真实生产数据</t>
        </is>
      </c>
      <c r="P811" t="inlineStr">
        <is>
          <t>SHIFT-POST-20260224</t>
        </is>
      </c>
      <c r="Q811" t="inlineStr">
        <is>
          <t>已关联</t>
        </is>
      </c>
      <c r="R811" t="inlineStr">
        <is>
          <t>按班次口径判断</t>
        </is>
      </c>
      <c r="T811" t="inlineStr">
        <is>
          <t>否</t>
        </is>
      </c>
    </row>
    <row r="812">
      <c r="A812" s="25" t="inlineStr">
        <is>
          <t>STOP-POST-00176</t>
        </is>
      </c>
      <c r="B812" s="25" t="inlineStr">
        <is>
          <t>SHIFT-POST-20260224</t>
        </is>
      </c>
      <c r="C812" s="25" t="inlineStr">
        <is>
          <t>改善后</t>
        </is>
      </c>
      <c r="D812" s="51" t="n">
        <v>46077</v>
      </c>
      <c r="E812" s="25" t="inlineStr">
        <is>
          <t>KK250</t>
        </is>
      </c>
      <c r="F812" s="25" t="inlineStr">
        <is>
          <t>MATERIALS</t>
        </is>
      </c>
      <c r="G812" s="25" t="inlineStr">
        <is>
          <t>RACK STARVATION</t>
        </is>
      </c>
      <c r="H812" s="25" t="inlineStr">
        <is>
          <t>Unplanned</t>
        </is>
      </c>
      <c r="I812" s="25" t="inlineStr">
        <is>
          <t>HYDRAULIC ELEVATOR (UNLOADING)</t>
        </is>
      </c>
      <c r="J812" s="25" t="inlineStr">
        <is>
          <t>ΔΕΝ ΠΗΓΕ ΤΟ ΤΕΛΑΡΟ ΣΤΗΝ ΘΕΣΗ ΓΙΑ ΝΑ ΚΑΤΕΒΕΙ/ΧΡΕΙΑΖΟΤΑΝ ΣΠΡΩΞΙΜΟ</t>
        </is>
      </c>
      <c r="K812" s="53" t="n">
        <v>46077.54236111111</v>
      </c>
      <c r="L812" s="53" t="n">
        <v>46077.54444444444</v>
      </c>
      <c r="M812" s="54" t="n">
        <v>3</v>
      </c>
      <c r="N812" s="25" t="inlineStr">
        <is>
          <t>https://zenodo.org/records/17855209</t>
        </is>
      </c>
      <c r="O812" s="25" t="inlineStr">
        <is>
          <t>公开真实生产数据</t>
        </is>
      </c>
      <c r="P812" t="inlineStr">
        <is>
          <t>SHIFT-POST-20260224</t>
        </is>
      </c>
      <c r="Q812" t="inlineStr">
        <is>
          <t>已关联</t>
        </is>
      </c>
      <c r="R812" t="inlineStr">
        <is>
          <t>按班次口径判断</t>
        </is>
      </c>
      <c r="T812" t="inlineStr">
        <is>
          <t>否</t>
        </is>
      </c>
    </row>
    <row r="813">
      <c r="A813" s="25" t="inlineStr">
        <is>
          <t>STOP-POST-00177</t>
        </is>
      </c>
      <c r="B813" s="25" t="inlineStr">
        <is>
          <t>SHIFT-POST-20260224</t>
        </is>
      </c>
      <c r="C813" s="25" t="inlineStr">
        <is>
          <t>改善后</t>
        </is>
      </c>
      <c r="D813" s="51" t="n">
        <v>46077</v>
      </c>
      <c r="E813" s="25" t="inlineStr">
        <is>
          <t>KK200-1</t>
        </is>
      </c>
      <c r="F813" s="25" t="inlineStr">
        <is>
          <t>SETUPS-CHANGEOVERS</t>
        </is>
      </c>
      <c r="G813" s="25" t="inlineStr">
        <is>
          <t>MATERIAL CHANGEOVER</t>
        </is>
      </c>
      <c r="H813" s="25" t="inlineStr">
        <is>
          <t>Planned - Included in OEE</t>
        </is>
      </c>
      <c r="I813" s="25" t="inlineStr">
        <is>
          <t>EXTRUDER PRESS</t>
        </is>
      </c>
      <c r="J813" s="25" t="inlineStr">
        <is>
          <t>-</t>
        </is>
      </c>
      <c r="K813" s="53" t="n">
        <v>46077.55208333334</v>
      </c>
      <c r="L813" s="53" t="n">
        <v>46077.56319444445</v>
      </c>
      <c r="M813" s="54" t="n">
        <v>16</v>
      </c>
      <c r="N813" s="25" t="inlineStr">
        <is>
          <t>https://zenodo.org/records/17855209</t>
        </is>
      </c>
      <c r="O813" s="25" t="inlineStr">
        <is>
          <t>公开真实生产数据</t>
        </is>
      </c>
      <c r="P813" t="inlineStr">
        <is>
          <t>SHIFT-POST-20260224</t>
        </is>
      </c>
      <c r="Q813" t="inlineStr">
        <is>
          <t>已关联</t>
        </is>
      </c>
      <c r="R813" t="inlineStr">
        <is>
          <t>按班次口径判断</t>
        </is>
      </c>
      <c r="T813" t="inlineStr">
        <is>
          <t>是</t>
        </is>
      </c>
      <c r="U813">
        <f>IFERROR(VLOOKUP(G813,'18_换产标准_模拟'!$B$2:$F$4,3,FALSE),"")</f>
        <v/>
      </c>
      <c r="V813">
        <f>IFERROR(MAX(M813-U813,0),"")</f>
        <v/>
      </c>
      <c r="W813">
        <f>IFERROR(IF(V813=0,"达标",IF(V813&lt;=VLOOKUP(G813,'18_换产标准_模拟'!$B$2:$F$4,4,FALSE)-VLOOKUP(G813,'18_换产标准_模拟'!$B$2:$F$4,3,FALSE),"轻微超时",IF(V813&lt;=VLOOKUP(G813,'18_换产标准_模拟'!$B$2:$F$4,5,FALSE)-VLOOKUP(G813,'18_换产标准_模拟'!$B$2:$F$4,3,FALSE),"超时","严重超时"))),"")</f>
        <v/>
      </c>
      <c r="X813">
        <f>IFERROR(INDEX('18_换产标准_模拟'!$A$2:$A$4,MATCH(G813,'18_换产标准_模拟'!$B$2:$B$4,0)),"")</f>
        <v/>
      </c>
      <c r="Y813" t="inlineStr">
        <is>
          <t>团队模拟数据</t>
        </is>
      </c>
    </row>
    <row r="814">
      <c r="A814" s="25" t="inlineStr">
        <is>
          <t>STOP-POST-00178</t>
        </is>
      </c>
      <c r="B814" s="25" t="inlineStr">
        <is>
          <t>SHIFT-POST-20260224</t>
        </is>
      </c>
      <c r="C814" s="25" t="inlineStr">
        <is>
          <t>改善后</t>
        </is>
      </c>
      <c r="D814" s="51" t="n">
        <v>46077</v>
      </c>
      <c r="E814" s="25" t="inlineStr">
        <is>
          <t>KK200-1</t>
        </is>
      </c>
      <c r="F814" s="25" t="inlineStr">
        <is>
          <t>OPERATIONAL</t>
        </is>
      </c>
      <c r="G814" s="25" t="inlineStr">
        <is>
          <t>CLEANING</t>
        </is>
      </c>
      <c r="H814" s="25" t="inlineStr">
        <is>
          <t>Planned - Included in OEE</t>
        </is>
      </c>
      <c r="I814" s="25" t="inlineStr">
        <is>
          <t>EXTRUDER PRESS</t>
        </is>
      </c>
      <c r="J814" s="25" t="inlineStr">
        <is>
          <t>ΕΛΕΓΧΟΣ ΥΛΙΚΟΥ</t>
        </is>
      </c>
      <c r="K814" s="53" t="n">
        <v>46077.56527777778</v>
      </c>
      <c r="L814" s="53" t="n">
        <v>46077.57013888889</v>
      </c>
      <c r="M814" s="54" t="n">
        <v>6</v>
      </c>
      <c r="N814" s="25" t="inlineStr">
        <is>
          <t>https://zenodo.org/records/17855209</t>
        </is>
      </c>
      <c r="O814" s="25" t="inlineStr">
        <is>
          <t>公开真实生产数据</t>
        </is>
      </c>
      <c r="P814" t="inlineStr">
        <is>
          <t>SHIFT-POST-20260224</t>
        </is>
      </c>
      <c r="Q814" t="inlineStr">
        <is>
          <t>已关联</t>
        </is>
      </c>
      <c r="R814" t="inlineStr">
        <is>
          <t>按班次口径判断</t>
        </is>
      </c>
      <c r="T814" t="inlineStr">
        <is>
          <t>否</t>
        </is>
      </c>
    </row>
    <row r="815">
      <c r="A815" s="25" t="inlineStr">
        <is>
          <t>STOP-POST-00179</t>
        </is>
      </c>
      <c r="B815" s="25" t="inlineStr">
        <is>
          <t>SHIFT-POST-20260224</t>
        </is>
      </c>
      <c r="C815" s="25" t="inlineStr">
        <is>
          <t>改善后</t>
        </is>
      </c>
      <c r="D815" s="51" t="n">
        <v>46077</v>
      </c>
      <c r="E815" s="25" t="inlineStr">
        <is>
          <t>KK200-1</t>
        </is>
      </c>
      <c r="F815" s="25" t="inlineStr">
        <is>
          <t>FAILURE</t>
        </is>
      </c>
      <c r="G815" s="25" t="inlineStr">
        <is>
          <t>MECHANICAL FAILURE</t>
        </is>
      </c>
      <c r="H815" s="25" t="inlineStr">
        <is>
          <t>Unplanned</t>
        </is>
      </c>
      <c r="I815" s="25" t="inlineStr">
        <is>
          <t>DRYER</t>
        </is>
      </c>
      <c r="J815" s="25" t="inlineStr">
        <is>
          <t>ΕΣΠΑΣΑΝ ΤΑ ΚΑΡΟΥΛΙΑ ΠΟΥ ΚΡΑΤΑΝΕ ΤΑ ΣΥΡΜΑΤΑ ΤΟΥ ΜΕΤΑΦΟΡΕΑ ΕΞΟΔΟΥ</t>
        </is>
      </c>
      <c r="K815" s="53" t="n">
        <v>46077.57777777778</v>
      </c>
      <c r="L815" s="53" t="n">
        <v>46077.63541666666</v>
      </c>
      <c r="M815" s="54" t="n">
        <v>83</v>
      </c>
      <c r="N815" s="25" t="inlineStr">
        <is>
          <t>https://zenodo.org/records/17855209</t>
        </is>
      </c>
      <c r="O815" s="25" t="inlineStr">
        <is>
          <t>公开真实生产数据</t>
        </is>
      </c>
      <c r="P815" t="inlineStr">
        <is>
          <t>SHIFT-POST-20260224</t>
        </is>
      </c>
      <c r="Q815" t="inlineStr">
        <is>
          <t>已关联</t>
        </is>
      </c>
      <c r="R815" t="inlineStr">
        <is>
          <t>按班次口径判断</t>
        </is>
      </c>
      <c r="T815" t="inlineStr">
        <is>
          <t>否</t>
        </is>
      </c>
    </row>
    <row r="816">
      <c r="A816" s="25" t="inlineStr">
        <is>
          <t>STOP-POST-00180</t>
        </is>
      </c>
      <c r="B816" s="25" t="inlineStr">
        <is>
          <t>SHIFT-POST-20260224</t>
        </is>
      </c>
      <c r="C816" s="25" t="inlineStr">
        <is>
          <t>改善后</t>
        </is>
      </c>
      <c r="D816" s="51" t="n">
        <v>46077</v>
      </c>
      <c r="E816" s="25" t="inlineStr">
        <is>
          <t>KK200-1</t>
        </is>
      </c>
      <c r="F816" s="25" t="inlineStr">
        <is>
          <t>MATERIALS</t>
        </is>
      </c>
      <c r="G816" s="25" t="inlineStr">
        <is>
          <t>RACK STARVATION</t>
        </is>
      </c>
      <c r="H816" s="25" t="inlineStr">
        <is>
          <t>Unplanned</t>
        </is>
      </c>
      <c r="I816" s="25" t="inlineStr">
        <is>
          <t>DRYER</t>
        </is>
      </c>
      <c r="J816" s="25" t="inlineStr">
        <is>
          <t>ΕΠΕΣΕ ΤΕΛΑΡΟ ΑΠΟ ΤΙΣ ΡΑΓΕΣ ΠΡΙΝ ΤΟ ΞΗΡΑΝΤΗΡΙ ΣΤΗΝ ΓΡΑΜΜΗ ΜΕ ΤΑ ΧΛΩΡΑ</t>
        </is>
      </c>
      <c r="K816" s="53" t="n">
        <v>46077.65208333333</v>
      </c>
      <c r="L816" s="53" t="n">
        <v>46077.65416666667</v>
      </c>
      <c r="M816" s="54" t="n">
        <v>3</v>
      </c>
      <c r="N816" s="25" t="inlineStr">
        <is>
          <t>https://zenodo.org/records/17855209</t>
        </is>
      </c>
      <c r="O816" s="25" t="inlineStr">
        <is>
          <t>公开真实生产数据</t>
        </is>
      </c>
      <c r="P816" t="inlineStr">
        <is>
          <t>SHIFT-POST-20260224</t>
        </is>
      </c>
      <c r="Q816" t="inlineStr">
        <is>
          <t>已关联</t>
        </is>
      </c>
      <c r="R816" t="inlineStr">
        <is>
          <t>按班次口径判断</t>
        </is>
      </c>
      <c r="T816" t="inlineStr">
        <is>
          <t>否</t>
        </is>
      </c>
    </row>
    <row r="817">
      <c r="A817" s="25" t="inlineStr">
        <is>
          <t>STOP-POST-00181</t>
        </is>
      </c>
      <c r="B817" s="25" t="inlineStr">
        <is>
          <t>SHIFT-POST-20260224</t>
        </is>
      </c>
      <c r="C817" s="25" t="inlineStr">
        <is>
          <t>改善后</t>
        </is>
      </c>
      <c r="D817" s="51" t="n">
        <v>46077</v>
      </c>
      <c r="E817" s="25" t="inlineStr">
        <is>
          <t>KK200-1</t>
        </is>
      </c>
      <c r="F817" s="25" t="inlineStr">
        <is>
          <t>MATERIALS</t>
        </is>
      </c>
      <c r="G817" s="25" t="inlineStr">
        <is>
          <t>RACK STARVATION</t>
        </is>
      </c>
      <c r="H817" s="25" t="inlineStr">
        <is>
          <t>Unplanned</t>
        </is>
      </c>
      <c r="I817" s="25" t="inlineStr">
        <is>
          <t>DRYER</t>
        </is>
      </c>
      <c r="J817" s="25" t="inlineStr">
        <is>
          <t>ΕΠΕΣΕ ΤΕΛΑΡΟ ΑΠΟ ΤΙΣ ΡΑΓΕΣ ΠΡΙΝ ΤΟ ΞΗΡΑΝΤΗΡΙ ΣΤΗΝ ΓΡΑΜΜΗ ΜΕ ΤΑ ΧΛΩΡΑ</t>
        </is>
      </c>
      <c r="K817" s="53" t="n">
        <v>46077.6625</v>
      </c>
      <c r="L817" s="53" t="n">
        <v>46077.68541666667</v>
      </c>
      <c r="M817" s="54" t="n">
        <v>34</v>
      </c>
      <c r="N817" s="25" t="inlineStr">
        <is>
          <t>https://zenodo.org/records/17855209</t>
        </is>
      </c>
      <c r="O817" s="25" t="inlineStr">
        <is>
          <t>公开真实生产数据</t>
        </is>
      </c>
      <c r="P817" t="inlineStr">
        <is>
          <t>SHIFT-POST-20260224</t>
        </is>
      </c>
      <c r="Q817" t="inlineStr">
        <is>
          <t>已关联</t>
        </is>
      </c>
      <c r="R817" t="inlineStr">
        <is>
          <t>按班次口径判断</t>
        </is>
      </c>
      <c r="T817" t="inlineStr">
        <is>
          <t>否</t>
        </is>
      </c>
    </row>
    <row r="818">
      <c r="A818" s="25" t="inlineStr">
        <is>
          <t>STOP-POST-00182</t>
        </is>
      </c>
      <c r="B818" s="25" t="inlineStr">
        <is>
          <t>SHIFT-POST-20260224</t>
        </is>
      </c>
      <c r="C818" s="25" t="inlineStr">
        <is>
          <t>改善后</t>
        </is>
      </c>
      <c r="D818" s="51" t="n">
        <v>46077</v>
      </c>
      <c r="E818" s="25" t="inlineStr">
        <is>
          <t>KK200-1</t>
        </is>
      </c>
      <c r="F818" s="25" t="inlineStr">
        <is>
          <t>FAILURE</t>
        </is>
      </c>
      <c r="G818" s="25" t="inlineStr">
        <is>
          <t>OTHER FAILURE</t>
        </is>
      </c>
      <c r="H818" s="25" t="inlineStr">
        <is>
          <t>Unplanned</t>
        </is>
      </c>
      <c r="I818" s="25" t="inlineStr">
        <is>
          <t>CUTTER</t>
        </is>
      </c>
      <c r="J818" s="25" t="inlineStr">
        <is>
          <t>ΑΦΗΝΕΙ ΚΟΜΑΤΙ</t>
        </is>
      </c>
      <c r="K818" s="53" t="n">
        <v>46077.73333333333</v>
      </c>
      <c r="L818" s="53" t="n">
        <v>46077.73680555556</v>
      </c>
      <c r="M818" s="54" t="n">
        <v>6</v>
      </c>
      <c r="N818" s="25" t="inlineStr">
        <is>
          <t>https://zenodo.org/records/17855209</t>
        </is>
      </c>
      <c r="O818" s="25" t="inlineStr">
        <is>
          <t>公开真实生产数据</t>
        </is>
      </c>
      <c r="P818" t="inlineStr">
        <is>
          <t>SHIFT-POST-20260224</t>
        </is>
      </c>
      <c r="Q818" t="inlineStr">
        <is>
          <t>已关联</t>
        </is>
      </c>
      <c r="R818" t="inlineStr">
        <is>
          <t>按班次口径判断</t>
        </is>
      </c>
      <c r="T818" t="inlineStr">
        <is>
          <t>否</t>
        </is>
      </c>
    </row>
    <row r="819">
      <c r="A819" s="25" t="inlineStr">
        <is>
          <t>STOP-POST-00183</t>
        </is>
      </c>
      <c r="B819" s="25" t="inlineStr">
        <is>
          <t>SHIFT-POST-20260224</t>
        </is>
      </c>
      <c r="C819" s="25" t="inlineStr">
        <is>
          <t>改善后</t>
        </is>
      </c>
      <c r="D819" s="51" t="n">
        <v>46077</v>
      </c>
      <c r="E819" s="25" t="inlineStr">
        <is>
          <t>KK200-1</t>
        </is>
      </c>
      <c r="F819" s="25" t="inlineStr">
        <is>
          <t>FAILURE</t>
        </is>
      </c>
      <c r="G819" s="25" t="inlineStr">
        <is>
          <t>OTHER FAILURE</t>
        </is>
      </c>
      <c r="H819" s="25" t="inlineStr">
        <is>
          <t>Unplanned</t>
        </is>
      </c>
      <c r="I819" s="25" t="inlineStr">
        <is>
          <t>EXTRUDER PRESS</t>
        </is>
      </c>
      <c r="J819" s="25" t="inlineStr">
        <is>
          <t>ΑΦΗΝΕΙ ΚΟΜΑΤΙ</t>
        </is>
      </c>
      <c r="K819" s="53" t="n">
        <v>46077.74166666667</v>
      </c>
      <c r="L819" s="53" t="n">
        <v>46077.74791666667</v>
      </c>
      <c r="M819" s="54" t="n">
        <v>9</v>
      </c>
      <c r="N819" s="25" t="inlineStr">
        <is>
          <t>https://zenodo.org/records/17855209</t>
        </is>
      </c>
      <c r="O819" s="25" t="inlineStr">
        <is>
          <t>公开真实生产数据</t>
        </is>
      </c>
      <c r="P819" t="inlineStr">
        <is>
          <t>SHIFT-POST-20260224</t>
        </is>
      </c>
      <c r="Q819" t="inlineStr">
        <is>
          <t>已关联</t>
        </is>
      </c>
      <c r="R819" t="inlineStr">
        <is>
          <t>按班次口径判断</t>
        </is>
      </c>
      <c r="T819" t="inlineStr">
        <is>
          <t>否</t>
        </is>
      </c>
    </row>
    <row r="820">
      <c r="A820" s="25" t="inlineStr">
        <is>
          <t>STOP-POST-00184</t>
        </is>
      </c>
      <c r="B820" s="25" t="inlineStr">
        <is>
          <t>SHIFT-POST-20260224</t>
        </is>
      </c>
      <c r="C820" s="25" t="inlineStr">
        <is>
          <t>改善后</t>
        </is>
      </c>
      <c r="D820" s="51" t="n">
        <v>46077</v>
      </c>
      <c r="E820" s="25" t="inlineStr">
        <is>
          <t>KK200-1</t>
        </is>
      </c>
      <c r="F820" s="25" t="inlineStr">
        <is>
          <t>MATERIALS</t>
        </is>
      </c>
      <c r="G820" s="25" t="inlineStr">
        <is>
          <t>CRACKED WIP BRICKS</t>
        </is>
      </c>
      <c r="H820" s="25" t="inlineStr">
        <is>
          <t>Unplanned</t>
        </is>
      </c>
      <c r="I820" s="25" t="inlineStr">
        <is>
          <t>HACKING STATION</t>
        </is>
      </c>
      <c r="J820" s="25" t="inlineStr">
        <is>
          <t>-</t>
        </is>
      </c>
      <c r="K820" s="53" t="n">
        <v>46077.81041666667</v>
      </c>
      <c r="L820" s="53" t="n">
        <v>46077.81319444445</v>
      </c>
      <c r="M820" s="54" t="n">
        <v>4</v>
      </c>
      <c r="N820" s="25" t="inlineStr">
        <is>
          <t>https://zenodo.org/records/17855209</t>
        </is>
      </c>
      <c r="O820" s="25" t="inlineStr">
        <is>
          <t>公开真实生产数据</t>
        </is>
      </c>
      <c r="P820" t="inlineStr">
        <is>
          <t>SHIFT-POST-20260224</t>
        </is>
      </c>
      <c r="Q820" t="inlineStr">
        <is>
          <t>已关联</t>
        </is>
      </c>
      <c r="R820" t="inlineStr">
        <is>
          <t>按班次口径判断</t>
        </is>
      </c>
      <c r="T820" t="inlineStr">
        <is>
          <t>否</t>
        </is>
      </c>
    </row>
    <row r="821">
      <c r="A821" s="25" t="inlineStr">
        <is>
          <t>STOP-POST-00185</t>
        </is>
      </c>
      <c r="B821" s="25" t="inlineStr">
        <is>
          <t>SHIFT-POST-20260224</t>
        </is>
      </c>
      <c r="C821" s="25" t="inlineStr">
        <is>
          <t>改善后</t>
        </is>
      </c>
      <c r="D821" s="51" t="n">
        <v>46077</v>
      </c>
      <c r="E821" s="25" t="inlineStr">
        <is>
          <t>KK200-1</t>
        </is>
      </c>
      <c r="F821" s="25" t="inlineStr">
        <is>
          <t>FAILURE</t>
        </is>
      </c>
      <c r="G821" s="25" t="inlineStr">
        <is>
          <t>AUTOMATION FAILURE</t>
        </is>
      </c>
      <c r="H821" s="25" t="inlineStr">
        <is>
          <t>Unplanned</t>
        </is>
      </c>
      <c r="I821" s="25" t="inlineStr">
        <is>
          <t>DRYER</t>
        </is>
      </c>
      <c r="J821" s="25" t="inlineStr">
        <is>
          <t>ΔΕΝ ΠΗΓΕ ΣΤΗ ΘΕΣΗ ΤΟΥ Ο ΩΘΗΤΗΡΑΣ ΤΟΥ ΜΕΤΑΦΟΡΕΑ ΕΞΟΔΟΥ</t>
        </is>
      </c>
      <c r="K821" s="53" t="n">
        <v>46077.83472222222</v>
      </c>
      <c r="L821" s="53" t="n">
        <v>46077.84027777778</v>
      </c>
      <c r="M821" s="54" t="n">
        <v>8</v>
      </c>
      <c r="N821" s="25" t="inlineStr">
        <is>
          <t>https://zenodo.org/records/17855209</t>
        </is>
      </c>
      <c r="O821" s="25" t="inlineStr">
        <is>
          <t>公开真实生产数据</t>
        </is>
      </c>
      <c r="P821" t="inlineStr">
        <is>
          <t>SHIFT-POST-20260224</t>
        </is>
      </c>
      <c r="Q821" t="inlineStr">
        <is>
          <t>已关联</t>
        </is>
      </c>
      <c r="R821" t="inlineStr">
        <is>
          <t>按班次口径判断</t>
        </is>
      </c>
      <c r="T821" t="inlineStr">
        <is>
          <t>否</t>
        </is>
      </c>
    </row>
    <row r="822">
      <c r="A822" s="25" t="inlineStr">
        <is>
          <t>STOP-POST-00186</t>
        </is>
      </c>
      <c r="B822" s="25" t="inlineStr">
        <is>
          <t>SHIFT-POST-20260224</t>
        </is>
      </c>
      <c r="C822" s="25" t="inlineStr">
        <is>
          <t>改善后</t>
        </is>
      </c>
      <c r="D822" s="51" t="n">
        <v>46077</v>
      </c>
      <c r="E822" s="25" t="inlineStr">
        <is>
          <t>KK200-1</t>
        </is>
      </c>
      <c r="F822" s="25" t="inlineStr">
        <is>
          <t>OPERATIONAL</t>
        </is>
      </c>
      <c r="G822" s="25" t="inlineStr">
        <is>
          <t>CLEANING</t>
        </is>
      </c>
      <c r="H822" s="25" t="inlineStr">
        <is>
          <t>Planned - Included in OEE</t>
        </is>
      </c>
      <c r="I822" s="25" t="inlineStr">
        <is>
          <t>EXTRUDER PRESS</t>
        </is>
      </c>
      <c r="J822" s="25" t="inlineStr">
        <is>
          <t>-</t>
        </is>
      </c>
      <c r="K822" s="53" t="n">
        <v>46077.84305555555</v>
      </c>
      <c r="L822" s="53" t="n">
        <v>46077.85416666666</v>
      </c>
      <c r="M822" s="54" t="n">
        <v>15</v>
      </c>
      <c r="N822" s="25" t="inlineStr">
        <is>
          <t>https://zenodo.org/records/17855209</t>
        </is>
      </c>
      <c r="O822" s="25" t="inlineStr">
        <is>
          <t>公开真实生产数据</t>
        </is>
      </c>
      <c r="P822" t="inlineStr">
        <is>
          <t>SHIFT-POST-20260224</t>
        </is>
      </c>
      <c r="Q822" t="inlineStr">
        <is>
          <t>已关联</t>
        </is>
      </c>
      <c r="R822" t="inlineStr">
        <is>
          <t>按班次口径判断</t>
        </is>
      </c>
      <c r="T822" t="inlineStr">
        <is>
          <t>否</t>
        </is>
      </c>
    </row>
    <row r="823">
      <c r="A823" s="25" t="inlineStr">
        <is>
          <t>STOP-POST-00187</t>
        </is>
      </c>
      <c r="B823" s="25" t="inlineStr">
        <is>
          <t>SHIFT-POST-20260225</t>
        </is>
      </c>
      <c r="C823" s="25" t="inlineStr">
        <is>
          <t>改善后</t>
        </is>
      </c>
      <c r="D823" s="51" t="n">
        <v>46078</v>
      </c>
      <c r="E823" s="25" t="inlineStr">
        <is>
          <t>KK200-1</t>
        </is>
      </c>
      <c r="F823" s="25" t="inlineStr">
        <is>
          <t>FAILURE</t>
        </is>
      </c>
      <c r="G823" s="25" t="inlineStr">
        <is>
          <t>MECHANICAL FAILURE</t>
        </is>
      </c>
      <c r="H823" s="25" t="inlineStr">
        <is>
          <t>Unplanned</t>
        </is>
      </c>
      <c r="I823" s="25" t="inlineStr">
        <is>
          <t>ΜΕΤΑΦΟΡΕΑΣ ΑΔΕΙΩΝ ΤΕΛΑΡΩΝ</t>
        </is>
      </c>
      <c r="J823" s="25" t="inlineStr">
        <is>
          <t>ΚΟΠΗΚΕ ΤΟ ΚΟΛΑΝΙ ΤΟΥ ΜΟΤΕΡ ΚΙΝΗΣΗΣ ΤΟΥ ΜΕΤΑΦΟΡΕΑ/ΑΛΛΑΓΗ ΚΟΛΑΝΙΟΥ</t>
        </is>
      </c>
      <c r="K823" s="53" t="n">
        <v>46078.51875</v>
      </c>
      <c r="L823" s="53" t="n">
        <v>46078.53194444445</v>
      </c>
      <c r="M823" s="54" t="n">
        <v>19</v>
      </c>
      <c r="N823" s="25" t="inlineStr">
        <is>
          <t>https://zenodo.org/records/17855209</t>
        </is>
      </c>
      <c r="O823" s="25" t="inlineStr">
        <is>
          <t>公开真实生产数据</t>
        </is>
      </c>
      <c r="P823" t="inlineStr">
        <is>
          <t>SHIFT-POST-20260225</t>
        </is>
      </c>
      <c r="Q823" t="inlineStr">
        <is>
          <t>已关联</t>
        </is>
      </c>
      <c r="R823" t="inlineStr">
        <is>
          <t>按班次口径判断</t>
        </is>
      </c>
      <c r="T823" t="inlineStr">
        <is>
          <t>否</t>
        </is>
      </c>
    </row>
    <row r="824">
      <c r="A824" s="25" t="inlineStr">
        <is>
          <t>STOP-POST-00188</t>
        </is>
      </c>
      <c r="B824" s="25" t="inlineStr">
        <is>
          <t>SHIFT-POST-20260225</t>
        </is>
      </c>
      <c r="C824" s="25" t="inlineStr">
        <is>
          <t>改善后</t>
        </is>
      </c>
      <c r="D824" s="51" t="n">
        <v>46078</v>
      </c>
      <c r="E824" s="25" t="inlineStr">
        <is>
          <t>KK200-1</t>
        </is>
      </c>
      <c r="F824" s="25" t="inlineStr">
        <is>
          <t>MATERIALS</t>
        </is>
      </c>
      <c r="G824" s="25" t="inlineStr">
        <is>
          <t>MANUAL BRICK HANDLING</t>
        </is>
      </c>
      <c r="H824" s="25" t="inlineStr">
        <is>
          <t>Unplanned</t>
        </is>
      </c>
      <c r="I824" s="25" t="inlineStr">
        <is>
          <t>HACKING STATION</t>
        </is>
      </c>
      <c r="J824" s="25" t="inlineStr">
        <is>
          <t>-</t>
        </is>
      </c>
      <c r="K824" s="53" t="n">
        <v>46078.53958333333</v>
      </c>
      <c r="L824" s="53" t="n">
        <v>46078.54722222222</v>
      </c>
      <c r="M824" s="54" t="n">
        <v>11</v>
      </c>
      <c r="N824" s="25" t="inlineStr">
        <is>
          <t>https://zenodo.org/records/17855209</t>
        </is>
      </c>
      <c r="O824" s="25" t="inlineStr">
        <is>
          <t>公开真实生产数据</t>
        </is>
      </c>
      <c r="P824" t="inlineStr">
        <is>
          <t>SHIFT-POST-20260225</t>
        </is>
      </c>
      <c r="Q824" t="inlineStr">
        <is>
          <t>已关联</t>
        </is>
      </c>
      <c r="R824" t="inlineStr">
        <is>
          <t>按班次口径判断</t>
        </is>
      </c>
      <c r="T824" t="inlineStr">
        <is>
          <t>否</t>
        </is>
      </c>
    </row>
    <row r="825">
      <c r="A825" s="25" t="inlineStr">
        <is>
          <t>STOP-POST-00189</t>
        </is>
      </c>
      <c r="B825" s="25" t="inlineStr">
        <is>
          <t>SHIFT-POST-20260225</t>
        </is>
      </c>
      <c r="C825" s="25" t="inlineStr">
        <is>
          <t>改善后</t>
        </is>
      </c>
      <c r="D825" s="51" t="n">
        <v>46078</v>
      </c>
      <c r="E825" s="25" t="inlineStr">
        <is>
          <t>KK200-1</t>
        </is>
      </c>
      <c r="F825" s="25" t="inlineStr">
        <is>
          <t>MATERIALS</t>
        </is>
      </c>
      <c r="G825" s="25" t="inlineStr">
        <is>
          <t>MANUAL BRICK HANDLING</t>
        </is>
      </c>
      <c r="H825" s="25" t="inlineStr">
        <is>
          <t>Unplanned</t>
        </is>
      </c>
      <c r="I825" s="25" t="inlineStr">
        <is>
          <t>HACKING STATION</t>
        </is>
      </c>
      <c r="J825" s="25" t="inlineStr">
        <is>
          <t>-</t>
        </is>
      </c>
      <c r="K825" s="53" t="n">
        <v>46078.55069444444</v>
      </c>
      <c r="L825" s="53" t="n">
        <v>46078.55347222222</v>
      </c>
      <c r="M825" s="54" t="n">
        <v>4</v>
      </c>
      <c r="N825" s="25" t="inlineStr">
        <is>
          <t>https://zenodo.org/records/17855209</t>
        </is>
      </c>
      <c r="O825" s="25" t="inlineStr">
        <is>
          <t>公开真实生产数据</t>
        </is>
      </c>
      <c r="P825" t="inlineStr">
        <is>
          <t>SHIFT-POST-20260225</t>
        </is>
      </c>
      <c r="Q825" t="inlineStr">
        <is>
          <t>已关联</t>
        </is>
      </c>
      <c r="R825" t="inlineStr">
        <is>
          <t>按班次口径判断</t>
        </is>
      </c>
      <c r="T825" t="inlineStr">
        <is>
          <t>否</t>
        </is>
      </c>
    </row>
    <row r="826">
      <c r="A826" s="25" t="inlineStr">
        <is>
          <t>STOP-POST-00190</t>
        </is>
      </c>
      <c r="B826" s="25" t="inlineStr">
        <is>
          <t>SHIFT-POST-20260225</t>
        </is>
      </c>
      <c r="C826" s="25" t="inlineStr">
        <is>
          <t>改善后</t>
        </is>
      </c>
      <c r="D826" s="51" t="n">
        <v>46078</v>
      </c>
      <c r="E826" s="25" t="inlineStr">
        <is>
          <t>KK200-1</t>
        </is>
      </c>
      <c r="F826" s="25" t="inlineStr">
        <is>
          <t>SETUPS-CHANGEOVERS</t>
        </is>
      </c>
      <c r="G826" s="25" t="inlineStr">
        <is>
          <t>OTHER CALIBRATION</t>
        </is>
      </c>
      <c r="H826" s="25" t="inlineStr">
        <is>
          <t>Unplanned</t>
        </is>
      </c>
      <c r="I826" s="25" t="inlineStr">
        <is>
          <t>EXTRUDER PRESS</t>
        </is>
      </c>
      <c r="J826" s="25" t="inlineStr">
        <is>
          <t>ΑΛΛΑΓΗ ΡΟΛΟΓΙΟΥ ΠΙΕΣΕΩΣ VACUM</t>
        </is>
      </c>
      <c r="K826" s="53" t="n">
        <v>46078.56597222222</v>
      </c>
      <c r="L826" s="53" t="n">
        <v>46078.57222222222</v>
      </c>
      <c r="M826" s="54" t="n">
        <v>9</v>
      </c>
      <c r="N826" s="25" t="inlineStr">
        <is>
          <t>https://zenodo.org/records/17855209</t>
        </is>
      </c>
      <c r="O826" s="25" t="inlineStr">
        <is>
          <t>公开真实生产数据</t>
        </is>
      </c>
      <c r="P826" t="inlineStr">
        <is>
          <t>SHIFT-POST-20260225</t>
        </is>
      </c>
      <c r="Q826" t="inlineStr">
        <is>
          <t>已关联</t>
        </is>
      </c>
      <c r="R826" t="inlineStr">
        <is>
          <t>按班次口径判断</t>
        </is>
      </c>
      <c r="T826" t="inlineStr">
        <is>
          <t>是</t>
        </is>
      </c>
      <c r="U826">
        <f>IFERROR(VLOOKUP(G826,'18_换产标准_模拟'!$B$2:$F$4,3,FALSE),"")</f>
        <v/>
      </c>
      <c r="V826">
        <f>IFERROR(MAX(M826-U826,0),"")</f>
        <v/>
      </c>
      <c r="W826">
        <f>IFERROR(IF(V826=0,"达标",IF(V826&lt;=VLOOKUP(G826,'18_换产标准_模拟'!$B$2:$F$4,4,FALSE)-VLOOKUP(G826,'18_换产标准_模拟'!$B$2:$F$4,3,FALSE),"轻微超时",IF(V826&lt;=VLOOKUP(G826,'18_换产标准_模拟'!$B$2:$F$4,5,FALSE)-VLOOKUP(G826,'18_换产标准_模拟'!$B$2:$F$4,3,FALSE),"超时","严重超时"))),"")</f>
        <v/>
      </c>
      <c r="X826">
        <f>IFERROR(INDEX('18_换产标准_模拟'!$A$2:$A$4,MATCH(G826,'18_换产标准_模拟'!$B$2:$B$4,0)),"")</f>
        <v/>
      </c>
      <c r="Y826" t="inlineStr">
        <is>
          <t>团队模拟数据</t>
        </is>
      </c>
    </row>
    <row r="827">
      <c r="A827" s="25" t="inlineStr">
        <is>
          <t>STOP-POST-00191</t>
        </is>
      </c>
      <c r="B827" s="25" t="inlineStr">
        <is>
          <t>SHIFT-POST-20260225</t>
        </is>
      </c>
      <c r="C827" s="25" t="inlineStr">
        <is>
          <t>改善后</t>
        </is>
      </c>
      <c r="D827" s="51" t="n">
        <v>46078</v>
      </c>
      <c r="E827" s="25" t="inlineStr">
        <is>
          <t>KK200-1</t>
        </is>
      </c>
      <c r="F827" s="25" t="inlineStr">
        <is>
          <t>FAILURE</t>
        </is>
      </c>
      <c r="G827" s="25" t="inlineStr">
        <is>
          <t>MECHANICAL FAILURE</t>
        </is>
      </c>
      <c r="H827" s="25" t="inlineStr">
        <is>
          <t>Unplanned</t>
        </is>
      </c>
      <c r="I827" s="25" t="inlineStr">
        <is>
          <t>DRYER</t>
        </is>
      </c>
      <c r="J827" s="25" t="inlineStr">
        <is>
          <t>ΚΟΠΗΚΕ Η ΚΑΔΕΝΑ ΣΤΟ ΤΕΛΕΥΤΑΙΟ ΚΑΡΕΛΙΝΟ ΠΡΙΝ ΤΟ ΞΥΡΑΝΤΗΡΙΟ</t>
        </is>
      </c>
      <c r="K827" s="53" t="n">
        <v>46078.59027777778</v>
      </c>
      <c r="L827" s="53" t="n">
        <v>46078.61875</v>
      </c>
      <c r="M827" s="54" t="n">
        <v>41</v>
      </c>
      <c r="N827" s="25" t="inlineStr">
        <is>
          <t>https://zenodo.org/records/17855209</t>
        </is>
      </c>
      <c r="O827" s="25" t="inlineStr">
        <is>
          <t>公开真实生产数据</t>
        </is>
      </c>
      <c r="P827" t="inlineStr">
        <is>
          <t>SHIFT-POST-20260225</t>
        </is>
      </c>
      <c r="Q827" t="inlineStr">
        <is>
          <t>已关联</t>
        </is>
      </c>
      <c r="R827" t="inlineStr">
        <is>
          <t>按班次口径判断</t>
        </is>
      </c>
      <c r="T827" t="inlineStr">
        <is>
          <t>否</t>
        </is>
      </c>
    </row>
    <row r="828">
      <c r="A828" s="25" t="inlineStr">
        <is>
          <t>STOP-POST-00192</t>
        </is>
      </c>
      <c r="B828" s="25" t="inlineStr">
        <is>
          <t>SHIFT-POST-20260225</t>
        </is>
      </c>
      <c r="C828" s="25" t="inlineStr">
        <is>
          <t>改善后</t>
        </is>
      </c>
      <c r="D828" s="51" t="n">
        <v>46078</v>
      </c>
      <c r="E828" s="25" t="inlineStr">
        <is>
          <t>KK200-1</t>
        </is>
      </c>
      <c r="F828" s="25" t="inlineStr">
        <is>
          <t>MATERIALS</t>
        </is>
      </c>
      <c r="G828" s="25" t="inlineStr">
        <is>
          <t>MANUAL BRICK HANDLING</t>
        </is>
      </c>
      <c r="H828" s="25" t="inlineStr">
        <is>
          <t>Unplanned</t>
        </is>
      </c>
      <c r="I828" s="25" t="inlineStr">
        <is>
          <t>HACKING STATION</t>
        </is>
      </c>
      <c r="J828" s="25" t="inlineStr">
        <is>
          <t>-</t>
        </is>
      </c>
      <c r="K828" s="53" t="n">
        <v>46078.63472222222</v>
      </c>
      <c r="L828" s="53" t="n">
        <v>46078.64027777778</v>
      </c>
      <c r="M828" s="54" t="n">
        <v>8</v>
      </c>
      <c r="N828" s="25" t="inlineStr">
        <is>
          <t>https://zenodo.org/records/17855209</t>
        </is>
      </c>
      <c r="O828" s="25" t="inlineStr">
        <is>
          <t>公开真实生产数据</t>
        </is>
      </c>
      <c r="P828" t="inlineStr">
        <is>
          <t>SHIFT-POST-20260225</t>
        </is>
      </c>
      <c r="Q828" t="inlineStr">
        <is>
          <t>已关联</t>
        </is>
      </c>
      <c r="R828" t="inlineStr">
        <is>
          <t>按班次口径判断</t>
        </is>
      </c>
      <c r="T828" t="inlineStr">
        <is>
          <t>否</t>
        </is>
      </c>
    </row>
    <row r="829">
      <c r="A829" s="25" t="inlineStr">
        <is>
          <t>STOP-POST-00193</t>
        </is>
      </c>
      <c r="B829" s="25" t="inlineStr">
        <is>
          <t>SHIFT-POST-20260225</t>
        </is>
      </c>
      <c r="C829" s="25" t="inlineStr">
        <is>
          <t>改善后</t>
        </is>
      </c>
      <c r="D829" s="51" t="n">
        <v>46078</v>
      </c>
      <c r="E829" s="25" t="inlineStr">
        <is>
          <t>7KK25</t>
        </is>
      </c>
      <c r="F829" s="25" t="inlineStr">
        <is>
          <t>SETUPS-CHANGEOVERS</t>
        </is>
      </c>
      <c r="G829" s="25" t="inlineStr">
        <is>
          <t>MATERIAL CHANGEOVER</t>
        </is>
      </c>
      <c r="H829" s="25" t="inlineStr">
        <is>
          <t>Planned - Included in OEE</t>
        </is>
      </c>
      <c r="I829" s="25" t="inlineStr">
        <is>
          <t>EXTRUDER PRESS</t>
        </is>
      </c>
      <c r="J829" s="25" t="inlineStr">
        <is>
          <t>-</t>
        </is>
      </c>
      <c r="K829" s="53" t="n">
        <v>46078.67083333333</v>
      </c>
      <c r="L829" s="53" t="n">
        <v>46078.68125</v>
      </c>
      <c r="M829" s="54" t="n">
        <v>16</v>
      </c>
      <c r="N829" s="25" t="inlineStr">
        <is>
          <t>https://zenodo.org/records/17855209</t>
        </is>
      </c>
      <c r="O829" s="25" t="inlineStr">
        <is>
          <t>公开真实生产数据</t>
        </is>
      </c>
      <c r="P829" t="inlineStr">
        <is>
          <t>SHIFT-POST-20260225</t>
        </is>
      </c>
      <c r="Q829" t="inlineStr">
        <is>
          <t>已关联</t>
        </is>
      </c>
      <c r="R829" t="inlineStr">
        <is>
          <t>按班次口径判断</t>
        </is>
      </c>
      <c r="T829" t="inlineStr">
        <is>
          <t>是</t>
        </is>
      </c>
      <c r="U829">
        <f>IFERROR(VLOOKUP(G829,'18_换产标准_模拟'!$B$2:$F$4,3,FALSE),"")</f>
        <v/>
      </c>
      <c r="V829">
        <f>IFERROR(MAX(M829-U829,0),"")</f>
        <v/>
      </c>
      <c r="W829">
        <f>IFERROR(IF(V829=0,"达标",IF(V829&lt;=VLOOKUP(G829,'18_换产标准_模拟'!$B$2:$F$4,4,FALSE)-VLOOKUP(G829,'18_换产标准_模拟'!$B$2:$F$4,3,FALSE),"轻微超时",IF(V829&lt;=VLOOKUP(G829,'18_换产标准_模拟'!$B$2:$F$4,5,FALSE)-VLOOKUP(G829,'18_换产标准_模拟'!$B$2:$F$4,3,FALSE),"超时","严重超时"))),"")</f>
        <v/>
      </c>
      <c r="X829">
        <f>IFERROR(INDEX('18_换产标准_模拟'!$A$2:$A$4,MATCH(G829,'18_换产标准_模拟'!$B$2:$B$4,0)),"")</f>
        <v/>
      </c>
      <c r="Y829" t="inlineStr">
        <is>
          <t>团队模拟数据</t>
        </is>
      </c>
    </row>
    <row r="830">
      <c r="A830" s="25" t="inlineStr">
        <is>
          <t>STOP-POST-00194</t>
        </is>
      </c>
      <c r="B830" s="25" t="inlineStr">
        <is>
          <t>SHIFT-POST-20260225</t>
        </is>
      </c>
      <c r="C830" s="25" t="inlineStr">
        <is>
          <t>改善后</t>
        </is>
      </c>
      <c r="D830" s="51" t="n">
        <v>46078</v>
      </c>
      <c r="E830" s="25" t="inlineStr">
        <is>
          <t>7KK25</t>
        </is>
      </c>
      <c r="F830" s="25" t="inlineStr">
        <is>
          <t>SETUPS-CHANGEOVERS</t>
        </is>
      </c>
      <c r="G830" s="25" t="inlineStr">
        <is>
          <t>WIRE ROLL REPLACEMENT</t>
        </is>
      </c>
      <c r="H830" s="25" t="inlineStr">
        <is>
          <t>Unplanned</t>
        </is>
      </c>
      <c r="I830" s="25" t="inlineStr">
        <is>
          <t>EXTRUDER PRESS</t>
        </is>
      </c>
      <c r="J830" s="25" t="inlineStr">
        <is>
          <t>-</t>
        </is>
      </c>
      <c r="K830" s="53" t="n">
        <v>46078.68472222222</v>
      </c>
      <c r="L830" s="53" t="n">
        <v>46078.69166666667</v>
      </c>
      <c r="M830" s="54" t="n">
        <v>10</v>
      </c>
      <c r="N830" s="25" t="inlineStr">
        <is>
          <t>https://zenodo.org/records/17855209</t>
        </is>
      </c>
      <c r="O830" s="25" t="inlineStr">
        <is>
          <t>公开真实生产数据</t>
        </is>
      </c>
      <c r="P830" t="inlineStr">
        <is>
          <t>SHIFT-POST-20260225</t>
        </is>
      </c>
      <c r="Q830" t="inlineStr">
        <is>
          <t>已关联</t>
        </is>
      </c>
      <c r="R830" t="inlineStr">
        <is>
          <t>按班次口径判断</t>
        </is>
      </c>
      <c r="T830" t="inlineStr">
        <is>
          <t>是</t>
        </is>
      </c>
      <c r="U830">
        <f>IFERROR(VLOOKUP(G830,'18_换产标准_模拟'!$B$2:$F$4,3,FALSE),"")</f>
        <v/>
      </c>
      <c r="V830">
        <f>IFERROR(MAX(M830-U830,0),"")</f>
        <v/>
      </c>
      <c r="W830">
        <f>IFERROR(IF(V830=0,"达标",IF(V830&lt;=VLOOKUP(G830,'18_换产标准_模拟'!$B$2:$F$4,4,FALSE)-VLOOKUP(G830,'18_换产标准_模拟'!$B$2:$F$4,3,FALSE),"轻微超时",IF(V830&lt;=VLOOKUP(G830,'18_换产标准_模拟'!$B$2:$F$4,5,FALSE)-VLOOKUP(G830,'18_换产标准_模拟'!$B$2:$F$4,3,FALSE),"超时","严重超时"))),"")</f>
        <v/>
      </c>
      <c r="X830">
        <f>IFERROR(INDEX('18_换产标准_模拟'!$A$2:$A$4,MATCH(G830,'18_换产标准_模拟'!$B$2:$B$4,0)),"")</f>
        <v/>
      </c>
      <c r="Y830" t="inlineStr">
        <is>
          <t>团队模拟数据</t>
        </is>
      </c>
    </row>
    <row r="831">
      <c r="A831" s="25" t="inlineStr">
        <is>
          <t>STOP-POST-00195</t>
        </is>
      </c>
      <c r="B831" s="25" t="inlineStr">
        <is>
          <t>SHIFT-POST-20260225</t>
        </is>
      </c>
      <c r="C831" s="25" t="inlineStr">
        <is>
          <t>改善后</t>
        </is>
      </c>
      <c r="D831" s="51" t="n">
        <v>46078</v>
      </c>
      <c r="E831" s="25" t="inlineStr">
        <is>
          <t>7KK25</t>
        </is>
      </c>
      <c r="F831" s="25" t="inlineStr">
        <is>
          <t>MATERIALS</t>
        </is>
      </c>
      <c r="G831" s="25" t="inlineStr">
        <is>
          <t>RACK STARVATION</t>
        </is>
      </c>
      <c r="H831" s="25" t="inlineStr">
        <is>
          <t>Unplanned</t>
        </is>
      </c>
      <c r="I831" s="25" t="inlineStr">
        <is>
          <t>HACKING STATION</t>
        </is>
      </c>
      <c r="J831" s="25" t="inlineStr">
        <is>
          <t>ANAMONH TEΛΑΡΩΝ</t>
        </is>
      </c>
      <c r="K831" s="53" t="n">
        <v>46078.79791666667</v>
      </c>
      <c r="L831" s="53" t="n">
        <v>46078.80069444444</v>
      </c>
      <c r="M831" s="54" t="n">
        <v>4</v>
      </c>
      <c r="N831" s="25" t="inlineStr">
        <is>
          <t>https://zenodo.org/records/17855209</t>
        </is>
      </c>
      <c r="O831" s="25" t="inlineStr">
        <is>
          <t>公开真实生产数据</t>
        </is>
      </c>
      <c r="P831" t="inlineStr">
        <is>
          <t>SHIFT-POST-20260225</t>
        </is>
      </c>
      <c r="Q831" t="inlineStr">
        <is>
          <t>已关联</t>
        </is>
      </c>
      <c r="R831" t="inlineStr">
        <is>
          <t>按班次口径判断</t>
        </is>
      </c>
      <c r="T831" t="inlineStr">
        <is>
          <t>否</t>
        </is>
      </c>
    </row>
    <row r="832">
      <c r="A832" s="25" t="inlineStr">
        <is>
          <t>STOP-POST-00196</t>
        </is>
      </c>
      <c r="B832" s="25" t="inlineStr">
        <is>
          <t>SHIFT-POST-20260225</t>
        </is>
      </c>
      <c r="C832" s="25" t="inlineStr">
        <is>
          <t>改善后</t>
        </is>
      </c>
      <c r="D832" s="51" t="n">
        <v>46078</v>
      </c>
      <c r="E832" s="25" t="inlineStr">
        <is>
          <t>7KK25</t>
        </is>
      </c>
      <c r="F832" s="25" t="inlineStr">
        <is>
          <t>MATERIALS</t>
        </is>
      </c>
      <c r="G832" s="25" t="inlineStr">
        <is>
          <t>RACK STARVATION</t>
        </is>
      </c>
      <c r="H832" s="25" t="inlineStr">
        <is>
          <t>Unplanned</t>
        </is>
      </c>
      <c r="I832" s="25" t="inlineStr">
        <is>
          <t>HACKING STATION</t>
        </is>
      </c>
      <c r="J832" s="25" t="inlineStr">
        <is>
          <t>ANAMONH TELARVN</t>
        </is>
      </c>
      <c r="K832" s="53" t="n">
        <v>46078.81805555556</v>
      </c>
      <c r="L832" s="53" t="n">
        <v>46078.82083333333</v>
      </c>
      <c r="M832" s="54" t="n">
        <v>4</v>
      </c>
      <c r="N832" s="25" t="inlineStr">
        <is>
          <t>https://zenodo.org/records/17855209</t>
        </is>
      </c>
      <c r="O832" s="25" t="inlineStr">
        <is>
          <t>公开真实生产数据</t>
        </is>
      </c>
      <c r="P832" t="inlineStr">
        <is>
          <t>SHIFT-POST-20260225</t>
        </is>
      </c>
      <c r="Q832" t="inlineStr">
        <is>
          <t>已关联</t>
        </is>
      </c>
      <c r="R832" t="inlineStr">
        <is>
          <t>按班次口径判断</t>
        </is>
      </c>
      <c r="T832" t="inlineStr">
        <is>
          <t>否</t>
        </is>
      </c>
    </row>
    <row r="833">
      <c r="A833" s="25" t="inlineStr">
        <is>
          <t>STOP-POST-00197</t>
        </is>
      </c>
      <c r="B833" s="25" t="inlineStr">
        <is>
          <t>SHIFT-POST-20260225</t>
        </is>
      </c>
      <c r="C833" s="25" t="inlineStr">
        <is>
          <t>改善后</t>
        </is>
      </c>
      <c r="D833" s="51" t="n">
        <v>46078</v>
      </c>
      <c r="E833" s="25" t="inlineStr">
        <is>
          <t>7KK25</t>
        </is>
      </c>
      <c r="F833" s="25" t="inlineStr">
        <is>
          <t>MATERIALS</t>
        </is>
      </c>
      <c r="G833" s="25" t="inlineStr">
        <is>
          <t>RACK STARVATION</t>
        </is>
      </c>
      <c r="H833" s="25" t="inlineStr">
        <is>
          <t>Unplanned</t>
        </is>
      </c>
      <c r="I833" s="25" t="inlineStr">
        <is>
          <t>HACKING STATION</t>
        </is>
      </c>
      <c r="J833" s="25" t="inlineStr">
        <is>
          <t>ANAMONH TEΛΑΡΩΝ</t>
        </is>
      </c>
      <c r="K833" s="53" t="n">
        <v>46078.82291666666</v>
      </c>
      <c r="L833" s="53" t="n">
        <v>46078.83125</v>
      </c>
      <c r="M833" s="54" t="n">
        <v>12</v>
      </c>
      <c r="N833" s="25" t="inlineStr">
        <is>
          <t>https://zenodo.org/records/17855209</t>
        </is>
      </c>
      <c r="O833" s="25" t="inlineStr">
        <is>
          <t>公开真实生产数据</t>
        </is>
      </c>
      <c r="P833" t="inlineStr">
        <is>
          <t>SHIFT-POST-20260225</t>
        </is>
      </c>
      <c r="Q833" t="inlineStr">
        <is>
          <t>已关联</t>
        </is>
      </c>
      <c r="R833" t="inlineStr">
        <is>
          <t>按班次口径判断</t>
        </is>
      </c>
      <c r="T833" t="inlineStr">
        <is>
          <t>否</t>
        </is>
      </c>
    </row>
    <row r="834">
      <c r="A834" s="25" t="inlineStr">
        <is>
          <t>STOP-POST-00198</t>
        </is>
      </c>
      <c r="B834" s="25" t="inlineStr">
        <is>
          <t>SHIFT-POST-20260225</t>
        </is>
      </c>
      <c r="C834" s="25" t="inlineStr">
        <is>
          <t>改善后</t>
        </is>
      </c>
      <c r="D834" s="51" t="n">
        <v>46078</v>
      </c>
      <c r="E834" s="25" t="inlineStr">
        <is>
          <t>7KK25</t>
        </is>
      </c>
      <c r="F834" s="25" t="inlineStr">
        <is>
          <t>OPERATIONAL</t>
        </is>
      </c>
      <c r="G834" s="25" t="inlineStr">
        <is>
          <t>CLEANING</t>
        </is>
      </c>
      <c r="H834" s="25" t="inlineStr">
        <is>
          <t>Planned - Included in OEE</t>
        </is>
      </c>
      <c r="I834" s="25" t="inlineStr">
        <is>
          <t>EXTRUDER PRESS</t>
        </is>
      </c>
      <c r="J834" s="25" t="inlineStr">
        <is>
          <t>-</t>
        </is>
      </c>
      <c r="K834" s="53" t="n">
        <v>46078.83263888889</v>
      </c>
      <c r="L834" s="53" t="n">
        <v>46078.84375</v>
      </c>
      <c r="M834" s="54" t="n">
        <v>16</v>
      </c>
      <c r="N834" s="25" t="inlineStr">
        <is>
          <t>https://zenodo.org/records/17855209</t>
        </is>
      </c>
      <c r="O834" s="25" t="inlineStr">
        <is>
          <t>公开真实生产数据</t>
        </is>
      </c>
      <c r="P834" t="inlineStr">
        <is>
          <t>SHIFT-POST-20260225</t>
        </is>
      </c>
      <c r="Q834" t="inlineStr">
        <is>
          <t>已关联</t>
        </is>
      </c>
      <c r="R834" t="inlineStr">
        <is>
          <t>按班次口径判断</t>
        </is>
      </c>
      <c r="T834" t="inlineStr">
        <is>
          <t>否</t>
        </is>
      </c>
    </row>
    <row r="835">
      <c r="A835" s="25" t="inlineStr">
        <is>
          <t>STOP-POST-00199</t>
        </is>
      </c>
      <c r="B835" s="25" t="inlineStr">
        <is>
          <t>SHIFT-POST-20260226</t>
        </is>
      </c>
      <c r="C835" s="25" t="inlineStr">
        <is>
          <t>改善后</t>
        </is>
      </c>
      <c r="D835" s="51" t="n">
        <v>46079</v>
      </c>
      <c r="E835" s="25" t="inlineStr">
        <is>
          <t>7KK25</t>
        </is>
      </c>
      <c r="F835" s="25" t="inlineStr">
        <is>
          <t>FAILURE</t>
        </is>
      </c>
      <c r="G835" s="25" t="inlineStr">
        <is>
          <t>OTHER FAILURE</t>
        </is>
      </c>
      <c r="H835" s="25" t="inlineStr">
        <is>
          <t>Unplanned</t>
        </is>
      </c>
      <c r="I835" s="25" t="inlineStr">
        <is>
          <t>CUTTER</t>
        </is>
      </c>
      <c r="J835" s="25" t="inlineStr">
        <is>
          <t>ΚΟΠΗΚΕ ΤΟ ΣΥΡΜΑ</t>
        </is>
      </c>
      <c r="K835" s="53" t="n">
        <v>46079.51458333333</v>
      </c>
      <c r="L835" s="53" t="n">
        <v>46079.52013888889</v>
      </c>
      <c r="M835" s="54" t="n">
        <v>8</v>
      </c>
      <c r="N835" s="25" t="inlineStr">
        <is>
          <t>https://zenodo.org/records/17855209</t>
        </is>
      </c>
      <c r="O835" s="25" t="inlineStr">
        <is>
          <t>公开真实生产数据</t>
        </is>
      </c>
      <c r="P835" t="inlineStr">
        <is>
          <t>SHIFT-POST-20260226</t>
        </is>
      </c>
      <c r="Q835" t="inlineStr">
        <is>
          <t>已关联</t>
        </is>
      </c>
      <c r="R835" t="inlineStr">
        <is>
          <t>按班次口径判断</t>
        </is>
      </c>
      <c r="T835" t="inlineStr">
        <is>
          <t>否</t>
        </is>
      </c>
    </row>
    <row r="836">
      <c r="A836" s="25" t="inlineStr">
        <is>
          <t>STOP-POST-00200</t>
        </is>
      </c>
      <c r="B836" s="25" t="inlineStr">
        <is>
          <t>SHIFT-POST-20260226</t>
        </is>
      </c>
      <c r="C836" s="25" t="inlineStr">
        <is>
          <t>改善后</t>
        </is>
      </c>
      <c r="D836" s="51" t="n">
        <v>46079</v>
      </c>
      <c r="E836" s="25" t="inlineStr">
        <is>
          <t>KK250</t>
        </is>
      </c>
      <c r="F836" s="25" t="inlineStr">
        <is>
          <t>SETUPS-CHANGEOVERS</t>
        </is>
      </c>
      <c r="G836" s="25" t="inlineStr">
        <is>
          <t>MATERIAL CHANGEOVER</t>
        </is>
      </c>
      <c r="H836" s="25" t="inlineStr">
        <is>
          <t>Planned - Included in OEE</t>
        </is>
      </c>
      <c r="I836" s="25" t="inlineStr">
        <is>
          <t>EXTRUDER PRESS</t>
        </is>
      </c>
      <c r="J836" s="25" t="inlineStr">
        <is>
          <t>-</t>
        </is>
      </c>
      <c r="K836" s="53" t="n">
        <v>46079.53333333333</v>
      </c>
      <c r="L836" s="53" t="n">
        <v>46079.54375</v>
      </c>
      <c r="M836" s="54" t="n">
        <v>15</v>
      </c>
      <c r="N836" s="25" t="inlineStr">
        <is>
          <t>https://zenodo.org/records/17855209</t>
        </is>
      </c>
      <c r="O836" s="25" t="inlineStr">
        <is>
          <t>公开真实生产数据</t>
        </is>
      </c>
      <c r="P836" t="inlineStr">
        <is>
          <t>SHIFT-POST-20260226</t>
        </is>
      </c>
      <c r="Q836" t="inlineStr">
        <is>
          <t>已关联</t>
        </is>
      </c>
      <c r="R836" t="inlineStr">
        <is>
          <t>按班次口径判断</t>
        </is>
      </c>
      <c r="T836" t="inlineStr">
        <is>
          <t>是</t>
        </is>
      </c>
      <c r="U836">
        <f>IFERROR(VLOOKUP(G836,'18_换产标准_模拟'!$B$2:$F$4,3,FALSE),"")</f>
        <v/>
      </c>
      <c r="V836">
        <f>IFERROR(MAX(M836-U836,0),"")</f>
        <v/>
      </c>
      <c r="W836">
        <f>IFERROR(IF(V836=0,"达标",IF(V836&lt;=VLOOKUP(G836,'18_换产标准_模拟'!$B$2:$F$4,4,FALSE)-VLOOKUP(G836,'18_换产标准_模拟'!$B$2:$F$4,3,FALSE),"轻微超时",IF(V836&lt;=VLOOKUP(G836,'18_换产标准_模拟'!$B$2:$F$4,5,FALSE)-VLOOKUP(G836,'18_换产标准_模拟'!$B$2:$F$4,3,FALSE),"超时","严重超时"))),"")</f>
        <v/>
      </c>
      <c r="X836">
        <f>IFERROR(INDEX('18_换产标准_模拟'!$A$2:$A$4,MATCH(G836,'18_换产标准_模拟'!$B$2:$B$4,0)),"")</f>
        <v/>
      </c>
      <c r="Y836" t="inlineStr">
        <is>
          <t>团队模拟数据</t>
        </is>
      </c>
    </row>
    <row r="837">
      <c r="A837" s="25" t="inlineStr">
        <is>
          <t>STOP-POST-00201</t>
        </is>
      </c>
      <c r="B837" s="25" t="inlineStr">
        <is>
          <t>SHIFT-POST-20260226</t>
        </is>
      </c>
      <c r="C837" s="25" t="inlineStr">
        <is>
          <t>改善后</t>
        </is>
      </c>
      <c r="D837" s="51" t="n">
        <v>46079</v>
      </c>
      <c r="E837" s="25" t="inlineStr">
        <is>
          <t>KK250</t>
        </is>
      </c>
      <c r="F837" s="25" t="inlineStr">
        <is>
          <t>MATERIALS</t>
        </is>
      </c>
      <c r="G837" s="25" t="inlineStr">
        <is>
          <t>MANUAL BRICK HANDLING</t>
        </is>
      </c>
      <c r="H837" s="25" t="inlineStr">
        <is>
          <t>Unplanned</t>
        </is>
      </c>
      <c r="I837" s="25" t="inlineStr">
        <is>
          <t>EXTRUDER PRESS</t>
        </is>
      </c>
      <c r="J837" s="25" t="inlineStr">
        <is>
          <t>-</t>
        </is>
      </c>
      <c r="K837" s="53" t="n">
        <v>46079.5625</v>
      </c>
      <c r="L837" s="53" t="n">
        <v>46079.56736111111</v>
      </c>
      <c r="M837" s="54" t="n">
        <v>7</v>
      </c>
      <c r="N837" s="25" t="inlineStr">
        <is>
          <t>https://zenodo.org/records/17855209</t>
        </is>
      </c>
      <c r="O837" s="25" t="inlineStr">
        <is>
          <t>公开真实生产数据</t>
        </is>
      </c>
      <c r="P837" t="inlineStr">
        <is>
          <t>SHIFT-POST-20260226</t>
        </is>
      </c>
      <c r="Q837" t="inlineStr">
        <is>
          <t>已关联</t>
        </is>
      </c>
      <c r="R837" t="inlineStr">
        <is>
          <t>按班次口径判断</t>
        </is>
      </c>
      <c r="T837" t="inlineStr">
        <is>
          <t>否</t>
        </is>
      </c>
    </row>
    <row r="838">
      <c r="A838" s="25" t="inlineStr">
        <is>
          <t>STOP-POST-00202</t>
        </is>
      </c>
      <c r="B838" s="25" t="inlineStr">
        <is>
          <t>SHIFT-POST-20260226</t>
        </is>
      </c>
      <c r="C838" s="25" t="inlineStr">
        <is>
          <t>改善后</t>
        </is>
      </c>
      <c r="D838" s="51" t="n">
        <v>46079</v>
      </c>
      <c r="E838" s="25" t="inlineStr">
        <is>
          <t>KK250</t>
        </is>
      </c>
      <c r="F838" s="25" t="inlineStr">
        <is>
          <t>FAILURE</t>
        </is>
      </c>
      <c r="G838" s="25" t="inlineStr">
        <is>
          <t>MECHANICAL FAILURE</t>
        </is>
      </c>
      <c r="H838" s="25" t="inlineStr">
        <is>
          <t>Unplanned</t>
        </is>
      </c>
      <c r="I838" s="25" t="inlineStr">
        <is>
          <t>HACKING STATION</t>
        </is>
      </c>
      <c r="J838" s="25" t="inlineStr">
        <is>
          <t>ΚΟΠΗΚΕ Η ΚΑΔΕΝΑ ΤΗΣ ΠΕΝΣΑΣ ΤΟΥ ΡΟΜΠΟΤ</t>
        </is>
      </c>
      <c r="K838" s="53" t="n">
        <v>46079.62569444445</v>
      </c>
      <c r="L838" s="53" t="n">
        <v>46079.62916666667</v>
      </c>
      <c r="M838" s="54" t="n">
        <v>5</v>
      </c>
      <c r="N838" s="25" t="inlineStr">
        <is>
          <t>https://zenodo.org/records/17855209</t>
        </is>
      </c>
      <c r="O838" s="25" t="inlineStr">
        <is>
          <t>公开真实生产数据</t>
        </is>
      </c>
      <c r="P838" t="inlineStr">
        <is>
          <t>SHIFT-POST-20260226</t>
        </is>
      </c>
      <c r="Q838" t="inlineStr">
        <is>
          <t>已关联</t>
        </is>
      </c>
      <c r="R838" t="inlineStr">
        <is>
          <t>按班次口径判断</t>
        </is>
      </c>
      <c r="T838" t="inlineStr">
        <is>
          <t>否</t>
        </is>
      </c>
    </row>
    <row r="839">
      <c r="A839" s="25" t="inlineStr">
        <is>
          <t>STOP-POST-00203</t>
        </is>
      </c>
      <c r="B839" s="25" t="inlineStr">
        <is>
          <t>SHIFT-POST-20260226</t>
        </is>
      </c>
      <c r="C839" s="25" t="inlineStr">
        <is>
          <t>改善后</t>
        </is>
      </c>
      <c r="D839" s="51" t="n">
        <v>46079</v>
      </c>
      <c r="E839" s="25" t="inlineStr">
        <is>
          <t>KK250</t>
        </is>
      </c>
      <c r="F839" s="25" t="inlineStr">
        <is>
          <t>MATERIALS</t>
        </is>
      </c>
      <c r="G839" s="25" t="inlineStr">
        <is>
          <t>MANUAL BRICK HANDLING</t>
        </is>
      </c>
      <c r="H839" s="25" t="inlineStr">
        <is>
          <t>Unplanned</t>
        </is>
      </c>
      <c r="I839" s="25" t="inlineStr">
        <is>
          <t>HACKING STATION</t>
        </is>
      </c>
      <c r="J839" s="25" t="inlineStr">
        <is>
          <t>-</t>
        </is>
      </c>
      <c r="K839" s="53" t="n">
        <v>46079.64027777778</v>
      </c>
      <c r="L839" s="53" t="n">
        <v>46079.64236111111</v>
      </c>
      <c r="M839" s="54" t="n">
        <v>3</v>
      </c>
      <c r="N839" s="25" t="inlineStr">
        <is>
          <t>https://zenodo.org/records/17855209</t>
        </is>
      </c>
      <c r="O839" s="25" t="inlineStr">
        <is>
          <t>公开真实生产数据</t>
        </is>
      </c>
      <c r="P839" t="inlineStr">
        <is>
          <t>SHIFT-POST-20260226</t>
        </is>
      </c>
      <c r="Q839" t="inlineStr">
        <is>
          <t>已关联</t>
        </is>
      </c>
      <c r="R839" t="inlineStr">
        <is>
          <t>按班次口径判断</t>
        </is>
      </c>
      <c r="T839" t="inlineStr">
        <is>
          <t>否</t>
        </is>
      </c>
    </row>
    <row r="840">
      <c r="A840" s="25" t="inlineStr">
        <is>
          <t>STOP-POST-00204</t>
        </is>
      </c>
      <c r="B840" s="25" t="inlineStr">
        <is>
          <t>SHIFT-POST-20260226</t>
        </is>
      </c>
      <c r="C840" s="25" t="inlineStr">
        <is>
          <t>改善后</t>
        </is>
      </c>
      <c r="D840" s="51" t="n">
        <v>46079</v>
      </c>
      <c r="E840" s="25" t="inlineStr">
        <is>
          <t>9KK25</t>
        </is>
      </c>
      <c r="F840" s="25" t="inlineStr">
        <is>
          <t>SETUPS-CHANGEOVERS</t>
        </is>
      </c>
      <c r="G840" s="25" t="inlineStr">
        <is>
          <t>MATERIAL CHANGEOVER</t>
        </is>
      </c>
      <c r="H840" s="25" t="inlineStr">
        <is>
          <t>Planned - Included in OEE</t>
        </is>
      </c>
      <c r="I840" s="25" t="inlineStr">
        <is>
          <t>EXTRUDER PRESS</t>
        </is>
      </c>
      <c r="J840" s="25" t="inlineStr">
        <is>
          <t>-</t>
        </is>
      </c>
      <c r="K840" s="53" t="n">
        <v>46079.69513888889</v>
      </c>
      <c r="L840" s="53" t="n">
        <v>46079.70972222222</v>
      </c>
      <c r="M840" s="54" t="n">
        <v>22</v>
      </c>
      <c r="N840" s="25" t="inlineStr">
        <is>
          <t>https://zenodo.org/records/17855209</t>
        </is>
      </c>
      <c r="O840" s="25" t="inlineStr">
        <is>
          <t>公开真实生产数据</t>
        </is>
      </c>
      <c r="P840" t="inlineStr">
        <is>
          <t>SHIFT-POST-20260226</t>
        </is>
      </c>
      <c r="Q840" t="inlineStr">
        <is>
          <t>已关联</t>
        </is>
      </c>
      <c r="R840" t="inlineStr">
        <is>
          <t>按班次口径判断</t>
        </is>
      </c>
      <c r="T840" t="inlineStr">
        <is>
          <t>是</t>
        </is>
      </c>
      <c r="U840">
        <f>IFERROR(VLOOKUP(G840,'18_换产标准_模拟'!$B$2:$F$4,3,FALSE),"")</f>
        <v/>
      </c>
      <c r="V840">
        <f>IFERROR(MAX(M840-U840,0),"")</f>
        <v/>
      </c>
      <c r="W840">
        <f>IFERROR(IF(V840=0,"达标",IF(V840&lt;=VLOOKUP(G840,'18_换产标准_模拟'!$B$2:$F$4,4,FALSE)-VLOOKUP(G840,'18_换产标准_模拟'!$B$2:$F$4,3,FALSE),"轻微超时",IF(V840&lt;=VLOOKUP(G840,'18_换产标准_模拟'!$B$2:$F$4,5,FALSE)-VLOOKUP(G840,'18_换产标准_模拟'!$B$2:$F$4,3,FALSE),"超时","严重超时"))),"")</f>
        <v/>
      </c>
      <c r="X840">
        <f>IFERROR(INDEX('18_换产标准_模拟'!$A$2:$A$4,MATCH(G840,'18_换产标准_模拟'!$B$2:$B$4,0)),"")</f>
        <v/>
      </c>
      <c r="Y840" t="inlineStr">
        <is>
          <t>团队模拟数据</t>
        </is>
      </c>
    </row>
    <row r="841">
      <c r="A841" s="25" t="inlineStr">
        <is>
          <t>STOP-POST-00205</t>
        </is>
      </c>
      <c r="B841" s="25" t="inlineStr">
        <is>
          <t>SHIFT-POST-20260226</t>
        </is>
      </c>
      <c r="C841" s="25" t="inlineStr">
        <is>
          <t>改善后</t>
        </is>
      </c>
      <c r="D841" s="51" t="n">
        <v>46079</v>
      </c>
      <c r="E841" s="25" t="inlineStr">
        <is>
          <t>9KK25</t>
        </is>
      </c>
      <c r="F841" s="25" t="inlineStr">
        <is>
          <t>MATERIALS</t>
        </is>
      </c>
      <c r="G841" s="25" t="inlineStr">
        <is>
          <t>MANUAL BRICK HANDLING</t>
        </is>
      </c>
      <c r="H841" s="25" t="inlineStr">
        <is>
          <t>Unplanned</t>
        </is>
      </c>
      <c r="I841" s="25" t="inlineStr">
        <is>
          <t>HACKING STATION</t>
        </is>
      </c>
      <c r="J841" s="25" t="inlineStr">
        <is>
          <t>-</t>
        </is>
      </c>
      <c r="K841" s="53" t="n">
        <v>46079.71666666667</v>
      </c>
      <c r="L841" s="53" t="n">
        <v>46079.72430555556</v>
      </c>
      <c r="M841" s="54" t="n">
        <v>12</v>
      </c>
      <c r="N841" s="25" t="inlineStr">
        <is>
          <t>https://zenodo.org/records/17855209</t>
        </is>
      </c>
      <c r="O841" s="25" t="inlineStr">
        <is>
          <t>公开真实生产数据</t>
        </is>
      </c>
      <c r="P841" t="inlineStr">
        <is>
          <t>SHIFT-POST-20260226</t>
        </is>
      </c>
      <c r="Q841" t="inlineStr">
        <is>
          <t>已关联</t>
        </is>
      </c>
      <c r="R841" t="inlineStr">
        <is>
          <t>按班次口径判断</t>
        </is>
      </c>
      <c r="T841" t="inlineStr">
        <is>
          <t>否</t>
        </is>
      </c>
    </row>
    <row r="842">
      <c r="A842" s="25" t="inlineStr">
        <is>
          <t>STOP-POST-00206</t>
        </is>
      </c>
      <c r="B842" s="25" t="inlineStr">
        <is>
          <t>SHIFT-POST-20260226</t>
        </is>
      </c>
      <c r="C842" s="25" t="inlineStr">
        <is>
          <t>改善后</t>
        </is>
      </c>
      <c r="D842" s="51" t="n">
        <v>46079</v>
      </c>
      <c r="E842" s="25" t="inlineStr">
        <is>
          <t>9KK25</t>
        </is>
      </c>
      <c r="F842" s="25" t="inlineStr">
        <is>
          <t>FAILURE</t>
        </is>
      </c>
      <c r="G842" s="25" t="inlineStr">
        <is>
          <t>OTHER FAILURE</t>
        </is>
      </c>
      <c r="H842" s="25" t="inlineStr">
        <is>
          <t>Unplanned</t>
        </is>
      </c>
      <c r="I842" s="25" t="inlineStr">
        <is>
          <t>ΜΕΤΑΦΟΡΕΑΣ ΑΔΕΙΩΝ ΤΕΛΑΡΩΝ</t>
        </is>
      </c>
      <c r="J842" s="25" t="inlineStr">
        <is>
          <t>ΕΠΕΣΕ ΘΕΡΜΙΚΟ ΛΟΓΩ ΥΠΕΡΦΟΡΤΩΣΗΣ</t>
        </is>
      </c>
      <c r="K842" s="53" t="n">
        <v>46079.75138888889</v>
      </c>
      <c r="L842" s="53" t="n">
        <v>46079.75763888889</v>
      </c>
      <c r="M842" s="54" t="n">
        <v>10</v>
      </c>
      <c r="N842" s="25" t="inlineStr">
        <is>
          <t>https://zenodo.org/records/17855209</t>
        </is>
      </c>
      <c r="O842" s="25" t="inlineStr">
        <is>
          <t>公开真实生产数据</t>
        </is>
      </c>
      <c r="P842" t="inlineStr">
        <is>
          <t>SHIFT-POST-20260226</t>
        </is>
      </c>
      <c r="Q842" t="inlineStr">
        <is>
          <t>已关联</t>
        </is>
      </c>
      <c r="R842" t="inlineStr">
        <is>
          <t>按班次口径判断</t>
        </is>
      </c>
      <c r="T842" t="inlineStr">
        <is>
          <t>否</t>
        </is>
      </c>
    </row>
    <row r="843">
      <c r="A843" s="25" t="inlineStr">
        <is>
          <t>STOP-POST-00207</t>
        </is>
      </c>
      <c r="B843" s="25" t="inlineStr">
        <is>
          <t>SHIFT-POST-20260226</t>
        </is>
      </c>
      <c r="C843" s="25" t="inlineStr">
        <is>
          <t>改善后</t>
        </is>
      </c>
      <c r="D843" s="51" t="n">
        <v>46079</v>
      </c>
      <c r="E843" s="25" t="inlineStr">
        <is>
          <t>9KK25</t>
        </is>
      </c>
      <c r="F843" s="25" t="inlineStr">
        <is>
          <t>MATERIALS</t>
        </is>
      </c>
      <c r="G843" s="25" t="inlineStr">
        <is>
          <t>RACK STARVATION</t>
        </is>
      </c>
      <c r="H843" s="25" t="inlineStr">
        <is>
          <t>Unplanned</t>
        </is>
      </c>
      <c r="I843" s="25" t="inlineStr">
        <is>
          <t>EXTRUDER PRESS</t>
        </is>
      </c>
      <c r="J843" s="25" t="inlineStr">
        <is>
          <t>ΑΝΑΜΟΝΗ ΓΙΑ ΤΕΛΑΡΑ ΣΤΗΝ ΠΡΕΣΑ/ΕΛΕΓΧΟΣ ΛΑΜΑΡΙΝΑΣ ΣΤΟΝ ΚΟΦΤΗ</t>
        </is>
      </c>
      <c r="K843" s="53" t="n">
        <v>46079.76875</v>
      </c>
      <c r="L843" s="53" t="n">
        <v>46079.77430555555</v>
      </c>
      <c r="M843" s="54" t="n">
        <v>8</v>
      </c>
      <c r="N843" s="25" t="inlineStr">
        <is>
          <t>https://zenodo.org/records/17855209</t>
        </is>
      </c>
      <c r="O843" s="25" t="inlineStr">
        <is>
          <t>公开真实生产数据</t>
        </is>
      </c>
      <c r="P843" t="inlineStr">
        <is>
          <t>SHIFT-POST-20260226</t>
        </is>
      </c>
      <c r="Q843" t="inlineStr">
        <is>
          <t>已关联</t>
        </is>
      </c>
      <c r="R843" t="inlineStr">
        <is>
          <t>按班次口径判断</t>
        </is>
      </c>
      <c r="T843" t="inlineStr">
        <is>
          <t>否</t>
        </is>
      </c>
    </row>
    <row r="844">
      <c r="A844" s="25" t="inlineStr">
        <is>
          <t>STOP-POST-00208</t>
        </is>
      </c>
      <c r="B844" s="25" t="inlineStr">
        <is>
          <t>SHIFT-POST-20260226</t>
        </is>
      </c>
      <c r="C844" s="25" t="inlineStr">
        <is>
          <t>改善后</t>
        </is>
      </c>
      <c r="D844" s="51" t="n">
        <v>46079</v>
      </c>
      <c r="E844" s="25" t="inlineStr">
        <is>
          <t>9KK25</t>
        </is>
      </c>
      <c r="F844" s="25" t="inlineStr">
        <is>
          <t>MATERIALS</t>
        </is>
      </c>
      <c r="G844" s="25" t="inlineStr">
        <is>
          <t>RACK STARVATION</t>
        </is>
      </c>
      <c r="H844" s="25" t="inlineStr">
        <is>
          <t>Unplanned</t>
        </is>
      </c>
      <c r="I844" s="25" t="inlineStr">
        <is>
          <t>HACKING STATION</t>
        </is>
      </c>
      <c r="J844" s="25" t="inlineStr">
        <is>
          <t>ANAMONH TEΛΑΡΩΝ</t>
        </is>
      </c>
      <c r="K844" s="53" t="n">
        <v>46079.79930555556</v>
      </c>
      <c r="L844" s="53" t="n">
        <v>46079.80208333334</v>
      </c>
      <c r="M844" s="54" t="n">
        <v>5</v>
      </c>
      <c r="N844" s="25" t="inlineStr">
        <is>
          <t>https://zenodo.org/records/17855209</t>
        </is>
      </c>
      <c r="O844" s="25" t="inlineStr">
        <is>
          <t>公开真实生产数据</t>
        </is>
      </c>
      <c r="P844" t="inlineStr">
        <is>
          <t>SHIFT-POST-20260226</t>
        </is>
      </c>
      <c r="Q844" t="inlineStr">
        <is>
          <t>已关联</t>
        </is>
      </c>
      <c r="R844" t="inlineStr">
        <is>
          <t>按班次口径判断</t>
        </is>
      </c>
      <c r="T844" t="inlineStr">
        <is>
          <t>否</t>
        </is>
      </c>
    </row>
    <row r="845">
      <c r="A845" s="25" t="inlineStr">
        <is>
          <t>STOP-POST-00209</t>
        </is>
      </c>
      <c r="B845" s="25" t="inlineStr">
        <is>
          <t>SHIFT-POST-20260226</t>
        </is>
      </c>
      <c r="C845" s="25" t="inlineStr">
        <is>
          <t>改善后</t>
        </is>
      </c>
      <c r="D845" s="51" t="n">
        <v>46079</v>
      </c>
      <c r="E845" s="25" t="inlineStr">
        <is>
          <t>9KK25</t>
        </is>
      </c>
      <c r="F845" s="25" t="inlineStr">
        <is>
          <t>MATERIALS</t>
        </is>
      </c>
      <c r="G845" s="25" t="inlineStr">
        <is>
          <t>MANUAL BRICK HANDLING</t>
        </is>
      </c>
      <c r="H845" s="25" t="inlineStr">
        <is>
          <t>Unplanned</t>
        </is>
      </c>
      <c r="I845" s="25" t="inlineStr">
        <is>
          <t>HACKING STATION</t>
        </is>
      </c>
      <c r="J845" s="25" t="inlineStr">
        <is>
          <t>ΣΚΙΣΜΕΝΑ ΤΟΥΒΛΑ ΠΟΥ ΠΕΤΑΧΘΗΚΑΝ</t>
        </is>
      </c>
      <c r="K845" s="53" t="n">
        <v>46079.81319444445</v>
      </c>
      <c r="L845" s="53" t="n">
        <v>46079.81944444445</v>
      </c>
      <c r="M845" s="54" t="n">
        <v>9</v>
      </c>
      <c r="N845" s="25" t="inlineStr">
        <is>
          <t>https://zenodo.org/records/17855209</t>
        </is>
      </c>
      <c r="O845" s="25" t="inlineStr">
        <is>
          <t>公开真实生产数据</t>
        </is>
      </c>
      <c r="P845" t="inlineStr">
        <is>
          <t>SHIFT-POST-20260226</t>
        </is>
      </c>
      <c r="Q845" t="inlineStr">
        <is>
          <t>已关联</t>
        </is>
      </c>
      <c r="R845" t="inlineStr">
        <is>
          <t>按班次口径判断</t>
        </is>
      </c>
      <c r="T845" t="inlineStr">
        <is>
          <t>否</t>
        </is>
      </c>
    </row>
    <row r="846">
      <c r="A846" s="25" t="inlineStr">
        <is>
          <t>STOP-POST-00210</t>
        </is>
      </c>
      <c r="B846" s="25" t="inlineStr">
        <is>
          <t>SHIFT-POST-20260226</t>
        </is>
      </c>
      <c r="C846" s="25" t="inlineStr">
        <is>
          <t>改善后</t>
        </is>
      </c>
      <c r="D846" s="51" t="n">
        <v>46079</v>
      </c>
      <c r="E846" s="25" t="inlineStr">
        <is>
          <t>9KK25</t>
        </is>
      </c>
      <c r="F846" s="25" t="inlineStr">
        <is>
          <t>OPERATIONAL</t>
        </is>
      </c>
      <c r="G846" s="25" t="inlineStr">
        <is>
          <t>CLEANING</t>
        </is>
      </c>
      <c r="H846" s="25" t="inlineStr">
        <is>
          <t>Planned - Included in OEE</t>
        </is>
      </c>
      <c r="I846" s="25" t="inlineStr">
        <is>
          <t>EXTRUDER PRESS</t>
        </is>
      </c>
      <c r="J846" s="25" t="inlineStr">
        <is>
          <t>-</t>
        </is>
      </c>
      <c r="K846" s="53" t="n">
        <v>46079.84166666667</v>
      </c>
      <c r="L846" s="53" t="n">
        <v>46079.85416666666</v>
      </c>
      <c r="M846" s="54" t="n">
        <v>17</v>
      </c>
      <c r="N846" s="25" t="inlineStr">
        <is>
          <t>https://zenodo.org/records/17855209</t>
        </is>
      </c>
      <c r="O846" s="25" t="inlineStr">
        <is>
          <t>公开真实生产数据</t>
        </is>
      </c>
      <c r="P846" t="inlineStr">
        <is>
          <t>SHIFT-POST-20260226</t>
        </is>
      </c>
      <c r="Q846" t="inlineStr">
        <is>
          <t>已关联</t>
        </is>
      </c>
      <c r="R846" t="inlineStr">
        <is>
          <t>按班次口径判断</t>
        </is>
      </c>
      <c r="T846" t="inlineStr">
        <is>
          <t>否</t>
        </is>
      </c>
    </row>
    <row r="847">
      <c r="A847" s="25" t="inlineStr">
        <is>
          <t>STOP-POST-00211</t>
        </is>
      </c>
      <c r="B847" s="25" t="inlineStr">
        <is>
          <t>SHIFT-POST-20260227</t>
        </is>
      </c>
      <c r="C847" s="25" t="inlineStr">
        <is>
          <t>改善后</t>
        </is>
      </c>
      <c r="D847" s="51" t="n">
        <v>46080</v>
      </c>
      <c r="E847" s="25" t="inlineStr">
        <is>
          <t>13KK33</t>
        </is>
      </c>
      <c r="F847" s="25" t="inlineStr">
        <is>
          <t>SETUPS-CHANGEOVERS</t>
        </is>
      </c>
      <c r="G847" s="25" t="inlineStr">
        <is>
          <t>MATERIAL CHANGEOVER</t>
        </is>
      </c>
      <c r="H847" s="25" t="inlineStr">
        <is>
          <t>Planned - Included in OEE</t>
        </is>
      </c>
      <c r="I847" s="25" t="inlineStr">
        <is>
          <t>EXTRUDER PRESS</t>
        </is>
      </c>
      <c r="J847" s="25" t="inlineStr">
        <is>
          <t>-</t>
        </is>
      </c>
      <c r="K847" s="53" t="n">
        <v>46080.51527777778</v>
      </c>
      <c r="L847" s="53" t="n">
        <v>46080.5375</v>
      </c>
      <c r="M847" s="54" t="n">
        <v>32</v>
      </c>
      <c r="N847" s="25" t="inlineStr">
        <is>
          <t>https://zenodo.org/records/17855209</t>
        </is>
      </c>
      <c r="O847" s="25" t="inlineStr">
        <is>
          <t>公开真实生产数据</t>
        </is>
      </c>
      <c r="P847" t="inlineStr">
        <is>
          <t>SHIFT-POST-20260227</t>
        </is>
      </c>
      <c r="Q847" t="inlineStr">
        <is>
          <t>已关联</t>
        </is>
      </c>
      <c r="R847" t="inlineStr">
        <is>
          <t>按班次口径判断</t>
        </is>
      </c>
      <c r="T847" t="inlineStr">
        <is>
          <t>是</t>
        </is>
      </c>
      <c r="U847">
        <f>IFERROR(VLOOKUP(G847,'18_换产标准_模拟'!$B$2:$F$4,3,FALSE),"")</f>
        <v/>
      </c>
      <c r="V847">
        <f>IFERROR(MAX(M847-U847,0),"")</f>
        <v/>
      </c>
      <c r="W847">
        <f>IFERROR(IF(V847=0,"达标",IF(V847&lt;=VLOOKUP(G847,'18_换产标准_模拟'!$B$2:$F$4,4,FALSE)-VLOOKUP(G847,'18_换产标准_模拟'!$B$2:$F$4,3,FALSE),"轻微超时",IF(V847&lt;=VLOOKUP(G847,'18_换产标准_模拟'!$B$2:$F$4,5,FALSE)-VLOOKUP(G847,'18_换产标准_模拟'!$B$2:$F$4,3,FALSE),"超时","严重超时"))),"")</f>
        <v/>
      </c>
      <c r="X847">
        <f>IFERROR(INDEX('18_换产标准_模拟'!$A$2:$A$4,MATCH(G847,'18_换产标准_模拟'!$B$2:$B$4,0)),"")</f>
        <v/>
      </c>
      <c r="Y847" t="inlineStr">
        <is>
          <t>团队模拟数据</t>
        </is>
      </c>
    </row>
    <row r="848">
      <c r="A848" s="25" t="inlineStr">
        <is>
          <t>STOP-POST-00212</t>
        </is>
      </c>
      <c r="B848" s="25" t="inlineStr">
        <is>
          <t>SHIFT-POST-20260227</t>
        </is>
      </c>
      <c r="C848" s="25" t="inlineStr">
        <is>
          <t>改善后</t>
        </is>
      </c>
      <c r="D848" s="51" t="n">
        <v>46080</v>
      </c>
      <c r="E848" s="25" t="inlineStr">
        <is>
          <t>13KK33</t>
        </is>
      </c>
      <c r="F848" s="25" t="inlineStr">
        <is>
          <t>OPERATIONAL</t>
        </is>
      </c>
      <c r="G848" s="25" t="inlineStr">
        <is>
          <t>NO PRODUCTION SCHEDULE</t>
        </is>
      </c>
      <c r="H848" s="25" t="inlineStr">
        <is>
          <t>Planned - Not included in OEE</t>
        </is>
      </c>
      <c r="I848" s="25" t="inlineStr">
        <is>
          <t>-</t>
        </is>
      </c>
      <c r="J848" s="25" t="inlineStr">
        <is>
          <t>-</t>
        </is>
      </c>
      <c r="K848" s="53" t="n">
        <v>46080.54375</v>
      </c>
      <c r="L848" s="53" t="n">
        <v>46080.55347222222</v>
      </c>
      <c r="M848" s="54" t="n">
        <v>15</v>
      </c>
      <c r="N848" s="25" t="inlineStr">
        <is>
          <t>https://zenodo.org/records/17855209</t>
        </is>
      </c>
      <c r="O848" s="25" t="inlineStr">
        <is>
          <t>公开真实生产数据</t>
        </is>
      </c>
      <c r="P848" t="inlineStr">
        <is>
          <t>SHIFT-POST-20260227</t>
        </is>
      </c>
      <c r="Q848" t="inlineStr">
        <is>
          <t>已关联</t>
        </is>
      </c>
      <c r="R848" t="inlineStr">
        <is>
          <t>按班次口径判断</t>
        </is>
      </c>
      <c r="T848" t="inlineStr">
        <is>
          <t>否</t>
        </is>
      </c>
    </row>
    <row r="849">
      <c r="A849" s="25" t="inlineStr">
        <is>
          <t>STOP-POST-00213</t>
        </is>
      </c>
      <c r="B849" s="25" t="inlineStr">
        <is>
          <t>SHIFT-POST-20260227</t>
        </is>
      </c>
      <c r="C849" s="25" t="inlineStr">
        <is>
          <t>改善后</t>
        </is>
      </c>
      <c r="D849" s="51" t="n">
        <v>46080</v>
      </c>
      <c r="E849" s="25" t="inlineStr">
        <is>
          <t>13KK33</t>
        </is>
      </c>
      <c r="F849" s="25" t="inlineStr">
        <is>
          <t>MATERIALS</t>
        </is>
      </c>
      <c r="G849" s="25" t="inlineStr">
        <is>
          <t>RACK STARVATION</t>
        </is>
      </c>
      <c r="H849" s="25" t="inlineStr">
        <is>
          <t>Unplanned</t>
        </is>
      </c>
      <c r="I849" s="25" t="inlineStr">
        <is>
          <t>HACKING STATION</t>
        </is>
      </c>
      <c r="J849" s="25" t="inlineStr">
        <is>
          <t>ΑΝΑΜΟΝΗ</t>
        </is>
      </c>
      <c r="K849" s="53" t="n">
        <v>46080.55972222222</v>
      </c>
      <c r="L849" s="53" t="n">
        <v>46080.56180555555</v>
      </c>
      <c r="M849" s="54" t="n">
        <v>3</v>
      </c>
      <c r="N849" s="25" t="inlineStr">
        <is>
          <t>https://zenodo.org/records/17855209</t>
        </is>
      </c>
      <c r="O849" s="25" t="inlineStr">
        <is>
          <t>公开真实生产数据</t>
        </is>
      </c>
      <c r="P849" t="inlineStr">
        <is>
          <t>SHIFT-POST-20260227</t>
        </is>
      </c>
      <c r="Q849" t="inlineStr">
        <is>
          <t>已关联</t>
        </is>
      </c>
      <c r="R849" t="inlineStr">
        <is>
          <t>按班次口径判断</t>
        </is>
      </c>
      <c r="T849" t="inlineStr">
        <is>
          <t>否</t>
        </is>
      </c>
    </row>
    <row r="850">
      <c r="A850" s="25" t="inlineStr">
        <is>
          <t>STOP-POST-00214</t>
        </is>
      </c>
      <c r="B850" s="25" t="inlineStr">
        <is>
          <t>SHIFT-POST-20260227</t>
        </is>
      </c>
      <c r="C850" s="25" t="inlineStr">
        <is>
          <t>改善后</t>
        </is>
      </c>
      <c r="D850" s="51" t="n">
        <v>46080</v>
      </c>
      <c r="E850" s="25" t="inlineStr">
        <is>
          <t>13KK33</t>
        </is>
      </c>
      <c r="F850" s="25" t="inlineStr">
        <is>
          <t>FAILURE</t>
        </is>
      </c>
      <c r="G850" s="25" t="inlineStr">
        <is>
          <t>MECHANICAL FAILURE</t>
        </is>
      </c>
      <c r="H850" s="25" t="inlineStr">
        <is>
          <t>Unplanned</t>
        </is>
      </c>
      <c r="I850" s="25" t="inlineStr">
        <is>
          <t>HACKING STATION</t>
        </is>
      </c>
      <c r="J850" s="25" t="inlineStr">
        <is>
          <t>ΚΟΠΗΚΕ ΤΟ ΣΥΡΜΑΤΟΣΧΟΙΝΟ ΣΤΗΝ ΓΡΑΜΜΗ ΕΞΟΔΟΥ ΞΗΡΑΝΤΗΡΙΟΥ / ΑΛΛΑΧΘΗΚΕ</t>
        </is>
      </c>
      <c r="K850" s="53" t="n">
        <v>46080.65069444444</v>
      </c>
      <c r="L850" s="53" t="n">
        <v>46080.68611111111</v>
      </c>
      <c r="M850" s="54" t="n">
        <v>51</v>
      </c>
      <c r="N850" s="25" t="inlineStr">
        <is>
          <t>https://zenodo.org/records/17855209</t>
        </is>
      </c>
      <c r="O850" s="25" t="inlineStr">
        <is>
          <t>公开真实生产数据</t>
        </is>
      </c>
      <c r="P850" t="inlineStr">
        <is>
          <t>SHIFT-POST-20260227</t>
        </is>
      </c>
      <c r="Q850" t="inlineStr">
        <is>
          <t>已关联</t>
        </is>
      </c>
      <c r="R850" t="inlineStr">
        <is>
          <t>按班次口径判断</t>
        </is>
      </c>
      <c r="T850" t="inlineStr">
        <is>
          <t>否</t>
        </is>
      </c>
    </row>
    <row r="851">
      <c r="A851" s="25" t="inlineStr">
        <is>
          <t>STOP-POST-00215</t>
        </is>
      </c>
      <c r="B851" s="25" t="inlineStr">
        <is>
          <t>SHIFT-POST-20260227</t>
        </is>
      </c>
      <c r="C851" s="25" t="inlineStr">
        <is>
          <t>改善后</t>
        </is>
      </c>
      <c r="D851" s="51" t="n">
        <v>46080</v>
      </c>
      <c r="E851" s="25" t="inlineStr">
        <is>
          <t>KK200-1</t>
        </is>
      </c>
      <c r="F851" s="25" t="inlineStr">
        <is>
          <t>SETUPS-CHANGEOVERS</t>
        </is>
      </c>
      <c r="G851" s="25" t="inlineStr">
        <is>
          <t>MATERIAL CHANGEOVER</t>
        </is>
      </c>
      <c r="H851" s="25" t="inlineStr">
        <is>
          <t>Planned - Included in OEE</t>
        </is>
      </c>
      <c r="I851" s="25" t="inlineStr">
        <is>
          <t>EXTRUDER PRESS</t>
        </is>
      </c>
      <c r="J851" s="25" t="inlineStr">
        <is>
          <t>-</t>
        </is>
      </c>
      <c r="K851" s="53" t="n">
        <v>46080.76527777778</v>
      </c>
      <c r="L851" s="53" t="n">
        <v>46080.78472222222</v>
      </c>
      <c r="M851" s="54" t="n">
        <v>28</v>
      </c>
      <c r="N851" s="25" t="inlineStr">
        <is>
          <t>https://zenodo.org/records/17855209</t>
        </is>
      </c>
      <c r="O851" s="25" t="inlineStr">
        <is>
          <t>公开真实生产数据</t>
        </is>
      </c>
      <c r="P851" t="inlineStr">
        <is>
          <t>SHIFT-POST-20260227</t>
        </is>
      </c>
      <c r="Q851" t="inlineStr">
        <is>
          <t>已关联</t>
        </is>
      </c>
      <c r="R851" t="inlineStr">
        <is>
          <t>按班次口径判断</t>
        </is>
      </c>
      <c r="T851" t="inlineStr">
        <is>
          <t>是</t>
        </is>
      </c>
      <c r="U851">
        <f>IFERROR(VLOOKUP(G851,'18_换产标准_模拟'!$B$2:$F$4,3,FALSE),"")</f>
        <v/>
      </c>
      <c r="V851">
        <f>IFERROR(MAX(M851-U851,0),"")</f>
        <v/>
      </c>
      <c r="W851">
        <f>IFERROR(IF(V851=0,"达标",IF(V851&lt;=VLOOKUP(G851,'18_换产标准_模拟'!$B$2:$F$4,4,FALSE)-VLOOKUP(G851,'18_换产标准_模拟'!$B$2:$F$4,3,FALSE),"轻微超时",IF(V851&lt;=VLOOKUP(G851,'18_换产标准_模拟'!$B$2:$F$4,5,FALSE)-VLOOKUP(G851,'18_换产标准_模拟'!$B$2:$F$4,3,FALSE),"超时","严重超时"))),"")</f>
        <v/>
      </c>
      <c r="X851">
        <f>IFERROR(INDEX('18_换产标准_模拟'!$A$2:$A$4,MATCH(G851,'18_换产标准_模拟'!$B$2:$B$4,0)),"")</f>
        <v/>
      </c>
      <c r="Y851" t="inlineStr">
        <is>
          <t>团队模拟数据</t>
        </is>
      </c>
    </row>
    <row r="852">
      <c r="A852" s="25" t="inlineStr">
        <is>
          <t>STOP-POST-00216</t>
        </is>
      </c>
      <c r="B852" s="25" t="inlineStr">
        <is>
          <t>SHIFT-POST-20260227</t>
        </is>
      </c>
      <c r="C852" s="25" t="inlineStr">
        <is>
          <t>改善后</t>
        </is>
      </c>
      <c r="D852" s="51" t="n">
        <v>46080</v>
      </c>
      <c r="E852" s="25" t="inlineStr">
        <is>
          <t>KK200-1</t>
        </is>
      </c>
      <c r="F852" s="25" t="inlineStr">
        <is>
          <t>OPERATIONAL</t>
        </is>
      </c>
      <c r="G852" s="25" t="inlineStr">
        <is>
          <t>CLEANING</t>
        </is>
      </c>
      <c r="H852" s="25" t="inlineStr">
        <is>
          <t>Planned - Included in OEE</t>
        </is>
      </c>
      <c r="I852" s="25" t="inlineStr">
        <is>
          <t>EXTRUDER PRESS</t>
        </is>
      </c>
      <c r="J852" s="25" t="inlineStr">
        <is>
          <t>-</t>
        </is>
      </c>
      <c r="K852" s="53" t="n">
        <v>46080.82916666667</v>
      </c>
      <c r="L852" s="53" t="n">
        <v>46080.83333333334</v>
      </c>
      <c r="M852" s="54" t="n">
        <v>6</v>
      </c>
      <c r="N852" s="25" t="inlineStr">
        <is>
          <t>https://zenodo.org/records/17855209</t>
        </is>
      </c>
      <c r="O852" s="25" t="inlineStr">
        <is>
          <t>公开真实生产数据</t>
        </is>
      </c>
      <c r="P852" t="inlineStr">
        <is>
          <t>SHIFT-POST-20260227</t>
        </is>
      </c>
      <c r="Q852" t="inlineStr">
        <is>
          <t>已关联</t>
        </is>
      </c>
      <c r="R852" t="inlineStr">
        <is>
          <t>按班次口径判断</t>
        </is>
      </c>
      <c r="T852" t="inlineStr">
        <is>
          <t>否</t>
        </is>
      </c>
    </row>
    <row r="853">
      <c r="A853" s="25" t="inlineStr">
        <is>
          <t>STOP-POST-00217</t>
        </is>
      </c>
      <c r="B853" s="25" t="inlineStr">
        <is>
          <t>SHIFT-POST-20260302</t>
        </is>
      </c>
      <c r="C853" s="25" t="inlineStr">
        <is>
          <t>改善后</t>
        </is>
      </c>
      <c r="D853" s="51" t="n">
        <v>46083</v>
      </c>
      <c r="E853" s="25" t="inlineStr">
        <is>
          <t>KK200-1</t>
        </is>
      </c>
      <c r="F853" s="25" t="inlineStr">
        <is>
          <t>OPERATIONAL</t>
        </is>
      </c>
      <c r="G853" s="25" t="inlineStr">
        <is>
          <t>CLEANING</t>
        </is>
      </c>
      <c r="H853" s="25" t="inlineStr">
        <is>
          <t>Planned - Included in OEE</t>
        </is>
      </c>
      <c r="I853" s="25" t="inlineStr">
        <is>
          <t>EXTRUDER PRESS</t>
        </is>
      </c>
      <c r="J853" s="25" t="inlineStr">
        <is>
          <t>-</t>
        </is>
      </c>
      <c r="K853" s="53" t="n">
        <v>46083.51041666666</v>
      </c>
      <c r="L853" s="53" t="n">
        <v>46083.51388888889</v>
      </c>
      <c r="M853" s="54" t="n">
        <v>6</v>
      </c>
      <c r="N853" s="25" t="inlineStr">
        <is>
          <t>https://zenodo.org/records/17855209</t>
        </is>
      </c>
      <c r="O853" s="25" t="inlineStr">
        <is>
          <t>公开真实生产数据</t>
        </is>
      </c>
      <c r="P853" t="inlineStr">
        <is>
          <t>SHIFT-POST-20260302</t>
        </is>
      </c>
      <c r="Q853" t="inlineStr">
        <is>
          <t>已关联</t>
        </is>
      </c>
      <c r="R853" t="inlineStr">
        <is>
          <t>按班次口径判断</t>
        </is>
      </c>
      <c r="T853" t="inlineStr">
        <is>
          <t>否</t>
        </is>
      </c>
    </row>
    <row r="854">
      <c r="A854" s="25" t="inlineStr">
        <is>
          <t>STOP-POST-00218</t>
        </is>
      </c>
      <c r="B854" s="25" t="inlineStr">
        <is>
          <t>SHIFT-POST-20260302</t>
        </is>
      </c>
      <c r="C854" s="25" t="inlineStr">
        <is>
          <t>改善后</t>
        </is>
      </c>
      <c r="D854" s="51" t="n">
        <v>46083</v>
      </c>
      <c r="E854" s="25" t="inlineStr">
        <is>
          <t>KK200-1</t>
        </is>
      </c>
      <c r="F854" s="25" t="inlineStr">
        <is>
          <t>SETUPS-CHANGEOVERS</t>
        </is>
      </c>
      <c r="G854" s="25" t="inlineStr">
        <is>
          <t>OTHER CALIBRATION</t>
        </is>
      </c>
      <c r="H854" s="25" t="inlineStr">
        <is>
          <t>Unplanned</t>
        </is>
      </c>
      <c r="I854" s="25" t="inlineStr">
        <is>
          <t>HACKING STATION</t>
        </is>
      </c>
      <c r="J854" s="25" t="inlineStr">
        <is>
          <t>ΣΦΥΞΙΜΟ ΡΕΟΥΛΑΣ ΣΥΡΜΑΤΟΣΧΟΙΝΟΥ ΣΤΟΝ ΠΑΚΕΤΑΔΟΡΟ</t>
        </is>
      </c>
      <c r="K854" s="53" t="n">
        <v>46083.53194444445</v>
      </c>
      <c r="L854" s="53" t="n">
        <v>46083.5375</v>
      </c>
      <c r="M854" s="54" t="n">
        <v>8</v>
      </c>
      <c r="N854" s="25" t="inlineStr">
        <is>
          <t>https://zenodo.org/records/17855209</t>
        </is>
      </c>
      <c r="O854" s="25" t="inlineStr">
        <is>
          <t>公开真实生产数据</t>
        </is>
      </c>
      <c r="P854" t="inlineStr">
        <is>
          <t>SHIFT-POST-20260302</t>
        </is>
      </c>
      <c r="Q854" t="inlineStr">
        <is>
          <t>已关联</t>
        </is>
      </c>
      <c r="R854" t="inlineStr">
        <is>
          <t>按班次口径判断</t>
        </is>
      </c>
      <c r="T854" t="inlineStr">
        <is>
          <t>是</t>
        </is>
      </c>
      <c r="U854">
        <f>IFERROR(VLOOKUP(G854,'18_换产标准_模拟'!$B$2:$F$4,3,FALSE),"")</f>
        <v/>
      </c>
      <c r="V854">
        <f>IFERROR(MAX(M854-U854,0),"")</f>
        <v/>
      </c>
      <c r="W854">
        <f>IFERROR(IF(V854=0,"达标",IF(V854&lt;=VLOOKUP(G854,'18_换产标准_模拟'!$B$2:$F$4,4,FALSE)-VLOOKUP(G854,'18_换产标准_模拟'!$B$2:$F$4,3,FALSE),"轻微超时",IF(V854&lt;=VLOOKUP(G854,'18_换产标准_模拟'!$B$2:$F$4,5,FALSE)-VLOOKUP(G854,'18_换产标准_模拟'!$B$2:$F$4,3,FALSE),"超时","严重超时"))),"")</f>
        <v/>
      </c>
      <c r="X854">
        <f>IFERROR(INDEX('18_换产标准_模拟'!$A$2:$A$4,MATCH(G854,'18_换产标准_模拟'!$B$2:$B$4,0)),"")</f>
        <v/>
      </c>
      <c r="Y854" t="inlineStr">
        <is>
          <t>团队模拟数据</t>
        </is>
      </c>
    </row>
    <row r="855">
      <c r="A855" s="25" t="inlineStr">
        <is>
          <t>STOP-POST-00219</t>
        </is>
      </c>
      <c r="B855" s="25" t="inlineStr">
        <is>
          <t>SHIFT-POST-20260302</t>
        </is>
      </c>
      <c r="C855" s="25" t="inlineStr">
        <is>
          <t>改善后</t>
        </is>
      </c>
      <c r="D855" s="51" t="n">
        <v>46083</v>
      </c>
      <c r="E855" s="25" t="inlineStr">
        <is>
          <t>KK200-1</t>
        </is>
      </c>
      <c r="F855" s="25" t="inlineStr">
        <is>
          <t>MATERIALS</t>
        </is>
      </c>
      <c r="G855" s="25" t="inlineStr">
        <is>
          <t>RACK STARVATION</t>
        </is>
      </c>
      <c r="H855" s="25" t="inlineStr">
        <is>
          <t>Unplanned</t>
        </is>
      </c>
      <c r="I855" s="25" t="inlineStr">
        <is>
          <t>EXTRUDER PRESS</t>
        </is>
      </c>
      <c r="J855" s="25" t="inlineStr">
        <is>
          <t>ΚΑΘΥΣΤΕΡΗΣΗ ΤΕΛΑΡΩΝ ΣΤΗΝ ΓΡΑΜΜΗ ΤΟΥ ΞΗΡΑΝΤΗΡΙΟΥ</t>
        </is>
      </c>
      <c r="K855" s="53" t="n">
        <v>46083.54861111111</v>
      </c>
      <c r="L855" s="53" t="n">
        <v>46083.55555555555</v>
      </c>
      <c r="M855" s="54" t="n">
        <v>10</v>
      </c>
      <c r="N855" s="25" t="inlineStr">
        <is>
          <t>https://zenodo.org/records/17855209</t>
        </is>
      </c>
      <c r="O855" s="25" t="inlineStr">
        <is>
          <t>公开真实生产数据</t>
        </is>
      </c>
      <c r="P855" t="inlineStr">
        <is>
          <t>SHIFT-POST-20260302</t>
        </is>
      </c>
      <c r="Q855" t="inlineStr">
        <is>
          <t>已关联</t>
        </is>
      </c>
      <c r="R855" t="inlineStr">
        <is>
          <t>按班次口径判断</t>
        </is>
      </c>
      <c r="T855" t="inlineStr">
        <is>
          <t>否</t>
        </is>
      </c>
    </row>
    <row r="856">
      <c r="A856" s="25" t="inlineStr">
        <is>
          <t>STOP-POST-00220</t>
        </is>
      </c>
      <c r="B856" s="25" t="inlineStr">
        <is>
          <t>SHIFT-POST-20260302</t>
        </is>
      </c>
      <c r="C856" s="25" t="inlineStr">
        <is>
          <t>改善后</t>
        </is>
      </c>
      <c r="D856" s="51" t="n">
        <v>46083</v>
      </c>
      <c r="E856" s="25" t="inlineStr">
        <is>
          <t>KK200-1</t>
        </is>
      </c>
      <c r="F856" s="25" t="inlineStr">
        <is>
          <t>MATERIALS</t>
        </is>
      </c>
      <c r="G856" s="25" t="inlineStr">
        <is>
          <t>RACK STARVATION</t>
        </is>
      </c>
      <c r="H856" s="25" t="inlineStr">
        <is>
          <t>Unplanned</t>
        </is>
      </c>
      <c r="I856" s="25" t="inlineStr">
        <is>
          <t>HACKING STATION</t>
        </is>
      </c>
      <c r="J856" s="25" t="inlineStr">
        <is>
          <t>ΚΑΘΥΣΤΕΡΗΣΗ ΤΕΛΑΡΩΝ ΣΤΗΝ ΓΡΑΜΜΗ ΤΟΥ ΞΗΡΑΝΤΗΡΙΟΥ</t>
        </is>
      </c>
      <c r="K856" s="53" t="n">
        <v>46083.57083333333</v>
      </c>
      <c r="L856" s="53" t="n">
        <v>46083.57430555556</v>
      </c>
      <c r="M856" s="54" t="n">
        <v>5</v>
      </c>
      <c r="N856" s="25" t="inlineStr">
        <is>
          <t>https://zenodo.org/records/17855209</t>
        </is>
      </c>
      <c r="O856" s="25" t="inlineStr">
        <is>
          <t>公开真实生产数据</t>
        </is>
      </c>
      <c r="P856" t="inlineStr">
        <is>
          <t>SHIFT-POST-20260302</t>
        </is>
      </c>
      <c r="Q856" t="inlineStr">
        <is>
          <t>已关联</t>
        </is>
      </c>
      <c r="R856" t="inlineStr">
        <is>
          <t>按班次口径判断</t>
        </is>
      </c>
      <c r="T856" t="inlineStr">
        <is>
          <t>否</t>
        </is>
      </c>
    </row>
    <row r="857">
      <c r="A857" s="25" t="inlineStr">
        <is>
          <t>STOP-POST-00221</t>
        </is>
      </c>
      <c r="B857" s="25" t="inlineStr">
        <is>
          <t>SHIFT-POST-20260302</t>
        </is>
      </c>
      <c r="C857" s="25" t="inlineStr">
        <is>
          <t>改善后</t>
        </is>
      </c>
      <c r="D857" s="51" t="n">
        <v>46083</v>
      </c>
      <c r="E857" s="25" t="inlineStr">
        <is>
          <t>KK200-1</t>
        </is>
      </c>
      <c r="F857" s="25" t="inlineStr">
        <is>
          <t>MATERIALS</t>
        </is>
      </c>
      <c r="G857" s="25" t="inlineStr">
        <is>
          <t>MANUAL BRICK HANDLING</t>
        </is>
      </c>
      <c r="H857" s="25" t="inlineStr">
        <is>
          <t>Unplanned</t>
        </is>
      </c>
      <c r="I857" s="25" t="inlineStr">
        <is>
          <t>EXTRUDER PRESS</t>
        </is>
      </c>
      <c r="J857" s="25" t="inlineStr">
        <is>
          <t>-</t>
        </is>
      </c>
      <c r="K857" s="53" t="n">
        <v>46083.62361111111</v>
      </c>
      <c r="L857" s="53" t="n">
        <v>46083.62638888889</v>
      </c>
      <c r="M857" s="54" t="n">
        <v>4</v>
      </c>
      <c r="N857" s="25" t="inlineStr">
        <is>
          <t>https://zenodo.org/records/17855209</t>
        </is>
      </c>
      <c r="O857" s="25" t="inlineStr">
        <is>
          <t>公开真实生产数据</t>
        </is>
      </c>
      <c r="P857" t="inlineStr">
        <is>
          <t>SHIFT-POST-20260302</t>
        </is>
      </c>
      <c r="Q857" t="inlineStr">
        <is>
          <t>已关联</t>
        </is>
      </c>
      <c r="R857" t="inlineStr">
        <is>
          <t>按班次口径判断</t>
        </is>
      </c>
      <c r="T857" t="inlineStr">
        <is>
          <t>否</t>
        </is>
      </c>
    </row>
    <row r="858">
      <c r="A858" s="25" t="inlineStr">
        <is>
          <t>STOP-POST-00222</t>
        </is>
      </c>
      <c r="B858" s="25" t="inlineStr">
        <is>
          <t>SHIFT-POST-20260302</t>
        </is>
      </c>
      <c r="C858" s="25" t="inlineStr">
        <is>
          <t>改善后</t>
        </is>
      </c>
      <c r="D858" s="51" t="n">
        <v>46083</v>
      </c>
      <c r="E858" s="25" t="inlineStr">
        <is>
          <t>KK250</t>
        </is>
      </c>
      <c r="F858" s="25" t="inlineStr">
        <is>
          <t>SETUPS-CHANGEOVERS</t>
        </is>
      </c>
      <c r="G858" s="25" t="inlineStr">
        <is>
          <t>MATERIAL CHANGEOVER</t>
        </is>
      </c>
      <c r="H858" s="25" t="inlineStr">
        <is>
          <t>Planned - Included in OEE</t>
        </is>
      </c>
      <c r="I858" s="25" t="inlineStr">
        <is>
          <t>EXTRUDER PRESS</t>
        </is>
      </c>
      <c r="J858" s="25" t="inlineStr">
        <is>
          <t>-</t>
        </is>
      </c>
      <c r="K858" s="53" t="n">
        <v>46083.65972222222</v>
      </c>
      <c r="L858" s="53" t="n">
        <v>46083.67083333333</v>
      </c>
      <c r="M858" s="54" t="n">
        <v>17</v>
      </c>
      <c r="N858" s="25" t="inlineStr">
        <is>
          <t>https://zenodo.org/records/17855209</t>
        </is>
      </c>
      <c r="O858" s="25" t="inlineStr">
        <is>
          <t>公开真实生产数据</t>
        </is>
      </c>
      <c r="P858" t="inlineStr">
        <is>
          <t>SHIFT-POST-20260302</t>
        </is>
      </c>
      <c r="Q858" t="inlineStr">
        <is>
          <t>已关联</t>
        </is>
      </c>
      <c r="R858" t="inlineStr">
        <is>
          <t>按班次口径判断</t>
        </is>
      </c>
      <c r="T858" t="inlineStr">
        <is>
          <t>是</t>
        </is>
      </c>
      <c r="U858">
        <f>IFERROR(VLOOKUP(G858,'18_换产标准_模拟'!$B$2:$F$4,3,FALSE),"")</f>
        <v/>
      </c>
      <c r="V858">
        <f>IFERROR(MAX(M858-U858,0),"")</f>
        <v/>
      </c>
      <c r="W858">
        <f>IFERROR(IF(V858=0,"达标",IF(V858&lt;=VLOOKUP(G858,'18_换产标准_模拟'!$B$2:$F$4,4,FALSE)-VLOOKUP(G858,'18_换产标准_模拟'!$B$2:$F$4,3,FALSE),"轻微超时",IF(V858&lt;=VLOOKUP(G858,'18_换产标准_模拟'!$B$2:$F$4,5,FALSE)-VLOOKUP(G858,'18_换产标准_模拟'!$B$2:$F$4,3,FALSE),"超时","严重超时"))),"")</f>
        <v/>
      </c>
      <c r="X858">
        <f>IFERROR(INDEX('18_换产标准_模拟'!$A$2:$A$4,MATCH(G858,'18_换产标准_模拟'!$B$2:$B$4,0)),"")</f>
        <v/>
      </c>
      <c r="Y858" t="inlineStr">
        <is>
          <t>团队模拟数据</t>
        </is>
      </c>
    </row>
    <row r="859">
      <c r="A859" s="25" t="inlineStr">
        <is>
          <t>STOP-POST-00223</t>
        </is>
      </c>
      <c r="B859" s="25" t="inlineStr">
        <is>
          <t>SHIFT-POST-20260302</t>
        </is>
      </c>
      <c r="C859" s="25" t="inlineStr">
        <is>
          <t>改善后</t>
        </is>
      </c>
      <c r="D859" s="51" t="n">
        <v>46083</v>
      </c>
      <c r="E859" s="25" t="inlineStr">
        <is>
          <t>KK250</t>
        </is>
      </c>
      <c r="F859" s="25" t="inlineStr">
        <is>
          <t>MATERIALS</t>
        </is>
      </c>
      <c r="G859" s="25" t="inlineStr">
        <is>
          <t>RACKS</t>
        </is>
      </c>
      <c r="H859" s="25" t="inlineStr">
        <is>
          <t>Unplanned</t>
        </is>
      </c>
      <c r="I859" s="25" t="inlineStr">
        <is>
          <t>HACKING STATION</t>
        </is>
      </c>
      <c r="J859" s="25" t="inlineStr">
        <is>
          <t>ΕΠΕΣΕ ΤΕΛΑΡΟ ΣΤΟΝ ΠΑΚΕΤΑΔΟΡΟ</t>
        </is>
      </c>
      <c r="K859" s="53" t="n">
        <v>46083.70138888889</v>
      </c>
      <c r="L859" s="53" t="n">
        <v>46083.70555555556</v>
      </c>
      <c r="M859" s="54" t="n">
        <v>6</v>
      </c>
      <c r="N859" s="25" t="inlineStr">
        <is>
          <t>https://zenodo.org/records/17855209</t>
        </is>
      </c>
      <c r="O859" s="25" t="inlineStr">
        <is>
          <t>公开真实生产数据</t>
        </is>
      </c>
      <c r="P859" t="inlineStr">
        <is>
          <t>SHIFT-POST-20260302</t>
        </is>
      </c>
      <c r="Q859" t="inlineStr">
        <is>
          <t>已关联</t>
        </is>
      </c>
      <c r="R859" t="inlineStr">
        <is>
          <t>按班次口径判断</t>
        </is>
      </c>
      <c r="T859" t="inlineStr">
        <is>
          <t>否</t>
        </is>
      </c>
    </row>
    <row r="860">
      <c r="A860" s="25" t="inlineStr">
        <is>
          <t>STOP-POST-00224</t>
        </is>
      </c>
      <c r="B860" s="25" t="inlineStr">
        <is>
          <t>SHIFT-POST-20260302</t>
        </is>
      </c>
      <c r="C860" s="25" t="inlineStr">
        <is>
          <t>改善后</t>
        </is>
      </c>
      <c r="D860" s="51" t="n">
        <v>46083</v>
      </c>
      <c r="E860" s="25" t="inlineStr">
        <is>
          <t>KK250</t>
        </is>
      </c>
      <c r="F860" s="25" t="inlineStr">
        <is>
          <t>MATERIALS</t>
        </is>
      </c>
      <c r="G860" s="25" t="inlineStr">
        <is>
          <t>RACKS</t>
        </is>
      </c>
      <c r="H860" s="25" t="inlineStr">
        <is>
          <t>Unplanned</t>
        </is>
      </c>
      <c r="I860" s="25" t="inlineStr">
        <is>
          <t>DRYER</t>
        </is>
      </c>
      <c r="J860" s="25" t="inlineStr">
        <is>
          <t>-</t>
        </is>
      </c>
      <c r="K860" s="53" t="n">
        <v>46083.71319444444</v>
      </c>
      <c r="L860" s="53" t="n">
        <v>46083.71736111111</v>
      </c>
      <c r="M860" s="54" t="n">
        <v>7</v>
      </c>
      <c r="N860" s="25" t="inlineStr">
        <is>
          <t>https://zenodo.org/records/17855209</t>
        </is>
      </c>
      <c r="O860" s="25" t="inlineStr">
        <is>
          <t>公开真实生产数据</t>
        </is>
      </c>
      <c r="P860" t="inlineStr">
        <is>
          <t>SHIFT-POST-20260302</t>
        </is>
      </c>
      <c r="Q860" t="inlineStr">
        <is>
          <t>已关联</t>
        </is>
      </c>
      <c r="R860" t="inlineStr">
        <is>
          <t>按班次口径判断</t>
        </is>
      </c>
      <c r="T860" t="inlineStr">
        <is>
          <t>否</t>
        </is>
      </c>
    </row>
    <row r="861">
      <c r="A861" s="25" t="inlineStr">
        <is>
          <t>STOP-POST-00225</t>
        </is>
      </c>
      <c r="B861" s="25" t="inlineStr">
        <is>
          <t>SHIFT-POST-20260302</t>
        </is>
      </c>
      <c r="C861" s="25" t="inlineStr">
        <is>
          <t>改善后</t>
        </is>
      </c>
      <c r="D861" s="51" t="n">
        <v>46083</v>
      </c>
      <c r="E861" s="25" t="inlineStr">
        <is>
          <t>KK250</t>
        </is>
      </c>
      <c r="F861" s="25" t="inlineStr">
        <is>
          <t>MATERIALS</t>
        </is>
      </c>
      <c r="G861" s="25" t="inlineStr">
        <is>
          <t>RACKS</t>
        </is>
      </c>
      <c r="H861" s="25" t="inlineStr">
        <is>
          <t>Unplanned</t>
        </is>
      </c>
      <c r="I861" s="25" t="inlineStr">
        <is>
          <t>HACKING STATION</t>
        </is>
      </c>
      <c r="J861" s="25" t="inlineStr">
        <is>
          <t>ΕΠΕΣΕ ΤΕΛΑΡΟ ΣΤΟΝ ΠΑΚΕΤΑΔΟΡΟ</t>
        </is>
      </c>
      <c r="K861" s="53" t="n">
        <v>46083.72430555556</v>
      </c>
      <c r="L861" s="53" t="n">
        <v>46083.72708333333</v>
      </c>
      <c r="M861" s="54" t="n">
        <v>4</v>
      </c>
      <c r="N861" s="25" t="inlineStr">
        <is>
          <t>https://zenodo.org/records/17855209</t>
        </is>
      </c>
      <c r="O861" s="25" t="inlineStr">
        <is>
          <t>公开真实生产数据</t>
        </is>
      </c>
      <c r="P861" t="inlineStr">
        <is>
          <t>SHIFT-POST-20260302</t>
        </is>
      </c>
      <c r="Q861" t="inlineStr">
        <is>
          <t>已关联</t>
        </is>
      </c>
      <c r="R861" t="inlineStr">
        <is>
          <t>按班次口径判断</t>
        </is>
      </c>
      <c r="T861" t="inlineStr">
        <is>
          <t>否</t>
        </is>
      </c>
    </row>
    <row r="862">
      <c r="A862" s="25" t="inlineStr">
        <is>
          <t>STOP-POST-00226</t>
        </is>
      </c>
      <c r="B862" s="25" t="inlineStr">
        <is>
          <t>SHIFT-POST-20260302</t>
        </is>
      </c>
      <c r="C862" s="25" t="inlineStr">
        <is>
          <t>改善后</t>
        </is>
      </c>
      <c r="D862" s="51" t="n">
        <v>46083</v>
      </c>
      <c r="E862" s="25" t="inlineStr">
        <is>
          <t>KK250</t>
        </is>
      </c>
      <c r="F862" s="25" t="inlineStr">
        <is>
          <t>OPERATIONAL</t>
        </is>
      </c>
      <c r="G862" s="25" t="inlineStr">
        <is>
          <t>NO PRODUCTION SCHEDULE</t>
        </is>
      </c>
      <c r="H862" s="25" t="inlineStr">
        <is>
          <t>Planned - Not included in OEE</t>
        </is>
      </c>
      <c r="I862" s="25" t="inlineStr">
        <is>
          <t>-</t>
        </is>
      </c>
      <c r="J862" s="25" t="inlineStr">
        <is>
          <t>-</t>
        </is>
      </c>
      <c r="K862" s="53" t="n">
        <v>46083.74375</v>
      </c>
      <c r="L862" s="53" t="n">
        <v>46083.74652777778</v>
      </c>
      <c r="M862" s="54" t="n">
        <v>4</v>
      </c>
      <c r="N862" s="25" t="inlineStr">
        <is>
          <t>https://zenodo.org/records/17855209</t>
        </is>
      </c>
      <c r="O862" s="25" t="inlineStr">
        <is>
          <t>公开真实生产数据</t>
        </is>
      </c>
      <c r="P862" t="inlineStr">
        <is>
          <t>SHIFT-POST-20260302</t>
        </is>
      </c>
      <c r="Q862" t="inlineStr">
        <is>
          <t>已关联</t>
        </is>
      </c>
      <c r="R862" t="inlineStr">
        <is>
          <t>按班次口径判断</t>
        </is>
      </c>
      <c r="T862" t="inlineStr">
        <is>
          <t>否</t>
        </is>
      </c>
    </row>
    <row r="863">
      <c r="A863" s="25" t="inlineStr">
        <is>
          <t>STOP-POST-00227</t>
        </is>
      </c>
      <c r="B863" s="25" t="inlineStr">
        <is>
          <t>SHIFT-POST-20260302</t>
        </is>
      </c>
      <c r="C863" s="25" t="inlineStr">
        <is>
          <t>改善后</t>
        </is>
      </c>
      <c r="D863" s="51" t="n">
        <v>46083</v>
      </c>
      <c r="E863" s="25" t="inlineStr">
        <is>
          <t>KK200-1</t>
        </is>
      </c>
      <c r="F863" s="25" t="inlineStr">
        <is>
          <t>SETUPS-CHANGEOVERS</t>
        </is>
      </c>
      <c r="G863" s="25" t="inlineStr">
        <is>
          <t>MATERIAL CHANGEOVER</t>
        </is>
      </c>
      <c r="H863" s="25" t="inlineStr">
        <is>
          <t>Planned - Included in OEE</t>
        </is>
      </c>
      <c r="I863" s="25" t="inlineStr">
        <is>
          <t>EXTRUDER PRESS</t>
        </is>
      </c>
      <c r="J863" s="25" t="inlineStr">
        <is>
          <t>-</t>
        </is>
      </c>
      <c r="K863" s="53" t="n">
        <v>46083.82569444444</v>
      </c>
      <c r="L863" s="53" t="n">
        <v>46083.83680555555</v>
      </c>
      <c r="M863" s="54" t="n">
        <v>16</v>
      </c>
      <c r="N863" s="25" t="inlineStr">
        <is>
          <t>https://zenodo.org/records/17855209</t>
        </is>
      </c>
      <c r="O863" s="25" t="inlineStr">
        <is>
          <t>公开真实生产数据</t>
        </is>
      </c>
      <c r="P863" t="inlineStr">
        <is>
          <t>SHIFT-POST-20260302</t>
        </is>
      </c>
      <c r="Q863" t="inlineStr">
        <is>
          <t>已关联</t>
        </is>
      </c>
      <c r="R863" t="inlineStr">
        <is>
          <t>按班次口径判断</t>
        </is>
      </c>
      <c r="T863" t="inlineStr">
        <is>
          <t>是</t>
        </is>
      </c>
      <c r="U863">
        <f>IFERROR(VLOOKUP(G863,'18_换产标准_模拟'!$B$2:$F$4,3,FALSE),"")</f>
        <v/>
      </c>
      <c r="V863">
        <f>IFERROR(MAX(M863-U863,0),"")</f>
        <v/>
      </c>
      <c r="W863">
        <f>IFERROR(IF(V863=0,"达标",IF(V863&lt;=VLOOKUP(G863,'18_换产标准_模拟'!$B$2:$F$4,4,FALSE)-VLOOKUP(G863,'18_换产标准_模拟'!$B$2:$F$4,3,FALSE),"轻微超时",IF(V863&lt;=VLOOKUP(G863,'18_换产标准_模拟'!$B$2:$F$4,5,FALSE)-VLOOKUP(G863,'18_换产标准_模拟'!$B$2:$F$4,3,FALSE),"超时","严重超时"))),"")</f>
        <v/>
      </c>
      <c r="X863">
        <f>IFERROR(INDEX('18_换产标准_模拟'!$A$2:$A$4,MATCH(G863,'18_换产标准_模拟'!$B$2:$B$4,0)),"")</f>
        <v/>
      </c>
      <c r="Y863" t="inlineStr">
        <is>
          <t>团队模拟数据</t>
        </is>
      </c>
    </row>
    <row r="864">
      <c r="A864" s="25" t="inlineStr">
        <is>
          <t>STOP-POST-00228</t>
        </is>
      </c>
      <c r="B864" s="25" t="inlineStr">
        <is>
          <t>SHIFT-POST-20260302</t>
        </is>
      </c>
      <c r="C864" s="25" t="inlineStr">
        <is>
          <t>改善后</t>
        </is>
      </c>
      <c r="D864" s="51" t="n">
        <v>46083</v>
      </c>
      <c r="E864" s="25" t="inlineStr">
        <is>
          <t>KK200-1</t>
        </is>
      </c>
      <c r="F864" s="25" t="inlineStr">
        <is>
          <t>OPERATIONAL</t>
        </is>
      </c>
      <c r="G864" s="25" t="inlineStr">
        <is>
          <t>CLEANING</t>
        </is>
      </c>
      <c r="H864" s="25" t="inlineStr">
        <is>
          <t>Planned - Included in OEE</t>
        </is>
      </c>
      <c r="I864" s="25" t="inlineStr">
        <is>
          <t>EXTRUDER PRESS</t>
        </is>
      </c>
      <c r="J864" s="25" t="inlineStr">
        <is>
          <t>-</t>
        </is>
      </c>
      <c r="K864" s="53" t="n">
        <v>46083.84305555555</v>
      </c>
      <c r="L864" s="53" t="n">
        <v>46083.85416666666</v>
      </c>
      <c r="M864" s="54" t="n">
        <v>15</v>
      </c>
      <c r="N864" s="25" t="inlineStr">
        <is>
          <t>https://zenodo.org/records/17855209</t>
        </is>
      </c>
      <c r="O864" s="25" t="inlineStr">
        <is>
          <t>公开真实生产数据</t>
        </is>
      </c>
      <c r="P864" t="inlineStr">
        <is>
          <t>SHIFT-POST-20260302</t>
        </is>
      </c>
      <c r="Q864" t="inlineStr">
        <is>
          <t>已关联</t>
        </is>
      </c>
      <c r="R864" t="inlineStr">
        <is>
          <t>按班次口径判断</t>
        </is>
      </c>
      <c r="T864" t="inlineStr">
        <is>
          <t>否</t>
        </is>
      </c>
    </row>
    <row r="865">
      <c r="A865" s="25" t="inlineStr">
        <is>
          <t>STOP-POST-00229</t>
        </is>
      </c>
      <c r="B865" s="25" t="inlineStr">
        <is>
          <t>SHIFT-POST-20260303</t>
        </is>
      </c>
      <c r="C865" s="25" t="inlineStr">
        <is>
          <t>改善后</t>
        </is>
      </c>
      <c r="D865" s="51" t="n">
        <v>46084</v>
      </c>
      <c r="E865" s="25" t="inlineStr">
        <is>
          <t>KK200-1</t>
        </is>
      </c>
      <c r="F865" s="25" t="inlineStr">
        <is>
          <t>MATERIALS</t>
        </is>
      </c>
      <c r="G865" s="25" t="inlineStr">
        <is>
          <t>RACKS</t>
        </is>
      </c>
      <c r="H865" s="25" t="inlineStr">
        <is>
          <t>Unplanned</t>
        </is>
      </c>
      <c r="I865" s="25" t="inlineStr">
        <is>
          <t>DRYER</t>
        </is>
      </c>
      <c r="J865" s="25" t="inlineStr">
        <is>
          <t>-</t>
        </is>
      </c>
      <c r="K865" s="53" t="n">
        <v>46084.53611111111</v>
      </c>
      <c r="L865" s="53" t="n">
        <v>46084.54027777778</v>
      </c>
      <c r="M865" s="54" t="n">
        <v>7</v>
      </c>
      <c r="N865" s="25" t="inlineStr">
        <is>
          <t>https://zenodo.org/records/17855209</t>
        </is>
      </c>
      <c r="O865" s="25" t="inlineStr">
        <is>
          <t>公开真实生产数据</t>
        </is>
      </c>
      <c r="P865" t="inlineStr">
        <is>
          <t>SHIFT-POST-20260303</t>
        </is>
      </c>
      <c r="Q865" t="inlineStr">
        <is>
          <t>已关联</t>
        </is>
      </c>
      <c r="R865" t="inlineStr">
        <is>
          <t>按班次口径判断</t>
        </is>
      </c>
      <c r="T865" t="inlineStr">
        <is>
          <t>否</t>
        </is>
      </c>
    </row>
    <row r="866">
      <c r="A866" s="25" t="inlineStr">
        <is>
          <t>STOP-POST-00230</t>
        </is>
      </c>
      <c r="B866" s="25" t="inlineStr">
        <is>
          <t>SHIFT-POST-20260303</t>
        </is>
      </c>
      <c r="C866" s="25" t="inlineStr">
        <is>
          <t>改善后</t>
        </is>
      </c>
      <c r="D866" s="51" t="n">
        <v>46084</v>
      </c>
      <c r="E866" s="25" t="inlineStr">
        <is>
          <t>KK200-1</t>
        </is>
      </c>
      <c r="F866" s="25" t="inlineStr">
        <is>
          <t>MATERIALS</t>
        </is>
      </c>
      <c r="G866" s="25" t="inlineStr">
        <is>
          <t>RACKS</t>
        </is>
      </c>
      <c r="H866" s="25" t="inlineStr">
        <is>
          <t>Unplanned</t>
        </is>
      </c>
      <c r="I866" s="25" t="inlineStr">
        <is>
          <t>DRYER</t>
        </is>
      </c>
      <c r="J866" s="25" t="inlineStr">
        <is>
          <t>ΕΠΕΣΕ ΤΕΛΑΡΟ</t>
        </is>
      </c>
      <c r="K866" s="53" t="n">
        <v>46084.54722222222</v>
      </c>
      <c r="L866" s="53" t="n">
        <v>46084.56111111111</v>
      </c>
      <c r="M866" s="54" t="n">
        <v>20</v>
      </c>
      <c r="N866" s="25" t="inlineStr">
        <is>
          <t>https://zenodo.org/records/17855209</t>
        </is>
      </c>
      <c r="O866" s="25" t="inlineStr">
        <is>
          <t>公开真实生产数据</t>
        </is>
      </c>
      <c r="P866" t="inlineStr">
        <is>
          <t>SHIFT-POST-20260303</t>
        </is>
      </c>
      <c r="Q866" t="inlineStr">
        <is>
          <t>已关联</t>
        </is>
      </c>
      <c r="R866" t="inlineStr">
        <is>
          <t>按班次口径判断</t>
        </is>
      </c>
      <c r="T866" t="inlineStr">
        <is>
          <t>否</t>
        </is>
      </c>
    </row>
    <row r="867">
      <c r="A867" s="25" t="inlineStr">
        <is>
          <t>STOP-POST-00231</t>
        </is>
      </c>
      <c r="B867" s="25" t="inlineStr">
        <is>
          <t>SHIFT-POST-20260303</t>
        </is>
      </c>
      <c r="C867" s="25" t="inlineStr">
        <is>
          <t>改善后</t>
        </is>
      </c>
      <c r="D867" s="51" t="n">
        <v>46084</v>
      </c>
      <c r="E867" s="25" t="inlineStr">
        <is>
          <t>KK200-1</t>
        </is>
      </c>
      <c r="F867" s="25" t="inlineStr">
        <is>
          <t>FAILURE</t>
        </is>
      </c>
      <c r="G867" s="25" t="inlineStr">
        <is>
          <t>MECHANICAL FAILURE</t>
        </is>
      </c>
      <c r="H867" s="25" t="inlineStr">
        <is>
          <t>Unplanned</t>
        </is>
      </c>
      <c r="I867" s="25" t="inlineStr">
        <is>
          <t>DRYER</t>
        </is>
      </c>
      <c r="J867" s="25" t="inlineStr">
        <is>
          <t>ΖΗΜΙΑ ΣΤΗΝ ΠΟΡΤΑ ΕΙΣΟΔΟΥ ΤΟΥ ΞΗΡΑΝΤΗΡΙΟΥ</t>
        </is>
      </c>
      <c r="K867" s="53" t="n">
        <v>46084.57708333333</v>
      </c>
      <c r="L867" s="53" t="n">
        <v>46084.58680555555</v>
      </c>
      <c r="M867" s="54" t="n">
        <v>14</v>
      </c>
      <c r="N867" s="25" t="inlineStr">
        <is>
          <t>https://zenodo.org/records/17855209</t>
        </is>
      </c>
      <c r="O867" s="25" t="inlineStr">
        <is>
          <t>公开真实生产数据</t>
        </is>
      </c>
      <c r="P867" t="inlineStr">
        <is>
          <t>SHIFT-POST-20260303</t>
        </is>
      </c>
      <c r="Q867" t="inlineStr">
        <is>
          <t>已关联</t>
        </is>
      </c>
      <c r="R867" t="inlineStr">
        <is>
          <t>按班次口径判断</t>
        </is>
      </c>
      <c r="T867" t="inlineStr">
        <is>
          <t>否</t>
        </is>
      </c>
    </row>
    <row r="868">
      <c r="A868" s="25" t="inlineStr">
        <is>
          <t>STOP-POST-00232</t>
        </is>
      </c>
      <c r="B868" s="25" t="inlineStr">
        <is>
          <t>SHIFT-POST-20260303</t>
        </is>
      </c>
      <c r="C868" s="25" t="inlineStr">
        <is>
          <t>改善后</t>
        </is>
      </c>
      <c r="D868" s="51" t="n">
        <v>46084</v>
      </c>
      <c r="E868" s="25" t="inlineStr">
        <is>
          <t>KK200-1</t>
        </is>
      </c>
      <c r="F868" s="25" t="inlineStr">
        <is>
          <t>MATERIALS</t>
        </is>
      </c>
      <c r="G868" s="25" t="inlineStr">
        <is>
          <t>RACK STARVATION</t>
        </is>
      </c>
      <c r="H868" s="25" t="inlineStr">
        <is>
          <t>Unplanned</t>
        </is>
      </c>
      <c r="I868" s="25" t="inlineStr">
        <is>
          <t>EXTRUDER PRESS</t>
        </is>
      </c>
      <c r="J868" s="25" t="inlineStr">
        <is>
          <t>ΑΝΑΜΟΝΗ ΤΕΛΑΡΩΝ ΣΤΗΝ ΠΡΕΣΑ</t>
        </is>
      </c>
      <c r="K868" s="53" t="n">
        <v>46084.58888888889</v>
      </c>
      <c r="L868" s="53" t="n">
        <v>46084.59236111111</v>
      </c>
      <c r="M868" s="54" t="n">
        <v>6</v>
      </c>
      <c r="N868" s="25" t="inlineStr">
        <is>
          <t>https://zenodo.org/records/17855209</t>
        </is>
      </c>
      <c r="O868" s="25" t="inlineStr">
        <is>
          <t>公开真实生产数据</t>
        </is>
      </c>
      <c r="P868" t="inlineStr">
        <is>
          <t>SHIFT-POST-20260303</t>
        </is>
      </c>
      <c r="Q868" t="inlineStr">
        <is>
          <t>已关联</t>
        </is>
      </c>
      <c r="R868" t="inlineStr">
        <is>
          <t>按班次口径判断</t>
        </is>
      </c>
      <c r="T868" t="inlineStr">
        <is>
          <t>否</t>
        </is>
      </c>
    </row>
    <row r="869">
      <c r="A869" s="25" t="inlineStr">
        <is>
          <t>STOP-POST-00233</t>
        </is>
      </c>
      <c r="B869" s="25" t="inlineStr">
        <is>
          <t>SHIFT-POST-20260303</t>
        </is>
      </c>
      <c r="C869" s="25" t="inlineStr">
        <is>
          <t>改善后</t>
        </is>
      </c>
      <c r="D869" s="51" t="n">
        <v>46084</v>
      </c>
      <c r="E869" s="25" t="inlineStr">
        <is>
          <t>KK200-1</t>
        </is>
      </c>
      <c r="F869" s="25" t="inlineStr">
        <is>
          <t>MATERIALS</t>
        </is>
      </c>
      <c r="G869" s="25" t="inlineStr">
        <is>
          <t>MANUAL BRICK HANDLING</t>
        </is>
      </c>
      <c r="H869" s="25" t="inlineStr">
        <is>
          <t>Unplanned</t>
        </is>
      </c>
      <c r="I869" s="25" t="inlineStr">
        <is>
          <t>HACKING STATION</t>
        </is>
      </c>
      <c r="J869" s="25" t="inlineStr">
        <is>
          <t>-</t>
        </is>
      </c>
      <c r="K869" s="53" t="n">
        <v>46084.61666666667</v>
      </c>
      <c r="L869" s="53" t="n">
        <v>46084.62291666667</v>
      </c>
      <c r="M869" s="54" t="n">
        <v>8</v>
      </c>
      <c r="N869" s="25" t="inlineStr">
        <is>
          <t>https://zenodo.org/records/17855209</t>
        </is>
      </c>
      <c r="O869" s="25" t="inlineStr">
        <is>
          <t>公开真实生产数据</t>
        </is>
      </c>
      <c r="P869" t="inlineStr">
        <is>
          <t>SHIFT-POST-20260303</t>
        </is>
      </c>
      <c r="Q869" t="inlineStr">
        <is>
          <t>已关联</t>
        </is>
      </c>
      <c r="R869" t="inlineStr">
        <is>
          <t>按班次口径判断</t>
        </is>
      </c>
      <c r="T869" t="inlineStr">
        <is>
          <t>否</t>
        </is>
      </c>
    </row>
    <row r="870">
      <c r="A870" s="25" t="inlineStr">
        <is>
          <t>STOP-POST-00234</t>
        </is>
      </c>
      <c r="B870" s="25" t="inlineStr">
        <is>
          <t>SHIFT-POST-20260303</t>
        </is>
      </c>
      <c r="C870" s="25" t="inlineStr">
        <is>
          <t>改善后</t>
        </is>
      </c>
      <c r="D870" s="51" t="n">
        <v>46084</v>
      </c>
      <c r="E870" s="25" t="inlineStr">
        <is>
          <t>KK200-1</t>
        </is>
      </c>
      <c r="F870" s="25" t="inlineStr">
        <is>
          <t>MATERIALS</t>
        </is>
      </c>
      <c r="G870" s="25" t="inlineStr">
        <is>
          <t>RACK STARVATION</t>
        </is>
      </c>
      <c r="H870" s="25" t="inlineStr">
        <is>
          <t>Unplanned</t>
        </is>
      </c>
      <c r="I870" s="25" t="inlineStr">
        <is>
          <t>HACKING STATION</t>
        </is>
      </c>
      <c r="J870" s="25" t="inlineStr">
        <is>
          <t>ΑΝΑΜΟΝΗ ΤΕΛΑΡΩΝ ΣΤΗΝ ΠΡΕΣΑ</t>
        </is>
      </c>
      <c r="K870" s="53" t="n">
        <v>46084.63472222222</v>
      </c>
      <c r="L870" s="53" t="n">
        <v>46084.63819444444</v>
      </c>
      <c r="M870" s="54" t="n">
        <v>5</v>
      </c>
      <c r="N870" s="25" t="inlineStr">
        <is>
          <t>https://zenodo.org/records/17855209</t>
        </is>
      </c>
      <c r="O870" s="25" t="inlineStr">
        <is>
          <t>公开真实生产数据</t>
        </is>
      </c>
      <c r="P870" t="inlineStr">
        <is>
          <t>SHIFT-POST-20260303</t>
        </is>
      </c>
      <c r="Q870" t="inlineStr">
        <is>
          <t>已关联</t>
        </is>
      </c>
      <c r="R870" t="inlineStr">
        <is>
          <t>按班次口径判断</t>
        </is>
      </c>
      <c r="T870" t="inlineStr">
        <is>
          <t>否</t>
        </is>
      </c>
    </row>
    <row r="871">
      <c r="A871" s="25" t="inlineStr">
        <is>
          <t>STOP-POST-00235</t>
        </is>
      </c>
      <c r="B871" s="25" t="inlineStr">
        <is>
          <t>SHIFT-POST-20260303</t>
        </is>
      </c>
      <c r="C871" s="25" t="inlineStr">
        <is>
          <t>改善后</t>
        </is>
      </c>
      <c r="D871" s="51" t="n">
        <v>46084</v>
      </c>
      <c r="E871" s="25" t="inlineStr">
        <is>
          <t>KK200-1</t>
        </is>
      </c>
      <c r="F871" s="25" t="inlineStr">
        <is>
          <t>SETUPS-CHANGEOVERS</t>
        </is>
      </c>
      <c r="G871" s="25" t="inlineStr">
        <is>
          <t>MATERIAL CHANGEOVER</t>
        </is>
      </c>
      <c r="H871" s="25" t="inlineStr">
        <is>
          <t>Planned - Included in OEE</t>
        </is>
      </c>
      <c r="I871" s="25" t="inlineStr">
        <is>
          <t>HACKING STATION</t>
        </is>
      </c>
      <c r="J871" s="25" t="inlineStr">
        <is>
          <t>ΑΛΛΑΓΗ ΣΤΟΝ ΠΑΚΕΤΑΔΟΡΟ(33ΑΡΙ/ ΤΑ ΠΡΩΤΑ ΤΕΛΑΡΑ ΕΙΧΑΝ ΣΚΙΣΜΕΝΑ ΤΟΥΒΛΑ)</t>
        </is>
      </c>
      <c r="K871" s="53" t="n">
        <v>46084.64930555555</v>
      </c>
      <c r="L871" s="53" t="n">
        <v>46084.65972222222</v>
      </c>
      <c r="M871" s="54" t="n">
        <v>15</v>
      </c>
      <c r="N871" s="25" t="inlineStr">
        <is>
          <t>https://zenodo.org/records/17855209</t>
        </is>
      </c>
      <c r="O871" s="25" t="inlineStr">
        <is>
          <t>公开真实生产数据</t>
        </is>
      </c>
      <c r="P871" t="inlineStr">
        <is>
          <t>SHIFT-POST-20260303</t>
        </is>
      </c>
      <c r="Q871" t="inlineStr">
        <is>
          <t>已关联</t>
        </is>
      </c>
      <c r="R871" t="inlineStr">
        <is>
          <t>按班次口径判断</t>
        </is>
      </c>
      <c r="T871" t="inlineStr">
        <is>
          <t>是</t>
        </is>
      </c>
      <c r="U871">
        <f>IFERROR(VLOOKUP(G871,'18_换产标准_模拟'!$B$2:$F$4,3,FALSE),"")</f>
        <v/>
      </c>
      <c r="V871">
        <f>IFERROR(MAX(M871-U871,0),"")</f>
        <v/>
      </c>
      <c r="W871">
        <f>IFERROR(IF(V871=0,"达标",IF(V871&lt;=VLOOKUP(G871,'18_换产标准_模拟'!$B$2:$F$4,4,FALSE)-VLOOKUP(G871,'18_换产标准_模拟'!$B$2:$F$4,3,FALSE),"轻微超时",IF(V871&lt;=VLOOKUP(G871,'18_换产标准_模拟'!$B$2:$F$4,5,FALSE)-VLOOKUP(G871,'18_换产标准_模拟'!$B$2:$F$4,3,FALSE),"超时","严重超时"))),"")</f>
        <v/>
      </c>
      <c r="X871">
        <f>IFERROR(INDEX('18_换产标准_模拟'!$A$2:$A$4,MATCH(G871,'18_换产标准_模拟'!$B$2:$B$4,0)),"")</f>
        <v/>
      </c>
      <c r="Y871" t="inlineStr">
        <is>
          <t>团队模拟数据</t>
        </is>
      </c>
    </row>
    <row r="872">
      <c r="A872" s="25" t="inlineStr">
        <is>
          <t>STOP-POST-00236</t>
        </is>
      </c>
      <c r="B872" s="25" t="inlineStr">
        <is>
          <t>SHIFT-POST-20260303</t>
        </is>
      </c>
      <c r="C872" s="25" t="inlineStr">
        <is>
          <t>改善后</t>
        </is>
      </c>
      <c r="D872" s="51" t="n">
        <v>46084</v>
      </c>
      <c r="E872" s="25" t="inlineStr">
        <is>
          <t>KK200-1</t>
        </is>
      </c>
      <c r="F872" s="25" t="inlineStr">
        <is>
          <t>MATERIALS</t>
        </is>
      </c>
      <c r="G872" s="25" t="inlineStr">
        <is>
          <t>MANUAL BRICK HANDLING</t>
        </is>
      </c>
      <c r="H872" s="25" t="inlineStr">
        <is>
          <t>Unplanned</t>
        </is>
      </c>
      <c r="I872" s="25" t="inlineStr">
        <is>
          <t>HACKING STATION</t>
        </is>
      </c>
      <c r="J872" s="25" t="inlineStr">
        <is>
          <t>-</t>
        </is>
      </c>
      <c r="K872" s="53" t="n">
        <v>46084.67361111111</v>
      </c>
      <c r="L872" s="53" t="n">
        <v>46084.67708333334</v>
      </c>
      <c r="M872" s="54" t="n">
        <v>6</v>
      </c>
      <c r="N872" s="25" t="inlineStr">
        <is>
          <t>https://zenodo.org/records/17855209</t>
        </is>
      </c>
      <c r="O872" s="25" t="inlineStr">
        <is>
          <t>公开真实生产数据</t>
        </is>
      </c>
      <c r="P872" t="inlineStr">
        <is>
          <t>SHIFT-POST-20260303</t>
        </is>
      </c>
      <c r="Q872" t="inlineStr">
        <is>
          <t>已关联</t>
        </is>
      </c>
      <c r="R872" t="inlineStr">
        <is>
          <t>按班次口径判断</t>
        </is>
      </c>
      <c r="T872" t="inlineStr">
        <is>
          <t>否</t>
        </is>
      </c>
    </row>
    <row r="873">
      <c r="A873" s="25" t="inlineStr">
        <is>
          <t>STOP-POST-00237</t>
        </is>
      </c>
      <c r="B873" s="25" t="inlineStr">
        <is>
          <t>SHIFT-POST-20260303</t>
        </is>
      </c>
      <c r="C873" s="25" t="inlineStr">
        <is>
          <t>改善后</t>
        </is>
      </c>
      <c r="D873" s="51" t="n">
        <v>46084</v>
      </c>
      <c r="E873" s="25" t="inlineStr">
        <is>
          <t>KK200-1</t>
        </is>
      </c>
      <c r="F873" s="25" t="inlineStr">
        <is>
          <t>MATERIALS</t>
        </is>
      </c>
      <c r="G873" s="25" t="inlineStr">
        <is>
          <t>MANUAL BRICK HANDLING</t>
        </is>
      </c>
      <c r="H873" s="25" t="inlineStr">
        <is>
          <t>Unplanned</t>
        </is>
      </c>
      <c r="I873" s="25" t="inlineStr">
        <is>
          <t>HACKING STATION</t>
        </is>
      </c>
      <c r="J873" s="25" t="inlineStr">
        <is>
          <t>-</t>
        </is>
      </c>
      <c r="K873" s="53" t="n">
        <v>46084.70138888889</v>
      </c>
      <c r="L873" s="53" t="n">
        <v>46084.70416666667</v>
      </c>
      <c r="M873" s="54" t="n">
        <v>4</v>
      </c>
      <c r="N873" s="25" t="inlineStr">
        <is>
          <t>https://zenodo.org/records/17855209</t>
        </is>
      </c>
      <c r="O873" s="25" t="inlineStr">
        <is>
          <t>公开真实生产数据</t>
        </is>
      </c>
      <c r="P873" t="inlineStr">
        <is>
          <t>SHIFT-POST-20260303</t>
        </is>
      </c>
      <c r="Q873" t="inlineStr">
        <is>
          <t>已关联</t>
        </is>
      </c>
      <c r="R873" t="inlineStr">
        <is>
          <t>按班次口径判断</t>
        </is>
      </c>
      <c r="T873" t="inlineStr">
        <is>
          <t>否</t>
        </is>
      </c>
    </row>
    <row r="874">
      <c r="A874" s="25" t="inlineStr">
        <is>
          <t>STOP-POST-00238</t>
        </is>
      </c>
      <c r="B874" s="25" t="inlineStr">
        <is>
          <t>SHIFT-POST-20260303</t>
        </is>
      </c>
      <c r="C874" s="25" t="inlineStr">
        <is>
          <t>改善后</t>
        </is>
      </c>
      <c r="D874" s="51" t="n">
        <v>46084</v>
      </c>
      <c r="E874" s="25" t="inlineStr">
        <is>
          <t>KK200-1</t>
        </is>
      </c>
      <c r="F874" s="25" t="inlineStr">
        <is>
          <t>MATERIALS</t>
        </is>
      </c>
      <c r="G874" s="25" t="inlineStr">
        <is>
          <t>RACK STARVATION</t>
        </is>
      </c>
      <c r="H874" s="25" t="inlineStr">
        <is>
          <t>Unplanned</t>
        </is>
      </c>
      <c r="I874" s="25" t="inlineStr">
        <is>
          <t>HACKING STATION</t>
        </is>
      </c>
      <c r="J874" s="25" t="inlineStr">
        <is>
          <t>ΚΑΘΥΣΤΕΡΗΣΗ ΤΕΛΑΡΩΝ ΣΤΗΝ ΓΡΑΜΜΗ ΤΟΥ ΞΗΡΑΝΤΗΡΙΟΥ</t>
        </is>
      </c>
      <c r="K874" s="53" t="n">
        <v>46084.72291666667</v>
      </c>
      <c r="L874" s="53" t="n">
        <v>46084.725</v>
      </c>
      <c r="M874" s="54" t="n">
        <v>3</v>
      </c>
      <c r="N874" s="25" t="inlineStr">
        <is>
          <t>https://zenodo.org/records/17855209</t>
        </is>
      </c>
      <c r="O874" s="25" t="inlineStr">
        <is>
          <t>公开真实生产数据</t>
        </is>
      </c>
      <c r="P874" t="inlineStr">
        <is>
          <t>SHIFT-POST-20260303</t>
        </is>
      </c>
      <c r="Q874" t="inlineStr">
        <is>
          <t>已关联</t>
        </is>
      </c>
      <c r="R874" t="inlineStr">
        <is>
          <t>按班次口径判断</t>
        </is>
      </c>
      <c r="T874" t="inlineStr">
        <is>
          <t>否</t>
        </is>
      </c>
    </row>
    <row r="875">
      <c r="A875" s="25" t="inlineStr">
        <is>
          <t>STOP-POST-00239</t>
        </is>
      </c>
      <c r="B875" s="25" t="inlineStr">
        <is>
          <t>SHIFT-POST-20260303</t>
        </is>
      </c>
      <c r="C875" s="25" t="inlineStr">
        <is>
          <t>改善后</t>
        </is>
      </c>
      <c r="D875" s="51" t="n">
        <v>46084</v>
      </c>
      <c r="E875" s="25" t="inlineStr">
        <is>
          <t>7KK25</t>
        </is>
      </c>
      <c r="F875" s="25" t="inlineStr">
        <is>
          <t>SETUPS-CHANGEOVERS</t>
        </is>
      </c>
      <c r="G875" s="25" t="inlineStr">
        <is>
          <t>MATERIAL CHANGEOVER</t>
        </is>
      </c>
      <c r="H875" s="25" t="inlineStr">
        <is>
          <t>Planned - Included in OEE</t>
        </is>
      </c>
      <c r="I875" s="25" t="inlineStr">
        <is>
          <t>EXTRUDER PRESS</t>
        </is>
      </c>
      <c r="J875" s="25" t="inlineStr">
        <is>
          <t>-</t>
        </is>
      </c>
      <c r="K875" s="53" t="n">
        <v>46084.74583333333</v>
      </c>
      <c r="L875" s="53" t="n">
        <v>46084.75972222222</v>
      </c>
      <c r="M875" s="54" t="n">
        <v>20</v>
      </c>
      <c r="N875" s="25" t="inlineStr">
        <is>
          <t>https://zenodo.org/records/17855209</t>
        </is>
      </c>
      <c r="O875" s="25" t="inlineStr">
        <is>
          <t>公开真实生产数据</t>
        </is>
      </c>
      <c r="P875" t="inlineStr">
        <is>
          <t>SHIFT-POST-20260303</t>
        </is>
      </c>
      <c r="Q875" t="inlineStr">
        <is>
          <t>已关联</t>
        </is>
      </c>
      <c r="R875" t="inlineStr">
        <is>
          <t>按班次口径判断</t>
        </is>
      </c>
      <c r="T875" t="inlineStr">
        <is>
          <t>是</t>
        </is>
      </c>
      <c r="U875">
        <f>IFERROR(VLOOKUP(G875,'18_换产标准_模拟'!$B$2:$F$4,3,FALSE),"")</f>
        <v/>
      </c>
      <c r="V875">
        <f>IFERROR(MAX(M875-U875,0),"")</f>
        <v/>
      </c>
      <c r="W875">
        <f>IFERROR(IF(V875=0,"达标",IF(V875&lt;=VLOOKUP(G875,'18_换产标准_模拟'!$B$2:$F$4,4,FALSE)-VLOOKUP(G875,'18_换产标准_模拟'!$B$2:$F$4,3,FALSE),"轻微超时",IF(V875&lt;=VLOOKUP(G875,'18_换产标准_模拟'!$B$2:$F$4,5,FALSE)-VLOOKUP(G875,'18_换产标准_模拟'!$B$2:$F$4,3,FALSE),"超时","严重超时"))),"")</f>
        <v/>
      </c>
      <c r="X875">
        <f>IFERROR(INDEX('18_换产标准_模拟'!$A$2:$A$4,MATCH(G875,'18_换产标准_模拟'!$B$2:$B$4,0)),"")</f>
        <v/>
      </c>
      <c r="Y875" t="inlineStr">
        <is>
          <t>团队模拟数据</t>
        </is>
      </c>
    </row>
    <row r="876">
      <c r="A876" s="25" t="inlineStr">
        <is>
          <t>STOP-POST-00240</t>
        </is>
      </c>
      <c r="B876" s="25" t="inlineStr">
        <is>
          <t>SHIFT-POST-20260303</t>
        </is>
      </c>
      <c r="C876" s="25" t="inlineStr">
        <is>
          <t>改善后</t>
        </is>
      </c>
      <c r="D876" s="51" t="n">
        <v>46084</v>
      </c>
      <c r="E876" s="25" t="inlineStr">
        <is>
          <t>7KK25</t>
        </is>
      </c>
      <c r="F876" s="25" t="inlineStr">
        <is>
          <t>MATERIALS</t>
        </is>
      </c>
      <c r="G876" s="25" t="inlineStr">
        <is>
          <t>MANUAL BRICK HANDLING</t>
        </is>
      </c>
      <c r="H876" s="25" t="inlineStr">
        <is>
          <t>Unplanned</t>
        </is>
      </c>
      <c r="I876" s="25" t="inlineStr">
        <is>
          <t>HACKING STATION</t>
        </is>
      </c>
      <c r="J876" s="25" t="inlineStr">
        <is>
          <t>-</t>
        </is>
      </c>
      <c r="K876" s="53" t="n">
        <v>46084.77430555555</v>
      </c>
      <c r="L876" s="53" t="n">
        <v>46084.77638888889</v>
      </c>
      <c r="M876" s="54" t="n">
        <v>4</v>
      </c>
      <c r="N876" s="25" t="inlineStr">
        <is>
          <t>https://zenodo.org/records/17855209</t>
        </is>
      </c>
      <c r="O876" s="25" t="inlineStr">
        <is>
          <t>公开真实生产数据</t>
        </is>
      </c>
      <c r="P876" t="inlineStr">
        <is>
          <t>SHIFT-POST-20260303</t>
        </is>
      </c>
      <c r="Q876" t="inlineStr">
        <is>
          <t>已关联</t>
        </is>
      </c>
      <c r="R876" t="inlineStr">
        <is>
          <t>按班次口径判断</t>
        </is>
      </c>
      <c r="T876" t="inlineStr">
        <is>
          <t>否</t>
        </is>
      </c>
    </row>
    <row r="877">
      <c r="A877" s="25" t="inlineStr">
        <is>
          <t>STOP-POST-00241</t>
        </is>
      </c>
      <c r="B877" s="25" t="inlineStr">
        <is>
          <t>SHIFT-POST-20260303</t>
        </is>
      </c>
      <c r="C877" s="25" t="inlineStr">
        <is>
          <t>改善后</t>
        </is>
      </c>
      <c r="D877" s="51" t="n">
        <v>46084</v>
      </c>
      <c r="E877" s="25" t="inlineStr">
        <is>
          <t>7KK25</t>
        </is>
      </c>
      <c r="F877" s="25" t="inlineStr">
        <is>
          <t>MATERIALS</t>
        </is>
      </c>
      <c r="G877" s="25" t="inlineStr">
        <is>
          <t>MANUAL BRICK HANDLING</t>
        </is>
      </c>
      <c r="H877" s="25" t="inlineStr">
        <is>
          <t>Unplanned</t>
        </is>
      </c>
      <c r="I877" s="25" t="inlineStr">
        <is>
          <t>HACKING STATION</t>
        </is>
      </c>
      <c r="J877" s="25" t="inlineStr">
        <is>
          <t>-</t>
        </is>
      </c>
      <c r="K877" s="53" t="n">
        <v>46084.78333333333</v>
      </c>
      <c r="L877" s="53" t="n">
        <v>46084.78680555556</v>
      </c>
      <c r="M877" s="54" t="n">
        <v>5</v>
      </c>
      <c r="N877" s="25" t="inlineStr">
        <is>
          <t>https://zenodo.org/records/17855209</t>
        </is>
      </c>
      <c r="O877" s="25" t="inlineStr">
        <is>
          <t>公开真实生产数据</t>
        </is>
      </c>
      <c r="P877" t="inlineStr">
        <is>
          <t>SHIFT-POST-20260303</t>
        </is>
      </c>
      <c r="Q877" t="inlineStr">
        <is>
          <t>已关联</t>
        </is>
      </c>
      <c r="R877" t="inlineStr">
        <is>
          <t>按班次口径判断</t>
        </is>
      </c>
      <c r="T877" t="inlineStr">
        <is>
          <t>否</t>
        </is>
      </c>
    </row>
    <row r="878">
      <c r="A878" s="25" t="inlineStr">
        <is>
          <t>STOP-POST-00242</t>
        </is>
      </c>
      <c r="B878" s="25" t="inlineStr">
        <is>
          <t>SHIFT-POST-20260303</t>
        </is>
      </c>
      <c r="C878" s="25" t="inlineStr">
        <is>
          <t>改善后</t>
        </is>
      </c>
      <c r="D878" s="51" t="n">
        <v>46084</v>
      </c>
      <c r="E878" s="25" t="inlineStr">
        <is>
          <t>7KK25</t>
        </is>
      </c>
      <c r="F878" s="25" t="inlineStr">
        <is>
          <t>MATERIALS</t>
        </is>
      </c>
      <c r="G878" s="25" t="inlineStr">
        <is>
          <t>MANUAL BRICK HANDLING</t>
        </is>
      </c>
      <c r="H878" s="25" t="inlineStr">
        <is>
          <t>Unplanned</t>
        </is>
      </c>
      <c r="I878" s="25" t="inlineStr">
        <is>
          <t>HACKING STATION</t>
        </is>
      </c>
      <c r="J878" s="25" t="inlineStr">
        <is>
          <t>-</t>
        </is>
      </c>
      <c r="K878" s="53" t="n">
        <v>46084.79027777778</v>
      </c>
      <c r="L878" s="53" t="n">
        <v>46084.80763888889</v>
      </c>
      <c r="M878" s="54" t="n">
        <v>25</v>
      </c>
      <c r="N878" s="25" t="inlineStr">
        <is>
          <t>https://zenodo.org/records/17855209</t>
        </is>
      </c>
      <c r="O878" s="25" t="inlineStr">
        <is>
          <t>公开真实生产数据</t>
        </is>
      </c>
      <c r="P878" t="inlineStr">
        <is>
          <t>SHIFT-POST-20260303</t>
        </is>
      </c>
      <c r="Q878" t="inlineStr">
        <is>
          <t>已关联</t>
        </is>
      </c>
      <c r="R878" t="inlineStr">
        <is>
          <t>按班次口径判断</t>
        </is>
      </c>
      <c r="T878" t="inlineStr">
        <is>
          <t>否</t>
        </is>
      </c>
    </row>
    <row r="879">
      <c r="A879" s="25" t="inlineStr">
        <is>
          <t>STOP-POST-00243</t>
        </is>
      </c>
      <c r="B879" s="25" t="inlineStr">
        <is>
          <t>SHIFT-POST-20260303</t>
        </is>
      </c>
      <c r="C879" s="25" t="inlineStr">
        <is>
          <t>改善后</t>
        </is>
      </c>
      <c r="D879" s="51" t="n">
        <v>46084</v>
      </c>
      <c r="E879" s="25" t="inlineStr">
        <is>
          <t>7KK25</t>
        </is>
      </c>
      <c r="F879" s="25" t="inlineStr">
        <is>
          <t>MATERIALS</t>
        </is>
      </c>
      <c r="G879" s="25" t="inlineStr">
        <is>
          <t>MANUAL BRICK HANDLING</t>
        </is>
      </c>
      <c r="H879" s="25" t="inlineStr">
        <is>
          <t>Unplanned</t>
        </is>
      </c>
      <c r="I879" s="25" t="inlineStr">
        <is>
          <t>HACKING STATION</t>
        </is>
      </c>
      <c r="J879" s="25" t="inlineStr">
        <is>
          <t>-</t>
        </is>
      </c>
      <c r="K879" s="53" t="n">
        <v>46084.82361111111</v>
      </c>
      <c r="L879" s="53" t="n">
        <v>46084.83194444444</v>
      </c>
      <c r="M879" s="54" t="n">
        <v>12</v>
      </c>
      <c r="N879" s="25" t="inlineStr">
        <is>
          <t>https://zenodo.org/records/17855209</t>
        </is>
      </c>
      <c r="O879" s="25" t="inlineStr">
        <is>
          <t>公开真实生产数据</t>
        </is>
      </c>
      <c r="P879" t="inlineStr">
        <is>
          <t>SHIFT-POST-20260303</t>
        </is>
      </c>
      <c r="Q879" t="inlineStr">
        <is>
          <t>已关联</t>
        </is>
      </c>
      <c r="R879" t="inlineStr">
        <is>
          <t>按班次口径判断</t>
        </is>
      </c>
      <c r="T879" t="inlineStr">
        <is>
          <t>否</t>
        </is>
      </c>
    </row>
    <row r="880">
      <c r="A880" s="25" t="inlineStr">
        <is>
          <t>STOP-POST-00244</t>
        </is>
      </c>
      <c r="B880" s="25" t="inlineStr">
        <is>
          <t>SHIFT-POST-20260303</t>
        </is>
      </c>
      <c r="C880" s="25" t="inlineStr">
        <is>
          <t>改善后</t>
        </is>
      </c>
      <c r="D880" s="51" t="n">
        <v>46084</v>
      </c>
      <c r="E880" s="25" t="inlineStr">
        <is>
          <t>7KK25</t>
        </is>
      </c>
      <c r="F880" s="25" t="inlineStr">
        <is>
          <t>OPERATIONAL</t>
        </is>
      </c>
      <c r="G880" s="25" t="inlineStr">
        <is>
          <t>NO PRODUCTION SCHEDULE</t>
        </is>
      </c>
      <c r="H880" s="25" t="inlineStr">
        <is>
          <t>Planned - Not included in OEE</t>
        </is>
      </c>
      <c r="I880" s="25" t="inlineStr">
        <is>
          <t>-</t>
        </is>
      </c>
      <c r="J880" s="25" t="inlineStr">
        <is>
          <t>-</t>
        </is>
      </c>
      <c r="K880" s="53" t="n">
        <v>46084.83402777778</v>
      </c>
      <c r="L880" s="53" t="n">
        <v>46084.85416666666</v>
      </c>
      <c r="M880" s="54" t="n">
        <v>29</v>
      </c>
      <c r="N880" s="25" t="inlineStr">
        <is>
          <t>https://zenodo.org/records/17855209</t>
        </is>
      </c>
      <c r="O880" s="25" t="inlineStr">
        <is>
          <t>公开真实生产数据</t>
        </is>
      </c>
      <c r="P880" t="inlineStr">
        <is>
          <t>SHIFT-POST-20260303</t>
        </is>
      </c>
      <c r="Q880" t="inlineStr">
        <is>
          <t>已关联</t>
        </is>
      </c>
      <c r="R880" t="inlineStr">
        <is>
          <t>按班次口径判断</t>
        </is>
      </c>
      <c r="T880" t="inlineStr">
        <is>
          <t>否</t>
        </is>
      </c>
    </row>
    <row r="881">
      <c r="A881" s="25" t="inlineStr">
        <is>
          <t>STOP-POST-00245</t>
        </is>
      </c>
      <c r="B881" s="25" t="inlineStr">
        <is>
          <t>SHIFT-POST-20260304</t>
        </is>
      </c>
      <c r="C881" s="25" t="inlineStr">
        <is>
          <t>改善后</t>
        </is>
      </c>
      <c r="D881" s="51" t="n">
        <v>46085</v>
      </c>
      <c r="E881" s="25" t="inlineStr">
        <is>
          <t>7KK25</t>
        </is>
      </c>
      <c r="F881" s="25" t="inlineStr">
        <is>
          <t>SETUPS-CHANGEOVERS</t>
        </is>
      </c>
      <c r="G881" s="25" t="inlineStr">
        <is>
          <t>MATERIAL CHANGEOVER</t>
        </is>
      </c>
      <c r="H881" s="25" t="inlineStr">
        <is>
          <t>Planned - Included in OEE</t>
        </is>
      </c>
      <c r="I881" s="25" t="inlineStr">
        <is>
          <t>HACKING STATION</t>
        </is>
      </c>
      <c r="J881" s="25" t="inlineStr">
        <is>
          <t>-</t>
        </is>
      </c>
      <c r="K881" s="53" t="n">
        <v>46085.52638888889</v>
      </c>
      <c r="L881" s="53" t="n">
        <v>46085.54027777778</v>
      </c>
      <c r="M881" s="54" t="n">
        <v>21</v>
      </c>
      <c r="N881" s="25" t="inlineStr">
        <is>
          <t>https://zenodo.org/records/17855209</t>
        </is>
      </c>
      <c r="O881" s="25" t="inlineStr">
        <is>
          <t>公开真实生产数据</t>
        </is>
      </c>
      <c r="P881" t="inlineStr">
        <is>
          <t>SHIFT-POST-20260304</t>
        </is>
      </c>
      <c r="Q881" t="inlineStr">
        <is>
          <t>已关联</t>
        </is>
      </c>
      <c r="R881" t="inlineStr">
        <is>
          <t>按班次口径判断</t>
        </is>
      </c>
      <c r="T881" t="inlineStr">
        <is>
          <t>是</t>
        </is>
      </c>
      <c r="U881">
        <f>IFERROR(VLOOKUP(G881,'18_换产标准_模拟'!$B$2:$F$4,3,FALSE),"")</f>
        <v/>
      </c>
      <c r="V881">
        <f>IFERROR(MAX(M881-U881,0),"")</f>
        <v/>
      </c>
      <c r="W881">
        <f>IFERROR(IF(V881=0,"达标",IF(V881&lt;=VLOOKUP(G881,'18_换产标准_模拟'!$B$2:$F$4,4,FALSE)-VLOOKUP(G881,'18_换产标准_模拟'!$B$2:$F$4,3,FALSE),"轻微超时",IF(V881&lt;=VLOOKUP(G881,'18_换产标准_模拟'!$B$2:$F$4,5,FALSE)-VLOOKUP(G881,'18_换产标准_模拟'!$B$2:$F$4,3,FALSE),"超时","严重超时"))),"")</f>
        <v/>
      </c>
      <c r="X881">
        <f>IFERROR(INDEX('18_换产标准_模拟'!$A$2:$A$4,MATCH(G881,'18_换产标准_模拟'!$B$2:$B$4,0)),"")</f>
        <v/>
      </c>
      <c r="Y881" t="inlineStr">
        <is>
          <t>团队模拟数据</t>
        </is>
      </c>
    </row>
    <row r="882">
      <c r="A882" s="25" t="inlineStr">
        <is>
          <t>STOP-POST-00246</t>
        </is>
      </c>
      <c r="B882" s="25" t="inlineStr">
        <is>
          <t>SHIFT-POST-20260304</t>
        </is>
      </c>
      <c r="C882" s="25" t="inlineStr">
        <is>
          <t>改善后</t>
        </is>
      </c>
      <c r="D882" s="51" t="n">
        <v>46085</v>
      </c>
      <c r="E882" s="25" t="inlineStr">
        <is>
          <t>7KK25</t>
        </is>
      </c>
      <c r="F882" s="25" t="inlineStr">
        <is>
          <t>MATERIALS</t>
        </is>
      </c>
      <c r="G882" s="25" t="inlineStr">
        <is>
          <t>MANUAL BRICK HANDLING</t>
        </is>
      </c>
      <c r="H882" s="25" t="inlineStr">
        <is>
          <t>Unplanned</t>
        </is>
      </c>
      <c r="I882" s="25" t="inlineStr">
        <is>
          <t>EXTRUDER PRESS</t>
        </is>
      </c>
      <c r="J882" s="25" t="inlineStr">
        <is>
          <t>-</t>
        </is>
      </c>
      <c r="K882" s="53" t="n">
        <v>46085.54375</v>
      </c>
      <c r="L882" s="53" t="n">
        <v>46085.54791666667</v>
      </c>
      <c r="M882" s="54" t="n">
        <v>6</v>
      </c>
      <c r="N882" s="25" t="inlineStr">
        <is>
          <t>https://zenodo.org/records/17855209</t>
        </is>
      </c>
      <c r="O882" s="25" t="inlineStr">
        <is>
          <t>公开真实生产数据</t>
        </is>
      </c>
      <c r="P882" t="inlineStr">
        <is>
          <t>SHIFT-POST-20260304</t>
        </is>
      </c>
      <c r="Q882" t="inlineStr">
        <is>
          <t>已关联</t>
        </is>
      </c>
      <c r="R882" t="inlineStr">
        <is>
          <t>按班次口径判断</t>
        </is>
      </c>
      <c r="T882" t="inlineStr">
        <is>
          <t>否</t>
        </is>
      </c>
    </row>
    <row r="883">
      <c r="A883" s="25" t="inlineStr">
        <is>
          <t>STOP-POST-00247</t>
        </is>
      </c>
      <c r="B883" s="25" t="inlineStr">
        <is>
          <t>SHIFT-POST-20260304</t>
        </is>
      </c>
      <c r="C883" s="25" t="inlineStr">
        <is>
          <t>改善后</t>
        </is>
      </c>
      <c r="D883" s="51" t="n">
        <v>46085</v>
      </c>
      <c r="E883" s="25" t="inlineStr">
        <is>
          <t>7KK25</t>
        </is>
      </c>
      <c r="F883" s="25" t="inlineStr">
        <is>
          <t>FAILURE</t>
        </is>
      </c>
      <c r="G883" s="25" t="inlineStr">
        <is>
          <t>AUTOMATION FAILURE</t>
        </is>
      </c>
      <c r="H883" s="25" t="inlineStr">
        <is>
          <t>Unplanned</t>
        </is>
      </c>
      <c r="I883" s="25" t="inlineStr">
        <is>
          <t>DRYER</t>
        </is>
      </c>
      <c r="J883" s="25" t="inlineStr">
        <is>
          <t>θερμικο</t>
        </is>
      </c>
      <c r="K883" s="53" t="n">
        <v>46085.60486111111</v>
      </c>
      <c r="L883" s="53" t="n">
        <v>46085.60833333333</v>
      </c>
      <c r="M883" s="54" t="n">
        <v>5</v>
      </c>
      <c r="N883" s="25" t="inlineStr">
        <is>
          <t>https://zenodo.org/records/17855209</t>
        </is>
      </c>
      <c r="O883" s="25" t="inlineStr">
        <is>
          <t>公开真实生产数据</t>
        </is>
      </c>
      <c r="P883" t="inlineStr">
        <is>
          <t>SHIFT-POST-20260304</t>
        </is>
      </c>
      <c r="Q883" t="inlineStr">
        <is>
          <t>已关联</t>
        </is>
      </c>
      <c r="R883" t="inlineStr">
        <is>
          <t>按班次口径判断</t>
        </is>
      </c>
      <c r="T883" t="inlineStr">
        <is>
          <t>否</t>
        </is>
      </c>
    </row>
    <row r="884">
      <c r="A884" s="25" t="inlineStr">
        <is>
          <t>STOP-POST-00248</t>
        </is>
      </c>
      <c r="B884" s="25" t="inlineStr">
        <is>
          <t>SHIFT-POST-20260304</t>
        </is>
      </c>
      <c r="C884" s="25" t="inlineStr">
        <is>
          <t>改善后</t>
        </is>
      </c>
      <c r="D884" s="51" t="n">
        <v>46085</v>
      </c>
      <c r="E884" s="25" t="inlineStr">
        <is>
          <t>7KK25</t>
        </is>
      </c>
      <c r="F884" s="25" t="inlineStr">
        <is>
          <t>OPERATIONAL</t>
        </is>
      </c>
      <c r="G884" s="25" t="inlineStr">
        <is>
          <t>OTHER</t>
        </is>
      </c>
      <c r="H884" s="25" t="inlineStr">
        <is>
          <t>Unplanned</t>
        </is>
      </c>
      <c r="I884" s="25" t="inlineStr">
        <is>
          <t>HYDRAULIC ELEVATOR (UNLOADING)</t>
        </is>
      </c>
      <c r="J884" s="25" t="inlineStr">
        <is>
          <t>ΠΡΟΒΛΗΜΑ ΣΤΟ ΚΑΡΕΛΙΝΟ</t>
        </is>
      </c>
      <c r="K884" s="53" t="n">
        <v>46085.61805555555</v>
      </c>
      <c r="L884" s="53" t="n">
        <v>46085.625</v>
      </c>
      <c r="M884" s="54" t="n">
        <v>10</v>
      </c>
      <c r="N884" s="25" t="inlineStr">
        <is>
          <t>https://zenodo.org/records/17855209</t>
        </is>
      </c>
      <c r="O884" s="25" t="inlineStr">
        <is>
          <t>公开真实生产数据</t>
        </is>
      </c>
      <c r="P884" t="inlineStr">
        <is>
          <t>SHIFT-POST-20260304</t>
        </is>
      </c>
      <c r="Q884" t="inlineStr">
        <is>
          <t>已关联</t>
        </is>
      </c>
      <c r="R884" t="inlineStr">
        <is>
          <t>按班次口径判断</t>
        </is>
      </c>
      <c r="T884" t="inlineStr">
        <is>
          <t>否</t>
        </is>
      </c>
    </row>
    <row r="885">
      <c r="A885" s="25" t="inlineStr">
        <is>
          <t>STOP-POST-00249</t>
        </is>
      </c>
      <c r="B885" s="25" t="inlineStr">
        <is>
          <t>SHIFT-POST-20260304</t>
        </is>
      </c>
      <c r="C885" s="25" t="inlineStr">
        <is>
          <t>改善后</t>
        </is>
      </c>
      <c r="D885" s="51" t="n">
        <v>46085</v>
      </c>
      <c r="E885" s="25" t="inlineStr">
        <is>
          <t>7KK25</t>
        </is>
      </c>
      <c r="F885" s="25" t="inlineStr">
        <is>
          <t>OPERATIONAL</t>
        </is>
      </c>
      <c r="G885" s="25" t="inlineStr">
        <is>
          <t>OTHER</t>
        </is>
      </c>
      <c r="H885" s="25" t="inlineStr">
        <is>
          <t>Unplanned</t>
        </is>
      </c>
      <c r="I885" s="25" t="inlineStr">
        <is>
          <t>DE-HACKING STATION</t>
        </is>
      </c>
      <c r="J885" s="25" t="inlineStr">
        <is>
          <t>ΕΛΕΓΧΟΣ ΩΘΗΤΗΡΑ ΠΑΚΕΤΑΔΟΡΟΥ</t>
        </is>
      </c>
      <c r="K885" s="53" t="n">
        <v>46085.63125</v>
      </c>
      <c r="L885" s="53" t="n">
        <v>46085.63888888889</v>
      </c>
      <c r="M885" s="54" t="n">
        <v>11</v>
      </c>
      <c r="N885" s="25" t="inlineStr">
        <is>
          <t>https://zenodo.org/records/17855209</t>
        </is>
      </c>
      <c r="O885" s="25" t="inlineStr">
        <is>
          <t>公开真实生产数据</t>
        </is>
      </c>
      <c r="P885" t="inlineStr">
        <is>
          <t>SHIFT-POST-20260304</t>
        </is>
      </c>
      <c r="Q885" t="inlineStr">
        <is>
          <t>已关联</t>
        </is>
      </c>
      <c r="R885" t="inlineStr">
        <is>
          <t>按班次口径判断</t>
        </is>
      </c>
      <c r="T885" t="inlineStr">
        <is>
          <t>否</t>
        </is>
      </c>
    </row>
    <row r="886">
      <c r="A886" s="25" t="inlineStr">
        <is>
          <t>STOP-POST-00250</t>
        </is>
      </c>
      <c r="B886" s="25" t="inlineStr">
        <is>
          <t>SHIFT-POST-20260304</t>
        </is>
      </c>
      <c r="C886" s="25" t="inlineStr">
        <is>
          <t>改善后</t>
        </is>
      </c>
      <c r="D886" s="51" t="n">
        <v>46085</v>
      </c>
      <c r="E886" s="25" t="inlineStr">
        <is>
          <t>7KK25</t>
        </is>
      </c>
      <c r="F886" s="25" t="inlineStr">
        <is>
          <t>OPERATIONAL</t>
        </is>
      </c>
      <c r="G886" s="25" t="inlineStr">
        <is>
          <t>GREASING</t>
        </is>
      </c>
      <c r="H886" s="25" t="inlineStr">
        <is>
          <t>Unplanned</t>
        </is>
      </c>
      <c r="I886" s="25" t="inlineStr">
        <is>
          <t>HYDRAULIC ELEVATOR (UNLOADING)</t>
        </is>
      </c>
      <c r="J886" s="25" t="inlineStr">
        <is>
          <t>-</t>
        </is>
      </c>
      <c r="K886" s="53" t="n">
        <v>46085.64375</v>
      </c>
      <c r="L886" s="53" t="n">
        <v>46085.65347222222</v>
      </c>
      <c r="M886" s="54" t="n">
        <v>14</v>
      </c>
      <c r="N886" s="25" t="inlineStr">
        <is>
          <t>https://zenodo.org/records/17855209</t>
        </is>
      </c>
      <c r="O886" s="25" t="inlineStr">
        <is>
          <t>公开真实生产数据</t>
        </is>
      </c>
      <c r="P886" t="inlineStr">
        <is>
          <t>SHIFT-POST-20260304</t>
        </is>
      </c>
      <c r="Q886" t="inlineStr">
        <is>
          <t>已关联</t>
        </is>
      </c>
      <c r="R886" t="inlineStr">
        <is>
          <t>按班次口径判断</t>
        </is>
      </c>
      <c r="T886" t="inlineStr">
        <is>
          <t>否</t>
        </is>
      </c>
    </row>
    <row r="887">
      <c r="A887" s="25" t="inlineStr">
        <is>
          <t>STOP-POST-00251</t>
        </is>
      </c>
      <c r="B887" s="25" t="inlineStr">
        <is>
          <t>SHIFT-POST-20260304</t>
        </is>
      </c>
      <c r="C887" s="25" t="inlineStr">
        <is>
          <t>改善后</t>
        </is>
      </c>
      <c r="D887" s="51" t="n">
        <v>46085</v>
      </c>
      <c r="E887" s="25" t="inlineStr">
        <is>
          <t>7KK25</t>
        </is>
      </c>
      <c r="F887" s="25" t="inlineStr">
        <is>
          <t>MATERIALS</t>
        </is>
      </c>
      <c r="G887" s="25" t="inlineStr">
        <is>
          <t>RACKS</t>
        </is>
      </c>
      <c r="H887" s="25" t="inlineStr">
        <is>
          <t>Unplanned</t>
        </is>
      </c>
      <c r="I887" s="25" t="inlineStr">
        <is>
          <t>HACKING STATION</t>
        </is>
      </c>
      <c r="J887" s="25" t="inlineStr">
        <is>
          <t>ΚΑΘΥΣΤΕΡΗΣΗ ΤΕΛΑΡΩΝ ΣΤΗΝ ΕΞΟΔΟ ΞΗΡΑΝΤΗΡΙΟΥ</t>
        </is>
      </c>
      <c r="K887" s="53" t="n">
        <v>46085.68125</v>
      </c>
      <c r="L887" s="53" t="n">
        <v>46085.69027777778</v>
      </c>
      <c r="M887" s="54" t="n">
        <v>13</v>
      </c>
      <c r="N887" s="25" t="inlineStr">
        <is>
          <t>https://zenodo.org/records/17855209</t>
        </is>
      </c>
      <c r="O887" s="25" t="inlineStr">
        <is>
          <t>公开真实生产数据</t>
        </is>
      </c>
      <c r="P887" t="inlineStr">
        <is>
          <t>SHIFT-POST-20260304</t>
        </is>
      </c>
      <c r="Q887" t="inlineStr">
        <is>
          <t>已关联</t>
        </is>
      </c>
      <c r="R887" t="inlineStr">
        <is>
          <t>按班次口径判断</t>
        </is>
      </c>
      <c r="T887" t="inlineStr">
        <is>
          <t>否</t>
        </is>
      </c>
    </row>
    <row r="888">
      <c r="A888" s="25" t="inlineStr">
        <is>
          <t>STOP-POST-00252</t>
        </is>
      </c>
      <c r="B888" s="25" t="inlineStr">
        <is>
          <t>SHIFT-POST-20260304</t>
        </is>
      </c>
      <c r="C888" s="25" t="inlineStr">
        <is>
          <t>改善后</t>
        </is>
      </c>
      <c r="D888" s="51" t="n">
        <v>46085</v>
      </c>
      <c r="E888" s="25" t="inlineStr">
        <is>
          <t>7KK25</t>
        </is>
      </c>
      <c r="F888" s="25" t="inlineStr">
        <is>
          <t>MATERIALS</t>
        </is>
      </c>
      <c r="G888" s="25" t="inlineStr">
        <is>
          <t>RACK STARVATION</t>
        </is>
      </c>
      <c r="H888" s="25" t="inlineStr">
        <is>
          <t>Unplanned</t>
        </is>
      </c>
      <c r="I888" s="25" t="inlineStr">
        <is>
          <t>HACKING STATION</t>
        </is>
      </c>
      <c r="J888" s="25" t="inlineStr">
        <is>
          <t>ΚΑΘΥΣΤΕΡΗΣΗ ΤΕΛΑΡΩΝ ΣΤΗΝ ΓΡΑΜΜΗ ΤΟΥ ΞΗΡΑΝΤΗΡΙΟΥ</t>
        </is>
      </c>
      <c r="K888" s="53" t="n">
        <v>46085.73125</v>
      </c>
      <c r="L888" s="53" t="n">
        <v>46085.73611111111</v>
      </c>
      <c r="M888" s="54" t="n">
        <v>8</v>
      </c>
      <c r="N888" s="25" t="inlineStr">
        <is>
          <t>https://zenodo.org/records/17855209</t>
        </is>
      </c>
      <c r="O888" s="25" t="inlineStr">
        <is>
          <t>公开真实生产数据</t>
        </is>
      </c>
      <c r="P888" t="inlineStr">
        <is>
          <t>SHIFT-POST-20260304</t>
        </is>
      </c>
      <c r="Q888" t="inlineStr">
        <is>
          <t>已关联</t>
        </is>
      </c>
      <c r="R888" t="inlineStr">
        <is>
          <t>按班次口径判断</t>
        </is>
      </c>
      <c r="T888" t="inlineStr">
        <is>
          <t>否</t>
        </is>
      </c>
    </row>
    <row r="889">
      <c r="A889" s="25" t="inlineStr">
        <is>
          <t>STOP-POST-00253</t>
        </is>
      </c>
      <c r="B889" s="25" t="inlineStr">
        <is>
          <t>SHIFT-POST-20260304</t>
        </is>
      </c>
      <c r="C889" s="25" t="inlineStr">
        <is>
          <t>改善后</t>
        </is>
      </c>
      <c r="D889" s="51" t="n">
        <v>46085</v>
      </c>
      <c r="E889" s="25" t="inlineStr">
        <is>
          <t>KK250</t>
        </is>
      </c>
      <c r="F889" s="25" t="inlineStr">
        <is>
          <t>SETUPS-CHANGEOVERS</t>
        </is>
      </c>
      <c r="G889" s="25" t="inlineStr">
        <is>
          <t>MATERIAL CHANGEOVER</t>
        </is>
      </c>
      <c r="H889" s="25" t="inlineStr">
        <is>
          <t>Planned - Included in OEE</t>
        </is>
      </c>
      <c r="I889" s="25" t="inlineStr">
        <is>
          <t>EXTRUDER PRESS</t>
        </is>
      </c>
      <c r="J889" s="25" t="inlineStr">
        <is>
          <t>-</t>
        </is>
      </c>
      <c r="K889" s="53" t="n">
        <v>46085.7375</v>
      </c>
      <c r="L889" s="53" t="n">
        <v>46085.75347222222</v>
      </c>
      <c r="M889" s="54" t="n">
        <v>23</v>
      </c>
      <c r="N889" s="25" t="inlineStr">
        <is>
          <t>https://zenodo.org/records/17855209</t>
        </is>
      </c>
      <c r="O889" s="25" t="inlineStr">
        <is>
          <t>公开真实生产数据</t>
        </is>
      </c>
      <c r="P889" t="inlineStr">
        <is>
          <t>SHIFT-POST-20260304</t>
        </is>
      </c>
      <c r="Q889" t="inlineStr">
        <is>
          <t>已关联</t>
        </is>
      </c>
      <c r="R889" t="inlineStr">
        <is>
          <t>按班次口径判断</t>
        </is>
      </c>
      <c r="T889" t="inlineStr">
        <is>
          <t>是</t>
        </is>
      </c>
      <c r="U889">
        <f>IFERROR(VLOOKUP(G889,'18_换产标准_模拟'!$B$2:$F$4,3,FALSE),"")</f>
        <v/>
      </c>
      <c r="V889">
        <f>IFERROR(MAX(M889-U889,0),"")</f>
        <v/>
      </c>
      <c r="W889">
        <f>IFERROR(IF(V889=0,"达标",IF(V889&lt;=VLOOKUP(G889,'18_换产标准_模拟'!$B$2:$F$4,4,FALSE)-VLOOKUP(G889,'18_换产标准_模拟'!$B$2:$F$4,3,FALSE),"轻微超时",IF(V889&lt;=VLOOKUP(G889,'18_换产标准_模拟'!$B$2:$F$4,5,FALSE)-VLOOKUP(G889,'18_换产标准_模拟'!$B$2:$F$4,3,FALSE),"超时","严重超时"))),"")</f>
        <v/>
      </c>
      <c r="X889">
        <f>IFERROR(INDEX('18_换产标准_模拟'!$A$2:$A$4,MATCH(G889,'18_换产标准_模拟'!$B$2:$B$4,0)),"")</f>
        <v/>
      </c>
      <c r="Y889" t="inlineStr">
        <is>
          <t>团队模拟数据</t>
        </is>
      </c>
    </row>
    <row r="890">
      <c r="A890" s="25" t="inlineStr">
        <is>
          <t>STOP-POST-00254</t>
        </is>
      </c>
      <c r="B890" s="25" t="inlineStr">
        <is>
          <t>SHIFT-POST-20260304</t>
        </is>
      </c>
      <c r="C890" s="25" t="inlineStr">
        <is>
          <t>改善后</t>
        </is>
      </c>
      <c r="D890" s="51" t="n">
        <v>46085</v>
      </c>
      <c r="E890" s="25" t="inlineStr">
        <is>
          <t>KK250</t>
        </is>
      </c>
      <c r="F890" s="25" t="inlineStr">
        <is>
          <t>FAILURE</t>
        </is>
      </c>
      <c r="G890" s="25" t="inlineStr">
        <is>
          <t>WIRE FAILURE</t>
        </is>
      </c>
      <c r="H890" s="25" t="inlineStr">
        <is>
          <t>Unplanned</t>
        </is>
      </c>
      <c r="I890" s="25" t="inlineStr">
        <is>
          <t>CUTTER</t>
        </is>
      </c>
      <c r="J890" s="25" t="inlineStr">
        <is>
          <t>-</t>
        </is>
      </c>
      <c r="K890" s="53" t="n">
        <v>46085.77361111111</v>
      </c>
      <c r="L890" s="53" t="n">
        <v>46085.77708333333</v>
      </c>
      <c r="M890" s="54" t="n">
        <v>5</v>
      </c>
      <c r="N890" s="25" t="inlineStr">
        <is>
          <t>https://zenodo.org/records/17855209</t>
        </is>
      </c>
      <c r="O890" s="25" t="inlineStr">
        <is>
          <t>公开真实生产数据</t>
        </is>
      </c>
      <c r="P890" t="inlineStr">
        <is>
          <t>SHIFT-POST-20260304</t>
        </is>
      </c>
      <c r="Q890" t="inlineStr">
        <is>
          <t>已关联</t>
        </is>
      </c>
      <c r="R890" t="inlineStr">
        <is>
          <t>按班次口径判断</t>
        </is>
      </c>
      <c r="T890" t="inlineStr">
        <is>
          <t>否</t>
        </is>
      </c>
    </row>
    <row r="891">
      <c r="A891" s="25" t="inlineStr">
        <is>
          <t>STOP-POST-00255</t>
        </is>
      </c>
      <c r="B891" s="25" t="inlineStr">
        <is>
          <t>SHIFT-POST-20260304</t>
        </is>
      </c>
      <c r="C891" s="25" t="inlineStr">
        <is>
          <t>改善后</t>
        </is>
      </c>
      <c r="D891" s="51" t="n">
        <v>46085</v>
      </c>
      <c r="E891" s="25" t="inlineStr">
        <is>
          <t>KK250</t>
        </is>
      </c>
      <c r="F891" s="25" t="inlineStr">
        <is>
          <t>MATERIALS</t>
        </is>
      </c>
      <c r="G891" s="25" t="inlineStr">
        <is>
          <t>RACK STARVATION</t>
        </is>
      </c>
      <c r="H891" s="25" t="inlineStr">
        <is>
          <t>Unplanned</t>
        </is>
      </c>
      <c r="I891" s="25" t="inlineStr">
        <is>
          <t>EXTRUDER PRESS</t>
        </is>
      </c>
      <c r="J891" s="25" t="inlineStr">
        <is>
          <t>ΣΠΑΣΜΕΝΑ ΤΟΥΒΛΑ ΣΤΟΝ ΠΑΚΕΤΑΔΟΡΟ</t>
        </is>
      </c>
      <c r="K891" s="53" t="n">
        <v>46085.81597222222</v>
      </c>
      <c r="L891" s="53" t="n">
        <v>46085.81875</v>
      </c>
      <c r="M891" s="54" t="n">
        <v>4</v>
      </c>
      <c r="N891" s="25" t="inlineStr">
        <is>
          <t>https://zenodo.org/records/17855209</t>
        </is>
      </c>
      <c r="O891" s="25" t="inlineStr">
        <is>
          <t>公开真实生产数据</t>
        </is>
      </c>
      <c r="P891" t="inlineStr">
        <is>
          <t>SHIFT-POST-20260304</t>
        </is>
      </c>
      <c r="Q891" t="inlineStr">
        <is>
          <t>已关联</t>
        </is>
      </c>
      <c r="R891" t="inlineStr">
        <is>
          <t>按班次口径判断</t>
        </is>
      </c>
      <c r="T891" t="inlineStr">
        <is>
          <t>否</t>
        </is>
      </c>
    </row>
    <row r="892">
      <c r="A892" s="25" t="inlineStr">
        <is>
          <t>STOP-POST-00256</t>
        </is>
      </c>
      <c r="B892" s="25" t="inlineStr">
        <is>
          <t>SHIFT-POST-20260304</t>
        </is>
      </c>
      <c r="C892" s="25" t="inlineStr">
        <is>
          <t>改善后</t>
        </is>
      </c>
      <c r="D892" s="51" t="n">
        <v>46085</v>
      </c>
      <c r="E892" s="25" t="inlineStr">
        <is>
          <t>KK250</t>
        </is>
      </c>
      <c r="F892" s="25" t="inlineStr">
        <is>
          <t>OPERATIONAL</t>
        </is>
      </c>
      <c r="G892" s="25" t="inlineStr">
        <is>
          <t>NO PRODUCTION SCHEDULE</t>
        </is>
      </c>
      <c r="H892" s="25" t="inlineStr">
        <is>
          <t>Planned - Not included in OEE</t>
        </is>
      </c>
      <c r="I892" s="25" t="inlineStr">
        <is>
          <t>-</t>
        </is>
      </c>
      <c r="J892" s="25" t="inlineStr">
        <is>
          <t>-</t>
        </is>
      </c>
      <c r="K892" s="53" t="n">
        <v>46085.82013888889</v>
      </c>
      <c r="L892" s="53" t="n">
        <v>46085.84375</v>
      </c>
      <c r="M892" s="54" t="n">
        <v>34</v>
      </c>
      <c r="N892" s="25" t="inlineStr">
        <is>
          <t>https://zenodo.org/records/17855209</t>
        </is>
      </c>
      <c r="O892" s="25" t="inlineStr">
        <is>
          <t>公开真实生产数据</t>
        </is>
      </c>
      <c r="P892" t="inlineStr">
        <is>
          <t>SHIFT-POST-20260304</t>
        </is>
      </c>
      <c r="Q892" t="inlineStr">
        <is>
          <t>已关联</t>
        </is>
      </c>
      <c r="R892" t="inlineStr">
        <is>
          <t>按班次口径判断</t>
        </is>
      </c>
      <c r="T892" t="inlineStr">
        <is>
          <t>否</t>
        </is>
      </c>
    </row>
    <row r="893">
      <c r="A893" s="25" t="inlineStr">
        <is>
          <t>STOP-POST-00257</t>
        </is>
      </c>
      <c r="B893" s="25" t="inlineStr">
        <is>
          <t>SHIFT-POST-20260305</t>
        </is>
      </c>
      <c r="C893" s="25" t="inlineStr">
        <is>
          <t>改善后</t>
        </is>
      </c>
      <c r="D893" s="51" t="n">
        <v>46086</v>
      </c>
      <c r="E893" s="25" t="inlineStr">
        <is>
          <t>KK250</t>
        </is>
      </c>
      <c r="F893" s="25" t="inlineStr">
        <is>
          <t>MATERIALS</t>
        </is>
      </c>
      <c r="G893" s="25" t="inlineStr">
        <is>
          <t>MANUAL BRICK HANDLING</t>
        </is>
      </c>
      <c r="H893" s="25" t="inlineStr">
        <is>
          <t>Unplanned</t>
        </is>
      </c>
      <c r="I893" s="25" t="inlineStr">
        <is>
          <t>EXTRUDER PRESS</t>
        </is>
      </c>
      <c r="J893" s="25" t="inlineStr">
        <is>
          <t>-</t>
        </is>
      </c>
      <c r="K893" s="53" t="n">
        <v>46086.5125</v>
      </c>
      <c r="L893" s="53" t="n">
        <v>46086.51527777778</v>
      </c>
      <c r="M893" s="54" t="n">
        <v>4</v>
      </c>
      <c r="N893" s="25" t="inlineStr">
        <is>
          <t>https://zenodo.org/records/17855209</t>
        </is>
      </c>
      <c r="O893" s="25" t="inlineStr">
        <is>
          <t>公开真实生产数据</t>
        </is>
      </c>
      <c r="P893" t="inlineStr">
        <is>
          <t>SHIFT-POST-20260305</t>
        </is>
      </c>
      <c r="Q893" t="inlineStr">
        <is>
          <t>已关联</t>
        </is>
      </c>
      <c r="R893" t="inlineStr">
        <is>
          <t>按班次口径判断</t>
        </is>
      </c>
      <c r="T893" t="inlineStr">
        <is>
          <t>否</t>
        </is>
      </c>
    </row>
    <row r="894">
      <c r="A894" s="25" t="inlineStr">
        <is>
          <t>STOP-POST-00258</t>
        </is>
      </c>
      <c r="B894" s="25" t="inlineStr">
        <is>
          <t>SHIFT-POST-20260305</t>
        </is>
      </c>
      <c r="C894" s="25" t="inlineStr">
        <is>
          <t>改善后</t>
        </is>
      </c>
      <c r="D894" s="51" t="n">
        <v>46086</v>
      </c>
      <c r="E894" s="25" t="inlineStr">
        <is>
          <t>KK250</t>
        </is>
      </c>
      <c r="F894" s="25" t="inlineStr">
        <is>
          <t>FAILURE</t>
        </is>
      </c>
      <c r="G894" s="25" t="inlineStr">
        <is>
          <t>WIRE FAILURE</t>
        </is>
      </c>
      <c r="H894" s="25" t="inlineStr">
        <is>
          <t>Unplanned</t>
        </is>
      </c>
      <c r="I894" s="25" t="inlineStr">
        <is>
          <t>CUTTER</t>
        </is>
      </c>
      <c r="J894" s="25" t="inlineStr">
        <is>
          <t>-</t>
        </is>
      </c>
      <c r="K894" s="53" t="n">
        <v>46086.51666666667</v>
      </c>
      <c r="L894" s="53" t="n">
        <v>46086.51875</v>
      </c>
      <c r="M894" s="54" t="n">
        <v>3</v>
      </c>
      <c r="N894" s="25" t="inlineStr">
        <is>
          <t>https://zenodo.org/records/17855209</t>
        </is>
      </c>
      <c r="O894" s="25" t="inlineStr">
        <is>
          <t>公开真实生产数据</t>
        </is>
      </c>
      <c r="P894" t="inlineStr">
        <is>
          <t>SHIFT-POST-20260305</t>
        </is>
      </c>
      <c r="Q894" t="inlineStr">
        <is>
          <t>已关联</t>
        </is>
      </c>
      <c r="R894" t="inlineStr">
        <is>
          <t>按班次口径判断</t>
        </is>
      </c>
      <c r="T894" t="inlineStr">
        <is>
          <t>否</t>
        </is>
      </c>
    </row>
    <row r="895">
      <c r="A895" s="25" t="inlineStr">
        <is>
          <t>STOP-POST-00259</t>
        </is>
      </c>
      <c r="B895" s="25" t="inlineStr">
        <is>
          <t>SHIFT-POST-20260305</t>
        </is>
      </c>
      <c r="C895" s="25" t="inlineStr">
        <is>
          <t>改善后</t>
        </is>
      </c>
      <c r="D895" s="51" t="n">
        <v>46086</v>
      </c>
      <c r="E895" s="25" t="inlineStr">
        <is>
          <t>KK250</t>
        </is>
      </c>
      <c r="F895" s="25" t="inlineStr">
        <is>
          <t>FAILURE</t>
        </is>
      </c>
      <c r="G895" s="25" t="inlineStr">
        <is>
          <t>WIRE FAILURE</t>
        </is>
      </c>
      <c r="H895" s="25" t="inlineStr">
        <is>
          <t>Unplanned</t>
        </is>
      </c>
      <c r="I895" s="25" t="inlineStr">
        <is>
          <t>CUTTER</t>
        </is>
      </c>
      <c r="J895" s="25" t="inlineStr">
        <is>
          <t>-</t>
        </is>
      </c>
      <c r="K895" s="53" t="n">
        <v>46086.51875</v>
      </c>
      <c r="L895" s="53" t="n">
        <v>46086.52569444444</v>
      </c>
      <c r="M895" s="54" t="n">
        <v>10</v>
      </c>
      <c r="N895" s="25" t="inlineStr">
        <is>
          <t>https://zenodo.org/records/17855209</t>
        </is>
      </c>
      <c r="O895" s="25" t="inlineStr">
        <is>
          <t>公开真实生产数据</t>
        </is>
      </c>
      <c r="P895" t="inlineStr">
        <is>
          <t>SHIFT-POST-20260305</t>
        </is>
      </c>
      <c r="Q895" t="inlineStr">
        <is>
          <t>已关联</t>
        </is>
      </c>
      <c r="R895" t="inlineStr">
        <is>
          <t>按班次口径判断</t>
        </is>
      </c>
      <c r="T895" t="inlineStr">
        <is>
          <t>否</t>
        </is>
      </c>
    </row>
    <row r="896">
      <c r="A896" s="25" t="inlineStr">
        <is>
          <t>STOP-POST-00260</t>
        </is>
      </c>
      <c r="B896" s="25" t="inlineStr">
        <is>
          <t>SHIFT-POST-20260305</t>
        </is>
      </c>
      <c r="C896" s="25" t="inlineStr">
        <is>
          <t>改善后</t>
        </is>
      </c>
      <c r="D896" s="51" t="n">
        <v>46086</v>
      </c>
      <c r="E896" s="25" t="inlineStr">
        <is>
          <t>KK250</t>
        </is>
      </c>
      <c r="F896" s="25" t="inlineStr">
        <is>
          <t>FAILURE</t>
        </is>
      </c>
      <c r="G896" s="25" t="inlineStr">
        <is>
          <t>WIRE FAILURE</t>
        </is>
      </c>
      <c r="H896" s="25" t="inlineStr">
        <is>
          <t>Unplanned</t>
        </is>
      </c>
      <c r="I896" s="25" t="inlineStr">
        <is>
          <t>CUTTER</t>
        </is>
      </c>
      <c r="J896" s="25" t="inlineStr">
        <is>
          <t>-</t>
        </is>
      </c>
      <c r="K896" s="53" t="n">
        <v>46086.52638888889</v>
      </c>
      <c r="L896" s="53" t="n">
        <v>46086.52847222222</v>
      </c>
      <c r="M896" s="54" t="n">
        <v>3</v>
      </c>
      <c r="N896" s="25" t="inlineStr">
        <is>
          <t>https://zenodo.org/records/17855209</t>
        </is>
      </c>
      <c r="O896" s="25" t="inlineStr">
        <is>
          <t>公开真实生产数据</t>
        </is>
      </c>
      <c r="P896" t="inlineStr">
        <is>
          <t>SHIFT-POST-20260305</t>
        </is>
      </c>
      <c r="Q896" t="inlineStr">
        <is>
          <t>已关联</t>
        </is>
      </c>
      <c r="R896" t="inlineStr">
        <is>
          <t>按班次口径判断</t>
        </is>
      </c>
      <c r="T896" t="inlineStr">
        <is>
          <t>否</t>
        </is>
      </c>
    </row>
    <row r="897">
      <c r="A897" s="25" t="inlineStr">
        <is>
          <t>STOP-POST-00261</t>
        </is>
      </c>
      <c r="B897" s="25" t="inlineStr">
        <is>
          <t>SHIFT-POST-20260305</t>
        </is>
      </c>
      <c r="C897" s="25" t="inlineStr">
        <is>
          <t>改善后</t>
        </is>
      </c>
      <c r="D897" s="51" t="n">
        <v>46086</v>
      </c>
      <c r="E897" s="25" t="inlineStr">
        <is>
          <t>KK250</t>
        </is>
      </c>
      <c r="F897" s="25" t="inlineStr">
        <is>
          <t>FAILURE</t>
        </is>
      </c>
      <c r="G897" s="25" t="inlineStr">
        <is>
          <t>WIRE FAILURE</t>
        </is>
      </c>
      <c r="H897" s="25" t="inlineStr">
        <is>
          <t>Unplanned</t>
        </is>
      </c>
      <c r="I897" s="25" t="inlineStr">
        <is>
          <t>CUTTER</t>
        </is>
      </c>
      <c r="J897" s="25" t="inlineStr">
        <is>
          <t>-</t>
        </is>
      </c>
      <c r="K897" s="53" t="n">
        <v>46086.53055555555</v>
      </c>
      <c r="L897" s="53" t="n">
        <v>46086.53263888889</v>
      </c>
      <c r="M897" s="54" t="n">
        <v>3</v>
      </c>
      <c r="N897" s="25" t="inlineStr">
        <is>
          <t>https://zenodo.org/records/17855209</t>
        </is>
      </c>
      <c r="O897" s="25" t="inlineStr">
        <is>
          <t>公开真实生产数据</t>
        </is>
      </c>
      <c r="P897" t="inlineStr">
        <is>
          <t>SHIFT-POST-20260305</t>
        </is>
      </c>
      <c r="Q897" t="inlineStr">
        <is>
          <t>已关联</t>
        </is>
      </c>
      <c r="R897" t="inlineStr">
        <is>
          <t>按班次口径判断</t>
        </is>
      </c>
      <c r="T897" t="inlineStr">
        <is>
          <t>否</t>
        </is>
      </c>
    </row>
    <row r="898">
      <c r="A898" s="25" t="inlineStr">
        <is>
          <t>STOP-POST-00262</t>
        </is>
      </c>
      <c r="B898" s="25" t="inlineStr">
        <is>
          <t>SHIFT-POST-20260305</t>
        </is>
      </c>
      <c r="C898" s="25" t="inlineStr">
        <is>
          <t>改善后</t>
        </is>
      </c>
      <c r="D898" s="51" t="n">
        <v>46086</v>
      </c>
      <c r="E898" s="25" t="inlineStr">
        <is>
          <t>7KK25</t>
        </is>
      </c>
      <c r="F898" s="25" t="inlineStr">
        <is>
          <t>SETUPS-CHANGEOVERS</t>
        </is>
      </c>
      <c r="G898" s="25" t="inlineStr">
        <is>
          <t>MATERIAL CHANGEOVER</t>
        </is>
      </c>
      <c r="H898" s="25" t="inlineStr">
        <is>
          <t>Planned - Included in OEE</t>
        </is>
      </c>
      <c r="I898" s="25" t="inlineStr">
        <is>
          <t>EXTRUDER PRESS</t>
        </is>
      </c>
      <c r="J898" s="25" t="inlineStr">
        <is>
          <t>-</t>
        </is>
      </c>
      <c r="K898" s="53" t="n">
        <v>46086.59930555556</v>
      </c>
      <c r="L898" s="53" t="n">
        <v>46086.61319444444</v>
      </c>
      <c r="M898" s="54" t="n">
        <v>20</v>
      </c>
      <c r="N898" s="25" t="inlineStr">
        <is>
          <t>https://zenodo.org/records/17855209</t>
        </is>
      </c>
      <c r="O898" s="25" t="inlineStr">
        <is>
          <t>公开真实生产数据</t>
        </is>
      </c>
      <c r="P898" t="inlineStr">
        <is>
          <t>SHIFT-POST-20260305</t>
        </is>
      </c>
      <c r="Q898" t="inlineStr">
        <is>
          <t>已关联</t>
        </is>
      </c>
      <c r="R898" t="inlineStr">
        <is>
          <t>按班次口径判断</t>
        </is>
      </c>
      <c r="T898" t="inlineStr">
        <is>
          <t>是</t>
        </is>
      </c>
      <c r="U898">
        <f>IFERROR(VLOOKUP(G898,'18_换产标准_模拟'!$B$2:$F$4,3,FALSE),"")</f>
        <v/>
      </c>
      <c r="V898">
        <f>IFERROR(MAX(M898-U898,0),"")</f>
        <v/>
      </c>
      <c r="W898">
        <f>IFERROR(IF(V898=0,"达标",IF(V898&lt;=VLOOKUP(G898,'18_换产标准_模拟'!$B$2:$F$4,4,FALSE)-VLOOKUP(G898,'18_换产标准_模拟'!$B$2:$F$4,3,FALSE),"轻微超时",IF(V898&lt;=VLOOKUP(G898,'18_换产标准_模拟'!$B$2:$F$4,5,FALSE)-VLOOKUP(G898,'18_换产标准_模拟'!$B$2:$F$4,3,FALSE),"超时","严重超时"))),"")</f>
        <v/>
      </c>
      <c r="X898">
        <f>IFERROR(INDEX('18_换产标准_模拟'!$A$2:$A$4,MATCH(G898,'18_换产标准_模拟'!$B$2:$B$4,0)),"")</f>
        <v/>
      </c>
      <c r="Y898" t="inlineStr">
        <is>
          <t>团队模拟数据</t>
        </is>
      </c>
    </row>
    <row r="899">
      <c r="A899" s="25" t="inlineStr">
        <is>
          <t>STOP-POST-00263</t>
        </is>
      </c>
      <c r="B899" s="25" t="inlineStr">
        <is>
          <t>SHIFT-POST-20260305</t>
        </is>
      </c>
      <c r="C899" s="25" t="inlineStr">
        <is>
          <t>改善后</t>
        </is>
      </c>
      <c r="D899" s="51" t="n">
        <v>46086</v>
      </c>
      <c r="E899" s="25" t="inlineStr">
        <is>
          <t>7KK25</t>
        </is>
      </c>
      <c r="F899" s="25" t="inlineStr">
        <is>
          <t>MATERIALS</t>
        </is>
      </c>
      <c r="G899" s="25" t="inlineStr">
        <is>
          <t>RACKS</t>
        </is>
      </c>
      <c r="H899" s="25" t="inlineStr">
        <is>
          <t>Unplanned</t>
        </is>
      </c>
      <c r="I899" s="25" t="inlineStr">
        <is>
          <t>HACKING STATION</t>
        </is>
      </c>
      <c r="J899" s="25" t="inlineStr">
        <is>
          <t>-</t>
        </is>
      </c>
      <c r="K899" s="53" t="n">
        <v>46086.61736111111</v>
      </c>
      <c r="L899" s="53" t="n">
        <v>46086.62152777778</v>
      </c>
      <c r="M899" s="54" t="n">
        <v>6</v>
      </c>
      <c r="N899" s="25" t="inlineStr">
        <is>
          <t>https://zenodo.org/records/17855209</t>
        </is>
      </c>
      <c r="O899" s="25" t="inlineStr">
        <is>
          <t>公开真实生产数据</t>
        </is>
      </c>
      <c r="P899" t="inlineStr">
        <is>
          <t>SHIFT-POST-20260305</t>
        </is>
      </c>
      <c r="Q899" t="inlineStr">
        <is>
          <t>已关联</t>
        </is>
      </c>
      <c r="R899" t="inlineStr">
        <is>
          <t>按班次口径判断</t>
        </is>
      </c>
      <c r="T899" t="inlineStr">
        <is>
          <t>否</t>
        </is>
      </c>
    </row>
    <row r="900">
      <c r="A900" s="25" t="inlineStr">
        <is>
          <t>STOP-POST-00264</t>
        </is>
      </c>
      <c r="B900" s="25" t="inlineStr">
        <is>
          <t>SHIFT-POST-20260305</t>
        </is>
      </c>
      <c r="C900" s="25" t="inlineStr">
        <is>
          <t>改善后</t>
        </is>
      </c>
      <c r="D900" s="51" t="n">
        <v>46086</v>
      </c>
      <c r="E900" s="25" t="inlineStr">
        <is>
          <t>7KK25</t>
        </is>
      </c>
      <c r="F900" s="25" t="inlineStr">
        <is>
          <t>MATERIALS</t>
        </is>
      </c>
      <c r="G900" s="25" t="inlineStr">
        <is>
          <t>RACKS</t>
        </is>
      </c>
      <c r="H900" s="25" t="inlineStr">
        <is>
          <t>Unplanned</t>
        </is>
      </c>
      <c r="I900" s="25" t="inlineStr">
        <is>
          <t>HACKING STATION</t>
        </is>
      </c>
      <c r="J900" s="25" t="inlineStr">
        <is>
          <t>-</t>
        </is>
      </c>
      <c r="K900" s="53" t="n">
        <v>46086.64375</v>
      </c>
      <c r="L900" s="53" t="n">
        <v>46086.64930555555</v>
      </c>
      <c r="M900" s="54" t="n">
        <v>8</v>
      </c>
      <c r="N900" s="25" t="inlineStr">
        <is>
          <t>https://zenodo.org/records/17855209</t>
        </is>
      </c>
      <c r="O900" s="25" t="inlineStr">
        <is>
          <t>公开真实生产数据</t>
        </is>
      </c>
      <c r="P900" t="inlineStr">
        <is>
          <t>SHIFT-POST-20260305</t>
        </is>
      </c>
      <c r="Q900" t="inlineStr">
        <is>
          <t>已关联</t>
        </is>
      </c>
      <c r="R900" t="inlineStr">
        <is>
          <t>按班次口径判断</t>
        </is>
      </c>
      <c r="T900" t="inlineStr">
        <is>
          <t>否</t>
        </is>
      </c>
    </row>
    <row r="901">
      <c r="A901" s="25" t="inlineStr">
        <is>
          <t>STOP-POST-00265</t>
        </is>
      </c>
      <c r="B901" s="25" t="inlineStr">
        <is>
          <t>SHIFT-POST-20260305</t>
        </is>
      </c>
      <c r="C901" s="25" t="inlineStr">
        <is>
          <t>改善后</t>
        </is>
      </c>
      <c r="D901" s="51" t="n">
        <v>46086</v>
      </c>
      <c r="E901" s="25" t="inlineStr">
        <is>
          <t>7KK25</t>
        </is>
      </c>
      <c r="F901" s="25" t="inlineStr">
        <is>
          <t>MATERIALS</t>
        </is>
      </c>
      <c r="G901" s="25" t="inlineStr">
        <is>
          <t>MANUAL BRICK HANDLING</t>
        </is>
      </c>
      <c r="H901" s="25" t="inlineStr">
        <is>
          <t>Unplanned</t>
        </is>
      </c>
      <c r="I901" s="25" t="inlineStr">
        <is>
          <t>HACKING STATION</t>
        </is>
      </c>
      <c r="J901" s="25" t="inlineStr">
        <is>
          <t>-</t>
        </is>
      </c>
      <c r="K901" s="53" t="n">
        <v>46086.675</v>
      </c>
      <c r="L901" s="53" t="n">
        <v>46086.67847222222</v>
      </c>
      <c r="M901" s="54" t="n">
        <v>5</v>
      </c>
      <c r="N901" s="25" t="inlineStr">
        <is>
          <t>https://zenodo.org/records/17855209</t>
        </is>
      </c>
      <c r="O901" s="25" t="inlineStr">
        <is>
          <t>公开真实生产数据</t>
        </is>
      </c>
      <c r="P901" t="inlineStr">
        <is>
          <t>SHIFT-POST-20260305</t>
        </is>
      </c>
      <c r="Q901" t="inlineStr">
        <is>
          <t>已关联</t>
        </is>
      </c>
      <c r="R901" t="inlineStr">
        <is>
          <t>按班次口径判断</t>
        </is>
      </c>
      <c r="T901" t="inlineStr">
        <is>
          <t>否</t>
        </is>
      </c>
    </row>
    <row r="902">
      <c r="A902" s="25" t="inlineStr">
        <is>
          <t>STOP-POST-00266</t>
        </is>
      </c>
      <c r="B902" s="25" t="inlineStr">
        <is>
          <t>SHIFT-POST-20260305</t>
        </is>
      </c>
      <c r="C902" s="25" t="inlineStr">
        <is>
          <t>改善后</t>
        </is>
      </c>
      <c r="D902" s="51" t="n">
        <v>46086</v>
      </c>
      <c r="E902" s="25" t="inlineStr">
        <is>
          <t>7KK25</t>
        </is>
      </c>
      <c r="F902" s="25" t="inlineStr">
        <is>
          <t>MATERIALS</t>
        </is>
      </c>
      <c r="G902" s="25" t="inlineStr">
        <is>
          <t>RACK STARVATION</t>
        </is>
      </c>
      <c r="H902" s="25" t="inlineStr">
        <is>
          <t>Unplanned</t>
        </is>
      </c>
      <c r="I902" s="25" t="inlineStr">
        <is>
          <t>EXTRUDER PRESS</t>
        </is>
      </c>
      <c r="J902" s="25" t="inlineStr">
        <is>
          <t>ΚΑΘΥΣΤΕΡΗΣΗ ΤΕΛΑΡΩΝ ΑΠΟ ΠΑΚΕΤΑΔΟΡΟ</t>
        </is>
      </c>
      <c r="K902" s="53" t="n">
        <v>46086.71666666667</v>
      </c>
      <c r="L902" s="53" t="n">
        <v>46086.72013888889</v>
      </c>
      <c r="M902" s="54" t="n">
        <v>5</v>
      </c>
      <c r="N902" s="25" t="inlineStr">
        <is>
          <t>https://zenodo.org/records/17855209</t>
        </is>
      </c>
      <c r="O902" s="25" t="inlineStr">
        <is>
          <t>公开真实生产数据</t>
        </is>
      </c>
      <c r="P902" t="inlineStr">
        <is>
          <t>SHIFT-POST-20260305</t>
        </is>
      </c>
      <c r="Q902" t="inlineStr">
        <is>
          <t>已关联</t>
        </is>
      </c>
      <c r="R902" t="inlineStr">
        <is>
          <t>按班次口径判断</t>
        </is>
      </c>
      <c r="T902" t="inlineStr">
        <is>
          <t>否</t>
        </is>
      </c>
    </row>
    <row r="903">
      <c r="A903" s="25" t="inlineStr">
        <is>
          <t>STOP-POST-00267</t>
        </is>
      </c>
      <c r="B903" s="25" t="inlineStr">
        <is>
          <t>SHIFT-POST-20260305</t>
        </is>
      </c>
      <c r="C903" s="25" t="inlineStr">
        <is>
          <t>改善后</t>
        </is>
      </c>
      <c r="D903" s="51" t="n">
        <v>46086</v>
      </c>
      <c r="E903" s="25" t="inlineStr">
        <is>
          <t>9KK25</t>
        </is>
      </c>
      <c r="F903" s="25" t="inlineStr">
        <is>
          <t>SETUPS-CHANGEOVERS</t>
        </is>
      </c>
      <c r="G903" s="25" t="inlineStr">
        <is>
          <t>MATERIAL CHANGEOVER</t>
        </is>
      </c>
      <c r="H903" s="25" t="inlineStr">
        <is>
          <t>Planned - Included in OEE</t>
        </is>
      </c>
      <c r="I903" s="25" t="inlineStr">
        <is>
          <t>EXTRUDER PRESS</t>
        </is>
      </c>
      <c r="J903" s="25" t="inlineStr">
        <is>
          <t>-</t>
        </is>
      </c>
      <c r="K903" s="53" t="n">
        <v>46086.72083333333</v>
      </c>
      <c r="L903" s="53" t="n">
        <v>46086.73333333333</v>
      </c>
      <c r="M903" s="54" t="n">
        <v>19</v>
      </c>
      <c r="N903" s="25" t="inlineStr">
        <is>
          <t>https://zenodo.org/records/17855209</t>
        </is>
      </c>
      <c r="O903" s="25" t="inlineStr">
        <is>
          <t>公开真实生产数据</t>
        </is>
      </c>
      <c r="P903" t="inlineStr">
        <is>
          <t>SHIFT-POST-20260305</t>
        </is>
      </c>
      <c r="Q903" t="inlineStr">
        <is>
          <t>已关联</t>
        </is>
      </c>
      <c r="R903" t="inlineStr">
        <is>
          <t>按班次口径判断</t>
        </is>
      </c>
      <c r="T903" t="inlineStr">
        <is>
          <t>是</t>
        </is>
      </c>
      <c r="U903">
        <f>IFERROR(VLOOKUP(G903,'18_换产标准_模拟'!$B$2:$F$4,3,FALSE),"")</f>
        <v/>
      </c>
      <c r="V903">
        <f>IFERROR(MAX(M903-U903,0),"")</f>
        <v/>
      </c>
      <c r="W903">
        <f>IFERROR(IF(V903=0,"达标",IF(V903&lt;=VLOOKUP(G903,'18_换产标准_模拟'!$B$2:$F$4,4,FALSE)-VLOOKUP(G903,'18_换产标准_模拟'!$B$2:$F$4,3,FALSE),"轻微超时",IF(V903&lt;=VLOOKUP(G903,'18_换产标准_模拟'!$B$2:$F$4,5,FALSE)-VLOOKUP(G903,'18_换产标准_模拟'!$B$2:$F$4,3,FALSE),"超时","严重超时"))),"")</f>
        <v/>
      </c>
      <c r="X903">
        <f>IFERROR(INDEX('18_换产标准_模拟'!$A$2:$A$4,MATCH(G903,'18_换产标准_模拟'!$B$2:$B$4,0)),"")</f>
        <v/>
      </c>
      <c r="Y903" t="inlineStr">
        <is>
          <t>团队模拟数据</t>
        </is>
      </c>
    </row>
    <row r="904">
      <c r="A904" s="25" t="inlineStr">
        <is>
          <t>STOP-POST-00268</t>
        </is>
      </c>
      <c r="B904" s="25" t="inlineStr">
        <is>
          <t>SHIFT-POST-20260305</t>
        </is>
      </c>
      <c r="C904" s="25" t="inlineStr">
        <is>
          <t>改善后</t>
        </is>
      </c>
      <c r="D904" s="51" t="n">
        <v>46086</v>
      </c>
      <c r="E904" s="25" t="inlineStr">
        <is>
          <t>9KK25</t>
        </is>
      </c>
      <c r="F904" s="25" t="inlineStr">
        <is>
          <t>MATERIALS</t>
        </is>
      </c>
      <c r="G904" s="25" t="inlineStr">
        <is>
          <t>KILN CAR STARVATION</t>
        </is>
      </c>
      <c r="H904" s="25" t="inlineStr">
        <is>
          <t>Unplanned</t>
        </is>
      </c>
      <c r="I904" s="25" t="inlineStr">
        <is>
          <t>HACKING STATION</t>
        </is>
      </c>
      <c r="J904" s="25" t="inlineStr">
        <is>
          <t>ΔΕΝ ΕΦΕΡΝΕ ΒΑΓΟΝΙ ΤΟ ΚΑΡΕΛΙΝΟ ΣΤΟΝ ΠΑΚΕΤΑΔΟΡΟ</t>
        </is>
      </c>
      <c r="K904" s="53" t="n">
        <v>46086.77986111111</v>
      </c>
      <c r="L904" s="53" t="n">
        <v>46086.78333333333</v>
      </c>
      <c r="M904" s="54" t="n">
        <v>6</v>
      </c>
      <c r="N904" s="25" t="inlineStr">
        <is>
          <t>https://zenodo.org/records/17855209</t>
        </is>
      </c>
      <c r="O904" s="25" t="inlineStr">
        <is>
          <t>公开真实生产数据</t>
        </is>
      </c>
      <c r="P904" t="inlineStr">
        <is>
          <t>SHIFT-POST-20260305</t>
        </is>
      </c>
      <c r="Q904" t="inlineStr">
        <is>
          <t>已关联</t>
        </is>
      </c>
      <c r="R904" t="inlineStr">
        <is>
          <t>按班次口径判断</t>
        </is>
      </c>
      <c r="T904" t="inlineStr">
        <is>
          <t>否</t>
        </is>
      </c>
    </row>
    <row r="905">
      <c r="A905" s="25" t="inlineStr">
        <is>
          <t>STOP-POST-00269</t>
        </is>
      </c>
      <c r="B905" s="25" t="inlineStr">
        <is>
          <t>SHIFT-POST-20260305</t>
        </is>
      </c>
      <c r="C905" s="25" t="inlineStr">
        <is>
          <t>改善后</t>
        </is>
      </c>
      <c r="D905" s="51" t="n">
        <v>46086</v>
      </c>
      <c r="E905" s="25" t="inlineStr">
        <is>
          <t>9KK25</t>
        </is>
      </c>
      <c r="F905" s="25" t="inlineStr">
        <is>
          <t>FAILURE</t>
        </is>
      </c>
      <c r="G905" s="25" t="inlineStr">
        <is>
          <t>AUTOMATION FAILURE</t>
        </is>
      </c>
      <c r="H905" s="25" t="inlineStr">
        <is>
          <t>Unplanned</t>
        </is>
      </c>
      <c r="I905" s="25" t="inlineStr">
        <is>
          <t>HACKING STATION</t>
        </is>
      </c>
      <c r="J905" s="25" t="inlineStr">
        <is>
          <t>ΕΠΙΔΙΟΡΘΩΣΗ ΑΝΑΚΛΑΣΤΗΡΑ ΣΕ ΦΩΤΟΚΥΤΑΡΟ ΣΤΟΝ ΠΑΚΕΤΑΔΟΡΟ</t>
        </is>
      </c>
      <c r="K905" s="53" t="n">
        <v>46086.79375</v>
      </c>
      <c r="L905" s="53" t="n">
        <v>46086.80416666667</v>
      </c>
      <c r="M905" s="54" t="n">
        <v>15</v>
      </c>
      <c r="N905" s="25" t="inlineStr">
        <is>
          <t>https://zenodo.org/records/17855209</t>
        </is>
      </c>
      <c r="O905" s="25" t="inlineStr">
        <is>
          <t>公开真实生产数据</t>
        </is>
      </c>
      <c r="P905" t="inlineStr">
        <is>
          <t>SHIFT-POST-20260305</t>
        </is>
      </c>
      <c r="Q905" t="inlineStr">
        <is>
          <t>已关联</t>
        </is>
      </c>
      <c r="R905" t="inlineStr">
        <is>
          <t>按班次口径判断</t>
        </is>
      </c>
      <c r="T905" t="inlineStr">
        <is>
          <t>否</t>
        </is>
      </c>
    </row>
    <row r="906">
      <c r="A906" s="25" t="inlineStr">
        <is>
          <t>STOP-POST-00270</t>
        </is>
      </c>
      <c r="B906" s="25" t="inlineStr">
        <is>
          <t>SHIFT-POST-20260305</t>
        </is>
      </c>
      <c r="C906" s="25" t="inlineStr">
        <is>
          <t>改善后</t>
        </is>
      </c>
      <c r="D906" s="51" t="n">
        <v>46086</v>
      </c>
      <c r="E906" s="25" t="inlineStr">
        <is>
          <t>9KK25</t>
        </is>
      </c>
      <c r="F906" s="25" t="inlineStr">
        <is>
          <t>OPERATIONAL</t>
        </is>
      </c>
      <c r="G906" s="25" t="inlineStr">
        <is>
          <t>NO PRODUCTION SCHEDULE</t>
        </is>
      </c>
      <c r="H906" s="25" t="inlineStr">
        <is>
          <t>Planned - Not included in OEE</t>
        </is>
      </c>
      <c r="I906" s="25" t="inlineStr">
        <is>
          <t>-</t>
        </is>
      </c>
      <c r="J906" s="25" t="inlineStr">
        <is>
          <t>-</t>
        </is>
      </c>
      <c r="K906" s="53" t="n">
        <v>46086.81736111111</v>
      </c>
      <c r="L906" s="53" t="n">
        <v>46086.85416666666</v>
      </c>
      <c r="M906" s="54" t="n">
        <v>53</v>
      </c>
      <c r="N906" s="25" t="inlineStr">
        <is>
          <t>https://zenodo.org/records/17855209</t>
        </is>
      </c>
      <c r="O906" s="25" t="inlineStr">
        <is>
          <t>公开真实生产数据</t>
        </is>
      </c>
      <c r="P906" t="inlineStr">
        <is>
          <t>SHIFT-POST-20260305</t>
        </is>
      </c>
      <c r="Q906" t="inlineStr">
        <is>
          <t>已关联</t>
        </is>
      </c>
      <c r="R906" t="inlineStr">
        <is>
          <t>按班次口径判断</t>
        </is>
      </c>
      <c r="T906" t="inlineStr">
        <is>
          <t>否</t>
        </is>
      </c>
    </row>
    <row r="907">
      <c r="A907" s="25" t="inlineStr">
        <is>
          <t>STOP-POST-00271</t>
        </is>
      </c>
      <c r="B907" s="25" t="inlineStr">
        <is>
          <t>SHIFT-POST-20260306</t>
        </is>
      </c>
      <c r="C907" s="25" t="inlineStr">
        <is>
          <t>改善后</t>
        </is>
      </c>
      <c r="D907" s="51" t="n">
        <v>46087</v>
      </c>
      <c r="E907" s="25" t="inlineStr">
        <is>
          <t>9KK25</t>
        </is>
      </c>
      <c r="F907" s="25" t="inlineStr">
        <is>
          <t>MATERIALS</t>
        </is>
      </c>
      <c r="G907" s="25" t="inlineStr">
        <is>
          <t>RACK STARVATION</t>
        </is>
      </c>
      <c r="H907" s="25" t="inlineStr">
        <is>
          <t>Unplanned</t>
        </is>
      </c>
      <c r="I907" s="25" t="inlineStr">
        <is>
          <t>EXTRUDER PRESS</t>
        </is>
      </c>
      <c r="J907" s="25" t="inlineStr">
        <is>
          <t>ANAΜΟΝΗ ΤΕΛΑΡΩΝ ΑΠΟ ΠΑΚΕΤΑΔΟΡΟ</t>
        </is>
      </c>
      <c r="K907" s="53" t="n">
        <v>46087.53055555555</v>
      </c>
      <c r="L907" s="53" t="n">
        <v>46087.53333333333</v>
      </c>
      <c r="M907" s="54" t="n">
        <v>4</v>
      </c>
      <c r="N907" s="25" t="inlineStr">
        <is>
          <t>https://zenodo.org/records/17855209</t>
        </is>
      </c>
      <c r="O907" s="25" t="inlineStr">
        <is>
          <t>公开真实生产数据</t>
        </is>
      </c>
      <c r="P907" t="inlineStr">
        <is>
          <t>SHIFT-POST-20260306</t>
        </is>
      </c>
      <c r="Q907" t="inlineStr">
        <is>
          <t>已关联</t>
        </is>
      </c>
      <c r="R907" t="inlineStr">
        <is>
          <t>按班次口径判断</t>
        </is>
      </c>
      <c r="T907" t="inlineStr">
        <is>
          <t>否</t>
        </is>
      </c>
    </row>
    <row r="908">
      <c r="A908" s="25" t="inlineStr">
        <is>
          <t>STOP-POST-00272</t>
        </is>
      </c>
      <c r="B908" s="25" t="inlineStr">
        <is>
          <t>SHIFT-POST-20260306</t>
        </is>
      </c>
      <c r="C908" s="25" t="inlineStr">
        <is>
          <t>改善后</t>
        </is>
      </c>
      <c r="D908" s="51" t="n">
        <v>46087</v>
      </c>
      <c r="E908" s="25" t="inlineStr">
        <is>
          <t>9KK25</t>
        </is>
      </c>
      <c r="F908" s="25" t="inlineStr">
        <is>
          <t>MATERIALS</t>
        </is>
      </c>
      <c r="G908" s="25" t="inlineStr">
        <is>
          <t>KILN CAR STARVATION</t>
        </is>
      </c>
      <c r="H908" s="25" t="inlineStr">
        <is>
          <t>Unplanned</t>
        </is>
      </c>
      <c r="I908" s="25" t="inlineStr">
        <is>
          <t>HACKING STATION</t>
        </is>
      </c>
      <c r="J908" s="25" t="inlineStr">
        <is>
          <t>ΔΕΝ ΕΦΕΡΝΕ ΒΑΓΟΝΙ ΤΟ ΚΑΡΕΛΙΝΟ ΣΤΟΝ ΠΑΚΕΤΑΔΟΡΟ</t>
        </is>
      </c>
      <c r="K908" s="53" t="n">
        <v>46087.54236111111</v>
      </c>
      <c r="L908" s="53" t="n">
        <v>46087.54861111111</v>
      </c>
      <c r="M908" s="54" t="n">
        <v>10</v>
      </c>
      <c r="N908" s="25" t="inlineStr">
        <is>
          <t>https://zenodo.org/records/17855209</t>
        </is>
      </c>
      <c r="O908" s="25" t="inlineStr">
        <is>
          <t>公开真实生产数据</t>
        </is>
      </c>
      <c r="P908" t="inlineStr">
        <is>
          <t>SHIFT-POST-20260306</t>
        </is>
      </c>
      <c r="Q908" t="inlineStr">
        <is>
          <t>已关联</t>
        </is>
      </c>
      <c r="R908" t="inlineStr">
        <is>
          <t>按班次口径判断</t>
        </is>
      </c>
      <c r="T908" t="inlineStr">
        <is>
          <t>否</t>
        </is>
      </c>
    </row>
    <row r="909">
      <c r="A909" s="25" t="inlineStr">
        <is>
          <t>STOP-POST-00273</t>
        </is>
      </c>
      <c r="B909" s="25" t="inlineStr">
        <is>
          <t>SHIFT-POST-20260306</t>
        </is>
      </c>
      <c r="C909" s="25" t="inlineStr">
        <is>
          <t>改善后</t>
        </is>
      </c>
      <c r="D909" s="51" t="n">
        <v>46087</v>
      </c>
      <c r="E909" s="25" t="inlineStr">
        <is>
          <t>9KK25</t>
        </is>
      </c>
      <c r="F909" s="25" t="inlineStr">
        <is>
          <t>FAILURE</t>
        </is>
      </c>
      <c r="G909" s="25" t="inlineStr">
        <is>
          <t>AUTOMATION FAILURE</t>
        </is>
      </c>
      <c r="H909" s="25" t="inlineStr">
        <is>
          <t>Unplanned</t>
        </is>
      </c>
      <c r="I909" s="25" t="inlineStr">
        <is>
          <t>ΕΝΔΙΑΜΕΣΟΣ ΜΕΤΑΦΟΡΕΑΣ ΤΕΛΑΡΩΝ</t>
        </is>
      </c>
      <c r="J909" s="25" t="inlineStr">
        <is>
          <t>ΕΠΙΔΙΟΡΘΩΣΗ LIMIT SWITCH ΣΤΟΝ  ΜΕΤΑΦΟΡΕΑ ΠΡΕΣΑΣ</t>
        </is>
      </c>
      <c r="K909" s="53" t="n">
        <v>46087.56944444445</v>
      </c>
      <c r="L909" s="53" t="n">
        <v>46087.57361111111</v>
      </c>
      <c r="M909" s="54" t="n">
        <v>6</v>
      </c>
      <c r="N909" s="25" t="inlineStr">
        <is>
          <t>https://zenodo.org/records/17855209</t>
        </is>
      </c>
      <c r="O909" s="25" t="inlineStr">
        <is>
          <t>公开真实生产数据</t>
        </is>
      </c>
      <c r="P909" t="inlineStr">
        <is>
          <t>SHIFT-POST-20260306</t>
        </is>
      </c>
      <c r="Q909" t="inlineStr">
        <is>
          <t>已关联</t>
        </is>
      </c>
      <c r="R909" t="inlineStr">
        <is>
          <t>按班次口径判断</t>
        </is>
      </c>
      <c r="T909" t="inlineStr">
        <is>
          <t>否</t>
        </is>
      </c>
    </row>
    <row r="910">
      <c r="A910" s="25" t="inlineStr">
        <is>
          <t>STOP-POST-00274</t>
        </is>
      </c>
      <c r="B910" s="25" t="inlineStr">
        <is>
          <t>SHIFT-POST-20260306</t>
        </is>
      </c>
      <c r="C910" s="25" t="inlineStr">
        <is>
          <t>改善后</t>
        </is>
      </c>
      <c r="D910" s="51" t="n">
        <v>46087</v>
      </c>
      <c r="E910" s="25" t="inlineStr">
        <is>
          <t>9KK25</t>
        </is>
      </c>
      <c r="F910" s="25" t="inlineStr">
        <is>
          <t>MATERIALS</t>
        </is>
      </c>
      <c r="G910" s="25" t="inlineStr">
        <is>
          <t>KILN CAR STARVATION</t>
        </is>
      </c>
      <c r="H910" s="25" t="inlineStr">
        <is>
          <t>Unplanned</t>
        </is>
      </c>
      <c r="I910" s="25" t="inlineStr">
        <is>
          <t>HACKING STATION</t>
        </is>
      </c>
      <c r="J910" s="25" t="inlineStr">
        <is>
          <t>ΔΕΝ ΕΦΕΡΝΕ ΒΑΓΟΝΙ ΤΟ ΚΑΡΕΛΙΝΟ ΣΤΟΝ ΠΑΚΕΤΑΔΟΡΟ</t>
        </is>
      </c>
      <c r="K910" s="53" t="n">
        <v>46087.63611111111</v>
      </c>
      <c r="L910" s="53" t="n">
        <v>46087.63819444444</v>
      </c>
      <c r="M910" s="54" t="n">
        <v>4</v>
      </c>
      <c r="N910" s="25" t="inlineStr">
        <is>
          <t>https://zenodo.org/records/17855209</t>
        </is>
      </c>
      <c r="O910" s="25" t="inlineStr">
        <is>
          <t>公开真实生产数据</t>
        </is>
      </c>
      <c r="P910" t="inlineStr">
        <is>
          <t>SHIFT-POST-20260306</t>
        </is>
      </c>
      <c r="Q910" t="inlineStr">
        <is>
          <t>已关联</t>
        </is>
      </c>
      <c r="R910" t="inlineStr">
        <is>
          <t>按班次口径判断</t>
        </is>
      </c>
      <c r="T910" t="inlineStr">
        <is>
          <t>否</t>
        </is>
      </c>
    </row>
    <row r="911">
      <c r="A911" s="25" t="inlineStr">
        <is>
          <t>STOP-POST-00275</t>
        </is>
      </c>
      <c r="B911" s="25" t="inlineStr">
        <is>
          <t>SHIFT-POST-20260306</t>
        </is>
      </c>
      <c r="C911" s="25" t="inlineStr">
        <is>
          <t>改善后</t>
        </is>
      </c>
      <c r="D911" s="51" t="n">
        <v>46087</v>
      </c>
      <c r="E911" s="25" t="inlineStr">
        <is>
          <t>9KK25</t>
        </is>
      </c>
      <c r="F911" s="25" t="inlineStr">
        <is>
          <t>MATERIALS</t>
        </is>
      </c>
      <c r="G911" s="25" t="inlineStr">
        <is>
          <t>KILN CAR STARVATION</t>
        </is>
      </c>
      <c r="H911" s="25" t="inlineStr">
        <is>
          <t>Unplanned</t>
        </is>
      </c>
      <c r="I911" s="25" t="inlineStr">
        <is>
          <t>HACKING STATION</t>
        </is>
      </c>
      <c r="J911" s="25" t="inlineStr">
        <is>
          <t>ΔΕΝ ΕΦΕΡΝΕ ΒΑΓΟΝΙ ΤΟ ΚΑΡΕΛΙΝΟ ΣΤΟΝ ΠΑΚΕΤΑΔΟΡΟ</t>
        </is>
      </c>
      <c r="K911" s="53" t="n">
        <v>46087.64930555555</v>
      </c>
      <c r="L911" s="53" t="n">
        <v>46087.65208333333</v>
      </c>
      <c r="M911" s="54" t="n">
        <v>5</v>
      </c>
      <c r="N911" s="25" t="inlineStr">
        <is>
          <t>https://zenodo.org/records/17855209</t>
        </is>
      </c>
      <c r="O911" s="25" t="inlineStr">
        <is>
          <t>公开真实生产数据</t>
        </is>
      </c>
      <c r="P911" t="inlineStr">
        <is>
          <t>SHIFT-POST-20260306</t>
        </is>
      </c>
      <c r="Q911" t="inlineStr">
        <is>
          <t>已关联</t>
        </is>
      </c>
      <c r="R911" t="inlineStr">
        <is>
          <t>按班次口径判断</t>
        </is>
      </c>
      <c r="T911" t="inlineStr">
        <is>
          <t>否</t>
        </is>
      </c>
    </row>
    <row r="912">
      <c r="A912" s="25" t="inlineStr">
        <is>
          <t>STOP-POST-00276</t>
        </is>
      </c>
      <c r="B912" s="25" t="inlineStr">
        <is>
          <t>SHIFT-POST-20260306</t>
        </is>
      </c>
      <c r="C912" s="25" t="inlineStr">
        <is>
          <t>改善后</t>
        </is>
      </c>
      <c r="D912" s="51" t="n">
        <v>46087</v>
      </c>
      <c r="E912" s="25" t="inlineStr">
        <is>
          <t>9KK25</t>
        </is>
      </c>
      <c r="F912" s="25" t="inlineStr">
        <is>
          <t>MATERIALS</t>
        </is>
      </c>
      <c r="G912" s="25" t="inlineStr">
        <is>
          <t>MATERIAL STARVATION</t>
        </is>
      </c>
      <c r="H912" s="25" t="inlineStr">
        <is>
          <t>Unplanned</t>
        </is>
      </c>
      <c r="I912" s="25" t="inlineStr">
        <is>
          <t>SCREEN FEEDER</t>
        </is>
      </c>
      <c r="J912" s="25" t="inlineStr">
        <is>
          <t>ΔΕΝ ΕΦΕΡΝΕ ΧΩΜΑ ΑΠΟ ΤΟ ΣΙΛΟ ΣΤΟ ΖΥΜΩΤΗΡΙ</t>
        </is>
      </c>
      <c r="K912" s="53" t="n">
        <v>46087.65763888889</v>
      </c>
      <c r="L912" s="53" t="n">
        <v>46087.66180555556</v>
      </c>
      <c r="M912" s="54" t="n">
        <v>6</v>
      </c>
      <c r="N912" s="25" t="inlineStr">
        <is>
          <t>https://zenodo.org/records/17855209</t>
        </is>
      </c>
      <c r="O912" s="25" t="inlineStr">
        <is>
          <t>公开真实生产数据</t>
        </is>
      </c>
      <c r="P912" t="inlineStr">
        <is>
          <t>SHIFT-POST-20260306</t>
        </is>
      </c>
      <c r="Q912" t="inlineStr">
        <is>
          <t>已关联</t>
        </is>
      </c>
      <c r="R912" t="inlineStr">
        <is>
          <t>按班次口径判断</t>
        </is>
      </c>
      <c r="T912" t="inlineStr">
        <is>
          <t>否</t>
        </is>
      </c>
    </row>
    <row r="913">
      <c r="A913" s="25" t="inlineStr">
        <is>
          <t>STOP-POST-00277</t>
        </is>
      </c>
      <c r="B913" s="25" t="inlineStr">
        <is>
          <t>SHIFT-POST-20260306</t>
        </is>
      </c>
      <c r="C913" s="25" t="inlineStr">
        <is>
          <t>改善后</t>
        </is>
      </c>
      <c r="D913" s="51" t="n">
        <v>46087</v>
      </c>
      <c r="E913" s="25" t="inlineStr">
        <is>
          <t>KK200-1</t>
        </is>
      </c>
      <c r="F913" s="25" t="inlineStr">
        <is>
          <t>SETUPS-CHANGEOVERS</t>
        </is>
      </c>
      <c r="G913" s="25" t="inlineStr">
        <is>
          <t>MATERIAL CHANGEOVER</t>
        </is>
      </c>
      <c r="H913" s="25" t="inlineStr">
        <is>
          <t>Planned - Included in OEE</t>
        </is>
      </c>
      <c r="I913" s="25" t="inlineStr">
        <is>
          <t>EXTRUDER PRESS</t>
        </is>
      </c>
      <c r="J913" s="25" t="inlineStr">
        <is>
          <t>-</t>
        </is>
      </c>
      <c r="K913" s="53" t="n">
        <v>46087.6625</v>
      </c>
      <c r="L913" s="53" t="n">
        <v>46087.67152777778</v>
      </c>
      <c r="M913" s="54" t="n">
        <v>13</v>
      </c>
      <c r="N913" s="25" t="inlineStr">
        <is>
          <t>https://zenodo.org/records/17855209</t>
        </is>
      </c>
      <c r="O913" s="25" t="inlineStr">
        <is>
          <t>公开真实生产数据</t>
        </is>
      </c>
      <c r="P913" t="inlineStr">
        <is>
          <t>SHIFT-POST-20260306</t>
        </is>
      </c>
      <c r="Q913" t="inlineStr">
        <is>
          <t>已关联</t>
        </is>
      </c>
      <c r="R913" t="inlineStr">
        <is>
          <t>按班次口径判断</t>
        </is>
      </c>
      <c r="T913" t="inlineStr">
        <is>
          <t>是</t>
        </is>
      </c>
      <c r="U913">
        <f>IFERROR(VLOOKUP(G913,'18_换产标准_模拟'!$B$2:$F$4,3,FALSE),"")</f>
        <v/>
      </c>
      <c r="V913">
        <f>IFERROR(MAX(M913-U913,0),"")</f>
        <v/>
      </c>
      <c r="W913">
        <f>IFERROR(IF(V913=0,"达标",IF(V913&lt;=VLOOKUP(G913,'18_换产标准_模拟'!$B$2:$F$4,4,FALSE)-VLOOKUP(G913,'18_换产标准_模拟'!$B$2:$F$4,3,FALSE),"轻微超时",IF(V913&lt;=VLOOKUP(G913,'18_换产标准_模拟'!$B$2:$F$4,5,FALSE)-VLOOKUP(G913,'18_换产标准_模拟'!$B$2:$F$4,3,FALSE),"超时","严重超时"))),"")</f>
        <v/>
      </c>
      <c r="X913">
        <f>IFERROR(INDEX('18_换产标准_模拟'!$A$2:$A$4,MATCH(G913,'18_换产标准_模拟'!$B$2:$B$4,0)),"")</f>
        <v/>
      </c>
      <c r="Y913" t="inlineStr">
        <is>
          <t>团队模拟数据</t>
        </is>
      </c>
    </row>
    <row r="914">
      <c r="A914" s="25" t="inlineStr">
        <is>
          <t>STOP-POST-00278</t>
        </is>
      </c>
      <c r="B914" s="25" t="inlineStr">
        <is>
          <t>SHIFT-POST-20260306</t>
        </is>
      </c>
      <c r="C914" s="25" t="inlineStr">
        <is>
          <t>改善后</t>
        </is>
      </c>
      <c r="D914" s="51" t="n">
        <v>46087</v>
      </c>
      <c r="E914" s="25" t="inlineStr">
        <is>
          <t>KK200-1</t>
        </is>
      </c>
      <c r="F914" s="25" t="inlineStr">
        <is>
          <t>MATERIALS</t>
        </is>
      </c>
      <c r="G914" s="25" t="inlineStr">
        <is>
          <t>MANUAL BRICK HANDLING</t>
        </is>
      </c>
      <c r="H914" s="25" t="inlineStr">
        <is>
          <t>Unplanned</t>
        </is>
      </c>
      <c r="I914" s="25" t="inlineStr">
        <is>
          <t>EXTRUDER PRESS</t>
        </is>
      </c>
      <c r="J914" s="25" t="inlineStr">
        <is>
          <t>-</t>
        </is>
      </c>
      <c r="K914" s="53" t="n">
        <v>46087.68541666667</v>
      </c>
      <c r="L914" s="53" t="n">
        <v>46087.6875</v>
      </c>
      <c r="M914" s="54" t="n">
        <v>3</v>
      </c>
      <c r="N914" s="25" t="inlineStr">
        <is>
          <t>https://zenodo.org/records/17855209</t>
        </is>
      </c>
      <c r="O914" s="25" t="inlineStr">
        <is>
          <t>公开真实生产数据</t>
        </is>
      </c>
      <c r="P914" t="inlineStr">
        <is>
          <t>SHIFT-POST-20260306</t>
        </is>
      </c>
      <c r="Q914" t="inlineStr">
        <is>
          <t>已关联</t>
        </is>
      </c>
      <c r="R914" t="inlineStr">
        <is>
          <t>按班次口径判断</t>
        </is>
      </c>
      <c r="T914" t="inlineStr">
        <is>
          <t>否</t>
        </is>
      </c>
    </row>
    <row r="915">
      <c r="A915" s="25" t="inlineStr">
        <is>
          <t>STOP-POST-00279</t>
        </is>
      </c>
      <c r="B915" s="25" t="inlineStr">
        <is>
          <t>SHIFT-POST-20260306</t>
        </is>
      </c>
      <c r="C915" s="25" t="inlineStr">
        <is>
          <t>改善后</t>
        </is>
      </c>
      <c r="D915" s="51" t="n">
        <v>46087</v>
      </c>
      <c r="E915" s="25" t="inlineStr">
        <is>
          <t>KK200-1</t>
        </is>
      </c>
      <c r="F915" s="25" t="inlineStr">
        <is>
          <t>OPERATIONAL</t>
        </is>
      </c>
      <c r="G915" s="25" t="inlineStr">
        <is>
          <t>NO PRODUCTION SCHEDULE</t>
        </is>
      </c>
      <c r="H915" s="25" t="inlineStr">
        <is>
          <t>Planned - Not included in OEE</t>
        </is>
      </c>
      <c r="I915" s="25" t="inlineStr">
        <is>
          <t>-</t>
        </is>
      </c>
      <c r="J915" s="25" t="inlineStr">
        <is>
          <t>-</t>
        </is>
      </c>
      <c r="K915" s="53" t="n">
        <v>46087.69722222222</v>
      </c>
      <c r="L915" s="53" t="n">
        <v>46087.75069444445</v>
      </c>
      <c r="M915" s="54" t="n">
        <v>78</v>
      </c>
      <c r="N915" s="25" t="inlineStr">
        <is>
          <t>https://zenodo.org/records/17855209</t>
        </is>
      </c>
      <c r="O915" s="25" t="inlineStr">
        <is>
          <t>公开真实生产数据</t>
        </is>
      </c>
      <c r="P915" t="inlineStr">
        <is>
          <t>SHIFT-POST-20260306</t>
        </is>
      </c>
      <c r="Q915" t="inlineStr">
        <is>
          <t>已关联</t>
        </is>
      </c>
      <c r="R915" t="inlineStr">
        <is>
          <t>按班次口径判断</t>
        </is>
      </c>
      <c r="T915" t="inlineStr">
        <is>
          <t>否</t>
        </is>
      </c>
    </row>
    <row r="916">
      <c r="A916" s="25" t="inlineStr">
        <is>
          <t>STOP-POST-00280</t>
        </is>
      </c>
      <c r="B916" s="25" t="inlineStr">
        <is>
          <t>SHIFT-POST-20260306</t>
        </is>
      </c>
      <c r="C916" s="25" t="inlineStr">
        <is>
          <t>改善后</t>
        </is>
      </c>
      <c r="D916" s="51" t="n">
        <v>46087</v>
      </c>
      <c r="E916" s="25" t="inlineStr">
        <is>
          <t>KK200-1</t>
        </is>
      </c>
      <c r="F916" s="25" t="inlineStr">
        <is>
          <t>FAILURE</t>
        </is>
      </c>
      <c r="G916" s="25" t="inlineStr">
        <is>
          <t>AUTOMATION FAILURE</t>
        </is>
      </c>
      <c r="H916" s="25" t="inlineStr">
        <is>
          <t>Unplanned</t>
        </is>
      </c>
      <c r="I916" s="25" t="inlineStr">
        <is>
          <t>DRYER</t>
        </is>
      </c>
      <c r="J916" s="25" t="inlineStr">
        <is>
          <t>ΚΟΛΛΗΣΕ ΣΥΡΜΑ ΤΟΥ ΜΕΤΑΦΟΡΕΑ ΣΕ ΠΟΔΑΡΑΚΙ ΤΟΥLIMIT SWITCH</t>
        </is>
      </c>
      <c r="K916" s="53" t="n">
        <v>46087.76944444444</v>
      </c>
      <c r="L916" s="53" t="n">
        <v>46087.78402777778</v>
      </c>
      <c r="M916" s="54" t="n">
        <v>21</v>
      </c>
      <c r="N916" s="25" t="inlineStr">
        <is>
          <t>https://zenodo.org/records/17855209</t>
        </is>
      </c>
      <c r="O916" s="25" t="inlineStr">
        <is>
          <t>公开真实生产数据</t>
        </is>
      </c>
      <c r="P916" t="inlineStr">
        <is>
          <t>SHIFT-POST-20260306</t>
        </is>
      </c>
      <c r="Q916" t="inlineStr">
        <is>
          <t>已关联</t>
        </is>
      </c>
      <c r="R916" t="inlineStr">
        <is>
          <t>按班次口径判断</t>
        </is>
      </c>
      <c r="T916" t="inlineStr">
        <is>
          <t>否</t>
        </is>
      </c>
    </row>
    <row r="917">
      <c r="A917" s="25" t="inlineStr">
        <is>
          <t>STOP-POST-00281</t>
        </is>
      </c>
      <c r="B917" s="25" t="inlineStr">
        <is>
          <t>SHIFT-POST-20260306</t>
        </is>
      </c>
      <c r="C917" s="25" t="inlineStr">
        <is>
          <t>改善后</t>
        </is>
      </c>
      <c r="D917" s="51" t="n">
        <v>46087</v>
      </c>
      <c r="E917" s="25" t="inlineStr">
        <is>
          <t>KK200-1</t>
        </is>
      </c>
      <c r="F917" s="25" t="inlineStr">
        <is>
          <t>MATERIALS</t>
        </is>
      </c>
      <c r="G917" s="25" t="inlineStr">
        <is>
          <t>RACKS</t>
        </is>
      </c>
      <c r="H917" s="25" t="inlineStr">
        <is>
          <t>Unplanned</t>
        </is>
      </c>
      <c r="I917" s="25" t="inlineStr">
        <is>
          <t>DRYER</t>
        </is>
      </c>
      <c r="J917" s="25" t="inlineStr">
        <is>
          <t>-</t>
        </is>
      </c>
      <c r="K917" s="53" t="n">
        <v>46087.78888888889</v>
      </c>
      <c r="L917" s="53" t="n">
        <v>46087.79583333333</v>
      </c>
      <c r="M917" s="54" t="n">
        <v>11</v>
      </c>
      <c r="N917" s="25" t="inlineStr">
        <is>
          <t>https://zenodo.org/records/17855209</t>
        </is>
      </c>
      <c r="O917" s="25" t="inlineStr">
        <is>
          <t>公开真实生产数据</t>
        </is>
      </c>
      <c r="P917" t="inlineStr">
        <is>
          <t>SHIFT-POST-20260306</t>
        </is>
      </c>
      <c r="Q917" t="inlineStr">
        <is>
          <t>已关联</t>
        </is>
      </c>
      <c r="R917" t="inlineStr">
        <is>
          <t>按班次口径判断</t>
        </is>
      </c>
      <c r="T917" t="inlineStr">
        <is>
          <t>否</t>
        </is>
      </c>
    </row>
    <row r="918">
      <c r="A918" s="25" t="inlineStr">
        <is>
          <t>STOP-POST-00282</t>
        </is>
      </c>
      <c r="B918" s="25" t="inlineStr">
        <is>
          <t>SHIFT-POST-20260306</t>
        </is>
      </c>
      <c r="C918" s="25" t="inlineStr">
        <is>
          <t>改善后</t>
        </is>
      </c>
      <c r="D918" s="51" t="n">
        <v>46087</v>
      </c>
      <c r="E918" s="25" t="inlineStr">
        <is>
          <t>KK200-1</t>
        </is>
      </c>
      <c r="F918" s="25" t="inlineStr">
        <is>
          <t>OPERATIONAL</t>
        </is>
      </c>
      <c r="G918" s="25" t="inlineStr">
        <is>
          <t>NO PRODUCTION SCHEDULE</t>
        </is>
      </c>
      <c r="H918" s="25" t="inlineStr">
        <is>
          <t>Planned - Not included in OEE</t>
        </is>
      </c>
      <c r="I918" s="25" t="inlineStr">
        <is>
          <t>-</t>
        </is>
      </c>
      <c r="J918" s="25" t="inlineStr">
        <is>
          <t>-</t>
        </is>
      </c>
      <c r="K918" s="53" t="n">
        <v>46087.80347222222</v>
      </c>
      <c r="L918" s="53" t="n">
        <v>46087.83333333334</v>
      </c>
      <c r="M918" s="54" t="n">
        <v>42</v>
      </c>
      <c r="N918" s="25" t="inlineStr">
        <is>
          <t>https://zenodo.org/records/17855209</t>
        </is>
      </c>
      <c r="O918" s="25" t="inlineStr">
        <is>
          <t>公开真实生产数据</t>
        </is>
      </c>
      <c r="P918" t="inlineStr">
        <is>
          <t>SHIFT-POST-20260306</t>
        </is>
      </c>
      <c r="Q918" t="inlineStr">
        <is>
          <t>已关联</t>
        </is>
      </c>
      <c r="R918" t="inlineStr">
        <is>
          <t>按班次口径判断</t>
        </is>
      </c>
      <c r="T918" t="inlineStr">
        <is>
          <t>否</t>
        </is>
      </c>
    </row>
    <row r="919">
      <c r="A919" s="25" t="inlineStr">
        <is>
          <t>STOP-POST-00283</t>
        </is>
      </c>
      <c r="B919" s="25" t="inlineStr">
        <is>
          <t>SHIFT-POST-20260309</t>
        </is>
      </c>
      <c r="C919" s="25" t="inlineStr">
        <is>
          <t>改善后</t>
        </is>
      </c>
      <c r="D919" s="51" t="n">
        <v>46090</v>
      </c>
      <c r="E919" s="25" t="inlineStr">
        <is>
          <t>KK200-1</t>
        </is>
      </c>
      <c r="F919" s="25" t="inlineStr">
        <is>
          <t>OPERATIONAL</t>
        </is>
      </c>
      <c r="G919" s="25" t="inlineStr">
        <is>
          <t>CLEANING</t>
        </is>
      </c>
      <c r="H919" s="25" t="inlineStr">
        <is>
          <t>Planned - Included in OEE</t>
        </is>
      </c>
      <c r="I919" s="25" t="inlineStr">
        <is>
          <t>EXTRUDER PRESS</t>
        </is>
      </c>
      <c r="J919" s="25" t="inlineStr">
        <is>
          <t>-</t>
        </is>
      </c>
      <c r="K919" s="53" t="n">
        <v>46090.46875</v>
      </c>
      <c r="L919" s="53" t="n">
        <v>46090.47222222222</v>
      </c>
      <c r="M919" s="54" t="n">
        <v>6</v>
      </c>
      <c r="N919" s="25" t="inlineStr">
        <is>
          <t>https://zenodo.org/records/17855209</t>
        </is>
      </c>
      <c r="O919" s="25" t="inlineStr">
        <is>
          <t>公开真实生产数据</t>
        </is>
      </c>
      <c r="P919" t="inlineStr">
        <is>
          <t>SHIFT-POST-20260309</t>
        </is>
      </c>
      <c r="Q919" t="inlineStr">
        <is>
          <t>已关联</t>
        </is>
      </c>
      <c r="R919" t="inlineStr">
        <is>
          <t>按班次口径判断</t>
        </is>
      </c>
      <c r="T919" t="inlineStr">
        <is>
          <t>否</t>
        </is>
      </c>
    </row>
    <row r="920">
      <c r="A920" s="25" t="inlineStr">
        <is>
          <t>STOP-POST-00284</t>
        </is>
      </c>
      <c r="B920" s="25" t="inlineStr">
        <is>
          <t>SHIFT-POST-20260309</t>
        </is>
      </c>
      <c r="C920" s="25" t="inlineStr">
        <is>
          <t>改善后</t>
        </is>
      </c>
      <c r="D920" s="51" t="n">
        <v>46090</v>
      </c>
      <c r="E920" s="25" t="inlineStr">
        <is>
          <t>KK200-1</t>
        </is>
      </c>
      <c r="F920" s="25" t="inlineStr">
        <is>
          <t>MATERIALS</t>
        </is>
      </c>
      <c r="G920" s="25" t="inlineStr">
        <is>
          <t>RACK STARVATION</t>
        </is>
      </c>
      <c r="H920" s="25" t="inlineStr">
        <is>
          <t>Unplanned</t>
        </is>
      </c>
      <c r="I920" s="25" t="inlineStr">
        <is>
          <t>EXTRUDER PRESS</t>
        </is>
      </c>
      <c r="J920" s="25" t="inlineStr">
        <is>
          <t>ANAΜΟΝΗ ΤΕΛΑΡΩΝ ΑΠΟ ΠΑΚΕΤΑΔΟΡΟ</t>
        </is>
      </c>
      <c r="K920" s="53" t="n">
        <v>46090.4875</v>
      </c>
      <c r="L920" s="53" t="n">
        <v>46090.49444444444</v>
      </c>
      <c r="M920" s="54" t="n">
        <v>9</v>
      </c>
      <c r="N920" s="25" t="inlineStr">
        <is>
          <t>https://zenodo.org/records/17855209</t>
        </is>
      </c>
      <c r="O920" s="25" t="inlineStr">
        <is>
          <t>公开真实生产数据</t>
        </is>
      </c>
      <c r="P920" t="inlineStr">
        <is>
          <t>SHIFT-POST-20260309</t>
        </is>
      </c>
      <c r="Q920" t="inlineStr">
        <is>
          <t>已关联</t>
        </is>
      </c>
      <c r="R920" t="inlineStr">
        <is>
          <t>按班次口径判断</t>
        </is>
      </c>
      <c r="T920" t="inlineStr">
        <is>
          <t>否</t>
        </is>
      </c>
    </row>
    <row r="921">
      <c r="A921" s="25" t="inlineStr">
        <is>
          <t>STOP-POST-00285</t>
        </is>
      </c>
      <c r="B921" s="25" t="inlineStr">
        <is>
          <t>SHIFT-POST-20260309</t>
        </is>
      </c>
      <c r="C921" s="25" t="inlineStr">
        <is>
          <t>改善后</t>
        </is>
      </c>
      <c r="D921" s="51" t="n">
        <v>46090</v>
      </c>
      <c r="E921" s="25" t="inlineStr">
        <is>
          <t>KK200-1</t>
        </is>
      </c>
      <c r="F921" s="25" t="inlineStr">
        <is>
          <t>MATERIALS</t>
        </is>
      </c>
      <c r="G921" s="25" t="inlineStr">
        <is>
          <t>RACK STARVATION</t>
        </is>
      </c>
      <c r="H921" s="25" t="inlineStr">
        <is>
          <t>Unplanned</t>
        </is>
      </c>
      <c r="I921" s="25" t="inlineStr">
        <is>
          <t>EXTRUDER PRESS</t>
        </is>
      </c>
      <c r="J921" s="25" t="inlineStr">
        <is>
          <t>ANAΜΟΝΗ ΤΕΛΑΡΩΝ ΑΠΟ ΠΑΚΕΤΑΔΟΡΟ</t>
        </is>
      </c>
      <c r="K921" s="53" t="n">
        <v>46090.50277777778</v>
      </c>
      <c r="L921" s="53" t="n">
        <v>46090.51458333333</v>
      </c>
      <c r="M921" s="54" t="n">
        <v>17</v>
      </c>
      <c r="N921" s="25" t="inlineStr">
        <is>
          <t>https://zenodo.org/records/17855209</t>
        </is>
      </c>
      <c r="O921" s="25" t="inlineStr">
        <is>
          <t>公开真实生产数据</t>
        </is>
      </c>
      <c r="P921" t="inlineStr">
        <is>
          <t>SHIFT-POST-20260309</t>
        </is>
      </c>
      <c r="Q921" t="inlineStr">
        <is>
          <t>已关联</t>
        </is>
      </c>
      <c r="R921" t="inlineStr">
        <is>
          <t>按班次口径判断</t>
        </is>
      </c>
      <c r="T921" t="inlineStr">
        <is>
          <t>否</t>
        </is>
      </c>
    </row>
    <row r="922">
      <c r="A922" s="25" t="inlineStr">
        <is>
          <t>STOP-POST-00286</t>
        </is>
      </c>
      <c r="B922" s="25" t="inlineStr">
        <is>
          <t>SHIFT-POST-20260309</t>
        </is>
      </c>
      <c r="C922" s="25" t="inlineStr">
        <is>
          <t>改善后</t>
        </is>
      </c>
      <c r="D922" s="51" t="n">
        <v>46090</v>
      </c>
      <c r="E922" s="25" t="inlineStr">
        <is>
          <t>KK200-1</t>
        </is>
      </c>
      <c r="F922" s="25" t="inlineStr">
        <is>
          <t>MATERIALS</t>
        </is>
      </c>
      <c r="G922" s="25" t="inlineStr">
        <is>
          <t>RACKS</t>
        </is>
      </c>
      <c r="H922" s="25" t="inlineStr">
        <is>
          <t>Unplanned</t>
        </is>
      </c>
      <c r="I922" s="25" t="inlineStr">
        <is>
          <t>HACKING STATION</t>
        </is>
      </c>
      <c r="J922" s="25" t="inlineStr">
        <is>
          <t>-</t>
        </is>
      </c>
      <c r="K922" s="53" t="n">
        <v>46090.52638888889</v>
      </c>
      <c r="L922" s="53" t="n">
        <v>46090.53055555555</v>
      </c>
      <c r="M922" s="54" t="n">
        <v>6</v>
      </c>
      <c r="N922" s="25" t="inlineStr">
        <is>
          <t>https://zenodo.org/records/17855209</t>
        </is>
      </c>
      <c r="O922" s="25" t="inlineStr">
        <is>
          <t>公开真实生产数据</t>
        </is>
      </c>
      <c r="P922" t="inlineStr">
        <is>
          <t>SHIFT-POST-20260309</t>
        </is>
      </c>
      <c r="Q922" t="inlineStr">
        <is>
          <t>已关联</t>
        </is>
      </c>
      <c r="R922" t="inlineStr">
        <is>
          <t>按班次口径判断</t>
        </is>
      </c>
      <c r="T922" t="inlineStr">
        <is>
          <t>否</t>
        </is>
      </c>
    </row>
    <row r="923">
      <c r="A923" s="25" t="inlineStr">
        <is>
          <t>STOP-POST-00287</t>
        </is>
      </c>
      <c r="B923" s="25" t="inlineStr">
        <is>
          <t>SHIFT-POST-20260309</t>
        </is>
      </c>
      <c r="C923" s="25" t="inlineStr">
        <is>
          <t>改善后</t>
        </is>
      </c>
      <c r="D923" s="51" t="n">
        <v>46090</v>
      </c>
      <c r="E923" s="25" t="inlineStr">
        <is>
          <t>KK250</t>
        </is>
      </c>
      <c r="F923" s="25" t="inlineStr">
        <is>
          <t>SETUPS-CHANGEOVERS</t>
        </is>
      </c>
      <c r="G923" s="25" t="inlineStr">
        <is>
          <t>MATERIAL CHANGEOVER</t>
        </is>
      </c>
      <c r="H923" s="25" t="inlineStr">
        <is>
          <t>Planned - Included in OEE</t>
        </is>
      </c>
      <c r="I923" s="25" t="inlineStr">
        <is>
          <t>EXTRUDER PRESS</t>
        </is>
      </c>
      <c r="J923" s="25" t="inlineStr">
        <is>
          <t>-</t>
        </is>
      </c>
      <c r="K923" s="53" t="n">
        <v>46090.55</v>
      </c>
      <c r="L923" s="53" t="n">
        <v>46090.56319444445</v>
      </c>
      <c r="M923" s="54" t="n">
        <v>19</v>
      </c>
      <c r="N923" s="25" t="inlineStr">
        <is>
          <t>https://zenodo.org/records/17855209</t>
        </is>
      </c>
      <c r="O923" s="25" t="inlineStr">
        <is>
          <t>公开真实生产数据</t>
        </is>
      </c>
      <c r="P923" t="inlineStr">
        <is>
          <t>SHIFT-POST-20260309</t>
        </is>
      </c>
      <c r="Q923" t="inlineStr">
        <is>
          <t>已关联</t>
        </is>
      </c>
      <c r="R923" t="inlineStr">
        <is>
          <t>按班次口径判断</t>
        </is>
      </c>
      <c r="T923" t="inlineStr">
        <is>
          <t>是</t>
        </is>
      </c>
      <c r="U923">
        <f>IFERROR(VLOOKUP(G923,'18_换产标准_模拟'!$B$2:$F$4,3,FALSE),"")</f>
        <v/>
      </c>
      <c r="V923">
        <f>IFERROR(MAX(M923-U923,0),"")</f>
        <v/>
      </c>
      <c r="W923">
        <f>IFERROR(IF(V923=0,"达标",IF(V923&lt;=VLOOKUP(G923,'18_换产标准_模拟'!$B$2:$F$4,4,FALSE)-VLOOKUP(G923,'18_换产标准_模拟'!$B$2:$F$4,3,FALSE),"轻微超时",IF(V923&lt;=VLOOKUP(G923,'18_换产标准_模拟'!$B$2:$F$4,5,FALSE)-VLOOKUP(G923,'18_换产标准_模拟'!$B$2:$F$4,3,FALSE),"超时","严重超时"))),"")</f>
        <v/>
      </c>
      <c r="X923">
        <f>IFERROR(INDEX('18_换产标准_模拟'!$A$2:$A$4,MATCH(G923,'18_换产标准_模拟'!$B$2:$B$4,0)),"")</f>
        <v/>
      </c>
      <c r="Y923" t="inlineStr">
        <is>
          <t>团队模拟数据</t>
        </is>
      </c>
    </row>
    <row r="924">
      <c r="A924" s="25" t="inlineStr">
        <is>
          <t>STOP-POST-00288</t>
        </is>
      </c>
      <c r="B924" s="25" t="inlineStr">
        <is>
          <t>SHIFT-POST-20260309</t>
        </is>
      </c>
      <c r="C924" s="25" t="inlineStr">
        <is>
          <t>改善后</t>
        </is>
      </c>
      <c r="D924" s="51" t="n">
        <v>46090</v>
      </c>
      <c r="E924" s="25" t="inlineStr">
        <is>
          <t>KK250</t>
        </is>
      </c>
      <c r="F924" s="25" t="inlineStr">
        <is>
          <t>MATERIALS</t>
        </is>
      </c>
      <c r="G924" s="25" t="inlineStr">
        <is>
          <t>RACKS</t>
        </is>
      </c>
      <c r="H924" s="25" t="inlineStr">
        <is>
          <t>Unplanned</t>
        </is>
      </c>
      <c r="I924" s="25" t="inlineStr">
        <is>
          <t>DRYER</t>
        </is>
      </c>
      <c r="J924" s="25" t="inlineStr">
        <is>
          <t>ΠΡΟΒΛΗΜΑΤΙΚΟ ΤΕΛΑΡΟ ΣΤΗΝ ΕΙΣΟΔΟ ΞΥΡΑΝΤΗΡΙΟΥ</t>
        </is>
      </c>
      <c r="K924" s="53" t="n">
        <v>46090.59652777778</v>
      </c>
      <c r="L924" s="53" t="n">
        <v>46090.60347222222</v>
      </c>
      <c r="M924" s="54" t="n">
        <v>11</v>
      </c>
      <c r="N924" s="25" t="inlineStr">
        <is>
          <t>https://zenodo.org/records/17855209</t>
        </is>
      </c>
      <c r="O924" s="25" t="inlineStr">
        <is>
          <t>公开真实生产数据</t>
        </is>
      </c>
      <c r="P924" t="inlineStr">
        <is>
          <t>SHIFT-POST-20260309</t>
        </is>
      </c>
      <c r="Q924" t="inlineStr">
        <is>
          <t>已关联</t>
        </is>
      </c>
      <c r="R924" t="inlineStr">
        <is>
          <t>按班次口径判断</t>
        </is>
      </c>
      <c r="T924" t="inlineStr">
        <is>
          <t>否</t>
        </is>
      </c>
    </row>
    <row r="925">
      <c r="A925" s="25" t="inlineStr">
        <is>
          <t>STOP-POST-00289</t>
        </is>
      </c>
      <c r="B925" s="25" t="inlineStr">
        <is>
          <t>SHIFT-POST-20260309</t>
        </is>
      </c>
      <c r="C925" s="25" t="inlineStr">
        <is>
          <t>改善后</t>
        </is>
      </c>
      <c r="D925" s="51" t="n">
        <v>46090</v>
      </c>
      <c r="E925" s="25" t="inlineStr">
        <is>
          <t>KK250</t>
        </is>
      </c>
      <c r="F925" s="25" t="inlineStr">
        <is>
          <t>MATERIALS</t>
        </is>
      </c>
      <c r="G925" s="25" t="inlineStr">
        <is>
          <t>RACK STARVATION</t>
        </is>
      </c>
      <c r="H925" s="25" t="inlineStr">
        <is>
          <t>Unplanned</t>
        </is>
      </c>
      <c r="I925" s="25" t="inlineStr">
        <is>
          <t>EXTRUDER PRESS</t>
        </is>
      </c>
      <c r="J925" s="25" t="inlineStr">
        <is>
          <t>ANAΜΟΝΗ ΤΕΛΑΡΩΝ ΑΠΟ ΠΑΚΕΤΑΔΟΡΟ</t>
        </is>
      </c>
      <c r="K925" s="53" t="n">
        <v>46090.66527777778</v>
      </c>
      <c r="L925" s="53" t="n">
        <v>46090.66736111111</v>
      </c>
      <c r="M925" s="54" t="n">
        <v>3</v>
      </c>
      <c r="N925" s="25" t="inlineStr">
        <is>
          <t>https://zenodo.org/records/17855209</t>
        </is>
      </c>
      <c r="O925" s="25" t="inlineStr">
        <is>
          <t>公开真实生产数据</t>
        </is>
      </c>
      <c r="P925" t="inlineStr">
        <is>
          <t>SHIFT-POST-20260309</t>
        </is>
      </c>
      <c r="Q925" t="inlineStr">
        <is>
          <t>已关联</t>
        </is>
      </c>
      <c r="R925" t="inlineStr">
        <is>
          <t>按班次口径判断</t>
        </is>
      </c>
      <c r="T925" t="inlineStr">
        <is>
          <t>否</t>
        </is>
      </c>
    </row>
    <row r="926">
      <c r="A926" s="25" t="inlineStr">
        <is>
          <t>STOP-POST-00290</t>
        </is>
      </c>
      <c r="B926" s="25" t="inlineStr">
        <is>
          <t>SHIFT-POST-20260309</t>
        </is>
      </c>
      <c r="C926" s="25" t="inlineStr">
        <is>
          <t>改善后</t>
        </is>
      </c>
      <c r="D926" s="51" t="n">
        <v>46090</v>
      </c>
      <c r="E926" s="25" t="inlineStr">
        <is>
          <t>KK200-1</t>
        </is>
      </c>
      <c r="F926" s="25" t="inlineStr">
        <is>
          <t>SETUPS-CHANGEOVERS</t>
        </is>
      </c>
      <c r="G926" s="25" t="inlineStr">
        <is>
          <t>MATERIAL CHANGEOVER</t>
        </is>
      </c>
      <c r="H926" s="25" t="inlineStr">
        <is>
          <t>Planned - Included in OEE</t>
        </is>
      </c>
      <c r="I926" s="25" t="inlineStr">
        <is>
          <t>EXTRUDER PRESS</t>
        </is>
      </c>
      <c r="J926" s="25" t="inlineStr">
        <is>
          <t>-</t>
        </is>
      </c>
      <c r="K926" s="53" t="n">
        <v>46090.71041666667</v>
      </c>
      <c r="L926" s="53" t="n">
        <v>46090.72291666667</v>
      </c>
      <c r="M926" s="54" t="n">
        <v>19</v>
      </c>
      <c r="N926" s="25" t="inlineStr">
        <is>
          <t>https://zenodo.org/records/17855209</t>
        </is>
      </c>
      <c r="O926" s="25" t="inlineStr">
        <is>
          <t>公开真实生产数据</t>
        </is>
      </c>
      <c r="P926" t="inlineStr">
        <is>
          <t>SHIFT-POST-20260309</t>
        </is>
      </c>
      <c r="Q926" t="inlineStr">
        <is>
          <t>已关联</t>
        </is>
      </c>
      <c r="R926" t="inlineStr">
        <is>
          <t>按班次口径判断</t>
        </is>
      </c>
      <c r="T926" t="inlineStr">
        <is>
          <t>是</t>
        </is>
      </c>
      <c r="U926">
        <f>IFERROR(VLOOKUP(G926,'18_换产标准_模拟'!$B$2:$F$4,3,FALSE),"")</f>
        <v/>
      </c>
      <c r="V926">
        <f>IFERROR(MAX(M926-U926,0),"")</f>
        <v/>
      </c>
      <c r="W926">
        <f>IFERROR(IF(V926=0,"达标",IF(V926&lt;=VLOOKUP(G926,'18_换产标准_模拟'!$B$2:$F$4,4,FALSE)-VLOOKUP(G926,'18_换产标准_模拟'!$B$2:$F$4,3,FALSE),"轻微超时",IF(V926&lt;=VLOOKUP(G926,'18_换产标准_模拟'!$B$2:$F$4,5,FALSE)-VLOOKUP(G926,'18_换产标准_模拟'!$B$2:$F$4,3,FALSE),"超时","严重超时"))),"")</f>
        <v/>
      </c>
      <c r="X926">
        <f>IFERROR(INDEX('18_换产标准_模拟'!$A$2:$A$4,MATCH(G926,'18_换产标准_模拟'!$B$2:$B$4,0)),"")</f>
        <v/>
      </c>
      <c r="Y926" t="inlineStr">
        <is>
          <t>团队模拟数据</t>
        </is>
      </c>
    </row>
    <row r="927">
      <c r="A927" s="25" t="inlineStr">
        <is>
          <t>STOP-POST-00291</t>
        </is>
      </c>
      <c r="B927" s="25" t="inlineStr">
        <is>
          <t>SHIFT-POST-20260309</t>
        </is>
      </c>
      <c r="C927" s="25" t="inlineStr">
        <is>
          <t>改善后</t>
        </is>
      </c>
      <c r="D927" s="51" t="n">
        <v>46090</v>
      </c>
      <c r="E927" s="25" t="inlineStr">
        <is>
          <t>KK200-1</t>
        </is>
      </c>
      <c r="F927" s="25" t="inlineStr">
        <is>
          <t>MATERIALS</t>
        </is>
      </c>
      <c r="G927" s="25" t="inlineStr">
        <is>
          <t>MANUAL BRICK HANDLING</t>
        </is>
      </c>
      <c r="H927" s="25" t="inlineStr">
        <is>
          <t>Unplanned</t>
        </is>
      </c>
      <c r="I927" s="25" t="inlineStr">
        <is>
          <t>HACKING STATION</t>
        </is>
      </c>
      <c r="J927" s="25" t="inlineStr">
        <is>
          <t>-</t>
        </is>
      </c>
      <c r="K927" s="53" t="n">
        <v>46090.77569444444</v>
      </c>
      <c r="L927" s="53" t="n">
        <v>46090.78055555555</v>
      </c>
      <c r="M927" s="54" t="n">
        <v>7</v>
      </c>
      <c r="N927" s="25" t="inlineStr">
        <is>
          <t>https://zenodo.org/records/17855209</t>
        </is>
      </c>
      <c r="O927" s="25" t="inlineStr">
        <is>
          <t>公开真实生产数据</t>
        </is>
      </c>
      <c r="P927" t="inlineStr">
        <is>
          <t>SHIFT-POST-20260309</t>
        </is>
      </c>
      <c r="Q927" t="inlineStr">
        <is>
          <t>已关联</t>
        </is>
      </c>
      <c r="R927" t="inlineStr">
        <is>
          <t>按班次口径判断</t>
        </is>
      </c>
      <c r="T927" t="inlineStr">
        <is>
          <t>否</t>
        </is>
      </c>
    </row>
    <row r="928">
      <c r="A928" s="25" t="inlineStr">
        <is>
          <t>STOP-POST-00292</t>
        </is>
      </c>
      <c r="B928" s="25" t="inlineStr">
        <is>
          <t>SHIFT-POST-20260309</t>
        </is>
      </c>
      <c r="C928" s="25" t="inlineStr">
        <is>
          <t>改善后</t>
        </is>
      </c>
      <c r="D928" s="51" t="n">
        <v>46090</v>
      </c>
      <c r="E928" s="25" t="inlineStr">
        <is>
          <t>KK200-1</t>
        </is>
      </c>
      <c r="F928" s="25" t="inlineStr">
        <is>
          <t>OPERATIONAL</t>
        </is>
      </c>
      <c r="G928" s="25" t="inlineStr">
        <is>
          <t>NO PRODUCTION SCHEDULE</t>
        </is>
      </c>
      <c r="H928" s="25" t="inlineStr">
        <is>
          <t>Planned - Not included in OEE</t>
        </is>
      </c>
      <c r="I928" s="25" t="inlineStr">
        <is>
          <t>-</t>
        </is>
      </c>
      <c r="J928" s="25" t="inlineStr">
        <is>
          <t>-</t>
        </is>
      </c>
      <c r="K928" s="53" t="n">
        <v>46090.80069444444</v>
      </c>
      <c r="L928" s="53" t="n">
        <v>46090.8125</v>
      </c>
      <c r="M928" s="54" t="n">
        <v>17</v>
      </c>
      <c r="N928" s="25" t="inlineStr">
        <is>
          <t>https://zenodo.org/records/17855209</t>
        </is>
      </c>
      <c r="O928" s="25" t="inlineStr">
        <is>
          <t>公开真实生产数据</t>
        </is>
      </c>
      <c r="P928" t="inlineStr">
        <is>
          <t>SHIFT-POST-20260309</t>
        </is>
      </c>
      <c r="Q928" t="inlineStr">
        <is>
          <t>已关联</t>
        </is>
      </c>
      <c r="R928" t="inlineStr">
        <is>
          <t>按班次口径判断</t>
        </is>
      </c>
      <c r="T928" t="inlineStr">
        <is>
          <t>否</t>
        </is>
      </c>
    </row>
    <row r="929">
      <c r="A929" s="25" t="inlineStr">
        <is>
          <t>STOP-POST-00293</t>
        </is>
      </c>
      <c r="B929" s="25" t="inlineStr">
        <is>
          <t>SHIFT-POST-20260310</t>
        </is>
      </c>
      <c r="C929" s="25" t="inlineStr">
        <is>
          <t>改善后</t>
        </is>
      </c>
      <c r="D929" s="51" t="n">
        <v>46091</v>
      </c>
      <c r="E929" s="25" t="inlineStr">
        <is>
          <t>KK200-1</t>
        </is>
      </c>
      <c r="F929" s="25" t="inlineStr">
        <is>
          <t>MATERIALS</t>
        </is>
      </c>
      <c r="G929" s="25" t="inlineStr">
        <is>
          <t>MANUAL BRICK HANDLING</t>
        </is>
      </c>
      <c r="H929" s="25" t="inlineStr">
        <is>
          <t>Unplanned</t>
        </is>
      </c>
      <c r="I929" s="25" t="inlineStr">
        <is>
          <t>HACKING STATION</t>
        </is>
      </c>
      <c r="J929" s="25" t="inlineStr">
        <is>
          <t>ΣΠΑΣΜΕΝΟ ΤΟΥΒΛΟ ΣΕ ΚΥΒΟ ΣΤΟΝ ΠΑΚΞΕΤΑΔΟΡΟ</t>
        </is>
      </c>
      <c r="K929" s="53" t="n">
        <v>46091.47847222222</v>
      </c>
      <c r="L929" s="53" t="n">
        <v>46091.48263888889</v>
      </c>
      <c r="M929" s="54" t="n">
        <v>7</v>
      </c>
      <c r="N929" s="25" t="inlineStr">
        <is>
          <t>https://zenodo.org/records/17855209</t>
        </is>
      </c>
      <c r="O929" s="25" t="inlineStr">
        <is>
          <t>公开真实生产数据</t>
        </is>
      </c>
      <c r="P929" t="inlineStr">
        <is>
          <t>SHIFT-POST-20260310</t>
        </is>
      </c>
      <c r="Q929" t="inlineStr">
        <is>
          <t>已关联</t>
        </is>
      </c>
      <c r="R929" t="inlineStr">
        <is>
          <t>按班次口径判断</t>
        </is>
      </c>
      <c r="T929" t="inlineStr">
        <is>
          <t>否</t>
        </is>
      </c>
    </row>
    <row r="930">
      <c r="A930" s="25" t="inlineStr">
        <is>
          <t>STOP-POST-00294</t>
        </is>
      </c>
      <c r="B930" s="25" t="inlineStr">
        <is>
          <t>SHIFT-POST-20260310</t>
        </is>
      </c>
      <c r="C930" s="25" t="inlineStr">
        <is>
          <t>改善后</t>
        </is>
      </c>
      <c r="D930" s="51" t="n">
        <v>46091</v>
      </c>
      <c r="E930" s="25" t="inlineStr">
        <is>
          <t>KK200-1</t>
        </is>
      </c>
      <c r="F930" s="25" t="inlineStr">
        <is>
          <t>MATERIALS</t>
        </is>
      </c>
      <c r="G930" s="25" t="inlineStr">
        <is>
          <t>MANUAL BRICK HANDLING</t>
        </is>
      </c>
      <c r="H930" s="25" t="inlineStr">
        <is>
          <t>Unplanned</t>
        </is>
      </c>
      <c r="I930" s="25" t="inlineStr">
        <is>
          <t>HACKING STATION</t>
        </is>
      </c>
      <c r="J930" s="25" t="inlineStr">
        <is>
          <t>ΣΠΑΣΜΕΝΟ ΤΟΥΒΛΟ ΣΕ ΚΥΒΟ ΣΤΟΝ ΠΑΚΞΕΤΑΔΟΡΟ</t>
        </is>
      </c>
      <c r="K930" s="53" t="n">
        <v>46091.48958333334</v>
      </c>
      <c r="L930" s="53" t="n">
        <v>46091.49583333333</v>
      </c>
      <c r="M930" s="54" t="n">
        <v>10</v>
      </c>
      <c r="N930" s="25" t="inlineStr">
        <is>
          <t>https://zenodo.org/records/17855209</t>
        </is>
      </c>
      <c r="O930" s="25" t="inlineStr">
        <is>
          <t>公开真实生产数据</t>
        </is>
      </c>
      <c r="P930" t="inlineStr">
        <is>
          <t>SHIFT-POST-20260310</t>
        </is>
      </c>
      <c r="Q930" t="inlineStr">
        <is>
          <t>已关联</t>
        </is>
      </c>
      <c r="R930" t="inlineStr">
        <is>
          <t>按班次口径判断</t>
        </is>
      </c>
      <c r="T930" t="inlineStr">
        <is>
          <t>否</t>
        </is>
      </c>
    </row>
    <row r="931">
      <c r="A931" s="25" t="inlineStr">
        <is>
          <t>STOP-POST-00295</t>
        </is>
      </c>
      <c r="B931" s="25" t="inlineStr">
        <is>
          <t>SHIFT-POST-20260310</t>
        </is>
      </c>
      <c r="C931" s="25" t="inlineStr">
        <is>
          <t>改善后</t>
        </is>
      </c>
      <c r="D931" s="51" t="n">
        <v>46091</v>
      </c>
      <c r="E931" s="25" t="inlineStr">
        <is>
          <t>KK200-1</t>
        </is>
      </c>
      <c r="F931" s="25" t="inlineStr">
        <is>
          <t>MATERIALS</t>
        </is>
      </c>
      <c r="G931" s="25" t="inlineStr">
        <is>
          <t>MANUAL BRICK HANDLING</t>
        </is>
      </c>
      <c r="H931" s="25" t="inlineStr">
        <is>
          <t>Unplanned</t>
        </is>
      </c>
      <c r="I931" s="25" t="inlineStr">
        <is>
          <t>EXTRUDER PRESS</t>
        </is>
      </c>
      <c r="J931" s="25" t="inlineStr">
        <is>
          <t>-</t>
        </is>
      </c>
      <c r="K931" s="53" t="n">
        <v>46091.50416666667</v>
      </c>
      <c r="L931" s="53" t="n">
        <v>46091.51041666666</v>
      </c>
      <c r="M931" s="54" t="n">
        <v>10</v>
      </c>
      <c r="N931" s="25" t="inlineStr">
        <is>
          <t>https://zenodo.org/records/17855209</t>
        </is>
      </c>
      <c r="O931" s="25" t="inlineStr">
        <is>
          <t>公开真实生产数据</t>
        </is>
      </c>
      <c r="P931" t="inlineStr">
        <is>
          <t>SHIFT-POST-20260310</t>
        </is>
      </c>
      <c r="Q931" t="inlineStr">
        <is>
          <t>已关联</t>
        </is>
      </c>
      <c r="R931" t="inlineStr">
        <is>
          <t>按班次口径判断</t>
        </is>
      </c>
      <c r="T931" t="inlineStr">
        <is>
          <t>否</t>
        </is>
      </c>
    </row>
    <row r="932">
      <c r="A932" s="25" t="inlineStr">
        <is>
          <t>STOP-POST-00296</t>
        </is>
      </c>
      <c r="B932" s="25" t="inlineStr">
        <is>
          <t>SHIFT-POST-20260310</t>
        </is>
      </c>
      <c r="C932" s="25" t="inlineStr">
        <is>
          <t>改善后</t>
        </is>
      </c>
      <c r="D932" s="51" t="n">
        <v>46091</v>
      </c>
      <c r="E932" s="25" t="inlineStr">
        <is>
          <t>KK200-1</t>
        </is>
      </c>
      <c r="F932" s="25" t="inlineStr">
        <is>
          <t>MATERIALS</t>
        </is>
      </c>
      <c r="G932" s="25" t="inlineStr">
        <is>
          <t>MANUAL BRICK HANDLING</t>
        </is>
      </c>
      <c r="H932" s="25" t="inlineStr">
        <is>
          <t>Unplanned</t>
        </is>
      </c>
      <c r="I932" s="25" t="inlineStr">
        <is>
          <t>HACKING STATION</t>
        </is>
      </c>
      <c r="J932" s="25" t="inlineStr">
        <is>
          <t>-</t>
        </is>
      </c>
      <c r="K932" s="53" t="n">
        <v>46091.53263888889</v>
      </c>
      <c r="L932" s="53" t="n">
        <v>46091.5375</v>
      </c>
      <c r="M932" s="54" t="n">
        <v>8</v>
      </c>
      <c r="N932" s="25" t="inlineStr">
        <is>
          <t>https://zenodo.org/records/17855209</t>
        </is>
      </c>
      <c r="O932" s="25" t="inlineStr">
        <is>
          <t>公开真实生产数据</t>
        </is>
      </c>
      <c r="P932" t="inlineStr">
        <is>
          <t>SHIFT-POST-20260310</t>
        </is>
      </c>
      <c r="Q932" t="inlineStr">
        <is>
          <t>已关联</t>
        </is>
      </c>
      <c r="R932" t="inlineStr">
        <is>
          <t>按班次口径判断</t>
        </is>
      </c>
      <c r="T932" t="inlineStr">
        <is>
          <t>否</t>
        </is>
      </c>
    </row>
    <row r="933">
      <c r="A933" s="25" t="inlineStr">
        <is>
          <t>STOP-POST-00297</t>
        </is>
      </c>
      <c r="B933" s="25" t="inlineStr">
        <is>
          <t>SHIFT-POST-20260310</t>
        </is>
      </c>
      <c r="C933" s="25" t="inlineStr">
        <is>
          <t>改善后</t>
        </is>
      </c>
      <c r="D933" s="51" t="n">
        <v>46091</v>
      </c>
      <c r="E933" s="25" t="inlineStr">
        <is>
          <t>KK200-1</t>
        </is>
      </c>
      <c r="F933" s="25" t="inlineStr">
        <is>
          <t>MATERIALS</t>
        </is>
      </c>
      <c r="G933" s="25" t="inlineStr">
        <is>
          <t>MATERIAL STARVATION</t>
        </is>
      </c>
      <c r="H933" s="25" t="inlineStr">
        <is>
          <t>Unplanned</t>
        </is>
      </c>
      <c r="I933" s="25" t="inlineStr">
        <is>
          <t>SCREEN FEEDER</t>
        </is>
      </c>
      <c r="J933" s="25" t="inlineStr">
        <is>
          <t>ΔΕΝ ΕΦΕΡΝΕ ΧΩΜΑ ΑΠΟ ΤΟ ΣΙΛΟ ΣΤΟ ΖΥΜΩΤΗΡΙ</t>
        </is>
      </c>
      <c r="K933" s="53" t="n">
        <v>46091.55902777778</v>
      </c>
      <c r="L933" s="53" t="n">
        <v>46091.5625</v>
      </c>
      <c r="M933" s="54" t="n">
        <v>5</v>
      </c>
      <c r="N933" s="25" t="inlineStr">
        <is>
          <t>https://zenodo.org/records/17855209</t>
        </is>
      </c>
      <c r="O933" s="25" t="inlineStr">
        <is>
          <t>公开真实生产数据</t>
        </is>
      </c>
      <c r="P933" t="inlineStr">
        <is>
          <t>SHIFT-POST-20260310</t>
        </is>
      </c>
      <c r="Q933" t="inlineStr">
        <is>
          <t>已关联</t>
        </is>
      </c>
      <c r="R933" t="inlineStr">
        <is>
          <t>按班次口径判断</t>
        </is>
      </c>
      <c r="T933" t="inlineStr">
        <is>
          <t>否</t>
        </is>
      </c>
    </row>
    <row r="934">
      <c r="A934" s="25" t="inlineStr">
        <is>
          <t>STOP-POST-00298</t>
        </is>
      </c>
      <c r="B934" s="25" t="inlineStr">
        <is>
          <t>SHIFT-POST-20260310</t>
        </is>
      </c>
      <c r="C934" s="25" t="inlineStr">
        <is>
          <t>改善后</t>
        </is>
      </c>
      <c r="D934" s="51" t="n">
        <v>46091</v>
      </c>
      <c r="E934" s="25" t="inlineStr">
        <is>
          <t>KK200-1</t>
        </is>
      </c>
      <c r="F934" s="25" t="inlineStr">
        <is>
          <t>MATERIALS</t>
        </is>
      </c>
      <c r="G934" s="25" t="inlineStr">
        <is>
          <t>MANUAL BRICK HANDLING</t>
        </is>
      </c>
      <c r="H934" s="25" t="inlineStr">
        <is>
          <t>Unplanned</t>
        </is>
      </c>
      <c r="I934" s="25" t="inlineStr">
        <is>
          <t>HACKING STATION</t>
        </is>
      </c>
      <c r="J934" s="25" t="inlineStr">
        <is>
          <t>-</t>
        </is>
      </c>
      <c r="K934" s="53" t="n">
        <v>46091.57638888889</v>
      </c>
      <c r="L934" s="53" t="n">
        <v>46091.58541666667</v>
      </c>
      <c r="M934" s="54" t="n">
        <v>13</v>
      </c>
      <c r="N934" s="25" t="inlineStr">
        <is>
          <t>https://zenodo.org/records/17855209</t>
        </is>
      </c>
      <c r="O934" s="25" t="inlineStr">
        <is>
          <t>公开真实生产数据</t>
        </is>
      </c>
      <c r="P934" t="inlineStr">
        <is>
          <t>SHIFT-POST-20260310</t>
        </is>
      </c>
      <c r="Q934" t="inlineStr">
        <is>
          <t>已关联</t>
        </is>
      </c>
      <c r="R934" t="inlineStr">
        <is>
          <t>按班次口径判断</t>
        </is>
      </c>
      <c r="T934" t="inlineStr">
        <is>
          <t>否</t>
        </is>
      </c>
    </row>
    <row r="935">
      <c r="A935" s="25" t="inlineStr">
        <is>
          <t>STOP-POST-00299</t>
        </is>
      </c>
      <c r="B935" s="25" t="inlineStr">
        <is>
          <t>SHIFT-POST-20260310</t>
        </is>
      </c>
      <c r="C935" s="25" t="inlineStr">
        <is>
          <t>改善后</t>
        </is>
      </c>
      <c r="D935" s="51" t="n">
        <v>46091</v>
      </c>
      <c r="E935" s="25" t="inlineStr">
        <is>
          <t>KK200-1</t>
        </is>
      </c>
      <c r="F935" s="25" t="inlineStr">
        <is>
          <t>MATERIALS</t>
        </is>
      </c>
      <c r="G935" s="25" t="inlineStr">
        <is>
          <t>MANUAL BRICK HANDLING</t>
        </is>
      </c>
      <c r="H935" s="25" t="inlineStr">
        <is>
          <t>Unplanned</t>
        </is>
      </c>
      <c r="I935" s="25" t="inlineStr">
        <is>
          <t>HACKING STATION</t>
        </is>
      </c>
      <c r="J935" s="25" t="inlineStr">
        <is>
          <t>ΣΠΑΣΜΕΝΑ ΤΟΥΒΛΑ ΣΤΟΝ ΠΑΚΕΤΑΔΟΡΟ</t>
        </is>
      </c>
      <c r="K935" s="53" t="n">
        <v>46091.61875</v>
      </c>
      <c r="L935" s="53" t="n">
        <v>46091.62152777778</v>
      </c>
      <c r="M935" s="54" t="n">
        <v>4</v>
      </c>
      <c r="N935" s="25" t="inlineStr">
        <is>
          <t>https://zenodo.org/records/17855209</t>
        </is>
      </c>
      <c r="O935" s="25" t="inlineStr">
        <is>
          <t>公开真实生产数据</t>
        </is>
      </c>
      <c r="P935" t="inlineStr">
        <is>
          <t>SHIFT-POST-20260310</t>
        </is>
      </c>
      <c r="Q935" t="inlineStr">
        <is>
          <t>已关联</t>
        </is>
      </c>
      <c r="R935" t="inlineStr">
        <is>
          <t>按班次口径判断</t>
        </is>
      </c>
      <c r="T935" t="inlineStr">
        <is>
          <t>否</t>
        </is>
      </c>
    </row>
    <row r="936">
      <c r="A936" s="25" t="inlineStr">
        <is>
          <t>STOP-POST-00300</t>
        </is>
      </c>
      <c r="B936" s="25" t="inlineStr">
        <is>
          <t>SHIFT-POST-20260310</t>
        </is>
      </c>
      <c r="C936" s="25" t="inlineStr">
        <is>
          <t>改善后</t>
        </is>
      </c>
      <c r="D936" s="51" t="n">
        <v>46091</v>
      </c>
      <c r="E936" s="25" t="inlineStr">
        <is>
          <t>KK200-1</t>
        </is>
      </c>
      <c r="F936" s="25" t="inlineStr">
        <is>
          <t>MATERIALS</t>
        </is>
      </c>
      <c r="G936" s="25" t="inlineStr">
        <is>
          <t>MATERIAL STARVATION</t>
        </is>
      </c>
      <c r="H936" s="25" t="inlineStr">
        <is>
          <t>Unplanned</t>
        </is>
      </c>
      <c r="I936" s="25" t="inlineStr">
        <is>
          <t>EXTRUDER PRESS</t>
        </is>
      </c>
      <c r="J936" s="25" t="inlineStr">
        <is>
          <t>ΟΧΙ ΚΑΛΟΣ ΠΗΛΟΣ</t>
        </is>
      </c>
      <c r="K936" s="53" t="n">
        <v>46091.62638888889</v>
      </c>
      <c r="L936" s="53" t="n">
        <v>46091.63125</v>
      </c>
      <c r="M936" s="54" t="n">
        <v>7</v>
      </c>
      <c r="N936" s="25" t="inlineStr">
        <is>
          <t>https://zenodo.org/records/17855209</t>
        </is>
      </c>
      <c r="O936" s="25" t="inlineStr">
        <is>
          <t>公开真实生产数据</t>
        </is>
      </c>
      <c r="P936" t="inlineStr">
        <is>
          <t>SHIFT-POST-20260310</t>
        </is>
      </c>
      <c r="Q936" t="inlineStr">
        <is>
          <t>已关联</t>
        </is>
      </c>
      <c r="R936" t="inlineStr">
        <is>
          <t>按班次口径判断</t>
        </is>
      </c>
      <c r="T936" t="inlineStr">
        <is>
          <t>否</t>
        </is>
      </c>
    </row>
    <row r="937">
      <c r="A937" s="25" t="inlineStr">
        <is>
          <t>STOP-POST-00301</t>
        </is>
      </c>
      <c r="B937" s="25" t="inlineStr">
        <is>
          <t>SHIFT-POST-20260310</t>
        </is>
      </c>
      <c r="C937" s="25" t="inlineStr">
        <is>
          <t>改善后</t>
        </is>
      </c>
      <c r="D937" s="51" t="n">
        <v>46091</v>
      </c>
      <c r="E937" s="25" t="inlineStr">
        <is>
          <t>KK200-1</t>
        </is>
      </c>
      <c r="F937" s="25" t="inlineStr">
        <is>
          <t>MATERIALS</t>
        </is>
      </c>
      <c r="G937" s="25" t="inlineStr">
        <is>
          <t>RACK STARVATION</t>
        </is>
      </c>
      <c r="H937" s="25" t="inlineStr">
        <is>
          <t>Unplanned</t>
        </is>
      </c>
      <c r="I937" s="25" t="inlineStr">
        <is>
          <t>HACKING STATION</t>
        </is>
      </c>
      <c r="J937" s="25" t="inlineStr">
        <is>
          <t>ΣΠΑΣΜΕΝΑ ΤΟΥΒΛΑ ΣΤΟΝ ΠΑΚΕΤΑΔΟΡΟ</t>
        </is>
      </c>
      <c r="K937" s="53" t="n">
        <v>46091.68263888889</v>
      </c>
      <c r="L937" s="53" t="n">
        <v>46091.68472222222</v>
      </c>
      <c r="M937" s="54" t="n">
        <v>3</v>
      </c>
      <c r="N937" s="25" t="inlineStr">
        <is>
          <t>https://zenodo.org/records/17855209</t>
        </is>
      </c>
      <c r="O937" s="25" t="inlineStr">
        <is>
          <t>公开真实生产数据</t>
        </is>
      </c>
      <c r="P937" t="inlineStr">
        <is>
          <t>SHIFT-POST-20260310</t>
        </is>
      </c>
      <c r="Q937" t="inlineStr">
        <is>
          <t>已关联</t>
        </is>
      </c>
      <c r="R937" t="inlineStr">
        <is>
          <t>按班次口径判断</t>
        </is>
      </c>
      <c r="T937" t="inlineStr">
        <is>
          <t>否</t>
        </is>
      </c>
    </row>
    <row r="938">
      <c r="A938" s="25" t="inlineStr">
        <is>
          <t>STOP-POST-00302</t>
        </is>
      </c>
      <c r="B938" s="25" t="inlineStr">
        <is>
          <t>SHIFT-POST-20260310</t>
        </is>
      </c>
      <c r="C938" s="25" t="inlineStr">
        <is>
          <t>改善后</t>
        </is>
      </c>
      <c r="D938" s="51" t="n">
        <v>46091</v>
      </c>
      <c r="E938" s="25" t="inlineStr">
        <is>
          <t>KK200-1</t>
        </is>
      </c>
      <c r="F938" s="25" t="inlineStr">
        <is>
          <t>MATERIALS</t>
        </is>
      </c>
      <c r="G938" s="25" t="inlineStr">
        <is>
          <t>RACK STARVATION</t>
        </is>
      </c>
      <c r="H938" s="25" t="inlineStr">
        <is>
          <t>Unplanned</t>
        </is>
      </c>
      <c r="I938" s="25" t="inlineStr">
        <is>
          <t>EXTRUDER PRESS</t>
        </is>
      </c>
      <c r="J938" s="25" t="inlineStr">
        <is>
          <t>ΣΠΑΣΜΕΝΑ ΤΟΥΒΛΑ ΣΤΟΝ ΠΑΚΕΤΑΔΟΡΟ</t>
        </is>
      </c>
      <c r="K938" s="53" t="n">
        <v>46091.70138888889</v>
      </c>
      <c r="L938" s="53" t="n">
        <v>46091.70347222222</v>
      </c>
      <c r="M938" s="54" t="n">
        <v>3</v>
      </c>
      <c r="N938" s="25" t="inlineStr">
        <is>
          <t>https://zenodo.org/records/17855209</t>
        </is>
      </c>
      <c r="O938" s="25" t="inlineStr">
        <is>
          <t>公开真实生产数据</t>
        </is>
      </c>
      <c r="P938" t="inlineStr">
        <is>
          <t>SHIFT-POST-20260310</t>
        </is>
      </c>
      <c r="Q938" t="inlineStr">
        <is>
          <t>已关联</t>
        </is>
      </c>
      <c r="R938" t="inlineStr">
        <is>
          <t>按班次口径判断</t>
        </is>
      </c>
      <c r="T938" t="inlineStr">
        <is>
          <t>否</t>
        </is>
      </c>
    </row>
    <row r="939">
      <c r="A939" s="25" t="inlineStr">
        <is>
          <t>STOP-POST-00303</t>
        </is>
      </c>
      <c r="B939" s="25" t="inlineStr">
        <is>
          <t>SHIFT-POST-20260310</t>
        </is>
      </c>
      <c r="C939" s="25" t="inlineStr">
        <is>
          <t>改善后</t>
        </is>
      </c>
      <c r="D939" s="51" t="n">
        <v>46091</v>
      </c>
      <c r="E939" s="25" t="inlineStr">
        <is>
          <t>KK200-1</t>
        </is>
      </c>
      <c r="F939" s="25" t="inlineStr">
        <is>
          <t>MATERIALS</t>
        </is>
      </c>
      <c r="G939" s="25" t="inlineStr">
        <is>
          <t>MANUAL BRICK HANDLING</t>
        </is>
      </c>
      <c r="H939" s="25" t="inlineStr">
        <is>
          <t>Unplanned</t>
        </is>
      </c>
      <c r="I939" s="25" t="inlineStr">
        <is>
          <t>EXTRUDER PRESS</t>
        </is>
      </c>
      <c r="J939" s="25" t="inlineStr">
        <is>
          <t>ΠΑΤΗΜΕΝΑ ΤΟΥΒΛΑ ΣΤΟ ΑΣΑΝΣΕΡ</t>
        </is>
      </c>
      <c r="K939" s="53" t="n">
        <v>46091.71736111111</v>
      </c>
      <c r="L939" s="53" t="n">
        <v>46091.72638888889</v>
      </c>
      <c r="M939" s="54" t="n">
        <v>13</v>
      </c>
      <c r="N939" s="25" t="inlineStr">
        <is>
          <t>https://zenodo.org/records/17855209</t>
        </is>
      </c>
      <c r="O939" s="25" t="inlineStr">
        <is>
          <t>公开真实生产数据</t>
        </is>
      </c>
      <c r="P939" t="inlineStr">
        <is>
          <t>SHIFT-POST-20260310</t>
        </is>
      </c>
      <c r="Q939" t="inlineStr">
        <is>
          <t>已关联</t>
        </is>
      </c>
      <c r="R939" t="inlineStr">
        <is>
          <t>按班次口径判断</t>
        </is>
      </c>
      <c r="T939" t="inlineStr">
        <is>
          <t>否</t>
        </is>
      </c>
    </row>
    <row r="940">
      <c r="A940" s="25" t="inlineStr">
        <is>
          <t>STOP-POST-00304</t>
        </is>
      </c>
      <c r="B940" s="25" t="inlineStr">
        <is>
          <t>SHIFT-POST-20260310</t>
        </is>
      </c>
      <c r="C940" s="25" t="inlineStr">
        <is>
          <t>改善后</t>
        </is>
      </c>
      <c r="D940" s="51" t="n">
        <v>46091</v>
      </c>
      <c r="E940" s="25" t="inlineStr">
        <is>
          <t>KK200-1</t>
        </is>
      </c>
      <c r="F940" s="25" t="inlineStr">
        <is>
          <t>FAILURE</t>
        </is>
      </c>
      <c r="G940" s="25" t="inlineStr">
        <is>
          <t>AUTOMATION FAILURE</t>
        </is>
      </c>
      <c r="H940" s="25" t="inlineStr">
        <is>
          <t>Unplanned</t>
        </is>
      </c>
      <c r="I940" s="25" t="inlineStr">
        <is>
          <t>EXTRUDER PRESS</t>
        </is>
      </c>
      <c r="J940" s="25" t="inlineStr">
        <is>
          <t>ΕΠΕΣΕ ΘΕΡΜΙΚΟ ΡΑΟΥΛΩΝ ΑΣΑΝΣΕΡ ΦΟΡΤΩΣΗΣ</t>
        </is>
      </c>
      <c r="K940" s="53" t="n">
        <v>46091.74930555555</v>
      </c>
      <c r="L940" s="53" t="n">
        <v>46091.75486111111</v>
      </c>
      <c r="M940" s="54" t="n">
        <v>8</v>
      </c>
      <c r="N940" s="25" t="inlineStr">
        <is>
          <t>https://zenodo.org/records/17855209</t>
        </is>
      </c>
      <c r="O940" s="25" t="inlineStr">
        <is>
          <t>公开真实生产数据</t>
        </is>
      </c>
      <c r="P940" t="inlineStr">
        <is>
          <t>SHIFT-POST-20260310</t>
        </is>
      </c>
      <c r="Q940" t="inlineStr">
        <is>
          <t>已关联</t>
        </is>
      </c>
      <c r="R940" t="inlineStr">
        <is>
          <t>按班次口径判断</t>
        </is>
      </c>
      <c r="T940" t="inlineStr">
        <is>
          <t>否</t>
        </is>
      </c>
    </row>
    <row r="941">
      <c r="A941" s="25" t="inlineStr">
        <is>
          <t>STOP-POST-00305</t>
        </is>
      </c>
      <c r="B941" s="25" t="inlineStr">
        <is>
          <t>SHIFT-POST-20260310</t>
        </is>
      </c>
      <c r="C941" s="25" t="inlineStr">
        <is>
          <t>改善后</t>
        </is>
      </c>
      <c r="D941" s="51" t="n">
        <v>46091</v>
      </c>
      <c r="E941" s="25" t="inlineStr">
        <is>
          <t>KK200-1</t>
        </is>
      </c>
      <c r="F941" s="25" t="inlineStr">
        <is>
          <t>MATERIALS</t>
        </is>
      </c>
      <c r="G941" s="25" t="inlineStr">
        <is>
          <t>MANUAL BRICK HANDLING</t>
        </is>
      </c>
      <c r="H941" s="25" t="inlineStr">
        <is>
          <t>Unplanned</t>
        </is>
      </c>
      <c r="I941" s="25" t="inlineStr">
        <is>
          <t>HACKING STATION</t>
        </is>
      </c>
      <c r="J941" s="25" t="inlineStr">
        <is>
          <t>ΣΠΑΣΜΕΝΑ ΤΟΥΒΛΑ ΣΤΟΝ ΠΑΚΕΤΑΔΟΡΟ</t>
        </is>
      </c>
      <c r="K941" s="53" t="n">
        <v>46091.76875</v>
      </c>
      <c r="L941" s="53" t="n">
        <v>46091.775</v>
      </c>
      <c r="M941" s="54" t="n">
        <v>9</v>
      </c>
      <c r="N941" s="25" t="inlineStr">
        <is>
          <t>https://zenodo.org/records/17855209</t>
        </is>
      </c>
      <c r="O941" s="25" t="inlineStr">
        <is>
          <t>公开真实生产数据</t>
        </is>
      </c>
      <c r="P941" t="inlineStr">
        <is>
          <t>SHIFT-POST-20260310</t>
        </is>
      </c>
      <c r="Q941" t="inlineStr">
        <is>
          <t>已关联</t>
        </is>
      </c>
      <c r="R941" t="inlineStr">
        <is>
          <t>按班次口径判断</t>
        </is>
      </c>
      <c r="T941" t="inlineStr">
        <is>
          <t>否</t>
        </is>
      </c>
    </row>
    <row r="942">
      <c r="A942" s="25" t="inlineStr">
        <is>
          <t>STOP-POST-00306</t>
        </is>
      </c>
      <c r="B942" s="25" t="inlineStr">
        <is>
          <t>SHIFT-POST-20260310</t>
        </is>
      </c>
      <c r="C942" s="25" t="inlineStr">
        <is>
          <t>改善后</t>
        </is>
      </c>
      <c r="D942" s="51" t="n">
        <v>46091</v>
      </c>
      <c r="E942" s="25" t="inlineStr">
        <is>
          <t>KK200-1</t>
        </is>
      </c>
      <c r="F942" s="25" t="inlineStr">
        <is>
          <t>OPERATIONAL</t>
        </is>
      </c>
      <c r="G942" s="25" t="inlineStr">
        <is>
          <t>CLEANING</t>
        </is>
      </c>
      <c r="H942" s="25" t="inlineStr">
        <is>
          <t>Planned - Included in OEE</t>
        </is>
      </c>
      <c r="I942" s="25" t="inlineStr">
        <is>
          <t>EXTRUDER PRESS</t>
        </is>
      </c>
      <c r="J942" s="25" t="inlineStr">
        <is>
          <t>-</t>
        </is>
      </c>
      <c r="K942" s="53" t="n">
        <v>46091.79930555556</v>
      </c>
      <c r="L942" s="53" t="n">
        <v>46091.8125</v>
      </c>
      <c r="M942" s="54" t="n">
        <v>19</v>
      </c>
      <c r="N942" s="25" t="inlineStr">
        <is>
          <t>https://zenodo.org/records/17855209</t>
        </is>
      </c>
      <c r="O942" s="25" t="inlineStr">
        <is>
          <t>公开真实生产数据</t>
        </is>
      </c>
      <c r="P942" t="inlineStr">
        <is>
          <t>SHIFT-POST-20260310</t>
        </is>
      </c>
      <c r="Q942" t="inlineStr">
        <is>
          <t>已关联</t>
        </is>
      </c>
      <c r="R942" t="inlineStr">
        <is>
          <t>按班次口径判断</t>
        </is>
      </c>
      <c r="T942" t="inlineStr">
        <is>
          <t>否</t>
        </is>
      </c>
    </row>
    <row r="943">
      <c r="A943" s="25" t="inlineStr">
        <is>
          <t>STOP-POST-00307</t>
        </is>
      </c>
      <c r="B943" s="25" t="inlineStr">
        <is>
          <t>SHIFT-POST-20260311</t>
        </is>
      </c>
      <c r="C943" s="25" t="inlineStr">
        <is>
          <t>改善后</t>
        </is>
      </c>
      <c r="D943" s="51" t="n">
        <v>46092</v>
      </c>
      <c r="E943" s="25" t="inlineStr">
        <is>
          <t>KK200-1</t>
        </is>
      </c>
      <c r="F943" s="25" t="inlineStr">
        <is>
          <t>MATERIALS</t>
        </is>
      </c>
      <c r="G943" s="25" t="inlineStr">
        <is>
          <t>RACK STARVATION</t>
        </is>
      </c>
      <c r="H943" s="25" t="inlineStr">
        <is>
          <t>Unplanned</t>
        </is>
      </c>
      <c r="I943" s="25" t="inlineStr">
        <is>
          <t>HACKING STATION</t>
        </is>
      </c>
      <c r="J943" s="25" t="inlineStr">
        <is>
          <t>ΚΑΘΥΣΤΕΡΗΣΗ</t>
        </is>
      </c>
      <c r="K943" s="53" t="n">
        <v>46092.52847222222</v>
      </c>
      <c r="L943" s="53" t="n">
        <v>46092.53055555555</v>
      </c>
      <c r="M943" s="54" t="n">
        <v>3</v>
      </c>
      <c r="N943" s="25" t="inlineStr">
        <is>
          <t>https://zenodo.org/records/17855209</t>
        </is>
      </c>
      <c r="O943" s="25" t="inlineStr">
        <is>
          <t>公开真实生产数据</t>
        </is>
      </c>
      <c r="P943" t="inlineStr">
        <is>
          <t>SHIFT-POST-20260311</t>
        </is>
      </c>
      <c r="Q943" t="inlineStr">
        <is>
          <t>已关联</t>
        </is>
      </c>
      <c r="R943" t="inlineStr">
        <is>
          <t>按班次口径判断</t>
        </is>
      </c>
      <c r="T943" t="inlineStr">
        <is>
          <t>否</t>
        </is>
      </c>
    </row>
    <row r="944">
      <c r="A944" s="25" t="inlineStr">
        <is>
          <t>STOP-POST-00308</t>
        </is>
      </c>
      <c r="B944" s="25" t="inlineStr">
        <is>
          <t>SHIFT-POST-20260311</t>
        </is>
      </c>
      <c r="C944" s="25" t="inlineStr">
        <is>
          <t>改善后</t>
        </is>
      </c>
      <c r="D944" s="51" t="n">
        <v>46092</v>
      </c>
      <c r="E944" s="25" t="inlineStr">
        <is>
          <t>KK200-1</t>
        </is>
      </c>
      <c r="F944" s="25" t="inlineStr">
        <is>
          <t>MATERIALS</t>
        </is>
      </c>
      <c r="G944" s="25" t="inlineStr">
        <is>
          <t>RACK STARVATION</t>
        </is>
      </c>
      <c r="H944" s="25" t="inlineStr">
        <is>
          <t>Unplanned</t>
        </is>
      </c>
      <c r="I944" s="25" t="inlineStr">
        <is>
          <t>HACKING STATION</t>
        </is>
      </c>
      <c r="J944" s="25" t="inlineStr">
        <is>
          <t>ΚΑΘΥΣΤΕΡΗΣΗ</t>
        </is>
      </c>
      <c r="K944" s="53" t="n">
        <v>46092.54027777778</v>
      </c>
      <c r="L944" s="53" t="n">
        <v>46092.54236111111</v>
      </c>
      <c r="M944" s="54" t="n">
        <v>4</v>
      </c>
      <c r="N944" s="25" t="inlineStr">
        <is>
          <t>https://zenodo.org/records/17855209</t>
        </is>
      </c>
      <c r="O944" s="25" t="inlineStr">
        <is>
          <t>公开真实生产数据</t>
        </is>
      </c>
      <c r="P944" t="inlineStr">
        <is>
          <t>SHIFT-POST-20260311</t>
        </is>
      </c>
      <c r="Q944" t="inlineStr">
        <is>
          <t>已关联</t>
        </is>
      </c>
      <c r="R944" t="inlineStr">
        <is>
          <t>按班次口径判断</t>
        </is>
      </c>
      <c r="T944" t="inlineStr">
        <is>
          <t>否</t>
        </is>
      </c>
    </row>
    <row r="945">
      <c r="A945" s="25" t="inlineStr">
        <is>
          <t>STOP-POST-00309</t>
        </is>
      </c>
      <c r="B945" s="25" t="inlineStr">
        <is>
          <t>SHIFT-POST-20260311</t>
        </is>
      </c>
      <c r="C945" s="25" t="inlineStr">
        <is>
          <t>改善后</t>
        </is>
      </c>
      <c r="D945" s="51" t="n">
        <v>46092</v>
      </c>
      <c r="E945" s="25" t="inlineStr">
        <is>
          <t>KK250</t>
        </is>
      </c>
      <c r="F945" s="25" t="inlineStr">
        <is>
          <t>SETUPS-CHANGEOVERS</t>
        </is>
      </c>
      <c r="G945" s="25" t="inlineStr">
        <is>
          <t>MATERIAL CHANGEOVER</t>
        </is>
      </c>
      <c r="H945" s="25" t="inlineStr">
        <is>
          <t>Planned - Included in OEE</t>
        </is>
      </c>
      <c r="I945" s="25" t="inlineStr">
        <is>
          <t>EXTRUDER PRESS</t>
        </is>
      </c>
      <c r="J945" s="25" t="inlineStr">
        <is>
          <t>-</t>
        </is>
      </c>
      <c r="K945" s="53" t="n">
        <v>46092.56319444445</v>
      </c>
      <c r="L945" s="53" t="n">
        <v>46092.57638888889</v>
      </c>
      <c r="M945" s="54" t="n">
        <v>19</v>
      </c>
      <c r="N945" s="25" t="inlineStr">
        <is>
          <t>https://zenodo.org/records/17855209</t>
        </is>
      </c>
      <c r="O945" s="25" t="inlineStr">
        <is>
          <t>公开真实生产数据</t>
        </is>
      </c>
      <c r="P945" t="inlineStr">
        <is>
          <t>SHIFT-POST-20260311</t>
        </is>
      </c>
      <c r="Q945" t="inlineStr">
        <is>
          <t>已关联</t>
        </is>
      </c>
      <c r="R945" t="inlineStr">
        <is>
          <t>按班次口径判断</t>
        </is>
      </c>
      <c r="T945" t="inlineStr">
        <is>
          <t>是</t>
        </is>
      </c>
      <c r="U945">
        <f>IFERROR(VLOOKUP(G945,'18_换产标准_模拟'!$B$2:$F$4,3,FALSE),"")</f>
        <v/>
      </c>
      <c r="V945">
        <f>IFERROR(MAX(M945-U945,0),"")</f>
        <v/>
      </c>
      <c r="W945">
        <f>IFERROR(IF(V945=0,"达标",IF(V945&lt;=VLOOKUP(G945,'18_换产标准_模拟'!$B$2:$F$4,4,FALSE)-VLOOKUP(G945,'18_换产标准_模拟'!$B$2:$F$4,3,FALSE),"轻微超时",IF(V945&lt;=VLOOKUP(G945,'18_换产标准_模拟'!$B$2:$F$4,5,FALSE)-VLOOKUP(G945,'18_换产标准_模拟'!$B$2:$F$4,3,FALSE),"超时","严重超时"))),"")</f>
        <v/>
      </c>
      <c r="X945">
        <f>IFERROR(INDEX('18_换产标准_模拟'!$A$2:$A$4,MATCH(G945,'18_换产标准_模拟'!$B$2:$B$4,0)),"")</f>
        <v/>
      </c>
      <c r="Y945" t="inlineStr">
        <is>
          <t>团队模拟数据</t>
        </is>
      </c>
    </row>
    <row r="946">
      <c r="A946" s="25" t="inlineStr">
        <is>
          <t>STOP-POST-00310</t>
        </is>
      </c>
      <c r="B946" s="25" t="inlineStr">
        <is>
          <t>SHIFT-POST-20260311</t>
        </is>
      </c>
      <c r="C946" s="25" t="inlineStr">
        <is>
          <t>改善后</t>
        </is>
      </c>
      <c r="D946" s="51" t="n">
        <v>46092</v>
      </c>
      <c r="E946" s="25" t="inlineStr">
        <is>
          <t>KK250</t>
        </is>
      </c>
      <c r="F946" s="25" t="inlineStr">
        <is>
          <t>FAILURE</t>
        </is>
      </c>
      <c r="G946" s="25" t="inlineStr">
        <is>
          <t>AUTOMATION FAILURE</t>
        </is>
      </c>
      <c r="H946" s="25" t="inlineStr">
        <is>
          <t>Unplanned</t>
        </is>
      </c>
      <c r="I946" s="25" t="inlineStr">
        <is>
          <t>HACKING STATION</t>
        </is>
      </c>
      <c r="J946" s="25" t="inlineStr">
        <is>
          <t>ΑΛΛΑΓΗ ΜΠΟΥΚΑΛΑΣ ΑΕΡΑ ΜΕΤΑ ΤΟ ΑΣΑΝΣΕΡ</t>
        </is>
      </c>
      <c r="K946" s="53" t="n">
        <v>46092.59930555556</v>
      </c>
      <c r="L946" s="53" t="n">
        <v>46092.60833333333</v>
      </c>
      <c r="M946" s="54" t="n">
        <v>14</v>
      </c>
      <c r="N946" s="25" t="inlineStr">
        <is>
          <t>https://zenodo.org/records/17855209</t>
        </is>
      </c>
      <c r="O946" s="25" t="inlineStr">
        <is>
          <t>公开真实生产数据</t>
        </is>
      </c>
      <c r="P946" t="inlineStr">
        <is>
          <t>SHIFT-POST-20260311</t>
        </is>
      </c>
      <c r="Q946" t="inlineStr">
        <is>
          <t>已关联</t>
        </is>
      </c>
      <c r="R946" t="inlineStr">
        <is>
          <t>按班次口径判断</t>
        </is>
      </c>
      <c r="T946" t="inlineStr">
        <is>
          <t>否</t>
        </is>
      </c>
    </row>
    <row r="947">
      <c r="A947" s="25" t="inlineStr">
        <is>
          <t>STOP-POST-00311</t>
        </is>
      </c>
      <c r="B947" s="25" t="inlineStr">
        <is>
          <t>SHIFT-POST-20260311</t>
        </is>
      </c>
      <c r="C947" s="25" t="inlineStr">
        <is>
          <t>改善后</t>
        </is>
      </c>
      <c r="D947" s="51" t="n">
        <v>46092</v>
      </c>
      <c r="E947" s="25" t="inlineStr">
        <is>
          <t>KK250</t>
        </is>
      </c>
      <c r="F947" s="25" t="inlineStr">
        <is>
          <t>FAILURE</t>
        </is>
      </c>
      <c r="G947" s="25" t="inlineStr">
        <is>
          <t>AUTOMATION FAILURE</t>
        </is>
      </c>
      <c r="H947" s="25" t="inlineStr">
        <is>
          <t>Unplanned</t>
        </is>
      </c>
      <c r="I947" s="25" t="inlineStr">
        <is>
          <t>HACKING STATION</t>
        </is>
      </c>
      <c r="J947" s="25" t="inlineStr">
        <is>
          <t>ΑΛΛΑΓΗ ΜΠΟΥΚΑΛΑΣ ΑΕΡΑ ΜΕΤΑ ΤΟ ΑΣΑΝΣΕΡ</t>
        </is>
      </c>
      <c r="K947" s="53" t="n">
        <v>46092.61180555556</v>
      </c>
      <c r="L947" s="53" t="n">
        <v>46092.68819444445</v>
      </c>
      <c r="M947" s="54" t="n">
        <v>110</v>
      </c>
      <c r="N947" s="25" t="inlineStr">
        <is>
          <t>https://zenodo.org/records/17855209</t>
        </is>
      </c>
      <c r="O947" s="25" t="inlineStr">
        <is>
          <t>公开真实生产数据</t>
        </is>
      </c>
      <c r="P947" t="inlineStr">
        <is>
          <t>SHIFT-POST-20260311</t>
        </is>
      </c>
      <c r="Q947" t="inlineStr">
        <is>
          <t>已关联</t>
        </is>
      </c>
      <c r="R947" t="inlineStr">
        <is>
          <t>按班次口径判断</t>
        </is>
      </c>
      <c r="T947" t="inlineStr">
        <is>
          <t>否</t>
        </is>
      </c>
    </row>
    <row r="948">
      <c r="A948" s="25" t="inlineStr">
        <is>
          <t>STOP-POST-00312</t>
        </is>
      </c>
      <c r="B948" s="25" t="inlineStr">
        <is>
          <t>SHIFT-POST-20260311</t>
        </is>
      </c>
      <c r="C948" s="25" t="inlineStr">
        <is>
          <t>改善后</t>
        </is>
      </c>
      <c r="D948" s="51" t="n">
        <v>46092</v>
      </c>
      <c r="E948" s="25" t="inlineStr">
        <is>
          <t>KK250</t>
        </is>
      </c>
      <c r="F948" s="25" t="inlineStr">
        <is>
          <t>MATERIALS</t>
        </is>
      </c>
      <c r="G948" s="25" t="inlineStr">
        <is>
          <t>RACKS</t>
        </is>
      </c>
      <c r="H948" s="25" t="inlineStr">
        <is>
          <t>Unplanned</t>
        </is>
      </c>
      <c r="I948" s="25" t="inlineStr">
        <is>
          <t>DRYER</t>
        </is>
      </c>
      <c r="J948" s="25" t="inlineStr">
        <is>
          <t>-</t>
        </is>
      </c>
      <c r="K948" s="53" t="n">
        <v>46092.70486111111</v>
      </c>
      <c r="L948" s="53" t="n">
        <v>46092.71041666667</v>
      </c>
      <c r="M948" s="54" t="n">
        <v>9</v>
      </c>
      <c r="N948" s="25" t="inlineStr">
        <is>
          <t>https://zenodo.org/records/17855209</t>
        </is>
      </c>
      <c r="O948" s="25" t="inlineStr">
        <is>
          <t>公开真实生产数据</t>
        </is>
      </c>
      <c r="P948" t="inlineStr">
        <is>
          <t>SHIFT-POST-20260311</t>
        </is>
      </c>
      <c r="Q948" t="inlineStr">
        <is>
          <t>已关联</t>
        </is>
      </c>
      <c r="R948" t="inlineStr">
        <is>
          <t>按班次口径判断</t>
        </is>
      </c>
      <c r="T948" t="inlineStr">
        <is>
          <t>否</t>
        </is>
      </c>
    </row>
    <row r="949">
      <c r="A949" s="25" t="inlineStr">
        <is>
          <t>STOP-POST-00313</t>
        </is>
      </c>
      <c r="B949" s="25" t="inlineStr">
        <is>
          <t>SHIFT-POST-20260311</t>
        </is>
      </c>
      <c r="C949" s="25" t="inlineStr">
        <is>
          <t>改善后</t>
        </is>
      </c>
      <c r="D949" s="51" t="n">
        <v>46092</v>
      </c>
      <c r="E949" s="25" t="inlineStr">
        <is>
          <t>KK250</t>
        </is>
      </c>
      <c r="F949" s="25" t="inlineStr">
        <is>
          <t>FAILURE</t>
        </is>
      </c>
      <c r="G949" s="25" t="inlineStr">
        <is>
          <t>WIRE FAILURE</t>
        </is>
      </c>
      <c r="H949" s="25" t="inlineStr">
        <is>
          <t>Unplanned</t>
        </is>
      </c>
      <c r="I949" s="25" t="inlineStr">
        <is>
          <t>CUTTER</t>
        </is>
      </c>
      <c r="J949" s="25" t="inlineStr">
        <is>
          <t>ΚΟΠΗΚΕ ΤΟ ΣΥΡΜΑ</t>
        </is>
      </c>
      <c r="K949" s="53" t="n">
        <v>46092.73194444444</v>
      </c>
      <c r="L949" s="53" t="n">
        <v>46092.73611111111</v>
      </c>
      <c r="M949" s="54" t="n">
        <v>6</v>
      </c>
      <c r="N949" s="25" t="inlineStr">
        <is>
          <t>https://zenodo.org/records/17855209</t>
        </is>
      </c>
      <c r="O949" s="25" t="inlineStr">
        <is>
          <t>公开真实生产数据</t>
        </is>
      </c>
      <c r="P949" t="inlineStr">
        <is>
          <t>SHIFT-POST-20260311</t>
        </is>
      </c>
      <c r="Q949" t="inlineStr">
        <is>
          <t>已关联</t>
        </is>
      </c>
      <c r="R949" t="inlineStr">
        <is>
          <t>按班次口径判断</t>
        </is>
      </c>
      <c r="T949" t="inlineStr">
        <is>
          <t>否</t>
        </is>
      </c>
    </row>
    <row r="950">
      <c r="A950" s="25" t="inlineStr">
        <is>
          <t>STOP-POST-00314</t>
        </is>
      </c>
      <c r="B950" s="25" t="inlineStr">
        <is>
          <t>SHIFT-POST-20260311</t>
        </is>
      </c>
      <c r="C950" s="25" t="inlineStr">
        <is>
          <t>改善后</t>
        </is>
      </c>
      <c r="D950" s="51" t="n">
        <v>46092</v>
      </c>
      <c r="E950" s="25" t="inlineStr">
        <is>
          <t>KK250</t>
        </is>
      </c>
      <c r="F950" s="25" t="inlineStr">
        <is>
          <t>FAILURE</t>
        </is>
      </c>
      <c r="G950" s="25" t="inlineStr">
        <is>
          <t>WIRE FAILURE</t>
        </is>
      </c>
      <c r="H950" s="25" t="inlineStr">
        <is>
          <t>Unplanned</t>
        </is>
      </c>
      <c r="I950" s="25" t="inlineStr">
        <is>
          <t>CUTTER</t>
        </is>
      </c>
      <c r="J950" s="25" t="inlineStr">
        <is>
          <t>ΚΟΠΗΚΕ ΤΟ ΣΥΡΜΑ</t>
        </is>
      </c>
      <c r="K950" s="53" t="n">
        <v>46092.73680555556</v>
      </c>
      <c r="L950" s="53" t="n">
        <v>46092.73888888889</v>
      </c>
      <c r="M950" s="54" t="n">
        <v>3</v>
      </c>
      <c r="N950" s="25" t="inlineStr">
        <is>
          <t>https://zenodo.org/records/17855209</t>
        </is>
      </c>
      <c r="O950" s="25" t="inlineStr">
        <is>
          <t>公开真实生产数据</t>
        </is>
      </c>
      <c r="P950" t="inlineStr">
        <is>
          <t>SHIFT-POST-20260311</t>
        </is>
      </c>
      <c r="Q950" t="inlineStr">
        <is>
          <t>已关联</t>
        </is>
      </c>
      <c r="R950" t="inlineStr">
        <is>
          <t>按班次口径判断</t>
        </is>
      </c>
      <c r="T950" t="inlineStr">
        <is>
          <t>否</t>
        </is>
      </c>
    </row>
    <row r="951">
      <c r="A951" s="25" t="inlineStr">
        <is>
          <t>STOP-POST-00315</t>
        </is>
      </c>
      <c r="B951" s="25" t="inlineStr">
        <is>
          <t>SHIFT-POST-20260311</t>
        </is>
      </c>
      <c r="C951" s="25" t="inlineStr">
        <is>
          <t>改善后</t>
        </is>
      </c>
      <c r="D951" s="51" t="n">
        <v>46092</v>
      </c>
      <c r="E951" s="25" t="inlineStr">
        <is>
          <t>KK250</t>
        </is>
      </c>
      <c r="F951" s="25" t="inlineStr">
        <is>
          <t>FAILURE</t>
        </is>
      </c>
      <c r="G951" s="25" t="inlineStr">
        <is>
          <t>WIRE FAILURE</t>
        </is>
      </c>
      <c r="H951" s="25" t="inlineStr">
        <is>
          <t>Unplanned</t>
        </is>
      </c>
      <c r="I951" s="25" t="inlineStr">
        <is>
          <t>CUTTER</t>
        </is>
      </c>
      <c r="J951" s="25" t="inlineStr">
        <is>
          <t>ΚΟΠΗΚΕ ΤΟ ΣΥΡΜΑ</t>
        </is>
      </c>
      <c r="K951" s="53" t="n">
        <v>46092.73958333334</v>
      </c>
      <c r="L951" s="53" t="n">
        <v>46092.74375</v>
      </c>
      <c r="M951" s="54" t="n">
        <v>6</v>
      </c>
      <c r="N951" s="25" t="inlineStr">
        <is>
          <t>https://zenodo.org/records/17855209</t>
        </is>
      </c>
      <c r="O951" s="25" t="inlineStr">
        <is>
          <t>公开真实生产数据</t>
        </is>
      </c>
      <c r="P951" t="inlineStr">
        <is>
          <t>SHIFT-POST-20260311</t>
        </is>
      </c>
      <c r="Q951" t="inlineStr">
        <is>
          <t>已关联</t>
        </is>
      </c>
      <c r="R951" t="inlineStr">
        <is>
          <t>按班次口径判断</t>
        </is>
      </c>
      <c r="T951" t="inlineStr">
        <is>
          <t>否</t>
        </is>
      </c>
    </row>
    <row r="952">
      <c r="A952" s="25" t="inlineStr">
        <is>
          <t>STOP-POST-00316</t>
        </is>
      </c>
      <c r="B952" s="25" t="inlineStr">
        <is>
          <t>SHIFT-POST-20260311</t>
        </is>
      </c>
      <c r="C952" s="25" t="inlineStr">
        <is>
          <t>改善后</t>
        </is>
      </c>
      <c r="D952" s="51" t="n">
        <v>46092</v>
      </c>
      <c r="E952" s="25" t="inlineStr">
        <is>
          <t>KK250</t>
        </is>
      </c>
      <c r="F952" s="25" t="inlineStr">
        <is>
          <t>FAILURE</t>
        </is>
      </c>
      <c r="G952" s="25" t="inlineStr">
        <is>
          <t>WIRE FAILURE</t>
        </is>
      </c>
      <c r="H952" s="25" t="inlineStr">
        <is>
          <t>Unplanned</t>
        </is>
      </c>
      <c r="I952" s="25" t="inlineStr">
        <is>
          <t>CUTTER</t>
        </is>
      </c>
      <c r="J952" s="25" t="inlineStr">
        <is>
          <t>ΚΟΠΗΚΕ ΤΟ ΣΥΡΜΑ</t>
        </is>
      </c>
      <c r="K952" s="53" t="n">
        <v>46092.74513888889</v>
      </c>
      <c r="L952" s="53" t="n">
        <v>46092.74722222222</v>
      </c>
      <c r="M952" s="54" t="n">
        <v>4</v>
      </c>
      <c r="N952" s="25" t="inlineStr">
        <is>
          <t>https://zenodo.org/records/17855209</t>
        </is>
      </c>
      <c r="O952" s="25" t="inlineStr">
        <is>
          <t>公开真实生产数据</t>
        </is>
      </c>
      <c r="P952" t="inlineStr">
        <is>
          <t>SHIFT-POST-20260311</t>
        </is>
      </c>
      <c r="Q952" t="inlineStr">
        <is>
          <t>已关联</t>
        </is>
      </c>
      <c r="R952" t="inlineStr">
        <is>
          <t>按班次口径判断</t>
        </is>
      </c>
      <c r="T952" t="inlineStr">
        <is>
          <t>否</t>
        </is>
      </c>
    </row>
    <row r="953">
      <c r="A953" s="25" t="inlineStr">
        <is>
          <t>STOP-POST-00317</t>
        </is>
      </c>
      <c r="B953" s="25" t="inlineStr">
        <is>
          <t>SHIFT-POST-20260311</t>
        </is>
      </c>
      <c r="C953" s="25" t="inlineStr">
        <is>
          <t>改善后</t>
        </is>
      </c>
      <c r="D953" s="51" t="n">
        <v>46092</v>
      </c>
      <c r="E953" s="25" t="inlineStr">
        <is>
          <t>KK250</t>
        </is>
      </c>
      <c r="F953" s="25" t="inlineStr">
        <is>
          <t>MATERIALS</t>
        </is>
      </c>
      <c r="G953" s="25" t="inlineStr">
        <is>
          <t>MANUAL BRICK HANDLING</t>
        </is>
      </c>
      <c r="H953" s="25" t="inlineStr">
        <is>
          <t>Unplanned</t>
        </is>
      </c>
      <c r="I953" s="25" t="inlineStr">
        <is>
          <t>EXTRUDER PRESS</t>
        </is>
      </c>
      <c r="J953" s="25" t="inlineStr">
        <is>
          <t>ΠΑΤΗΜΕΝΑ ΤΟΥΒΛΑ ΣΤΟ ΑΣΑΝΣΕΡ</t>
        </is>
      </c>
      <c r="K953" s="53" t="n">
        <v>46092.75763888889</v>
      </c>
      <c r="L953" s="53" t="n">
        <v>46092.7625</v>
      </c>
      <c r="M953" s="54" t="n">
        <v>7</v>
      </c>
      <c r="N953" s="25" t="inlineStr">
        <is>
          <t>https://zenodo.org/records/17855209</t>
        </is>
      </c>
      <c r="O953" s="25" t="inlineStr">
        <is>
          <t>公开真实生产数据</t>
        </is>
      </c>
      <c r="P953" t="inlineStr">
        <is>
          <t>SHIFT-POST-20260311</t>
        </is>
      </c>
      <c r="Q953" t="inlineStr">
        <is>
          <t>已关联</t>
        </is>
      </c>
      <c r="R953" t="inlineStr">
        <is>
          <t>按班次口径判断</t>
        </is>
      </c>
      <c r="T953" t="inlineStr">
        <is>
          <t>否</t>
        </is>
      </c>
    </row>
    <row r="954">
      <c r="A954" s="25" t="inlineStr">
        <is>
          <t>STOP-POST-00318</t>
        </is>
      </c>
      <c r="B954" s="25" t="inlineStr">
        <is>
          <t>SHIFT-POST-20260311</t>
        </is>
      </c>
      <c r="C954" s="25" t="inlineStr">
        <is>
          <t>改善后</t>
        </is>
      </c>
      <c r="D954" s="51" t="n">
        <v>46092</v>
      </c>
      <c r="E954" s="25" t="inlineStr">
        <is>
          <t>KK250</t>
        </is>
      </c>
      <c r="F954" s="25" t="inlineStr">
        <is>
          <t>FAILURE</t>
        </is>
      </c>
      <c r="G954" s="25" t="inlineStr">
        <is>
          <t>WIRE FAILURE</t>
        </is>
      </c>
      <c r="H954" s="25" t="inlineStr">
        <is>
          <t>Unplanned</t>
        </is>
      </c>
      <c r="I954" s="25" t="inlineStr">
        <is>
          <t>CUTTER</t>
        </is>
      </c>
      <c r="J954" s="25" t="inlineStr">
        <is>
          <t>-</t>
        </is>
      </c>
      <c r="K954" s="53" t="n">
        <v>46092.76319444444</v>
      </c>
      <c r="L954" s="53" t="n">
        <v>46092.76597222222</v>
      </c>
      <c r="M954" s="54" t="n">
        <v>4</v>
      </c>
      <c r="N954" s="25" t="inlineStr">
        <is>
          <t>https://zenodo.org/records/17855209</t>
        </is>
      </c>
      <c r="O954" s="25" t="inlineStr">
        <is>
          <t>公开真实生产数据</t>
        </is>
      </c>
      <c r="P954" t="inlineStr">
        <is>
          <t>SHIFT-POST-20260311</t>
        </is>
      </c>
      <c r="Q954" t="inlineStr">
        <is>
          <t>已关联</t>
        </is>
      </c>
      <c r="R954" t="inlineStr">
        <is>
          <t>按班次口径判断</t>
        </is>
      </c>
      <c r="T954" t="inlineStr">
        <is>
          <t>否</t>
        </is>
      </c>
    </row>
    <row r="955">
      <c r="A955" s="25" t="inlineStr">
        <is>
          <t>STOP-POST-00319</t>
        </is>
      </c>
      <c r="B955" s="25" t="inlineStr">
        <is>
          <t>SHIFT-POST-20260311</t>
        </is>
      </c>
      <c r="C955" s="25" t="inlineStr">
        <is>
          <t>改善后</t>
        </is>
      </c>
      <c r="D955" s="51" t="n">
        <v>46092</v>
      </c>
      <c r="E955" s="25" t="inlineStr">
        <is>
          <t>KK250</t>
        </is>
      </c>
      <c r="F955" s="25" t="inlineStr">
        <is>
          <t>FAILURE</t>
        </is>
      </c>
      <c r="G955" s="25" t="inlineStr">
        <is>
          <t>WIRE FAILURE</t>
        </is>
      </c>
      <c r="H955" s="25" t="inlineStr">
        <is>
          <t>Unplanned</t>
        </is>
      </c>
      <c r="I955" s="25" t="inlineStr">
        <is>
          <t>CUTTER</t>
        </is>
      </c>
      <c r="J955" s="25" t="inlineStr">
        <is>
          <t>-</t>
        </is>
      </c>
      <c r="K955" s="53" t="n">
        <v>46092.76666666667</v>
      </c>
      <c r="L955" s="53" t="n">
        <v>46092.76875</v>
      </c>
      <c r="M955" s="54" t="n">
        <v>3</v>
      </c>
      <c r="N955" s="25" t="inlineStr">
        <is>
          <t>https://zenodo.org/records/17855209</t>
        </is>
      </c>
      <c r="O955" s="25" t="inlineStr">
        <is>
          <t>公开真实生产数据</t>
        </is>
      </c>
      <c r="P955" t="inlineStr">
        <is>
          <t>SHIFT-POST-20260311</t>
        </is>
      </c>
      <c r="Q955" t="inlineStr">
        <is>
          <t>已关联</t>
        </is>
      </c>
      <c r="R955" t="inlineStr">
        <is>
          <t>按班次口径判断</t>
        </is>
      </c>
      <c r="T955" t="inlineStr">
        <is>
          <t>否</t>
        </is>
      </c>
    </row>
    <row r="956">
      <c r="A956" s="25" t="inlineStr">
        <is>
          <t>STOP-POST-00320</t>
        </is>
      </c>
      <c r="B956" s="25" t="inlineStr">
        <is>
          <t>SHIFT-POST-20260311</t>
        </is>
      </c>
      <c r="C956" s="25" t="inlineStr">
        <is>
          <t>改善后</t>
        </is>
      </c>
      <c r="D956" s="51" t="n">
        <v>46092</v>
      </c>
      <c r="E956" s="25" t="inlineStr">
        <is>
          <t>KK250</t>
        </is>
      </c>
      <c r="F956" s="25" t="inlineStr">
        <is>
          <t>FAILURE</t>
        </is>
      </c>
      <c r="G956" s="25" t="inlineStr">
        <is>
          <t>WIRE FAILURE</t>
        </is>
      </c>
      <c r="H956" s="25" t="inlineStr">
        <is>
          <t>Unplanned</t>
        </is>
      </c>
      <c r="I956" s="25" t="inlineStr">
        <is>
          <t>CUTTER</t>
        </is>
      </c>
      <c r="J956" s="25" t="inlineStr">
        <is>
          <t>-</t>
        </is>
      </c>
      <c r="K956" s="53" t="n">
        <v>46092.77013888889</v>
      </c>
      <c r="L956" s="53" t="n">
        <v>46092.77222222222</v>
      </c>
      <c r="M956" s="54" t="n">
        <v>4</v>
      </c>
      <c r="N956" s="25" t="inlineStr">
        <is>
          <t>https://zenodo.org/records/17855209</t>
        </is>
      </c>
      <c r="O956" s="25" t="inlineStr">
        <is>
          <t>公开真实生产数据</t>
        </is>
      </c>
      <c r="P956" t="inlineStr">
        <is>
          <t>SHIFT-POST-20260311</t>
        </is>
      </c>
      <c r="Q956" t="inlineStr">
        <is>
          <t>已关联</t>
        </is>
      </c>
      <c r="R956" t="inlineStr">
        <is>
          <t>按班次口径判断</t>
        </is>
      </c>
      <c r="T956" t="inlineStr">
        <is>
          <t>否</t>
        </is>
      </c>
    </row>
    <row r="957">
      <c r="A957" s="25" t="inlineStr">
        <is>
          <t>STOP-POST-00321</t>
        </is>
      </c>
      <c r="B957" s="25" t="inlineStr">
        <is>
          <t>SHIFT-POST-20260311</t>
        </is>
      </c>
      <c r="C957" s="25" t="inlineStr">
        <is>
          <t>改善后</t>
        </is>
      </c>
      <c r="D957" s="51" t="n">
        <v>46092</v>
      </c>
      <c r="E957" s="25" t="inlineStr">
        <is>
          <t>KK250</t>
        </is>
      </c>
      <c r="F957" s="25" t="inlineStr">
        <is>
          <t>FAILURE</t>
        </is>
      </c>
      <c r="G957" s="25" t="inlineStr">
        <is>
          <t>WIRE FAILURE</t>
        </is>
      </c>
      <c r="H957" s="25" t="inlineStr">
        <is>
          <t>Unplanned</t>
        </is>
      </c>
      <c r="I957" s="25" t="inlineStr">
        <is>
          <t>CUTTER</t>
        </is>
      </c>
      <c r="J957" s="25" t="inlineStr">
        <is>
          <t>-</t>
        </is>
      </c>
      <c r="K957" s="53" t="n">
        <v>46092.77708333333</v>
      </c>
      <c r="L957" s="53" t="n">
        <v>46092.77916666667</v>
      </c>
      <c r="M957" s="54" t="n">
        <v>3</v>
      </c>
      <c r="N957" s="25" t="inlineStr">
        <is>
          <t>https://zenodo.org/records/17855209</t>
        </is>
      </c>
      <c r="O957" s="25" t="inlineStr">
        <is>
          <t>公开真实生产数据</t>
        </is>
      </c>
      <c r="P957" t="inlineStr">
        <is>
          <t>SHIFT-POST-20260311</t>
        </is>
      </c>
      <c r="Q957" t="inlineStr">
        <is>
          <t>已关联</t>
        </is>
      </c>
      <c r="R957" t="inlineStr">
        <is>
          <t>按班次口径判断</t>
        </is>
      </c>
      <c r="T957" t="inlineStr">
        <is>
          <t>否</t>
        </is>
      </c>
    </row>
    <row r="958">
      <c r="A958" s="25" t="inlineStr">
        <is>
          <t>STOP-POST-00322</t>
        </is>
      </c>
      <c r="B958" s="25" t="inlineStr">
        <is>
          <t>SHIFT-POST-20260311</t>
        </is>
      </c>
      <c r="C958" s="25" t="inlineStr">
        <is>
          <t>改善后</t>
        </is>
      </c>
      <c r="D958" s="51" t="n">
        <v>46092</v>
      </c>
      <c r="E958" s="25" t="inlineStr">
        <is>
          <t>KK250</t>
        </is>
      </c>
      <c r="F958" s="25" t="inlineStr">
        <is>
          <t>FAILURE</t>
        </is>
      </c>
      <c r="G958" s="25" t="inlineStr">
        <is>
          <t>WIRE FAILURE</t>
        </is>
      </c>
      <c r="H958" s="25" t="inlineStr">
        <is>
          <t>Unplanned</t>
        </is>
      </c>
      <c r="I958" s="25" t="inlineStr">
        <is>
          <t>CUTTER</t>
        </is>
      </c>
      <c r="J958" s="25" t="inlineStr">
        <is>
          <t>-</t>
        </is>
      </c>
      <c r="K958" s="53" t="n">
        <v>46092.78125</v>
      </c>
      <c r="L958" s="53" t="n">
        <v>46092.78333333333</v>
      </c>
      <c r="M958" s="54" t="n">
        <v>3</v>
      </c>
      <c r="N958" s="25" t="inlineStr">
        <is>
          <t>https://zenodo.org/records/17855209</t>
        </is>
      </c>
      <c r="O958" s="25" t="inlineStr">
        <is>
          <t>公开真实生产数据</t>
        </is>
      </c>
      <c r="P958" t="inlineStr">
        <is>
          <t>SHIFT-POST-20260311</t>
        </is>
      </c>
      <c r="Q958" t="inlineStr">
        <is>
          <t>已关联</t>
        </is>
      </c>
      <c r="R958" t="inlineStr">
        <is>
          <t>按班次口径判断</t>
        </is>
      </c>
      <c r="T958" t="inlineStr">
        <is>
          <t>否</t>
        </is>
      </c>
    </row>
    <row r="959">
      <c r="A959" s="25" t="inlineStr">
        <is>
          <t>STOP-POST-00323</t>
        </is>
      </c>
      <c r="B959" s="25" t="inlineStr">
        <is>
          <t>SHIFT-POST-20260311</t>
        </is>
      </c>
      <c r="C959" s="25" t="inlineStr">
        <is>
          <t>改善后</t>
        </is>
      </c>
      <c r="D959" s="51" t="n">
        <v>46092</v>
      </c>
      <c r="E959" s="25" t="inlineStr">
        <is>
          <t>KK250</t>
        </is>
      </c>
      <c r="F959" s="25" t="inlineStr">
        <is>
          <t>OPERATIONAL</t>
        </is>
      </c>
      <c r="G959" s="25" t="inlineStr">
        <is>
          <t>NO PRODUCTION SCHEDULE</t>
        </is>
      </c>
      <c r="H959" s="25" t="inlineStr">
        <is>
          <t>Planned - Not included in OEE</t>
        </is>
      </c>
      <c r="I959" s="25" t="inlineStr">
        <is>
          <t>-</t>
        </is>
      </c>
      <c r="J959" s="25" t="inlineStr">
        <is>
          <t>-</t>
        </is>
      </c>
      <c r="K959" s="53" t="n">
        <v>46092.79305555556</v>
      </c>
      <c r="L959" s="53" t="n">
        <v>46092.80208333334</v>
      </c>
      <c r="M959" s="54" t="n">
        <v>12</v>
      </c>
      <c r="N959" s="25" t="inlineStr">
        <is>
          <t>https://zenodo.org/records/17855209</t>
        </is>
      </c>
      <c r="O959" s="25" t="inlineStr">
        <is>
          <t>公开真实生产数据</t>
        </is>
      </c>
      <c r="P959" t="inlineStr">
        <is>
          <t>SHIFT-POST-20260311</t>
        </is>
      </c>
      <c r="Q959" t="inlineStr">
        <is>
          <t>已关联</t>
        </is>
      </c>
      <c r="R959" t="inlineStr">
        <is>
          <t>按班次口径判断</t>
        </is>
      </c>
      <c r="T959" t="inlineStr">
        <is>
          <t>否</t>
        </is>
      </c>
    </row>
    <row r="960">
      <c r="A960" s="25" t="inlineStr">
        <is>
          <t>STOP-POST-00324</t>
        </is>
      </c>
      <c r="B960" s="25" t="inlineStr">
        <is>
          <t>SHIFT-POST-20260312</t>
        </is>
      </c>
      <c r="C960" s="25" t="inlineStr">
        <is>
          <t>改善后</t>
        </is>
      </c>
      <c r="D960" s="51" t="n">
        <v>46093</v>
      </c>
      <c r="E960" s="25" t="inlineStr">
        <is>
          <t>KK250</t>
        </is>
      </c>
      <c r="F960" s="25" t="inlineStr">
        <is>
          <t>OPERATIONAL</t>
        </is>
      </c>
      <c r="G960" s="25" t="inlineStr">
        <is>
          <t>CLEANING</t>
        </is>
      </c>
      <c r="H960" s="25" t="inlineStr">
        <is>
          <t>Planned - Included in OEE</t>
        </is>
      </c>
      <c r="I960" s="25" t="inlineStr">
        <is>
          <t>EXTRUDER PRESS</t>
        </is>
      </c>
      <c r="J960" s="25" t="inlineStr">
        <is>
          <t>-</t>
        </is>
      </c>
      <c r="K960" s="53" t="n">
        <v>46093.46875</v>
      </c>
      <c r="L960" s="53" t="n">
        <v>46093.47222222222</v>
      </c>
      <c r="M960" s="54" t="n">
        <v>6</v>
      </c>
      <c r="N960" s="25" t="inlineStr">
        <is>
          <t>https://zenodo.org/records/17855209</t>
        </is>
      </c>
      <c r="O960" s="25" t="inlineStr">
        <is>
          <t>公开真实生产数据</t>
        </is>
      </c>
      <c r="P960" t="inlineStr">
        <is>
          <t>SHIFT-POST-20260312</t>
        </is>
      </c>
      <c r="Q960" t="inlineStr">
        <is>
          <t>已关联</t>
        </is>
      </c>
      <c r="R960" t="inlineStr">
        <is>
          <t>按班次口径判断</t>
        </is>
      </c>
      <c r="T960" t="inlineStr">
        <is>
          <t>否</t>
        </is>
      </c>
    </row>
    <row r="961">
      <c r="A961" s="25" t="inlineStr">
        <is>
          <t>STOP-POST-00325</t>
        </is>
      </c>
      <c r="B961" s="25" t="inlineStr">
        <is>
          <t>SHIFT-POST-20260312</t>
        </is>
      </c>
      <c r="C961" s="25" t="inlineStr">
        <is>
          <t>改善后</t>
        </is>
      </c>
      <c r="D961" s="51" t="n">
        <v>46093</v>
      </c>
      <c r="E961" s="25" t="inlineStr">
        <is>
          <t>KK250</t>
        </is>
      </c>
      <c r="F961" s="25" t="inlineStr">
        <is>
          <t>FAILURE</t>
        </is>
      </c>
      <c r="G961" s="25" t="inlineStr">
        <is>
          <t>WIRE FAILURE</t>
        </is>
      </c>
      <c r="H961" s="25" t="inlineStr">
        <is>
          <t>Unplanned</t>
        </is>
      </c>
      <c r="I961" s="25" t="inlineStr">
        <is>
          <t>CUTTER</t>
        </is>
      </c>
      <c r="J961" s="25" t="inlineStr">
        <is>
          <t>-</t>
        </is>
      </c>
      <c r="K961" s="53" t="n">
        <v>46093.47708333333</v>
      </c>
      <c r="L961" s="53" t="n">
        <v>46093.47986111111</v>
      </c>
      <c r="M961" s="54" t="n">
        <v>4</v>
      </c>
      <c r="N961" s="25" t="inlineStr">
        <is>
          <t>https://zenodo.org/records/17855209</t>
        </is>
      </c>
      <c r="O961" s="25" t="inlineStr">
        <is>
          <t>公开真实生产数据</t>
        </is>
      </c>
      <c r="P961" t="inlineStr">
        <is>
          <t>SHIFT-POST-20260312</t>
        </is>
      </c>
      <c r="Q961" t="inlineStr">
        <is>
          <t>已关联</t>
        </is>
      </c>
      <c r="R961" t="inlineStr">
        <is>
          <t>按班次口径判断</t>
        </is>
      </c>
      <c r="T961" t="inlineStr">
        <is>
          <t>否</t>
        </is>
      </c>
    </row>
    <row r="962">
      <c r="A962" s="25" t="inlineStr">
        <is>
          <t>STOP-POST-00326</t>
        </is>
      </c>
      <c r="B962" s="25" t="inlineStr">
        <is>
          <t>SHIFT-POST-20260312</t>
        </is>
      </c>
      <c r="C962" s="25" t="inlineStr">
        <is>
          <t>改善后</t>
        </is>
      </c>
      <c r="D962" s="51" t="n">
        <v>46093</v>
      </c>
      <c r="E962" s="25" t="inlineStr">
        <is>
          <t>KK250</t>
        </is>
      </c>
      <c r="F962" s="25" t="inlineStr">
        <is>
          <t>MATERIALS</t>
        </is>
      </c>
      <c r="G962" s="25" t="inlineStr">
        <is>
          <t>RACKS</t>
        </is>
      </c>
      <c r="H962" s="25" t="inlineStr">
        <is>
          <t>Unplanned</t>
        </is>
      </c>
      <c r="I962" s="25" t="inlineStr">
        <is>
          <t>HYDRAULIC ELEVATOR (UNLOADING)</t>
        </is>
      </c>
      <c r="J962" s="25" t="inlineStr">
        <is>
          <t>-</t>
        </is>
      </c>
      <c r="K962" s="53" t="n">
        <v>46093.51666666667</v>
      </c>
      <c r="L962" s="53" t="n">
        <v>46093.52152777778</v>
      </c>
      <c r="M962" s="54" t="n">
        <v>7</v>
      </c>
      <c r="N962" s="25" t="inlineStr">
        <is>
          <t>https://zenodo.org/records/17855209</t>
        </is>
      </c>
      <c r="O962" s="25" t="inlineStr">
        <is>
          <t>公开真实生产数据</t>
        </is>
      </c>
      <c r="P962" t="inlineStr">
        <is>
          <t>SHIFT-POST-20260312</t>
        </is>
      </c>
      <c r="Q962" t="inlineStr">
        <is>
          <t>已关联</t>
        </is>
      </c>
      <c r="R962" t="inlineStr">
        <is>
          <t>按班次口径判断</t>
        </is>
      </c>
      <c r="T962" t="inlineStr">
        <is>
          <t>否</t>
        </is>
      </c>
    </row>
    <row r="963">
      <c r="A963" s="25" t="inlineStr">
        <is>
          <t>STOP-POST-00327</t>
        </is>
      </c>
      <c r="B963" s="25" t="inlineStr">
        <is>
          <t>SHIFT-POST-20260312</t>
        </is>
      </c>
      <c r="C963" s="25" t="inlineStr">
        <is>
          <t>改善后</t>
        </is>
      </c>
      <c r="D963" s="51" t="n">
        <v>46093</v>
      </c>
      <c r="E963" s="25" t="inlineStr">
        <is>
          <t>KK250</t>
        </is>
      </c>
      <c r="F963" s="25" t="inlineStr">
        <is>
          <t>MATERIALS</t>
        </is>
      </c>
      <c r="G963" s="25" t="inlineStr">
        <is>
          <t>RACKS</t>
        </is>
      </c>
      <c r="H963" s="25" t="inlineStr">
        <is>
          <t>Unplanned</t>
        </is>
      </c>
      <c r="I963" s="25" t="inlineStr">
        <is>
          <t>DRYER</t>
        </is>
      </c>
      <c r="J963" s="25" t="inlineStr">
        <is>
          <t>ΕΒΑΛΕ 2 ΤΕΛΑΡΑ ΜΕΣΑ ΣΤΗΝ ΕΙΣΟΔΟ ΞΗΡΑΝΤΗΡΙΟΥ</t>
        </is>
      </c>
      <c r="K963" s="53" t="n">
        <v>46093.5375</v>
      </c>
      <c r="L963" s="53" t="n">
        <v>46093.53958333333</v>
      </c>
      <c r="M963" s="54" t="n">
        <v>3</v>
      </c>
      <c r="N963" s="25" t="inlineStr">
        <is>
          <t>https://zenodo.org/records/17855209</t>
        </is>
      </c>
      <c r="O963" s="25" t="inlineStr">
        <is>
          <t>公开真实生产数据</t>
        </is>
      </c>
      <c r="P963" t="inlineStr">
        <is>
          <t>SHIFT-POST-20260312</t>
        </is>
      </c>
      <c r="Q963" t="inlineStr">
        <is>
          <t>已关联</t>
        </is>
      </c>
      <c r="R963" t="inlineStr">
        <is>
          <t>按班次口径判断</t>
        </is>
      </c>
      <c r="T963" t="inlineStr">
        <is>
          <t>否</t>
        </is>
      </c>
    </row>
    <row r="964">
      <c r="A964" s="25" t="inlineStr">
        <is>
          <t>STOP-POST-00328</t>
        </is>
      </c>
      <c r="B964" s="25" t="inlineStr">
        <is>
          <t>SHIFT-POST-20260312</t>
        </is>
      </c>
      <c r="C964" s="25" t="inlineStr">
        <is>
          <t>改善后</t>
        </is>
      </c>
      <c r="D964" s="51" t="n">
        <v>46093</v>
      </c>
      <c r="E964" s="25" t="inlineStr">
        <is>
          <t>KK250</t>
        </is>
      </c>
      <c r="F964" s="25" t="inlineStr">
        <is>
          <t>MATERIALS</t>
        </is>
      </c>
      <c r="G964" s="25" t="inlineStr">
        <is>
          <t>RACKS</t>
        </is>
      </c>
      <c r="H964" s="25" t="inlineStr">
        <is>
          <t>Unplanned</t>
        </is>
      </c>
      <c r="I964" s="25" t="inlineStr">
        <is>
          <t>DRYER</t>
        </is>
      </c>
      <c r="J964" s="25" t="inlineStr">
        <is>
          <t>ΕΒΑΛΕ 2 ΤΕΛΑΡΑ ΜΕΣΑ ΣΤΗΝ ΕΙΣΟΔΟ ΞΗΡΑΝΤΗΡΙΟΥ</t>
        </is>
      </c>
      <c r="K964" s="53" t="n">
        <v>46093.53958333333</v>
      </c>
      <c r="L964" s="53" t="n">
        <v>46093.54236111111</v>
      </c>
      <c r="M964" s="54" t="n">
        <v>4</v>
      </c>
      <c r="N964" s="25" t="inlineStr">
        <is>
          <t>https://zenodo.org/records/17855209</t>
        </is>
      </c>
      <c r="O964" s="25" t="inlineStr">
        <is>
          <t>公开真实生产数据</t>
        </is>
      </c>
      <c r="P964" t="inlineStr">
        <is>
          <t>SHIFT-POST-20260312</t>
        </is>
      </c>
      <c r="Q964" t="inlineStr">
        <is>
          <t>已关联</t>
        </is>
      </c>
      <c r="R964" t="inlineStr">
        <is>
          <t>按班次口径判断</t>
        </is>
      </c>
      <c r="T964" t="inlineStr">
        <is>
          <t>否</t>
        </is>
      </c>
    </row>
    <row r="965">
      <c r="A965" s="25" t="inlineStr">
        <is>
          <t>STOP-POST-00329</t>
        </is>
      </c>
      <c r="B965" s="25" t="inlineStr">
        <is>
          <t>SHIFT-POST-20260312</t>
        </is>
      </c>
      <c r="C965" s="25" t="inlineStr">
        <is>
          <t>改善后</t>
        </is>
      </c>
      <c r="D965" s="51" t="n">
        <v>46093</v>
      </c>
      <c r="E965" s="25" t="inlineStr">
        <is>
          <t>7KK25</t>
        </is>
      </c>
      <c r="F965" s="25" t="inlineStr">
        <is>
          <t>SETUPS-CHANGEOVERS</t>
        </is>
      </c>
      <c r="G965" s="25" t="inlineStr">
        <is>
          <t>MATERIAL CHANGEOVER</t>
        </is>
      </c>
      <c r="H965" s="25" t="inlineStr">
        <is>
          <t>Planned - Included in OEE</t>
        </is>
      </c>
      <c r="I965" s="25" t="inlineStr">
        <is>
          <t>EXTRUDER PRESS</t>
        </is>
      </c>
      <c r="J965" s="25" t="inlineStr">
        <is>
          <t>-</t>
        </is>
      </c>
      <c r="K965" s="53" t="n">
        <v>46093.5625</v>
      </c>
      <c r="L965" s="53" t="n">
        <v>46093.57847222222</v>
      </c>
      <c r="M965" s="54" t="n">
        <v>23</v>
      </c>
      <c r="N965" s="25" t="inlineStr">
        <is>
          <t>https://zenodo.org/records/17855209</t>
        </is>
      </c>
      <c r="O965" s="25" t="inlineStr">
        <is>
          <t>公开真实生产数据</t>
        </is>
      </c>
      <c r="P965" t="inlineStr">
        <is>
          <t>SHIFT-POST-20260312</t>
        </is>
      </c>
      <c r="Q965" t="inlineStr">
        <is>
          <t>已关联</t>
        </is>
      </c>
      <c r="R965" t="inlineStr">
        <is>
          <t>按班次口径判断</t>
        </is>
      </c>
      <c r="T965" t="inlineStr">
        <is>
          <t>是</t>
        </is>
      </c>
      <c r="U965">
        <f>IFERROR(VLOOKUP(G965,'18_换产标准_模拟'!$B$2:$F$4,3,FALSE),"")</f>
        <v/>
      </c>
      <c r="V965">
        <f>IFERROR(MAX(M965-U965,0),"")</f>
        <v/>
      </c>
      <c r="W965">
        <f>IFERROR(IF(V965=0,"达标",IF(V965&lt;=VLOOKUP(G965,'18_换产标准_模拟'!$B$2:$F$4,4,FALSE)-VLOOKUP(G965,'18_换产标准_模拟'!$B$2:$F$4,3,FALSE),"轻微超时",IF(V965&lt;=VLOOKUP(G965,'18_换产标准_模拟'!$B$2:$F$4,5,FALSE)-VLOOKUP(G965,'18_换产标准_模拟'!$B$2:$F$4,3,FALSE),"超时","严重超时"))),"")</f>
        <v/>
      </c>
      <c r="X965">
        <f>IFERROR(INDEX('18_换产标准_模拟'!$A$2:$A$4,MATCH(G965,'18_换产标准_模拟'!$B$2:$B$4,0)),"")</f>
        <v/>
      </c>
      <c r="Y965" t="inlineStr">
        <is>
          <t>团队模拟数据</t>
        </is>
      </c>
    </row>
    <row r="966">
      <c r="A966" s="25" t="inlineStr">
        <is>
          <t>STOP-POST-00330</t>
        </is>
      </c>
      <c r="B966" s="25" t="inlineStr">
        <is>
          <t>SHIFT-POST-20260312</t>
        </is>
      </c>
      <c r="C966" s="25" t="inlineStr">
        <is>
          <t>改善后</t>
        </is>
      </c>
      <c r="D966" s="51" t="n">
        <v>46093</v>
      </c>
      <c r="E966" s="25" t="inlineStr">
        <is>
          <t>7KK25</t>
        </is>
      </c>
      <c r="F966" s="25" t="inlineStr">
        <is>
          <t>MATERIALS</t>
        </is>
      </c>
      <c r="G966" s="25" t="inlineStr">
        <is>
          <t>RACK STARVATION</t>
        </is>
      </c>
      <c r="H966" s="25" t="inlineStr">
        <is>
          <t>Unplanned</t>
        </is>
      </c>
      <c r="I966" s="25" t="inlineStr">
        <is>
          <t>EXTRUDER PRESS</t>
        </is>
      </c>
      <c r="J966" s="25" t="inlineStr">
        <is>
          <t>ΔΕΝ ΕΒΓΑΖΕ ΤΟ ΤΕΛΑΡΟ ΣΤΗΝ ΕΞΟΔΟ ΞΗΡΑΝΤΗΡΙΟΥ</t>
        </is>
      </c>
      <c r="K966" s="53" t="n">
        <v>46093.62777777778</v>
      </c>
      <c r="L966" s="53" t="n">
        <v>46093.63402777778</v>
      </c>
      <c r="M966" s="54" t="n">
        <v>9</v>
      </c>
      <c r="N966" s="25" t="inlineStr">
        <is>
          <t>https://zenodo.org/records/17855209</t>
        </is>
      </c>
      <c r="O966" s="25" t="inlineStr">
        <is>
          <t>公开真实生产数据</t>
        </is>
      </c>
      <c r="P966" t="inlineStr">
        <is>
          <t>SHIFT-POST-20260312</t>
        </is>
      </c>
      <c r="Q966" t="inlineStr">
        <is>
          <t>已关联</t>
        </is>
      </c>
      <c r="R966" t="inlineStr">
        <is>
          <t>按班次口径判断</t>
        </is>
      </c>
      <c r="T966" t="inlineStr">
        <is>
          <t>否</t>
        </is>
      </c>
    </row>
    <row r="967">
      <c r="A967" s="25" t="inlineStr">
        <is>
          <t>STOP-POST-00331</t>
        </is>
      </c>
      <c r="B967" s="25" t="inlineStr">
        <is>
          <t>SHIFT-POST-20260312</t>
        </is>
      </c>
      <c r="C967" s="25" t="inlineStr">
        <is>
          <t>改善后</t>
        </is>
      </c>
      <c r="D967" s="51" t="n">
        <v>46093</v>
      </c>
      <c r="E967" s="25" t="inlineStr">
        <is>
          <t>7KK25</t>
        </is>
      </c>
      <c r="F967" s="25" t="inlineStr">
        <is>
          <t>MATERIALS</t>
        </is>
      </c>
      <c r="G967" s="25" t="inlineStr">
        <is>
          <t>RACK STARVATION</t>
        </is>
      </c>
      <c r="H967" s="25" t="inlineStr">
        <is>
          <t>Unplanned</t>
        </is>
      </c>
      <c r="I967" s="25" t="inlineStr">
        <is>
          <t>EXTRUDER PRESS</t>
        </is>
      </c>
      <c r="J967" s="25" t="inlineStr">
        <is>
          <t>ΔΕΝ ΕΒΓΑΖΕ ΤΟ ΤΕΛΑΡΟ ΣΤΗΝ ΕΞΟΔΟ ΞΗΡΑΝΤΗΡΙΟΥ</t>
        </is>
      </c>
      <c r="K967" s="53" t="n">
        <v>46093.64166666667</v>
      </c>
      <c r="L967" s="53" t="n">
        <v>46093.64375</v>
      </c>
      <c r="M967" s="54" t="n">
        <v>4</v>
      </c>
      <c r="N967" s="25" t="inlineStr">
        <is>
          <t>https://zenodo.org/records/17855209</t>
        </is>
      </c>
      <c r="O967" s="25" t="inlineStr">
        <is>
          <t>公开真实生产数据</t>
        </is>
      </c>
      <c r="P967" t="inlineStr">
        <is>
          <t>SHIFT-POST-20260312</t>
        </is>
      </c>
      <c r="Q967" t="inlineStr">
        <is>
          <t>已关联</t>
        </is>
      </c>
      <c r="R967" t="inlineStr">
        <is>
          <t>按班次口径判断</t>
        </is>
      </c>
      <c r="T967" t="inlineStr">
        <is>
          <t>否</t>
        </is>
      </c>
    </row>
    <row r="968">
      <c r="A968" s="25" t="inlineStr">
        <is>
          <t>STOP-POST-00332</t>
        </is>
      </c>
      <c r="B968" s="25" t="inlineStr">
        <is>
          <t>SHIFT-POST-20260312</t>
        </is>
      </c>
      <c r="C968" s="25" t="inlineStr">
        <is>
          <t>改善后</t>
        </is>
      </c>
      <c r="D968" s="51" t="n">
        <v>46093</v>
      </c>
      <c r="E968" s="25" t="inlineStr">
        <is>
          <t>7KK25</t>
        </is>
      </c>
      <c r="F968" s="25" t="inlineStr">
        <is>
          <t>MATERIALS</t>
        </is>
      </c>
      <c r="G968" s="25" t="inlineStr">
        <is>
          <t>RACKS</t>
        </is>
      </c>
      <c r="H968" s="25" t="inlineStr">
        <is>
          <t>Unplanned</t>
        </is>
      </c>
      <c r="I968" s="25" t="inlineStr">
        <is>
          <t>DRYER</t>
        </is>
      </c>
      <c r="J968" s="25" t="inlineStr">
        <is>
          <t>ΜΑΖΕΜΕΝΑ ΤΕΛΑΡΑ ΣΤΗΝ ΕΙΣΟΔΟ ΞΥΡΑΝΤΗΡΙΟΥ</t>
        </is>
      </c>
      <c r="K968" s="53" t="n">
        <v>46093.68125</v>
      </c>
      <c r="L968" s="53" t="n">
        <v>46093.68958333333</v>
      </c>
      <c r="M968" s="54" t="n">
        <v>13</v>
      </c>
      <c r="N968" s="25" t="inlineStr">
        <is>
          <t>https://zenodo.org/records/17855209</t>
        </is>
      </c>
      <c r="O968" s="25" t="inlineStr">
        <is>
          <t>公开真实生产数据</t>
        </is>
      </c>
      <c r="P968" t="inlineStr">
        <is>
          <t>SHIFT-POST-20260312</t>
        </is>
      </c>
      <c r="Q968" t="inlineStr">
        <is>
          <t>已关联</t>
        </is>
      </c>
      <c r="R968" t="inlineStr">
        <is>
          <t>按班次口径判断</t>
        </is>
      </c>
      <c r="T968" t="inlineStr">
        <is>
          <t>否</t>
        </is>
      </c>
    </row>
    <row r="969">
      <c r="A969" s="25" t="inlineStr">
        <is>
          <t>STOP-POST-00333</t>
        </is>
      </c>
      <c r="B969" s="25" t="inlineStr">
        <is>
          <t>SHIFT-POST-20260312</t>
        </is>
      </c>
      <c r="C969" s="25" t="inlineStr">
        <is>
          <t>改善后</t>
        </is>
      </c>
      <c r="D969" s="51" t="n">
        <v>46093</v>
      </c>
      <c r="E969" s="25" t="inlineStr">
        <is>
          <t>7KK25</t>
        </is>
      </c>
      <c r="F969" s="25" t="inlineStr">
        <is>
          <t>MATERIALS</t>
        </is>
      </c>
      <c r="G969" s="25" t="inlineStr">
        <is>
          <t>RACKS</t>
        </is>
      </c>
      <c r="H969" s="25" t="inlineStr">
        <is>
          <t>Unplanned</t>
        </is>
      </c>
      <c r="I969" s="25" t="inlineStr">
        <is>
          <t>DRYER</t>
        </is>
      </c>
      <c r="J969" s="25" t="inlineStr">
        <is>
          <t>ΚΑΘΥΣΤΕΡΗΣΗ</t>
        </is>
      </c>
      <c r="K969" s="53" t="n">
        <v>46093.69513888889</v>
      </c>
      <c r="L969" s="53" t="n">
        <v>46093.69861111111</v>
      </c>
      <c r="M969" s="54" t="n">
        <v>5</v>
      </c>
      <c r="N969" s="25" t="inlineStr">
        <is>
          <t>https://zenodo.org/records/17855209</t>
        </is>
      </c>
      <c r="O969" s="25" t="inlineStr">
        <is>
          <t>公开真实生产数据</t>
        </is>
      </c>
      <c r="P969" t="inlineStr">
        <is>
          <t>SHIFT-POST-20260312</t>
        </is>
      </c>
      <c r="Q969" t="inlineStr">
        <is>
          <t>已关联</t>
        </is>
      </c>
      <c r="R969" t="inlineStr">
        <is>
          <t>按班次口径判断</t>
        </is>
      </c>
      <c r="T969" t="inlineStr">
        <is>
          <t>否</t>
        </is>
      </c>
    </row>
    <row r="970">
      <c r="A970" s="25" t="inlineStr">
        <is>
          <t>STOP-POST-00334</t>
        </is>
      </c>
      <c r="B970" s="25" t="inlineStr">
        <is>
          <t>SHIFT-POST-20260312</t>
        </is>
      </c>
      <c r="C970" s="25" t="inlineStr">
        <is>
          <t>改善后</t>
        </is>
      </c>
      <c r="D970" s="51" t="n">
        <v>46093</v>
      </c>
      <c r="E970" s="25" t="inlineStr">
        <is>
          <t>7KK25</t>
        </is>
      </c>
      <c r="F970" s="25" t="inlineStr">
        <is>
          <t>MATERIALS</t>
        </is>
      </c>
      <c r="G970" s="25" t="inlineStr">
        <is>
          <t>RACKS</t>
        </is>
      </c>
      <c r="H970" s="25" t="inlineStr">
        <is>
          <t>Unplanned</t>
        </is>
      </c>
      <c r="I970" s="25" t="inlineStr">
        <is>
          <t>DRYER</t>
        </is>
      </c>
      <c r="J970" s="25" t="inlineStr">
        <is>
          <t>-</t>
        </is>
      </c>
      <c r="K970" s="53" t="n">
        <v>46093.70972222222</v>
      </c>
      <c r="L970" s="53" t="n">
        <v>46093.71388888889</v>
      </c>
      <c r="M970" s="54" t="n">
        <v>6</v>
      </c>
      <c r="N970" s="25" t="inlineStr">
        <is>
          <t>https://zenodo.org/records/17855209</t>
        </is>
      </c>
      <c r="O970" s="25" t="inlineStr">
        <is>
          <t>公开真实生产数据</t>
        </is>
      </c>
      <c r="P970" t="inlineStr">
        <is>
          <t>SHIFT-POST-20260312</t>
        </is>
      </c>
      <c r="Q970" t="inlineStr">
        <is>
          <t>已关联</t>
        </is>
      </c>
      <c r="R970" t="inlineStr">
        <is>
          <t>按班次口径判断</t>
        </is>
      </c>
      <c r="T970" t="inlineStr">
        <is>
          <t>否</t>
        </is>
      </c>
    </row>
    <row r="971">
      <c r="A971" s="25" t="inlineStr">
        <is>
          <t>STOP-POST-00335</t>
        </is>
      </c>
      <c r="B971" s="25" t="inlineStr">
        <is>
          <t>SHIFT-POST-20260312</t>
        </is>
      </c>
      <c r="C971" s="25" t="inlineStr">
        <is>
          <t>改善后</t>
        </is>
      </c>
      <c r="D971" s="51" t="n">
        <v>46093</v>
      </c>
      <c r="E971" s="25" t="inlineStr">
        <is>
          <t>7KK25</t>
        </is>
      </c>
      <c r="F971" s="25" t="inlineStr">
        <is>
          <t>MATERIALS</t>
        </is>
      </c>
      <c r="G971" s="25" t="inlineStr">
        <is>
          <t>RACK STARVATION</t>
        </is>
      </c>
      <c r="H971" s="25" t="inlineStr">
        <is>
          <t>Unplanned</t>
        </is>
      </c>
      <c r="I971" s="25" t="inlineStr">
        <is>
          <t>EXTRUDER PRESS</t>
        </is>
      </c>
      <c r="J971" s="25" t="inlineStr">
        <is>
          <t>ΑΝΑΜΟΝΗ ΤΕΛΑΡΩΝ ΑΠΟ ΠΑΚΕΤΑΔΟΡΟ</t>
        </is>
      </c>
      <c r="K971" s="53" t="n">
        <v>46093.71875</v>
      </c>
      <c r="L971" s="53" t="n">
        <v>46093.72152777778</v>
      </c>
      <c r="M971" s="54" t="n">
        <v>4</v>
      </c>
      <c r="N971" s="25" t="inlineStr">
        <is>
          <t>https://zenodo.org/records/17855209</t>
        </is>
      </c>
      <c r="O971" s="25" t="inlineStr">
        <is>
          <t>公开真实生产数据</t>
        </is>
      </c>
      <c r="P971" t="inlineStr">
        <is>
          <t>SHIFT-POST-20260312</t>
        </is>
      </c>
      <c r="Q971" t="inlineStr">
        <is>
          <t>已关联</t>
        </is>
      </c>
      <c r="R971" t="inlineStr">
        <is>
          <t>按班次口径判断</t>
        </is>
      </c>
      <c r="T971" t="inlineStr">
        <is>
          <t>否</t>
        </is>
      </c>
    </row>
    <row r="972">
      <c r="A972" s="25" t="inlineStr">
        <is>
          <t>STOP-POST-00336</t>
        </is>
      </c>
      <c r="B972" s="25" t="inlineStr">
        <is>
          <t>SHIFT-POST-20260312</t>
        </is>
      </c>
      <c r="C972" s="25" t="inlineStr">
        <is>
          <t>改善后</t>
        </is>
      </c>
      <c r="D972" s="51" t="n">
        <v>46093</v>
      </c>
      <c r="E972" s="25" t="inlineStr">
        <is>
          <t>7KK25</t>
        </is>
      </c>
      <c r="F972" s="25" t="inlineStr">
        <is>
          <t>MATERIALS</t>
        </is>
      </c>
      <c r="G972" s="25" t="inlineStr">
        <is>
          <t>RACK STARVATION</t>
        </is>
      </c>
      <c r="H972" s="25" t="inlineStr">
        <is>
          <t>Unplanned</t>
        </is>
      </c>
      <c r="I972" s="25" t="inlineStr">
        <is>
          <t>EXTRUDER PRESS</t>
        </is>
      </c>
      <c r="J972" s="25" t="inlineStr">
        <is>
          <t>ΑΝΑΜΟΝΗ ΤΕΛΑΡΩΝ ΑΠΟ ΠΑΚΕΤΑΔΟΡΟ</t>
        </is>
      </c>
      <c r="K972" s="53" t="n">
        <v>46093.73819444444</v>
      </c>
      <c r="L972" s="53" t="n">
        <v>46093.74097222222</v>
      </c>
      <c r="M972" s="54" t="n">
        <v>4</v>
      </c>
      <c r="N972" s="25" t="inlineStr">
        <is>
          <t>https://zenodo.org/records/17855209</t>
        </is>
      </c>
      <c r="O972" s="25" t="inlineStr">
        <is>
          <t>公开真实生产数据</t>
        </is>
      </c>
      <c r="P972" t="inlineStr">
        <is>
          <t>SHIFT-POST-20260312</t>
        </is>
      </c>
      <c r="Q972" t="inlineStr">
        <is>
          <t>已关联</t>
        </is>
      </c>
      <c r="R972" t="inlineStr">
        <is>
          <t>按班次口径判断</t>
        </is>
      </c>
      <c r="T972" t="inlineStr">
        <is>
          <t>否</t>
        </is>
      </c>
    </row>
    <row r="973">
      <c r="A973" s="25" t="inlineStr">
        <is>
          <t>STOP-POST-00337</t>
        </is>
      </c>
      <c r="B973" s="25" t="inlineStr">
        <is>
          <t>SHIFT-POST-20260312</t>
        </is>
      </c>
      <c r="C973" s="25" t="inlineStr">
        <is>
          <t>改善后</t>
        </is>
      </c>
      <c r="D973" s="51" t="n">
        <v>46093</v>
      </c>
      <c r="E973" s="25" t="inlineStr">
        <is>
          <t>7KK25</t>
        </is>
      </c>
      <c r="F973" s="25" t="inlineStr">
        <is>
          <t>MATERIALS</t>
        </is>
      </c>
      <c r="G973" s="25" t="inlineStr">
        <is>
          <t>RACK STARVATION</t>
        </is>
      </c>
      <c r="H973" s="25" t="inlineStr">
        <is>
          <t>Unplanned</t>
        </is>
      </c>
      <c r="I973" s="25" t="inlineStr">
        <is>
          <t>HACKING STATION</t>
        </is>
      </c>
      <c r="J973" s="25" t="inlineStr">
        <is>
          <t>ΑΝΑΜΟΝΗ ΤΕΛΑΡΩΝ ΑΠΟ ΠΑΚΕΤΑΔΟΡΟ</t>
        </is>
      </c>
      <c r="K973" s="53" t="n">
        <v>46093.74791666667</v>
      </c>
      <c r="L973" s="53" t="n">
        <v>46093.75277777778</v>
      </c>
      <c r="M973" s="54" t="n">
        <v>8</v>
      </c>
      <c r="N973" s="25" t="inlineStr">
        <is>
          <t>https://zenodo.org/records/17855209</t>
        </is>
      </c>
      <c r="O973" s="25" t="inlineStr">
        <is>
          <t>公开真实生产数据</t>
        </is>
      </c>
      <c r="P973" t="inlineStr">
        <is>
          <t>SHIFT-POST-20260312</t>
        </is>
      </c>
      <c r="Q973" t="inlineStr">
        <is>
          <t>已关联</t>
        </is>
      </c>
      <c r="R973" t="inlineStr">
        <is>
          <t>按班次口径判断</t>
        </is>
      </c>
      <c r="T973" t="inlineStr">
        <is>
          <t>否</t>
        </is>
      </c>
    </row>
    <row r="974">
      <c r="A974" s="25" t="inlineStr">
        <is>
          <t>STOP-POST-00338</t>
        </is>
      </c>
      <c r="B974" s="25" t="inlineStr">
        <is>
          <t>SHIFT-POST-20260312</t>
        </is>
      </c>
      <c r="C974" s="25" t="inlineStr">
        <is>
          <t>改善后</t>
        </is>
      </c>
      <c r="D974" s="51" t="n">
        <v>46093</v>
      </c>
      <c r="E974" s="25" t="inlineStr">
        <is>
          <t>7KK25</t>
        </is>
      </c>
      <c r="F974" s="25" t="inlineStr">
        <is>
          <t>MATERIALS</t>
        </is>
      </c>
      <c r="G974" s="25" t="inlineStr">
        <is>
          <t>RACK STARVATION</t>
        </is>
      </c>
      <c r="H974" s="25" t="inlineStr">
        <is>
          <t>Unplanned</t>
        </is>
      </c>
      <c r="I974" s="25" t="inlineStr">
        <is>
          <t>EXTRUDER PRESS</t>
        </is>
      </c>
      <c r="J974" s="25" t="inlineStr">
        <is>
          <t>ΑΝΑΜΟΝΗ ΤΕΛΑΡΩΝ ΑΠΟ ΠΑΚΕΤΑΔΟΡΟ</t>
        </is>
      </c>
      <c r="K974" s="53" t="n">
        <v>46093.76666666667</v>
      </c>
      <c r="L974" s="53" t="n">
        <v>46093.77986111111</v>
      </c>
      <c r="M974" s="54" t="n">
        <v>19</v>
      </c>
      <c r="N974" s="25" t="inlineStr">
        <is>
          <t>https://zenodo.org/records/17855209</t>
        </is>
      </c>
      <c r="O974" s="25" t="inlineStr">
        <is>
          <t>公开真实生产数据</t>
        </is>
      </c>
      <c r="P974" t="inlineStr">
        <is>
          <t>SHIFT-POST-20260312</t>
        </is>
      </c>
      <c r="Q974" t="inlineStr">
        <is>
          <t>已关联</t>
        </is>
      </c>
      <c r="R974" t="inlineStr">
        <is>
          <t>按班次口径判断</t>
        </is>
      </c>
      <c r="T974" t="inlineStr">
        <is>
          <t>否</t>
        </is>
      </c>
    </row>
    <row r="975">
      <c r="A975" s="25" t="inlineStr">
        <is>
          <t>STOP-POST-00339</t>
        </is>
      </c>
      <c r="B975" s="25" t="inlineStr">
        <is>
          <t>SHIFT-POST-20260312</t>
        </is>
      </c>
      <c r="C975" s="25" t="inlineStr">
        <is>
          <t>改善后</t>
        </is>
      </c>
      <c r="D975" s="51" t="n">
        <v>46093</v>
      </c>
      <c r="E975" s="25" t="inlineStr">
        <is>
          <t>7KK25</t>
        </is>
      </c>
      <c r="F975" s="25" t="inlineStr">
        <is>
          <t>OPERATIONAL</t>
        </is>
      </c>
      <c r="G975" s="25" t="inlineStr">
        <is>
          <t>NO PRODUCTION SCHEDULE</t>
        </is>
      </c>
      <c r="H975" s="25" t="inlineStr">
        <is>
          <t>Planned - Not included in OEE</t>
        </is>
      </c>
      <c r="I975" s="25" t="inlineStr">
        <is>
          <t>-</t>
        </is>
      </c>
      <c r="J975" s="25" t="inlineStr">
        <is>
          <t>-</t>
        </is>
      </c>
      <c r="K975" s="53" t="n">
        <v>46093.78472222222</v>
      </c>
      <c r="L975" s="53" t="n">
        <v>46093.8125</v>
      </c>
      <c r="M975" s="54" t="n">
        <v>40</v>
      </c>
      <c r="N975" s="25" t="inlineStr">
        <is>
          <t>https://zenodo.org/records/17855209</t>
        </is>
      </c>
      <c r="O975" s="25" t="inlineStr">
        <is>
          <t>公开真实生产数据</t>
        </is>
      </c>
      <c r="P975" t="inlineStr">
        <is>
          <t>SHIFT-POST-20260312</t>
        </is>
      </c>
      <c r="Q975" t="inlineStr">
        <is>
          <t>已关联</t>
        </is>
      </c>
      <c r="R975" t="inlineStr">
        <is>
          <t>按班次口径判断</t>
        </is>
      </c>
      <c r="T975" t="inlineStr">
        <is>
          <t>否</t>
        </is>
      </c>
    </row>
    <row r="976">
      <c r="A976" s="25" t="inlineStr">
        <is>
          <t>STOP-POST-00340</t>
        </is>
      </c>
      <c r="B976" s="25" t="inlineStr">
        <is>
          <t>SHIFT-POST-20260313</t>
        </is>
      </c>
      <c r="C976" s="25" t="inlineStr">
        <is>
          <t>改善后</t>
        </is>
      </c>
      <c r="D976" s="51" t="n">
        <v>46094</v>
      </c>
      <c r="E976" s="25" t="inlineStr">
        <is>
          <t>9KK25</t>
        </is>
      </c>
      <c r="F976" s="25" t="inlineStr">
        <is>
          <t>SETUPS-CHANGEOVERS</t>
        </is>
      </c>
      <c r="G976" s="25" t="inlineStr">
        <is>
          <t>MATERIAL CHANGEOVER</t>
        </is>
      </c>
      <c r="H976" s="25" t="inlineStr">
        <is>
          <t>Planned - Included in OEE</t>
        </is>
      </c>
      <c r="I976" s="25" t="inlineStr">
        <is>
          <t>EXTRUDER PRESS</t>
        </is>
      </c>
      <c r="J976" s="25" t="inlineStr">
        <is>
          <t>-</t>
        </is>
      </c>
      <c r="K976" s="53" t="n">
        <v>46094.47708333333</v>
      </c>
      <c r="L976" s="53" t="n">
        <v>46094.4875</v>
      </c>
      <c r="M976" s="54" t="n">
        <v>16</v>
      </c>
      <c r="N976" s="25" t="inlineStr">
        <is>
          <t>https://zenodo.org/records/17855209</t>
        </is>
      </c>
      <c r="O976" s="25" t="inlineStr">
        <is>
          <t>公开真实生产数据</t>
        </is>
      </c>
      <c r="P976" t="inlineStr">
        <is>
          <t>SHIFT-POST-20260313</t>
        </is>
      </c>
      <c r="Q976" t="inlineStr">
        <is>
          <t>已关联</t>
        </is>
      </c>
      <c r="R976" t="inlineStr">
        <is>
          <t>按班次口径判断</t>
        </is>
      </c>
      <c r="T976" t="inlineStr">
        <is>
          <t>是</t>
        </is>
      </c>
      <c r="U976">
        <f>IFERROR(VLOOKUP(G976,'18_换产标准_模拟'!$B$2:$F$4,3,FALSE),"")</f>
        <v/>
      </c>
      <c r="V976">
        <f>IFERROR(MAX(M976-U976,0),"")</f>
        <v/>
      </c>
      <c r="W976">
        <f>IFERROR(IF(V976=0,"达标",IF(V976&lt;=VLOOKUP(G976,'18_换产标准_模拟'!$B$2:$F$4,4,FALSE)-VLOOKUP(G976,'18_换产标准_模拟'!$B$2:$F$4,3,FALSE),"轻微超时",IF(V976&lt;=VLOOKUP(G976,'18_换产标准_模拟'!$B$2:$F$4,5,FALSE)-VLOOKUP(G976,'18_换产标准_模拟'!$B$2:$F$4,3,FALSE),"超时","严重超时"))),"")</f>
        <v/>
      </c>
      <c r="X976">
        <f>IFERROR(INDEX('18_换产标准_模拟'!$A$2:$A$4,MATCH(G976,'18_换产标准_模拟'!$B$2:$B$4,0)),"")</f>
        <v/>
      </c>
      <c r="Y976" t="inlineStr">
        <is>
          <t>团队模拟数据</t>
        </is>
      </c>
    </row>
    <row r="977">
      <c r="A977" s="25" t="inlineStr">
        <is>
          <t>STOP-POST-00341</t>
        </is>
      </c>
      <c r="B977" s="25" t="inlineStr">
        <is>
          <t>SHIFT-POST-20260313</t>
        </is>
      </c>
      <c r="C977" s="25" t="inlineStr">
        <is>
          <t>改善后</t>
        </is>
      </c>
      <c r="D977" s="51" t="n">
        <v>46094</v>
      </c>
      <c r="E977" s="25" t="inlineStr">
        <is>
          <t>9KK25</t>
        </is>
      </c>
      <c r="F977" s="25" t="inlineStr">
        <is>
          <t>OPERATIONAL</t>
        </is>
      </c>
      <c r="G977" s="25" t="inlineStr">
        <is>
          <t>ΕΛΕΓΧΟΣ ΠΟΙΟΤΗΤΑΣ</t>
        </is>
      </c>
      <c r="H977" s="25" t="inlineStr">
        <is>
          <t>Planned - Included in OEE</t>
        </is>
      </c>
      <c r="I977" s="25" t="inlineStr">
        <is>
          <t>EXTRUDER PRESS</t>
        </is>
      </c>
      <c r="J977" s="25" t="inlineStr">
        <is>
          <t>-</t>
        </is>
      </c>
      <c r="K977" s="53" t="n">
        <v>46094.50625</v>
      </c>
      <c r="L977" s="53" t="n">
        <v>46094.51111111111</v>
      </c>
      <c r="M977" s="54" t="n">
        <v>7</v>
      </c>
      <c r="N977" s="25" t="inlineStr">
        <is>
          <t>https://zenodo.org/records/17855209</t>
        </is>
      </c>
      <c r="O977" s="25" t="inlineStr">
        <is>
          <t>公开真实生产数据</t>
        </is>
      </c>
      <c r="P977" t="inlineStr">
        <is>
          <t>SHIFT-POST-20260313</t>
        </is>
      </c>
      <c r="Q977" t="inlineStr">
        <is>
          <t>已关联</t>
        </is>
      </c>
      <c r="R977" t="inlineStr">
        <is>
          <t>按班次口径判断</t>
        </is>
      </c>
      <c r="T977" t="inlineStr">
        <is>
          <t>否</t>
        </is>
      </c>
    </row>
    <row r="978">
      <c r="A978" s="25" t="inlineStr">
        <is>
          <t>STOP-POST-00342</t>
        </is>
      </c>
      <c r="B978" s="25" t="inlineStr">
        <is>
          <t>SHIFT-POST-20260313</t>
        </is>
      </c>
      <c r="C978" s="25" t="inlineStr">
        <is>
          <t>改善后</t>
        </is>
      </c>
      <c r="D978" s="51" t="n">
        <v>46094</v>
      </c>
      <c r="E978" s="25" t="inlineStr">
        <is>
          <t>9KK25</t>
        </is>
      </c>
      <c r="F978" s="25" t="inlineStr">
        <is>
          <t>MATERIALS</t>
        </is>
      </c>
      <c r="G978" s="25" t="inlineStr">
        <is>
          <t>MANUAL BRICK HANDLING</t>
        </is>
      </c>
      <c r="H978" s="25" t="inlineStr">
        <is>
          <t>Unplanned</t>
        </is>
      </c>
      <c r="I978" s="25" t="inlineStr">
        <is>
          <t>HACKING STATION</t>
        </is>
      </c>
      <c r="J978" s="25" t="inlineStr">
        <is>
          <t>-</t>
        </is>
      </c>
      <c r="K978" s="53" t="n">
        <v>46094.51944444444</v>
      </c>
      <c r="L978" s="53" t="n">
        <v>46094.53125</v>
      </c>
      <c r="M978" s="54" t="n">
        <v>17</v>
      </c>
      <c r="N978" s="25" t="inlineStr">
        <is>
          <t>https://zenodo.org/records/17855209</t>
        </is>
      </c>
      <c r="O978" s="25" t="inlineStr">
        <is>
          <t>公开真实生产数据</t>
        </is>
      </c>
      <c r="P978" t="inlineStr">
        <is>
          <t>SHIFT-POST-20260313</t>
        </is>
      </c>
      <c r="Q978" t="inlineStr">
        <is>
          <t>已关联</t>
        </is>
      </c>
      <c r="R978" t="inlineStr">
        <is>
          <t>按班次口径判断</t>
        </is>
      </c>
      <c r="T978" t="inlineStr">
        <is>
          <t>否</t>
        </is>
      </c>
    </row>
    <row r="979">
      <c r="A979" s="25" t="inlineStr">
        <is>
          <t>STOP-POST-00343</t>
        </is>
      </c>
      <c r="B979" s="25" t="inlineStr">
        <is>
          <t>SHIFT-POST-20260313</t>
        </is>
      </c>
      <c r="C979" s="25" t="inlineStr">
        <is>
          <t>改善后</t>
        </is>
      </c>
      <c r="D979" s="51" t="n">
        <v>46094</v>
      </c>
      <c r="E979" s="25" t="inlineStr">
        <is>
          <t>9KK25</t>
        </is>
      </c>
      <c r="F979" s="25" t="inlineStr">
        <is>
          <t>MATERIALS</t>
        </is>
      </c>
      <c r="G979" s="25" t="inlineStr">
        <is>
          <t>MANUAL BRICK HANDLING</t>
        </is>
      </c>
      <c r="H979" s="25" t="inlineStr">
        <is>
          <t>Unplanned</t>
        </is>
      </c>
      <c r="I979" s="25" t="inlineStr">
        <is>
          <t>HACKING STATION</t>
        </is>
      </c>
      <c r="J979" s="25" t="inlineStr">
        <is>
          <t>-</t>
        </is>
      </c>
      <c r="K979" s="53" t="n">
        <v>46094.55347222222</v>
      </c>
      <c r="L979" s="53" t="n">
        <v>46094.55694444444</v>
      </c>
      <c r="M979" s="54" t="n">
        <v>4</v>
      </c>
      <c r="N979" s="25" t="inlineStr">
        <is>
          <t>https://zenodo.org/records/17855209</t>
        </is>
      </c>
      <c r="O979" s="25" t="inlineStr">
        <is>
          <t>公开真实生产数据</t>
        </is>
      </c>
      <c r="P979" t="inlineStr">
        <is>
          <t>SHIFT-POST-20260313</t>
        </is>
      </c>
      <c r="Q979" t="inlineStr">
        <is>
          <t>已关联</t>
        </is>
      </c>
      <c r="R979" t="inlineStr">
        <is>
          <t>按班次口径判断</t>
        </is>
      </c>
      <c r="T979" t="inlineStr">
        <is>
          <t>否</t>
        </is>
      </c>
    </row>
    <row r="980">
      <c r="A980" s="25" t="inlineStr">
        <is>
          <t>STOP-POST-00344</t>
        </is>
      </c>
      <c r="B980" s="25" t="inlineStr">
        <is>
          <t>SHIFT-POST-20260313</t>
        </is>
      </c>
      <c r="C980" s="25" t="inlineStr">
        <is>
          <t>改善后</t>
        </is>
      </c>
      <c r="D980" s="51" t="n">
        <v>46094</v>
      </c>
      <c r="E980" s="25" t="inlineStr">
        <is>
          <t>9KK25</t>
        </is>
      </c>
      <c r="F980" s="25" t="inlineStr">
        <is>
          <t>MATERIALS</t>
        </is>
      </c>
      <c r="G980" s="25" t="inlineStr">
        <is>
          <t>MANUAL BRICK HANDLING</t>
        </is>
      </c>
      <c r="H980" s="25" t="inlineStr">
        <is>
          <t>Unplanned</t>
        </is>
      </c>
      <c r="I980" s="25" t="inlineStr">
        <is>
          <t>HACKING STATION</t>
        </is>
      </c>
      <c r="J980" s="25" t="inlineStr">
        <is>
          <t>-</t>
        </is>
      </c>
      <c r="K980" s="53" t="n">
        <v>46094.5625</v>
      </c>
      <c r="L980" s="53" t="n">
        <v>46094.57152777778</v>
      </c>
      <c r="M980" s="54" t="n">
        <v>14</v>
      </c>
      <c r="N980" s="25" t="inlineStr">
        <is>
          <t>https://zenodo.org/records/17855209</t>
        </is>
      </c>
      <c r="O980" s="25" t="inlineStr">
        <is>
          <t>公开真实生产数据</t>
        </is>
      </c>
      <c r="P980" t="inlineStr">
        <is>
          <t>SHIFT-POST-20260313</t>
        </is>
      </c>
      <c r="Q980" t="inlineStr">
        <is>
          <t>已关联</t>
        </is>
      </c>
      <c r="R980" t="inlineStr">
        <is>
          <t>按班次口径判断</t>
        </is>
      </c>
      <c r="T980" t="inlineStr">
        <is>
          <t>否</t>
        </is>
      </c>
    </row>
    <row r="981">
      <c r="A981" s="25" t="inlineStr">
        <is>
          <t>STOP-POST-00345</t>
        </is>
      </c>
      <c r="B981" s="25" t="inlineStr">
        <is>
          <t>SHIFT-POST-20260313</t>
        </is>
      </c>
      <c r="C981" s="25" t="inlineStr">
        <is>
          <t>改善后</t>
        </is>
      </c>
      <c r="D981" s="51" t="n">
        <v>46094</v>
      </c>
      <c r="E981" s="25" t="inlineStr">
        <is>
          <t>9KK25</t>
        </is>
      </c>
      <c r="F981" s="25" t="inlineStr">
        <is>
          <t>MATERIALS</t>
        </is>
      </c>
      <c r="G981" s="25" t="inlineStr">
        <is>
          <t>MANUAL BRICK HANDLING</t>
        </is>
      </c>
      <c r="H981" s="25" t="inlineStr">
        <is>
          <t>Unplanned</t>
        </is>
      </c>
      <c r="I981" s="25" t="inlineStr">
        <is>
          <t>HACKING STATION</t>
        </is>
      </c>
      <c r="J981" s="25" t="inlineStr">
        <is>
          <t>-</t>
        </is>
      </c>
      <c r="K981" s="53" t="n">
        <v>46094.57916666667</v>
      </c>
      <c r="L981" s="53" t="n">
        <v>46094.58819444444</v>
      </c>
      <c r="M981" s="54" t="n">
        <v>13</v>
      </c>
      <c r="N981" s="25" t="inlineStr">
        <is>
          <t>https://zenodo.org/records/17855209</t>
        </is>
      </c>
      <c r="O981" s="25" t="inlineStr">
        <is>
          <t>公开真实生产数据</t>
        </is>
      </c>
      <c r="P981" t="inlineStr">
        <is>
          <t>SHIFT-POST-20260313</t>
        </is>
      </c>
      <c r="Q981" t="inlineStr">
        <is>
          <t>已关联</t>
        </is>
      </c>
      <c r="R981" t="inlineStr">
        <is>
          <t>按班次口径判断</t>
        </is>
      </c>
      <c r="T981" t="inlineStr">
        <is>
          <t>否</t>
        </is>
      </c>
    </row>
    <row r="982">
      <c r="A982" s="25" t="inlineStr">
        <is>
          <t>STOP-POST-00346</t>
        </is>
      </c>
      <c r="B982" s="25" t="inlineStr">
        <is>
          <t>SHIFT-POST-20260313</t>
        </is>
      </c>
      <c r="C982" s="25" t="inlineStr">
        <is>
          <t>改善后</t>
        </is>
      </c>
      <c r="D982" s="51" t="n">
        <v>46094</v>
      </c>
      <c r="E982" s="25" t="inlineStr">
        <is>
          <t>9KK25</t>
        </is>
      </c>
      <c r="F982" s="25" t="inlineStr">
        <is>
          <t>MATERIALS</t>
        </is>
      </c>
      <c r="G982" s="25" t="inlineStr">
        <is>
          <t>MANUAL BRICK HANDLING</t>
        </is>
      </c>
      <c r="H982" s="25" t="inlineStr">
        <is>
          <t>Unplanned</t>
        </is>
      </c>
      <c r="I982" s="25" t="inlineStr">
        <is>
          <t>HACKING STATION</t>
        </is>
      </c>
      <c r="J982" s="25" t="inlineStr">
        <is>
          <t>-</t>
        </is>
      </c>
      <c r="K982" s="53" t="n">
        <v>46094.60625</v>
      </c>
      <c r="L982" s="53" t="n">
        <v>46094.61041666667</v>
      </c>
      <c r="M982" s="54" t="n">
        <v>7</v>
      </c>
      <c r="N982" s="25" t="inlineStr">
        <is>
          <t>https://zenodo.org/records/17855209</t>
        </is>
      </c>
      <c r="O982" s="25" t="inlineStr">
        <is>
          <t>公开真实生产数据</t>
        </is>
      </c>
      <c r="P982" t="inlineStr">
        <is>
          <t>SHIFT-POST-20260313</t>
        </is>
      </c>
      <c r="Q982" t="inlineStr">
        <is>
          <t>已关联</t>
        </is>
      </c>
      <c r="R982" t="inlineStr">
        <is>
          <t>按班次口径判断</t>
        </is>
      </c>
      <c r="T982" t="inlineStr">
        <is>
          <t>否</t>
        </is>
      </c>
    </row>
    <row r="983">
      <c r="A983" s="25" t="inlineStr">
        <is>
          <t>STOP-POST-00347</t>
        </is>
      </c>
      <c r="B983" s="25" t="inlineStr">
        <is>
          <t>SHIFT-POST-20260313</t>
        </is>
      </c>
      <c r="C983" s="25" t="inlineStr">
        <is>
          <t>改善后</t>
        </is>
      </c>
      <c r="D983" s="51" t="n">
        <v>46094</v>
      </c>
      <c r="E983" s="25" t="inlineStr">
        <is>
          <t>9KK25</t>
        </is>
      </c>
      <c r="F983" s="25" t="inlineStr">
        <is>
          <t>MATERIALS</t>
        </is>
      </c>
      <c r="G983" s="25" t="inlineStr">
        <is>
          <t>MANUAL BRICK HANDLING</t>
        </is>
      </c>
      <c r="H983" s="25" t="inlineStr">
        <is>
          <t>Unplanned</t>
        </is>
      </c>
      <c r="I983" s="25" t="inlineStr">
        <is>
          <t>HACKING STATION</t>
        </is>
      </c>
      <c r="J983" s="25" t="inlineStr">
        <is>
          <t>-</t>
        </is>
      </c>
      <c r="K983" s="53" t="n">
        <v>46094.62986111111</v>
      </c>
      <c r="L983" s="53" t="n">
        <v>46094.63541666666</v>
      </c>
      <c r="M983" s="54" t="n">
        <v>8</v>
      </c>
      <c r="N983" s="25" t="inlineStr">
        <is>
          <t>https://zenodo.org/records/17855209</t>
        </is>
      </c>
      <c r="O983" s="25" t="inlineStr">
        <is>
          <t>公开真实生产数据</t>
        </is>
      </c>
      <c r="P983" t="inlineStr">
        <is>
          <t>SHIFT-POST-20260313</t>
        </is>
      </c>
      <c r="Q983" t="inlineStr">
        <is>
          <t>已关联</t>
        </is>
      </c>
      <c r="R983" t="inlineStr">
        <is>
          <t>按班次口径判断</t>
        </is>
      </c>
      <c r="T983" t="inlineStr">
        <is>
          <t>否</t>
        </is>
      </c>
    </row>
    <row r="984">
      <c r="A984" s="25" t="inlineStr">
        <is>
          <t>STOP-POST-00348</t>
        </is>
      </c>
      <c r="B984" s="25" t="inlineStr">
        <is>
          <t>SHIFT-POST-20260313</t>
        </is>
      </c>
      <c r="C984" s="25" t="inlineStr">
        <is>
          <t>改善后</t>
        </is>
      </c>
      <c r="D984" s="51" t="n">
        <v>46094</v>
      </c>
      <c r="E984" s="25" t="inlineStr">
        <is>
          <t>9KK25</t>
        </is>
      </c>
      <c r="F984" s="25" t="inlineStr">
        <is>
          <t>MATERIALS</t>
        </is>
      </c>
      <c r="G984" s="25" t="inlineStr">
        <is>
          <t>MANUAL BRICK HANDLING</t>
        </is>
      </c>
      <c r="H984" s="25" t="inlineStr">
        <is>
          <t>Unplanned</t>
        </is>
      </c>
      <c r="I984" s="25" t="inlineStr">
        <is>
          <t>HACKING STATION</t>
        </is>
      </c>
      <c r="J984" s="25" t="inlineStr">
        <is>
          <t>-</t>
        </is>
      </c>
      <c r="K984" s="53" t="n">
        <v>46094.64375</v>
      </c>
      <c r="L984" s="53" t="n">
        <v>46094.65347222222</v>
      </c>
      <c r="M984" s="54" t="n">
        <v>14</v>
      </c>
      <c r="N984" s="25" t="inlineStr">
        <is>
          <t>https://zenodo.org/records/17855209</t>
        </is>
      </c>
      <c r="O984" s="25" t="inlineStr">
        <is>
          <t>公开真实生产数据</t>
        </is>
      </c>
      <c r="P984" t="inlineStr">
        <is>
          <t>SHIFT-POST-20260313</t>
        </is>
      </c>
      <c r="Q984" t="inlineStr">
        <is>
          <t>已关联</t>
        </is>
      </c>
      <c r="R984" t="inlineStr">
        <is>
          <t>按班次口径判断</t>
        </is>
      </c>
      <c r="T984" t="inlineStr">
        <is>
          <t>否</t>
        </is>
      </c>
    </row>
    <row r="985">
      <c r="A985" s="25" t="inlineStr">
        <is>
          <t>STOP-POST-00349</t>
        </is>
      </c>
      <c r="B985" s="25" t="inlineStr">
        <is>
          <t>SHIFT-POST-20260313</t>
        </is>
      </c>
      <c r="C985" s="25" t="inlineStr">
        <is>
          <t>改善后</t>
        </is>
      </c>
      <c r="D985" s="51" t="n">
        <v>46094</v>
      </c>
      <c r="E985" s="25" t="inlineStr">
        <is>
          <t>9KK25</t>
        </is>
      </c>
      <c r="F985" s="25" t="inlineStr">
        <is>
          <t>MATERIALS</t>
        </is>
      </c>
      <c r="G985" s="25" t="inlineStr">
        <is>
          <t>MANUAL BRICK HANDLING</t>
        </is>
      </c>
      <c r="H985" s="25" t="inlineStr">
        <is>
          <t>Unplanned</t>
        </is>
      </c>
      <c r="I985" s="25" t="inlineStr">
        <is>
          <t>HACKING STATION</t>
        </is>
      </c>
      <c r="J985" s="25" t="inlineStr">
        <is>
          <t>-</t>
        </is>
      </c>
      <c r="K985" s="53" t="n">
        <v>46094.66388888889</v>
      </c>
      <c r="L985" s="53" t="n">
        <v>46094.66666666666</v>
      </c>
      <c r="M985" s="54" t="n">
        <v>4</v>
      </c>
      <c r="N985" s="25" t="inlineStr">
        <is>
          <t>https://zenodo.org/records/17855209</t>
        </is>
      </c>
      <c r="O985" s="25" t="inlineStr">
        <is>
          <t>公开真实生产数据</t>
        </is>
      </c>
      <c r="P985" t="inlineStr">
        <is>
          <t>SHIFT-POST-20260313</t>
        </is>
      </c>
      <c r="Q985" t="inlineStr">
        <is>
          <t>已关联</t>
        </is>
      </c>
      <c r="R985" t="inlineStr">
        <is>
          <t>按班次口径判断</t>
        </is>
      </c>
      <c r="T985" t="inlineStr">
        <is>
          <t>否</t>
        </is>
      </c>
    </row>
    <row r="986">
      <c r="A986" s="25" t="inlineStr">
        <is>
          <t>STOP-POST-00350</t>
        </is>
      </c>
      <c r="B986" s="25" t="inlineStr">
        <is>
          <t>SHIFT-POST-20260313</t>
        </is>
      </c>
      <c r="C986" s="25" t="inlineStr">
        <is>
          <t>改善后</t>
        </is>
      </c>
      <c r="D986" s="51" t="n">
        <v>46094</v>
      </c>
      <c r="E986" s="25" t="inlineStr">
        <is>
          <t>9KK25</t>
        </is>
      </c>
      <c r="F986" s="25" t="inlineStr">
        <is>
          <t>MATERIALS</t>
        </is>
      </c>
      <c r="G986" s="25" t="inlineStr">
        <is>
          <t>MANUAL BRICK HANDLING</t>
        </is>
      </c>
      <c r="H986" s="25" t="inlineStr">
        <is>
          <t>Unplanned</t>
        </is>
      </c>
      <c r="I986" s="25" t="inlineStr">
        <is>
          <t>HACKING STATION</t>
        </is>
      </c>
      <c r="J986" s="25" t="inlineStr">
        <is>
          <t>-</t>
        </is>
      </c>
      <c r="K986" s="53" t="n">
        <v>46094.67569444444</v>
      </c>
      <c r="L986" s="53" t="n">
        <v>46094.68680555555</v>
      </c>
      <c r="M986" s="54" t="n">
        <v>16</v>
      </c>
      <c r="N986" s="25" t="inlineStr">
        <is>
          <t>https://zenodo.org/records/17855209</t>
        </is>
      </c>
      <c r="O986" s="25" t="inlineStr">
        <is>
          <t>公开真实生产数据</t>
        </is>
      </c>
      <c r="P986" t="inlineStr">
        <is>
          <t>SHIFT-POST-20260313</t>
        </is>
      </c>
      <c r="Q986" t="inlineStr">
        <is>
          <t>已关联</t>
        </is>
      </c>
      <c r="R986" t="inlineStr">
        <is>
          <t>按班次口径判断</t>
        </is>
      </c>
      <c r="T986" t="inlineStr">
        <is>
          <t>否</t>
        </is>
      </c>
    </row>
    <row r="987">
      <c r="A987" s="25" t="inlineStr">
        <is>
          <t>STOP-POST-00351</t>
        </is>
      </c>
      <c r="B987" s="25" t="inlineStr">
        <is>
          <t>SHIFT-POST-20260313</t>
        </is>
      </c>
      <c r="C987" s="25" t="inlineStr">
        <is>
          <t>改善后</t>
        </is>
      </c>
      <c r="D987" s="51" t="n">
        <v>46094</v>
      </c>
      <c r="E987" s="25" t="inlineStr">
        <is>
          <t>9KK25</t>
        </is>
      </c>
      <c r="F987" s="25" t="inlineStr">
        <is>
          <t>MATERIALS</t>
        </is>
      </c>
      <c r="G987" s="25" t="inlineStr">
        <is>
          <t>MANUAL BRICK HANDLING</t>
        </is>
      </c>
      <c r="H987" s="25" t="inlineStr">
        <is>
          <t>Unplanned</t>
        </is>
      </c>
      <c r="I987" s="25" t="inlineStr">
        <is>
          <t>HACKING STATION</t>
        </is>
      </c>
      <c r="J987" s="25" t="inlineStr">
        <is>
          <t>-</t>
        </is>
      </c>
      <c r="K987" s="53" t="n">
        <v>46094.69097222222</v>
      </c>
      <c r="L987" s="53" t="n">
        <v>46094.69444444445</v>
      </c>
      <c r="M987" s="54" t="n">
        <v>5</v>
      </c>
      <c r="N987" s="25" t="inlineStr">
        <is>
          <t>https://zenodo.org/records/17855209</t>
        </is>
      </c>
      <c r="O987" s="25" t="inlineStr">
        <is>
          <t>公开真实生产数据</t>
        </is>
      </c>
      <c r="P987" t="inlineStr">
        <is>
          <t>SHIFT-POST-20260313</t>
        </is>
      </c>
      <c r="Q987" t="inlineStr">
        <is>
          <t>已关联</t>
        </is>
      </c>
      <c r="R987" t="inlineStr">
        <is>
          <t>按班次口径判断</t>
        </is>
      </c>
      <c r="T987" t="inlineStr">
        <is>
          <t>否</t>
        </is>
      </c>
    </row>
    <row r="988">
      <c r="A988" s="25" t="inlineStr">
        <is>
          <t>STOP-POST-00352</t>
        </is>
      </c>
      <c r="B988" s="25" t="inlineStr">
        <is>
          <t>SHIFT-POST-20260313</t>
        </is>
      </c>
      <c r="C988" s="25" t="inlineStr">
        <is>
          <t>改善后</t>
        </is>
      </c>
      <c r="D988" s="51" t="n">
        <v>46094</v>
      </c>
      <c r="E988" s="25" t="inlineStr">
        <is>
          <t>9KK25</t>
        </is>
      </c>
      <c r="F988" s="25" t="inlineStr">
        <is>
          <t>MATERIALS</t>
        </is>
      </c>
      <c r="G988" s="25" t="inlineStr">
        <is>
          <t>MANUAL BRICK HANDLING</t>
        </is>
      </c>
      <c r="H988" s="25" t="inlineStr">
        <is>
          <t>Unplanned</t>
        </is>
      </c>
      <c r="I988" s="25" t="inlineStr">
        <is>
          <t>HACKING STATION</t>
        </is>
      </c>
      <c r="J988" s="25" t="inlineStr">
        <is>
          <t>-</t>
        </is>
      </c>
      <c r="K988" s="53" t="n">
        <v>46094.70208333333</v>
      </c>
      <c r="L988" s="53" t="n">
        <v>46094.7125</v>
      </c>
      <c r="M988" s="54" t="n">
        <v>15</v>
      </c>
      <c r="N988" s="25" t="inlineStr">
        <is>
          <t>https://zenodo.org/records/17855209</t>
        </is>
      </c>
      <c r="O988" s="25" t="inlineStr">
        <is>
          <t>公开真实生产数据</t>
        </is>
      </c>
      <c r="P988" t="inlineStr">
        <is>
          <t>SHIFT-POST-20260313</t>
        </is>
      </c>
      <c r="Q988" t="inlineStr">
        <is>
          <t>已关联</t>
        </is>
      </c>
      <c r="R988" t="inlineStr">
        <is>
          <t>按班次口径判断</t>
        </is>
      </c>
      <c r="T988" t="inlineStr">
        <is>
          <t>否</t>
        </is>
      </c>
    </row>
    <row r="989">
      <c r="A989" s="25" t="inlineStr">
        <is>
          <t>STOP-POST-00353</t>
        </is>
      </c>
      <c r="B989" s="25" t="inlineStr">
        <is>
          <t>SHIFT-POST-20260313</t>
        </is>
      </c>
      <c r="C989" s="25" t="inlineStr">
        <is>
          <t>改善后</t>
        </is>
      </c>
      <c r="D989" s="51" t="n">
        <v>46094</v>
      </c>
      <c r="E989" s="25" t="inlineStr">
        <is>
          <t>KK200-1</t>
        </is>
      </c>
      <c r="F989" s="25" t="inlineStr">
        <is>
          <t>SETUPS-CHANGEOVERS</t>
        </is>
      </c>
      <c r="G989" s="25" t="inlineStr">
        <is>
          <t>MATERIAL CHANGEOVER</t>
        </is>
      </c>
      <c r="H989" s="25" t="inlineStr">
        <is>
          <t>Planned - Included in OEE</t>
        </is>
      </c>
      <c r="I989" s="25" t="inlineStr">
        <is>
          <t>EXTRUDER PRESS</t>
        </is>
      </c>
      <c r="J989" s="25" t="inlineStr">
        <is>
          <t>-</t>
        </is>
      </c>
      <c r="K989" s="53" t="n">
        <v>46094.72013888889</v>
      </c>
      <c r="L989" s="53" t="n">
        <v>46094.7375</v>
      </c>
      <c r="M989" s="54" t="n">
        <v>25</v>
      </c>
      <c r="N989" s="25" t="inlineStr">
        <is>
          <t>https://zenodo.org/records/17855209</t>
        </is>
      </c>
      <c r="O989" s="25" t="inlineStr">
        <is>
          <t>公开真实生产数据</t>
        </is>
      </c>
      <c r="P989" t="inlineStr">
        <is>
          <t>SHIFT-POST-20260313</t>
        </is>
      </c>
      <c r="Q989" t="inlineStr">
        <is>
          <t>已关联</t>
        </is>
      </c>
      <c r="R989" t="inlineStr">
        <is>
          <t>按班次口径判断</t>
        </is>
      </c>
      <c r="T989" t="inlineStr">
        <is>
          <t>是</t>
        </is>
      </c>
      <c r="U989">
        <f>IFERROR(VLOOKUP(G989,'18_换产标准_模拟'!$B$2:$F$4,3,FALSE),"")</f>
        <v/>
      </c>
      <c r="V989">
        <f>IFERROR(MAX(M989-U989,0),"")</f>
        <v/>
      </c>
      <c r="W989">
        <f>IFERROR(IF(V989=0,"达标",IF(V989&lt;=VLOOKUP(G989,'18_换产标准_模拟'!$B$2:$F$4,4,FALSE)-VLOOKUP(G989,'18_换产标准_模拟'!$B$2:$F$4,3,FALSE),"轻微超时",IF(V989&lt;=VLOOKUP(G989,'18_换产标准_模拟'!$B$2:$F$4,5,FALSE)-VLOOKUP(G989,'18_换产标准_模拟'!$B$2:$F$4,3,FALSE),"超时","严重超时"))),"")</f>
        <v/>
      </c>
      <c r="X989">
        <f>IFERROR(INDEX('18_换产标准_模拟'!$A$2:$A$4,MATCH(G989,'18_换产标准_模拟'!$B$2:$B$4,0)),"")</f>
        <v/>
      </c>
      <c r="Y989" t="inlineStr">
        <is>
          <t>团队模拟数据</t>
        </is>
      </c>
    </row>
    <row r="990">
      <c r="A990" s="25" t="inlineStr">
        <is>
          <t>STOP-POST-00354</t>
        </is>
      </c>
      <c r="B990" s="25" t="inlineStr">
        <is>
          <t>SHIFT-POST-20260313</t>
        </is>
      </c>
      <c r="C990" s="25" t="inlineStr">
        <is>
          <t>改善后</t>
        </is>
      </c>
      <c r="D990" s="51" t="n">
        <v>46094</v>
      </c>
      <c r="E990" s="25" t="inlineStr">
        <is>
          <t>KK200-1</t>
        </is>
      </c>
      <c r="F990" s="25" t="inlineStr">
        <is>
          <t>MATERIALS</t>
        </is>
      </c>
      <c r="G990" s="25" t="inlineStr">
        <is>
          <t>MANUAL BRICK HANDLING</t>
        </is>
      </c>
      <c r="H990" s="25" t="inlineStr">
        <is>
          <t>Unplanned</t>
        </is>
      </c>
      <c r="I990" s="25" t="inlineStr">
        <is>
          <t>HACKING STATION</t>
        </is>
      </c>
      <c r="J990" s="25" t="inlineStr">
        <is>
          <t>-</t>
        </is>
      </c>
      <c r="K990" s="53" t="n">
        <v>46094.74722222222</v>
      </c>
      <c r="L990" s="53" t="n">
        <v>46094.75</v>
      </c>
      <c r="M990" s="54" t="n">
        <v>4</v>
      </c>
      <c r="N990" s="25" t="inlineStr">
        <is>
          <t>https://zenodo.org/records/17855209</t>
        </is>
      </c>
      <c r="O990" s="25" t="inlineStr">
        <is>
          <t>公开真实生产数据</t>
        </is>
      </c>
      <c r="P990" t="inlineStr">
        <is>
          <t>SHIFT-POST-20260313</t>
        </is>
      </c>
      <c r="Q990" t="inlineStr">
        <is>
          <t>已关联</t>
        </is>
      </c>
      <c r="R990" t="inlineStr">
        <is>
          <t>按班次口径判断</t>
        </is>
      </c>
      <c r="T990" t="inlineStr">
        <is>
          <t>否</t>
        </is>
      </c>
    </row>
    <row r="991">
      <c r="A991" s="25" t="inlineStr">
        <is>
          <t>STOP-POST-00355</t>
        </is>
      </c>
      <c r="B991" s="25" t="inlineStr">
        <is>
          <t>SHIFT-POST-20260313</t>
        </is>
      </c>
      <c r="C991" s="25" t="inlineStr">
        <is>
          <t>改善后</t>
        </is>
      </c>
      <c r="D991" s="51" t="n">
        <v>46094</v>
      </c>
      <c r="E991" s="25" t="inlineStr">
        <is>
          <t>KK200-1</t>
        </is>
      </c>
      <c r="F991" s="25" t="inlineStr">
        <is>
          <t>MATERIALS</t>
        </is>
      </c>
      <c r="G991" s="25" t="inlineStr">
        <is>
          <t>MANUAL BRICK HANDLING</t>
        </is>
      </c>
      <c r="H991" s="25" t="inlineStr">
        <is>
          <t>Unplanned</t>
        </is>
      </c>
      <c r="I991" s="25" t="inlineStr">
        <is>
          <t>EXTRUDER PRESS</t>
        </is>
      </c>
      <c r="J991" s="25" t="inlineStr">
        <is>
          <t>-</t>
        </is>
      </c>
      <c r="K991" s="53" t="n">
        <v>46094.75486111111</v>
      </c>
      <c r="L991" s="53" t="n">
        <v>46094.76111111111</v>
      </c>
      <c r="M991" s="54" t="n">
        <v>9</v>
      </c>
      <c r="N991" s="25" t="inlineStr">
        <is>
          <t>https://zenodo.org/records/17855209</t>
        </is>
      </c>
      <c r="O991" s="25" t="inlineStr">
        <is>
          <t>公开真实生产数据</t>
        </is>
      </c>
      <c r="P991" t="inlineStr">
        <is>
          <t>SHIFT-POST-20260313</t>
        </is>
      </c>
      <c r="Q991" t="inlineStr">
        <is>
          <t>已关联</t>
        </is>
      </c>
      <c r="R991" t="inlineStr">
        <is>
          <t>按班次口径判断</t>
        </is>
      </c>
      <c r="T991" t="inlineStr">
        <is>
          <t>否</t>
        </is>
      </c>
    </row>
    <row r="992">
      <c r="A992" s="25" t="inlineStr">
        <is>
          <t>STOP-POST-00356</t>
        </is>
      </c>
      <c r="B992" s="25" t="inlineStr">
        <is>
          <t>SHIFT-POST-20260313</t>
        </is>
      </c>
      <c r="C992" s="25" t="inlineStr">
        <is>
          <t>改善后</t>
        </is>
      </c>
      <c r="D992" s="51" t="n">
        <v>46094</v>
      </c>
      <c r="E992" s="25" t="inlineStr">
        <is>
          <t>KK200-1</t>
        </is>
      </c>
      <c r="F992" s="25" t="inlineStr">
        <is>
          <t>MATERIALS</t>
        </is>
      </c>
      <c r="G992" s="25" t="inlineStr">
        <is>
          <t>MANUAL BRICK HANDLING</t>
        </is>
      </c>
      <c r="H992" s="25" t="inlineStr">
        <is>
          <t>Unplanned</t>
        </is>
      </c>
      <c r="I992" s="25" t="inlineStr">
        <is>
          <t>EXTRUDER PRESS</t>
        </is>
      </c>
      <c r="J992" s="25" t="inlineStr">
        <is>
          <t>-</t>
        </is>
      </c>
      <c r="K992" s="53" t="n">
        <v>46094.775</v>
      </c>
      <c r="L992" s="53" t="n">
        <v>46094.77986111111</v>
      </c>
      <c r="M992" s="54" t="n">
        <v>7</v>
      </c>
      <c r="N992" s="25" t="inlineStr">
        <is>
          <t>https://zenodo.org/records/17855209</t>
        </is>
      </c>
      <c r="O992" s="25" t="inlineStr">
        <is>
          <t>公开真实生产数据</t>
        </is>
      </c>
      <c r="P992" t="inlineStr">
        <is>
          <t>SHIFT-POST-20260313</t>
        </is>
      </c>
      <c r="Q992" t="inlineStr">
        <is>
          <t>已关联</t>
        </is>
      </c>
      <c r="R992" t="inlineStr">
        <is>
          <t>按班次口径判断</t>
        </is>
      </c>
      <c r="T992" t="inlineStr">
        <is>
          <t>否</t>
        </is>
      </c>
    </row>
    <row r="993">
      <c r="A993" s="25" t="inlineStr">
        <is>
          <t>STOP-POST-00357</t>
        </is>
      </c>
      <c r="B993" s="25" t="inlineStr">
        <is>
          <t>SHIFT-POST-20260313</t>
        </is>
      </c>
      <c r="C993" s="25" t="inlineStr">
        <is>
          <t>改善后</t>
        </is>
      </c>
      <c r="D993" s="51" t="n">
        <v>46094</v>
      </c>
      <c r="E993" s="25" t="inlineStr">
        <is>
          <t>KK200-1</t>
        </is>
      </c>
      <c r="F993" s="25" t="inlineStr">
        <is>
          <t>OPERATIONAL</t>
        </is>
      </c>
      <c r="G993" s="25" t="inlineStr">
        <is>
          <t>NO PRODUCTION SCHEDULE</t>
        </is>
      </c>
      <c r="H993" s="25" t="inlineStr">
        <is>
          <t>Planned - Not included in OEE</t>
        </is>
      </c>
      <c r="I993" s="25" t="inlineStr">
        <is>
          <t>-</t>
        </is>
      </c>
      <c r="J993" s="25" t="inlineStr">
        <is>
          <t>-</t>
        </is>
      </c>
      <c r="K993" s="53" t="n">
        <v>46094.78333333333</v>
      </c>
      <c r="L993" s="53" t="n">
        <v>46094.79166666666</v>
      </c>
      <c r="M993" s="54" t="n">
        <v>12</v>
      </c>
      <c r="N993" s="25" t="inlineStr">
        <is>
          <t>https://zenodo.org/records/17855209</t>
        </is>
      </c>
      <c r="O993" s="25" t="inlineStr">
        <is>
          <t>公开真实生产数据</t>
        </is>
      </c>
      <c r="P993" t="inlineStr">
        <is>
          <t>SHIFT-POST-20260313</t>
        </is>
      </c>
      <c r="Q993" t="inlineStr">
        <is>
          <t>已关联</t>
        </is>
      </c>
      <c r="R993" t="inlineStr">
        <is>
          <t>按班次口径判断</t>
        </is>
      </c>
      <c r="T993" t="inlineStr">
        <is>
          <t>否</t>
        </is>
      </c>
    </row>
    <row r="994">
      <c r="A994" s="25" t="inlineStr">
        <is>
          <t>STOP-POST-00358</t>
        </is>
      </c>
      <c r="B994" s="25" t="inlineStr">
        <is>
          <t>SHIFT-POST-20260316</t>
        </is>
      </c>
      <c r="C994" s="25" t="inlineStr">
        <is>
          <t>改善后</t>
        </is>
      </c>
      <c r="D994" s="51" t="n">
        <v>46097</v>
      </c>
      <c r="E994" s="25" t="inlineStr">
        <is>
          <t>KK200-1</t>
        </is>
      </c>
      <c r="F994" s="25" t="inlineStr">
        <is>
          <t>OPERATIONAL</t>
        </is>
      </c>
      <c r="G994" s="25" t="inlineStr">
        <is>
          <t>CLEANING</t>
        </is>
      </c>
      <c r="H994" s="25" t="inlineStr">
        <is>
          <t>Planned - Included in OEE</t>
        </is>
      </c>
      <c r="I994" s="25" t="inlineStr">
        <is>
          <t>EXTRUDER PRESS</t>
        </is>
      </c>
      <c r="J994" s="25" t="inlineStr">
        <is>
          <t>-</t>
        </is>
      </c>
      <c r="K994" s="53" t="n">
        <v>46097.46875</v>
      </c>
      <c r="L994" s="53" t="n">
        <v>46097.47569444445</v>
      </c>
      <c r="M994" s="54" t="n">
        <v>11</v>
      </c>
      <c r="N994" s="25" t="inlineStr">
        <is>
          <t>https://zenodo.org/records/17855209</t>
        </is>
      </c>
      <c r="O994" s="25" t="inlineStr">
        <is>
          <t>公开真实生产数据</t>
        </is>
      </c>
      <c r="P994" t="inlineStr">
        <is>
          <t>SHIFT-POST-20260316</t>
        </is>
      </c>
      <c r="Q994" t="inlineStr">
        <is>
          <t>已关联</t>
        </is>
      </c>
      <c r="R994" t="inlineStr">
        <is>
          <t>按班次口径判断</t>
        </is>
      </c>
      <c r="T994" t="inlineStr">
        <is>
          <t>否</t>
        </is>
      </c>
    </row>
    <row r="995">
      <c r="A995" s="25" t="inlineStr">
        <is>
          <t>STOP-POST-00359</t>
        </is>
      </c>
      <c r="B995" s="25" t="inlineStr">
        <is>
          <t>SHIFT-POST-20260316</t>
        </is>
      </c>
      <c r="C995" s="25" t="inlineStr">
        <is>
          <t>改善后</t>
        </is>
      </c>
      <c r="D995" s="51" t="n">
        <v>46097</v>
      </c>
      <c r="E995" s="25" t="inlineStr">
        <is>
          <t>KK200-1</t>
        </is>
      </c>
      <c r="F995" s="25" t="inlineStr">
        <is>
          <t>MATERIALS</t>
        </is>
      </c>
      <c r="G995" s="25" t="inlineStr">
        <is>
          <t>RACKS</t>
        </is>
      </c>
      <c r="H995" s="25" t="inlineStr">
        <is>
          <t>Unplanned</t>
        </is>
      </c>
      <c r="I995" s="25" t="inlineStr">
        <is>
          <t>DRYER</t>
        </is>
      </c>
      <c r="J995" s="25" t="inlineStr">
        <is>
          <t>ΕΒΑΛΕ 2 ΤΕΛΑΡΑ ΜΕΣΑ ΣΤΗΝ ΕΙΣΟΔΟ ΞΗΡΑΝΤΗΡΙΟΥ</t>
        </is>
      </c>
      <c r="K995" s="53" t="n">
        <v>46097.47986111111</v>
      </c>
      <c r="L995" s="53" t="n">
        <v>46097.48541666667</v>
      </c>
      <c r="M995" s="54" t="n">
        <v>8</v>
      </c>
      <c r="N995" s="25" t="inlineStr">
        <is>
          <t>https://zenodo.org/records/17855209</t>
        </is>
      </c>
      <c r="O995" s="25" t="inlineStr">
        <is>
          <t>公开真实生产数据</t>
        </is>
      </c>
      <c r="P995" t="inlineStr">
        <is>
          <t>SHIFT-POST-20260316</t>
        </is>
      </c>
      <c r="Q995" t="inlineStr">
        <is>
          <t>已关联</t>
        </is>
      </c>
      <c r="R995" t="inlineStr">
        <is>
          <t>按班次口径判断</t>
        </is>
      </c>
      <c r="T995" t="inlineStr">
        <is>
          <t>否</t>
        </is>
      </c>
    </row>
    <row r="996">
      <c r="A996" s="25" t="inlineStr">
        <is>
          <t>STOP-POST-00360</t>
        </is>
      </c>
      <c r="B996" s="25" t="inlineStr">
        <is>
          <t>SHIFT-POST-20260316</t>
        </is>
      </c>
      <c r="C996" s="25" t="inlineStr">
        <is>
          <t>改善后</t>
        </is>
      </c>
      <c r="D996" s="51" t="n">
        <v>46097</v>
      </c>
      <c r="E996" s="25" t="inlineStr">
        <is>
          <t>KK200-1</t>
        </is>
      </c>
      <c r="F996" s="25" t="inlineStr">
        <is>
          <t>MATERIALS</t>
        </is>
      </c>
      <c r="G996" s="25" t="inlineStr">
        <is>
          <t>RACK STARVATION</t>
        </is>
      </c>
      <c r="H996" s="25" t="inlineStr">
        <is>
          <t>Unplanned</t>
        </is>
      </c>
      <c r="I996" s="25" t="inlineStr">
        <is>
          <t>EXTRUDER PRESS</t>
        </is>
      </c>
      <c r="J996" s="25" t="inlineStr">
        <is>
          <t>ΑΝΑΜΟΝΗ ΤΕΛΑΡΩΝ ΑΠΟ ΠΑΚΕΤΑΔΟΡΟ</t>
        </is>
      </c>
      <c r="K996" s="53" t="n">
        <v>46097.50555555556</v>
      </c>
      <c r="L996" s="53" t="n">
        <v>46097.50902777778</v>
      </c>
      <c r="M996" s="54" t="n">
        <v>6</v>
      </c>
      <c r="N996" s="25" t="inlineStr">
        <is>
          <t>https://zenodo.org/records/17855209</t>
        </is>
      </c>
      <c r="O996" s="25" t="inlineStr">
        <is>
          <t>公开真实生产数据</t>
        </is>
      </c>
      <c r="P996" t="inlineStr">
        <is>
          <t>SHIFT-POST-20260316</t>
        </is>
      </c>
      <c r="Q996" t="inlineStr">
        <is>
          <t>已关联</t>
        </is>
      </c>
      <c r="R996" t="inlineStr">
        <is>
          <t>按班次口径判断</t>
        </is>
      </c>
      <c r="T996" t="inlineStr">
        <is>
          <t>否</t>
        </is>
      </c>
    </row>
    <row r="997">
      <c r="A997" s="25" t="inlineStr">
        <is>
          <t>STOP-POST-00361</t>
        </is>
      </c>
      <c r="B997" s="25" t="inlineStr">
        <is>
          <t>SHIFT-POST-20260316</t>
        </is>
      </c>
      <c r="C997" s="25" t="inlineStr">
        <is>
          <t>改善后</t>
        </is>
      </c>
      <c r="D997" s="51" t="n">
        <v>46097</v>
      </c>
      <c r="E997" s="25" t="inlineStr">
        <is>
          <t>KK200-1</t>
        </is>
      </c>
      <c r="F997" s="25" t="inlineStr">
        <is>
          <t>MATERIALS</t>
        </is>
      </c>
      <c r="G997" s="25" t="inlineStr">
        <is>
          <t>RACK STARVATION</t>
        </is>
      </c>
      <c r="H997" s="25" t="inlineStr">
        <is>
          <t>Unplanned</t>
        </is>
      </c>
      <c r="I997" s="25" t="inlineStr">
        <is>
          <t>EXTRUDER PRESS</t>
        </is>
      </c>
      <c r="J997" s="25" t="inlineStr">
        <is>
          <t>ΣΠΑΣΜΕΝΑ ΤΟΥΒΛΑ ΣΤΟΝ ΠΑΚΕΤΑΔΟΡΟ</t>
        </is>
      </c>
      <c r="K997" s="53" t="n">
        <v>46097.52291666667</v>
      </c>
      <c r="L997" s="53" t="n">
        <v>46097.53541666667</v>
      </c>
      <c r="M997" s="54" t="n">
        <v>19</v>
      </c>
      <c r="N997" s="25" t="inlineStr">
        <is>
          <t>https://zenodo.org/records/17855209</t>
        </is>
      </c>
      <c r="O997" s="25" t="inlineStr">
        <is>
          <t>公开真实生产数据</t>
        </is>
      </c>
      <c r="P997" t="inlineStr">
        <is>
          <t>SHIFT-POST-20260316</t>
        </is>
      </c>
      <c r="Q997" t="inlineStr">
        <is>
          <t>已关联</t>
        </is>
      </c>
      <c r="R997" t="inlineStr">
        <is>
          <t>按班次口径判断</t>
        </is>
      </c>
      <c r="T997" t="inlineStr">
        <is>
          <t>否</t>
        </is>
      </c>
    </row>
    <row r="998">
      <c r="A998" s="25" t="inlineStr">
        <is>
          <t>STOP-POST-00362</t>
        </is>
      </c>
      <c r="B998" s="25" t="inlineStr">
        <is>
          <t>SHIFT-POST-20260316</t>
        </is>
      </c>
      <c r="C998" s="25" t="inlineStr">
        <is>
          <t>改善后</t>
        </is>
      </c>
      <c r="D998" s="51" t="n">
        <v>46097</v>
      </c>
      <c r="E998" s="25" t="inlineStr">
        <is>
          <t>KK250</t>
        </is>
      </c>
      <c r="F998" s="25" t="inlineStr">
        <is>
          <t>SETUPS-CHANGEOVERS</t>
        </is>
      </c>
      <c r="G998" s="25" t="inlineStr">
        <is>
          <t>MATERIAL CHANGEOVER</t>
        </is>
      </c>
      <c r="H998" s="25" t="inlineStr">
        <is>
          <t>Planned - Included in OEE</t>
        </is>
      </c>
      <c r="I998" s="25" t="inlineStr">
        <is>
          <t>EXTRUDER PRESS</t>
        </is>
      </c>
      <c r="J998" s="25" t="inlineStr">
        <is>
          <t>-</t>
        </is>
      </c>
      <c r="K998" s="53" t="n">
        <v>46097.55763888889</v>
      </c>
      <c r="L998" s="53" t="n">
        <v>46097.56805555556</v>
      </c>
      <c r="M998" s="54" t="n">
        <v>15</v>
      </c>
      <c r="N998" s="25" t="inlineStr">
        <is>
          <t>https://zenodo.org/records/17855209</t>
        </is>
      </c>
      <c r="O998" s="25" t="inlineStr">
        <is>
          <t>公开真实生产数据</t>
        </is>
      </c>
      <c r="P998" t="inlineStr">
        <is>
          <t>SHIFT-POST-20260316</t>
        </is>
      </c>
      <c r="Q998" t="inlineStr">
        <is>
          <t>已关联</t>
        </is>
      </c>
      <c r="R998" t="inlineStr">
        <is>
          <t>按班次口径判断</t>
        </is>
      </c>
      <c r="T998" t="inlineStr">
        <is>
          <t>是</t>
        </is>
      </c>
      <c r="U998">
        <f>IFERROR(VLOOKUP(G998,'18_换产标准_模拟'!$B$2:$F$4,3,FALSE),"")</f>
        <v/>
      </c>
      <c r="V998">
        <f>IFERROR(MAX(M998-U998,0),"")</f>
        <v/>
      </c>
      <c r="W998">
        <f>IFERROR(IF(V998=0,"达标",IF(V998&lt;=VLOOKUP(G998,'18_换产标准_模拟'!$B$2:$F$4,4,FALSE)-VLOOKUP(G998,'18_换产标准_模拟'!$B$2:$F$4,3,FALSE),"轻微超时",IF(V998&lt;=VLOOKUP(G998,'18_换产标准_模拟'!$B$2:$F$4,5,FALSE)-VLOOKUP(G998,'18_换产标准_模拟'!$B$2:$F$4,3,FALSE),"超时","严重超时"))),"")</f>
        <v/>
      </c>
      <c r="X998">
        <f>IFERROR(INDEX('18_换产标准_模拟'!$A$2:$A$4,MATCH(G998,'18_换产标准_模拟'!$B$2:$B$4,0)),"")</f>
        <v/>
      </c>
      <c r="Y998" t="inlineStr">
        <is>
          <t>团队模拟数据</t>
        </is>
      </c>
    </row>
    <row r="999">
      <c r="A999" s="25" t="inlineStr">
        <is>
          <t>STOP-POST-00363</t>
        </is>
      </c>
      <c r="B999" s="25" t="inlineStr">
        <is>
          <t>SHIFT-POST-20260316</t>
        </is>
      </c>
      <c r="C999" s="25" t="inlineStr">
        <is>
          <t>改善后</t>
        </is>
      </c>
      <c r="D999" s="51" t="n">
        <v>46097</v>
      </c>
      <c r="E999" s="25" t="inlineStr">
        <is>
          <t>KK250</t>
        </is>
      </c>
      <c r="F999" s="25" t="inlineStr">
        <is>
          <t>MATERIALS</t>
        </is>
      </c>
      <c r="G999" s="25" t="inlineStr">
        <is>
          <t>EXTRUSION DEFECTS</t>
        </is>
      </c>
      <c r="H999" s="25" t="inlineStr">
        <is>
          <t>Unplanned</t>
        </is>
      </c>
      <c r="I999" s="25" t="inlineStr">
        <is>
          <t>EXTRUDER PRESS</t>
        </is>
      </c>
      <c r="J999" s="25" t="inlineStr">
        <is>
          <t>-</t>
        </is>
      </c>
      <c r="K999" s="53" t="n">
        <v>46097.57083333333</v>
      </c>
      <c r="L999" s="53" t="n">
        <v>46097.57291666666</v>
      </c>
      <c r="M999" s="54" t="n">
        <v>3</v>
      </c>
      <c r="N999" s="25" t="inlineStr">
        <is>
          <t>https://zenodo.org/records/17855209</t>
        </is>
      </c>
      <c r="O999" s="25" t="inlineStr">
        <is>
          <t>公开真实生产数据</t>
        </is>
      </c>
      <c r="P999" t="inlineStr">
        <is>
          <t>SHIFT-POST-20260316</t>
        </is>
      </c>
      <c r="Q999" t="inlineStr">
        <is>
          <t>已关联</t>
        </is>
      </c>
      <c r="R999" t="inlineStr">
        <is>
          <t>按班次口径判断</t>
        </is>
      </c>
      <c r="T999" t="inlineStr">
        <is>
          <t>否</t>
        </is>
      </c>
    </row>
    <row r="1000">
      <c r="A1000" s="25" t="inlineStr">
        <is>
          <t>STOP-POST-00364</t>
        </is>
      </c>
      <c r="B1000" s="25" t="inlineStr">
        <is>
          <t>SHIFT-POST-20260316</t>
        </is>
      </c>
      <c r="C1000" s="25" t="inlineStr">
        <is>
          <t>改善后</t>
        </is>
      </c>
      <c r="D1000" s="51" t="n">
        <v>46097</v>
      </c>
      <c r="E1000" s="25" t="inlineStr">
        <is>
          <t>KK250</t>
        </is>
      </c>
      <c r="F1000" s="25" t="inlineStr">
        <is>
          <t>MATERIALS</t>
        </is>
      </c>
      <c r="G1000" s="25" t="inlineStr">
        <is>
          <t>MANUAL BRICK HANDLING</t>
        </is>
      </c>
      <c r="H1000" s="25" t="inlineStr">
        <is>
          <t>Unplanned</t>
        </is>
      </c>
      <c r="I1000" s="25" t="inlineStr">
        <is>
          <t>HACKING STATION</t>
        </is>
      </c>
      <c r="J1000" s="25" t="inlineStr">
        <is>
          <t>-</t>
        </is>
      </c>
      <c r="K1000" s="53" t="n">
        <v>46097.60555555556</v>
      </c>
      <c r="L1000" s="53" t="n">
        <v>46097.61180555556</v>
      </c>
      <c r="M1000" s="54" t="n">
        <v>9</v>
      </c>
      <c r="N1000" s="25" t="inlineStr">
        <is>
          <t>https://zenodo.org/records/17855209</t>
        </is>
      </c>
      <c r="O1000" s="25" t="inlineStr">
        <is>
          <t>公开真实生产数据</t>
        </is>
      </c>
      <c r="P1000" t="inlineStr">
        <is>
          <t>SHIFT-POST-20260316</t>
        </is>
      </c>
      <c r="Q1000" t="inlineStr">
        <is>
          <t>已关联</t>
        </is>
      </c>
      <c r="R1000" t="inlineStr">
        <is>
          <t>按班次口径判断</t>
        </is>
      </c>
      <c r="T1000" t="inlineStr">
        <is>
          <t>否</t>
        </is>
      </c>
    </row>
    <row r="1001">
      <c r="A1001" s="25" t="inlineStr">
        <is>
          <t>STOP-POST-00365</t>
        </is>
      </c>
      <c r="B1001" s="25" t="inlineStr">
        <is>
          <t>SHIFT-POST-20260316</t>
        </is>
      </c>
      <c r="C1001" s="25" t="inlineStr">
        <is>
          <t>改善后</t>
        </is>
      </c>
      <c r="D1001" s="51" t="n">
        <v>46097</v>
      </c>
      <c r="E1001" s="25" t="inlineStr">
        <is>
          <t>KK250</t>
        </is>
      </c>
      <c r="F1001" s="25" t="inlineStr">
        <is>
          <t>MATERIALS</t>
        </is>
      </c>
      <c r="G1001" s="25" t="inlineStr">
        <is>
          <t>MANUAL BRICK HANDLING</t>
        </is>
      </c>
      <c r="H1001" s="25" t="inlineStr">
        <is>
          <t>Unplanned</t>
        </is>
      </c>
      <c r="I1001" s="25" t="inlineStr">
        <is>
          <t>HACKING STATION</t>
        </is>
      </c>
      <c r="J1001" s="25" t="inlineStr">
        <is>
          <t>-</t>
        </is>
      </c>
      <c r="K1001" s="53" t="n">
        <v>46097.61805555555</v>
      </c>
      <c r="L1001" s="53" t="n">
        <v>46097.62847222222</v>
      </c>
      <c r="M1001" s="54" t="n">
        <v>15</v>
      </c>
      <c r="N1001" s="25" t="inlineStr">
        <is>
          <t>https://zenodo.org/records/17855209</t>
        </is>
      </c>
      <c r="O1001" s="25" t="inlineStr">
        <is>
          <t>公开真实生产数据</t>
        </is>
      </c>
      <c r="P1001" t="inlineStr">
        <is>
          <t>SHIFT-POST-20260316</t>
        </is>
      </c>
      <c r="Q1001" t="inlineStr">
        <is>
          <t>已关联</t>
        </is>
      </c>
      <c r="R1001" t="inlineStr">
        <is>
          <t>按班次口径判断</t>
        </is>
      </c>
      <c r="T1001" t="inlineStr">
        <is>
          <t>否</t>
        </is>
      </c>
    </row>
    <row r="1002">
      <c r="A1002" s="25" t="inlineStr">
        <is>
          <t>STOP-POST-00366</t>
        </is>
      </c>
      <c r="B1002" s="25" t="inlineStr">
        <is>
          <t>SHIFT-POST-20260316</t>
        </is>
      </c>
      <c r="C1002" s="25" t="inlineStr">
        <is>
          <t>改善后</t>
        </is>
      </c>
      <c r="D1002" s="51" t="n">
        <v>46097</v>
      </c>
      <c r="E1002" s="25" t="inlineStr">
        <is>
          <t>KK250</t>
        </is>
      </c>
      <c r="F1002" s="25" t="inlineStr">
        <is>
          <t>MATERIALS</t>
        </is>
      </c>
      <c r="G1002" s="25" t="inlineStr">
        <is>
          <t>MANUAL BRICK HANDLING</t>
        </is>
      </c>
      <c r="H1002" s="25" t="inlineStr">
        <is>
          <t>Unplanned</t>
        </is>
      </c>
      <c r="I1002" s="25" t="inlineStr">
        <is>
          <t>HACKING STATION</t>
        </is>
      </c>
      <c r="J1002" s="25" t="inlineStr">
        <is>
          <t>-</t>
        </is>
      </c>
      <c r="K1002" s="53" t="n">
        <v>46097.63611111111</v>
      </c>
      <c r="L1002" s="53" t="n">
        <v>46097.65763888889</v>
      </c>
      <c r="M1002" s="54" t="n">
        <v>32</v>
      </c>
      <c r="N1002" s="25" t="inlineStr">
        <is>
          <t>https://zenodo.org/records/17855209</t>
        </is>
      </c>
      <c r="O1002" s="25" t="inlineStr">
        <is>
          <t>公开真实生产数据</t>
        </is>
      </c>
      <c r="P1002" t="inlineStr">
        <is>
          <t>SHIFT-POST-20260316</t>
        </is>
      </c>
      <c r="Q1002" t="inlineStr">
        <is>
          <t>已关联</t>
        </is>
      </c>
      <c r="R1002" t="inlineStr">
        <is>
          <t>按班次口径判断</t>
        </is>
      </c>
      <c r="T1002" t="inlineStr">
        <is>
          <t>否</t>
        </is>
      </c>
    </row>
    <row r="1003">
      <c r="A1003" s="25" t="inlineStr">
        <is>
          <t>STOP-POST-00367</t>
        </is>
      </c>
      <c r="B1003" s="25" t="inlineStr">
        <is>
          <t>SHIFT-POST-20260316</t>
        </is>
      </c>
      <c r="C1003" s="25" t="inlineStr">
        <is>
          <t>改善后</t>
        </is>
      </c>
      <c r="D1003" s="51" t="n">
        <v>46097</v>
      </c>
      <c r="E1003" s="25" t="inlineStr">
        <is>
          <t>KK250</t>
        </is>
      </c>
      <c r="F1003" s="25" t="inlineStr">
        <is>
          <t>MATERIALS</t>
        </is>
      </c>
      <c r="G1003" s="25" t="inlineStr">
        <is>
          <t>RACK STARVATION</t>
        </is>
      </c>
      <c r="H1003" s="25" t="inlineStr">
        <is>
          <t>Unplanned</t>
        </is>
      </c>
      <c r="I1003" s="25" t="inlineStr">
        <is>
          <t>EXTRUDER PRESS</t>
        </is>
      </c>
      <c r="J1003" s="25" t="inlineStr">
        <is>
          <t>ΓΙΑ ΝΑ ΓΕΜΙΣΕΙ Η ΓΡΑΜΜΗ ΝΑ ΓΡΑΣΑΡΟΝΤΑΙ ΠΙΟ ΕΥΚΟΛΑ</t>
        </is>
      </c>
      <c r="K1003" s="53" t="n">
        <v>46097.71111111111</v>
      </c>
      <c r="L1003" s="53" t="n">
        <v>46097.72013888889</v>
      </c>
      <c r="M1003" s="54" t="n">
        <v>14</v>
      </c>
      <c r="N1003" s="25" t="inlineStr">
        <is>
          <t>https://zenodo.org/records/17855209</t>
        </is>
      </c>
      <c r="O1003" s="25" t="inlineStr">
        <is>
          <t>公开真实生产数据</t>
        </is>
      </c>
      <c r="P1003" t="inlineStr">
        <is>
          <t>SHIFT-POST-20260316</t>
        </is>
      </c>
      <c r="Q1003" t="inlineStr">
        <is>
          <t>已关联</t>
        </is>
      </c>
      <c r="R1003" t="inlineStr">
        <is>
          <t>按班次口径判断</t>
        </is>
      </c>
      <c r="T1003" t="inlineStr">
        <is>
          <t>否</t>
        </is>
      </c>
    </row>
    <row r="1004">
      <c r="A1004" s="25" t="inlineStr">
        <is>
          <t>STOP-POST-00368</t>
        </is>
      </c>
      <c r="B1004" s="25" t="inlineStr">
        <is>
          <t>SHIFT-POST-20260316</t>
        </is>
      </c>
      <c r="C1004" s="25" t="inlineStr">
        <is>
          <t>改善后</t>
        </is>
      </c>
      <c r="D1004" s="51" t="n">
        <v>46097</v>
      </c>
      <c r="E1004" s="25" t="inlineStr">
        <is>
          <t>KK250</t>
        </is>
      </c>
      <c r="F1004" s="25" t="inlineStr">
        <is>
          <t>MATERIALS</t>
        </is>
      </c>
      <c r="G1004" s="25" t="inlineStr">
        <is>
          <t>RACK STARVATION</t>
        </is>
      </c>
      <c r="H1004" s="25" t="inlineStr">
        <is>
          <t>Unplanned</t>
        </is>
      </c>
      <c r="I1004" s="25" t="inlineStr">
        <is>
          <t>EXTRUDER PRESS</t>
        </is>
      </c>
      <c r="J1004" s="25" t="inlineStr">
        <is>
          <t>ΓΙΑ ΝΑ ΓΕΜΙΣΕΙ Η ΓΡΑΜΜΗ ΝΑ ΓΡΑΣΑΡΟΝΤΑΙ ΠΙΟ ΕΥΚΟΛΑ</t>
        </is>
      </c>
      <c r="K1004" s="53" t="n">
        <v>46097.74097222222</v>
      </c>
      <c r="L1004" s="53" t="n">
        <v>46097.74861111111</v>
      </c>
      <c r="M1004" s="54" t="n">
        <v>11</v>
      </c>
      <c r="N1004" s="25" t="inlineStr">
        <is>
          <t>https://zenodo.org/records/17855209</t>
        </is>
      </c>
      <c r="O1004" s="25" t="inlineStr">
        <is>
          <t>公开真实生产数据</t>
        </is>
      </c>
      <c r="P1004" t="inlineStr">
        <is>
          <t>SHIFT-POST-20260316</t>
        </is>
      </c>
      <c r="Q1004" t="inlineStr">
        <is>
          <t>已关联</t>
        </is>
      </c>
      <c r="R1004" t="inlineStr">
        <is>
          <t>按班次口径判断</t>
        </is>
      </c>
      <c r="T1004" t="inlineStr">
        <is>
          <t>否</t>
        </is>
      </c>
    </row>
    <row r="1005">
      <c r="A1005" s="25" t="inlineStr">
        <is>
          <t>STOP-POST-00369</t>
        </is>
      </c>
      <c r="B1005" s="25" t="inlineStr">
        <is>
          <t>SHIFT-POST-20260316</t>
        </is>
      </c>
      <c r="C1005" s="25" t="inlineStr">
        <is>
          <t>改善后</t>
        </is>
      </c>
      <c r="D1005" s="51" t="n">
        <v>46097</v>
      </c>
      <c r="E1005" s="25" t="inlineStr">
        <is>
          <t>KK250</t>
        </is>
      </c>
      <c r="F1005" s="25" t="inlineStr">
        <is>
          <t>MATERIALS</t>
        </is>
      </c>
      <c r="G1005" s="25" t="inlineStr">
        <is>
          <t>MANUAL BRICK HANDLING</t>
        </is>
      </c>
      <c r="H1005" s="25" t="inlineStr">
        <is>
          <t>Unplanned</t>
        </is>
      </c>
      <c r="I1005" s="25" t="inlineStr">
        <is>
          <t>HACKING STATION</t>
        </is>
      </c>
      <c r="J1005" s="25" t="inlineStr">
        <is>
          <t>-</t>
        </is>
      </c>
      <c r="K1005" s="53" t="n">
        <v>46097.75694444445</v>
      </c>
      <c r="L1005" s="53" t="n">
        <v>46097.76180555556</v>
      </c>
      <c r="M1005" s="54" t="n">
        <v>7</v>
      </c>
      <c r="N1005" s="25" t="inlineStr">
        <is>
          <t>https://zenodo.org/records/17855209</t>
        </is>
      </c>
      <c r="O1005" s="25" t="inlineStr">
        <is>
          <t>公开真实生产数据</t>
        </is>
      </c>
      <c r="P1005" t="inlineStr">
        <is>
          <t>SHIFT-POST-20260316</t>
        </is>
      </c>
      <c r="Q1005" t="inlineStr">
        <is>
          <t>已关联</t>
        </is>
      </c>
      <c r="R1005" t="inlineStr">
        <is>
          <t>按班次口径判断</t>
        </is>
      </c>
      <c r="T1005" t="inlineStr">
        <is>
          <t>否</t>
        </is>
      </c>
    </row>
    <row r="1006">
      <c r="A1006" s="25" t="inlineStr">
        <is>
          <t>STOP-POST-00370</t>
        </is>
      </c>
      <c r="B1006" s="25" t="inlineStr">
        <is>
          <t>SHIFT-POST-20260316</t>
        </is>
      </c>
      <c r="C1006" s="25" t="inlineStr">
        <is>
          <t>改善后</t>
        </is>
      </c>
      <c r="D1006" s="51" t="n">
        <v>46097</v>
      </c>
      <c r="E1006" s="25" t="inlineStr">
        <is>
          <t>KK200-1</t>
        </is>
      </c>
      <c r="F1006" s="25" t="inlineStr">
        <is>
          <t>SETUPS-CHANGEOVERS</t>
        </is>
      </c>
      <c r="G1006" s="25" t="inlineStr">
        <is>
          <t>MATERIAL CHANGEOVER</t>
        </is>
      </c>
      <c r="H1006" s="25" t="inlineStr">
        <is>
          <t>Planned - Included in OEE</t>
        </is>
      </c>
      <c r="I1006" s="25" t="inlineStr">
        <is>
          <t>EXTRUDER PRESS</t>
        </is>
      </c>
      <c r="J1006" s="25" t="inlineStr">
        <is>
          <t>-</t>
        </is>
      </c>
      <c r="K1006" s="53" t="n">
        <v>46097.76388888889</v>
      </c>
      <c r="L1006" s="53" t="n">
        <v>46097.77569444444</v>
      </c>
      <c r="M1006" s="54" t="n">
        <v>17</v>
      </c>
      <c r="N1006" s="25" t="inlineStr">
        <is>
          <t>https://zenodo.org/records/17855209</t>
        </is>
      </c>
      <c r="O1006" s="25" t="inlineStr">
        <is>
          <t>公开真实生产数据</t>
        </is>
      </c>
      <c r="P1006" t="inlineStr">
        <is>
          <t>SHIFT-POST-20260316</t>
        </is>
      </c>
      <c r="Q1006" t="inlineStr">
        <is>
          <t>已关联</t>
        </is>
      </c>
      <c r="R1006" t="inlineStr">
        <is>
          <t>按班次口径判断</t>
        </is>
      </c>
      <c r="T1006" t="inlineStr">
        <is>
          <t>是</t>
        </is>
      </c>
      <c r="U1006">
        <f>IFERROR(VLOOKUP(G1006,'18_换产标准_模拟'!$B$2:$F$4,3,FALSE),"")</f>
        <v/>
      </c>
      <c r="V1006">
        <f>IFERROR(MAX(M1006-U1006,0),"")</f>
        <v/>
      </c>
      <c r="W1006">
        <f>IFERROR(IF(V1006=0,"达标",IF(V1006&lt;=VLOOKUP(G1006,'18_换产标准_模拟'!$B$2:$F$4,4,FALSE)-VLOOKUP(G1006,'18_换产标准_模拟'!$B$2:$F$4,3,FALSE),"轻微超时",IF(V1006&lt;=VLOOKUP(G1006,'18_换产标准_模拟'!$B$2:$F$4,5,FALSE)-VLOOKUP(G1006,'18_换产标准_模拟'!$B$2:$F$4,3,FALSE),"超时","严重超时"))),"")</f>
        <v/>
      </c>
      <c r="X1006">
        <f>IFERROR(INDEX('18_换产标准_模拟'!$A$2:$A$4,MATCH(G1006,'18_换产标准_模拟'!$B$2:$B$4,0)),"")</f>
        <v/>
      </c>
      <c r="Y1006" t="inlineStr">
        <is>
          <t>团队模拟数据</t>
        </is>
      </c>
    </row>
    <row r="1007">
      <c r="A1007" s="25" t="inlineStr">
        <is>
          <t>STOP-POST-00371</t>
        </is>
      </c>
      <c r="B1007" s="25" t="inlineStr">
        <is>
          <t>SHIFT-POST-20260316</t>
        </is>
      </c>
      <c r="C1007" s="25" t="inlineStr">
        <is>
          <t>改善后</t>
        </is>
      </c>
      <c r="D1007" s="51" t="n">
        <v>46097</v>
      </c>
      <c r="E1007" s="25" t="inlineStr">
        <is>
          <t>KK200-1</t>
        </is>
      </c>
      <c r="F1007" s="25" t="inlineStr">
        <is>
          <t>FAILURE</t>
        </is>
      </c>
      <c r="G1007" s="25" t="inlineStr">
        <is>
          <t>OTHER FAILURE</t>
        </is>
      </c>
      <c r="H1007" s="25" t="inlineStr">
        <is>
          <t>Unplanned</t>
        </is>
      </c>
      <c r="I1007" s="25" t="inlineStr">
        <is>
          <t>HACKING STATION</t>
        </is>
      </c>
      <c r="J1007" s="25" t="inlineStr">
        <is>
          <t>ΕΣΠΑΣΕ ΛΑΣΤΙΧΟ ΤΟΥ ΑΕΡΑ ΣΤΟ ΡΟΜΠΟΤ ΠΑΚΕΤΑΔΟΡΟΥ/ ΑΛΛΑΧΤΗΚΕ</t>
        </is>
      </c>
      <c r="K1007" s="53" t="n">
        <v>46097.77847222222</v>
      </c>
      <c r="L1007" s="53" t="n">
        <v>46097.79236111111</v>
      </c>
      <c r="M1007" s="54" t="n">
        <v>20</v>
      </c>
      <c r="N1007" s="25" t="inlineStr">
        <is>
          <t>https://zenodo.org/records/17855209</t>
        </is>
      </c>
      <c r="O1007" s="25" t="inlineStr">
        <is>
          <t>公开真实生产数据</t>
        </is>
      </c>
      <c r="P1007" t="inlineStr">
        <is>
          <t>SHIFT-POST-20260316</t>
        </is>
      </c>
      <c r="Q1007" t="inlineStr">
        <is>
          <t>已关联</t>
        </is>
      </c>
      <c r="R1007" t="inlineStr">
        <is>
          <t>按班次口径判断</t>
        </is>
      </c>
      <c r="T1007" t="inlineStr">
        <is>
          <t>否</t>
        </is>
      </c>
    </row>
    <row r="1008">
      <c r="A1008" s="25" t="inlineStr">
        <is>
          <t>STOP-POST-00372</t>
        </is>
      </c>
      <c r="B1008" s="25" t="inlineStr">
        <is>
          <t>SHIFT-POST-20260316</t>
        </is>
      </c>
      <c r="C1008" s="25" t="inlineStr">
        <is>
          <t>改善后</t>
        </is>
      </c>
      <c r="D1008" s="51" t="n">
        <v>46097</v>
      </c>
      <c r="E1008" s="25" t="inlineStr">
        <is>
          <t>KK200-1</t>
        </is>
      </c>
      <c r="F1008" s="25" t="inlineStr">
        <is>
          <t>OPERATIONAL</t>
        </is>
      </c>
      <c r="G1008" s="25" t="inlineStr">
        <is>
          <t>NO PRODUCTION SCHEDULE</t>
        </is>
      </c>
      <c r="H1008" s="25" t="inlineStr">
        <is>
          <t>Planned - Not included in OEE</t>
        </is>
      </c>
      <c r="I1008" s="25" t="inlineStr">
        <is>
          <t>EXTRUDER PRESS</t>
        </is>
      </c>
      <c r="J1008" s="25" t="inlineStr">
        <is>
          <t>-</t>
        </is>
      </c>
      <c r="K1008" s="53" t="n">
        <v>46097.80138888889</v>
      </c>
      <c r="L1008" s="53" t="n">
        <v>46097.8125</v>
      </c>
      <c r="M1008" s="54" t="n">
        <v>15</v>
      </c>
      <c r="N1008" s="25" t="inlineStr">
        <is>
          <t>https://zenodo.org/records/17855209</t>
        </is>
      </c>
      <c r="O1008" s="25" t="inlineStr">
        <is>
          <t>公开真实生产数据</t>
        </is>
      </c>
      <c r="P1008" t="inlineStr">
        <is>
          <t>SHIFT-POST-20260316</t>
        </is>
      </c>
      <c r="Q1008" t="inlineStr">
        <is>
          <t>已关联</t>
        </is>
      </c>
      <c r="R1008" t="inlineStr">
        <is>
          <t>按班次口径判断</t>
        </is>
      </c>
      <c r="T1008" t="inlineStr">
        <is>
          <t>否</t>
        </is>
      </c>
    </row>
    <row r="1009">
      <c r="A1009" s="25" t="inlineStr">
        <is>
          <t>STOP-POST-00373</t>
        </is>
      </c>
      <c r="B1009" s="25" t="inlineStr">
        <is>
          <t>SHIFT-POST-20260317</t>
        </is>
      </c>
      <c r="C1009" s="25" t="inlineStr">
        <is>
          <t>改善后</t>
        </is>
      </c>
      <c r="D1009" s="51" t="n">
        <v>46098</v>
      </c>
      <c r="E1009" s="25" t="inlineStr">
        <is>
          <t>KK200-1</t>
        </is>
      </c>
      <c r="F1009" s="25" t="inlineStr">
        <is>
          <t>MATERIALS</t>
        </is>
      </c>
      <c r="G1009" s="25" t="inlineStr">
        <is>
          <t>RACK STARVATION</t>
        </is>
      </c>
      <c r="H1009" s="25" t="inlineStr">
        <is>
          <t>Unplanned</t>
        </is>
      </c>
      <c r="I1009" s="25" t="inlineStr">
        <is>
          <t>HACKING STATION</t>
        </is>
      </c>
      <c r="J1009" s="25" t="inlineStr">
        <is>
          <t>grasarisma</t>
        </is>
      </c>
      <c r="K1009" s="53" t="n">
        <v>46098.49097222222</v>
      </c>
      <c r="L1009" s="53" t="n">
        <v>46098.49513888889</v>
      </c>
      <c r="M1009" s="54" t="n">
        <v>6</v>
      </c>
      <c r="N1009" s="25" t="inlineStr">
        <is>
          <t>https://zenodo.org/records/17855209</t>
        </is>
      </c>
      <c r="O1009" s="25" t="inlineStr">
        <is>
          <t>公开真实生产数据</t>
        </is>
      </c>
      <c r="P1009" t="inlineStr">
        <is>
          <t>SHIFT-POST-20260317</t>
        </is>
      </c>
      <c r="Q1009" t="inlineStr">
        <is>
          <t>已关联</t>
        </is>
      </c>
      <c r="R1009" t="inlineStr">
        <is>
          <t>按班次口径判断</t>
        </is>
      </c>
      <c r="T1009" t="inlineStr">
        <is>
          <t>否</t>
        </is>
      </c>
    </row>
    <row r="1010">
      <c r="A1010" s="25" t="inlineStr">
        <is>
          <t>STOP-POST-00374</t>
        </is>
      </c>
      <c r="B1010" s="25" t="inlineStr">
        <is>
          <t>SHIFT-POST-20260317</t>
        </is>
      </c>
      <c r="C1010" s="25" t="inlineStr">
        <is>
          <t>改善后</t>
        </is>
      </c>
      <c r="D1010" s="51" t="n">
        <v>46098</v>
      </c>
      <c r="E1010" s="25" t="inlineStr">
        <is>
          <t>KK200-1</t>
        </is>
      </c>
      <c r="F1010" s="25" t="inlineStr">
        <is>
          <t>MATERIALS</t>
        </is>
      </c>
      <c r="G1010" s="25" t="inlineStr">
        <is>
          <t>RACK STARVATION</t>
        </is>
      </c>
      <c r="H1010" s="25" t="inlineStr">
        <is>
          <t>Unplanned</t>
        </is>
      </c>
      <c r="I1010" s="25" t="inlineStr">
        <is>
          <t>HACKING STATION</t>
        </is>
      </c>
      <c r="J1010" s="25" t="inlineStr">
        <is>
          <t>greasing</t>
        </is>
      </c>
      <c r="K1010" s="53" t="n">
        <v>46098.50277777778</v>
      </c>
      <c r="L1010" s="53" t="n">
        <v>46098.50486111111</v>
      </c>
      <c r="M1010" s="54" t="n">
        <v>4</v>
      </c>
      <c r="N1010" s="25" t="inlineStr">
        <is>
          <t>https://zenodo.org/records/17855209</t>
        </is>
      </c>
      <c r="O1010" s="25" t="inlineStr">
        <is>
          <t>公开真实生产数据</t>
        </is>
      </c>
      <c r="P1010" t="inlineStr">
        <is>
          <t>SHIFT-POST-20260317</t>
        </is>
      </c>
      <c r="Q1010" t="inlineStr">
        <is>
          <t>已关联</t>
        </is>
      </c>
      <c r="R1010" t="inlineStr">
        <is>
          <t>按班次口径判断</t>
        </is>
      </c>
      <c r="T1010" t="inlineStr">
        <is>
          <t>否</t>
        </is>
      </c>
    </row>
    <row r="1011">
      <c r="A1011" s="25" t="inlineStr">
        <is>
          <t>STOP-POST-00375</t>
        </is>
      </c>
      <c r="B1011" s="25" t="inlineStr">
        <is>
          <t>SHIFT-POST-20260317</t>
        </is>
      </c>
      <c r="C1011" s="25" t="inlineStr">
        <is>
          <t>改善后</t>
        </is>
      </c>
      <c r="D1011" s="51" t="n">
        <v>46098</v>
      </c>
      <c r="E1011" s="25" t="inlineStr">
        <is>
          <t>KK200-1</t>
        </is>
      </c>
      <c r="F1011" s="25" t="inlineStr">
        <is>
          <t>MATERIALS</t>
        </is>
      </c>
      <c r="G1011" s="25" t="inlineStr">
        <is>
          <t>RACK STARVATION</t>
        </is>
      </c>
      <c r="H1011" s="25" t="inlineStr">
        <is>
          <t>Unplanned</t>
        </is>
      </c>
      <c r="I1011" s="25" t="inlineStr">
        <is>
          <t>HACKING STATION</t>
        </is>
      </c>
      <c r="J1011" s="25" t="inlineStr">
        <is>
          <t>greasing</t>
        </is>
      </c>
      <c r="K1011" s="53" t="n">
        <v>46098.53680555556</v>
      </c>
      <c r="L1011" s="53" t="n">
        <v>46098.54513888889</v>
      </c>
      <c r="M1011" s="54" t="n">
        <v>12</v>
      </c>
      <c r="N1011" s="25" t="inlineStr">
        <is>
          <t>https://zenodo.org/records/17855209</t>
        </is>
      </c>
      <c r="O1011" s="25" t="inlineStr">
        <is>
          <t>公开真实生产数据</t>
        </is>
      </c>
      <c r="P1011" t="inlineStr">
        <is>
          <t>SHIFT-POST-20260317</t>
        </is>
      </c>
      <c r="Q1011" t="inlineStr">
        <is>
          <t>已关联</t>
        </is>
      </c>
      <c r="R1011" t="inlineStr">
        <is>
          <t>按班次口径判断</t>
        </is>
      </c>
      <c r="T1011" t="inlineStr">
        <is>
          <t>否</t>
        </is>
      </c>
    </row>
    <row r="1012">
      <c r="A1012" s="25" t="inlineStr">
        <is>
          <t>STOP-POST-00376</t>
        </is>
      </c>
      <c r="B1012" s="25" t="inlineStr">
        <is>
          <t>SHIFT-POST-20260317</t>
        </is>
      </c>
      <c r="C1012" s="25" t="inlineStr">
        <is>
          <t>改善后</t>
        </is>
      </c>
      <c r="D1012" s="51" t="n">
        <v>46098</v>
      </c>
      <c r="E1012" s="25" t="inlineStr">
        <is>
          <t>KK200-1</t>
        </is>
      </c>
      <c r="F1012" s="25" t="inlineStr">
        <is>
          <t>MATERIALS</t>
        </is>
      </c>
      <c r="G1012" s="25" t="inlineStr">
        <is>
          <t>RACK STARVATION</t>
        </is>
      </c>
      <c r="H1012" s="25" t="inlineStr">
        <is>
          <t>Unplanned</t>
        </is>
      </c>
      <c r="I1012" s="25" t="inlineStr">
        <is>
          <t>DRYER</t>
        </is>
      </c>
      <c r="J1012" s="25" t="inlineStr">
        <is>
          <t>ΠΡΟΒΛΗΜΑΤΙΚΟ ΤΕΛΑΡΟ ΣΤΗΝ ΕΙΣΟΔΟ ΞΥΡΑΝΤΗΡΙΟΥ</t>
        </is>
      </c>
      <c r="K1012" s="53" t="n">
        <v>46098.55833333333</v>
      </c>
      <c r="L1012" s="53" t="n">
        <v>46098.56111111111</v>
      </c>
      <c r="M1012" s="54" t="n">
        <v>5</v>
      </c>
      <c r="N1012" s="25" t="inlineStr">
        <is>
          <t>https://zenodo.org/records/17855209</t>
        </is>
      </c>
      <c r="O1012" s="25" t="inlineStr">
        <is>
          <t>公开真实生产数据</t>
        </is>
      </c>
      <c r="P1012" t="inlineStr">
        <is>
          <t>SHIFT-POST-20260317</t>
        </is>
      </c>
      <c r="Q1012" t="inlineStr">
        <is>
          <t>已关联</t>
        </is>
      </c>
      <c r="R1012" t="inlineStr">
        <is>
          <t>按班次口径判断</t>
        </is>
      </c>
      <c r="T1012" t="inlineStr">
        <is>
          <t>否</t>
        </is>
      </c>
    </row>
    <row r="1013">
      <c r="A1013" s="25" t="inlineStr">
        <is>
          <t>STOP-POST-00377</t>
        </is>
      </c>
      <c r="B1013" s="25" t="inlineStr">
        <is>
          <t>SHIFT-POST-20260317</t>
        </is>
      </c>
      <c r="C1013" s="25" t="inlineStr">
        <is>
          <t>改善后</t>
        </is>
      </c>
      <c r="D1013" s="51" t="n">
        <v>46098</v>
      </c>
      <c r="E1013" s="25" t="inlineStr">
        <is>
          <t>KK200-1</t>
        </is>
      </c>
      <c r="F1013" s="25" t="inlineStr">
        <is>
          <t>MATERIALS</t>
        </is>
      </c>
      <c r="G1013" s="25" t="inlineStr">
        <is>
          <t>RACK STARVATION</t>
        </is>
      </c>
      <c r="H1013" s="25" t="inlineStr">
        <is>
          <t>Unplanned</t>
        </is>
      </c>
      <c r="I1013" s="25" t="inlineStr">
        <is>
          <t>HACKING STATION</t>
        </is>
      </c>
      <c r="J1013" s="25" t="inlineStr">
        <is>
          <t>greasing</t>
        </is>
      </c>
      <c r="K1013" s="53" t="n">
        <v>46098.57569444444</v>
      </c>
      <c r="L1013" s="53" t="n">
        <v>46098.57847222222</v>
      </c>
      <c r="M1013" s="54" t="n">
        <v>4</v>
      </c>
      <c r="N1013" s="25" t="inlineStr">
        <is>
          <t>https://zenodo.org/records/17855209</t>
        </is>
      </c>
      <c r="O1013" s="25" t="inlineStr">
        <is>
          <t>公开真实生产数据</t>
        </is>
      </c>
      <c r="P1013" t="inlineStr">
        <is>
          <t>SHIFT-POST-20260317</t>
        </is>
      </c>
      <c r="Q1013" t="inlineStr">
        <is>
          <t>已关联</t>
        </is>
      </c>
      <c r="R1013" t="inlineStr">
        <is>
          <t>按班次口径判断</t>
        </is>
      </c>
      <c r="T1013" t="inlineStr">
        <is>
          <t>否</t>
        </is>
      </c>
    </row>
    <row r="1014">
      <c r="A1014" s="25" t="inlineStr">
        <is>
          <t>STOP-POST-00378</t>
        </is>
      </c>
      <c r="B1014" s="25" t="inlineStr">
        <is>
          <t>SHIFT-POST-20260317</t>
        </is>
      </c>
      <c r="C1014" s="25" t="inlineStr">
        <is>
          <t>改善后</t>
        </is>
      </c>
      <c r="D1014" s="51" t="n">
        <v>46098</v>
      </c>
      <c r="E1014" s="25" t="inlineStr">
        <is>
          <t>KK200-1</t>
        </is>
      </c>
      <c r="F1014" s="25" t="inlineStr">
        <is>
          <t>MATERIALS</t>
        </is>
      </c>
      <c r="G1014" s="25" t="inlineStr">
        <is>
          <t>RACK STARVATION</t>
        </is>
      </c>
      <c r="H1014" s="25" t="inlineStr">
        <is>
          <t>Unplanned</t>
        </is>
      </c>
      <c r="I1014" s="25" t="inlineStr">
        <is>
          <t>EXTRUDER PRESS</t>
        </is>
      </c>
      <c r="J1014" s="25" t="inlineStr">
        <is>
          <t>greasing</t>
        </is>
      </c>
      <c r="K1014" s="53" t="n">
        <v>46098.59027777778</v>
      </c>
      <c r="L1014" s="53" t="n">
        <v>46098.59652777778</v>
      </c>
      <c r="M1014" s="54" t="n">
        <v>9</v>
      </c>
      <c r="N1014" s="25" t="inlineStr">
        <is>
          <t>https://zenodo.org/records/17855209</t>
        </is>
      </c>
      <c r="O1014" s="25" t="inlineStr">
        <is>
          <t>公开真实生产数据</t>
        </is>
      </c>
      <c r="P1014" t="inlineStr">
        <is>
          <t>SHIFT-POST-20260317</t>
        </is>
      </c>
      <c r="Q1014" t="inlineStr">
        <is>
          <t>已关联</t>
        </is>
      </c>
      <c r="R1014" t="inlineStr">
        <is>
          <t>按班次口径判断</t>
        </is>
      </c>
      <c r="T1014" t="inlineStr">
        <is>
          <t>否</t>
        </is>
      </c>
    </row>
    <row r="1015">
      <c r="A1015" s="25" t="inlineStr">
        <is>
          <t>STOP-POST-00379</t>
        </is>
      </c>
      <c r="B1015" s="25" t="inlineStr">
        <is>
          <t>SHIFT-POST-20260317</t>
        </is>
      </c>
      <c r="C1015" s="25" t="inlineStr">
        <is>
          <t>改善后</t>
        </is>
      </c>
      <c r="D1015" s="51" t="n">
        <v>46098</v>
      </c>
      <c r="E1015" s="25" t="inlineStr">
        <is>
          <t>KK200-1</t>
        </is>
      </c>
      <c r="F1015" s="25" t="inlineStr">
        <is>
          <t>MATERIALS</t>
        </is>
      </c>
      <c r="G1015" s="25" t="inlineStr">
        <is>
          <t>RACK STARVATION</t>
        </is>
      </c>
      <c r="H1015" s="25" t="inlineStr">
        <is>
          <t>Unplanned</t>
        </is>
      </c>
      <c r="I1015" s="25" t="inlineStr">
        <is>
          <t>HACKING STATION</t>
        </is>
      </c>
      <c r="J1015" s="25" t="inlineStr">
        <is>
          <t>greasing</t>
        </is>
      </c>
      <c r="K1015" s="53" t="n">
        <v>46098.63819444444</v>
      </c>
      <c r="L1015" s="53" t="n">
        <v>46098.64097222222</v>
      </c>
      <c r="M1015" s="54" t="n">
        <v>4</v>
      </c>
      <c r="N1015" s="25" t="inlineStr">
        <is>
          <t>https://zenodo.org/records/17855209</t>
        </is>
      </c>
      <c r="O1015" s="25" t="inlineStr">
        <is>
          <t>公开真实生产数据</t>
        </is>
      </c>
      <c r="P1015" t="inlineStr">
        <is>
          <t>SHIFT-POST-20260317</t>
        </is>
      </c>
      <c r="Q1015" t="inlineStr">
        <is>
          <t>已关联</t>
        </is>
      </c>
      <c r="R1015" t="inlineStr">
        <is>
          <t>按班次口径判断</t>
        </is>
      </c>
      <c r="T1015" t="inlineStr">
        <is>
          <t>否</t>
        </is>
      </c>
    </row>
    <row r="1016">
      <c r="A1016" s="25" t="inlineStr">
        <is>
          <t>STOP-POST-00380</t>
        </is>
      </c>
      <c r="B1016" s="25" t="inlineStr">
        <is>
          <t>SHIFT-POST-20260317</t>
        </is>
      </c>
      <c r="C1016" s="25" t="inlineStr">
        <is>
          <t>改善后</t>
        </is>
      </c>
      <c r="D1016" s="51" t="n">
        <v>46098</v>
      </c>
      <c r="E1016" s="25" t="inlineStr">
        <is>
          <t>KK200-1</t>
        </is>
      </c>
      <c r="F1016" s="25" t="inlineStr">
        <is>
          <t>OPERATIONAL</t>
        </is>
      </c>
      <c r="G1016" s="25" t="inlineStr">
        <is>
          <t>PLANNED MAINTENANCE</t>
        </is>
      </c>
      <c r="H1016" s="25" t="inlineStr">
        <is>
          <t>Planned - Not included in OEE</t>
        </is>
      </c>
      <c r="I1016" s="25" t="inlineStr">
        <is>
          <t>EXTRUDER PRESS</t>
        </is>
      </c>
      <c r="J1016" s="25" t="inlineStr">
        <is>
          <t>vacuum</t>
        </is>
      </c>
      <c r="K1016" s="53" t="n">
        <v>46098.64791666667</v>
      </c>
      <c r="L1016" s="53" t="n">
        <v>46098.65138888889</v>
      </c>
      <c r="M1016" s="54" t="n">
        <v>6</v>
      </c>
      <c r="N1016" s="25" t="inlineStr">
        <is>
          <t>https://zenodo.org/records/17855209</t>
        </is>
      </c>
      <c r="O1016" s="25" t="inlineStr">
        <is>
          <t>公开真实生产数据</t>
        </is>
      </c>
      <c r="P1016" t="inlineStr">
        <is>
          <t>SHIFT-POST-20260317</t>
        </is>
      </c>
      <c r="Q1016" t="inlineStr">
        <is>
          <t>已关联</t>
        </is>
      </c>
      <c r="R1016" t="inlineStr">
        <is>
          <t>按班次口径判断</t>
        </is>
      </c>
      <c r="T1016" t="inlineStr">
        <is>
          <t>否</t>
        </is>
      </c>
    </row>
    <row r="1017">
      <c r="A1017" s="25" t="inlineStr">
        <is>
          <t>STOP-POST-00381</t>
        </is>
      </c>
      <c r="B1017" s="25" t="inlineStr">
        <is>
          <t>SHIFT-POST-20260317</t>
        </is>
      </c>
      <c r="C1017" s="25" t="inlineStr">
        <is>
          <t>改善后</t>
        </is>
      </c>
      <c r="D1017" s="51" t="n">
        <v>46098</v>
      </c>
      <c r="E1017" s="25" t="inlineStr">
        <is>
          <t>KK200-1</t>
        </is>
      </c>
      <c r="F1017" s="25" t="inlineStr">
        <is>
          <t>MATERIALS</t>
        </is>
      </c>
      <c r="G1017" s="25" t="inlineStr">
        <is>
          <t>KILN CAR STARVATION</t>
        </is>
      </c>
      <c r="H1017" s="25" t="inlineStr">
        <is>
          <t>Unplanned</t>
        </is>
      </c>
      <c r="I1017" s="25" t="inlineStr">
        <is>
          <t>HACKING STATION</t>
        </is>
      </c>
      <c r="J1017" s="25" t="inlineStr">
        <is>
          <t>ΔΕΝ ΕΦΕΡΝΕ ΒΑΓΟΝΙ ΤΟ ΚΑΡΕΛΙΝΟ ΣΤΟΝ ΠΑΚΕΤΑΔΟΡΟ</t>
        </is>
      </c>
      <c r="K1017" s="53" t="n">
        <v>46098.65833333333</v>
      </c>
      <c r="L1017" s="53" t="n">
        <v>46098.67569444444</v>
      </c>
      <c r="M1017" s="54" t="n">
        <v>25</v>
      </c>
      <c r="N1017" s="25" t="inlineStr">
        <is>
          <t>https://zenodo.org/records/17855209</t>
        </is>
      </c>
      <c r="O1017" s="25" t="inlineStr">
        <is>
          <t>公开真实生产数据</t>
        </is>
      </c>
      <c r="P1017" t="inlineStr">
        <is>
          <t>SHIFT-POST-20260317</t>
        </is>
      </c>
      <c r="Q1017" t="inlineStr">
        <is>
          <t>已关联</t>
        </is>
      </c>
      <c r="R1017" t="inlineStr">
        <is>
          <t>按班次口径判断</t>
        </is>
      </c>
      <c r="T1017" t="inlineStr">
        <is>
          <t>否</t>
        </is>
      </c>
    </row>
    <row r="1018">
      <c r="A1018" s="25" t="inlineStr">
        <is>
          <t>STOP-POST-00382</t>
        </is>
      </c>
      <c r="B1018" s="25" t="inlineStr">
        <is>
          <t>SHIFT-POST-20260317</t>
        </is>
      </c>
      <c r="C1018" s="25" t="inlineStr">
        <is>
          <t>改善后</t>
        </is>
      </c>
      <c r="D1018" s="51" t="n">
        <v>46098</v>
      </c>
      <c r="E1018" s="25" t="inlineStr">
        <is>
          <t>KK200-1</t>
        </is>
      </c>
      <c r="F1018" s="25" t="inlineStr">
        <is>
          <t>MATERIALS</t>
        </is>
      </c>
      <c r="G1018" s="25" t="inlineStr">
        <is>
          <t>RACK STARVATION</t>
        </is>
      </c>
      <c r="H1018" s="25" t="inlineStr">
        <is>
          <t>Unplanned</t>
        </is>
      </c>
      <c r="I1018" s="25" t="inlineStr">
        <is>
          <t>HACKING STATION</t>
        </is>
      </c>
      <c r="J1018" s="25" t="inlineStr">
        <is>
          <t>greasing</t>
        </is>
      </c>
      <c r="K1018" s="53" t="n">
        <v>46098.68333333333</v>
      </c>
      <c r="L1018" s="53" t="n">
        <v>46098.68541666667</v>
      </c>
      <c r="M1018" s="54" t="n">
        <v>3</v>
      </c>
      <c r="N1018" s="25" t="inlineStr">
        <is>
          <t>https://zenodo.org/records/17855209</t>
        </is>
      </c>
      <c r="O1018" s="25" t="inlineStr">
        <is>
          <t>公开真实生产数据</t>
        </is>
      </c>
      <c r="P1018" t="inlineStr">
        <is>
          <t>SHIFT-POST-20260317</t>
        </is>
      </c>
      <c r="Q1018" t="inlineStr">
        <is>
          <t>已关联</t>
        </is>
      </c>
      <c r="R1018" t="inlineStr">
        <is>
          <t>按班次口径判断</t>
        </is>
      </c>
      <c r="T1018" t="inlineStr">
        <is>
          <t>否</t>
        </is>
      </c>
    </row>
    <row r="1019">
      <c r="A1019" s="25" t="inlineStr">
        <is>
          <t>STOP-POST-00383</t>
        </is>
      </c>
      <c r="B1019" s="25" t="inlineStr">
        <is>
          <t>SHIFT-POST-20260317</t>
        </is>
      </c>
      <c r="C1019" s="25" t="inlineStr">
        <is>
          <t>改善后</t>
        </is>
      </c>
      <c r="D1019" s="51" t="n">
        <v>46098</v>
      </c>
      <c r="E1019" s="25" t="inlineStr">
        <is>
          <t>KK200-1</t>
        </is>
      </c>
      <c r="F1019" s="25" t="inlineStr">
        <is>
          <t>MATERIALS</t>
        </is>
      </c>
      <c r="G1019" s="25" t="inlineStr">
        <is>
          <t>RACK STARVATION</t>
        </is>
      </c>
      <c r="H1019" s="25" t="inlineStr">
        <is>
          <t>Unplanned</t>
        </is>
      </c>
      <c r="I1019" s="25" t="inlineStr">
        <is>
          <t>HACKING STATION</t>
        </is>
      </c>
      <c r="J1019" s="25" t="inlineStr">
        <is>
          <t>greasing</t>
        </is>
      </c>
      <c r="K1019" s="53" t="n">
        <v>46098.69444444445</v>
      </c>
      <c r="L1019" s="53" t="n">
        <v>46098.7</v>
      </c>
      <c r="M1019" s="54" t="n">
        <v>8</v>
      </c>
      <c r="N1019" s="25" t="inlineStr">
        <is>
          <t>https://zenodo.org/records/17855209</t>
        </is>
      </c>
      <c r="O1019" s="25" t="inlineStr">
        <is>
          <t>公开真实生产数据</t>
        </is>
      </c>
      <c r="P1019" t="inlineStr">
        <is>
          <t>SHIFT-POST-20260317</t>
        </is>
      </c>
      <c r="Q1019" t="inlineStr">
        <is>
          <t>已关联</t>
        </is>
      </c>
      <c r="R1019" t="inlineStr">
        <is>
          <t>按班次口径判断</t>
        </is>
      </c>
      <c r="T1019" t="inlineStr">
        <is>
          <t>否</t>
        </is>
      </c>
    </row>
    <row r="1020">
      <c r="A1020" s="25" t="inlineStr">
        <is>
          <t>STOP-POST-00384</t>
        </is>
      </c>
      <c r="B1020" s="25" t="inlineStr">
        <is>
          <t>SHIFT-POST-20260317</t>
        </is>
      </c>
      <c r="C1020" s="25" t="inlineStr">
        <is>
          <t>改善后</t>
        </is>
      </c>
      <c r="D1020" s="51" t="n">
        <v>46098</v>
      </c>
      <c r="E1020" s="25" t="inlineStr">
        <is>
          <t>7KK25</t>
        </is>
      </c>
      <c r="F1020" s="25" t="inlineStr">
        <is>
          <t>SETUPS-CHANGEOVERS</t>
        </is>
      </c>
      <c r="G1020" s="25" t="inlineStr">
        <is>
          <t>MATERIAL CHANGEOVER</t>
        </is>
      </c>
      <c r="H1020" s="25" t="inlineStr">
        <is>
          <t>Planned - Included in OEE</t>
        </is>
      </c>
      <c r="I1020" s="25" t="inlineStr">
        <is>
          <t>EXTRUDER PRESS</t>
        </is>
      </c>
      <c r="J1020" s="25" t="inlineStr">
        <is>
          <t>-</t>
        </is>
      </c>
      <c r="K1020" s="53" t="n">
        <v>46098.75763888889</v>
      </c>
      <c r="L1020" s="53" t="n">
        <v>46098.77013888889</v>
      </c>
      <c r="M1020" s="54" t="n">
        <v>18</v>
      </c>
      <c r="N1020" s="25" t="inlineStr">
        <is>
          <t>https://zenodo.org/records/17855209</t>
        </is>
      </c>
      <c r="O1020" s="25" t="inlineStr">
        <is>
          <t>公开真实生产数据</t>
        </is>
      </c>
      <c r="P1020" t="inlineStr">
        <is>
          <t>SHIFT-POST-20260317</t>
        </is>
      </c>
      <c r="Q1020" t="inlineStr">
        <is>
          <t>已关联</t>
        </is>
      </c>
      <c r="R1020" t="inlineStr">
        <is>
          <t>按班次口径判断</t>
        </is>
      </c>
      <c r="T1020" t="inlineStr">
        <is>
          <t>是</t>
        </is>
      </c>
      <c r="U1020">
        <f>IFERROR(VLOOKUP(G1020,'18_换产标准_模拟'!$B$2:$F$4,3,FALSE),"")</f>
        <v/>
      </c>
      <c r="V1020">
        <f>IFERROR(MAX(M1020-U1020,0),"")</f>
        <v/>
      </c>
      <c r="W1020">
        <f>IFERROR(IF(V1020=0,"达标",IF(V1020&lt;=VLOOKUP(G1020,'18_换产标准_模拟'!$B$2:$F$4,4,FALSE)-VLOOKUP(G1020,'18_换产标准_模拟'!$B$2:$F$4,3,FALSE),"轻微超时",IF(V1020&lt;=VLOOKUP(G1020,'18_换产标准_模拟'!$B$2:$F$4,5,FALSE)-VLOOKUP(G1020,'18_换产标准_模拟'!$B$2:$F$4,3,FALSE),"超时","严重超时"))),"")</f>
        <v/>
      </c>
      <c r="X1020">
        <f>IFERROR(INDEX('18_换产标准_模拟'!$A$2:$A$4,MATCH(G1020,'18_换产标准_模拟'!$B$2:$B$4,0)),"")</f>
        <v/>
      </c>
      <c r="Y1020" t="inlineStr">
        <is>
          <t>团队模拟数据</t>
        </is>
      </c>
    </row>
    <row r="1021">
      <c r="A1021" s="25" t="inlineStr">
        <is>
          <t>STOP-POST-00385</t>
        </is>
      </c>
      <c r="B1021" s="25" t="inlineStr">
        <is>
          <t>SHIFT-POST-20260317</t>
        </is>
      </c>
      <c r="C1021" s="25" t="inlineStr">
        <is>
          <t>改善后</t>
        </is>
      </c>
      <c r="D1021" s="51" t="n">
        <v>46098</v>
      </c>
      <c r="E1021" s="25" t="inlineStr">
        <is>
          <t>7KK25</t>
        </is>
      </c>
      <c r="F1021" s="25" t="inlineStr">
        <is>
          <t>OPERATIONAL</t>
        </is>
      </c>
      <c r="G1021" s="25" t="inlineStr">
        <is>
          <t>NO PRODUCTION SCHEDULE</t>
        </is>
      </c>
      <c r="H1021" s="25" t="inlineStr">
        <is>
          <t>Planned - Not included in OEE</t>
        </is>
      </c>
      <c r="I1021" s="25" t="inlineStr">
        <is>
          <t>-</t>
        </is>
      </c>
      <c r="J1021" s="25" t="inlineStr">
        <is>
          <t>-</t>
        </is>
      </c>
      <c r="K1021" s="53" t="n">
        <v>46098.79861111111</v>
      </c>
      <c r="L1021" s="53" t="n">
        <v>46098.8125</v>
      </c>
      <c r="M1021" s="54" t="n">
        <v>19</v>
      </c>
      <c r="N1021" s="25" t="inlineStr">
        <is>
          <t>https://zenodo.org/records/17855209</t>
        </is>
      </c>
      <c r="O1021" s="25" t="inlineStr">
        <is>
          <t>公开真实生产数据</t>
        </is>
      </c>
      <c r="P1021" t="inlineStr">
        <is>
          <t>SHIFT-POST-20260317</t>
        </is>
      </c>
      <c r="Q1021" t="inlineStr">
        <is>
          <t>已关联</t>
        </is>
      </c>
      <c r="R1021" t="inlineStr">
        <is>
          <t>按班次口径判断</t>
        </is>
      </c>
      <c r="T1021" t="inlineStr">
        <is>
          <t>否</t>
        </is>
      </c>
    </row>
    <row r="1022">
      <c r="A1022" s="25" t="inlineStr">
        <is>
          <t>STOP-POST-00386</t>
        </is>
      </c>
      <c r="B1022" s="25" t="inlineStr">
        <is>
          <t>SHIFT-POST-20260318</t>
        </is>
      </c>
      <c r="C1022" s="25" t="inlineStr">
        <is>
          <t>改善后</t>
        </is>
      </c>
      <c r="D1022" s="51" t="n">
        <v>46099</v>
      </c>
      <c r="E1022" s="25" t="inlineStr">
        <is>
          <t>7KK25</t>
        </is>
      </c>
      <c r="F1022" s="25" t="inlineStr">
        <is>
          <t>OPERATIONAL</t>
        </is>
      </c>
      <c r="G1022" s="25" t="inlineStr">
        <is>
          <t>CLEANING</t>
        </is>
      </c>
      <c r="H1022" s="25" t="inlineStr">
        <is>
          <t>Planned - Included in OEE</t>
        </is>
      </c>
      <c r="I1022" s="25" t="inlineStr">
        <is>
          <t>EXTRUDER PRESS</t>
        </is>
      </c>
      <c r="J1022" s="25" t="inlineStr">
        <is>
          <t>-</t>
        </is>
      </c>
      <c r="K1022" s="53" t="n">
        <v>46099.46875</v>
      </c>
      <c r="L1022" s="53" t="n">
        <v>46099.47569444445</v>
      </c>
      <c r="M1022" s="54" t="n">
        <v>11</v>
      </c>
      <c r="N1022" s="25" t="inlineStr">
        <is>
          <t>https://zenodo.org/records/17855209</t>
        </is>
      </c>
      <c r="O1022" s="25" t="inlineStr">
        <is>
          <t>公开真实生产数据</t>
        </is>
      </c>
      <c r="P1022" t="inlineStr">
        <is>
          <t>SHIFT-POST-20260318</t>
        </is>
      </c>
      <c r="Q1022" t="inlineStr">
        <is>
          <t>已关联</t>
        </is>
      </c>
      <c r="R1022" t="inlineStr">
        <is>
          <t>按班次口径判断</t>
        </is>
      </c>
      <c r="T1022" t="inlineStr">
        <is>
          <t>否</t>
        </is>
      </c>
    </row>
    <row r="1023">
      <c r="A1023" s="25" t="inlineStr">
        <is>
          <t>STOP-POST-00387</t>
        </is>
      </c>
      <c r="B1023" s="25" t="inlineStr">
        <is>
          <t>SHIFT-POST-20260318</t>
        </is>
      </c>
      <c r="C1023" s="25" t="inlineStr">
        <is>
          <t>改善后</t>
        </is>
      </c>
      <c r="D1023" s="51" t="n">
        <v>46099</v>
      </c>
      <c r="E1023" s="25" t="inlineStr">
        <is>
          <t>7KK25</t>
        </is>
      </c>
      <c r="F1023" s="25" t="inlineStr">
        <is>
          <t>SETUPS-CHANGEOVERS</t>
        </is>
      </c>
      <c r="G1023" s="25" t="inlineStr">
        <is>
          <t>MATERIAL CHANGEOVER</t>
        </is>
      </c>
      <c r="H1023" s="25" t="inlineStr">
        <is>
          <t>Planned - Included in OEE</t>
        </is>
      </c>
      <c r="I1023" s="25" t="inlineStr">
        <is>
          <t>HACKING STATION</t>
        </is>
      </c>
      <c r="J1023" s="25" t="inlineStr">
        <is>
          <t>-</t>
        </is>
      </c>
      <c r="K1023" s="53" t="n">
        <v>46099.51736111111</v>
      </c>
      <c r="L1023" s="53" t="n">
        <v>46099.52430555555</v>
      </c>
      <c r="M1023" s="54" t="n">
        <v>9</v>
      </c>
      <c r="N1023" s="25" t="inlineStr">
        <is>
          <t>https://zenodo.org/records/17855209</t>
        </is>
      </c>
      <c r="O1023" s="25" t="inlineStr">
        <is>
          <t>公开真实生产数据</t>
        </is>
      </c>
      <c r="P1023" t="inlineStr">
        <is>
          <t>SHIFT-POST-20260318</t>
        </is>
      </c>
      <c r="Q1023" t="inlineStr">
        <is>
          <t>已关联</t>
        </is>
      </c>
      <c r="R1023" t="inlineStr">
        <is>
          <t>按班次口径判断</t>
        </is>
      </c>
      <c r="T1023" t="inlineStr">
        <is>
          <t>是</t>
        </is>
      </c>
      <c r="U1023">
        <f>IFERROR(VLOOKUP(G1023,'18_换产标准_模拟'!$B$2:$F$4,3,FALSE),"")</f>
        <v/>
      </c>
      <c r="V1023">
        <f>IFERROR(MAX(M1023-U1023,0),"")</f>
        <v/>
      </c>
      <c r="W1023">
        <f>IFERROR(IF(V1023=0,"达标",IF(V1023&lt;=VLOOKUP(G1023,'18_换产标准_模拟'!$B$2:$F$4,4,FALSE)-VLOOKUP(G1023,'18_换产标准_模拟'!$B$2:$F$4,3,FALSE),"轻微超时",IF(V1023&lt;=VLOOKUP(G1023,'18_换产标准_模拟'!$B$2:$F$4,5,FALSE)-VLOOKUP(G1023,'18_换产标准_模拟'!$B$2:$F$4,3,FALSE),"超时","严重超时"))),"")</f>
        <v/>
      </c>
      <c r="X1023">
        <f>IFERROR(INDEX('18_换产标准_模拟'!$A$2:$A$4,MATCH(G1023,'18_换产标准_模拟'!$B$2:$B$4,0)),"")</f>
        <v/>
      </c>
      <c r="Y1023" t="inlineStr">
        <is>
          <t>团队模拟数据</t>
        </is>
      </c>
    </row>
    <row r="1024">
      <c r="A1024" s="25" t="inlineStr">
        <is>
          <t>STOP-POST-00388</t>
        </is>
      </c>
      <c r="B1024" s="25" t="inlineStr">
        <is>
          <t>SHIFT-POST-20260318</t>
        </is>
      </c>
      <c r="C1024" s="25" t="inlineStr">
        <is>
          <t>改善后</t>
        </is>
      </c>
      <c r="D1024" s="51" t="n">
        <v>46099</v>
      </c>
      <c r="E1024" s="25" t="inlineStr">
        <is>
          <t>7KK25</t>
        </is>
      </c>
      <c r="F1024" s="25" t="inlineStr">
        <is>
          <t>MATERIALS</t>
        </is>
      </c>
      <c r="G1024" s="25" t="inlineStr">
        <is>
          <t>MATERIAL STARVATION</t>
        </is>
      </c>
      <c r="H1024" s="25" t="inlineStr">
        <is>
          <t>Unplanned</t>
        </is>
      </c>
      <c r="I1024" s="25" t="inlineStr">
        <is>
          <t>EXTRUDER PRESS</t>
        </is>
      </c>
      <c r="J1024" s="25" t="inlineStr">
        <is>
          <t>ΜΕΙΩΜΕΝΟ ΧΩΜΑ</t>
        </is>
      </c>
      <c r="K1024" s="53" t="n">
        <v>46099.52916666667</v>
      </c>
      <c r="L1024" s="53" t="n">
        <v>46099.53125</v>
      </c>
      <c r="M1024" s="54" t="n">
        <v>3</v>
      </c>
      <c r="N1024" s="25" t="inlineStr">
        <is>
          <t>https://zenodo.org/records/17855209</t>
        </is>
      </c>
      <c r="O1024" s="25" t="inlineStr">
        <is>
          <t>公开真实生产数据</t>
        </is>
      </c>
      <c r="P1024" t="inlineStr">
        <is>
          <t>SHIFT-POST-20260318</t>
        </is>
      </c>
      <c r="Q1024" t="inlineStr">
        <is>
          <t>已关联</t>
        </is>
      </c>
      <c r="R1024" t="inlineStr">
        <is>
          <t>按班次口径判断</t>
        </is>
      </c>
      <c r="T1024" t="inlineStr">
        <is>
          <t>否</t>
        </is>
      </c>
    </row>
    <row r="1025">
      <c r="A1025" s="25" t="inlineStr">
        <is>
          <t>STOP-POST-00389</t>
        </is>
      </c>
      <c r="B1025" s="25" t="inlineStr">
        <is>
          <t>SHIFT-POST-20260318</t>
        </is>
      </c>
      <c r="C1025" s="25" t="inlineStr">
        <is>
          <t>改善后</t>
        </is>
      </c>
      <c r="D1025" s="51" t="n">
        <v>46099</v>
      </c>
      <c r="E1025" s="25" t="inlineStr">
        <is>
          <t>7KK25</t>
        </is>
      </c>
      <c r="F1025" s="25" t="inlineStr">
        <is>
          <t>MATERIALS</t>
        </is>
      </c>
      <c r="G1025" s="25" t="inlineStr">
        <is>
          <t>RACK STARVATION</t>
        </is>
      </c>
      <c r="H1025" s="25" t="inlineStr">
        <is>
          <t>Unplanned</t>
        </is>
      </c>
      <c r="I1025" s="25" t="inlineStr">
        <is>
          <t>EXTRUDER PRESS</t>
        </is>
      </c>
      <c r="J1025" s="25" t="inlineStr">
        <is>
          <t>ΔΕΝ ΕΒΓΑΖΕ ΤΟ ΤΕΛΑΡΟ ΣΤΗΝ ΕΞΟΔΟ ΞΗΡΑΝΤΗΡΙΟΥ</t>
        </is>
      </c>
      <c r="K1025" s="53" t="n">
        <v>46099.55208333334</v>
      </c>
      <c r="L1025" s="53" t="n">
        <v>46099.55625</v>
      </c>
      <c r="M1025" s="54" t="n">
        <v>6</v>
      </c>
      <c r="N1025" s="25" t="inlineStr">
        <is>
          <t>https://zenodo.org/records/17855209</t>
        </is>
      </c>
      <c r="O1025" s="25" t="inlineStr">
        <is>
          <t>公开真实生产数据</t>
        </is>
      </c>
      <c r="P1025" t="inlineStr">
        <is>
          <t>SHIFT-POST-20260318</t>
        </is>
      </c>
      <c r="Q1025" t="inlineStr">
        <is>
          <t>已关联</t>
        </is>
      </c>
      <c r="R1025" t="inlineStr">
        <is>
          <t>按班次口径判断</t>
        </is>
      </c>
      <c r="T1025" t="inlineStr">
        <is>
          <t>否</t>
        </is>
      </c>
    </row>
    <row r="1026">
      <c r="A1026" s="25" t="inlineStr">
        <is>
          <t>STOP-POST-00390</t>
        </is>
      </c>
      <c r="B1026" s="25" t="inlineStr">
        <is>
          <t>SHIFT-POST-20260318</t>
        </is>
      </c>
      <c r="C1026" s="25" t="inlineStr">
        <is>
          <t>改善后</t>
        </is>
      </c>
      <c r="D1026" s="51" t="n">
        <v>46099</v>
      </c>
      <c r="E1026" s="25" t="inlineStr">
        <is>
          <t>7KK25</t>
        </is>
      </c>
      <c r="F1026" s="25" t="inlineStr">
        <is>
          <t>MATERIALS</t>
        </is>
      </c>
      <c r="G1026" s="25" t="inlineStr">
        <is>
          <t>RACK STARVATION</t>
        </is>
      </c>
      <c r="H1026" s="25" t="inlineStr">
        <is>
          <t>Unplanned</t>
        </is>
      </c>
      <c r="I1026" s="25" t="inlineStr">
        <is>
          <t>EXTRUDER PRESS</t>
        </is>
      </c>
      <c r="J1026" s="25" t="inlineStr">
        <is>
          <t>ΓΙΑ ΝΑ ΓΕΜΙΣΕΙ Η ΓΡΑΜΜΗ ΝΑ ΓΡΑΣΑΡΟΝΤΑΙ ΠΙΟ ΕΥΚΟΛΑ</t>
        </is>
      </c>
      <c r="K1026" s="53" t="n">
        <v>46099.56111111111</v>
      </c>
      <c r="L1026" s="53" t="n">
        <v>46099.56458333333</v>
      </c>
      <c r="M1026" s="54" t="n">
        <v>5</v>
      </c>
      <c r="N1026" s="25" t="inlineStr">
        <is>
          <t>https://zenodo.org/records/17855209</t>
        </is>
      </c>
      <c r="O1026" s="25" t="inlineStr">
        <is>
          <t>公开真实生产数据</t>
        </is>
      </c>
      <c r="P1026" t="inlineStr">
        <is>
          <t>SHIFT-POST-20260318</t>
        </is>
      </c>
      <c r="Q1026" t="inlineStr">
        <is>
          <t>已关联</t>
        </is>
      </c>
      <c r="R1026" t="inlineStr">
        <is>
          <t>按班次口径判断</t>
        </is>
      </c>
      <c r="T1026" t="inlineStr">
        <is>
          <t>否</t>
        </is>
      </c>
    </row>
    <row r="1027">
      <c r="A1027" s="25" t="inlineStr">
        <is>
          <t>STOP-POST-00391</t>
        </is>
      </c>
      <c r="B1027" s="25" t="inlineStr">
        <is>
          <t>SHIFT-POST-20260318</t>
        </is>
      </c>
      <c r="C1027" s="25" t="inlineStr">
        <is>
          <t>改善后</t>
        </is>
      </c>
      <c r="D1027" s="51" t="n">
        <v>46099</v>
      </c>
      <c r="E1027" s="25" t="inlineStr">
        <is>
          <t>7KK25</t>
        </is>
      </c>
      <c r="F1027" s="25" t="inlineStr">
        <is>
          <t>MATERIALS</t>
        </is>
      </c>
      <c r="G1027" s="25" t="inlineStr">
        <is>
          <t>RACK STARVATION</t>
        </is>
      </c>
      <c r="H1027" s="25" t="inlineStr">
        <is>
          <t>Unplanned</t>
        </is>
      </c>
      <c r="I1027" s="25" t="inlineStr">
        <is>
          <t>EXTRUDER PRESS</t>
        </is>
      </c>
      <c r="J1027" s="25" t="inlineStr">
        <is>
          <t>ΓΙΑ ΝΑ ΓΕΜΙΣΕΙ Η ΓΡΑΜΜΗ ΝΑ ΓΡΑΣΑΡΟΝΤΑΙ ΠΙΟ ΕΥΚΟΛΑ</t>
        </is>
      </c>
      <c r="K1027" s="53" t="n">
        <v>46099.57430555556</v>
      </c>
      <c r="L1027" s="53" t="n">
        <v>46099.58125</v>
      </c>
      <c r="M1027" s="54" t="n">
        <v>10</v>
      </c>
      <c r="N1027" s="25" t="inlineStr">
        <is>
          <t>https://zenodo.org/records/17855209</t>
        </is>
      </c>
      <c r="O1027" s="25" t="inlineStr">
        <is>
          <t>公开真实生产数据</t>
        </is>
      </c>
      <c r="P1027" t="inlineStr">
        <is>
          <t>SHIFT-POST-20260318</t>
        </is>
      </c>
      <c r="Q1027" t="inlineStr">
        <is>
          <t>已关联</t>
        </is>
      </c>
      <c r="R1027" t="inlineStr">
        <is>
          <t>按班次口径判断</t>
        </is>
      </c>
      <c r="T1027" t="inlineStr">
        <is>
          <t>否</t>
        </is>
      </c>
    </row>
    <row r="1028">
      <c r="A1028" s="25" t="inlineStr">
        <is>
          <t>STOP-POST-00392</t>
        </is>
      </c>
      <c r="B1028" s="25" t="inlineStr">
        <is>
          <t>SHIFT-POST-20260318</t>
        </is>
      </c>
      <c r="C1028" s="25" t="inlineStr">
        <is>
          <t>改善后</t>
        </is>
      </c>
      <c r="D1028" s="51" t="n">
        <v>46099</v>
      </c>
      <c r="E1028" s="25" t="inlineStr">
        <is>
          <t>7KK25</t>
        </is>
      </c>
      <c r="F1028" s="25" t="inlineStr">
        <is>
          <t>FAILURE</t>
        </is>
      </c>
      <c r="G1028" s="25" t="inlineStr">
        <is>
          <t>WIRE FAILURE</t>
        </is>
      </c>
      <c r="H1028" s="25" t="inlineStr">
        <is>
          <t>Unplanned</t>
        </is>
      </c>
      <c r="I1028" s="25" t="inlineStr">
        <is>
          <t>CUTTER</t>
        </is>
      </c>
      <c r="J1028" s="25" t="inlineStr">
        <is>
          <t>-</t>
        </is>
      </c>
      <c r="K1028" s="53" t="n">
        <v>46099.58541666667</v>
      </c>
      <c r="L1028" s="53" t="n">
        <v>46099.58888888889</v>
      </c>
      <c r="M1028" s="54" t="n">
        <v>5</v>
      </c>
      <c r="N1028" s="25" t="inlineStr">
        <is>
          <t>https://zenodo.org/records/17855209</t>
        </is>
      </c>
      <c r="O1028" s="25" t="inlineStr">
        <is>
          <t>公开真实生产数据</t>
        </is>
      </c>
      <c r="P1028" t="inlineStr">
        <is>
          <t>SHIFT-POST-20260318</t>
        </is>
      </c>
      <c r="Q1028" t="inlineStr">
        <is>
          <t>已关联</t>
        </is>
      </c>
      <c r="R1028" t="inlineStr">
        <is>
          <t>按班次口径判断</t>
        </is>
      </c>
      <c r="T1028" t="inlineStr">
        <is>
          <t>否</t>
        </is>
      </c>
    </row>
    <row r="1029">
      <c r="A1029" s="25" t="inlineStr">
        <is>
          <t>STOP-POST-00393</t>
        </is>
      </c>
      <c r="B1029" s="25" t="inlineStr">
        <is>
          <t>SHIFT-POST-20260318</t>
        </is>
      </c>
      <c r="C1029" s="25" t="inlineStr">
        <is>
          <t>改善后</t>
        </is>
      </c>
      <c r="D1029" s="51" t="n">
        <v>46099</v>
      </c>
      <c r="E1029" s="25" t="inlineStr">
        <is>
          <t>KK250</t>
        </is>
      </c>
      <c r="F1029" s="25" t="inlineStr">
        <is>
          <t>SETUPS-CHANGEOVERS</t>
        </is>
      </c>
      <c r="G1029" s="25" t="inlineStr">
        <is>
          <t>MATERIAL CHANGEOVER</t>
        </is>
      </c>
      <c r="H1029" s="25" t="inlineStr">
        <is>
          <t>Planned - Included in OEE</t>
        </is>
      </c>
      <c r="I1029" s="25" t="inlineStr">
        <is>
          <t>EXTRUDER PRESS</t>
        </is>
      </c>
      <c r="J1029" s="25" t="inlineStr">
        <is>
          <t>-</t>
        </is>
      </c>
      <c r="K1029" s="53" t="n">
        <v>46099.62916666667</v>
      </c>
      <c r="L1029" s="53" t="n">
        <v>46099.64097222222</v>
      </c>
      <c r="M1029" s="54" t="n">
        <v>17</v>
      </c>
      <c r="N1029" s="25" t="inlineStr">
        <is>
          <t>https://zenodo.org/records/17855209</t>
        </is>
      </c>
      <c r="O1029" s="25" t="inlineStr">
        <is>
          <t>公开真实生产数据</t>
        </is>
      </c>
      <c r="P1029" t="inlineStr">
        <is>
          <t>SHIFT-POST-20260318</t>
        </is>
      </c>
      <c r="Q1029" t="inlineStr">
        <is>
          <t>已关联</t>
        </is>
      </c>
      <c r="R1029" t="inlineStr">
        <is>
          <t>按班次口径判断</t>
        </is>
      </c>
      <c r="T1029" t="inlineStr">
        <is>
          <t>是</t>
        </is>
      </c>
      <c r="U1029">
        <f>IFERROR(VLOOKUP(G1029,'18_换产标准_模拟'!$B$2:$F$4,3,FALSE),"")</f>
        <v/>
      </c>
      <c r="V1029">
        <f>IFERROR(MAX(M1029-U1029,0),"")</f>
        <v/>
      </c>
      <c r="W1029">
        <f>IFERROR(IF(V1029=0,"达标",IF(V1029&lt;=VLOOKUP(G1029,'18_换产标准_模拟'!$B$2:$F$4,4,FALSE)-VLOOKUP(G1029,'18_换产标准_模拟'!$B$2:$F$4,3,FALSE),"轻微超时",IF(V1029&lt;=VLOOKUP(G1029,'18_换产标准_模拟'!$B$2:$F$4,5,FALSE)-VLOOKUP(G1029,'18_换产标准_模拟'!$B$2:$F$4,3,FALSE),"超时","严重超时"))),"")</f>
        <v/>
      </c>
      <c r="X1029">
        <f>IFERROR(INDEX('18_换产标准_模拟'!$A$2:$A$4,MATCH(G1029,'18_换产标准_模拟'!$B$2:$B$4,0)),"")</f>
        <v/>
      </c>
      <c r="Y1029" t="inlineStr">
        <is>
          <t>团队模拟数据</t>
        </is>
      </c>
    </row>
    <row r="1030">
      <c r="A1030" s="25" t="inlineStr">
        <is>
          <t>STOP-POST-00394</t>
        </is>
      </c>
      <c r="B1030" s="25" t="inlineStr">
        <is>
          <t>SHIFT-POST-20260318</t>
        </is>
      </c>
      <c r="C1030" s="25" t="inlineStr">
        <is>
          <t>改善后</t>
        </is>
      </c>
      <c r="D1030" s="51" t="n">
        <v>46099</v>
      </c>
      <c r="E1030" s="25" t="inlineStr">
        <is>
          <t>KK250</t>
        </is>
      </c>
      <c r="F1030" s="25" t="inlineStr">
        <is>
          <t>MATERIALS</t>
        </is>
      </c>
      <c r="G1030" s="25" t="inlineStr">
        <is>
          <t>RACKS</t>
        </is>
      </c>
      <c r="H1030" s="25" t="inlineStr">
        <is>
          <t>Unplanned</t>
        </is>
      </c>
      <c r="I1030" s="25" t="inlineStr">
        <is>
          <t>DRYER</t>
        </is>
      </c>
      <c r="J1030" s="25" t="inlineStr">
        <is>
          <t>-</t>
        </is>
      </c>
      <c r="K1030" s="53" t="n">
        <v>46099.64861111111</v>
      </c>
      <c r="L1030" s="53" t="n">
        <v>46099.65694444445</v>
      </c>
      <c r="M1030" s="54" t="n">
        <v>12</v>
      </c>
      <c r="N1030" s="25" t="inlineStr">
        <is>
          <t>https://zenodo.org/records/17855209</t>
        </is>
      </c>
      <c r="O1030" s="25" t="inlineStr">
        <is>
          <t>公开真实生产数据</t>
        </is>
      </c>
      <c r="P1030" t="inlineStr">
        <is>
          <t>SHIFT-POST-20260318</t>
        </is>
      </c>
      <c r="Q1030" t="inlineStr">
        <is>
          <t>已关联</t>
        </is>
      </c>
      <c r="R1030" t="inlineStr">
        <is>
          <t>按班次口径判断</t>
        </is>
      </c>
      <c r="T1030" t="inlineStr">
        <is>
          <t>否</t>
        </is>
      </c>
    </row>
    <row r="1031">
      <c r="A1031" s="25" t="inlineStr">
        <is>
          <t>STOP-POST-00395</t>
        </is>
      </c>
      <c r="B1031" s="25" t="inlineStr">
        <is>
          <t>SHIFT-POST-20260318</t>
        </is>
      </c>
      <c r="C1031" s="25" t="inlineStr">
        <is>
          <t>改善后</t>
        </is>
      </c>
      <c r="D1031" s="51" t="n">
        <v>46099</v>
      </c>
      <c r="E1031" s="25" t="inlineStr">
        <is>
          <t>KK250</t>
        </is>
      </c>
      <c r="F1031" s="25" t="inlineStr">
        <is>
          <t>MATERIALS</t>
        </is>
      </c>
      <c r="G1031" s="25" t="inlineStr">
        <is>
          <t>MANUAL BRICK HANDLING</t>
        </is>
      </c>
      <c r="H1031" s="25" t="inlineStr">
        <is>
          <t>Unplanned</t>
        </is>
      </c>
      <c r="I1031" s="25" t="inlineStr">
        <is>
          <t>EXTRUDER PRESS</t>
        </is>
      </c>
      <c r="J1031" s="25" t="inlineStr">
        <is>
          <t>-</t>
        </is>
      </c>
      <c r="K1031" s="53" t="n">
        <v>46099.66527777778</v>
      </c>
      <c r="L1031" s="53" t="n">
        <v>46099.66736111111</v>
      </c>
      <c r="M1031" s="54" t="n">
        <v>3</v>
      </c>
      <c r="N1031" s="25" t="inlineStr">
        <is>
          <t>https://zenodo.org/records/17855209</t>
        </is>
      </c>
      <c r="O1031" s="25" t="inlineStr">
        <is>
          <t>公开真实生产数据</t>
        </is>
      </c>
      <c r="P1031" t="inlineStr">
        <is>
          <t>SHIFT-POST-20260318</t>
        </is>
      </c>
      <c r="Q1031" t="inlineStr">
        <is>
          <t>已关联</t>
        </is>
      </c>
      <c r="R1031" t="inlineStr">
        <is>
          <t>按班次口径判断</t>
        </is>
      </c>
      <c r="T1031" t="inlineStr">
        <is>
          <t>否</t>
        </is>
      </c>
    </row>
    <row r="1032">
      <c r="A1032" s="25" t="inlineStr">
        <is>
          <t>STOP-POST-00396</t>
        </is>
      </c>
      <c r="B1032" s="25" t="inlineStr">
        <is>
          <t>SHIFT-POST-20260318</t>
        </is>
      </c>
      <c r="C1032" s="25" t="inlineStr">
        <is>
          <t>改善后</t>
        </is>
      </c>
      <c r="D1032" s="51" t="n">
        <v>46099</v>
      </c>
      <c r="E1032" s="25" t="inlineStr">
        <is>
          <t>KK250</t>
        </is>
      </c>
      <c r="F1032" s="25" t="inlineStr">
        <is>
          <t>OPERATIONAL</t>
        </is>
      </c>
      <c r="G1032" s="25" t="inlineStr">
        <is>
          <t>QUALITY CONTROL</t>
        </is>
      </c>
      <c r="H1032" s="25" t="inlineStr">
        <is>
          <t>Planned - Included in OEE</t>
        </is>
      </c>
      <c r="I1032" s="25" t="inlineStr">
        <is>
          <t>EXTRUDER PRESS</t>
        </is>
      </c>
      <c r="J1032" s="25" t="inlineStr">
        <is>
          <t>vacuum cleaning</t>
        </is>
      </c>
      <c r="K1032" s="53" t="n">
        <v>46099.67430555556</v>
      </c>
      <c r="L1032" s="53" t="n">
        <v>46099.68055555555</v>
      </c>
      <c r="M1032" s="54" t="n">
        <v>9</v>
      </c>
      <c r="N1032" s="25" t="inlineStr">
        <is>
          <t>https://zenodo.org/records/17855209</t>
        </is>
      </c>
      <c r="O1032" s="25" t="inlineStr">
        <is>
          <t>公开真实生产数据</t>
        </is>
      </c>
      <c r="P1032" t="inlineStr">
        <is>
          <t>SHIFT-POST-20260318</t>
        </is>
      </c>
      <c r="Q1032" t="inlineStr">
        <is>
          <t>已关联</t>
        </is>
      </c>
      <c r="R1032" t="inlineStr">
        <is>
          <t>按班次口径判断</t>
        </is>
      </c>
      <c r="T1032" t="inlineStr">
        <is>
          <t>否</t>
        </is>
      </c>
    </row>
    <row r="1033">
      <c r="A1033" s="25" t="inlineStr">
        <is>
          <t>STOP-POST-00397</t>
        </is>
      </c>
      <c r="B1033" s="25" t="inlineStr">
        <is>
          <t>SHIFT-POST-20260318</t>
        </is>
      </c>
      <c r="C1033" s="25" t="inlineStr">
        <is>
          <t>改善后</t>
        </is>
      </c>
      <c r="D1033" s="51" t="n">
        <v>46099</v>
      </c>
      <c r="E1033" s="25" t="inlineStr">
        <is>
          <t>KK250</t>
        </is>
      </c>
      <c r="F1033" s="25" t="inlineStr">
        <is>
          <t>FAILURE</t>
        </is>
      </c>
      <c r="G1033" s="25" t="inlineStr">
        <is>
          <t>MECHANICAL FAILURE</t>
        </is>
      </c>
      <c r="H1033" s="25" t="inlineStr">
        <is>
          <t>Unplanned</t>
        </is>
      </c>
      <c r="I1033" s="25" t="inlineStr">
        <is>
          <t>ROBOT (EXTRUDER PRESS)</t>
        </is>
      </c>
      <c r="J1033" s="25" t="inlineStr">
        <is>
          <t>ΙΣΙΩΜΑ ΠΕΝΣΑΣ</t>
        </is>
      </c>
      <c r="K1033" s="53" t="n">
        <v>46099.68680555555</v>
      </c>
      <c r="L1033" s="53" t="n">
        <v>46099.69027777778</v>
      </c>
      <c r="M1033" s="54" t="n">
        <v>5</v>
      </c>
      <c r="N1033" s="25" t="inlineStr">
        <is>
          <t>https://zenodo.org/records/17855209</t>
        </is>
      </c>
      <c r="O1033" s="25" t="inlineStr">
        <is>
          <t>公开真实生产数据</t>
        </is>
      </c>
      <c r="P1033" t="inlineStr">
        <is>
          <t>SHIFT-POST-20260318</t>
        </is>
      </c>
      <c r="Q1033" t="inlineStr">
        <is>
          <t>已关联</t>
        </is>
      </c>
      <c r="R1033" t="inlineStr">
        <is>
          <t>按班次口径判断</t>
        </is>
      </c>
      <c r="T1033" t="inlineStr">
        <is>
          <t>否</t>
        </is>
      </c>
    </row>
    <row r="1034">
      <c r="A1034" s="25" t="inlineStr">
        <is>
          <t>STOP-POST-00398</t>
        </is>
      </c>
      <c r="B1034" s="25" t="inlineStr">
        <is>
          <t>SHIFT-POST-20260318</t>
        </is>
      </c>
      <c r="C1034" s="25" t="inlineStr">
        <is>
          <t>改善后</t>
        </is>
      </c>
      <c r="D1034" s="51" t="n">
        <v>46099</v>
      </c>
      <c r="E1034" s="25" t="inlineStr">
        <is>
          <t>KK250</t>
        </is>
      </c>
      <c r="F1034" s="25" t="inlineStr">
        <is>
          <t>MATERIALS</t>
        </is>
      </c>
      <c r="G1034" s="25" t="inlineStr">
        <is>
          <t>RACK STARVATION</t>
        </is>
      </c>
      <c r="H1034" s="25" t="inlineStr">
        <is>
          <t>Unplanned</t>
        </is>
      </c>
      <c r="I1034" s="25" t="inlineStr">
        <is>
          <t>HACKING STATION</t>
        </is>
      </c>
      <c r="J1034" s="25" t="inlineStr">
        <is>
          <t>greasing</t>
        </is>
      </c>
      <c r="K1034" s="53" t="n">
        <v>46099.69861111111</v>
      </c>
      <c r="L1034" s="53" t="n">
        <v>46099.70625</v>
      </c>
      <c r="M1034" s="54" t="n">
        <v>11</v>
      </c>
      <c r="N1034" s="25" t="inlineStr">
        <is>
          <t>https://zenodo.org/records/17855209</t>
        </is>
      </c>
      <c r="O1034" s="25" t="inlineStr">
        <is>
          <t>公开真实生产数据</t>
        </is>
      </c>
      <c r="P1034" t="inlineStr">
        <is>
          <t>SHIFT-POST-20260318</t>
        </is>
      </c>
      <c r="Q1034" t="inlineStr">
        <is>
          <t>已关联</t>
        </is>
      </c>
      <c r="R1034" t="inlineStr">
        <is>
          <t>按班次口径判断</t>
        </is>
      </c>
      <c r="T1034" t="inlineStr">
        <is>
          <t>否</t>
        </is>
      </c>
    </row>
    <row r="1035">
      <c r="A1035" s="25" t="inlineStr">
        <is>
          <t>STOP-POST-00399</t>
        </is>
      </c>
      <c r="B1035" s="25" t="inlineStr">
        <is>
          <t>SHIFT-POST-20260318</t>
        </is>
      </c>
      <c r="C1035" s="25" t="inlineStr">
        <is>
          <t>改善后</t>
        </is>
      </c>
      <c r="D1035" s="51" t="n">
        <v>46099</v>
      </c>
      <c r="E1035" s="25" t="inlineStr">
        <is>
          <t>KK250</t>
        </is>
      </c>
      <c r="F1035" s="25" t="inlineStr">
        <is>
          <t>OPERATIONAL</t>
        </is>
      </c>
      <c r="G1035" s="25" t="inlineStr">
        <is>
          <t>NO PRODUCTION SCHEDULE</t>
        </is>
      </c>
      <c r="H1035" s="25" t="inlineStr">
        <is>
          <t>Planned - Not included in OEE</t>
        </is>
      </c>
      <c r="I1035" s="25" t="inlineStr">
        <is>
          <t>EXTRUDER PRESS</t>
        </is>
      </c>
      <c r="J1035" s="25" t="inlineStr">
        <is>
          <t>-</t>
        </is>
      </c>
      <c r="K1035" s="53" t="n">
        <v>46099.76597222222</v>
      </c>
      <c r="L1035" s="53" t="n">
        <v>46099.80208333334</v>
      </c>
      <c r="M1035" s="54" t="n">
        <v>52</v>
      </c>
      <c r="N1035" s="25" t="inlineStr">
        <is>
          <t>https://zenodo.org/records/17855209</t>
        </is>
      </c>
      <c r="O1035" s="25" t="inlineStr">
        <is>
          <t>公开真实生产数据</t>
        </is>
      </c>
      <c r="P1035" t="inlineStr">
        <is>
          <t>SHIFT-POST-20260318</t>
        </is>
      </c>
      <c r="Q1035" t="inlineStr">
        <is>
          <t>已关联</t>
        </is>
      </c>
      <c r="R1035" t="inlineStr">
        <is>
          <t>按班次口径判断</t>
        </is>
      </c>
      <c r="T1035" t="inlineStr">
        <is>
          <t>否</t>
        </is>
      </c>
    </row>
    <row r="1036">
      <c r="A1036" s="25" t="inlineStr">
        <is>
          <t>STOP-POST-00400</t>
        </is>
      </c>
      <c r="B1036" s="25" t="inlineStr">
        <is>
          <t>SHIFT-POST-20260319</t>
        </is>
      </c>
      <c r="C1036" s="25" t="inlineStr">
        <is>
          <t>改善后</t>
        </is>
      </c>
      <c r="D1036" s="51" t="n">
        <v>46100</v>
      </c>
      <c r="E1036" s="25" t="inlineStr">
        <is>
          <t>KK250</t>
        </is>
      </c>
      <c r="F1036" s="25" t="inlineStr">
        <is>
          <t>MATERIALS</t>
        </is>
      </c>
      <c r="G1036" s="25" t="inlineStr">
        <is>
          <t>MATERIAL STARVATION</t>
        </is>
      </c>
      <c r="H1036" s="25" t="inlineStr">
        <is>
          <t>Unplanned</t>
        </is>
      </c>
      <c r="I1036" s="25" t="inlineStr">
        <is>
          <t>EXTRUDER PRESS</t>
        </is>
      </c>
      <c r="J1036" s="25" t="inlineStr">
        <is>
          <t>ΜΕΙΩΜΕΝΟ ΧΩΜΑ</t>
        </is>
      </c>
      <c r="K1036" s="53" t="n">
        <v>46100.49375</v>
      </c>
      <c r="L1036" s="53" t="n">
        <v>46100.49583333333</v>
      </c>
      <c r="M1036" s="54" t="n">
        <v>4</v>
      </c>
      <c r="N1036" s="25" t="inlineStr">
        <is>
          <t>https://zenodo.org/records/17855209</t>
        </is>
      </c>
      <c r="O1036" s="25" t="inlineStr">
        <is>
          <t>公开真实生产数据</t>
        </is>
      </c>
      <c r="P1036" t="inlineStr">
        <is>
          <t>SHIFT-POST-20260319</t>
        </is>
      </c>
      <c r="Q1036" t="inlineStr">
        <is>
          <t>已关联</t>
        </is>
      </c>
      <c r="R1036" t="inlineStr">
        <is>
          <t>按班次口径判断</t>
        </is>
      </c>
      <c r="T1036" t="inlineStr">
        <is>
          <t>否</t>
        </is>
      </c>
    </row>
    <row r="1037">
      <c r="A1037" s="25" t="inlineStr">
        <is>
          <t>STOP-POST-00401</t>
        </is>
      </c>
      <c r="B1037" s="25" t="inlineStr">
        <is>
          <t>SHIFT-POST-20260319</t>
        </is>
      </c>
      <c r="C1037" s="25" t="inlineStr">
        <is>
          <t>改善后</t>
        </is>
      </c>
      <c r="D1037" s="51" t="n">
        <v>46100</v>
      </c>
      <c r="E1037" s="25" t="inlineStr">
        <is>
          <t>7KK25</t>
        </is>
      </c>
      <c r="F1037" s="25" t="inlineStr">
        <is>
          <t>SETUPS-CHANGEOVERS</t>
        </is>
      </c>
      <c r="G1037" s="25" t="inlineStr">
        <is>
          <t>MATERIAL CHANGEOVER</t>
        </is>
      </c>
      <c r="H1037" s="25" t="inlineStr">
        <is>
          <t>Planned - Included in OEE</t>
        </is>
      </c>
      <c r="I1037" s="25" t="inlineStr">
        <is>
          <t>EXTRUDER PRESS</t>
        </is>
      </c>
      <c r="J1037" s="25" t="inlineStr">
        <is>
          <t>-</t>
        </is>
      </c>
      <c r="K1037" s="53" t="n">
        <v>46100.51666666667</v>
      </c>
      <c r="L1037" s="53" t="n">
        <v>46100.52986111111</v>
      </c>
      <c r="M1037" s="54" t="n">
        <v>20</v>
      </c>
      <c r="N1037" s="25" t="inlineStr">
        <is>
          <t>https://zenodo.org/records/17855209</t>
        </is>
      </c>
      <c r="O1037" s="25" t="inlineStr">
        <is>
          <t>公开真实生产数据</t>
        </is>
      </c>
      <c r="P1037" t="inlineStr">
        <is>
          <t>SHIFT-POST-20260319</t>
        </is>
      </c>
      <c r="Q1037" t="inlineStr">
        <is>
          <t>已关联</t>
        </is>
      </c>
      <c r="R1037" t="inlineStr">
        <is>
          <t>按班次口径判断</t>
        </is>
      </c>
      <c r="T1037" t="inlineStr">
        <is>
          <t>是</t>
        </is>
      </c>
      <c r="U1037">
        <f>IFERROR(VLOOKUP(G1037,'18_换产标准_模拟'!$B$2:$F$4,3,FALSE),"")</f>
        <v/>
      </c>
      <c r="V1037">
        <f>IFERROR(MAX(M1037-U1037,0),"")</f>
        <v/>
      </c>
      <c r="W1037">
        <f>IFERROR(IF(V1037=0,"达标",IF(V1037&lt;=VLOOKUP(G1037,'18_换产标准_模拟'!$B$2:$F$4,4,FALSE)-VLOOKUP(G1037,'18_换产标准_模拟'!$B$2:$F$4,3,FALSE),"轻微超时",IF(V1037&lt;=VLOOKUP(G1037,'18_换产标准_模拟'!$B$2:$F$4,5,FALSE)-VLOOKUP(G1037,'18_换产标准_模拟'!$B$2:$F$4,3,FALSE),"超时","严重超时"))),"")</f>
        <v/>
      </c>
      <c r="X1037">
        <f>IFERROR(INDEX('18_换产标准_模拟'!$A$2:$A$4,MATCH(G1037,'18_换产标准_模拟'!$B$2:$B$4,0)),"")</f>
        <v/>
      </c>
      <c r="Y1037" t="inlineStr">
        <is>
          <t>团队模拟数据</t>
        </is>
      </c>
    </row>
    <row r="1038">
      <c r="A1038" s="25" t="inlineStr">
        <is>
          <t>STOP-POST-00402</t>
        </is>
      </c>
      <c r="B1038" s="25" t="inlineStr">
        <is>
          <t>SHIFT-POST-20260319</t>
        </is>
      </c>
      <c r="C1038" s="25" t="inlineStr">
        <is>
          <t>改善后</t>
        </is>
      </c>
      <c r="D1038" s="51" t="n">
        <v>46100</v>
      </c>
      <c r="E1038" s="25" t="inlineStr">
        <is>
          <t>7KK25</t>
        </is>
      </c>
      <c r="F1038" s="25" t="inlineStr">
        <is>
          <t>MATERIALS</t>
        </is>
      </c>
      <c r="G1038" s="25" t="inlineStr">
        <is>
          <t>RACK STARVATION</t>
        </is>
      </c>
      <c r="H1038" s="25" t="inlineStr">
        <is>
          <t>Unplanned</t>
        </is>
      </c>
      <c r="I1038" s="25" t="inlineStr">
        <is>
          <t>EXTRUDER PRESS</t>
        </is>
      </c>
      <c r="J1038" s="25" t="inlineStr">
        <is>
          <t>ΔΕΝ ΕΦΕΡΝΕ ΒΑΓΟΝΙ ΣΤΟΝ ΠΑΚΕΤΑΔΩΡΟ</t>
        </is>
      </c>
      <c r="K1038" s="53" t="n">
        <v>46100.56111111111</v>
      </c>
      <c r="L1038" s="53" t="n">
        <v>46100.56527777778</v>
      </c>
      <c r="M1038" s="54" t="n">
        <v>6</v>
      </c>
      <c r="N1038" s="25" t="inlineStr">
        <is>
          <t>https://zenodo.org/records/17855209</t>
        </is>
      </c>
      <c r="O1038" s="25" t="inlineStr">
        <is>
          <t>公开真实生产数据</t>
        </is>
      </c>
      <c r="P1038" t="inlineStr">
        <is>
          <t>SHIFT-POST-20260319</t>
        </is>
      </c>
      <c r="Q1038" t="inlineStr">
        <is>
          <t>已关联</t>
        </is>
      </c>
      <c r="R1038" t="inlineStr">
        <is>
          <t>按班次口径判断</t>
        </is>
      </c>
      <c r="T1038" t="inlineStr">
        <is>
          <t>否</t>
        </is>
      </c>
    </row>
    <row r="1039">
      <c r="A1039" s="25" t="inlineStr">
        <is>
          <t>STOP-POST-00403</t>
        </is>
      </c>
      <c r="B1039" s="25" t="inlineStr">
        <is>
          <t>SHIFT-POST-20260319</t>
        </is>
      </c>
      <c r="C1039" s="25" t="inlineStr">
        <is>
          <t>改善后</t>
        </is>
      </c>
      <c r="D1039" s="51" t="n">
        <v>46100</v>
      </c>
      <c r="E1039" s="25" t="inlineStr">
        <is>
          <t>7KK25</t>
        </is>
      </c>
      <c r="F1039" s="25" t="inlineStr">
        <is>
          <t>MATERIALS</t>
        </is>
      </c>
      <c r="G1039" s="25" t="inlineStr">
        <is>
          <t>RACK STARVATION</t>
        </is>
      </c>
      <c r="H1039" s="25" t="inlineStr">
        <is>
          <t>Unplanned</t>
        </is>
      </c>
      <c r="I1039" s="25" t="inlineStr">
        <is>
          <t>EXTRUDER PRESS</t>
        </is>
      </c>
      <c r="J1039" s="25" t="inlineStr">
        <is>
          <t>ΔΕΝ ΕΦΕΡΝΕ ΒΑΓΟΝΙ ΣΤΟΝ ΠΑΚΕΤΑΔΩΡΟ</t>
        </is>
      </c>
      <c r="K1039" s="53" t="n">
        <v>46100.56527777778</v>
      </c>
      <c r="L1039" s="53" t="n">
        <v>46100.56944444445</v>
      </c>
      <c r="M1039" s="54" t="n">
        <v>6</v>
      </c>
      <c r="N1039" s="25" t="inlineStr">
        <is>
          <t>https://zenodo.org/records/17855209</t>
        </is>
      </c>
      <c r="O1039" s="25" t="inlineStr">
        <is>
          <t>公开真实生产数据</t>
        </is>
      </c>
      <c r="P1039" t="inlineStr">
        <is>
          <t>SHIFT-POST-20260319</t>
        </is>
      </c>
      <c r="Q1039" t="inlineStr">
        <is>
          <t>已关联</t>
        </is>
      </c>
      <c r="R1039" t="inlineStr">
        <is>
          <t>按班次口径判断</t>
        </is>
      </c>
      <c r="T1039" t="inlineStr">
        <is>
          <t>否</t>
        </is>
      </c>
    </row>
    <row r="1040">
      <c r="A1040" s="25" t="inlineStr">
        <is>
          <t>STOP-POST-00404</t>
        </is>
      </c>
      <c r="B1040" s="25" t="inlineStr">
        <is>
          <t>SHIFT-POST-20260319</t>
        </is>
      </c>
      <c r="C1040" s="25" t="inlineStr">
        <is>
          <t>改善后</t>
        </is>
      </c>
      <c r="D1040" s="51" t="n">
        <v>46100</v>
      </c>
      <c r="E1040" s="25" t="inlineStr">
        <is>
          <t>7KK25</t>
        </is>
      </c>
      <c r="F1040" s="25" t="inlineStr">
        <is>
          <t>FAILURE</t>
        </is>
      </c>
      <c r="G1040" s="25" t="inlineStr">
        <is>
          <t>AUTOMATION FAILURE</t>
        </is>
      </c>
      <c r="H1040" s="25" t="inlineStr">
        <is>
          <t>Unplanned</t>
        </is>
      </c>
      <c r="I1040" s="25" t="inlineStr">
        <is>
          <t>DRYER</t>
        </is>
      </c>
      <c r="J1040" s="25" t="inlineStr">
        <is>
          <t>ΚΟΛΛΗΜΕΝΟ ΤΕΡΜΑΤΙΚΟ ΣΤΗΝ ΕΙΣΟΔΟ ΞΥΡΑΝΤΗΡΙΟΥ</t>
        </is>
      </c>
      <c r="K1040" s="53" t="n">
        <v>46100.57708333333</v>
      </c>
      <c r="L1040" s="53" t="n">
        <v>46100.58680555555</v>
      </c>
      <c r="M1040" s="54" t="n">
        <v>15</v>
      </c>
      <c r="N1040" s="25" t="inlineStr">
        <is>
          <t>https://zenodo.org/records/17855209</t>
        </is>
      </c>
      <c r="O1040" s="25" t="inlineStr">
        <is>
          <t>公开真实生产数据</t>
        </is>
      </c>
      <c r="P1040" t="inlineStr">
        <is>
          <t>SHIFT-POST-20260319</t>
        </is>
      </c>
      <c r="Q1040" t="inlineStr">
        <is>
          <t>已关联</t>
        </is>
      </c>
      <c r="R1040" t="inlineStr">
        <is>
          <t>按班次口径判断</t>
        </is>
      </c>
      <c r="T1040" t="inlineStr">
        <is>
          <t>否</t>
        </is>
      </c>
    </row>
    <row r="1041">
      <c r="A1041" s="25" t="inlineStr">
        <is>
          <t>STOP-POST-00405</t>
        </is>
      </c>
      <c r="B1041" s="25" t="inlineStr">
        <is>
          <t>SHIFT-POST-20260319</t>
        </is>
      </c>
      <c r="C1041" s="25" t="inlineStr">
        <is>
          <t>改善后</t>
        </is>
      </c>
      <c r="D1041" s="51" t="n">
        <v>46100</v>
      </c>
      <c r="E1041" s="25" t="inlineStr">
        <is>
          <t>7KK25</t>
        </is>
      </c>
      <c r="F1041" s="25" t="inlineStr">
        <is>
          <t>MATERIALS</t>
        </is>
      </c>
      <c r="G1041" s="25" t="inlineStr">
        <is>
          <t>RACK STARVATION</t>
        </is>
      </c>
      <c r="H1041" s="25" t="inlineStr">
        <is>
          <t>Unplanned</t>
        </is>
      </c>
      <c r="I1041" s="25" t="inlineStr">
        <is>
          <t>EXTRUDER PRESS</t>
        </is>
      </c>
      <c r="J1041" s="25" t="inlineStr">
        <is>
          <t>ΑΝΑΜΟΝΗ ΤΕΛΑΡΩΝ ΑΠΟ ΠΑΚΕΤΑΔΟΡΟ</t>
        </is>
      </c>
      <c r="K1041" s="53" t="n">
        <v>46100.60972222222</v>
      </c>
      <c r="L1041" s="53" t="n">
        <v>46100.61319444444</v>
      </c>
      <c r="M1041" s="54" t="n">
        <v>5</v>
      </c>
      <c r="N1041" s="25" t="inlineStr">
        <is>
          <t>https://zenodo.org/records/17855209</t>
        </is>
      </c>
      <c r="O1041" s="25" t="inlineStr">
        <is>
          <t>公开真实生产数据</t>
        </is>
      </c>
      <c r="P1041" t="inlineStr">
        <is>
          <t>SHIFT-POST-20260319</t>
        </is>
      </c>
      <c r="Q1041" t="inlineStr">
        <is>
          <t>已关联</t>
        </is>
      </c>
      <c r="R1041" t="inlineStr">
        <is>
          <t>按班次口径判断</t>
        </is>
      </c>
      <c r="T1041" t="inlineStr">
        <is>
          <t>否</t>
        </is>
      </c>
    </row>
    <row r="1042">
      <c r="A1042" s="25" t="inlineStr">
        <is>
          <t>STOP-POST-00406</t>
        </is>
      </c>
      <c r="B1042" s="25" t="inlineStr">
        <is>
          <t>SHIFT-POST-20260319</t>
        </is>
      </c>
      <c r="C1042" s="25" t="inlineStr">
        <is>
          <t>改善后</t>
        </is>
      </c>
      <c r="D1042" s="51" t="n">
        <v>46100</v>
      </c>
      <c r="E1042" s="25" t="inlineStr">
        <is>
          <t>7KK25</t>
        </is>
      </c>
      <c r="F1042" s="25" t="inlineStr">
        <is>
          <t>MATERIALS</t>
        </is>
      </c>
      <c r="G1042" s="25" t="inlineStr">
        <is>
          <t>RACK STARVATION</t>
        </is>
      </c>
      <c r="H1042" s="25" t="inlineStr">
        <is>
          <t>Unplanned</t>
        </is>
      </c>
      <c r="I1042" s="25" t="inlineStr">
        <is>
          <t>EXTRUDER PRESS</t>
        </is>
      </c>
      <c r="J1042" s="25" t="inlineStr">
        <is>
          <t>ΑΝΑΜΟΝΗ ΤΕΛΑΡΩΝ ΑΠΟ ΠΑΚΕΤΑΔΟΡΟ</t>
        </is>
      </c>
      <c r="K1042" s="53" t="n">
        <v>46100.61944444444</v>
      </c>
      <c r="L1042" s="53" t="n">
        <v>46100.62291666667</v>
      </c>
      <c r="M1042" s="54" t="n">
        <v>6</v>
      </c>
      <c r="N1042" s="25" t="inlineStr">
        <is>
          <t>https://zenodo.org/records/17855209</t>
        </is>
      </c>
      <c r="O1042" s="25" t="inlineStr">
        <is>
          <t>公开真实生产数据</t>
        </is>
      </c>
      <c r="P1042" t="inlineStr">
        <is>
          <t>SHIFT-POST-20260319</t>
        </is>
      </c>
      <c r="Q1042" t="inlineStr">
        <is>
          <t>已关联</t>
        </is>
      </c>
      <c r="R1042" t="inlineStr">
        <is>
          <t>按班次口径判断</t>
        </is>
      </c>
      <c r="T1042" t="inlineStr">
        <is>
          <t>否</t>
        </is>
      </c>
    </row>
    <row r="1043">
      <c r="A1043" s="25" t="inlineStr">
        <is>
          <t>STOP-POST-00407</t>
        </is>
      </c>
      <c r="B1043" s="25" t="inlineStr">
        <is>
          <t>SHIFT-POST-20260319</t>
        </is>
      </c>
      <c r="C1043" s="25" t="inlineStr">
        <is>
          <t>改善后</t>
        </is>
      </c>
      <c r="D1043" s="51" t="n">
        <v>46100</v>
      </c>
      <c r="E1043" s="25" t="inlineStr">
        <is>
          <t>7KK25</t>
        </is>
      </c>
      <c r="F1043" s="25" t="inlineStr">
        <is>
          <t>MATERIALS</t>
        </is>
      </c>
      <c r="G1043" s="25" t="inlineStr">
        <is>
          <t>RACK STARVATION</t>
        </is>
      </c>
      <c r="H1043" s="25" t="inlineStr">
        <is>
          <t>Unplanned</t>
        </is>
      </c>
      <c r="I1043" s="25" t="inlineStr">
        <is>
          <t>EXTRUDER PRESS</t>
        </is>
      </c>
      <c r="J1043" s="25" t="inlineStr">
        <is>
          <t>ΑΝΑΜΟΝΗ ΤΕΛΑΡΩΝ ΑΠΟ ΠΑΚΕΤΑΔΟΡΟ</t>
        </is>
      </c>
      <c r="K1043" s="53" t="n">
        <v>46100.6375</v>
      </c>
      <c r="L1043" s="53" t="n">
        <v>46100.64166666667</v>
      </c>
      <c r="M1043" s="54" t="n">
        <v>6</v>
      </c>
      <c r="N1043" s="25" t="inlineStr">
        <is>
          <t>https://zenodo.org/records/17855209</t>
        </is>
      </c>
      <c r="O1043" s="25" t="inlineStr">
        <is>
          <t>公开真实生产数据</t>
        </is>
      </c>
      <c r="P1043" t="inlineStr">
        <is>
          <t>SHIFT-POST-20260319</t>
        </is>
      </c>
      <c r="Q1043" t="inlineStr">
        <is>
          <t>已关联</t>
        </is>
      </c>
      <c r="R1043" t="inlineStr">
        <is>
          <t>按班次口径判断</t>
        </is>
      </c>
      <c r="T1043" t="inlineStr">
        <is>
          <t>否</t>
        </is>
      </c>
    </row>
    <row r="1044">
      <c r="A1044" s="25" t="inlineStr">
        <is>
          <t>STOP-POST-00408</t>
        </is>
      </c>
      <c r="B1044" s="25" t="inlineStr">
        <is>
          <t>SHIFT-POST-20260319</t>
        </is>
      </c>
      <c r="C1044" s="25" t="inlineStr">
        <is>
          <t>改善后</t>
        </is>
      </c>
      <c r="D1044" s="51" t="n">
        <v>46100</v>
      </c>
      <c r="E1044" s="25" t="inlineStr">
        <is>
          <t>7KK25</t>
        </is>
      </c>
      <c r="F1044" s="25" t="inlineStr">
        <is>
          <t>MATERIALS</t>
        </is>
      </c>
      <c r="G1044" s="25" t="inlineStr">
        <is>
          <t>MANUAL BRICK HANDLING</t>
        </is>
      </c>
      <c r="H1044" s="25" t="inlineStr">
        <is>
          <t>Unplanned</t>
        </is>
      </c>
      <c r="I1044" s="25" t="inlineStr">
        <is>
          <t>HACKING STATION</t>
        </is>
      </c>
      <c r="J1044" s="25" t="inlineStr">
        <is>
          <t>-</t>
        </is>
      </c>
      <c r="K1044" s="53" t="n">
        <v>46100.65</v>
      </c>
      <c r="L1044" s="53" t="n">
        <v>46100.65833333333</v>
      </c>
      <c r="M1044" s="54" t="n">
        <v>12</v>
      </c>
      <c r="N1044" s="25" t="inlineStr">
        <is>
          <t>https://zenodo.org/records/17855209</t>
        </is>
      </c>
      <c r="O1044" s="25" t="inlineStr">
        <is>
          <t>公开真实生产数据</t>
        </is>
      </c>
      <c r="P1044" t="inlineStr">
        <is>
          <t>SHIFT-POST-20260319</t>
        </is>
      </c>
      <c r="Q1044" t="inlineStr">
        <is>
          <t>已关联</t>
        </is>
      </c>
      <c r="R1044" t="inlineStr">
        <is>
          <t>按班次口径判断</t>
        </is>
      </c>
      <c r="T1044" t="inlineStr">
        <is>
          <t>否</t>
        </is>
      </c>
    </row>
    <row r="1045">
      <c r="A1045" s="25" t="inlineStr">
        <is>
          <t>STOP-POST-00409</t>
        </is>
      </c>
      <c r="B1045" s="25" t="inlineStr">
        <is>
          <t>SHIFT-POST-20260319</t>
        </is>
      </c>
      <c r="C1045" s="25" t="inlineStr">
        <is>
          <t>改善后</t>
        </is>
      </c>
      <c r="D1045" s="51" t="n">
        <v>46100</v>
      </c>
      <c r="E1045" s="25" t="inlineStr">
        <is>
          <t>7KK25</t>
        </is>
      </c>
      <c r="F1045" s="25" t="inlineStr">
        <is>
          <t>MATERIALS</t>
        </is>
      </c>
      <c r="G1045" s="25" t="inlineStr">
        <is>
          <t>RACK STARVATION</t>
        </is>
      </c>
      <c r="H1045" s="25" t="inlineStr">
        <is>
          <t>Unplanned</t>
        </is>
      </c>
      <c r="I1045" s="25" t="inlineStr">
        <is>
          <t>EXTRUDER PRESS</t>
        </is>
      </c>
      <c r="J1045" s="25" t="inlineStr">
        <is>
          <t>ΔΕΝ ΕΦΕΡΝΕ ΒΑΓΟΝΙ ΣΤΟΝ ΠΑΚΕΤΑΔΩΡΟ</t>
        </is>
      </c>
      <c r="K1045" s="53" t="n">
        <v>46100.67013888889</v>
      </c>
      <c r="L1045" s="53" t="n">
        <v>46100.67430555556</v>
      </c>
      <c r="M1045" s="54" t="n">
        <v>6</v>
      </c>
      <c r="N1045" s="25" t="inlineStr">
        <is>
          <t>https://zenodo.org/records/17855209</t>
        </is>
      </c>
      <c r="O1045" s="25" t="inlineStr">
        <is>
          <t>公开真实生产数据</t>
        </is>
      </c>
      <c r="P1045" t="inlineStr">
        <is>
          <t>SHIFT-POST-20260319</t>
        </is>
      </c>
      <c r="Q1045" t="inlineStr">
        <is>
          <t>已关联</t>
        </is>
      </c>
      <c r="R1045" t="inlineStr">
        <is>
          <t>按班次口径判断</t>
        </is>
      </c>
      <c r="T1045" t="inlineStr">
        <is>
          <t>否</t>
        </is>
      </c>
    </row>
    <row r="1046">
      <c r="A1046" s="25" t="inlineStr">
        <is>
          <t>STOP-POST-00410</t>
        </is>
      </c>
      <c r="B1046" s="25" t="inlineStr">
        <is>
          <t>SHIFT-POST-20260319</t>
        </is>
      </c>
      <c r="C1046" s="25" t="inlineStr">
        <is>
          <t>改善后</t>
        </is>
      </c>
      <c r="D1046" s="51" t="n">
        <v>46100</v>
      </c>
      <c r="E1046" s="25" t="inlineStr">
        <is>
          <t>7KK25</t>
        </is>
      </c>
      <c r="F1046" s="25" t="inlineStr">
        <is>
          <t>MATERIALS</t>
        </is>
      </c>
      <c r="G1046" s="25" t="inlineStr">
        <is>
          <t>RACK STARVATION</t>
        </is>
      </c>
      <c r="H1046" s="25" t="inlineStr">
        <is>
          <t>Unplanned</t>
        </is>
      </c>
      <c r="I1046" s="25" t="inlineStr">
        <is>
          <t>EXTRUDER PRESS</t>
        </is>
      </c>
      <c r="J1046" s="25" t="inlineStr">
        <is>
          <t>ΔΕΝ ΕΦΕΡΝΕ ΒΑΓΟΝΙ ΣΤΟΝ ΠΑΚΕΤΑΔΩΡΟ</t>
        </is>
      </c>
      <c r="K1046" s="53" t="n">
        <v>46100.68402777778</v>
      </c>
      <c r="L1046" s="53" t="n">
        <v>46100.68888888889</v>
      </c>
      <c r="M1046" s="54" t="n">
        <v>8</v>
      </c>
      <c r="N1046" s="25" t="inlineStr">
        <is>
          <t>https://zenodo.org/records/17855209</t>
        </is>
      </c>
      <c r="O1046" s="25" t="inlineStr">
        <is>
          <t>公开真实生产数据</t>
        </is>
      </c>
      <c r="P1046" t="inlineStr">
        <is>
          <t>SHIFT-POST-20260319</t>
        </is>
      </c>
      <c r="Q1046" t="inlineStr">
        <is>
          <t>已关联</t>
        </is>
      </c>
      <c r="R1046" t="inlineStr">
        <is>
          <t>按班次口径判断</t>
        </is>
      </c>
      <c r="T1046" t="inlineStr">
        <is>
          <t>否</t>
        </is>
      </c>
    </row>
    <row r="1047">
      <c r="A1047" s="25" t="inlineStr">
        <is>
          <t>STOP-POST-00411</t>
        </is>
      </c>
      <c r="B1047" s="25" t="inlineStr">
        <is>
          <t>SHIFT-POST-20260319</t>
        </is>
      </c>
      <c r="C1047" s="25" t="inlineStr">
        <is>
          <t>改善后</t>
        </is>
      </c>
      <c r="D1047" s="51" t="n">
        <v>46100</v>
      </c>
      <c r="E1047" s="25" t="inlineStr">
        <is>
          <t>7KK25</t>
        </is>
      </c>
      <c r="F1047" s="25" t="inlineStr">
        <is>
          <t>MATERIALS</t>
        </is>
      </c>
      <c r="G1047" s="25" t="inlineStr">
        <is>
          <t>RACK STARVATION</t>
        </is>
      </c>
      <c r="H1047" s="25" t="inlineStr">
        <is>
          <t>Unplanned</t>
        </is>
      </c>
      <c r="I1047" s="25" t="inlineStr">
        <is>
          <t>EXTRUDER PRESS</t>
        </is>
      </c>
      <c r="J1047" s="25" t="inlineStr">
        <is>
          <t>ΑΝΑΜΟΝΗ ΤΕΛΑΡΩΝ ΑΠΟ ΠΑΚΕΤΑΔΟΡΟ</t>
        </is>
      </c>
      <c r="K1047" s="53" t="n">
        <v>46100.70277777778</v>
      </c>
      <c r="L1047" s="53" t="n">
        <v>46100.70555555556</v>
      </c>
      <c r="M1047" s="54" t="n">
        <v>4</v>
      </c>
      <c r="N1047" s="25" t="inlineStr">
        <is>
          <t>https://zenodo.org/records/17855209</t>
        </is>
      </c>
      <c r="O1047" s="25" t="inlineStr">
        <is>
          <t>公开真实生产数据</t>
        </is>
      </c>
      <c r="P1047" t="inlineStr">
        <is>
          <t>SHIFT-POST-20260319</t>
        </is>
      </c>
      <c r="Q1047" t="inlineStr">
        <is>
          <t>已关联</t>
        </is>
      </c>
      <c r="R1047" t="inlineStr">
        <is>
          <t>按班次口径判断</t>
        </is>
      </c>
      <c r="T1047" t="inlineStr">
        <is>
          <t>否</t>
        </is>
      </c>
    </row>
    <row r="1048">
      <c r="A1048" s="25" t="inlineStr">
        <is>
          <t>STOP-POST-00412</t>
        </is>
      </c>
      <c r="B1048" s="25" t="inlineStr">
        <is>
          <t>SHIFT-POST-20260319</t>
        </is>
      </c>
      <c r="C1048" s="25" t="inlineStr">
        <is>
          <t>改善后</t>
        </is>
      </c>
      <c r="D1048" s="51" t="n">
        <v>46100</v>
      </c>
      <c r="E1048" s="25" t="inlineStr">
        <is>
          <t>7KK25</t>
        </is>
      </c>
      <c r="F1048" s="25" t="inlineStr">
        <is>
          <t>MATERIALS</t>
        </is>
      </c>
      <c r="G1048" s="25" t="inlineStr">
        <is>
          <t>RACK STARVATION</t>
        </is>
      </c>
      <c r="H1048" s="25" t="inlineStr">
        <is>
          <t>Unplanned</t>
        </is>
      </c>
      <c r="I1048" s="25" t="inlineStr">
        <is>
          <t>HACKING STATION</t>
        </is>
      </c>
      <c r="J1048" s="25" t="inlineStr">
        <is>
          <t>grasarisma</t>
        </is>
      </c>
      <c r="K1048" s="53" t="n">
        <v>46100.72916666666</v>
      </c>
      <c r="L1048" s="53" t="n">
        <v>46100.73611111111</v>
      </c>
      <c r="M1048" s="54" t="n">
        <v>10</v>
      </c>
      <c r="N1048" s="25" t="inlineStr">
        <is>
          <t>https://zenodo.org/records/17855209</t>
        </is>
      </c>
      <c r="O1048" s="25" t="inlineStr">
        <is>
          <t>公开真实生产数据</t>
        </is>
      </c>
      <c r="P1048" t="inlineStr">
        <is>
          <t>SHIFT-POST-20260319</t>
        </is>
      </c>
      <c r="Q1048" t="inlineStr">
        <is>
          <t>已关联</t>
        </is>
      </c>
      <c r="R1048" t="inlineStr">
        <is>
          <t>按班次口径判断</t>
        </is>
      </c>
      <c r="T1048" t="inlineStr">
        <is>
          <t>否</t>
        </is>
      </c>
    </row>
    <row r="1049">
      <c r="A1049" s="25" t="inlineStr">
        <is>
          <t>STOP-POST-00413</t>
        </is>
      </c>
      <c r="B1049" s="25" t="inlineStr">
        <is>
          <t>SHIFT-POST-20260319</t>
        </is>
      </c>
      <c r="C1049" s="25" t="inlineStr">
        <is>
          <t>改善后</t>
        </is>
      </c>
      <c r="D1049" s="51" t="n">
        <v>46100</v>
      </c>
      <c r="E1049" s="25" t="inlineStr">
        <is>
          <t>7KK25</t>
        </is>
      </c>
      <c r="F1049" s="25" t="inlineStr">
        <is>
          <t>MATERIALS</t>
        </is>
      </c>
      <c r="G1049" s="25" t="inlineStr">
        <is>
          <t>RACK STARVATION</t>
        </is>
      </c>
      <c r="H1049" s="25" t="inlineStr">
        <is>
          <t>Unplanned</t>
        </is>
      </c>
      <c r="I1049" s="25" t="inlineStr">
        <is>
          <t>EXTRUDER PRESS</t>
        </is>
      </c>
      <c r="J1049" s="25" t="inlineStr">
        <is>
          <t>grasarisma</t>
        </is>
      </c>
      <c r="K1049" s="53" t="n">
        <v>46100.7375</v>
      </c>
      <c r="L1049" s="53" t="n">
        <v>46100.74027777778</v>
      </c>
      <c r="M1049" s="54" t="n">
        <v>4</v>
      </c>
      <c r="N1049" s="25" t="inlineStr">
        <is>
          <t>https://zenodo.org/records/17855209</t>
        </is>
      </c>
      <c r="O1049" s="25" t="inlineStr">
        <is>
          <t>公开真实生产数据</t>
        </is>
      </c>
      <c r="P1049" t="inlineStr">
        <is>
          <t>SHIFT-POST-20260319</t>
        </is>
      </c>
      <c r="Q1049" t="inlineStr">
        <is>
          <t>已关联</t>
        </is>
      </c>
      <c r="R1049" t="inlineStr">
        <is>
          <t>按班次口径判断</t>
        </is>
      </c>
      <c r="T1049" t="inlineStr">
        <is>
          <t>否</t>
        </is>
      </c>
    </row>
    <row r="1050">
      <c r="A1050" s="25" t="inlineStr">
        <is>
          <t>STOP-POST-00414</t>
        </is>
      </c>
      <c r="B1050" s="25" t="inlineStr">
        <is>
          <t>SHIFT-POST-20260319</t>
        </is>
      </c>
      <c r="C1050" s="25" t="inlineStr">
        <is>
          <t>改善后</t>
        </is>
      </c>
      <c r="D1050" s="51" t="n">
        <v>46100</v>
      </c>
      <c r="E1050" s="25" t="inlineStr">
        <is>
          <t>7KK25</t>
        </is>
      </c>
      <c r="F1050" s="25" t="inlineStr">
        <is>
          <t>MATERIALS</t>
        </is>
      </c>
      <c r="G1050" s="25" t="inlineStr">
        <is>
          <t>RACK STARVATION</t>
        </is>
      </c>
      <c r="H1050" s="25" t="inlineStr">
        <is>
          <t>Unplanned</t>
        </is>
      </c>
      <c r="I1050" s="25" t="inlineStr">
        <is>
          <t>EXTRUDER PRESS</t>
        </is>
      </c>
      <c r="J1050" s="25" t="inlineStr">
        <is>
          <t>grasarisma</t>
        </is>
      </c>
      <c r="K1050" s="53" t="n">
        <v>46100.74722222222</v>
      </c>
      <c r="L1050" s="53" t="n">
        <v>46100.75416666667</v>
      </c>
      <c r="M1050" s="54" t="n">
        <v>10</v>
      </c>
      <c r="N1050" s="25" t="inlineStr">
        <is>
          <t>https://zenodo.org/records/17855209</t>
        </is>
      </c>
      <c r="O1050" s="25" t="inlineStr">
        <is>
          <t>公开真实生产数据</t>
        </is>
      </c>
      <c r="P1050" t="inlineStr">
        <is>
          <t>SHIFT-POST-20260319</t>
        </is>
      </c>
      <c r="Q1050" t="inlineStr">
        <is>
          <t>已关联</t>
        </is>
      </c>
      <c r="R1050" t="inlineStr">
        <is>
          <t>按班次口径判断</t>
        </is>
      </c>
      <c r="T1050" t="inlineStr">
        <is>
          <t>否</t>
        </is>
      </c>
    </row>
    <row r="1051">
      <c r="A1051" s="25" t="inlineStr">
        <is>
          <t>STOP-POST-00415</t>
        </is>
      </c>
      <c r="B1051" s="25" t="inlineStr">
        <is>
          <t>SHIFT-POST-20260319</t>
        </is>
      </c>
      <c r="C1051" s="25" t="inlineStr">
        <is>
          <t>改善后</t>
        </is>
      </c>
      <c r="D1051" s="51" t="n">
        <v>46100</v>
      </c>
      <c r="E1051" s="25" t="inlineStr">
        <is>
          <t>7KK25</t>
        </is>
      </c>
      <c r="F1051" s="25" t="inlineStr">
        <is>
          <t>OPERATIONAL</t>
        </is>
      </c>
      <c r="G1051" s="25" t="inlineStr">
        <is>
          <t>NO PRODUCTION SCHEDULE</t>
        </is>
      </c>
      <c r="H1051" s="25" t="inlineStr">
        <is>
          <t>Planned - Not included in OEE</t>
        </is>
      </c>
      <c r="I1051" s="25" t="inlineStr">
        <is>
          <t>-</t>
        </is>
      </c>
      <c r="J1051" s="25" t="inlineStr">
        <is>
          <t>-</t>
        </is>
      </c>
      <c r="K1051" s="53" t="n">
        <v>46100.75555555556</v>
      </c>
      <c r="L1051" s="53" t="n">
        <v>46100.8125</v>
      </c>
      <c r="M1051" s="54" t="n">
        <v>82</v>
      </c>
      <c r="N1051" s="25" t="inlineStr">
        <is>
          <t>https://zenodo.org/records/17855209</t>
        </is>
      </c>
      <c r="O1051" s="25" t="inlineStr">
        <is>
          <t>公开真实生产数据</t>
        </is>
      </c>
      <c r="P1051" t="inlineStr">
        <is>
          <t>SHIFT-POST-20260319</t>
        </is>
      </c>
      <c r="Q1051" t="inlineStr">
        <is>
          <t>已关联</t>
        </is>
      </c>
      <c r="R1051" t="inlineStr">
        <is>
          <t>按班次口径判断</t>
        </is>
      </c>
      <c r="T1051" t="inlineStr">
        <is>
          <t>否</t>
        </is>
      </c>
    </row>
    <row r="1052">
      <c r="A1052" s="25" t="inlineStr">
        <is>
          <t>STOP-POST-00416</t>
        </is>
      </c>
      <c r="B1052" s="25" t="inlineStr">
        <is>
          <t>SHIFT-POST-20260320</t>
        </is>
      </c>
      <c r="C1052" s="25" t="inlineStr">
        <is>
          <t>改善后</t>
        </is>
      </c>
      <c r="D1052" s="51" t="n">
        <v>46101</v>
      </c>
      <c r="E1052" s="25" t="inlineStr">
        <is>
          <t>7KK25</t>
        </is>
      </c>
      <c r="F1052" s="25" t="inlineStr">
        <is>
          <t>MATERIALS</t>
        </is>
      </c>
      <c r="G1052" s="25" t="inlineStr">
        <is>
          <t>EXTRUSION DEFECTS</t>
        </is>
      </c>
      <c r="H1052" s="25" t="inlineStr">
        <is>
          <t>Unplanned</t>
        </is>
      </c>
      <c r="I1052" s="25" t="inlineStr">
        <is>
          <t>EXTRUDER PRESS</t>
        </is>
      </c>
      <c r="J1052" s="25" t="inlineStr">
        <is>
          <t>-</t>
        </is>
      </c>
      <c r="K1052" s="53" t="n">
        <v>46101.47083333333</v>
      </c>
      <c r="L1052" s="53" t="n">
        <v>46101.47708333333</v>
      </c>
      <c r="M1052" s="54" t="n">
        <v>9</v>
      </c>
      <c r="N1052" s="25" t="inlineStr">
        <is>
          <t>https://zenodo.org/records/17855209</t>
        </is>
      </c>
      <c r="O1052" s="25" t="inlineStr">
        <is>
          <t>公开真实生产数据</t>
        </is>
      </c>
      <c r="P1052" t="inlineStr">
        <is>
          <t>SHIFT-POST-20260320</t>
        </is>
      </c>
      <c r="Q1052" t="inlineStr">
        <is>
          <t>已关联</t>
        </is>
      </c>
      <c r="R1052" t="inlineStr">
        <is>
          <t>按班次口径判断</t>
        </is>
      </c>
      <c r="T1052" t="inlineStr">
        <is>
          <t>否</t>
        </is>
      </c>
    </row>
    <row r="1053">
      <c r="A1053" s="25" t="inlineStr">
        <is>
          <t>STOP-POST-00417</t>
        </is>
      </c>
      <c r="B1053" s="25" t="inlineStr">
        <is>
          <t>SHIFT-POST-20260320</t>
        </is>
      </c>
      <c r="C1053" s="25" t="inlineStr">
        <is>
          <t>改善后</t>
        </is>
      </c>
      <c r="D1053" s="51" t="n">
        <v>46101</v>
      </c>
      <c r="E1053" s="25" t="inlineStr">
        <is>
          <t>9KK25</t>
        </is>
      </c>
      <c r="F1053" s="25" t="inlineStr">
        <is>
          <t>SETUPS-CHANGEOVERS</t>
        </is>
      </c>
      <c r="G1053" s="25" t="inlineStr">
        <is>
          <t>MATERIAL CHANGEOVER</t>
        </is>
      </c>
      <c r="H1053" s="25" t="inlineStr">
        <is>
          <t>Planned - Included in OEE</t>
        </is>
      </c>
      <c r="I1053" s="25" t="inlineStr">
        <is>
          <t>EXTRUDER PRESS</t>
        </is>
      </c>
      <c r="J1053" s="25" t="inlineStr">
        <is>
          <t>-</t>
        </is>
      </c>
      <c r="K1053" s="53" t="n">
        <v>46101.47986111111</v>
      </c>
      <c r="L1053" s="53" t="n">
        <v>46101.49375</v>
      </c>
      <c r="M1053" s="54" t="n">
        <v>20</v>
      </c>
      <c r="N1053" s="25" t="inlineStr">
        <is>
          <t>https://zenodo.org/records/17855209</t>
        </is>
      </c>
      <c r="O1053" s="25" t="inlineStr">
        <is>
          <t>公开真实生产数据</t>
        </is>
      </c>
      <c r="P1053" t="inlineStr">
        <is>
          <t>SHIFT-POST-20260320</t>
        </is>
      </c>
      <c r="Q1053" t="inlineStr">
        <is>
          <t>已关联</t>
        </is>
      </c>
      <c r="R1053" t="inlineStr">
        <is>
          <t>按班次口径判断</t>
        </is>
      </c>
      <c r="T1053" t="inlineStr">
        <is>
          <t>是</t>
        </is>
      </c>
      <c r="U1053">
        <f>IFERROR(VLOOKUP(G1053,'18_换产标准_模拟'!$B$2:$F$4,3,FALSE),"")</f>
        <v/>
      </c>
      <c r="V1053">
        <f>IFERROR(MAX(M1053-U1053,0),"")</f>
        <v/>
      </c>
      <c r="W1053">
        <f>IFERROR(IF(V1053=0,"达标",IF(V1053&lt;=VLOOKUP(G1053,'18_换产标准_模拟'!$B$2:$F$4,4,FALSE)-VLOOKUP(G1053,'18_换产标准_模拟'!$B$2:$F$4,3,FALSE),"轻微超时",IF(V1053&lt;=VLOOKUP(G1053,'18_换产标准_模拟'!$B$2:$F$4,5,FALSE)-VLOOKUP(G1053,'18_换产标准_模拟'!$B$2:$F$4,3,FALSE),"超时","严重超时"))),"")</f>
        <v/>
      </c>
      <c r="X1053">
        <f>IFERROR(INDEX('18_换产标准_模拟'!$A$2:$A$4,MATCH(G1053,'18_换产标准_模拟'!$B$2:$B$4,0)),"")</f>
        <v/>
      </c>
      <c r="Y1053" t="inlineStr">
        <is>
          <t>团队模拟数据</t>
        </is>
      </c>
    </row>
    <row r="1054">
      <c r="A1054" s="25" t="inlineStr">
        <is>
          <t>STOP-POST-00418</t>
        </is>
      </c>
      <c r="B1054" s="25" t="inlineStr">
        <is>
          <t>SHIFT-POST-20260320</t>
        </is>
      </c>
      <c r="C1054" s="25" t="inlineStr">
        <is>
          <t>改善后</t>
        </is>
      </c>
      <c r="D1054" s="51" t="n">
        <v>46101</v>
      </c>
      <c r="E1054" s="25" t="inlineStr">
        <is>
          <t>9KK25</t>
        </is>
      </c>
      <c r="F1054" s="25" t="inlineStr">
        <is>
          <t>MATERIALS</t>
        </is>
      </c>
      <c r="G1054" s="25" t="inlineStr">
        <is>
          <t>EXTRUSION DEFECTS</t>
        </is>
      </c>
      <c r="H1054" s="25" t="inlineStr">
        <is>
          <t>Unplanned</t>
        </is>
      </c>
      <c r="I1054" s="25" t="inlineStr">
        <is>
          <t>EXTRUDER PRESS</t>
        </is>
      </c>
      <c r="J1054" s="25" t="inlineStr">
        <is>
          <t>-</t>
        </is>
      </c>
      <c r="K1054" s="53" t="n">
        <v>46101.51527777778</v>
      </c>
      <c r="L1054" s="53" t="n">
        <v>46101.52152777778</v>
      </c>
      <c r="M1054" s="54" t="n">
        <v>9</v>
      </c>
      <c r="N1054" s="25" t="inlineStr">
        <is>
          <t>https://zenodo.org/records/17855209</t>
        </is>
      </c>
      <c r="O1054" s="25" t="inlineStr">
        <is>
          <t>公开真实生产数据</t>
        </is>
      </c>
      <c r="P1054" t="inlineStr">
        <is>
          <t>SHIFT-POST-20260320</t>
        </is>
      </c>
      <c r="Q1054" t="inlineStr">
        <is>
          <t>已关联</t>
        </is>
      </c>
      <c r="R1054" t="inlineStr">
        <is>
          <t>按班次口径判断</t>
        </is>
      </c>
      <c r="T1054" t="inlineStr">
        <is>
          <t>否</t>
        </is>
      </c>
    </row>
    <row r="1055">
      <c r="A1055" s="25" t="inlineStr">
        <is>
          <t>STOP-POST-00419</t>
        </is>
      </c>
      <c r="B1055" s="25" t="inlineStr">
        <is>
          <t>SHIFT-POST-20260320</t>
        </is>
      </c>
      <c r="C1055" s="25" t="inlineStr">
        <is>
          <t>改善后</t>
        </is>
      </c>
      <c r="D1055" s="51" t="n">
        <v>46101</v>
      </c>
      <c r="E1055" s="25" t="inlineStr">
        <is>
          <t>9KK25</t>
        </is>
      </c>
      <c r="F1055" s="25" t="inlineStr">
        <is>
          <t>SETUPS-CHANGEOVERS</t>
        </is>
      </c>
      <c r="G1055" s="25" t="inlineStr">
        <is>
          <t>MATERIAL CHANGEOVER</t>
        </is>
      </c>
      <c r="H1055" s="25" t="inlineStr">
        <is>
          <t>Planned - Included in OEE</t>
        </is>
      </c>
      <c r="I1055" s="25" t="inlineStr">
        <is>
          <t>HACKING STATION</t>
        </is>
      </c>
      <c r="J1055" s="25" t="inlineStr">
        <is>
          <t>-</t>
        </is>
      </c>
      <c r="K1055" s="53" t="n">
        <v>46101.54166666666</v>
      </c>
      <c r="L1055" s="53" t="n">
        <v>46101.54513888889</v>
      </c>
      <c r="M1055" s="54" t="n">
        <v>5</v>
      </c>
      <c r="N1055" s="25" t="inlineStr">
        <is>
          <t>https://zenodo.org/records/17855209</t>
        </is>
      </c>
      <c r="O1055" s="25" t="inlineStr">
        <is>
          <t>公开真实生产数据</t>
        </is>
      </c>
      <c r="P1055" t="inlineStr">
        <is>
          <t>SHIFT-POST-20260320</t>
        </is>
      </c>
      <c r="Q1055" t="inlineStr">
        <is>
          <t>已关联</t>
        </is>
      </c>
      <c r="R1055" t="inlineStr">
        <is>
          <t>按班次口径判断</t>
        </is>
      </c>
      <c r="T1055" t="inlineStr">
        <is>
          <t>是</t>
        </is>
      </c>
      <c r="U1055">
        <f>IFERROR(VLOOKUP(G1055,'18_换产标准_模拟'!$B$2:$F$4,3,FALSE),"")</f>
        <v/>
      </c>
      <c r="V1055">
        <f>IFERROR(MAX(M1055-U1055,0),"")</f>
        <v/>
      </c>
      <c r="W1055">
        <f>IFERROR(IF(V1055=0,"达标",IF(V1055&lt;=VLOOKUP(G1055,'18_换产标准_模拟'!$B$2:$F$4,4,FALSE)-VLOOKUP(G1055,'18_换产标准_模拟'!$B$2:$F$4,3,FALSE),"轻微超时",IF(V1055&lt;=VLOOKUP(G1055,'18_换产标准_模拟'!$B$2:$F$4,5,FALSE)-VLOOKUP(G1055,'18_换产标准_模拟'!$B$2:$F$4,3,FALSE),"超时","严重超时"))),"")</f>
        <v/>
      </c>
      <c r="X1055">
        <f>IFERROR(INDEX('18_换产标准_模拟'!$A$2:$A$4,MATCH(G1055,'18_换产标准_模拟'!$B$2:$B$4,0)),"")</f>
        <v/>
      </c>
      <c r="Y1055" t="inlineStr">
        <is>
          <t>团队模拟数据</t>
        </is>
      </c>
    </row>
    <row r="1056">
      <c r="A1056" s="25" t="inlineStr">
        <is>
          <t>STOP-POST-00420</t>
        </is>
      </c>
      <c r="B1056" s="25" t="inlineStr">
        <is>
          <t>SHIFT-POST-20260320</t>
        </is>
      </c>
      <c r="C1056" s="25" t="inlineStr">
        <is>
          <t>改善后</t>
        </is>
      </c>
      <c r="D1056" s="51" t="n">
        <v>46101</v>
      </c>
      <c r="E1056" s="25" t="inlineStr">
        <is>
          <t>9KK25</t>
        </is>
      </c>
      <c r="F1056" s="25" t="inlineStr">
        <is>
          <t>MATERIALS</t>
        </is>
      </c>
      <c r="G1056" s="25" t="inlineStr">
        <is>
          <t>EXTRUSION DEFECTS</t>
        </is>
      </c>
      <c r="H1056" s="25" t="inlineStr">
        <is>
          <t>Unplanned</t>
        </is>
      </c>
      <c r="I1056" s="25" t="inlineStr">
        <is>
          <t>EXTRUDER PRESS</t>
        </is>
      </c>
      <c r="J1056" s="25" t="inlineStr">
        <is>
          <t>-</t>
        </is>
      </c>
      <c r="K1056" s="53" t="n">
        <v>46101.54861111111</v>
      </c>
      <c r="L1056" s="53" t="n">
        <v>46101.55138888889</v>
      </c>
      <c r="M1056" s="54" t="n">
        <v>4</v>
      </c>
      <c r="N1056" s="25" t="inlineStr">
        <is>
          <t>https://zenodo.org/records/17855209</t>
        </is>
      </c>
      <c r="O1056" s="25" t="inlineStr">
        <is>
          <t>公开真实生产数据</t>
        </is>
      </c>
      <c r="P1056" t="inlineStr">
        <is>
          <t>SHIFT-POST-20260320</t>
        </is>
      </c>
      <c r="Q1056" t="inlineStr">
        <is>
          <t>已关联</t>
        </is>
      </c>
      <c r="R1056" t="inlineStr">
        <is>
          <t>按班次口径判断</t>
        </is>
      </c>
      <c r="T1056" t="inlineStr">
        <is>
          <t>否</t>
        </is>
      </c>
    </row>
    <row r="1057">
      <c r="A1057" s="25" t="inlineStr">
        <is>
          <t>STOP-POST-00421</t>
        </is>
      </c>
      <c r="B1057" s="25" t="inlineStr">
        <is>
          <t>SHIFT-POST-20260320</t>
        </is>
      </c>
      <c r="C1057" s="25" t="inlineStr">
        <is>
          <t>改善后</t>
        </is>
      </c>
      <c r="D1057" s="51" t="n">
        <v>46101</v>
      </c>
      <c r="E1057" s="25" t="inlineStr">
        <is>
          <t>9KK25</t>
        </is>
      </c>
      <c r="F1057" s="25" t="inlineStr">
        <is>
          <t>MATERIALS</t>
        </is>
      </c>
      <c r="G1057" s="25" t="inlineStr">
        <is>
          <t>RACKS</t>
        </is>
      </c>
      <c r="H1057" s="25" t="inlineStr">
        <is>
          <t>Unplanned</t>
        </is>
      </c>
      <c r="I1057" s="25" t="inlineStr">
        <is>
          <t>DRYER</t>
        </is>
      </c>
      <c r="J1057" s="25" t="inlineStr">
        <is>
          <t>-</t>
        </is>
      </c>
      <c r="K1057" s="53" t="n">
        <v>46101.55347222222</v>
      </c>
      <c r="L1057" s="53" t="n">
        <v>46101.55763888889</v>
      </c>
      <c r="M1057" s="54" t="n">
        <v>6</v>
      </c>
      <c r="N1057" s="25" t="inlineStr">
        <is>
          <t>https://zenodo.org/records/17855209</t>
        </is>
      </c>
      <c r="O1057" s="25" t="inlineStr">
        <is>
          <t>公开真实生产数据</t>
        </is>
      </c>
      <c r="P1057" t="inlineStr">
        <is>
          <t>SHIFT-POST-20260320</t>
        </is>
      </c>
      <c r="Q1057" t="inlineStr">
        <is>
          <t>已关联</t>
        </is>
      </c>
      <c r="R1057" t="inlineStr">
        <is>
          <t>按班次口径判断</t>
        </is>
      </c>
      <c r="T1057" t="inlineStr">
        <is>
          <t>否</t>
        </is>
      </c>
    </row>
    <row r="1058">
      <c r="A1058" s="25" t="inlineStr">
        <is>
          <t>STOP-POST-00422</t>
        </is>
      </c>
      <c r="B1058" s="25" t="inlineStr">
        <is>
          <t>SHIFT-POST-20260320</t>
        </is>
      </c>
      <c r="C1058" s="25" t="inlineStr">
        <is>
          <t>改善后</t>
        </is>
      </c>
      <c r="D1058" s="51" t="n">
        <v>46101</v>
      </c>
      <c r="E1058" s="25" t="inlineStr">
        <is>
          <t>9KK25</t>
        </is>
      </c>
      <c r="F1058" s="25" t="inlineStr">
        <is>
          <t>MATERIALS</t>
        </is>
      </c>
      <c r="G1058" s="25" t="inlineStr">
        <is>
          <t>RACK STARVATION</t>
        </is>
      </c>
      <c r="H1058" s="25" t="inlineStr">
        <is>
          <t>Unplanned</t>
        </is>
      </c>
      <c r="I1058" s="25" t="inlineStr">
        <is>
          <t>HACKING STATION</t>
        </is>
      </c>
      <c r="J1058" s="25" t="inlineStr">
        <is>
          <t>ANAMONH TEΛΑΡΩΝ</t>
        </is>
      </c>
      <c r="K1058" s="53" t="n">
        <v>46101.56458333333</v>
      </c>
      <c r="L1058" s="53" t="n">
        <v>46101.56875</v>
      </c>
      <c r="M1058" s="54" t="n">
        <v>6</v>
      </c>
      <c r="N1058" s="25" t="inlineStr">
        <is>
          <t>https://zenodo.org/records/17855209</t>
        </is>
      </c>
      <c r="O1058" s="25" t="inlineStr">
        <is>
          <t>公开真实生产数据</t>
        </is>
      </c>
      <c r="P1058" t="inlineStr">
        <is>
          <t>SHIFT-POST-20260320</t>
        </is>
      </c>
      <c r="Q1058" t="inlineStr">
        <is>
          <t>已关联</t>
        </is>
      </c>
      <c r="R1058" t="inlineStr">
        <is>
          <t>按班次口径判断</t>
        </is>
      </c>
      <c r="T1058" t="inlineStr">
        <is>
          <t>否</t>
        </is>
      </c>
    </row>
    <row r="1059">
      <c r="A1059" s="25" t="inlineStr">
        <is>
          <t>STOP-POST-00423</t>
        </is>
      </c>
      <c r="B1059" s="25" t="inlineStr">
        <is>
          <t>SHIFT-POST-20260320</t>
        </is>
      </c>
      <c r="C1059" s="25" t="inlineStr">
        <is>
          <t>改善后</t>
        </is>
      </c>
      <c r="D1059" s="51" t="n">
        <v>46101</v>
      </c>
      <c r="E1059" s="25" t="inlineStr">
        <is>
          <t>9KK25</t>
        </is>
      </c>
      <c r="F1059" s="25" t="inlineStr">
        <is>
          <t>MATERIALS</t>
        </is>
      </c>
      <c r="G1059" s="25" t="inlineStr">
        <is>
          <t>EXTRUSION DEFECTS</t>
        </is>
      </c>
      <c r="H1059" s="25" t="inlineStr">
        <is>
          <t>Unplanned</t>
        </is>
      </c>
      <c r="I1059" s="25" t="inlineStr">
        <is>
          <t>EXTRUDER PRESS</t>
        </is>
      </c>
      <c r="J1059" s="25" t="inlineStr">
        <is>
          <t>-</t>
        </is>
      </c>
      <c r="K1059" s="53" t="n">
        <v>46101.57291666666</v>
      </c>
      <c r="L1059" s="53" t="n">
        <v>46101.575</v>
      </c>
      <c r="M1059" s="54" t="n">
        <v>3</v>
      </c>
      <c r="N1059" s="25" t="inlineStr">
        <is>
          <t>https://zenodo.org/records/17855209</t>
        </is>
      </c>
      <c r="O1059" s="25" t="inlineStr">
        <is>
          <t>公开真实生产数据</t>
        </is>
      </c>
      <c r="P1059" t="inlineStr">
        <is>
          <t>SHIFT-POST-20260320</t>
        </is>
      </c>
      <c r="Q1059" t="inlineStr">
        <is>
          <t>已关联</t>
        </is>
      </c>
      <c r="R1059" t="inlineStr">
        <is>
          <t>按班次口径判断</t>
        </is>
      </c>
      <c r="T1059" t="inlineStr">
        <is>
          <t>否</t>
        </is>
      </c>
    </row>
    <row r="1060">
      <c r="A1060" s="25" t="inlineStr">
        <is>
          <t>STOP-POST-00424</t>
        </is>
      </c>
      <c r="B1060" s="25" t="inlineStr">
        <is>
          <t>SHIFT-POST-20260320</t>
        </is>
      </c>
      <c r="C1060" s="25" t="inlineStr">
        <is>
          <t>改善后</t>
        </is>
      </c>
      <c r="D1060" s="51" t="n">
        <v>46101</v>
      </c>
      <c r="E1060" s="25" t="inlineStr">
        <is>
          <t>9KK25</t>
        </is>
      </c>
      <c r="F1060" s="25" t="inlineStr">
        <is>
          <t>MATERIALS</t>
        </is>
      </c>
      <c r="G1060" s="25" t="inlineStr">
        <is>
          <t>RACK STARVATION</t>
        </is>
      </c>
      <c r="H1060" s="25" t="inlineStr">
        <is>
          <t>Unplanned</t>
        </is>
      </c>
      <c r="I1060" s="25" t="inlineStr">
        <is>
          <t>EXTRUDER PRESS</t>
        </is>
      </c>
      <c r="J1060" s="25" t="inlineStr">
        <is>
          <t>ΑΝΑΜΟΝΗ ΤΕΛΑΡΩΝ ΑΠΟ ΠΑΚΕΤΑΔΟΡΟ</t>
        </is>
      </c>
      <c r="K1060" s="53" t="n">
        <v>46101.58541666667</v>
      </c>
      <c r="L1060" s="53" t="n">
        <v>46101.59027777778</v>
      </c>
      <c r="M1060" s="54" t="n">
        <v>6</v>
      </c>
      <c r="N1060" s="25" t="inlineStr">
        <is>
          <t>https://zenodo.org/records/17855209</t>
        </is>
      </c>
      <c r="O1060" s="25" t="inlineStr">
        <is>
          <t>公开真实生产数据</t>
        </is>
      </c>
      <c r="P1060" t="inlineStr">
        <is>
          <t>SHIFT-POST-20260320</t>
        </is>
      </c>
      <c r="Q1060" t="inlineStr">
        <is>
          <t>已关联</t>
        </is>
      </c>
      <c r="R1060" t="inlineStr">
        <is>
          <t>按班次口径判断</t>
        </is>
      </c>
      <c r="T1060" t="inlineStr">
        <is>
          <t>否</t>
        </is>
      </c>
    </row>
    <row r="1061">
      <c r="A1061" s="25" t="inlineStr">
        <is>
          <t>STOP-POST-00425</t>
        </is>
      </c>
      <c r="B1061" s="25" t="inlineStr">
        <is>
          <t>SHIFT-POST-20260320</t>
        </is>
      </c>
      <c r="C1061" s="25" t="inlineStr">
        <is>
          <t>改善后</t>
        </is>
      </c>
      <c r="D1061" s="51" t="n">
        <v>46101</v>
      </c>
      <c r="E1061" s="25" t="inlineStr">
        <is>
          <t>9KK25</t>
        </is>
      </c>
      <c r="F1061" s="25" t="inlineStr">
        <is>
          <t>MATERIALS</t>
        </is>
      </c>
      <c r="G1061" s="25" t="inlineStr">
        <is>
          <t>RACK STARVATION</t>
        </is>
      </c>
      <c r="H1061" s="25" t="inlineStr">
        <is>
          <t>Unplanned</t>
        </is>
      </c>
      <c r="I1061" s="25" t="inlineStr">
        <is>
          <t>EXTRUDER PRESS</t>
        </is>
      </c>
      <c r="J1061" s="25" t="inlineStr">
        <is>
          <t>ΓΙΑ ΝΑ ΓΕΜΙΣΕΙ Η ΓΡΑΜΜΗ ΝΑ ΓΡΑΣΑΡΟΝΤΑΙ ΠΙΟ ΕΥΚΟΛΑ</t>
        </is>
      </c>
      <c r="K1061" s="53" t="n">
        <v>46101.62152777778</v>
      </c>
      <c r="L1061" s="53" t="n">
        <v>46101.63055555556</v>
      </c>
      <c r="M1061" s="54" t="n">
        <v>13</v>
      </c>
      <c r="N1061" s="25" t="inlineStr">
        <is>
          <t>https://zenodo.org/records/17855209</t>
        </is>
      </c>
      <c r="O1061" s="25" t="inlineStr">
        <is>
          <t>公开真实生产数据</t>
        </is>
      </c>
      <c r="P1061" t="inlineStr">
        <is>
          <t>SHIFT-POST-20260320</t>
        </is>
      </c>
      <c r="Q1061" t="inlineStr">
        <is>
          <t>已关联</t>
        </is>
      </c>
      <c r="R1061" t="inlineStr">
        <is>
          <t>按班次口径判断</t>
        </is>
      </c>
      <c r="T1061" t="inlineStr">
        <is>
          <t>否</t>
        </is>
      </c>
    </row>
    <row r="1062">
      <c r="A1062" s="25" t="inlineStr">
        <is>
          <t>STOP-POST-00426</t>
        </is>
      </c>
      <c r="B1062" s="25" t="inlineStr">
        <is>
          <t>SHIFT-POST-20260320</t>
        </is>
      </c>
      <c r="C1062" s="25" t="inlineStr">
        <is>
          <t>改善后</t>
        </is>
      </c>
      <c r="D1062" s="51" t="n">
        <v>46101</v>
      </c>
      <c r="E1062" s="25" t="inlineStr">
        <is>
          <t>KK200-1</t>
        </is>
      </c>
      <c r="F1062" s="25" t="inlineStr">
        <is>
          <t>SETUPS-CHANGEOVERS</t>
        </is>
      </c>
      <c r="G1062" s="25" t="inlineStr">
        <is>
          <t>MATERIAL CHANGEOVER</t>
        </is>
      </c>
      <c r="H1062" s="25" t="inlineStr">
        <is>
          <t>Planned - Included in OEE</t>
        </is>
      </c>
      <c r="I1062" s="25" t="inlineStr">
        <is>
          <t>EXTRUDER PRESS</t>
        </is>
      </c>
      <c r="J1062" s="25" t="inlineStr">
        <is>
          <t>-</t>
        </is>
      </c>
      <c r="K1062" s="53" t="n">
        <v>46101.64305555556</v>
      </c>
      <c r="L1062" s="53" t="n">
        <v>46101.65277777778</v>
      </c>
      <c r="M1062" s="54" t="n">
        <v>14</v>
      </c>
      <c r="N1062" s="25" t="inlineStr">
        <is>
          <t>https://zenodo.org/records/17855209</t>
        </is>
      </c>
      <c r="O1062" s="25" t="inlineStr">
        <is>
          <t>公开真实生产数据</t>
        </is>
      </c>
      <c r="P1062" t="inlineStr">
        <is>
          <t>SHIFT-POST-20260320</t>
        </is>
      </c>
      <c r="Q1062" t="inlineStr">
        <is>
          <t>已关联</t>
        </is>
      </c>
      <c r="R1062" t="inlineStr">
        <is>
          <t>按班次口径判断</t>
        </is>
      </c>
      <c r="T1062" t="inlineStr">
        <is>
          <t>是</t>
        </is>
      </c>
      <c r="U1062">
        <f>IFERROR(VLOOKUP(G1062,'18_换产标准_模拟'!$B$2:$F$4,3,FALSE),"")</f>
        <v/>
      </c>
      <c r="V1062">
        <f>IFERROR(MAX(M1062-U1062,0),"")</f>
        <v/>
      </c>
      <c r="W1062">
        <f>IFERROR(IF(V1062=0,"达标",IF(V1062&lt;=VLOOKUP(G1062,'18_换产标准_模拟'!$B$2:$F$4,4,FALSE)-VLOOKUP(G1062,'18_换产标准_模拟'!$B$2:$F$4,3,FALSE),"轻微超时",IF(V1062&lt;=VLOOKUP(G1062,'18_换产标准_模拟'!$B$2:$F$4,5,FALSE)-VLOOKUP(G1062,'18_换产标准_模拟'!$B$2:$F$4,3,FALSE),"超时","严重超时"))),"")</f>
        <v/>
      </c>
      <c r="X1062">
        <f>IFERROR(INDEX('18_换产标准_模拟'!$A$2:$A$4,MATCH(G1062,'18_换产标准_模拟'!$B$2:$B$4,0)),"")</f>
        <v/>
      </c>
      <c r="Y1062" t="inlineStr">
        <is>
          <t>团队模拟数据</t>
        </is>
      </c>
    </row>
    <row r="1063">
      <c r="A1063" s="25" t="inlineStr">
        <is>
          <t>STOP-POST-00427</t>
        </is>
      </c>
      <c r="B1063" s="25" t="inlineStr">
        <is>
          <t>SHIFT-POST-20260320</t>
        </is>
      </c>
      <c r="C1063" s="25" t="inlineStr">
        <is>
          <t>改善后</t>
        </is>
      </c>
      <c r="D1063" s="51" t="n">
        <v>46101</v>
      </c>
      <c r="E1063" s="25" t="inlineStr">
        <is>
          <t>KK200-1</t>
        </is>
      </c>
      <c r="F1063" s="25" t="inlineStr">
        <is>
          <t>MATERIALS</t>
        </is>
      </c>
      <c r="G1063" s="25" t="inlineStr">
        <is>
          <t>MANUAL BRICK HANDLING</t>
        </is>
      </c>
      <c r="H1063" s="25" t="inlineStr">
        <is>
          <t>Unplanned</t>
        </is>
      </c>
      <c r="I1063" s="25" t="inlineStr">
        <is>
          <t>EXTRUDER PRESS</t>
        </is>
      </c>
      <c r="J1063" s="25" t="inlineStr">
        <is>
          <t>-</t>
        </is>
      </c>
      <c r="K1063" s="53" t="n">
        <v>46101.65972222222</v>
      </c>
      <c r="L1063" s="53" t="n">
        <v>46101.66527777778</v>
      </c>
      <c r="M1063" s="54" t="n">
        <v>8</v>
      </c>
      <c r="N1063" s="25" t="inlineStr">
        <is>
          <t>https://zenodo.org/records/17855209</t>
        </is>
      </c>
      <c r="O1063" s="25" t="inlineStr">
        <is>
          <t>公开真实生产数据</t>
        </is>
      </c>
      <c r="P1063" t="inlineStr">
        <is>
          <t>SHIFT-POST-20260320</t>
        </is>
      </c>
      <c r="Q1063" t="inlineStr">
        <is>
          <t>已关联</t>
        </is>
      </c>
      <c r="R1063" t="inlineStr">
        <is>
          <t>按班次口径判断</t>
        </is>
      </c>
      <c r="T1063" t="inlineStr">
        <is>
          <t>否</t>
        </is>
      </c>
    </row>
    <row r="1064">
      <c r="A1064" s="25" t="inlineStr">
        <is>
          <t>STOP-POST-00428</t>
        </is>
      </c>
      <c r="B1064" s="25" t="inlineStr">
        <is>
          <t>SHIFT-POST-20260320</t>
        </is>
      </c>
      <c r="C1064" s="25" t="inlineStr">
        <is>
          <t>改善后</t>
        </is>
      </c>
      <c r="D1064" s="51" t="n">
        <v>46101</v>
      </c>
      <c r="E1064" s="25" t="inlineStr">
        <is>
          <t>KK200-1</t>
        </is>
      </c>
      <c r="F1064" s="25" t="inlineStr">
        <is>
          <t>MATERIALS</t>
        </is>
      </c>
      <c r="G1064" s="25" t="inlineStr">
        <is>
          <t>RACK STARVATION</t>
        </is>
      </c>
      <c r="H1064" s="25" t="inlineStr">
        <is>
          <t>Unplanned</t>
        </is>
      </c>
      <c r="I1064" s="25" t="inlineStr">
        <is>
          <t>HACKING STATION</t>
        </is>
      </c>
      <c r="J1064" s="25" t="inlineStr">
        <is>
          <t>grasarisma</t>
        </is>
      </c>
      <c r="K1064" s="53" t="n">
        <v>46101.68541666667</v>
      </c>
      <c r="L1064" s="53" t="n">
        <v>46101.69097222222</v>
      </c>
      <c r="M1064" s="54" t="n">
        <v>9</v>
      </c>
      <c r="N1064" s="25" t="inlineStr">
        <is>
          <t>https://zenodo.org/records/17855209</t>
        </is>
      </c>
      <c r="O1064" s="25" t="inlineStr">
        <is>
          <t>公开真实生产数据</t>
        </is>
      </c>
      <c r="P1064" t="inlineStr">
        <is>
          <t>SHIFT-POST-20260320</t>
        </is>
      </c>
      <c r="Q1064" t="inlineStr">
        <is>
          <t>已关联</t>
        </is>
      </c>
      <c r="R1064" t="inlineStr">
        <is>
          <t>按班次口径判断</t>
        </is>
      </c>
      <c r="T1064" t="inlineStr">
        <is>
          <t>否</t>
        </is>
      </c>
    </row>
    <row r="1065">
      <c r="A1065" s="25" t="inlineStr">
        <is>
          <t>STOP-POST-00429</t>
        </is>
      </c>
      <c r="B1065" s="25" t="inlineStr">
        <is>
          <t>SHIFT-POST-20260320</t>
        </is>
      </c>
      <c r="C1065" s="25" t="inlineStr">
        <is>
          <t>改善后</t>
        </is>
      </c>
      <c r="D1065" s="51" t="n">
        <v>46101</v>
      </c>
      <c r="E1065" s="25" t="inlineStr">
        <is>
          <t>KK200-1</t>
        </is>
      </c>
      <c r="F1065" s="25" t="inlineStr">
        <is>
          <t>MATERIALS</t>
        </is>
      </c>
      <c r="G1065" s="25" t="inlineStr">
        <is>
          <t>RACK STARVATION</t>
        </is>
      </c>
      <c r="H1065" s="25" t="inlineStr">
        <is>
          <t>Unplanned</t>
        </is>
      </c>
      <c r="I1065" s="25" t="inlineStr">
        <is>
          <t>HACKING STATION</t>
        </is>
      </c>
      <c r="J1065" s="25" t="inlineStr">
        <is>
          <t>ΑΝΑΜΟΝΗ ΤΕΛΑΡΩΝ ΑΠΟ ΠΑΚΕΤΑΔΟΡΟ</t>
        </is>
      </c>
      <c r="K1065" s="53" t="n">
        <v>46101.70069444444</v>
      </c>
      <c r="L1065" s="53" t="n">
        <v>46101.70694444444</v>
      </c>
      <c r="M1065" s="54" t="n">
        <v>9</v>
      </c>
      <c r="N1065" s="25" t="inlineStr">
        <is>
          <t>https://zenodo.org/records/17855209</t>
        </is>
      </c>
      <c r="O1065" s="25" t="inlineStr">
        <is>
          <t>公开真实生产数据</t>
        </is>
      </c>
      <c r="P1065" t="inlineStr">
        <is>
          <t>SHIFT-POST-20260320</t>
        </is>
      </c>
      <c r="Q1065" t="inlineStr">
        <is>
          <t>已关联</t>
        </is>
      </c>
      <c r="R1065" t="inlineStr">
        <is>
          <t>按班次口径判断</t>
        </is>
      </c>
      <c r="T1065" t="inlineStr">
        <is>
          <t>否</t>
        </is>
      </c>
    </row>
    <row r="1066">
      <c r="A1066" s="25" t="inlineStr">
        <is>
          <t>STOP-POST-00430</t>
        </is>
      </c>
      <c r="B1066" s="25" t="inlineStr">
        <is>
          <t>SHIFT-POST-20260320</t>
        </is>
      </c>
      <c r="C1066" s="25" t="inlineStr">
        <is>
          <t>改善后</t>
        </is>
      </c>
      <c r="D1066" s="51" t="n">
        <v>46101</v>
      </c>
      <c r="E1066" s="25" t="inlineStr">
        <is>
          <t>KK200-1</t>
        </is>
      </c>
      <c r="F1066" s="25" t="inlineStr">
        <is>
          <t>FAILURE</t>
        </is>
      </c>
      <c r="G1066" s="25" t="inlineStr">
        <is>
          <t>WIRE FAILURE</t>
        </is>
      </c>
      <c r="H1066" s="25" t="inlineStr">
        <is>
          <t>Unplanned</t>
        </is>
      </c>
      <c r="I1066" s="25" t="inlineStr">
        <is>
          <t>CUTTER</t>
        </is>
      </c>
      <c r="J1066" s="25" t="inlineStr">
        <is>
          <t>-</t>
        </is>
      </c>
      <c r="K1066" s="53" t="n">
        <v>46101.71388888889</v>
      </c>
      <c r="L1066" s="53" t="n">
        <v>46101.71666666667</v>
      </c>
      <c r="M1066" s="54" t="n">
        <v>4</v>
      </c>
      <c r="N1066" s="25" t="inlineStr">
        <is>
          <t>https://zenodo.org/records/17855209</t>
        </is>
      </c>
      <c r="O1066" s="25" t="inlineStr">
        <is>
          <t>公开真实生产数据</t>
        </is>
      </c>
      <c r="P1066" t="inlineStr">
        <is>
          <t>SHIFT-POST-20260320</t>
        </is>
      </c>
      <c r="Q1066" t="inlineStr">
        <is>
          <t>已关联</t>
        </is>
      </c>
      <c r="R1066" t="inlineStr">
        <is>
          <t>按班次口径判断</t>
        </is>
      </c>
      <c r="T1066" t="inlineStr">
        <is>
          <t>否</t>
        </is>
      </c>
    </row>
    <row r="1067">
      <c r="A1067" s="25" t="inlineStr">
        <is>
          <t>STOP-POST-00431</t>
        </is>
      </c>
      <c r="B1067" s="25" t="inlineStr">
        <is>
          <t>SHIFT-POST-20260320</t>
        </is>
      </c>
      <c r="C1067" s="25" t="inlineStr">
        <is>
          <t>改善后</t>
        </is>
      </c>
      <c r="D1067" s="51" t="n">
        <v>46101</v>
      </c>
      <c r="E1067" s="25" t="inlineStr">
        <is>
          <t>KK200-1</t>
        </is>
      </c>
      <c r="F1067" s="25" t="inlineStr">
        <is>
          <t>FAILURE</t>
        </is>
      </c>
      <c r="G1067" s="25" t="inlineStr">
        <is>
          <t>WIRE FAILURE</t>
        </is>
      </c>
      <c r="H1067" s="25" t="inlineStr">
        <is>
          <t>Unplanned</t>
        </is>
      </c>
      <c r="I1067" s="25" t="inlineStr">
        <is>
          <t>CUTTER</t>
        </is>
      </c>
      <c r="J1067" s="25" t="inlineStr">
        <is>
          <t>-</t>
        </is>
      </c>
      <c r="K1067" s="53" t="n">
        <v>46101.71944444445</v>
      </c>
      <c r="L1067" s="53" t="n">
        <v>46101.725</v>
      </c>
      <c r="M1067" s="54" t="n">
        <v>9</v>
      </c>
      <c r="N1067" s="25" t="inlineStr">
        <is>
          <t>https://zenodo.org/records/17855209</t>
        </is>
      </c>
      <c r="O1067" s="25" t="inlineStr">
        <is>
          <t>公开真实生产数据</t>
        </is>
      </c>
      <c r="P1067" t="inlineStr">
        <is>
          <t>SHIFT-POST-20260320</t>
        </is>
      </c>
      <c r="Q1067" t="inlineStr">
        <is>
          <t>已关联</t>
        </is>
      </c>
      <c r="R1067" t="inlineStr">
        <is>
          <t>按班次口径判断</t>
        </is>
      </c>
      <c r="T1067" t="inlineStr">
        <is>
          <t>否</t>
        </is>
      </c>
    </row>
    <row r="1068">
      <c r="A1068" s="25" t="inlineStr">
        <is>
          <t>STOP-POST-00432</t>
        </is>
      </c>
      <c r="B1068" s="25" t="inlineStr">
        <is>
          <t>SHIFT-POST-20260320</t>
        </is>
      </c>
      <c r="C1068" s="25" t="inlineStr">
        <is>
          <t>改善后</t>
        </is>
      </c>
      <c r="D1068" s="51" t="n">
        <v>46101</v>
      </c>
      <c r="E1068" s="25" t="inlineStr">
        <is>
          <t>KK200-1</t>
        </is>
      </c>
      <c r="F1068" s="25" t="inlineStr">
        <is>
          <t>FAILURE</t>
        </is>
      </c>
      <c r="G1068" s="25" t="inlineStr">
        <is>
          <t>WIRE FAILURE</t>
        </is>
      </c>
      <c r="H1068" s="25" t="inlineStr">
        <is>
          <t>Unplanned</t>
        </is>
      </c>
      <c r="I1068" s="25" t="inlineStr">
        <is>
          <t>CUTTER</t>
        </is>
      </c>
      <c r="J1068" s="25" t="inlineStr">
        <is>
          <t>-</t>
        </is>
      </c>
      <c r="K1068" s="53" t="n">
        <v>46101.72569444445</v>
      </c>
      <c r="L1068" s="53" t="n">
        <v>46101.72847222222</v>
      </c>
      <c r="M1068" s="54" t="n">
        <v>5</v>
      </c>
      <c r="N1068" s="25" t="inlineStr">
        <is>
          <t>https://zenodo.org/records/17855209</t>
        </is>
      </c>
      <c r="O1068" s="25" t="inlineStr">
        <is>
          <t>公开真实生产数据</t>
        </is>
      </c>
      <c r="P1068" t="inlineStr">
        <is>
          <t>SHIFT-POST-20260320</t>
        </is>
      </c>
      <c r="Q1068" t="inlineStr">
        <is>
          <t>已关联</t>
        </is>
      </c>
      <c r="R1068" t="inlineStr">
        <is>
          <t>按班次口径判断</t>
        </is>
      </c>
      <c r="T1068" t="inlineStr">
        <is>
          <t>否</t>
        </is>
      </c>
    </row>
    <row r="1069">
      <c r="A1069" s="25" t="inlineStr">
        <is>
          <t>STOP-POST-00433</t>
        </is>
      </c>
      <c r="B1069" s="25" t="inlineStr">
        <is>
          <t>SHIFT-POST-20260320</t>
        </is>
      </c>
      <c r="C1069" s="25" t="inlineStr">
        <is>
          <t>改善后</t>
        </is>
      </c>
      <c r="D1069" s="51" t="n">
        <v>46101</v>
      </c>
      <c r="E1069" s="25" t="inlineStr">
        <is>
          <t>KK200-1</t>
        </is>
      </c>
      <c r="F1069" s="25" t="inlineStr">
        <is>
          <t>OPERATIONAL</t>
        </is>
      </c>
      <c r="G1069" s="25" t="inlineStr">
        <is>
          <t>NO PRODUCTION SCHEDULE</t>
        </is>
      </c>
      <c r="H1069" s="25" t="inlineStr">
        <is>
          <t>Planned - Not included in OEE</t>
        </is>
      </c>
      <c r="I1069" s="25" t="inlineStr">
        <is>
          <t>-</t>
        </is>
      </c>
      <c r="J1069" s="25" t="inlineStr">
        <is>
          <t>-</t>
        </is>
      </c>
      <c r="K1069" s="53" t="n">
        <v>46101.74652777778</v>
      </c>
      <c r="L1069" s="53" t="n">
        <v>46101.79166666666</v>
      </c>
      <c r="M1069" s="54" t="n">
        <v>65</v>
      </c>
      <c r="N1069" s="25" t="inlineStr">
        <is>
          <t>https://zenodo.org/records/17855209</t>
        </is>
      </c>
      <c r="O1069" s="25" t="inlineStr">
        <is>
          <t>公开真实生产数据</t>
        </is>
      </c>
      <c r="P1069" t="inlineStr">
        <is>
          <t>SHIFT-POST-20260320</t>
        </is>
      </c>
      <c r="Q1069" t="inlineStr">
        <is>
          <t>已关联</t>
        </is>
      </c>
      <c r="R1069" t="inlineStr">
        <is>
          <t>按班次口径判断</t>
        </is>
      </c>
      <c r="T1069" t="inlineStr">
        <is>
          <t>否</t>
        </is>
      </c>
    </row>
    <row r="1070">
      <c r="A1070" s="25" t="inlineStr">
        <is>
          <t>STOP-POST-00434</t>
        </is>
      </c>
      <c r="B1070" s="25" t="inlineStr">
        <is>
          <t>SHIFT-POST-20260323</t>
        </is>
      </c>
      <c r="C1070" s="25" t="inlineStr">
        <is>
          <t>改善后</t>
        </is>
      </c>
      <c r="D1070" s="51" t="n">
        <v>46104</v>
      </c>
      <c r="E1070" s="25" t="inlineStr">
        <is>
          <t>KK200-1</t>
        </is>
      </c>
      <c r="F1070" s="25" t="inlineStr">
        <is>
          <t>OPERATIONAL</t>
        </is>
      </c>
      <c r="G1070" s="25" t="inlineStr">
        <is>
          <t>CLEANING</t>
        </is>
      </c>
      <c r="H1070" s="25" t="inlineStr">
        <is>
          <t>Planned - Included in OEE</t>
        </is>
      </c>
      <c r="I1070" s="25" t="inlineStr">
        <is>
          <t>EXTRUDER PRESS</t>
        </is>
      </c>
      <c r="J1070" s="25" t="inlineStr">
        <is>
          <t>ΚΑΘΑΡΙΣΜΑ ΚΑΙ ΠΡΟΕΤΟΙΜΑΣΙΑ</t>
        </is>
      </c>
      <c r="K1070" s="53" t="n">
        <v>46104.46875</v>
      </c>
      <c r="L1070" s="53" t="n">
        <v>46104.47291666667</v>
      </c>
      <c r="M1070" s="54" t="n">
        <v>6</v>
      </c>
      <c r="N1070" s="25" t="inlineStr">
        <is>
          <t>https://zenodo.org/records/17855209</t>
        </is>
      </c>
      <c r="O1070" s="25" t="inlineStr">
        <is>
          <t>公开真实生产数据</t>
        </is>
      </c>
      <c r="P1070" t="inlineStr">
        <is>
          <t>SHIFT-POST-20260323</t>
        </is>
      </c>
      <c r="Q1070" t="inlineStr">
        <is>
          <t>已关联</t>
        </is>
      </c>
      <c r="R1070" t="inlineStr">
        <is>
          <t>按班次口径判断</t>
        </is>
      </c>
      <c r="T1070" t="inlineStr">
        <is>
          <t>否</t>
        </is>
      </c>
    </row>
    <row r="1071">
      <c r="A1071" s="25" t="inlineStr">
        <is>
          <t>STOP-POST-00435</t>
        </is>
      </c>
      <c r="B1071" s="25" t="inlineStr">
        <is>
          <t>SHIFT-POST-20260323</t>
        </is>
      </c>
      <c r="C1071" s="25" t="inlineStr">
        <is>
          <t>改善后</t>
        </is>
      </c>
      <c r="D1071" s="51" t="n">
        <v>46104</v>
      </c>
      <c r="E1071" s="25" t="inlineStr">
        <is>
          <t>KK200-1</t>
        </is>
      </c>
      <c r="F1071" s="25" t="inlineStr">
        <is>
          <t>MATERIALS</t>
        </is>
      </c>
      <c r="G1071" s="25" t="inlineStr">
        <is>
          <t>RACK STARVATION</t>
        </is>
      </c>
      <c r="H1071" s="25" t="inlineStr">
        <is>
          <t>Unplanned</t>
        </is>
      </c>
      <c r="I1071" s="25" t="inlineStr">
        <is>
          <t>EXTRUDER PRESS</t>
        </is>
      </c>
      <c r="J1071" s="25" t="inlineStr">
        <is>
          <t>ΑΝΑΜΟΝΗ ΤΕΛΑΡΩΝ ΑΠΟ ΠΑΚΕΤΑΔΟΡΟ</t>
        </is>
      </c>
      <c r="K1071" s="53" t="n">
        <v>46104.49444444444</v>
      </c>
      <c r="L1071" s="53" t="n">
        <v>46104.49722222222</v>
      </c>
      <c r="M1071" s="54" t="n">
        <v>5</v>
      </c>
      <c r="N1071" s="25" t="inlineStr">
        <is>
          <t>https://zenodo.org/records/17855209</t>
        </is>
      </c>
      <c r="O1071" s="25" t="inlineStr">
        <is>
          <t>公开真实生产数据</t>
        </is>
      </c>
      <c r="P1071" t="inlineStr">
        <is>
          <t>SHIFT-POST-20260323</t>
        </is>
      </c>
      <c r="Q1071" t="inlineStr">
        <is>
          <t>已关联</t>
        </is>
      </c>
      <c r="R1071" t="inlineStr">
        <is>
          <t>按班次口径判断</t>
        </is>
      </c>
      <c r="T1071" t="inlineStr">
        <is>
          <t>否</t>
        </is>
      </c>
    </row>
    <row r="1072">
      <c r="A1072" s="25" t="inlineStr">
        <is>
          <t>STOP-POST-00436</t>
        </is>
      </c>
      <c r="B1072" s="25" t="inlineStr">
        <is>
          <t>SHIFT-POST-20260323</t>
        </is>
      </c>
      <c r="C1072" s="25" t="inlineStr">
        <is>
          <t>改善后</t>
        </is>
      </c>
      <c r="D1072" s="51" t="n">
        <v>46104</v>
      </c>
      <c r="E1072" s="25" t="inlineStr">
        <is>
          <t>KK250</t>
        </is>
      </c>
      <c r="F1072" s="25" t="inlineStr">
        <is>
          <t>SETUPS-CHANGEOVERS</t>
        </is>
      </c>
      <c r="G1072" s="25" t="inlineStr">
        <is>
          <t>MATERIAL CHANGEOVER</t>
        </is>
      </c>
      <c r="H1072" s="25" t="inlineStr">
        <is>
          <t>Planned - Included in OEE</t>
        </is>
      </c>
      <c r="I1072" s="25" t="inlineStr">
        <is>
          <t>EXTRUDER PRESS</t>
        </is>
      </c>
      <c r="J1072" s="25" t="inlineStr">
        <is>
          <t>-</t>
        </is>
      </c>
      <c r="K1072" s="53" t="n">
        <v>46104.51180555556</v>
      </c>
      <c r="L1072" s="53" t="n">
        <v>46104.52569444444</v>
      </c>
      <c r="M1072" s="54" t="n">
        <v>20</v>
      </c>
      <c r="N1072" s="25" t="inlineStr">
        <is>
          <t>https://zenodo.org/records/17855209</t>
        </is>
      </c>
      <c r="O1072" s="25" t="inlineStr">
        <is>
          <t>公开真实生产数据</t>
        </is>
      </c>
      <c r="P1072" t="inlineStr">
        <is>
          <t>SHIFT-POST-20260323</t>
        </is>
      </c>
      <c r="Q1072" t="inlineStr">
        <is>
          <t>已关联</t>
        </is>
      </c>
      <c r="R1072" t="inlineStr">
        <is>
          <t>按班次口径判断</t>
        </is>
      </c>
      <c r="T1072" t="inlineStr">
        <is>
          <t>是</t>
        </is>
      </c>
      <c r="U1072">
        <f>IFERROR(VLOOKUP(G1072,'18_换产标准_模拟'!$B$2:$F$4,3,FALSE),"")</f>
        <v/>
      </c>
      <c r="V1072">
        <f>IFERROR(MAX(M1072-U1072,0),"")</f>
        <v/>
      </c>
      <c r="W1072">
        <f>IFERROR(IF(V1072=0,"达标",IF(V1072&lt;=VLOOKUP(G1072,'18_换产标准_模拟'!$B$2:$F$4,4,FALSE)-VLOOKUP(G1072,'18_换产标准_模拟'!$B$2:$F$4,3,FALSE),"轻微超时",IF(V1072&lt;=VLOOKUP(G1072,'18_换产标准_模拟'!$B$2:$F$4,5,FALSE)-VLOOKUP(G1072,'18_换产标准_模拟'!$B$2:$F$4,3,FALSE),"超时","严重超时"))),"")</f>
        <v/>
      </c>
      <c r="X1072">
        <f>IFERROR(INDEX('18_换产标准_模拟'!$A$2:$A$4,MATCH(G1072,'18_换产标准_模拟'!$B$2:$B$4,0)),"")</f>
        <v/>
      </c>
      <c r="Y1072" t="inlineStr">
        <is>
          <t>团队模拟数据</t>
        </is>
      </c>
    </row>
    <row r="1073">
      <c r="A1073" s="25" t="inlineStr">
        <is>
          <t>STOP-POST-00437</t>
        </is>
      </c>
      <c r="B1073" s="25" t="inlineStr">
        <is>
          <t>SHIFT-POST-20260323</t>
        </is>
      </c>
      <c r="C1073" s="25" t="inlineStr">
        <is>
          <t>改善后</t>
        </is>
      </c>
      <c r="D1073" s="51" t="n">
        <v>46104</v>
      </c>
      <c r="E1073" s="25" t="inlineStr">
        <is>
          <t>KK250</t>
        </is>
      </c>
      <c r="F1073" s="25" t="inlineStr">
        <is>
          <t>SETUPS-CHANGEOVERS</t>
        </is>
      </c>
      <c r="G1073" s="25" t="inlineStr">
        <is>
          <t>WIRE ROLL REPLACEMENT</t>
        </is>
      </c>
      <c r="H1073" s="25" t="inlineStr">
        <is>
          <t>Unplanned</t>
        </is>
      </c>
      <c r="I1073" s="25" t="inlineStr">
        <is>
          <t>CUTTER</t>
        </is>
      </c>
      <c r="J1073" s="25" t="inlineStr">
        <is>
          <t>-</t>
        </is>
      </c>
      <c r="K1073" s="53" t="n">
        <v>46104.55763888889</v>
      </c>
      <c r="L1073" s="53" t="n">
        <v>46104.56875</v>
      </c>
      <c r="M1073" s="54" t="n">
        <v>16</v>
      </c>
      <c r="N1073" s="25" t="inlineStr">
        <is>
          <t>https://zenodo.org/records/17855209</t>
        </is>
      </c>
      <c r="O1073" s="25" t="inlineStr">
        <is>
          <t>公开真实生产数据</t>
        </is>
      </c>
      <c r="P1073" t="inlineStr">
        <is>
          <t>SHIFT-POST-20260323</t>
        </is>
      </c>
      <c r="Q1073" t="inlineStr">
        <is>
          <t>已关联</t>
        </is>
      </c>
      <c r="R1073" t="inlineStr">
        <is>
          <t>按班次口径判断</t>
        </is>
      </c>
      <c r="T1073" t="inlineStr">
        <is>
          <t>是</t>
        </is>
      </c>
      <c r="U1073">
        <f>IFERROR(VLOOKUP(G1073,'18_换产标准_模拟'!$B$2:$F$4,3,FALSE),"")</f>
        <v/>
      </c>
      <c r="V1073">
        <f>IFERROR(MAX(M1073-U1073,0),"")</f>
        <v/>
      </c>
      <c r="W1073">
        <f>IFERROR(IF(V1073=0,"达标",IF(V1073&lt;=VLOOKUP(G1073,'18_换产标准_模拟'!$B$2:$F$4,4,FALSE)-VLOOKUP(G1073,'18_换产标准_模拟'!$B$2:$F$4,3,FALSE),"轻微超时",IF(V1073&lt;=VLOOKUP(G1073,'18_换产标准_模拟'!$B$2:$F$4,5,FALSE)-VLOOKUP(G1073,'18_换产标准_模拟'!$B$2:$F$4,3,FALSE),"超时","严重超时"))),"")</f>
        <v/>
      </c>
      <c r="X1073">
        <f>IFERROR(INDEX('18_换产标准_模拟'!$A$2:$A$4,MATCH(G1073,'18_换产标准_模拟'!$B$2:$B$4,0)),"")</f>
        <v/>
      </c>
      <c r="Y1073" t="inlineStr">
        <is>
          <t>团队模拟数据</t>
        </is>
      </c>
    </row>
    <row r="1074">
      <c r="A1074" s="25" t="inlineStr">
        <is>
          <t>STOP-POST-00438</t>
        </is>
      </c>
      <c r="B1074" s="25" t="inlineStr">
        <is>
          <t>SHIFT-POST-20260323</t>
        </is>
      </c>
      <c r="C1074" s="25" t="inlineStr">
        <is>
          <t>改善后</t>
        </is>
      </c>
      <c r="D1074" s="51" t="n">
        <v>46104</v>
      </c>
      <c r="E1074" s="25" t="inlineStr">
        <is>
          <t>KK250</t>
        </is>
      </c>
      <c r="F1074" s="25" t="inlineStr">
        <is>
          <t>FAILURE</t>
        </is>
      </c>
      <c r="G1074" s="25" t="inlineStr">
        <is>
          <t>OTHER FAILURE</t>
        </is>
      </c>
      <c r="H1074" s="25" t="inlineStr">
        <is>
          <t>Unplanned</t>
        </is>
      </c>
      <c r="I1074" s="25" t="inlineStr">
        <is>
          <t>CUTTER</t>
        </is>
      </c>
      <c r="J1074" s="25" t="inlineStr">
        <is>
          <t>ΕΣΠΑΣΕ ΛΑΣΤΙΧΟ ΤΟΥ ΑΕΡΑ/ΑΛΛΑΧΤΗΚΕ</t>
        </is>
      </c>
      <c r="K1074" s="53" t="n">
        <v>46104.625</v>
      </c>
      <c r="L1074" s="53" t="n">
        <v>46104.62986111111</v>
      </c>
      <c r="M1074" s="54" t="n">
        <v>7</v>
      </c>
      <c r="N1074" s="25" t="inlineStr">
        <is>
          <t>https://zenodo.org/records/17855209</t>
        </is>
      </c>
      <c r="O1074" s="25" t="inlineStr">
        <is>
          <t>公开真实生产数据</t>
        </is>
      </c>
      <c r="P1074" t="inlineStr">
        <is>
          <t>SHIFT-POST-20260323</t>
        </is>
      </c>
      <c r="Q1074" t="inlineStr">
        <is>
          <t>已关联</t>
        </is>
      </c>
      <c r="R1074" t="inlineStr">
        <is>
          <t>按班次口径判断</t>
        </is>
      </c>
      <c r="T1074" t="inlineStr">
        <is>
          <t>否</t>
        </is>
      </c>
    </row>
    <row r="1075">
      <c r="A1075" s="25" t="inlineStr">
        <is>
          <t>STOP-POST-00439</t>
        </is>
      </c>
      <c r="B1075" s="25" t="inlineStr">
        <is>
          <t>SHIFT-POST-20260323</t>
        </is>
      </c>
      <c r="C1075" s="25" t="inlineStr">
        <is>
          <t>改善后</t>
        </is>
      </c>
      <c r="D1075" s="51" t="n">
        <v>46104</v>
      </c>
      <c r="E1075" s="25" t="inlineStr">
        <is>
          <t>KK250</t>
        </is>
      </c>
      <c r="F1075" s="25" t="inlineStr">
        <is>
          <t>MATERIALS</t>
        </is>
      </c>
      <c r="G1075" s="25" t="inlineStr">
        <is>
          <t>MANUAL BRICK HANDLING</t>
        </is>
      </c>
      <c r="H1075" s="25" t="inlineStr">
        <is>
          <t>Unplanned</t>
        </is>
      </c>
      <c r="I1075" s="25" t="inlineStr">
        <is>
          <t>HACKING STATION</t>
        </is>
      </c>
      <c r="J1075" s="25" t="inlineStr">
        <is>
          <t>-</t>
        </is>
      </c>
      <c r="K1075" s="53" t="n">
        <v>46104.63194444445</v>
      </c>
      <c r="L1075" s="53" t="n">
        <v>46104.64027777778</v>
      </c>
      <c r="M1075" s="54" t="n">
        <v>13</v>
      </c>
      <c r="N1075" s="25" t="inlineStr">
        <is>
          <t>https://zenodo.org/records/17855209</t>
        </is>
      </c>
      <c r="O1075" s="25" t="inlineStr">
        <is>
          <t>公开真实生产数据</t>
        </is>
      </c>
      <c r="P1075" t="inlineStr">
        <is>
          <t>SHIFT-POST-20260323</t>
        </is>
      </c>
      <c r="Q1075" t="inlineStr">
        <is>
          <t>已关联</t>
        </is>
      </c>
      <c r="R1075" t="inlineStr">
        <is>
          <t>按班次口径判断</t>
        </is>
      </c>
      <c r="T1075" t="inlineStr">
        <is>
          <t>否</t>
        </is>
      </c>
    </row>
    <row r="1076">
      <c r="A1076" s="25" t="inlineStr">
        <is>
          <t>STOP-POST-00440</t>
        </is>
      </c>
      <c r="B1076" s="25" t="inlineStr">
        <is>
          <t>SHIFT-POST-20260323</t>
        </is>
      </c>
      <c r="C1076" s="25" t="inlineStr">
        <is>
          <t>改善后</t>
        </is>
      </c>
      <c r="D1076" s="51" t="n">
        <v>46104</v>
      </c>
      <c r="E1076" s="25" t="inlineStr">
        <is>
          <t>KK250</t>
        </is>
      </c>
      <c r="F1076" s="25" t="inlineStr">
        <is>
          <t>OPERATIONAL</t>
        </is>
      </c>
      <c r="G1076" s="25" t="inlineStr">
        <is>
          <t>OTHER</t>
        </is>
      </c>
      <c r="H1076" s="25" t="inlineStr">
        <is>
          <t>Unplanned</t>
        </is>
      </c>
      <c r="I1076" s="25" t="inlineStr">
        <is>
          <t>-</t>
        </is>
      </c>
      <c r="J1076" s="25" t="inlineStr">
        <is>
          <t>ΠΑΡΑΛΑΒΗ ΗΛΕΚΤΡΑ</t>
        </is>
      </c>
      <c r="K1076" s="53" t="n">
        <v>46104.66180555556</v>
      </c>
      <c r="L1076" s="53" t="n">
        <v>46104.66666666666</v>
      </c>
      <c r="M1076" s="54" t="n">
        <v>8</v>
      </c>
      <c r="N1076" s="25" t="inlineStr">
        <is>
          <t>https://zenodo.org/records/17855209</t>
        </is>
      </c>
      <c r="O1076" s="25" t="inlineStr">
        <is>
          <t>公开真实生产数据</t>
        </is>
      </c>
      <c r="P1076" t="inlineStr">
        <is>
          <t>SHIFT-POST-20260323</t>
        </is>
      </c>
      <c r="Q1076" t="inlineStr">
        <is>
          <t>已关联</t>
        </is>
      </c>
      <c r="R1076" t="inlineStr">
        <is>
          <t>按班次口径判断</t>
        </is>
      </c>
      <c r="T1076" t="inlineStr">
        <is>
          <t>否</t>
        </is>
      </c>
    </row>
    <row r="1077">
      <c r="A1077" s="25" t="inlineStr">
        <is>
          <t>STOP-POST-00441</t>
        </is>
      </c>
      <c r="B1077" s="25" t="inlineStr">
        <is>
          <t>SHIFT-POST-20260323</t>
        </is>
      </c>
      <c r="C1077" s="25" t="inlineStr">
        <is>
          <t>改善后</t>
        </is>
      </c>
      <c r="D1077" s="51" t="n">
        <v>46104</v>
      </c>
      <c r="E1077" s="25" t="inlineStr">
        <is>
          <t>KK250</t>
        </is>
      </c>
      <c r="F1077" s="25" t="inlineStr">
        <is>
          <t>MATERIALS</t>
        </is>
      </c>
      <c r="G1077" s="25" t="inlineStr">
        <is>
          <t>MANUAL BRICK HANDLING</t>
        </is>
      </c>
      <c r="H1077" s="25" t="inlineStr">
        <is>
          <t>Unplanned</t>
        </is>
      </c>
      <c r="I1077" s="25" t="inlineStr">
        <is>
          <t>HACKING STATION</t>
        </is>
      </c>
      <c r="J1077" s="25" t="inlineStr">
        <is>
          <t>-</t>
        </is>
      </c>
      <c r="K1077" s="53" t="n">
        <v>46104.67152777778</v>
      </c>
      <c r="L1077" s="53" t="n">
        <v>46104.67361111111</v>
      </c>
      <c r="M1077" s="54" t="n">
        <v>4</v>
      </c>
      <c r="N1077" s="25" t="inlineStr">
        <is>
          <t>https://zenodo.org/records/17855209</t>
        </is>
      </c>
      <c r="O1077" s="25" t="inlineStr">
        <is>
          <t>公开真实生产数据</t>
        </is>
      </c>
      <c r="P1077" t="inlineStr">
        <is>
          <t>SHIFT-POST-20260323</t>
        </is>
      </c>
      <c r="Q1077" t="inlineStr">
        <is>
          <t>已关联</t>
        </is>
      </c>
      <c r="R1077" t="inlineStr">
        <is>
          <t>按班次口径判断</t>
        </is>
      </c>
      <c r="T1077" t="inlineStr">
        <is>
          <t>否</t>
        </is>
      </c>
    </row>
    <row r="1078">
      <c r="A1078" s="25" t="inlineStr">
        <is>
          <t>STOP-POST-00442</t>
        </is>
      </c>
      <c r="B1078" s="25" t="inlineStr">
        <is>
          <t>SHIFT-POST-20260323</t>
        </is>
      </c>
      <c r="C1078" s="25" t="inlineStr">
        <is>
          <t>改善后</t>
        </is>
      </c>
      <c r="D1078" s="51" t="n">
        <v>46104</v>
      </c>
      <c r="E1078" s="25" t="inlineStr">
        <is>
          <t>KK250</t>
        </is>
      </c>
      <c r="F1078" s="25" t="inlineStr">
        <is>
          <t>MATERIALS</t>
        </is>
      </c>
      <c r="G1078" s="25" t="inlineStr">
        <is>
          <t>MANUAL BRICK HANDLING</t>
        </is>
      </c>
      <c r="H1078" s="25" t="inlineStr">
        <is>
          <t>Unplanned</t>
        </is>
      </c>
      <c r="I1078" s="25" t="inlineStr">
        <is>
          <t>HACKING STATION</t>
        </is>
      </c>
      <c r="J1078" s="25" t="inlineStr">
        <is>
          <t>-</t>
        </is>
      </c>
      <c r="K1078" s="53" t="n">
        <v>46104.68333333333</v>
      </c>
      <c r="L1078" s="53" t="n">
        <v>46104.68541666667</v>
      </c>
      <c r="M1078" s="54" t="n">
        <v>3</v>
      </c>
      <c r="N1078" s="25" t="inlineStr">
        <is>
          <t>https://zenodo.org/records/17855209</t>
        </is>
      </c>
      <c r="O1078" s="25" t="inlineStr">
        <is>
          <t>公开真实生产数据</t>
        </is>
      </c>
      <c r="P1078" t="inlineStr">
        <is>
          <t>SHIFT-POST-20260323</t>
        </is>
      </c>
      <c r="Q1078" t="inlineStr">
        <is>
          <t>已关联</t>
        </is>
      </c>
      <c r="R1078" t="inlineStr">
        <is>
          <t>按班次口径判断</t>
        </is>
      </c>
      <c r="T1078" t="inlineStr">
        <is>
          <t>否</t>
        </is>
      </c>
    </row>
    <row r="1079">
      <c r="A1079" s="25" t="inlineStr">
        <is>
          <t>STOP-POST-00443</t>
        </is>
      </c>
      <c r="B1079" s="25" t="inlineStr">
        <is>
          <t>SHIFT-POST-20260323</t>
        </is>
      </c>
      <c r="C1079" s="25" t="inlineStr">
        <is>
          <t>改善后</t>
        </is>
      </c>
      <c r="D1079" s="51" t="n">
        <v>46104</v>
      </c>
      <c r="E1079" s="25" t="inlineStr">
        <is>
          <t>KK250</t>
        </is>
      </c>
      <c r="F1079" s="25" t="inlineStr">
        <is>
          <t>MATERIALS</t>
        </is>
      </c>
      <c r="G1079" s="25" t="inlineStr">
        <is>
          <t>RACK STARVATION</t>
        </is>
      </c>
      <c r="H1079" s="25" t="inlineStr">
        <is>
          <t>Unplanned</t>
        </is>
      </c>
      <c r="I1079" s="25" t="inlineStr">
        <is>
          <t>HACKING STATION</t>
        </is>
      </c>
      <c r="J1079" s="25" t="inlineStr">
        <is>
          <t>Αναμονή</t>
        </is>
      </c>
      <c r="K1079" s="53" t="n">
        <v>46104.69097222222</v>
      </c>
      <c r="L1079" s="53" t="n">
        <v>46104.69583333333</v>
      </c>
      <c r="M1079" s="54" t="n">
        <v>8</v>
      </c>
      <c r="N1079" s="25" t="inlineStr">
        <is>
          <t>https://zenodo.org/records/17855209</t>
        </is>
      </c>
      <c r="O1079" s="25" t="inlineStr">
        <is>
          <t>公开真实生产数据</t>
        </is>
      </c>
      <c r="P1079" t="inlineStr">
        <is>
          <t>SHIFT-POST-20260323</t>
        </is>
      </c>
      <c r="Q1079" t="inlineStr">
        <is>
          <t>已关联</t>
        </is>
      </c>
      <c r="R1079" t="inlineStr">
        <is>
          <t>按班次口径判断</t>
        </is>
      </c>
      <c r="T1079" t="inlineStr">
        <is>
          <t>否</t>
        </is>
      </c>
    </row>
    <row r="1080">
      <c r="A1080" s="25" t="inlineStr">
        <is>
          <t>STOP-POST-00444</t>
        </is>
      </c>
      <c r="B1080" s="25" t="inlineStr">
        <is>
          <t>SHIFT-POST-20260323</t>
        </is>
      </c>
      <c r="C1080" s="25" t="inlineStr">
        <is>
          <t>改善后</t>
        </is>
      </c>
      <c r="D1080" s="51" t="n">
        <v>46104</v>
      </c>
      <c r="E1080" s="25" t="inlineStr">
        <is>
          <t>KK200-1</t>
        </is>
      </c>
      <c r="F1080" s="25" t="inlineStr">
        <is>
          <t>SETUPS-CHANGEOVERS</t>
        </is>
      </c>
      <c r="G1080" s="25" t="inlineStr">
        <is>
          <t>MATERIAL CHANGEOVER</t>
        </is>
      </c>
      <c r="H1080" s="25" t="inlineStr">
        <is>
          <t>Planned - Included in OEE</t>
        </is>
      </c>
      <c r="I1080" s="25" t="inlineStr">
        <is>
          <t>EXTRUDER PRESS</t>
        </is>
      </c>
      <c r="J1080" s="25" t="inlineStr">
        <is>
          <t>-</t>
        </is>
      </c>
      <c r="K1080" s="53" t="n">
        <v>46104.70277777778</v>
      </c>
      <c r="L1080" s="53" t="n">
        <v>46104.7125</v>
      </c>
      <c r="M1080" s="54" t="n">
        <v>14</v>
      </c>
      <c r="N1080" s="25" t="inlineStr">
        <is>
          <t>https://zenodo.org/records/17855209</t>
        </is>
      </c>
      <c r="O1080" s="25" t="inlineStr">
        <is>
          <t>公开真实生产数据</t>
        </is>
      </c>
      <c r="P1080" t="inlineStr">
        <is>
          <t>SHIFT-POST-20260323</t>
        </is>
      </c>
      <c r="Q1080" t="inlineStr">
        <is>
          <t>已关联</t>
        </is>
      </c>
      <c r="R1080" t="inlineStr">
        <is>
          <t>按班次口径判断</t>
        </is>
      </c>
      <c r="T1080" t="inlineStr">
        <is>
          <t>是</t>
        </is>
      </c>
      <c r="U1080">
        <f>IFERROR(VLOOKUP(G1080,'18_换产标准_模拟'!$B$2:$F$4,3,FALSE),"")</f>
        <v/>
      </c>
      <c r="V1080">
        <f>IFERROR(MAX(M1080-U1080,0),"")</f>
        <v/>
      </c>
      <c r="W1080">
        <f>IFERROR(IF(V1080=0,"达标",IF(V1080&lt;=VLOOKUP(G1080,'18_换产标准_模拟'!$B$2:$F$4,4,FALSE)-VLOOKUP(G1080,'18_换产标准_模拟'!$B$2:$F$4,3,FALSE),"轻微超时",IF(V1080&lt;=VLOOKUP(G1080,'18_换产标准_模拟'!$B$2:$F$4,5,FALSE)-VLOOKUP(G1080,'18_换产标准_模拟'!$B$2:$F$4,3,FALSE),"超时","严重超时"))),"")</f>
        <v/>
      </c>
      <c r="X1080">
        <f>IFERROR(INDEX('18_换产标准_模拟'!$A$2:$A$4,MATCH(G1080,'18_换产标准_模拟'!$B$2:$B$4,0)),"")</f>
        <v/>
      </c>
      <c r="Y1080" t="inlineStr">
        <is>
          <t>团队模拟数据</t>
        </is>
      </c>
    </row>
    <row r="1081">
      <c r="A1081" s="25" t="inlineStr">
        <is>
          <t>STOP-POST-00445</t>
        </is>
      </c>
      <c r="B1081" s="25" t="inlineStr">
        <is>
          <t>SHIFT-POST-20260323</t>
        </is>
      </c>
      <c r="C1081" s="25" t="inlineStr">
        <is>
          <t>改善后</t>
        </is>
      </c>
      <c r="D1081" s="51" t="n">
        <v>46104</v>
      </c>
      <c r="E1081" s="25" t="inlineStr">
        <is>
          <t>KK200-1</t>
        </is>
      </c>
      <c r="F1081" s="25" t="inlineStr">
        <is>
          <t>MATERIALS</t>
        </is>
      </c>
      <c r="G1081" s="25" t="inlineStr">
        <is>
          <t>EXTRUSION DEFECTS</t>
        </is>
      </c>
      <c r="H1081" s="25" t="inlineStr">
        <is>
          <t>Unplanned</t>
        </is>
      </c>
      <c r="I1081" s="25" t="inlineStr">
        <is>
          <t>-</t>
        </is>
      </c>
      <c r="J1081" s="25" t="inlineStr">
        <is>
          <t>-</t>
        </is>
      </c>
      <c r="K1081" s="53" t="n">
        <v>46104.74027777778</v>
      </c>
      <c r="L1081" s="53" t="n">
        <v>46104.74930555555</v>
      </c>
      <c r="M1081" s="54" t="n">
        <v>14</v>
      </c>
      <c r="N1081" s="25" t="inlineStr">
        <is>
          <t>https://zenodo.org/records/17855209</t>
        </is>
      </c>
      <c r="O1081" s="25" t="inlineStr">
        <is>
          <t>公开真实生产数据</t>
        </is>
      </c>
      <c r="P1081" t="inlineStr">
        <is>
          <t>SHIFT-POST-20260323</t>
        </is>
      </c>
      <c r="Q1081" t="inlineStr">
        <is>
          <t>已关联</t>
        </is>
      </c>
      <c r="R1081" t="inlineStr">
        <is>
          <t>按班次口径判断</t>
        </is>
      </c>
      <c r="T1081" t="inlineStr">
        <is>
          <t>否</t>
        </is>
      </c>
    </row>
    <row r="1082">
      <c r="A1082" s="25" t="inlineStr">
        <is>
          <t>STOP-POST-00446</t>
        </is>
      </c>
      <c r="B1082" s="25" t="inlineStr">
        <is>
          <t>SHIFT-POST-20260323</t>
        </is>
      </c>
      <c r="C1082" s="25" t="inlineStr">
        <is>
          <t>改善后</t>
        </is>
      </c>
      <c r="D1082" s="51" t="n">
        <v>46104</v>
      </c>
      <c r="E1082" s="25" t="inlineStr">
        <is>
          <t>9KK30</t>
        </is>
      </c>
      <c r="F1082" s="25" t="inlineStr">
        <is>
          <t>SETUPS-CHANGEOVERS</t>
        </is>
      </c>
      <c r="G1082" s="25" t="inlineStr">
        <is>
          <t>MATERIAL CHANGEOVER</t>
        </is>
      </c>
      <c r="H1082" s="25" t="inlineStr">
        <is>
          <t>Planned - Included in OEE</t>
        </is>
      </c>
      <c r="I1082" s="25" t="inlineStr">
        <is>
          <t>EXTRUDER PRESS</t>
        </is>
      </c>
      <c r="J1082" s="25" t="inlineStr">
        <is>
          <t>-</t>
        </is>
      </c>
      <c r="K1082" s="53" t="n">
        <v>46104.77777777778</v>
      </c>
      <c r="L1082" s="53" t="n">
        <v>46104.78819444445</v>
      </c>
      <c r="M1082" s="54" t="n">
        <v>15</v>
      </c>
      <c r="N1082" s="25" t="inlineStr">
        <is>
          <t>https://zenodo.org/records/17855209</t>
        </is>
      </c>
      <c r="O1082" s="25" t="inlineStr">
        <is>
          <t>公开真实生产数据</t>
        </is>
      </c>
      <c r="P1082" t="inlineStr">
        <is>
          <t>SHIFT-POST-20260323</t>
        </is>
      </c>
      <c r="Q1082" t="inlineStr">
        <is>
          <t>已关联</t>
        </is>
      </c>
      <c r="R1082" t="inlineStr">
        <is>
          <t>按班次口径判断</t>
        </is>
      </c>
      <c r="T1082" t="inlineStr">
        <is>
          <t>是</t>
        </is>
      </c>
      <c r="U1082">
        <f>IFERROR(VLOOKUP(G1082,'18_换产标准_模拟'!$B$2:$F$4,3,FALSE),"")</f>
        <v/>
      </c>
      <c r="V1082">
        <f>IFERROR(MAX(M1082-U1082,0),"")</f>
        <v/>
      </c>
      <c r="W1082">
        <f>IFERROR(IF(V1082=0,"达标",IF(V1082&lt;=VLOOKUP(G1082,'18_换产标准_模拟'!$B$2:$F$4,4,FALSE)-VLOOKUP(G1082,'18_换产标准_模拟'!$B$2:$F$4,3,FALSE),"轻微超时",IF(V1082&lt;=VLOOKUP(G1082,'18_换产标准_模拟'!$B$2:$F$4,5,FALSE)-VLOOKUP(G1082,'18_换产标准_模拟'!$B$2:$F$4,3,FALSE),"超时","严重超时"))),"")</f>
        <v/>
      </c>
      <c r="X1082">
        <f>IFERROR(INDEX('18_换产标准_模拟'!$A$2:$A$4,MATCH(G1082,'18_换产标准_模拟'!$B$2:$B$4,0)),"")</f>
        <v/>
      </c>
      <c r="Y1082" t="inlineStr">
        <is>
          <t>团队模拟数据</t>
        </is>
      </c>
    </row>
    <row r="1083">
      <c r="A1083" s="25" t="inlineStr">
        <is>
          <t>STOP-POST-00447</t>
        </is>
      </c>
      <c r="B1083" s="25" t="inlineStr">
        <is>
          <t>SHIFT-POST-20260323</t>
        </is>
      </c>
      <c r="C1083" s="25" t="inlineStr">
        <is>
          <t>改善后</t>
        </is>
      </c>
      <c r="D1083" s="51" t="n">
        <v>46104</v>
      </c>
      <c r="E1083" s="25" t="inlineStr">
        <is>
          <t>9KK30</t>
        </is>
      </c>
      <c r="F1083" s="25" t="inlineStr">
        <is>
          <t>OPERATIONAL</t>
        </is>
      </c>
      <c r="G1083" s="25" t="inlineStr">
        <is>
          <t>NO PRODUCTION SCHEDULE</t>
        </is>
      </c>
      <c r="H1083" s="25" t="inlineStr">
        <is>
          <t>Planned - Not included in OEE</t>
        </is>
      </c>
      <c r="I1083" s="25" t="inlineStr">
        <is>
          <t>-</t>
        </is>
      </c>
      <c r="J1083" s="25" t="inlineStr">
        <is>
          <t>-</t>
        </is>
      </c>
      <c r="K1083" s="53" t="n">
        <v>46104.79861111111</v>
      </c>
      <c r="L1083" s="53" t="n">
        <v>46104.8125</v>
      </c>
      <c r="M1083" s="54" t="n">
        <v>20</v>
      </c>
      <c r="N1083" s="25" t="inlineStr">
        <is>
          <t>https://zenodo.org/records/17855209</t>
        </is>
      </c>
      <c r="O1083" s="25" t="inlineStr">
        <is>
          <t>公开真实生产数据</t>
        </is>
      </c>
      <c r="P1083" t="inlineStr">
        <is>
          <t>SHIFT-POST-20260323</t>
        </is>
      </c>
      <c r="Q1083" t="inlineStr">
        <is>
          <t>已关联</t>
        </is>
      </c>
      <c r="R1083" t="inlineStr">
        <is>
          <t>按班次口径判断</t>
        </is>
      </c>
      <c r="T1083" t="inlineStr">
        <is>
          <t>否</t>
        </is>
      </c>
    </row>
    <row r="1084">
      <c r="A1084" s="25" t="inlineStr">
        <is>
          <t>STOP-POST-00448</t>
        </is>
      </c>
      <c r="B1084" s="25" t="inlineStr">
        <is>
          <t>SHIFT-POST-20260324</t>
        </is>
      </c>
      <c r="C1084" s="25" t="inlineStr">
        <is>
          <t>改善后</t>
        </is>
      </c>
      <c r="D1084" s="51" t="n">
        <v>46105</v>
      </c>
      <c r="E1084" s="25" t="inlineStr">
        <is>
          <t>9KK30</t>
        </is>
      </c>
      <c r="F1084" s="25" t="inlineStr">
        <is>
          <t>FAILURE</t>
        </is>
      </c>
      <c r="G1084" s="25" t="inlineStr">
        <is>
          <t>MECHANICAL FAILURE</t>
        </is>
      </c>
      <c r="H1084" s="25" t="inlineStr">
        <is>
          <t>Unplanned</t>
        </is>
      </c>
      <c r="I1084" s="25" t="inlineStr">
        <is>
          <t>HACKING STATION</t>
        </is>
      </c>
      <c r="J1084" s="25" t="inlineStr">
        <is>
          <t>ΕΣΠΑΣΕ Η ΡΑΒΔΟΣ ΤΟΥ ΓΡΑΝΑΖΙΟΥ ΚΙΝΗΣΗΣ ΣΤΟ ΣΦΥΚΤΗΡΙ ΠΑΚΕΤΑΔΟΡΟΥ</t>
        </is>
      </c>
      <c r="K1084" s="53" t="n">
        <v>46105.49097222222</v>
      </c>
      <c r="L1084" s="53" t="n">
        <v>46105.50902777778</v>
      </c>
      <c r="M1084" s="54" t="n">
        <v>26</v>
      </c>
      <c r="N1084" s="25" t="inlineStr">
        <is>
          <t>https://zenodo.org/records/17855209</t>
        </is>
      </c>
      <c r="O1084" s="25" t="inlineStr">
        <is>
          <t>公开真实生产数据</t>
        </is>
      </c>
      <c r="P1084" t="inlineStr">
        <is>
          <t>SHIFT-POST-20260324</t>
        </is>
      </c>
      <c r="Q1084" t="inlineStr">
        <is>
          <t>已关联</t>
        </is>
      </c>
      <c r="R1084" t="inlineStr">
        <is>
          <t>按班次口径判断</t>
        </is>
      </c>
      <c r="T1084" t="inlineStr">
        <is>
          <t>否</t>
        </is>
      </c>
    </row>
    <row r="1085">
      <c r="A1085" s="25" t="inlineStr">
        <is>
          <t>STOP-POST-00449</t>
        </is>
      </c>
      <c r="B1085" s="25" t="inlineStr">
        <is>
          <t>SHIFT-POST-20260324</t>
        </is>
      </c>
      <c r="C1085" s="25" t="inlineStr">
        <is>
          <t>改善后</t>
        </is>
      </c>
      <c r="D1085" s="51" t="n">
        <v>46105</v>
      </c>
      <c r="E1085" s="25" t="inlineStr">
        <is>
          <t>9KK30</t>
        </is>
      </c>
      <c r="F1085" s="25" t="inlineStr">
        <is>
          <t>MATERIALS</t>
        </is>
      </c>
      <c r="G1085" s="25" t="inlineStr">
        <is>
          <t>METAL DETECTOR</t>
        </is>
      </c>
      <c r="H1085" s="25" t="inlineStr">
        <is>
          <t>Unplanned</t>
        </is>
      </c>
      <c r="I1085" s="25" t="inlineStr">
        <is>
          <t>PAN MILL</t>
        </is>
      </c>
      <c r="J1085" s="25" t="inlineStr">
        <is>
          <t>-</t>
        </is>
      </c>
      <c r="K1085" s="53" t="n">
        <v>46105.55208333334</v>
      </c>
      <c r="L1085" s="53" t="n">
        <v>46105.55625</v>
      </c>
      <c r="M1085" s="54" t="n">
        <v>6</v>
      </c>
      <c r="N1085" s="25" t="inlineStr">
        <is>
          <t>https://zenodo.org/records/17855209</t>
        </is>
      </c>
      <c r="O1085" s="25" t="inlineStr">
        <is>
          <t>公开真实生产数据</t>
        </is>
      </c>
      <c r="P1085" t="inlineStr">
        <is>
          <t>SHIFT-POST-20260324</t>
        </is>
      </c>
      <c r="Q1085" t="inlineStr">
        <is>
          <t>已关联</t>
        </is>
      </c>
      <c r="R1085" t="inlineStr">
        <is>
          <t>按班次口径判断</t>
        </is>
      </c>
      <c r="T1085" t="inlineStr">
        <is>
          <t>否</t>
        </is>
      </c>
    </row>
    <row r="1086">
      <c r="A1086" s="25" t="inlineStr">
        <is>
          <t>STOP-POST-00450</t>
        </is>
      </c>
      <c r="B1086" s="25" t="inlineStr">
        <is>
          <t>SHIFT-POST-20260324</t>
        </is>
      </c>
      <c r="C1086" s="25" t="inlineStr">
        <is>
          <t>改善后</t>
        </is>
      </c>
      <c r="D1086" s="51" t="n">
        <v>46105</v>
      </c>
      <c r="E1086" s="25" t="inlineStr">
        <is>
          <t>7KK25</t>
        </is>
      </c>
      <c r="F1086" s="25" t="inlineStr">
        <is>
          <t>SETUPS-CHANGEOVERS</t>
        </is>
      </c>
      <c r="G1086" s="25" t="inlineStr">
        <is>
          <t>MATERIAL CHANGEOVER</t>
        </is>
      </c>
      <c r="H1086" s="25" t="inlineStr">
        <is>
          <t>Planned - Included in OEE</t>
        </is>
      </c>
      <c r="I1086" s="25" t="inlineStr">
        <is>
          <t>EXTRUDER PRESS</t>
        </is>
      </c>
      <c r="J1086" s="25" t="inlineStr">
        <is>
          <t>-</t>
        </is>
      </c>
      <c r="K1086" s="53" t="n">
        <v>46105.56666666667</v>
      </c>
      <c r="L1086" s="53" t="n">
        <v>46105.58055555556</v>
      </c>
      <c r="M1086" s="54" t="n">
        <v>21</v>
      </c>
      <c r="N1086" s="25" t="inlineStr">
        <is>
          <t>https://zenodo.org/records/17855209</t>
        </is>
      </c>
      <c r="O1086" s="25" t="inlineStr">
        <is>
          <t>公开真实生产数据</t>
        </is>
      </c>
      <c r="P1086" t="inlineStr">
        <is>
          <t>SHIFT-POST-20260324</t>
        </is>
      </c>
      <c r="Q1086" t="inlineStr">
        <is>
          <t>已关联</t>
        </is>
      </c>
      <c r="R1086" t="inlineStr">
        <is>
          <t>按班次口径判断</t>
        </is>
      </c>
      <c r="T1086" t="inlineStr">
        <is>
          <t>是</t>
        </is>
      </c>
      <c r="U1086">
        <f>IFERROR(VLOOKUP(G1086,'18_换产标准_模拟'!$B$2:$F$4,3,FALSE),"")</f>
        <v/>
      </c>
      <c r="V1086">
        <f>IFERROR(MAX(M1086-U1086,0),"")</f>
        <v/>
      </c>
      <c r="W1086">
        <f>IFERROR(IF(V1086=0,"达标",IF(V1086&lt;=VLOOKUP(G1086,'18_换产标准_模拟'!$B$2:$F$4,4,FALSE)-VLOOKUP(G1086,'18_换产标准_模拟'!$B$2:$F$4,3,FALSE),"轻微超时",IF(V1086&lt;=VLOOKUP(G1086,'18_换产标准_模拟'!$B$2:$F$4,5,FALSE)-VLOOKUP(G1086,'18_换产标准_模拟'!$B$2:$F$4,3,FALSE),"超时","严重超时"))),"")</f>
        <v/>
      </c>
      <c r="X1086">
        <f>IFERROR(INDEX('18_换产标准_模拟'!$A$2:$A$4,MATCH(G1086,'18_换产标准_模拟'!$B$2:$B$4,0)),"")</f>
        <v/>
      </c>
      <c r="Y1086" t="inlineStr">
        <is>
          <t>团队模拟数据</t>
        </is>
      </c>
    </row>
    <row r="1087">
      <c r="A1087" s="25" t="inlineStr">
        <is>
          <t>STOP-POST-00451</t>
        </is>
      </c>
      <c r="B1087" s="25" t="inlineStr">
        <is>
          <t>SHIFT-POST-20260324</t>
        </is>
      </c>
      <c r="C1087" s="25" t="inlineStr">
        <is>
          <t>改善后</t>
        </is>
      </c>
      <c r="D1087" s="51" t="n">
        <v>46105</v>
      </c>
      <c r="E1087" s="25" t="inlineStr">
        <is>
          <t>7KK25</t>
        </is>
      </c>
      <c r="F1087" s="25" t="inlineStr">
        <is>
          <t>MATERIALS</t>
        </is>
      </c>
      <c r="G1087" s="25" t="inlineStr">
        <is>
          <t>RACK STARVATION</t>
        </is>
      </c>
      <c r="H1087" s="25" t="inlineStr">
        <is>
          <t>Unplanned</t>
        </is>
      </c>
      <c r="I1087" s="25" t="inlineStr">
        <is>
          <t>EXTRUDER PRESS</t>
        </is>
      </c>
      <c r="J1087" s="25" t="inlineStr">
        <is>
          <t>ΑΝΑΜΟΝΗ ΤΕΛΑΡΩΝ ΑΠΟ ΠΑΚΕΤΑΔΟΡΟ</t>
        </is>
      </c>
      <c r="K1087" s="53" t="n">
        <v>46105.61805555555</v>
      </c>
      <c r="L1087" s="53" t="n">
        <v>46105.62222222222</v>
      </c>
      <c r="M1087" s="54" t="n">
        <v>6</v>
      </c>
      <c r="N1087" s="25" t="inlineStr">
        <is>
          <t>https://zenodo.org/records/17855209</t>
        </is>
      </c>
      <c r="O1087" s="25" t="inlineStr">
        <is>
          <t>公开真实生产数据</t>
        </is>
      </c>
      <c r="P1087" t="inlineStr">
        <is>
          <t>SHIFT-POST-20260324</t>
        </is>
      </c>
      <c r="Q1087" t="inlineStr">
        <is>
          <t>已关联</t>
        </is>
      </c>
      <c r="R1087" t="inlineStr">
        <is>
          <t>按班次口径判断</t>
        </is>
      </c>
      <c r="T1087" t="inlineStr">
        <is>
          <t>否</t>
        </is>
      </c>
    </row>
    <row r="1088">
      <c r="A1088" s="25" t="inlineStr">
        <is>
          <t>STOP-POST-00452</t>
        </is>
      </c>
      <c r="B1088" s="25" t="inlineStr">
        <is>
          <t>SHIFT-POST-20260324</t>
        </is>
      </c>
      <c r="C1088" s="25" t="inlineStr">
        <is>
          <t>改善后</t>
        </is>
      </c>
      <c r="D1088" s="51" t="n">
        <v>46105</v>
      </c>
      <c r="E1088" s="25" t="inlineStr">
        <is>
          <t>7KK25</t>
        </is>
      </c>
      <c r="F1088" s="25" t="inlineStr">
        <is>
          <t>MATERIALS</t>
        </is>
      </c>
      <c r="G1088" s="25" t="inlineStr">
        <is>
          <t>RACK STARVATION</t>
        </is>
      </c>
      <c r="H1088" s="25" t="inlineStr">
        <is>
          <t>Unplanned</t>
        </is>
      </c>
      <c r="I1088" s="25" t="inlineStr">
        <is>
          <t>HACKING STATION</t>
        </is>
      </c>
      <c r="J1088" s="25" t="inlineStr">
        <is>
          <t>ΑΝΑΜΟΝΗ ΤΕΛΑΡΩΝ ΑΠΟ ΠΑΚΕΤΑΔΟΡΟ</t>
        </is>
      </c>
      <c r="K1088" s="53" t="n">
        <v>46105.63194444445</v>
      </c>
      <c r="L1088" s="53" t="n">
        <v>46105.64097222222</v>
      </c>
      <c r="M1088" s="54" t="n">
        <v>13</v>
      </c>
      <c r="N1088" s="25" t="inlineStr">
        <is>
          <t>https://zenodo.org/records/17855209</t>
        </is>
      </c>
      <c r="O1088" s="25" t="inlineStr">
        <is>
          <t>公开真实生产数据</t>
        </is>
      </c>
      <c r="P1088" t="inlineStr">
        <is>
          <t>SHIFT-POST-20260324</t>
        </is>
      </c>
      <c r="Q1088" t="inlineStr">
        <is>
          <t>已关联</t>
        </is>
      </c>
      <c r="R1088" t="inlineStr">
        <is>
          <t>按班次口径判断</t>
        </is>
      </c>
      <c r="T1088" t="inlineStr">
        <is>
          <t>否</t>
        </is>
      </c>
    </row>
    <row r="1089">
      <c r="A1089" s="25" t="inlineStr">
        <is>
          <t>STOP-POST-00453</t>
        </is>
      </c>
      <c r="B1089" s="25" t="inlineStr">
        <is>
          <t>SHIFT-POST-20260324</t>
        </is>
      </c>
      <c r="C1089" s="25" t="inlineStr">
        <is>
          <t>改善后</t>
        </is>
      </c>
      <c r="D1089" s="51" t="n">
        <v>46105</v>
      </c>
      <c r="E1089" s="25" t="inlineStr">
        <is>
          <t>7KK25</t>
        </is>
      </c>
      <c r="F1089" s="25" t="inlineStr">
        <is>
          <t>FAILURE</t>
        </is>
      </c>
      <c r="G1089" s="25" t="inlineStr">
        <is>
          <t>MECHANICAL FAILURE</t>
        </is>
      </c>
      <c r="H1089" s="25" t="inlineStr">
        <is>
          <t>Unplanned</t>
        </is>
      </c>
      <c r="I1089" s="25" t="inlineStr">
        <is>
          <t>LINE 52</t>
        </is>
      </c>
      <c r="J1089" s="25" t="inlineStr">
        <is>
          <t>ΠΡΟΒΛΗΜΑΤΙΚΟ ΚΟΥΖΙΝΕΤΟ 1ου ΚΑΡΕΛΙΝΟΥ</t>
        </is>
      </c>
      <c r="K1089" s="53" t="n">
        <v>46105.66458333333</v>
      </c>
      <c r="L1089" s="53" t="n">
        <v>46105.67569444444</v>
      </c>
      <c r="M1089" s="54" t="n">
        <v>16</v>
      </c>
      <c r="N1089" s="25" t="inlineStr">
        <is>
          <t>https://zenodo.org/records/17855209</t>
        </is>
      </c>
      <c r="O1089" s="25" t="inlineStr">
        <is>
          <t>公开真实生产数据</t>
        </is>
      </c>
      <c r="P1089" t="inlineStr">
        <is>
          <t>SHIFT-POST-20260324</t>
        </is>
      </c>
      <c r="Q1089" t="inlineStr">
        <is>
          <t>已关联</t>
        </is>
      </c>
      <c r="R1089" t="inlineStr">
        <is>
          <t>按班次口径判断</t>
        </is>
      </c>
      <c r="T1089" t="inlineStr">
        <is>
          <t>否</t>
        </is>
      </c>
    </row>
    <row r="1090">
      <c r="A1090" s="25" t="inlineStr">
        <is>
          <t>STOP-POST-00454</t>
        </is>
      </c>
      <c r="B1090" s="25" t="inlineStr">
        <is>
          <t>SHIFT-POST-20260324</t>
        </is>
      </c>
      <c r="C1090" s="25" t="inlineStr">
        <is>
          <t>改善后</t>
        </is>
      </c>
      <c r="D1090" s="51" t="n">
        <v>46105</v>
      </c>
      <c r="E1090" s="25" t="inlineStr">
        <is>
          <t>7KK25</t>
        </is>
      </c>
      <c r="F1090" s="25" t="inlineStr">
        <is>
          <t>MATERIALS</t>
        </is>
      </c>
      <c r="G1090" s="25" t="inlineStr">
        <is>
          <t>RACK STARVATION</t>
        </is>
      </c>
      <c r="H1090" s="25" t="inlineStr">
        <is>
          <t>Unplanned</t>
        </is>
      </c>
      <c r="I1090" s="25" t="inlineStr">
        <is>
          <t>HACKING STATION</t>
        </is>
      </c>
      <c r="J1090" s="25" t="inlineStr">
        <is>
          <t>ΚΑΘΥΣΤΕΡΗΣΗ</t>
        </is>
      </c>
      <c r="K1090" s="53" t="n">
        <v>46105.69166666667</v>
      </c>
      <c r="L1090" s="53" t="n">
        <v>46105.69583333333</v>
      </c>
      <c r="M1090" s="54" t="n">
        <v>7</v>
      </c>
      <c r="N1090" s="25" t="inlineStr">
        <is>
          <t>https://zenodo.org/records/17855209</t>
        </is>
      </c>
      <c r="O1090" s="25" t="inlineStr">
        <is>
          <t>公开真实生产数据</t>
        </is>
      </c>
      <c r="P1090" t="inlineStr">
        <is>
          <t>SHIFT-POST-20260324</t>
        </is>
      </c>
      <c r="Q1090" t="inlineStr">
        <is>
          <t>已关联</t>
        </is>
      </c>
      <c r="R1090" t="inlineStr">
        <is>
          <t>按班次口径判断</t>
        </is>
      </c>
      <c r="T1090" t="inlineStr">
        <is>
          <t>否</t>
        </is>
      </c>
    </row>
    <row r="1091">
      <c r="A1091" s="25" t="inlineStr">
        <is>
          <t>STOP-POST-00455</t>
        </is>
      </c>
      <c r="B1091" s="25" t="inlineStr">
        <is>
          <t>SHIFT-POST-20260324</t>
        </is>
      </c>
      <c r="C1091" s="25" t="inlineStr">
        <is>
          <t>改善后</t>
        </is>
      </c>
      <c r="D1091" s="51" t="n">
        <v>46105</v>
      </c>
      <c r="E1091" s="25" t="inlineStr">
        <is>
          <t>7KK25</t>
        </is>
      </c>
      <c r="F1091" s="25" t="inlineStr">
        <is>
          <t>MATERIALS</t>
        </is>
      </c>
      <c r="G1091" s="25" t="inlineStr">
        <is>
          <t>RACK STARVATION</t>
        </is>
      </c>
      <c r="H1091" s="25" t="inlineStr">
        <is>
          <t>Unplanned</t>
        </is>
      </c>
      <c r="I1091" s="25" t="inlineStr">
        <is>
          <t>HACKING STATION</t>
        </is>
      </c>
      <c r="J1091" s="25" t="inlineStr">
        <is>
          <t>ΚΑΘΥΣΤΕΡΗΣΗ</t>
        </is>
      </c>
      <c r="K1091" s="53" t="n">
        <v>46105.70347222222</v>
      </c>
      <c r="L1091" s="53" t="n">
        <v>46105.70763888889</v>
      </c>
      <c r="M1091" s="54" t="n">
        <v>7</v>
      </c>
      <c r="N1091" s="25" t="inlineStr">
        <is>
          <t>https://zenodo.org/records/17855209</t>
        </is>
      </c>
      <c r="O1091" s="25" t="inlineStr">
        <is>
          <t>公开真实生产数据</t>
        </is>
      </c>
      <c r="P1091" t="inlineStr">
        <is>
          <t>SHIFT-POST-20260324</t>
        </is>
      </c>
      <c r="Q1091" t="inlineStr">
        <is>
          <t>已关联</t>
        </is>
      </c>
      <c r="R1091" t="inlineStr">
        <is>
          <t>按班次口径判断</t>
        </is>
      </c>
      <c r="T1091" t="inlineStr">
        <is>
          <t>否</t>
        </is>
      </c>
    </row>
    <row r="1092">
      <c r="A1092" s="25" t="inlineStr">
        <is>
          <t>STOP-POST-00456</t>
        </is>
      </c>
      <c r="B1092" s="25" t="inlineStr">
        <is>
          <t>SHIFT-POST-20260324</t>
        </is>
      </c>
      <c r="C1092" s="25" t="inlineStr">
        <is>
          <t>改善后</t>
        </is>
      </c>
      <c r="D1092" s="51" t="n">
        <v>46105</v>
      </c>
      <c r="E1092" s="25" t="inlineStr">
        <is>
          <t>7KK25</t>
        </is>
      </c>
      <c r="F1092" s="25" t="inlineStr">
        <is>
          <t>MATERIALS</t>
        </is>
      </c>
      <c r="G1092" s="25" t="inlineStr">
        <is>
          <t>RACK STARVATION</t>
        </is>
      </c>
      <c r="H1092" s="25" t="inlineStr">
        <is>
          <t>Unplanned</t>
        </is>
      </c>
      <c r="I1092" s="25" t="inlineStr">
        <is>
          <t>HACKING STATION</t>
        </is>
      </c>
      <c r="J1092" s="25" t="inlineStr">
        <is>
          <t>ΑΝΑΜΟΝΗ ΤΕΛΑΡΩΝ ΑΠΟ ΠΑΚΕΤΑΔΟΡΟ</t>
        </is>
      </c>
      <c r="K1092" s="53" t="n">
        <v>46105.71666666667</v>
      </c>
      <c r="L1092" s="53" t="n">
        <v>46105.71944444445</v>
      </c>
      <c r="M1092" s="54" t="n">
        <v>4</v>
      </c>
      <c r="N1092" s="25" t="inlineStr">
        <is>
          <t>https://zenodo.org/records/17855209</t>
        </is>
      </c>
      <c r="O1092" s="25" t="inlineStr">
        <is>
          <t>公开真实生产数据</t>
        </is>
      </c>
      <c r="P1092" t="inlineStr">
        <is>
          <t>SHIFT-POST-20260324</t>
        </is>
      </c>
      <c r="Q1092" t="inlineStr">
        <is>
          <t>已关联</t>
        </is>
      </c>
      <c r="R1092" t="inlineStr">
        <is>
          <t>按班次口径判断</t>
        </is>
      </c>
      <c r="T1092" t="inlineStr">
        <is>
          <t>否</t>
        </is>
      </c>
    </row>
    <row r="1093">
      <c r="A1093" s="25" t="inlineStr">
        <is>
          <t>STOP-POST-00457</t>
        </is>
      </c>
      <c r="B1093" s="25" t="inlineStr">
        <is>
          <t>SHIFT-POST-20260324</t>
        </is>
      </c>
      <c r="C1093" s="25" t="inlineStr">
        <is>
          <t>改善后</t>
        </is>
      </c>
      <c r="D1093" s="51" t="n">
        <v>46105</v>
      </c>
      <c r="E1093" s="25" t="inlineStr">
        <is>
          <t>7KK25</t>
        </is>
      </c>
      <c r="F1093" s="25" t="inlineStr">
        <is>
          <t>MATERIALS</t>
        </is>
      </c>
      <c r="G1093" s="25" t="inlineStr">
        <is>
          <t>RACK STARVATION</t>
        </is>
      </c>
      <c r="H1093" s="25" t="inlineStr">
        <is>
          <t>Unplanned</t>
        </is>
      </c>
      <c r="I1093" s="25" t="inlineStr">
        <is>
          <t>EXTRUDER PRESS</t>
        </is>
      </c>
      <c r="J1093" s="25" t="inlineStr">
        <is>
          <t>ΑΝΑΜΟΝΗ ΤΕΛΑΡΩΝ ΑΠΟ ΠΑΚΕΤΑΔΟΡΟ</t>
        </is>
      </c>
      <c r="K1093" s="53" t="n">
        <v>46105.72708333333</v>
      </c>
      <c r="L1093" s="53" t="n">
        <v>46105.73194444444</v>
      </c>
      <c r="M1093" s="54" t="n">
        <v>7</v>
      </c>
      <c r="N1093" s="25" t="inlineStr">
        <is>
          <t>https://zenodo.org/records/17855209</t>
        </is>
      </c>
      <c r="O1093" s="25" t="inlineStr">
        <is>
          <t>公开真实生产数据</t>
        </is>
      </c>
      <c r="P1093" t="inlineStr">
        <is>
          <t>SHIFT-POST-20260324</t>
        </is>
      </c>
      <c r="Q1093" t="inlineStr">
        <is>
          <t>已关联</t>
        </is>
      </c>
      <c r="R1093" t="inlineStr">
        <is>
          <t>按班次口径判断</t>
        </is>
      </c>
      <c r="T1093" t="inlineStr">
        <is>
          <t>否</t>
        </is>
      </c>
    </row>
    <row r="1094">
      <c r="A1094" s="25" t="inlineStr">
        <is>
          <t>STOP-POST-00458</t>
        </is>
      </c>
      <c r="B1094" s="25" t="inlineStr">
        <is>
          <t>SHIFT-POST-20260324</t>
        </is>
      </c>
      <c r="C1094" s="25" t="inlineStr">
        <is>
          <t>改善后</t>
        </is>
      </c>
      <c r="D1094" s="51" t="n">
        <v>46105</v>
      </c>
      <c r="E1094" s="25" t="inlineStr">
        <is>
          <t>7KK25</t>
        </is>
      </c>
      <c r="F1094" s="25" t="inlineStr">
        <is>
          <t>OPERATIONAL</t>
        </is>
      </c>
      <c r="G1094" s="25" t="inlineStr">
        <is>
          <t>OTHER</t>
        </is>
      </c>
      <c r="H1094" s="25" t="inlineStr">
        <is>
          <t>Unplanned</t>
        </is>
      </c>
      <c r="I1094" s="25" t="inlineStr">
        <is>
          <t>EXTRUDER PRESS</t>
        </is>
      </c>
      <c r="J1094" s="25" t="inlineStr">
        <is>
          <t>ΣΤΑΜΑΤΗΜΑ ΠΡΕΣΑΣ/ΝΑ ΓΕΜΙΣΕΙ Η ΓΡΑΜΜΗ ΜΕ ΑΔΕΙΑ ΤΕΛΑΡΑ</t>
        </is>
      </c>
      <c r="K1094" s="53" t="n">
        <v>46105.74444444444</v>
      </c>
      <c r="L1094" s="53" t="n">
        <v>46105.75972222222</v>
      </c>
      <c r="M1094" s="54" t="n">
        <v>23</v>
      </c>
      <c r="N1094" s="25" t="inlineStr">
        <is>
          <t>https://zenodo.org/records/17855209</t>
        </is>
      </c>
      <c r="O1094" s="25" t="inlineStr">
        <is>
          <t>公开真实生产数据</t>
        </is>
      </c>
      <c r="P1094" t="inlineStr">
        <is>
          <t>SHIFT-POST-20260324</t>
        </is>
      </c>
      <c r="Q1094" t="inlineStr">
        <is>
          <t>已关联</t>
        </is>
      </c>
      <c r="R1094" t="inlineStr">
        <is>
          <t>按班次口径判断</t>
        </is>
      </c>
      <c r="T1094" t="inlineStr">
        <is>
          <t>否</t>
        </is>
      </c>
    </row>
    <row r="1095">
      <c r="A1095" s="25" t="inlineStr">
        <is>
          <t>STOP-POST-00459</t>
        </is>
      </c>
      <c r="B1095" s="25" t="inlineStr">
        <is>
          <t>SHIFT-POST-20260324</t>
        </is>
      </c>
      <c r="C1095" s="25" t="inlineStr">
        <is>
          <t>改善后</t>
        </is>
      </c>
      <c r="D1095" s="51" t="n">
        <v>46105</v>
      </c>
      <c r="E1095" s="25" t="inlineStr">
        <is>
          <t>7KK25</t>
        </is>
      </c>
      <c r="F1095" s="25" t="inlineStr">
        <is>
          <t>MATERIALS</t>
        </is>
      </c>
      <c r="G1095" s="25" t="inlineStr">
        <is>
          <t>RACK STARVATION</t>
        </is>
      </c>
      <c r="H1095" s="25" t="inlineStr">
        <is>
          <t>Unplanned</t>
        </is>
      </c>
      <c r="I1095" s="25" t="inlineStr">
        <is>
          <t>HACKING STATION</t>
        </is>
      </c>
      <c r="J1095" s="25" t="inlineStr">
        <is>
          <t>Αναμονή</t>
        </is>
      </c>
      <c r="K1095" s="53" t="n">
        <v>46105.77013888889</v>
      </c>
      <c r="L1095" s="53" t="n">
        <v>46105.77777777778</v>
      </c>
      <c r="M1095" s="54" t="n">
        <v>11</v>
      </c>
      <c r="N1095" s="25" t="inlineStr">
        <is>
          <t>https://zenodo.org/records/17855209</t>
        </is>
      </c>
      <c r="O1095" s="25" t="inlineStr">
        <is>
          <t>公开真实生产数据</t>
        </is>
      </c>
      <c r="P1095" t="inlineStr">
        <is>
          <t>SHIFT-POST-20260324</t>
        </is>
      </c>
      <c r="Q1095" t="inlineStr">
        <is>
          <t>已关联</t>
        </is>
      </c>
      <c r="R1095" t="inlineStr">
        <is>
          <t>按班次口径判断</t>
        </is>
      </c>
      <c r="T1095" t="inlineStr">
        <is>
          <t>否</t>
        </is>
      </c>
    </row>
    <row r="1096">
      <c r="A1096" s="25" t="inlineStr">
        <is>
          <t>STOP-POST-00460</t>
        </is>
      </c>
      <c r="B1096" s="25" t="inlineStr">
        <is>
          <t>SHIFT-POST-20260324</t>
        </is>
      </c>
      <c r="C1096" s="25" t="inlineStr">
        <is>
          <t>改善后</t>
        </is>
      </c>
      <c r="D1096" s="51" t="n">
        <v>46105</v>
      </c>
      <c r="E1096" s="25" t="inlineStr">
        <is>
          <t>7KK25</t>
        </is>
      </c>
      <c r="F1096" s="25" t="inlineStr">
        <is>
          <t>OPERATIONAL</t>
        </is>
      </c>
      <c r="G1096" s="25" t="inlineStr">
        <is>
          <t>NO PRODUCTION SCHEDULE</t>
        </is>
      </c>
      <c r="H1096" s="25" t="inlineStr">
        <is>
          <t>Planned - Not included in OEE</t>
        </is>
      </c>
      <c r="I1096" s="25" t="inlineStr">
        <is>
          <t>-</t>
        </is>
      </c>
      <c r="J1096" s="25" t="inlineStr">
        <is>
          <t>-</t>
        </is>
      </c>
      <c r="K1096" s="53" t="n">
        <v>46105.79027777778</v>
      </c>
      <c r="L1096" s="53" t="n">
        <v>46105.8125</v>
      </c>
      <c r="M1096" s="54" t="n">
        <v>32</v>
      </c>
      <c r="N1096" s="25" t="inlineStr">
        <is>
          <t>https://zenodo.org/records/17855209</t>
        </is>
      </c>
      <c r="O1096" s="25" t="inlineStr">
        <is>
          <t>公开真实生产数据</t>
        </is>
      </c>
      <c r="P1096" t="inlineStr">
        <is>
          <t>SHIFT-POST-20260324</t>
        </is>
      </c>
      <c r="Q1096" t="inlineStr">
        <is>
          <t>已关联</t>
        </is>
      </c>
      <c r="R1096" t="inlineStr">
        <is>
          <t>按班次口径判断</t>
        </is>
      </c>
      <c r="T1096" t="inlineStr">
        <is>
          <t>否</t>
        </is>
      </c>
    </row>
    <row r="1097">
      <c r="A1097" s="25" t="inlineStr">
        <is>
          <t>STOP-POST-00461</t>
        </is>
      </c>
      <c r="B1097" s="25" t="inlineStr">
        <is>
          <t>SHIFT-POST-20260325</t>
        </is>
      </c>
      <c r="C1097" s="25" t="inlineStr">
        <is>
          <t>改善后</t>
        </is>
      </c>
      <c r="D1097" s="51" t="n">
        <v>46106</v>
      </c>
      <c r="E1097" s="25" t="inlineStr">
        <is>
          <t>7KK25</t>
        </is>
      </c>
      <c r="F1097" s="25" t="inlineStr">
        <is>
          <t>OPERATIONAL</t>
        </is>
      </c>
      <c r="G1097" s="25" t="inlineStr">
        <is>
          <t>NO PRODUCTION SCHEDULE</t>
        </is>
      </c>
      <c r="H1097" s="25" t="inlineStr">
        <is>
          <t>Planned - Not included in OEE</t>
        </is>
      </c>
      <c r="I1097" s="25" t="inlineStr">
        <is>
          <t>-</t>
        </is>
      </c>
      <c r="J1097" s="25" t="inlineStr">
        <is>
          <t>-</t>
        </is>
      </c>
      <c r="K1097" s="53" t="n">
        <v>46106.46875</v>
      </c>
      <c r="L1097" s="53" t="n">
        <v>46106.80208333334</v>
      </c>
      <c r="M1097" s="54" t="n">
        <v>480</v>
      </c>
      <c r="N1097" s="25" t="inlineStr">
        <is>
          <t>https://zenodo.org/records/17855209</t>
        </is>
      </c>
      <c r="O1097" s="25" t="inlineStr">
        <is>
          <t>公开真实生产数据</t>
        </is>
      </c>
      <c r="Q1097" t="inlineStr">
        <is>
          <t>无生产班次（业务合理）</t>
        </is>
      </c>
      <c r="R1097" t="inlineStr">
        <is>
          <t>不纳入OEE</t>
        </is>
      </c>
      <c r="S1097" t="inlineStr">
        <is>
          <t>当日无正式生产计划，因此没有OEE班次记录；停机事件保留用于设备日历和计划停机统计，不纳入OEE计算。</t>
        </is>
      </c>
      <c r="T1097" t="inlineStr">
        <is>
          <t>否</t>
        </is>
      </c>
    </row>
    <row r="1098">
      <c r="A1098" s="25" t="inlineStr">
        <is>
          <t>STOP-POST-00462</t>
        </is>
      </c>
      <c r="B1098" s="25" t="inlineStr">
        <is>
          <t>SHIFT-POST-20260326</t>
        </is>
      </c>
      <c r="C1098" s="25" t="inlineStr">
        <is>
          <t>改善后</t>
        </is>
      </c>
      <c r="D1098" s="51" t="n">
        <v>46107</v>
      </c>
      <c r="E1098" s="25" t="inlineStr">
        <is>
          <t>7KK25</t>
        </is>
      </c>
      <c r="F1098" s="25" t="inlineStr">
        <is>
          <t>MATERIALS</t>
        </is>
      </c>
      <c r="G1098" s="25" t="inlineStr">
        <is>
          <t>EXTRUSION DEFECTS</t>
        </is>
      </c>
      <c r="H1098" s="25" t="inlineStr">
        <is>
          <t>Unplanned</t>
        </is>
      </c>
      <c r="I1098" s="25" t="inlineStr">
        <is>
          <t>-</t>
        </is>
      </c>
      <c r="J1098" s="25" t="inlineStr">
        <is>
          <t>-</t>
        </is>
      </c>
      <c r="K1098" s="53" t="n">
        <v>46107.475</v>
      </c>
      <c r="L1098" s="53" t="n">
        <v>46107.47708333333</v>
      </c>
      <c r="M1098" s="54" t="n">
        <v>3</v>
      </c>
      <c r="N1098" s="25" t="inlineStr">
        <is>
          <t>https://zenodo.org/records/17855209</t>
        </is>
      </c>
      <c r="O1098" s="25" t="inlineStr">
        <is>
          <t>公开真实生产数据</t>
        </is>
      </c>
      <c r="P1098" t="inlineStr">
        <is>
          <t>SHIFT-POST-20260326</t>
        </is>
      </c>
      <c r="Q1098" t="inlineStr">
        <is>
          <t>已关联</t>
        </is>
      </c>
      <c r="R1098" t="inlineStr">
        <is>
          <t>按班次口径判断</t>
        </is>
      </c>
      <c r="T1098" t="inlineStr">
        <is>
          <t>否</t>
        </is>
      </c>
    </row>
    <row r="1099">
      <c r="A1099" s="25" t="inlineStr">
        <is>
          <t>STOP-POST-00463</t>
        </is>
      </c>
      <c r="B1099" s="25" t="inlineStr">
        <is>
          <t>SHIFT-POST-20260326</t>
        </is>
      </c>
      <c r="C1099" s="25" t="inlineStr">
        <is>
          <t>改善后</t>
        </is>
      </c>
      <c r="D1099" s="51" t="n">
        <v>46107</v>
      </c>
      <c r="E1099" s="25" t="inlineStr">
        <is>
          <t>9KK25</t>
        </is>
      </c>
      <c r="F1099" s="25" t="inlineStr">
        <is>
          <t>SETUPS-CHANGEOVERS</t>
        </is>
      </c>
      <c r="G1099" s="25" t="inlineStr">
        <is>
          <t>MATERIAL CHANGEOVER</t>
        </is>
      </c>
      <c r="H1099" s="25" t="inlineStr">
        <is>
          <t>Planned - Included in OEE</t>
        </is>
      </c>
      <c r="I1099" s="25" t="inlineStr">
        <is>
          <t>EXTRUDER PRESS</t>
        </is>
      </c>
      <c r="J1099" s="25" t="inlineStr">
        <is>
          <t>-</t>
        </is>
      </c>
      <c r="K1099" s="53" t="n">
        <v>46107.49305555555</v>
      </c>
      <c r="L1099" s="53" t="n">
        <v>46107.50486111111</v>
      </c>
      <c r="M1099" s="54" t="n">
        <v>17</v>
      </c>
      <c r="N1099" s="25" t="inlineStr">
        <is>
          <t>https://zenodo.org/records/17855209</t>
        </is>
      </c>
      <c r="O1099" s="25" t="inlineStr">
        <is>
          <t>公开真实生产数据</t>
        </is>
      </c>
      <c r="P1099" t="inlineStr">
        <is>
          <t>SHIFT-POST-20260326</t>
        </is>
      </c>
      <c r="Q1099" t="inlineStr">
        <is>
          <t>已关联</t>
        </is>
      </c>
      <c r="R1099" t="inlineStr">
        <is>
          <t>按班次口径判断</t>
        </is>
      </c>
      <c r="T1099" t="inlineStr">
        <is>
          <t>是</t>
        </is>
      </c>
      <c r="U1099">
        <f>IFERROR(VLOOKUP(G1099,'18_换产标准_模拟'!$B$2:$F$4,3,FALSE),"")</f>
        <v/>
      </c>
      <c r="V1099">
        <f>IFERROR(MAX(M1099-U1099,0),"")</f>
        <v/>
      </c>
      <c r="W1099">
        <f>IFERROR(IF(V1099=0,"达标",IF(V1099&lt;=VLOOKUP(G1099,'18_换产标准_模拟'!$B$2:$F$4,4,FALSE)-VLOOKUP(G1099,'18_换产标准_模拟'!$B$2:$F$4,3,FALSE),"轻微超时",IF(V1099&lt;=VLOOKUP(G1099,'18_换产标准_模拟'!$B$2:$F$4,5,FALSE)-VLOOKUP(G1099,'18_换产标准_模拟'!$B$2:$F$4,3,FALSE),"超时","严重超时"))),"")</f>
        <v/>
      </c>
      <c r="X1099">
        <f>IFERROR(INDEX('18_换产标准_模拟'!$A$2:$A$4,MATCH(G1099,'18_换产标准_模拟'!$B$2:$B$4,0)),"")</f>
        <v/>
      </c>
      <c r="Y1099" t="inlineStr">
        <is>
          <t>团队模拟数据</t>
        </is>
      </c>
    </row>
    <row r="1100">
      <c r="A1100" s="25" t="inlineStr">
        <is>
          <t>STOP-POST-00464</t>
        </is>
      </c>
      <c r="B1100" s="25" t="inlineStr">
        <is>
          <t>SHIFT-POST-20260326</t>
        </is>
      </c>
      <c r="C1100" s="25" t="inlineStr">
        <is>
          <t>改善后</t>
        </is>
      </c>
      <c r="D1100" s="51" t="n">
        <v>46107</v>
      </c>
      <c r="E1100" s="25" t="inlineStr">
        <is>
          <t>9KK25</t>
        </is>
      </c>
      <c r="F1100" s="25" t="inlineStr">
        <is>
          <t>MATERIALS</t>
        </is>
      </c>
      <c r="G1100" s="25" t="inlineStr">
        <is>
          <t>RACKS</t>
        </is>
      </c>
      <c r="H1100" s="25" t="inlineStr">
        <is>
          <t>Unplanned</t>
        </is>
      </c>
      <c r="I1100" s="25" t="inlineStr">
        <is>
          <t>DRYER</t>
        </is>
      </c>
      <c r="J1100" s="25" t="inlineStr">
        <is>
          <t>-</t>
        </is>
      </c>
      <c r="K1100" s="53" t="n">
        <v>46107.5125</v>
      </c>
      <c r="L1100" s="53" t="n">
        <v>46107.51458333333</v>
      </c>
      <c r="M1100" s="54" t="n">
        <v>3</v>
      </c>
      <c r="N1100" s="25" t="inlineStr">
        <is>
          <t>https://zenodo.org/records/17855209</t>
        </is>
      </c>
      <c r="O1100" s="25" t="inlineStr">
        <is>
          <t>公开真实生产数据</t>
        </is>
      </c>
      <c r="P1100" t="inlineStr">
        <is>
          <t>SHIFT-POST-20260326</t>
        </is>
      </c>
      <c r="Q1100" t="inlineStr">
        <is>
          <t>已关联</t>
        </is>
      </c>
      <c r="R1100" t="inlineStr">
        <is>
          <t>按班次口径判断</t>
        </is>
      </c>
      <c r="T1100" t="inlineStr">
        <is>
          <t>否</t>
        </is>
      </c>
    </row>
    <row r="1101">
      <c r="A1101" s="25" t="inlineStr">
        <is>
          <t>STOP-POST-00465</t>
        </is>
      </c>
      <c r="B1101" s="25" t="inlineStr">
        <is>
          <t>SHIFT-POST-20260326</t>
        </is>
      </c>
      <c r="C1101" s="25" t="inlineStr">
        <is>
          <t>改善后</t>
        </is>
      </c>
      <c r="D1101" s="51" t="n">
        <v>46107</v>
      </c>
      <c r="E1101" s="25" t="inlineStr">
        <is>
          <t>9KK25</t>
        </is>
      </c>
      <c r="F1101" s="25" t="inlineStr">
        <is>
          <t>MATERIALS</t>
        </is>
      </c>
      <c r="G1101" s="25" t="inlineStr">
        <is>
          <t>RACK STARVATION</t>
        </is>
      </c>
      <c r="H1101" s="25" t="inlineStr">
        <is>
          <t>Unplanned</t>
        </is>
      </c>
      <c r="I1101" s="25" t="inlineStr">
        <is>
          <t>HACKING STATION</t>
        </is>
      </c>
      <c r="J1101" s="25" t="inlineStr">
        <is>
          <t>ΑΝΑΜΟΝΗ ΤΕΛΑΡΩΝ ΑΠΟ ΠΑΚΕΤΑΔΟΡΟ</t>
        </is>
      </c>
      <c r="K1101" s="53" t="n">
        <v>46107.52222222222</v>
      </c>
      <c r="L1101" s="53" t="n">
        <v>46107.53055555555</v>
      </c>
      <c r="M1101" s="54" t="n">
        <v>12</v>
      </c>
      <c r="N1101" s="25" t="inlineStr">
        <is>
          <t>https://zenodo.org/records/17855209</t>
        </is>
      </c>
      <c r="O1101" s="25" t="inlineStr">
        <is>
          <t>公开真实生产数据</t>
        </is>
      </c>
      <c r="P1101" t="inlineStr">
        <is>
          <t>SHIFT-POST-20260326</t>
        </is>
      </c>
      <c r="Q1101" t="inlineStr">
        <is>
          <t>已关联</t>
        </is>
      </c>
      <c r="R1101" t="inlineStr">
        <is>
          <t>按班次口径判断</t>
        </is>
      </c>
      <c r="T1101" t="inlineStr">
        <is>
          <t>否</t>
        </is>
      </c>
    </row>
    <row r="1102">
      <c r="A1102" s="25" t="inlineStr">
        <is>
          <t>STOP-POST-00466</t>
        </is>
      </c>
      <c r="B1102" s="25" t="inlineStr">
        <is>
          <t>SHIFT-POST-20260326</t>
        </is>
      </c>
      <c r="C1102" s="25" t="inlineStr">
        <is>
          <t>改善后</t>
        </is>
      </c>
      <c r="D1102" s="51" t="n">
        <v>46107</v>
      </c>
      <c r="E1102" s="25" t="inlineStr">
        <is>
          <t>9KK25</t>
        </is>
      </c>
      <c r="F1102" s="25" t="inlineStr">
        <is>
          <t>FAILURE</t>
        </is>
      </c>
      <c r="G1102" s="25" t="inlineStr">
        <is>
          <t>OTHER FAILURE</t>
        </is>
      </c>
      <c r="H1102" s="25" t="inlineStr">
        <is>
          <t>Unplanned</t>
        </is>
      </c>
      <c r="I1102" s="25" t="inlineStr">
        <is>
          <t>HACKING STATION</t>
        </is>
      </c>
      <c r="J1102" s="25" t="inlineStr">
        <is>
          <t>ΡΕΟΥ΄ΛΑΡΙΣΜΑ ΣΦΥΧΤΗΡΙ ΠΑΚΕΤΑΔΟΡΟΥ</t>
        </is>
      </c>
      <c r="K1102" s="53" t="n">
        <v>46107.55138888889</v>
      </c>
      <c r="L1102" s="53" t="n">
        <v>46107.56944444445</v>
      </c>
      <c r="M1102" s="54" t="n">
        <v>26</v>
      </c>
      <c r="N1102" s="25" t="inlineStr">
        <is>
          <t>https://zenodo.org/records/17855209</t>
        </is>
      </c>
      <c r="O1102" s="25" t="inlineStr">
        <is>
          <t>公开真实生产数据</t>
        </is>
      </c>
      <c r="P1102" t="inlineStr">
        <is>
          <t>SHIFT-POST-20260326</t>
        </is>
      </c>
      <c r="Q1102" t="inlineStr">
        <is>
          <t>已关联</t>
        </is>
      </c>
      <c r="R1102" t="inlineStr">
        <is>
          <t>按班次口径判断</t>
        </is>
      </c>
      <c r="T1102" t="inlineStr">
        <is>
          <t>否</t>
        </is>
      </c>
    </row>
    <row r="1103">
      <c r="A1103" s="25" t="inlineStr">
        <is>
          <t>STOP-POST-00467</t>
        </is>
      </c>
      <c r="B1103" s="25" t="inlineStr">
        <is>
          <t>SHIFT-POST-20260326</t>
        </is>
      </c>
      <c r="C1103" s="25" t="inlineStr">
        <is>
          <t>改善后</t>
        </is>
      </c>
      <c r="D1103" s="51" t="n">
        <v>46107</v>
      </c>
      <c r="E1103" s="25" t="inlineStr">
        <is>
          <t>9KK25</t>
        </is>
      </c>
      <c r="F1103" s="25" t="inlineStr">
        <is>
          <t>MATERIALS</t>
        </is>
      </c>
      <c r="G1103" s="25" t="inlineStr">
        <is>
          <t>EXTRUSION DEFECTS</t>
        </is>
      </c>
      <c r="H1103" s="25" t="inlineStr">
        <is>
          <t>Unplanned</t>
        </is>
      </c>
      <c r="I1103" s="25" t="inlineStr">
        <is>
          <t>EXTRUDER PRESS</t>
        </is>
      </c>
      <c r="J1103" s="25" t="inlineStr">
        <is>
          <t>-</t>
        </is>
      </c>
      <c r="K1103" s="53" t="n">
        <v>46107.59236111111</v>
      </c>
      <c r="L1103" s="53" t="n">
        <v>46107.59861111111</v>
      </c>
      <c r="M1103" s="54" t="n">
        <v>9</v>
      </c>
      <c r="N1103" s="25" t="inlineStr">
        <is>
          <t>https://zenodo.org/records/17855209</t>
        </is>
      </c>
      <c r="O1103" s="25" t="inlineStr">
        <is>
          <t>公开真实生产数据</t>
        </is>
      </c>
      <c r="P1103" t="inlineStr">
        <is>
          <t>SHIFT-POST-20260326</t>
        </is>
      </c>
      <c r="Q1103" t="inlineStr">
        <is>
          <t>已关联</t>
        </is>
      </c>
      <c r="R1103" t="inlineStr">
        <is>
          <t>按班次口径判断</t>
        </is>
      </c>
      <c r="T1103" t="inlineStr">
        <is>
          <t>否</t>
        </is>
      </c>
    </row>
    <row r="1104">
      <c r="A1104" s="25" t="inlineStr">
        <is>
          <t>STOP-POST-00468</t>
        </is>
      </c>
      <c r="B1104" s="25" t="inlineStr">
        <is>
          <t>SHIFT-POST-20260326</t>
        </is>
      </c>
      <c r="C1104" s="25" t="inlineStr">
        <is>
          <t>改善后</t>
        </is>
      </c>
      <c r="D1104" s="51" t="n">
        <v>46107</v>
      </c>
      <c r="E1104" s="25" t="inlineStr">
        <is>
          <t>9KK25</t>
        </is>
      </c>
      <c r="F1104" s="25" t="inlineStr">
        <is>
          <t>MATERIALS</t>
        </is>
      </c>
      <c r="G1104" s="25" t="inlineStr">
        <is>
          <t>EXTRUSION DEFECTS</t>
        </is>
      </c>
      <c r="H1104" s="25" t="inlineStr">
        <is>
          <t>Unplanned</t>
        </is>
      </c>
      <c r="I1104" s="25" t="inlineStr">
        <is>
          <t>EXTRUDER PRESS</t>
        </is>
      </c>
      <c r="J1104" s="25" t="inlineStr">
        <is>
          <t>-</t>
        </is>
      </c>
      <c r="K1104" s="53" t="n">
        <v>46107.6</v>
      </c>
      <c r="L1104" s="53" t="n">
        <v>46107.60555555556</v>
      </c>
      <c r="M1104" s="54" t="n">
        <v>9</v>
      </c>
      <c r="N1104" s="25" t="inlineStr">
        <is>
          <t>https://zenodo.org/records/17855209</t>
        </is>
      </c>
      <c r="O1104" s="25" t="inlineStr">
        <is>
          <t>公开真实生产数据</t>
        </is>
      </c>
      <c r="P1104" t="inlineStr">
        <is>
          <t>SHIFT-POST-20260326</t>
        </is>
      </c>
      <c r="Q1104" t="inlineStr">
        <is>
          <t>已关联</t>
        </is>
      </c>
      <c r="R1104" t="inlineStr">
        <is>
          <t>按班次口径判断</t>
        </is>
      </c>
      <c r="T1104" t="inlineStr">
        <is>
          <t>否</t>
        </is>
      </c>
    </row>
    <row r="1105">
      <c r="A1105" s="25" t="inlineStr">
        <is>
          <t>STOP-POST-00469</t>
        </is>
      </c>
      <c r="B1105" s="25" t="inlineStr">
        <is>
          <t>SHIFT-POST-20260326</t>
        </is>
      </c>
      <c r="C1105" s="25" t="inlineStr">
        <is>
          <t>改善后</t>
        </is>
      </c>
      <c r="D1105" s="51" t="n">
        <v>46107</v>
      </c>
      <c r="E1105" s="25" t="inlineStr">
        <is>
          <t>9KK25</t>
        </is>
      </c>
      <c r="F1105" s="25" t="inlineStr">
        <is>
          <t>MATERIALS</t>
        </is>
      </c>
      <c r="G1105" s="25" t="inlineStr">
        <is>
          <t>RACK STARVATION</t>
        </is>
      </c>
      <c r="H1105" s="25" t="inlineStr">
        <is>
          <t>Unplanned</t>
        </is>
      </c>
      <c r="I1105" s="25" t="inlineStr">
        <is>
          <t>EXTRUDER PRESS</t>
        </is>
      </c>
      <c r="J1105" s="25" t="inlineStr">
        <is>
          <t>ΑΝΑΜΟΝΗ ΤΕΛΑΡΩΝ ΑΠΟ ΠΑΚΕΤΑΔΟΡΟ</t>
        </is>
      </c>
      <c r="K1105" s="53" t="n">
        <v>46107.62847222222</v>
      </c>
      <c r="L1105" s="53" t="n">
        <v>46107.63263888889</v>
      </c>
      <c r="M1105" s="54" t="n">
        <v>6</v>
      </c>
      <c r="N1105" s="25" t="inlineStr">
        <is>
          <t>https://zenodo.org/records/17855209</t>
        </is>
      </c>
      <c r="O1105" s="25" t="inlineStr">
        <is>
          <t>公开真实生产数据</t>
        </is>
      </c>
      <c r="P1105" t="inlineStr">
        <is>
          <t>SHIFT-POST-20260326</t>
        </is>
      </c>
      <c r="Q1105" t="inlineStr">
        <is>
          <t>已关联</t>
        </is>
      </c>
      <c r="R1105" t="inlineStr">
        <is>
          <t>按班次口径判断</t>
        </is>
      </c>
      <c r="T1105" t="inlineStr">
        <is>
          <t>否</t>
        </is>
      </c>
    </row>
    <row r="1106">
      <c r="A1106" s="25" t="inlineStr">
        <is>
          <t>STOP-POST-00470</t>
        </is>
      </c>
      <c r="B1106" s="25" t="inlineStr">
        <is>
          <t>SHIFT-POST-20260326</t>
        </is>
      </c>
      <c r="C1106" s="25" t="inlineStr">
        <is>
          <t>改善后</t>
        </is>
      </c>
      <c r="D1106" s="51" t="n">
        <v>46107</v>
      </c>
      <c r="E1106" s="25" t="inlineStr">
        <is>
          <t>9KK25</t>
        </is>
      </c>
      <c r="F1106" s="25" t="inlineStr">
        <is>
          <t>MATERIALS</t>
        </is>
      </c>
      <c r="G1106" s="25" t="inlineStr">
        <is>
          <t>RACK STARVATION</t>
        </is>
      </c>
      <c r="H1106" s="25" t="inlineStr">
        <is>
          <t>Unplanned</t>
        </is>
      </c>
      <c r="I1106" s="25" t="inlineStr">
        <is>
          <t>EXTRUDER PRESS</t>
        </is>
      </c>
      <c r="J1106" s="25" t="inlineStr">
        <is>
          <t>ΑΝΑΜΟΝΗ ΤΕΛΑΡΩΝ ΑΠΟ ΠΑΚΕΤΑΔΟΡΟ</t>
        </is>
      </c>
      <c r="K1106" s="53" t="n">
        <v>46107.63611111111</v>
      </c>
      <c r="L1106" s="53" t="n">
        <v>46107.64305555556</v>
      </c>
      <c r="M1106" s="54" t="n">
        <v>10</v>
      </c>
      <c r="N1106" s="25" t="inlineStr">
        <is>
          <t>https://zenodo.org/records/17855209</t>
        </is>
      </c>
      <c r="O1106" s="25" t="inlineStr">
        <is>
          <t>公开真实生产数据</t>
        </is>
      </c>
      <c r="P1106" t="inlineStr">
        <is>
          <t>SHIFT-POST-20260326</t>
        </is>
      </c>
      <c r="Q1106" t="inlineStr">
        <is>
          <t>已关联</t>
        </is>
      </c>
      <c r="R1106" t="inlineStr">
        <is>
          <t>按班次口径判断</t>
        </is>
      </c>
      <c r="T1106" t="inlineStr">
        <is>
          <t>否</t>
        </is>
      </c>
    </row>
    <row r="1107">
      <c r="A1107" s="25" t="inlineStr">
        <is>
          <t>STOP-POST-00471</t>
        </is>
      </c>
      <c r="B1107" s="25" t="inlineStr">
        <is>
          <t>SHIFT-POST-20260326</t>
        </is>
      </c>
      <c r="C1107" s="25" t="inlineStr">
        <is>
          <t>改善后</t>
        </is>
      </c>
      <c r="D1107" s="51" t="n">
        <v>46107</v>
      </c>
      <c r="E1107" s="25" t="inlineStr">
        <is>
          <t>9KK25</t>
        </is>
      </c>
      <c r="F1107" s="25" t="inlineStr">
        <is>
          <t>MATERIALS</t>
        </is>
      </c>
      <c r="G1107" s="25" t="inlineStr">
        <is>
          <t>RACK STARVATION</t>
        </is>
      </c>
      <c r="H1107" s="25" t="inlineStr">
        <is>
          <t>Unplanned</t>
        </is>
      </c>
      <c r="I1107" s="25" t="inlineStr">
        <is>
          <t>EXTRUDER PRESS</t>
        </is>
      </c>
      <c r="J1107" s="25" t="inlineStr">
        <is>
          <t>ΑΝΑΜΟΝΗ ΤΕΛΑΡΩΝ ΑΠΟ ΠΑΚΕΤΑΔΟΡΟ</t>
        </is>
      </c>
      <c r="K1107" s="53" t="n">
        <v>46107.65347222222</v>
      </c>
      <c r="L1107" s="53" t="n">
        <v>46107.65625</v>
      </c>
      <c r="M1107" s="54" t="n">
        <v>5</v>
      </c>
      <c r="N1107" s="25" t="inlineStr">
        <is>
          <t>https://zenodo.org/records/17855209</t>
        </is>
      </c>
      <c r="O1107" s="25" t="inlineStr">
        <is>
          <t>公开真实生产数据</t>
        </is>
      </c>
      <c r="P1107" t="inlineStr">
        <is>
          <t>SHIFT-POST-20260326</t>
        </is>
      </c>
      <c r="Q1107" t="inlineStr">
        <is>
          <t>已关联</t>
        </is>
      </c>
      <c r="R1107" t="inlineStr">
        <is>
          <t>按班次口径判断</t>
        </is>
      </c>
      <c r="T1107" t="inlineStr">
        <is>
          <t>否</t>
        </is>
      </c>
    </row>
    <row r="1108">
      <c r="A1108" s="25" t="inlineStr">
        <is>
          <t>STOP-POST-00472</t>
        </is>
      </c>
      <c r="B1108" s="25" t="inlineStr">
        <is>
          <t>SHIFT-POST-20260326</t>
        </is>
      </c>
      <c r="C1108" s="25" t="inlineStr">
        <is>
          <t>改善后</t>
        </is>
      </c>
      <c r="D1108" s="51" t="n">
        <v>46107</v>
      </c>
      <c r="E1108" s="25" t="inlineStr">
        <is>
          <t>9KK25</t>
        </is>
      </c>
      <c r="F1108" s="25" t="inlineStr">
        <is>
          <t>MATERIALS</t>
        </is>
      </c>
      <c r="G1108" s="25" t="inlineStr">
        <is>
          <t>RACK STARVATION</t>
        </is>
      </c>
      <c r="H1108" s="25" t="inlineStr">
        <is>
          <t>Unplanned</t>
        </is>
      </c>
      <c r="I1108" s="25" t="inlineStr">
        <is>
          <t>EXTRUDER PRESS</t>
        </is>
      </c>
      <c r="J1108" s="25" t="inlineStr">
        <is>
          <t>ΑΝΑΜΟΝΗ ΤΕΛΑΡΩΝ ΑΠΟ ΠΑΚΕΤΑΔΟΡΟ</t>
        </is>
      </c>
      <c r="K1108" s="53" t="n">
        <v>46107.66736111111</v>
      </c>
      <c r="L1108" s="53" t="n">
        <v>46107.675</v>
      </c>
      <c r="M1108" s="54" t="n">
        <v>11</v>
      </c>
      <c r="N1108" s="25" t="inlineStr">
        <is>
          <t>https://zenodo.org/records/17855209</t>
        </is>
      </c>
      <c r="O1108" s="25" t="inlineStr">
        <is>
          <t>公开真实生产数据</t>
        </is>
      </c>
      <c r="P1108" t="inlineStr">
        <is>
          <t>SHIFT-POST-20260326</t>
        </is>
      </c>
      <c r="Q1108" t="inlineStr">
        <is>
          <t>已关联</t>
        </is>
      </c>
      <c r="R1108" t="inlineStr">
        <is>
          <t>按班次口径判断</t>
        </is>
      </c>
      <c r="T1108" t="inlineStr">
        <is>
          <t>否</t>
        </is>
      </c>
    </row>
    <row r="1109">
      <c r="A1109" s="25" t="inlineStr">
        <is>
          <t>STOP-POST-00473</t>
        </is>
      </c>
      <c r="B1109" s="25" t="inlineStr">
        <is>
          <t>SHIFT-POST-20260326</t>
        </is>
      </c>
      <c r="C1109" s="25" t="inlineStr">
        <is>
          <t>改善后</t>
        </is>
      </c>
      <c r="D1109" s="51" t="n">
        <v>46107</v>
      </c>
      <c r="E1109" s="25" t="inlineStr">
        <is>
          <t>9KK25</t>
        </is>
      </c>
      <c r="F1109" s="25" t="inlineStr">
        <is>
          <t>MATERIALS</t>
        </is>
      </c>
      <c r="G1109" s="25" t="inlineStr">
        <is>
          <t>RACK STARVATION</t>
        </is>
      </c>
      <c r="H1109" s="25" t="inlineStr">
        <is>
          <t>Unplanned</t>
        </is>
      </c>
      <c r="I1109" s="25" t="inlineStr">
        <is>
          <t>EXTRUDER PRESS</t>
        </is>
      </c>
      <c r="J1109" s="25" t="inlineStr">
        <is>
          <t>ΑΝΑΜΟΝΗ ΤΕΛΑΡΩΝ ΑΠΟ ΠΑΚΕΤΑΔΟΡΟ</t>
        </is>
      </c>
      <c r="K1109" s="53" t="n">
        <v>46107.69444444445</v>
      </c>
      <c r="L1109" s="53" t="n">
        <v>46107.69791666666</v>
      </c>
      <c r="M1109" s="54" t="n">
        <v>4</v>
      </c>
      <c r="N1109" s="25" t="inlineStr">
        <is>
          <t>https://zenodo.org/records/17855209</t>
        </is>
      </c>
      <c r="O1109" s="25" t="inlineStr">
        <is>
          <t>公开真实生产数据</t>
        </is>
      </c>
      <c r="P1109" t="inlineStr">
        <is>
          <t>SHIFT-POST-20260326</t>
        </is>
      </c>
      <c r="Q1109" t="inlineStr">
        <is>
          <t>已关联</t>
        </is>
      </c>
      <c r="R1109" t="inlineStr">
        <is>
          <t>按班次口径判断</t>
        </is>
      </c>
      <c r="T1109" t="inlineStr">
        <is>
          <t>否</t>
        </is>
      </c>
    </row>
    <row r="1110">
      <c r="A1110" s="25" t="inlineStr">
        <is>
          <t>STOP-POST-00474</t>
        </is>
      </c>
      <c r="B1110" s="25" t="inlineStr">
        <is>
          <t>SHIFT-POST-20260326</t>
        </is>
      </c>
      <c r="C1110" s="25" t="inlineStr">
        <is>
          <t>改善后</t>
        </is>
      </c>
      <c r="D1110" s="51" t="n">
        <v>46107</v>
      </c>
      <c r="E1110" s="25" t="inlineStr">
        <is>
          <t>9KK25</t>
        </is>
      </c>
      <c r="F1110" s="25" t="inlineStr">
        <is>
          <t>MATERIALS</t>
        </is>
      </c>
      <c r="G1110" s="25" t="inlineStr">
        <is>
          <t>RACKS</t>
        </is>
      </c>
      <c r="H1110" s="25" t="inlineStr">
        <is>
          <t>Unplanned</t>
        </is>
      </c>
      <c r="I1110" s="25" t="inlineStr">
        <is>
          <t>DRYER</t>
        </is>
      </c>
      <c r="J1110" s="25" t="inlineStr">
        <is>
          <t>-</t>
        </is>
      </c>
      <c r="K1110" s="53" t="n">
        <v>46107.70763888889</v>
      </c>
      <c r="L1110" s="53" t="n">
        <v>46107.71111111111</v>
      </c>
      <c r="M1110" s="54" t="n">
        <v>5</v>
      </c>
      <c r="N1110" s="25" t="inlineStr">
        <is>
          <t>https://zenodo.org/records/17855209</t>
        </is>
      </c>
      <c r="O1110" s="25" t="inlineStr">
        <is>
          <t>公开真实生产数据</t>
        </is>
      </c>
      <c r="P1110" t="inlineStr">
        <is>
          <t>SHIFT-POST-20260326</t>
        </is>
      </c>
      <c r="Q1110" t="inlineStr">
        <is>
          <t>已关联</t>
        </is>
      </c>
      <c r="R1110" t="inlineStr">
        <is>
          <t>按班次口径判断</t>
        </is>
      </c>
      <c r="T1110" t="inlineStr">
        <is>
          <t>否</t>
        </is>
      </c>
    </row>
    <row r="1111">
      <c r="A1111" s="25" t="inlineStr">
        <is>
          <t>STOP-POST-00475</t>
        </is>
      </c>
      <c r="B1111" s="25" t="inlineStr">
        <is>
          <t>SHIFT-POST-20260326</t>
        </is>
      </c>
      <c r="C1111" s="25" t="inlineStr">
        <is>
          <t>改善后</t>
        </is>
      </c>
      <c r="D1111" s="51" t="n">
        <v>46107</v>
      </c>
      <c r="E1111" s="25" t="inlineStr">
        <is>
          <t>9KK25</t>
        </is>
      </c>
      <c r="F1111" s="25" t="inlineStr">
        <is>
          <t>MATERIALS</t>
        </is>
      </c>
      <c r="G1111" s="25" t="inlineStr">
        <is>
          <t>RACK STARVATION</t>
        </is>
      </c>
      <c r="H1111" s="25" t="inlineStr">
        <is>
          <t>Unplanned</t>
        </is>
      </c>
      <c r="I1111" s="25" t="inlineStr">
        <is>
          <t>EXTRUDER PRESS</t>
        </is>
      </c>
      <c r="J1111" s="25" t="inlineStr">
        <is>
          <t>ΑΝΑΜΟΝΗ ΤΕΛΑΡΩΝ ΑΠΟ ΠΑΚΕΤΑΔΟΡΟ</t>
        </is>
      </c>
      <c r="K1111" s="53" t="n">
        <v>46107.72708333333</v>
      </c>
      <c r="L1111" s="53" t="n">
        <v>46107.73125</v>
      </c>
      <c r="M1111" s="54" t="n">
        <v>6</v>
      </c>
      <c r="N1111" s="25" t="inlineStr">
        <is>
          <t>https://zenodo.org/records/17855209</t>
        </is>
      </c>
      <c r="O1111" s="25" t="inlineStr">
        <is>
          <t>公开真实生产数据</t>
        </is>
      </c>
      <c r="P1111" t="inlineStr">
        <is>
          <t>SHIFT-POST-20260326</t>
        </is>
      </c>
      <c r="Q1111" t="inlineStr">
        <is>
          <t>已关联</t>
        </is>
      </c>
      <c r="R1111" t="inlineStr">
        <is>
          <t>按班次口径判断</t>
        </is>
      </c>
      <c r="T1111" t="inlineStr">
        <is>
          <t>否</t>
        </is>
      </c>
    </row>
    <row r="1112">
      <c r="A1112" s="25" t="inlineStr">
        <is>
          <t>STOP-POST-00476</t>
        </is>
      </c>
      <c r="B1112" s="25" t="inlineStr">
        <is>
          <t>SHIFT-POST-20260326</t>
        </is>
      </c>
      <c r="C1112" s="25" t="inlineStr">
        <is>
          <t>改善后</t>
        </is>
      </c>
      <c r="D1112" s="51" t="n">
        <v>46107</v>
      </c>
      <c r="E1112" s="25" t="inlineStr">
        <is>
          <t>9KK25</t>
        </is>
      </c>
      <c r="F1112" s="25" t="inlineStr">
        <is>
          <t>MATERIALS</t>
        </is>
      </c>
      <c r="G1112" s="25" t="inlineStr">
        <is>
          <t>RACK STARVATION</t>
        </is>
      </c>
      <c r="H1112" s="25" t="inlineStr">
        <is>
          <t>Unplanned</t>
        </is>
      </c>
      <c r="I1112" s="25" t="inlineStr">
        <is>
          <t>EXTRUDER PRESS</t>
        </is>
      </c>
      <c r="J1112" s="25" t="inlineStr">
        <is>
          <t>ΑΝΑΜΟΝΗ ΤΕΛΑΡΩΝ ΑΠΟ ΠΑΚΕΤΑΔΟΡΟ</t>
        </is>
      </c>
      <c r="K1112" s="53" t="n">
        <v>46107.74375</v>
      </c>
      <c r="L1112" s="53" t="n">
        <v>46107.74791666667</v>
      </c>
      <c r="M1112" s="54" t="n">
        <v>6</v>
      </c>
      <c r="N1112" s="25" t="inlineStr">
        <is>
          <t>https://zenodo.org/records/17855209</t>
        </is>
      </c>
      <c r="O1112" s="25" t="inlineStr">
        <is>
          <t>公开真实生产数据</t>
        </is>
      </c>
      <c r="P1112" t="inlineStr">
        <is>
          <t>SHIFT-POST-20260326</t>
        </is>
      </c>
      <c r="Q1112" t="inlineStr">
        <is>
          <t>已关联</t>
        </is>
      </c>
      <c r="R1112" t="inlineStr">
        <is>
          <t>按班次口径判断</t>
        </is>
      </c>
      <c r="T1112" t="inlineStr">
        <is>
          <t>否</t>
        </is>
      </c>
    </row>
    <row r="1113">
      <c r="A1113" s="25" t="inlineStr">
        <is>
          <t>STOP-POST-00477</t>
        </is>
      </c>
      <c r="B1113" s="25" t="inlineStr">
        <is>
          <t>SHIFT-POST-20260326</t>
        </is>
      </c>
      <c r="C1113" s="25" t="inlineStr">
        <is>
          <t>改善后</t>
        </is>
      </c>
      <c r="D1113" s="51" t="n">
        <v>46107</v>
      </c>
      <c r="E1113" s="25" t="inlineStr">
        <is>
          <t>9KK25</t>
        </is>
      </c>
      <c r="F1113" s="25" t="inlineStr">
        <is>
          <t>MATERIALS</t>
        </is>
      </c>
      <c r="G1113" s="25" t="inlineStr">
        <is>
          <t>RACKS</t>
        </is>
      </c>
      <c r="H1113" s="25" t="inlineStr">
        <is>
          <t>Unplanned</t>
        </is>
      </c>
      <c r="I1113" s="25" t="inlineStr">
        <is>
          <t>HACKING STATION</t>
        </is>
      </c>
      <c r="J1113" s="25" t="inlineStr">
        <is>
          <t>Αναμονή</t>
        </is>
      </c>
      <c r="K1113" s="53" t="n">
        <v>46107.75902777778</v>
      </c>
      <c r="L1113" s="53" t="n">
        <v>46107.77361111111</v>
      </c>
      <c r="M1113" s="54" t="n">
        <v>21</v>
      </c>
      <c r="N1113" s="25" t="inlineStr">
        <is>
          <t>https://zenodo.org/records/17855209</t>
        </is>
      </c>
      <c r="O1113" s="25" t="inlineStr">
        <is>
          <t>公开真实生产数据</t>
        </is>
      </c>
      <c r="P1113" t="inlineStr">
        <is>
          <t>SHIFT-POST-20260326</t>
        </is>
      </c>
      <c r="Q1113" t="inlineStr">
        <is>
          <t>已关联</t>
        </is>
      </c>
      <c r="R1113" t="inlineStr">
        <is>
          <t>按班次口径判断</t>
        </is>
      </c>
      <c r="T1113" t="inlineStr">
        <is>
          <t>否</t>
        </is>
      </c>
    </row>
    <row r="1114">
      <c r="A1114" s="25" t="inlineStr">
        <is>
          <t>STOP-POST-00478</t>
        </is>
      </c>
      <c r="B1114" s="25" t="inlineStr">
        <is>
          <t>SHIFT-POST-20260326</t>
        </is>
      </c>
      <c r="C1114" s="25" t="inlineStr">
        <is>
          <t>改善后</t>
        </is>
      </c>
      <c r="D1114" s="51" t="n">
        <v>46107</v>
      </c>
      <c r="E1114" s="25" t="inlineStr">
        <is>
          <t>9KK25</t>
        </is>
      </c>
      <c r="F1114" s="25" t="inlineStr">
        <is>
          <t>OPERATIONAL</t>
        </is>
      </c>
      <c r="G1114" s="25" t="inlineStr">
        <is>
          <t>NO PRODUCTION SCHEDULE</t>
        </is>
      </c>
      <c r="H1114" s="25" t="inlineStr">
        <is>
          <t>Planned - Not included in OEE</t>
        </is>
      </c>
      <c r="I1114" s="25" t="inlineStr">
        <is>
          <t>-</t>
        </is>
      </c>
      <c r="J1114" s="25" t="inlineStr">
        <is>
          <t>-</t>
        </is>
      </c>
      <c r="K1114" s="53" t="n">
        <v>46107.78888888889</v>
      </c>
      <c r="L1114" s="53" t="n">
        <v>46107.8125</v>
      </c>
      <c r="M1114" s="54" t="n">
        <v>33</v>
      </c>
      <c r="N1114" s="25" t="inlineStr">
        <is>
          <t>https://zenodo.org/records/17855209</t>
        </is>
      </c>
      <c r="O1114" s="25" t="inlineStr">
        <is>
          <t>公开真实生产数据</t>
        </is>
      </c>
      <c r="P1114" t="inlineStr">
        <is>
          <t>SHIFT-POST-20260326</t>
        </is>
      </c>
      <c r="Q1114" t="inlineStr">
        <is>
          <t>已关联</t>
        </is>
      </c>
      <c r="R1114" t="inlineStr">
        <is>
          <t>按班次口径判断</t>
        </is>
      </c>
      <c r="T1114" t="inlineStr">
        <is>
          <t>否</t>
        </is>
      </c>
    </row>
    <row r="1115">
      <c r="A1115" s="25" t="inlineStr">
        <is>
          <t>STOP-POST-00479</t>
        </is>
      </c>
      <c r="B1115" s="25" t="inlineStr">
        <is>
          <t>SHIFT-POST-20260327</t>
        </is>
      </c>
      <c r="C1115" s="25" t="inlineStr">
        <is>
          <t>改善后</t>
        </is>
      </c>
      <c r="D1115" s="51" t="n">
        <v>46108</v>
      </c>
      <c r="E1115" s="25" t="inlineStr">
        <is>
          <t>13KK33</t>
        </is>
      </c>
      <c r="F1115" s="25" t="inlineStr">
        <is>
          <t>SETUPS-CHANGEOVERS</t>
        </is>
      </c>
      <c r="G1115" s="25" t="inlineStr">
        <is>
          <t>MATERIAL CHANGEOVER</t>
        </is>
      </c>
      <c r="H1115" s="25" t="inlineStr">
        <is>
          <t>Planned - Included in OEE</t>
        </is>
      </c>
      <c r="I1115" s="25" t="inlineStr">
        <is>
          <t>EXTRUDER PRESS</t>
        </is>
      </c>
      <c r="J1115" s="25" t="inlineStr">
        <is>
          <t>-</t>
        </is>
      </c>
      <c r="K1115" s="53" t="n">
        <v>46108.47152777778</v>
      </c>
      <c r="L1115" s="53" t="n">
        <v>46108.49444444444</v>
      </c>
      <c r="M1115" s="54" t="n">
        <v>32</v>
      </c>
      <c r="N1115" s="25" t="inlineStr">
        <is>
          <t>https://zenodo.org/records/17855209</t>
        </is>
      </c>
      <c r="O1115" s="25" t="inlineStr">
        <is>
          <t>公开真实生产数据</t>
        </is>
      </c>
      <c r="P1115" t="inlineStr">
        <is>
          <t>SHIFT-POST-20260327</t>
        </is>
      </c>
      <c r="Q1115" t="inlineStr">
        <is>
          <t>已关联</t>
        </is>
      </c>
      <c r="R1115" t="inlineStr">
        <is>
          <t>按班次口径判断</t>
        </is>
      </c>
      <c r="T1115" t="inlineStr">
        <is>
          <t>是</t>
        </is>
      </c>
      <c r="U1115">
        <f>IFERROR(VLOOKUP(G1115,'18_换产标准_模拟'!$B$2:$F$4,3,FALSE),"")</f>
        <v/>
      </c>
      <c r="V1115">
        <f>IFERROR(MAX(M1115-U1115,0),"")</f>
        <v/>
      </c>
      <c r="W1115">
        <f>IFERROR(IF(V1115=0,"达标",IF(V1115&lt;=VLOOKUP(G1115,'18_换产标准_模拟'!$B$2:$F$4,4,FALSE)-VLOOKUP(G1115,'18_换产标准_模拟'!$B$2:$F$4,3,FALSE),"轻微超时",IF(V1115&lt;=VLOOKUP(G1115,'18_换产标准_模拟'!$B$2:$F$4,5,FALSE)-VLOOKUP(G1115,'18_换产标准_模拟'!$B$2:$F$4,3,FALSE),"超时","严重超时"))),"")</f>
        <v/>
      </c>
      <c r="X1115">
        <f>IFERROR(INDEX('18_换产标准_模拟'!$A$2:$A$4,MATCH(G1115,'18_换产标准_模拟'!$B$2:$B$4,0)),"")</f>
        <v/>
      </c>
      <c r="Y1115" t="inlineStr">
        <is>
          <t>团队模拟数据</t>
        </is>
      </c>
    </row>
    <row r="1116">
      <c r="A1116" s="25" t="inlineStr">
        <is>
          <t>STOP-POST-00480</t>
        </is>
      </c>
      <c r="B1116" s="25" t="inlineStr">
        <is>
          <t>SHIFT-POST-20260327</t>
        </is>
      </c>
      <c r="C1116" s="25" t="inlineStr">
        <is>
          <t>改善后</t>
        </is>
      </c>
      <c r="D1116" s="51" t="n">
        <v>46108</v>
      </c>
      <c r="E1116" s="25" t="inlineStr">
        <is>
          <t>13KK33</t>
        </is>
      </c>
      <c r="F1116" s="25" t="inlineStr">
        <is>
          <t>MATERIALS</t>
        </is>
      </c>
      <c r="G1116" s="25" t="inlineStr">
        <is>
          <t>RACKS</t>
        </is>
      </c>
      <c r="H1116" s="25" t="inlineStr">
        <is>
          <t>Unplanned</t>
        </is>
      </c>
      <c r="I1116" s="25" t="inlineStr">
        <is>
          <t>DRYER</t>
        </is>
      </c>
      <c r="J1116" s="25" t="inlineStr">
        <is>
          <t>-</t>
        </is>
      </c>
      <c r="K1116" s="53" t="n">
        <v>46108.55486111111</v>
      </c>
      <c r="L1116" s="53" t="n">
        <v>46108.56041666667</v>
      </c>
      <c r="M1116" s="54" t="n">
        <v>8</v>
      </c>
      <c r="N1116" s="25" t="inlineStr">
        <is>
          <t>https://zenodo.org/records/17855209</t>
        </is>
      </c>
      <c r="O1116" s="25" t="inlineStr">
        <is>
          <t>公开真实生产数据</t>
        </is>
      </c>
      <c r="P1116" t="inlineStr">
        <is>
          <t>SHIFT-POST-20260327</t>
        </is>
      </c>
      <c r="Q1116" t="inlineStr">
        <is>
          <t>已关联</t>
        </is>
      </c>
      <c r="R1116" t="inlineStr">
        <is>
          <t>按班次口径判断</t>
        </is>
      </c>
      <c r="T1116" t="inlineStr">
        <is>
          <t>否</t>
        </is>
      </c>
    </row>
    <row r="1117">
      <c r="A1117" s="25" t="inlineStr">
        <is>
          <t>STOP-POST-00481</t>
        </is>
      </c>
      <c r="B1117" s="25" t="inlineStr">
        <is>
          <t>SHIFT-POST-20260327</t>
        </is>
      </c>
      <c r="C1117" s="25" t="inlineStr">
        <is>
          <t>改善后</t>
        </is>
      </c>
      <c r="D1117" s="51" t="n">
        <v>46108</v>
      </c>
      <c r="E1117" s="25" t="inlineStr">
        <is>
          <t>13KK33</t>
        </is>
      </c>
      <c r="F1117" s="25" t="inlineStr">
        <is>
          <t>MATERIALS</t>
        </is>
      </c>
      <c r="G1117" s="25" t="inlineStr">
        <is>
          <t>RACK STARVATION</t>
        </is>
      </c>
      <c r="H1117" s="25" t="inlineStr">
        <is>
          <t>Unplanned</t>
        </is>
      </c>
      <c r="I1117" s="25" t="inlineStr">
        <is>
          <t>HACKING STATION</t>
        </is>
      </c>
      <c r="J1117" s="25" t="inlineStr">
        <is>
          <t>ΑΝΑΜΟΝΗ ΤΕΛΑΡΩΝ ΑΠΟ ΠΑΚΕΤΑΔΟΡΟ</t>
        </is>
      </c>
      <c r="K1117" s="53" t="n">
        <v>46108.64513888889</v>
      </c>
      <c r="L1117" s="53" t="n">
        <v>46108.64722222222</v>
      </c>
      <c r="M1117" s="54" t="n">
        <v>3</v>
      </c>
      <c r="N1117" s="25" t="inlineStr">
        <is>
          <t>https://zenodo.org/records/17855209</t>
        </is>
      </c>
      <c r="O1117" s="25" t="inlineStr">
        <is>
          <t>公开真实生产数据</t>
        </is>
      </c>
      <c r="P1117" t="inlineStr">
        <is>
          <t>SHIFT-POST-20260327</t>
        </is>
      </c>
      <c r="Q1117" t="inlineStr">
        <is>
          <t>已关联</t>
        </is>
      </c>
      <c r="R1117" t="inlineStr">
        <is>
          <t>按班次口径判断</t>
        </is>
      </c>
      <c r="T1117" t="inlineStr">
        <is>
          <t>否</t>
        </is>
      </c>
    </row>
    <row r="1118">
      <c r="A1118" s="25" t="inlineStr">
        <is>
          <t>STOP-POST-00482</t>
        </is>
      </c>
      <c r="B1118" s="25" t="inlineStr">
        <is>
          <t>SHIFT-POST-20260327</t>
        </is>
      </c>
      <c r="C1118" s="25" t="inlineStr">
        <is>
          <t>改善后</t>
        </is>
      </c>
      <c r="D1118" s="51" t="n">
        <v>46108</v>
      </c>
      <c r="E1118" s="25" t="inlineStr">
        <is>
          <t>13KK33</t>
        </is>
      </c>
      <c r="F1118" s="25" t="inlineStr">
        <is>
          <t>MATERIALS</t>
        </is>
      </c>
      <c r="G1118" s="25" t="inlineStr">
        <is>
          <t>EXTRUSION DEFECTS</t>
        </is>
      </c>
      <c r="H1118" s="25" t="inlineStr">
        <is>
          <t>Unplanned</t>
        </is>
      </c>
      <c r="I1118" s="25" t="inlineStr">
        <is>
          <t>EXTRUDER PRESS</t>
        </is>
      </c>
      <c r="J1118" s="25" t="inlineStr">
        <is>
          <t>-</t>
        </is>
      </c>
      <c r="K1118" s="53" t="n">
        <v>46108.65277777778</v>
      </c>
      <c r="L1118" s="53" t="n">
        <v>46108.65972222222</v>
      </c>
      <c r="M1118" s="54" t="n">
        <v>10</v>
      </c>
      <c r="N1118" s="25" t="inlineStr">
        <is>
          <t>https://zenodo.org/records/17855209</t>
        </is>
      </c>
      <c r="O1118" s="25" t="inlineStr">
        <is>
          <t>公开真实生产数据</t>
        </is>
      </c>
      <c r="P1118" t="inlineStr">
        <is>
          <t>SHIFT-POST-20260327</t>
        </is>
      </c>
      <c r="Q1118" t="inlineStr">
        <is>
          <t>已关联</t>
        </is>
      </c>
      <c r="R1118" t="inlineStr">
        <is>
          <t>按班次口径判断</t>
        </is>
      </c>
      <c r="T1118" t="inlineStr">
        <is>
          <t>否</t>
        </is>
      </c>
    </row>
    <row r="1119">
      <c r="A1119" s="25" t="inlineStr">
        <is>
          <t>STOP-POST-00483</t>
        </is>
      </c>
      <c r="B1119" s="25" t="inlineStr">
        <is>
          <t>SHIFT-POST-20260327</t>
        </is>
      </c>
      <c r="C1119" s="25" t="inlineStr">
        <is>
          <t>改善后</t>
        </is>
      </c>
      <c r="D1119" s="51" t="n">
        <v>46108</v>
      </c>
      <c r="E1119" s="25" t="inlineStr">
        <is>
          <t>KK200-1</t>
        </is>
      </c>
      <c r="F1119" s="25" t="inlineStr">
        <is>
          <t>SETUPS-CHANGEOVERS</t>
        </is>
      </c>
      <c r="G1119" s="25" t="inlineStr">
        <is>
          <t>MATERIAL CHANGEOVER</t>
        </is>
      </c>
      <c r="H1119" s="25" t="inlineStr">
        <is>
          <t>Planned - Included in OEE</t>
        </is>
      </c>
      <c r="I1119" s="25" t="inlineStr">
        <is>
          <t>EXTRUDER PRESS</t>
        </is>
      </c>
      <c r="J1119" s="25" t="inlineStr">
        <is>
          <t>-</t>
        </is>
      </c>
      <c r="K1119" s="53" t="n">
        <v>46108.70555555556</v>
      </c>
      <c r="L1119" s="53" t="n">
        <v>46108.725</v>
      </c>
      <c r="M1119" s="54" t="n">
        <v>28</v>
      </c>
      <c r="N1119" s="25" t="inlineStr">
        <is>
          <t>https://zenodo.org/records/17855209</t>
        </is>
      </c>
      <c r="O1119" s="25" t="inlineStr">
        <is>
          <t>公开真实生产数据</t>
        </is>
      </c>
      <c r="P1119" t="inlineStr">
        <is>
          <t>SHIFT-POST-20260327</t>
        </is>
      </c>
      <c r="Q1119" t="inlineStr">
        <is>
          <t>已关联</t>
        </is>
      </c>
      <c r="R1119" t="inlineStr">
        <is>
          <t>按班次口径判断</t>
        </is>
      </c>
      <c r="T1119" t="inlineStr">
        <is>
          <t>是</t>
        </is>
      </c>
      <c r="U1119">
        <f>IFERROR(VLOOKUP(G1119,'18_换产标准_模拟'!$B$2:$F$4,3,FALSE),"")</f>
        <v/>
      </c>
      <c r="V1119">
        <f>IFERROR(MAX(M1119-U1119,0),"")</f>
        <v/>
      </c>
      <c r="W1119">
        <f>IFERROR(IF(V1119=0,"达标",IF(V1119&lt;=VLOOKUP(G1119,'18_换产标准_模拟'!$B$2:$F$4,4,FALSE)-VLOOKUP(G1119,'18_换产标准_模拟'!$B$2:$F$4,3,FALSE),"轻微超时",IF(V1119&lt;=VLOOKUP(G1119,'18_换产标准_模拟'!$B$2:$F$4,5,FALSE)-VLOOKUP(G1119,'18_换产标准_模拟'!$B$2:$F$4,3,FALSE),"超时","严重超时"))),"")</f>
        <v/>
      </c>
      <c r="X1119">
        <f>IFERROR(INDEX('18_换产标准_模拟'!$A$2:$A$4,MATCH(G1119,'18_换产标准_模拟'!$B$2:$B$4,0)),"")</f>
        <v/>
      </c>
      <c r="Y1119" t="inlineStr">
        <is>
          <t>团队模拟数据</t>
        </is>
      </c>
    </row>
    <row r="1120">
      <c r="A1120" s="25" t="inlineStr">
        <is>
          <t>STOP-POST-00484</t>
        </is>
      </c>
      <c r="B1120" s="25" t="inlineStr">
        <is>
          <t>SHIFT-POST-20260327</t>
        </is>
      </c>
      <c r="C1120" s="25" t="inlineStr">
        <is>
          <t>改善后</t>
        </is>
      </c>
      <c r="D1120" s="51" t="n">
        <v>46108</v>
      </c>
      <c r="E1120" s="25" t="inlineStr">
        <is>
          <t>KK200-1</t>
        </is>
      </c>
      <c r="F1120" s="25" t="inlineStr">
        <is>
          <t>OPERATIONAL</t>
        </is>
      </c>
      <c r="G1120" s="25" t="inlineStr">
        <is>
          <t>NO PRODUCTION SCHEDULE</t>
        </is>
      </c>
      <c r="H1120" s="25" t="inlineStr">
        <is>
          <t>Planned - Not included in OEE</t>
        </is>
      </c>
      <c r="I1120" s="25" t="inlineStr">
        <is>
          <t>-</t>
        </is>
      </c>
      <c r="J1120" s="25" t="inlineStr">
        <is>
          <t>-</t>
        </is>
      </c>
      <c r="K1120" s="53" t="n">
        <v>46108.77708333333</v>
      </c>
      <c r="L1120" s="53" t="n">
        <v>46108.79166666666</v>
      </c>
      <c r="M1120" s="54" t="n">
        <v>21</v>
      </c>
      <c r="N1120" s="25" t="inlineStr">
        <is>
          <t>https://zenodo.org/records/17855209</t>
        </is>
      </c>
      <c r="O1120" s="25" t="inlineStr">
        <is>
          <t>公开真实生产数据</t>
        </is>
      </c>
      <c r="P1120" t="inlineStr">
        <is>
          <t>SHIFT-POST-20260327</t>
        </is>
      </c>
      <c r="Q1120" t="inlineStr">
        <is>
          <t>已关联</t>
        </is>
      </c>
      <c r="R1120" t="inlineStr">
        <is>
          <t>按班次口径判断</t>
        </is>
      </c>
      <c r="T1120" t="inlineStr">
        <is>
          <t>否</t>
        </is>
      </c>
    </row>
    <row r="1121">
      <c r="A1121" s="25" t="inlineStr">
        <is>
          <t>STOP-POST-00485</t>
        </is>
      </c>
      <c r="B1121" s="25" t="inlineStr">
        <is>
          <t>SHIFT-POST-20260330</t>
        </is>
      </c>
      <c r="C1121" s="25" t="inlineStr">
        <is>
          <t>改善后</t>
        </is>
      </c>
      <c r="D1121" s="51" t="n">
        <v>46111</v>
      </c>
      <c r="E1121" s="25" t="inlineStr">
        <is>
          <t>KK200-1</t>
        </is>
      </c>
      <c r="F1121" s="25" t="inlineStr">
        <is>
          <t>MATERIALS</t>
        </is>
      </c>
      <c r="G1121" s="25" t="inlineStr">
        <is>
          <t>RACK STARVATION</t>
        </is>
      </c>
      <c r="H1121" s="25" t="inlineStr">
        <is>
          <t>Unplanned</t>
        </is>
      </c>
      <c r="I1121" s="25" t="inlineStr">
        <is>
          <t>EXTRUDER PRESS</t>
        </is>
      </c>
      <c r="J1121" s="25" t="inlineStr">
        <is>
          <t>ΑΝΑΜΟΝΗ ΤΕΛΑΡΩΝ ΑΠΟ ΠΑΚΕΤΑΔΟΡΟ</t>
        </is>
      </c>
      <c r="K1121" s="53" t="n">
        <v>46111.475</v>
      </c>
      <c r="L1121" s="53" t="n">
        <v>46111.47847222222</v>
      </c>
      <c r="M1121" s="54" t="n">
        <v>5</v>
      </c>
      <c r="N1121" s="25" t="inlineStr">
        <is>
          <t>https://zenodo.org/records/17855209</t>
        </is>
      </c>
      <c r="O1121" s="25" t="inlineStr">
        <is>
          <t>公开真实生产数据</t>
        </is>
      </c>
      <c r="P1121" t="inlineStr">
        <is>
          <t>SHIFT-POST-20260330</t>
        </is>
      </c>
      <c r="Q1121" t="inlineStr">
        <is>
          <t>已关联</t>
        </is>
      </c>
      <c r="R1121" t="inlineStr">
        <is>
          <t>按班次口径判断</t>
        </is>
      </c>
      <c r="T1121" t="inlineStr">
        <is>
          <t>否</t>
        </is>
      </c>
    </row>
    <row r="1122">
      <c r="A1122" s="25" t="inlineStr">
        <is>
          <t>STOP-POST-00486</t>
        </is>
      </c>
      <c r="B1122" s="25" t="inlineStr">
        <is>
          <t>SHIFT-POST-20260330</t>
        </is>
      </c>
      <c r="C1122" s="25" t="inlineStr">
        <is>
          <t>改善后</t>
        </is>
      </c>
      <c r="D1122" s="51" t="n">
        <v>46111</v>
      </c>
      <c r="E1122" s="25" t="inlineStr">
        <is>
          <t>KK200-1</t>
        </is>
      </c>
      <c r="F1122" s="25" t="inlineStr">
        <is>
          <t>MATERIALS</t>
        </is>
      </c>
      <c r="G1122" s="25" t="inlineStr">
        <is>
          <t>RACK STARVATION</t>
        </is>
      </c>
      <c r="H1122" s="25" t="inlineStr">
        <is>
          <t>Unplanned</t>
        </is>
      </c>
      <c r="I1122" s="25" t="inlineStr">
        <is>
          <t>EXTRUDER PRESS</t>
        </is>
      </c>
      <c r="J1122" s="25" t="inlineStr">
        <is>
          <t>ΑΝΑΜΟΝΗ ΤΕΛΑΡΩΝ ΑΠΟ ΠΑΚΕΤΑΔΟΡΟ</t>
        </is>
      </c>
      <c r="K1122" s="53" t="n">
        <v>46111.49652777778</v>
      </c>
      <c r="L1122" s="53" t="n">
        <v>46111.5</v>
      </c>
      <c r="M1122" s="54" t="n">
        <v>6</v>
      </c>
      <c r="N1122" s="25" t="inlineStr">
        <is>
          <t>https://zenodo.org/records/17855209</t>
        </is>
      </c>
      <c r="O1122" s="25" t="inlineStr">
        <is>
          <t>公开真实生产数据</t>
        </is>
      </c>
      <c r="P1122" t="inlineStr">
        <is>
          <t>SHIFT-POST-20260330</t>
        </is>
      </c>
      <c r="Q1122" t="inlineStr">
        <is>
          <t>已关联</t>
        </is>
      </c>
      <c r="R1122" t="inlineStr">
        <is>
          <t>按班次口径判断</t>
        </is>
      </c>
      <c r="T1122" t="inlineStr">
        <is>
          <t>否</t>
        </is>
      </c>
    </row>
    <row r="1123">
      <c r="A1123" s="25" t="inlineStr">
        <is>
          <t>STOP-POST-00487</t>
        </is>
      </c>
      <c r="B1123" s="25" t="inlineStr">
        <is>
          <t>SHIFT-POST-20260330</t>
        </is>
      </c>
      <c r="C1123" s="25" t="inlineStr">
        <is>
          <t>改善后</t>
        </is>
      </c>
      <c r="D1123" s="51" t="n">
        <v>46111</v>
      </c>
      <c r="E1123" s="25" t="inlineStr">
        <is>
          <t>KK200-1</t>
        </is>
      </c>
      <c r="F1123" s="25" t="inlineStr">
        <is>
          <t>MATERIALS</t>
        </is>
      </c>
      <c r="G1123" s="25" t="inlineStr">
        <is>
          <t>RACKS</t>
        </is>
      </c>
      <c r="H1123" s="25" t="inlineStr">
        <is>
          <t>Unplanned</t>
        </is>
      </c>
      <c r="I1123" s="25" t="inlineStr">
        <is>
          <t>DRYER</t>
        </is>
      </c>
      <c r="J1123" s="25" t="inlineStr">
        <is>
          <t>-</t>
        </is>
      </c>
      <c r="K1123" s="53" t="n">
        <v>46111.52291666667</v>
      </c>
      <c r="L1123" s="53" t="n">
        <v>46111.525</v>
      </c>
      <c r="M1123" s="54" t="n">
        <v>3</v>
      </c>
      <c r="N1123" s="25" t="inlineStr">
        <is>
          <t>https://zenodo.org/records/17855209</t>
        </is>
      </c>
      <c r="O1123" s="25" t="inlineStr">
        <is>
          <t>公开真实生产数据</t>
        </is>
      </c>
      <c r="P1123" t="inlineStr">
        <is>
          <t>SHIFT-POST-20260330</t>
        </is>
      </c>
      <c r="Q1123" t="inlineStr">
        <is>
          <t>已关联</t>
        </is>
      </c>
      <c r="R1123" t="inlineStr">
        <is>
          <t>按班次口径判断</t>
        </is>
      </c>
      <c r="T1123" t="inlineStr">
        <is>
          <t>否</t>
        </is>
      </c>
    </row>
    <row r="1124">
      <c r="A1124" s="25" t="inlineStr">
        <is>
          <t>STOP-POST-00488</t>
        </is>
      </c>
      <c r="B1124" s="25" t="inlineStr">
        <is>
          <t>SHIFT-POST-20260330</t>
        </is>
      </c>
      <c r="C1124" s="25" t="inlineStr">
        <is>
          <t>改善后</t>
        </is>
      </c>
      <c r="D1124" s="51" t="n">
        <v>46111</v>
      </c>
      <c r="E1124" s="25" t="inlineStr">
        <is>
          <t>KK200-1</t>
        </is>
      </c>
      <c r="F1124" s="25" t="inlineStr">
        <is>
          <t>MATERIALS</t>
        </is>
      </c>
      <c r="G1124" s="25" t="inlineStr">
        <is>
          <t>RACKS</t>
        </is>
      </c>
      <c r="H1124" s="25" t="inlineStr">
        <is>
          <t>Unplanned</t>
        </is>
      </c>
      <c r="I1124" s="25" t="inlineStr">
        <is>
          <t>HYDRAULIC ELEVATOR (UNLOADING)</t>
        </is>
      </c>
      <c r="J1124" s="25" t="inlineStr">
        <is>
          <t>-</t>
        </is>
      </c>
      <c r="K1124" s="53" t="n">
        <v>46111.56527777778</v>
      </c>
      <c r="L1124" s="53" t="n">
        <v>46111.57013888889</v>
      </c>
      <c r="M1124" s="54" t="n">
        <v>8</v>
      </c>
      <c r="N1124" s="25" t="inlineStr">
        <is>
          <t>https://zenodo.org/records/17855209</t>
        </is>
      </c>
      <c r="O1124" s="25" t="inlineStr">
        <is>
          <t>公开真实生产数据</t>
        </is>
      </c>
      <c r="P1124" t="inlineStr">
        <is>
          <t>SHIFT-POST-20260330</t>
        </is>
      </c>
      <c r="Q1124" t="inlineStr">
        <is>
          <t>已关联</t>
        </is>
      </c>
      <c r="R1124" t="inlineStr">
        <is>
          <t>按班次口径判断</t>
        </is>
      </c>
      <c r="T1124" t="inlineStr">
        <is>
          <t>否</t>
        </is>
      </c>
    </row>
    <row r="1125">
      <c r="A1125" s="25" t="inlineStr">
        <is>
          <t>STOP-POST-00489</t>
        </is>
      </c>
      <c r="B1125" s="25" t="inlineStr">
        <is>
          <t>SHIFT-POST-20260330</t>
        </is>
      </c>
      <c r="C1125" s="25" t="inlineStr">
        <is>
          <t>改善后</t>
        </is>
      </c>
      <c r="D1125" s="51" t="n">
        <v>46111</v>
      </c>
      <c r="E1125" s="25" t="inlineStr">
        <is>
          <t>KK200-1</t>
        </is>
      </c>
      <c r="F1125" s="25" t="inlineStr">
        <is>
          <t>MATERIALS</t>
        </is>
      </c>
      <c r="G1125" s="25" t="inlineStr">
        <is>
          <t>RACKS</t>
        </is>
      </c>
      <c r="H1125" s="25" t="inlineStr">
        <is>
          <t>Unplanned</t>
        </is>
      </c>
      <c r="I1125" s="25" t="inlineStr">
        <is>
          <t>HYDRAULIC ELEVATOR (UNLOADING)</t>
        </is>
      </c>
      <c r="J1125" s="25" t="inlineStr">
        <is>
          <t>-</t>
        </is>
      </c>
      <c r="K1125" s="53" t="n">
        <v>46111.57083333333</v>
      </c>
      <c r="L1125" s="53" t="n">
        <v>46111.575</v>
      </c>
      <c r="M1125" s="54" t="n">
        <v>6</v>
      </c>
      <c r="N1125" s="25" t="inlineStr">
        <is>
          <t>https://zenodo.org/records/17855209</t>
        </is>
      </c>
      <c r="O1125" s="25" t="inlineStr">
        <is>
          <t>公开真实生产数据</t>
        </is>
      </c>
      <c r="P1125" t="inlineStr">
        <is>
          <t>SHIFT-POST-20260330</t>
        </is>
      </c>
      <c r="Q1125" t="inlineStr">
        <is>
          <t>已关联</t>
        </is>
      </c>
      <c r="R1125" t="inlineStr">
        <is>
          <t>按班次口径判断</t>
        </is>
      </c>
      <c r="T1125" t="inlineStr">
        <is>
          <t>否</t>
        </is>
      </c>
    </row>
    <row r="1126">
      <c r="A1126" s="25" t="inlineStr">
        <is>
          <t>STOP-POST-00490</t>
        </is>
      </c>
      <c r="B1126" s="25" t="inlineStr">
        <is>
          <t>SHIFT-POST-20260330</t>
        </is>
      </c>
      <c r="C1126" s="25" t="inlineStr">
        <is>
          <t>改善后</t>
        </is>
      </c>
      <c r="D1126" s="51" t="n">
        <v>46111</v>
      </c>
      <c r="E1126" s="25" t="inlineStr">
        <is>
          <t>KK200-1</t>
        </is>
      </c>
      <c r="F1126" s="25" t="inlineStr">
        <is>
          <t>MATERIALS</t>
        </is>
      </c>
      <c r="G1126" s="25" t="inlineStr">
        <is>
          <t>MANUAL BRICK HANDLING</t>
        </is>
      </c>
      <c r="H1126" s="25" t="inlineStr">
        <is>
          <t>Unplanned</t>
        </is>
      </c>
      <c r="I1126" s="25" t="inlineStr">
        <is>
          <t>HACKING STATION</t>
        </is>
      </c>
      <c r="J1126" s="25" t="inlineStr">
        <is>
          <t>-</t>
        </is>
      </c>
      <c r="K1126" s="53" t="n">
        <v>46111.59861111111</v>
      </c>
      <c r="L1126" s="53" t="n">
        <v>46111.60277777778</v>
      </c>
      <c r="M1126" s="54" t="n">
        <v>7</v>
      </c>
      <c r="N1126" s="25" t="inlineStr">
        <is>
          <t>https://zenodo.org/records/17855209</t>
        </is>
      </c>
      <c r="O1126" s="25" t="inlineStr">
        <is>
          <t>公开真实生产数据</t>
        </is>
      </c>
      <c r="P1126" t="inlineStr">
        <is>
          <t>SHIFT-POST-20260330</t>
        </is>
      </c>
      <c r="Q1126" t="inlineStr">
        <is>
          <t>已关联</t>
        </is>
      </c>
      <c r="R1126" t="inlineStr">
        <is>
          <t>按班次口径判断</t>
        </is>
      </c>
      <c r="T1126" t="inlineStr">
        <is>
          <t>否</t>
        </is>
      </c>
    </row>
    <row r="1127">
      <c r="A1127" s="25" t="inlineStr">
        <is>
          <t>STOP-POST-00491</t>
        </is>
      </c>
      <c r="B1127" s="25" t="inlineStr">
        <is>
          <t>SHIFT-POST-20260330</t>
        </is>
      </c>
      <c r="C1127" s="25" t="inlineStr">
        <is>
          <t>改善后</t>
        </is>
      </c>
      <c r="D1127" s="51" t="n">
        <v>46111</v>
      </c>
      <c r="E1127" s="25" t="inlineStr">
        <is>
          <t>KK200-1</t>
        </is>
      </c>
      <c r="F1127" s="25" t="inlineStr">
        <is>
          <t>SETUPS-CHANGEOVERS</t>
        </is>
      </c>
      <c r="G1127" s="25" t="inlineStr">
        <is>
          <t>WIRE ROLL REPLACEMENT</t>
        </is>
      </c>
      <c r="H1127" s="25" t="inlineStr">
        <is>
          <t>Unplanned</t>
        </is>
      </c>
      <c r="I1127" s="25" t="inlineStr">
        <is>
          <t>CUTTER</t>
        </is>
      </c>
      <c r="J1127" s="25" t="inlineStr">
        <is>
          <t>-</t>
        </is>
      </c>
      <c r="K1127" s="53" t="n">
        <v>46111.60694444444</v>
      </c>
      <c r="L1127" s="53" t="n">
        <v>46111.61319444444</v>
      </c>
      <c r="M1127" s="54" t="n">
        <v>10</v>
      </c>
      <c r="N1127" s="25" t="inlineStr">
        <is>
          <t>https://zenodo.org/records/17855209</t>
        </is>
      </c>
      <c r="O1127" s="25" t="inlineStr">
        <is>
          <t>公开真实生产数据</t>
        </is>
      </c>
      <c r="P1127" t="inlineStr">
        <is>
          <t>SHIFT-POST-20260330</t>
        </is>
      </c>
      <c r="Q1127" t="inlineStr">
        <is>
          <t>已关联</t>
        </is>
      </c>
      <c r="R1127" t="inlineStr">
        <is>
          <t>按班次口径判断</t>
        </is>
      </c>
      <c r="T1127" t="inlineStr">
        <is>
          <t>是</t>
        </is>
      </c>
      <c r="U1127">
        <f>IFERROR(VLOOKUP(G1127,'18_换产标准_模拟'!$B$2:$F$4,3,FALSE),"")</f>
        <v/>
      </c>
      <c r="V1127">
        <f>IFERROR(MAX(M1127-U1127,0),"")</f>
        <v/>
      </c>
      <c r="W1127">
        <f>IFERROR(IF(V1127=0,"达标",IF(V1127&lt;=VLOOKUP(G1127,'18_换产标准_模拟'!$B$2:$F$4,4,FALSE)-VLOOKUP(G1127,'18_换产标准_模拟'!$B$2:$F$4,3,FALSE),"轻微超时",IF(V1127&lt;=VLOOKUP(G1127,'18_换产标准_模拟'!$B$2:$F$4,5,FALSE)-VLOOKUP(G1127,'18_换产标准_模拟'!$B$2:$F$4,3,FALSE),"超时","严重超时"))),"")</f>
        <v/>
      </c>
      <c r="X1127">
        <f>IFERROR(INDEX('18_换产标准_模拟'!$A$2:$A$4,MATCH(G1127,'18_换产标准_模拟'!$B$2:$B$4,0)),"")</f>
        <v/>
      </c>
      <c r="Y1127" t="inlineStr">
        <is>
          <t>团队模拟数据</t>
        </is>
      </c>
    </row>
    <row r="1128">
      <c r="A1128" s="25" t="inlineStr">
        <is>
          <t>STOP-POST-00492</t>
        </is>
      </c>
      <c r="B1128" s="25" t="inlineStr">
        <is>
          <t>SHIFT-POST-20260330</t>
        </is>
      </c>
      <c r="C1128" s="25" t="inlineStr">
        <is>
          <t>改善后</t>
        </is>
      </c>
      <c r="D1128" s="51" t="n">
        <v>46111</v>
      </c>
      <c r="E1128" s="25" t="inlineStr">
        <is>
          <t>KK200-1</t>
        </is>
      </c>
      <c r="F1128" s="25" t="inlineStr">
        <is>
          <t>MATERIALS</t>
        </is>
      </c>
      <c r="G1128" s="25" t="inlineStr">
        <is>
          <t>RACKS</t>
        </is>
      </c>
      <c r="H1128" s="25" t="inlineStr">
        <is>
          <t>Unplanned</t>
        </is>
      </c>
      <c r="I1128" s="25" t="inlineStr">
        <is>
          <t>DRYER</t>
        </is>
      </c>
      <c r="J1128" s="25" t="inlineStr">
        <is>
          <t>-</t>
        </is>
      </c>
      <c r="K1128" s="53" t="n">
        <v>46111.62083333333</v>
      </c>
      <c r="L1128" s="53" t="n">
        <v>46111.62430555555</v>
      </c>
      <c r="M1128" s="54" t="n">
        <v>5</v>
      </c>
      <c r="N1128" s="25" t="inlineStr">
        <is>
          <t>https://zenodo.org/records/17855209</t>
        </is>
      </c>
      <c r="O1128" s="25" t="inlineStr">
        <is>
          <t>公开真实生产数据</t>
        </is>
      </c>
      <c r="P1128" t="inlineStr">
        <is>
          <t>SHIFT-POST-20260330</t>
        </is>
      </c>
      <c r="Q1128" t="inlineStr">
        <is>
          <t>已关联</t>
        </is>
      </c>
      <c r="R1128" t="inlineStr">
        <is>
          <t>按班次口径判断</t>
        </is>
      </c>
      <c r="T1128" t="inlineStr">
        <is>
          <t>否</t>
        </is>
      </c>
    </row>
    <row r="1129">
      <c r="A1129" s="25" t="inlineStr">
        <is>
          <t>STOP-POST-00493</t>
        </is>
      </c>
      <c r="B1129" s="25" t="inlineStr">
        <is>
          <t>SHIFT-POST-20260330</t>
        </is>
      </c>
      <c r="C1129" s="25" t="inlineStr">
        <is>
          <t>改善后</t>
        </is>
      </c>
      <c r="D1129" s="51" t="n">
        <v>46111</v>
      </c>
      <c r="E1129" s="25" t="inlineStr">
        <is>
          <t>KK250</t>
        </is>
      </c>
      <c r="F1129" s="25" t="inlineStr">
        <is>
          <t>SETUPS-CHANGEOVERS</t>
        </is>
      </c>
      <c r="G1129" s="25" t="inlineStr">
        <is>
          <t>MATERIAL CHANGEOVER</t>
        </is>
      </c>
      <c r="H1129" s="25" t="inlineStr">
        <is>
          <t>Planned - Included in OEE</t>
        </is>
      </c>
      <c r="I1129" s="25" t="inlineStr">
        <is>
          <t>EXTRUDER PRESS</t>
        </is>
      </c>
      <c r="J1129" s="25" t="inlineStr">
        <is>
          <t>-</t>
        </is>
      </c>
      <c r="K1129" s="53" t="n">
        <v>46111.69027777778</v>
      </c>
      <c r="L1129" s="53" t="n">
        <v>46111.70208333333</v>
      </c>
      <c r="M1129" s="54" t="n">
        <v>18</v>
      </c>
      <c r="N1129" s="25" t="inlineStr">
        <is>
          <t>https://zenodo.org/records/17855209</t>
        </is>
      </c>
      <c r="O1129" s="25" t="inlineStr">
        <is>
          <t>公开真实生产数据</t>
        </is>
      </c>
      <c r="P1129" t="inlineStr">
        <is>
          <t>SHIFT-POST-20260330</t>
        </is>
      </c>
      <c r="Q1129" t="inlineStr">
        <is>
          <t>已关联</t>
        </is>
      </c>
      <c r="R1129" t="inlineStr">
        <is>
          <t>按班次口径判断</t>
        </is>
      </c>
      <c r="T1129" t="inlineStr">
        <is>
          <t>是</t>
        </is>
      </c>
      <c r="U1129">
        <f>IFERROR(VLOOKUP(G1129,'18_换产标准_模拟'!$B$2:$F$4,3,FALSE),"")</f>
        <v/>
      </c>
      <c r="V1129">
        <f>IFERROR(MAX(M1129-U1129,0),"")</f>
        <v/>
      </c>
      <c r="W1129">
        <f>IFERROR(IF(V1129=0,"达标",IF(V1129&lt;=VLOOKUP(G1129,'18_换产标准_模拟'!$B$2:$F$4,4,FALSE)-VLOOKUP(G1129,'18_换产标准_模拟'!$B$2:$F$4,3,FALSE),"轻微超时",IF(V1129&lt;=VLOOKUP(G1129,'18_换产标准_模拟'!$B$2:$F$4,5,FALSE)-VLOOKUP(G1129,'18_换产标准_模拟'!$B$2:$F$4,3,FALSE),"超时","严重超时"))),"")</f>
        <v/>
      </c>
      <c r="X1129">
        <f>IFERROR(INDEX('18_换产标准_模拟'!$A$2:$A$4,MATCH(G1129,'18_换产标准_模拟'!$B$2:$B$4,0)),"")</f>
        <v/>
      </c>
      <c r="Y1129" t="inlineStr">
        <is>
          <t>团队模拟数据</t>
        </is>
      </c>
    </row>
    <row r="1130">
      <c r="A1130" s="25" t="inlineStr">
        <is>
          <t>STOP-POST-00494</t>
        </is>
      </c>
      <c r="B1130" s="25" t="inlineStr">
        <is>
          <t>SHIFT-POST-20260330</t>
        </is>
      </c>
      <c r="C1130" s="25" t="inlineStr">
        <is>
          <t>改善后</t>
        </is>
      </c>
      <c r="D1130" s="51" t="n">
        <v>46111</v>
      </c>
      <c r="E1130" s="25" t="inlineStr">
        <is>
          <t>KK250</t>
        </is>
      </c>
      <c r="F1130" s="25" t="inlineStr">
        <is>
          <t>MATERIALS</t>
        </is>
      </c>
      <c r="G1130" s="25" t="inlineStr">
        <is>
          <t>EXTRUSION DEFECTS</t>
        </is>
      </c>
      <c r="H1130" s="25" t="inlineStr">
        <is>
          <t>Unplanned</t>
        </is>
      </c>
      <c r="I1130" s="25" t="inlineStr">
        <is>
          <t>EXTRUDER PRESS</t>
        </is>
      </c>
      <c r="J1130" s="25" t="inlineStr">
        <is>
          <t>-</t>
        </is>
      </c>
      <c r="K1130" s="53" t="n">
        <v>46111.70416666667</v>
      </c>
      <c r="L1130" s="53" t="n">
        <v>46111.70972222222</v>
      </c>
      <c r="M1130" s="54" t="n">
        <v>8</v>
      </c>
      <c r="N1130" s="25" t="inlineStr">
        <is>
          <t>https://zenodo.org/records/17855209</t>
        </is>
      </c>
      <c r="O1130" s="25" t="inlineStr">
        <is>
          <t>公开真实生产数据</t>
        </is>
      </c>
      <c r="P1130" t="inlineStr">
        <is>
          <t>SHIFT-POST-20260330</t>
        </is>
      </c>
      <c r="Q1130" t="inlineStr">
        <is>
          <t>已关联</t>
        </is>
      </c>
      <c r="R1130" t="inlineStr">
        <is>
          <t>按班次口径判断</t>
        </is>
      </c>
      <c r="T1130" t="inlineStr">
        <is>
          <t>否</t>
        </is>
      </c>
    </row>
    <row r="1131">
      <c r="A1131" s="25" t="inlineStr">
        <is>
          <t>STOP-POST-00495</t>
        </is>
      </c>
      <c r="B1131" s="25" t="inlineStr">
        <is>
          <t>SHIFT-POST-20260330</t>
        </is>
      </c>
      <c r="C1131" s="25" t="inlineStr">
        <is>
          <t>改善后</t>
        </is>
      </c>
      <c r="D1131" s="51" t="n">
        <v>46111</v>
      </c>
      <c r="E1131" s="25" t="inlineStr">
        <is>
          <t>KK250</t>
        </is>
      </c>
      <c r="F1131" s="25" t="inlineStr">
        <is>
          <t>FAILURE</t>
        </is>
      </c>
      <c r="G1131" s="25" t="inlineStr">
        <is>
          <t>OTHER FAILURE</t>
        </is>
      </c>
      <c r="H1131" s="25" t="inlineStr">
        <is>
          <t>Unplanned</t>
        </is>
      </c>
      <c r="I1131" s="25" t="inlineStr">
        <is>
          <t>HACKING STATION</t>
        </is>
      </c>
      <c r="J1131" s="25" t="inlineStr">
        <is>
          <t>ΒΓΗΚΕ Η ΚΑΔΕΝΑ ΤΟΥ ΚΑΡΕΛΙΝΟΥ ΣΤΟΝ ΠΑΚΕΤΑΔΟΡΟ</t>
        </is>
      </c>
      <c r="K1131" s="53" t="n">
        <v>46111.72430555556</v>
      </c>
      <c r="L1131" s="53" t="n">
        <v>46111.7375</v>
      </c>
      <c r="M1131" s="54" t="n">
        <v>19</v>
      </c>
      <c r="N1131" s="25" t="inlineStr">
        <is>
          <t>https://zenodo.org/records/17855209</t>
        </is>
      </c>
      <c r="O1131" s="25" t="inlineStr">
        <is>
          <t>公开真实生产数据</t>
        </is>
      </c>
      <c r="P1131" t="inlineStr">
        <is>
          <t>SHIFT-POST-20260330</t>
        </is>
      </c>
      <c r="Q1131" t="inlineStr">
        <is>
          <t>已关联</t>
        </is>
      </c>
      <c r="R1131" t="inlineStr">
        <is>
          <t>按班次口径判断</t>
        </is>
      </c>
      <c r="T1131" t="inlineStr">
        <is>
          <t>否</t>
        </is>
      </c>
    </row>
    <row r="1132">
      <c r="A1132" s="25" t="inlineStr">
        <is>
          <t>STOP-POST-00496</t>
        </is>
      </c>
      <c r="B1132" s="25" t="inlineStr">
        <is>
          <t>SHIFT-POST-20260330</t>
        </is>
      </c>
      <c r="C1132" s="25" t="inlineStr">
        <is>
          <t>改善后</t>
        </is>
      </c>
      <c r="D1132" s="51" t="n">
        <v>46111</v>
      </c>
      <c r="E1132" s="25" t="inlineStr">
        <is>
          <t>KK250</t>
        </is>
      </c>
      <c r="F1132" s="25" t="inlineStr">
        <is>
          <t>FAILURE</t>
        </is>
      </c>
      <c r="G1132" s="25" t="inlineStr">
        <is>
          <t>OTHER FAILURE</t>
        </is>
      </c>
      <c r="H1132" s="25" t="inlineStr">
        <is>
          <t>Unplanned</t>
        </is>
      </c>
      <c r="I1132" s="25" t="inlineStr">
        <is>
          <t>SILO</t>
        </is>
      </c>
      <c r="J1132" s="25" t="inlineStr">
        <is>
          <t>ΡΟΛΟΙ ΠΙΕΣΗΣ ΥΔΡΑΥΛΙΚΟΥ ΣΥΣΤΗΜΑΤΟΣ</t>
        </is>
      </c>
      <c r="K1132" s="53" t="n">
        <v>46111.75694444445</v>
      </c>
      <c r="L1132" s="53" t="n">
        <v>46111.76527777778</v>
      </c>
      <c r="M1132" s="54" t="n">
        <v>12</v>
      </c>
      <c r="N1132" s="25" t="inlineStr">
        <is>
          <t>https://zenodo.org/records/17855209</t>
        </is>
      </c>
      <c r="O1132" s="25" t="inlineStr">
        <is>
          <t>公开真实生产数据</t>
        </is>
      </c>
      <c r="P1132" t="inlineStr">
        <is>
          <t>SHIFT-POST-20260330</t>
        </is>
      </c>
      <c r="Q1132" t="inlineStr">
        <is>
          <t>已关联</t>
        </is>
      </c>
      <c r="R1132" t="inlineStr">
        <is>
          <t>按班次口径判断</t>
        </is>
      </c>
      <c r="T1132" t="inlineStr">
        <is>
          <t>否</t>
        </is>
      </c>
    </row>
    <row r="1133">
      <c r="A1133" s="25" t="inlineStr">
        <is>
          <t>STOP-POST-00497</t>
        </is>
      </c>
      <c r="B1133" s="25" t="inlineStr">
        <is>
          <t>SHIFT-POST-20260330</t>
        </is>
      </c>
      <c r="C1133" s="25" t="inlineStr">
        <is>
          <t>改善后</t>
        </is>
      </c>
      <c r="D1133" s="51" t="n">
        <v>46111</v>
      </c>
      <c r="E1133" s="25" t="inlineStr">
        <is>
          <t>KK250</t>
        </is>
      </c>
      <c r="F1133" s="25" t="inlineStr">
        <is>
          <t>FAILURE</t>
        </is>
      </c>
      <c r="G1133" s="25" t="inlineStr">
        <is>
          <t>OTHER FAILURE</t>
        </is>
      </c>
      <c r="H1133" s="25" t="inlineStr">
        <is>
          <t>Unplanned</t>
        </is>
      </c>
      <c r="I1133" s="25" t="inlineStr">
        <is>
          <t>SILO</t>
        </is>
      </c>
      <c r="J1133" s="25" t="inlineStr">
        <is>
          <t>ΧΑΛΑΣΕ ΤΟ ΡΟΛΟΙ ΠΙΕΣΕΩΣ/ ΑΛΛΑΧΤΗΚΕ</t>
        </is>
      </c>
      <c r="K1133" s="53" t="n">
        <v>46111.77152777778</v>
      </c>
      <c r="L1133" s="53" t="n">
        <v>46111.77777777778</v>
      </c>
      <c r="M1133" s="54" t="n">
        <v>9</v>
      </c>
      <c r="N1133" s="25" t="inlineStr">
        <is>
          <t>https://zenodo.org/records/17855209</t>
        </is>
      </c>
      <c r="O1133" s="25" t="inlineStr">
        <is>
          <t>公开真实生产数据</t>
        </is>
      </c>
      <c r="P1133" t="inlineStr">
        <is>
          <t>SHIFT-POST-20260330</t>
        </is>
      </c>
      <c r="Q1133" t="inlineStr">
        <is>
          <t>已关联</t>
        </is>
      </c>
      <c r="R1133" t="inlineStr">
        <is>
          <t>按班次口径判断</t>
        </is>
      </c>
      <c r="T1133" t="inlineStr">
        <is>
          <t>否</t>
        </is>
      </c>
    </row>
    <row r="1134">
      <c r="A1134" s="25" t="inlineStr">
        <is>
          <t>STOP-POST-00498</t>
        </is>
      </c>
      <c r="B1134" s="25" t="inlineStr">
        <is>
          <t>SHIFT-POST-20260330</t>
        </is>
      </c>
      <c r="C1134" s="25" t="inlineStr">
        <is>
          <t>改善后</t>
        </is>
      </c>
      <c r="D1134" s="51" t="n">
        <v>46111</v>
      </c>
      <c r="E1134" s="25" t="inlineStr">
        <is>
          <t>KK250</t>
        </is>
      </c>
      <c r="F1134" s="25" t="inlineStr">
        <is>
          <t>OPERATIONAL</t>
        </is>
      </c>
      <c r="G1134" s="25" t="inlineStr">
        <is>
          <t>NO PRODUCTION SCHEDULE</t>
        </is>
      </c>
      <c r="H1134" s="25" t="inlineStr">
        <is>
          <t>Planned - Not included in OEE</t>
        </is>
      </c>
      <c r="I1134" s="25" t="inlineStr">
        <is>
          <t>-</t>
        </is>
      </c>
      <c r="J1134" s="25" t="inlineStr">
        <is>
          <t>-</t>
        </is>
      </c>
      <c r="K1134" s="53" t="n">
        <v>46111.80208333334</v>
      </c>
      <c r="L1134" s="53" t="n">
        <v>46111.8125</v>
      </c>
      <c r="M1134" s="54" t="n">
        <v>15</v>
      </c>
      <c r="N1134" s="25" t="inlineStr">
        <is>
          <t>https://zenodo.org/records/17855209</t>
        </is>
      </c>
      <c r="O1134" s="25" t="inlineStr">
        <is>
          <t>公开真实生产数据</t>
        </is>
      </c>
      <c r="P1134" t="inlineStr">
        <is>
          <t>SHIFT-POST-20260330</t>
        </is>
      </c>
      <c r="Q1134" t="inlineStr">
        <is>
          <t>已关联</t>
        </is>
      </c>
      <c r="R1134" t="inlineStr">
        <is>
          <t>按班次口径判断</t>
        </is>
      </c>
      <c r="T1134" t="inlineStr">
        <is>
          <t>否</t>
        </is>
      </c>
    </row>
    <row r="1135">
      <c r="A1135" s="25" t="inlineStr">
        <is>
          <t>STOP-POST-00499</t>
        </is>
      </c>
      <c r="B1135" s="25" t="inlineStr">
        <is>
          <t>SHIFT-POST-20260331</t>
        </is>
      </c>
      <c r="C1135" s="25" t="inlineStr">
        <is>
          <t>改善后</t>
        </is>
      </c>
      <c r="D1135" s="51" t="n">
        <v>46112</v>
      </c>
      <c r="E1135" s="25" t="inlineStr">
        <is>
          <t>KK250</t>
        </is>
      </c>
      <c r="F1135" s="25" t="inlineStr">
        <is>
          <t>MATERIALS</t>
        </is>
      </c>
      <c r="G1135" s="25" t="inlineStr">
        <is>
          <t>MANUAL BRICK HANDLING</t>
        </is>
      </c>
      <c r="H1135" s="25" t="inlineStr">
        <is>
          <t>Unplanned</t>
        </is>
      </c>
      <c r="I1135" s="25" t="inlineStr">
        <is>
          <t>HACKING STATION</t>
        </is>
      </c>
      <c r="J1135" s="25" t="inlineStr">
        <is>
          <t>-</t>
        </is>
      </c>
      <c r="K1135" s="53" t="n">
        <v>46112.51944444444</v>
      </c>
      <c r="L1135" s="53" t="n">
        <v>46112.52361111111</v>
      </c>
      <c r="M1135" s="54" t="n">
        <v>6</v>
      </c>
      <c r="N1135" s="25" t="inlineStr">
        <is>
          <t>https://zenodo.org/records/17855209</t>
        </is>
      </c>
      <c r="O1135" s="25" t="inlineStr">
        <is>
          <t>公开真实生产数据</t>
        </is>
      </c>
      <c r="P1135" t="inlineStr">
        <is>
          <t>SHIFT-POST-20260331</t>
        </is>
      </c>
      <c r="Q1135" t="inlineStr">
        <is>
          <t>已关联</t>
        </is>
      </c>
      <c r="R1135" t="inlineStr">
        <is>
          <t>按班次口径判断</t>
        </is>
      </c>
      <c r="T1135" t="inlineStr">
        <is>
          <t>否</t>
        </is>
      </c>
    </row>
    <row r="1136">
      <c r="A1136" s="25" t="inlineStr">
        <is>
          <t>STOP-POST-00500</t>
        </is>
      </c>
      <c r="B1136" s="25" t="inlineStr">
        <is>
          <t>SHIFT-POST-20260331</t>
        </is>
      </c>
      <c r="C1136" s="25" t="inlineStr">
        <is>
          <t>改善后</t>
        </is>
      </c>
      <c r="D1136" s="51" t="n">
        <v>46112</v>
      </c>
      <c r="E1136" s="25" t="inlineStr">
        <is>
          <t>KK250</t>
        </is>
      </c>
      <c r="F1136" s="25" t="inlineStr">
        <is>
          <t>MATERIALS</t>
        </is>
      </c>
      <c r="G1136" s="25" t="inlineStr">
        <is>
          <t>MATERIAL STARVATION</t>
        </is>
      </c>
      <c r="H1136" s="25" t="inlineStr">
        <is>
          <t>Unplanned</t>
        </is>
      </c>
      <c r="I1136" s="25" t="inlineStr">
        <is>
          <t>SCREEN FEEDER</t>
        </is>
      </c>
      <c r="J1136" s="25" t="inlineStr">
        <is>
          <t>ΜΕΙΩΜΕΝΟ ΧΩΜΑ</t>
        </is>
      </c>
      <c r="K1136" s="53" t="n">
        <v>46112.54027777778</v>
      </c>
      <c r="L1136" s="53" t="n">
        <v>46112.54305555556</v>
      </c>
      <c r="M1136" s="54" t="n">
        <v>4</v>
      </c>
      <c r="N1136" s="25" t="inlineStr">
        <is>
          <t>https://zenodo.org/records/17855209</t>
        </is>
      </c>
      <c r="O1136" s="25" t="inlineStr">
        <is>
          <t>公开真实生产数据</t>
        </is>
      </c>
      <c r="P1136" t="inlineStr">
        <is>
          <t>SHIFT-POST-20260331</t>
        </is>
      </c>
      <c r="Q1136" t="inlineStr">
        <is>
          <t>已关联</t>
        </is>
      </c>
      <c r="R1136" t="inlineStr">
        <is>
          <t>按班次口径判断</t>
        </is>
      </c>
      <c r="T1136" t="inlineStr">
        <is>
          <t>否</t>
        </is>
      </c>
    </row>
    <row r="1137">
      <c r="A1137" s="25" t="inlineStr">
        <is>
          <t>STOP-POST-00501</t>
        </is>
      </c>
      <c r="B1137" s="25" t="inlineStr">
        <is>
          <t>SHIFT-POST-20260331</t>
        </is>
      </c>
      <c r="C1137" s="25" t="inlineStr">
        <is>
          <t>改善后</t>
        </is>
      </c>
      <c r="D1137" s="51" t="n">
        <v>46112</v>
      </c>
      <c r="E1137" s="25" t="inlineStr">
        <is>
          <t>7KK25</t>
        </is>
      </c>
      <c r="F1137" s="25" t="inlineStr">
        <is>
          <t>SETUPS-CHANGEOVERS</t>
        </is>
      </c>
      <c r="G1137" s="25" t="inlineStr">
        <is>
          <t>MATERIAL CHANGEOVER</t>
        </is>
      </c>
      <c r="H1137" s="25" t="inlineStr">
        <is>
          <t>Planned - Included in OEE</t>
        </is>
      </c>
      <c r="I1137" s="25" t="inlineStr">
        <is>
          <t>EXTRUDER PRESS</t>
        </is>
      </c>
      <c r="J1137" s="25" t="inlineStr">
        <is>
          <t>-</t>
        </is>
      </c>
      <c r="K1137" s="53" t="n">
        <v>46112.55208333334</v>
      </c>
      <c r="L1137" s="53" t="n">
        <v>46112.56597222222</v>
      </c>
      <c r="M1137" s="54" t="n">
        <v>20</v>
      </c>
      <c r="N1137" s="25" t="inlineStr">
        <is>
          <t>https://zenodo.org/records/17855209</t>
        </is>
      </c>
      <c r="O1137" s="25" t="inlineStr">
        <is>
          <t>公开真实生产数据</t>
        </is>
      </c>
      <c r="P1137" t="inlineStr">
        <is>
          <t>SHIFT-POST-20260331</t>
        </is>
      </c>
      <c r="Q1137" t="inlineStr">
        <is>
          <t>已关联</t>
        </is>
      </c>
      <c r="R1137" t="inlineStr">
        <is>
          <t>按班次口径判断</t>
        </is>
      </c>
      <c r="T1137" t="inlineStr">
        <is>
          <t>是</t>
        </is>
      </c>
      <c r="U1137">
        <f>IFERROR(VLOOKUP(G1137,'18_换产标准_模拟'!$B$2:$F$4,3,FALSE),"")</f>
        <v/>
      </c>
      <c r="V1137">
        <f>IFERROR(MAX(M1137-U1137,0),"")</f>
        <v/>
      </c>
      <c r="W1137">
        <f>IFERROR(IF(V1137=0,"达标",IF(V1137&lt;=VLOOKUP(G1137,'18_换产标准_模拟'!$B$2:$F$4,4,FALSE)-VLOOKUP(G1137,'18_换产标准_模拟'!$B$2:$F$4,3,FALSE),"轻微超时",IF(V1137&lt;=VLOOKUP(G1137,'18_换产标准_模拟'!$B$2:$F$4,5,FALSE)-VLOOKUP(G1137,'18_换产标准_模拟'!$B$2:$F$4,3,FALSE),"超时","严重超时"))),"")</f>
        <v/>
      </c>
      <c r="X1137">
        <f>IFERROR(INDEX('18_换产标准_模拟'!$A$2:$A$4,MATCH(G1137,'18_换产标准_模拟'!$B$2:$B$4,0)),"")</f>
        <v/>
      </c>
      <c r="Y1137" t="inlineStr">
        <is>
          <t>团队模拟数据</t>
        </is>
      </c>
    </row>
    <row r="1138">
      <c r="A1138" s="25" t="inlineStr">
        <is>
          <t>STOP-POST-00502</t>
        </is>
      </c>
      <c r="B1138" s="25" t="inlineStr">
        <is>
          <t>SHIFT-POST-20260331</t>
        </is>
      </c>
      <c r="C1138" s="25" t="inlineStr">
        <is>
          <t>改善后</t>
        </is>
      </c>
      <c r="D1138" s="51" t="n">
        <v>46112</v>
      </c>
      <c r="E1138" s="25" t="inlineStr">
        <is>
          <t>7KK25</t>
        </is>
      </c>
      <c r="F1138" s="25" t="inlineStr">
        <is>
          <t>MATERIALS</t>
        </is>
      </c>
      <c r="G1138" s="25" t="inlineStr">
        <is>
          <t>RACKS</t>
        </is>
      </c>
      <c r="H1138" s="25" t="inlineStr">
        <is>
          <t>Unplanned</t>
        </is>
      </c>
      <c r="I1138" s="25" t="inlineStr">
        <is>
          <t>DRYER</t>
        </is>
      </c>
      <c r="J1138" s="25" t="inlineStr">
        <is>
          <t>&amp;ελεγχος ποιοτητας</t>
        </is>
      </c>
      <c r="K1138" s="53" t="n">
        <v>46112.57986111111</v>
      </c>
      <c r="L1138" s="53" t="n">
        <v>46112.58958333333</v>
      </c>
      <c r="M1138" s="54" t="n">
        <v>14</v>
      </c>
      <c r="N1138" s="25" t="inlineStr">
        <is>
          <t>https://zenodo.org/records/17855209</t>
        </is>
      </c>
      <c r="O1138" s="25" t="inlineStr">
        <is>
          <t>公开真实生产数据</t>
        </is>
      </c>
      <c r="P1138" t="inlineStr">
        <is>
          <t>SHIFT-POST-20260331</t>
        </is>
      </c>
      <c r="Q1138" t="inlineStr">
        <is>
          <t>已关联</t>
        </is>
      </c>
      <c r="R1138" t="inlineStr">
        <is>
          <t>按班次口径判断</t>
        </is>
      </c>
      <c r="T1138" t="inlineStr">
        <is>
          <t>否</t>
        </is>
      </c>
    </row>
    <row r="1139">
      <c r="A1139" s="25" t="inlineStr">
        <is>
          <t>STOP-POST-00503</t>
        </is>
      </c>
      <c r="B1139" s="25" t="inlineStr">
        <is>
          <t>SHIFT-POST-20260331</t>
        </is>
      </c>
      <c r="C1139" s="25" t="inlineStr">
        <is>
          <t>改善后</t>
        </is>
      </c>
      <c r="D1139" s="51" t="n">
        <v>46112</v>
      </c>
      <c r="E1139" s="25" t="inlineStr">
        <is>
          <t>7KK25</t>
        </is>
      </c>
      <c r="F1139" s="25" t="inlineStr">
        <is>
          <t>FAILURE</t>
        </is>
      </c>
      <c r="G1139" s="25" t="inlineStr">
        <is>
          <t>MECHANICAL FAILURE</t>
        </is>
      </c>
      <c r="H1139" s="25" t="inlineStr">
        <is>
          <t>Unplanned</t>
        </is>
      </c>
      <c r="I1139" s="25" t="inlineStr">
        <is>
          <t>KILN CAR TRANSPORTER (EXIT)</t>
        </is>
      </c>
      <c r="J1139" s="25" t="inlineStr">
        <is>
          <t>stabilizer failure (also push system in elevator)</t>
        </is>
      </c>
      <c r="K1139" s="53" t="n">
        <v>46112.64236111111</v>
      </c>
      <c r="L1139" s="53" t="n">
        <v>46112.80416666667</v>
      </c>
      <c r="M1139" s="54" t="n">
        <v>233</v>
      </c>
      <c r="N1139" s="25" t="inlineStr">
        <is>
          <t>https://zenodo.org/records/17855209</t>
        </is>
      </c>
      <c r="O1139" s="25" t="inlineStr">
        <is>
          <t>公开真实生产数据</t>
        </is>
      </c>
      <c r="P1139" t="inlineStr">
        <is>
          <t>SHIFT-POST-20260331</t>
        </is>
      </c>
      <c r="Q1139" t="inlineStr">
        <is>
          <t>已关联</t>
        </is>
      </c>
      <c r="R1139" t="inlineStr">
        <is>
          <t>按班次口径判断</t>
        </is>
      </c>
      <c r="T1139" t="inlineStr">
        <is>
          <t>否</t>
        </is>
      </c>
    </row>
    <row r="1140">
      <c r="A1140" s="25" t="inlineStr">
        <is>
          <t>STOP-POST-00504</t>
        </is>
      </c>
      <c r="B1140" s="25" t="inlineStr">
        <is>
          <t>SHIFT-POST-20260331</t>
        </is>
      </c>
      <c r="C1140" s="25" t="inlineStr">
        <is>
          <t>改善后</t>
        </is>
      </c>
      <c r="D1140" s="51" t="n">
        <v>46112</v>
      </c>
      <c r="E1140" s="25" t="inlineStr">
        <is>
          <t>7KK25</t>
        </is>
      </c>
      <c r="F1140" s="25" t="inlineStr">
        <is>
          <t>OPERATIONAL</t>
        </is>
      </c>
      <c r="G1140" s="25" t="inlineStr">
        <is>
          <t>CLEANING</t>
        </is>
      </c>
      <c r="H1140" s="25" t="inlineStr">
        <is>
          <t>Planned - Included in OEE</t>
        </is>
      </c>
      <c r="I1140" s="25" t="inlineStr">
        <is>
          <t>EXTRUDER PRESS</t>
        </is>
      </c>
      <c r="J1140" s="25" t="inlineStr">
        <is>
          <t>-</t>
        </is>
      </c>
      <c r="K1140" s="53" t="n">
        <v>46112.81041666667</v>
      </c>
      <c r="L1140" s="53" t="n">
        <v>46112.8125</v>
      </c>
      <c r="M1140" s="54" t="n">
        <v>3</v>
      </c>
      <c r="N1140" s="25" t="inlineStr">
        <is>
          <t>https://zenodo.org/records/17855209</t>
        </is>
      </c>
      <c r="O1140" s="25" t="inlineStr">
        <is>
          <t>公开真实生产数据</t>
        </is>
      </c>
      <c r="P1140" t="inlineStr">
        <is>
          <t>SHIFT-POST-20260331</t>
        </is>
      </c>
      <c r="Q1140" t="inlineStr">
        <is>
          <t>已关联</t>
        </is>
      </c>
      <c r="R1140" t="inlineStr">
        <is>
          <t>按班次口径判断</t>
        </is>
      </c>
      <c r="T1140" t="inlineStr">
        <is>
          <t>否</t>
        </is>
      </c>
    </row>
    <row r="1141">
      <c r="A1141" s="25" t="inlineStr">
        <is>
          <t>STOP-POST-00505</t>
        </is>
      </c>
      <c r="B1141" s="25" t="inlineStr">
        <is>
          <t>SHIFT-POST-20260331</t>
        </is>
      </c>
      <c r="C1141" s="25" t="inlineStr">
        <is>
          <t>改善后</t>
        </is>
      </c>
      <c r="D1141" s="51" t="n">
        <v>46112</v>
      </c>
      <c r="E1141" s="25" t="inlineStr">
        <is>
          <t>7KK25</t>
        </is>
      </c>
      <c r="F1141" s="25" t="inlineStr">
        <is>
          <t>MATERIALS</t>
        </is>
      </c>
      <c r="G1141" s="25" t="inlineStr">
        <is>
          <t>RACK STARVATION</t>
        </is>
      </c>
      <c r="H1141" s="25" t="inlineStr">
        <is>
          <t>Unplanned</t>
        </is>
      </c>
      <c r="I1141" s="25" t="inlineStr">
        <is>
          <t>HACKING STATION</t>
        </is>
      </c>
      <c r="J1141" s="25" t="inlineStr">
        <is>
          <t>ΚΑΘΥΣΤΕΡΗΣΗ</t>
        </is>
      </c>
      <c r="K1141" s="53" t="n">
        <v>46112.81319444445</v>
      </c>
      <c r="L1141" s="53" t="n">
        <v>46112.81527777778</v>
      </c>
      <c r="M1141" s="54" t="n">
        <v>3</v>
      </c>
      <c r="N1141" s="25" t="inlineStr">
        <is>
          <t>https://zenodo.org/records/17855209</t>
        </is>
      </c>
      <c r="O1141" s="25" t="inlineStr">
        <is>
          <t>公开真实生产数据</t>
        </is>
      </c>
      <c r="P1141" t="inlineStr">
        <is>
          <t>SHIFT-POST-20260331</t>
        </is>
      </c>
      <c r="Q1141" t="inlineStr">
        <is>
          <t>已关联</t>
        </is>
      </c>
      <c r="R1141" t="inlineStr">
        <is>
          <t>按班次口径判断</t>
        </is>
      </c>
      <c r="T1141" t="inlineStr">
        <is>
          <t>否</t>
        </is>
      </c>
    </row>
    <row r="1142">
      <c r="A1142" s="25" t="inlineStr">
        <is>
          <t>STOP-POST-00506</t>
        </is>
      </c>
      <c r="B1142" s="25" t="inlineStr">
        <is>
          <t>SHIFT-POST-20260331</t>
        </is>
      </c>
      <c r="C1142" s="25" t="inlineStr">
        <is>
          <t>改善后</t>
        </is>
      </c>
      <c r="D1142" s="51" t="n">
        <v>46112</v>
      </c>
      <c r="E1142" s="25" t="inlineStr">
        <is>
          <t>7KK25</t>
        </is>
      </c>
      <c r="F1142" s="25" t="inlineStr">
        <is>
          <t>MATERIALS</t>
        </is>
      </c>
      <c r="G1142" s="25" t="inlineStr">
        <is>
          <t>RACK STARVATION</t>
        </is>
      </c>
      <c r="H1142" s="25" t="inlineStr">
        <is>
          <t>Unplanned</t>
        </is>
      </c>
      <c r="I1142" s="25" t="inlineStr">
        <is>
          <t>HACKING STATION</t>
        </is>
      </c>
      <c r="J1142" s="25" t="inlineStr">
        <is>
          <t>ΚΑΘΥΣΤΕΡΗΣΗ</t>
        </is>
      </c>
      <c r="K1142" s="53" t="n">
        <v>46112.81597222222</v>
      </c>
      <c r="L1142" s="53" t="n">
        <v>46112.82638888889</v>
      </c>
      <c r="M1142" s="54" t="n">
        <v>15</v>
      </c>
      <c r="N1142" s="25" t="inlineStr">
        <is>
          <t>https://zenodo.org/records/17855209</t>
        </is>
      </c>
      <c r="O1142" s="25" t="inlineStr">
        <is>
          <t>公开真实生产数据</t>
        </is>
      </c>
      <c r="P1142" t="inlineStr">
        <is>
          <t>SHIFT-POST-20260331</t>
        </is>
      </c>
      <c r="Q1142" t="inlineStr">
        <is>
          <t>已关联</t>
        </is>
      </c>
      <c r="R1142" t="inlineStr">
        <is>
          <t>按班次口径判断</t>
        </is>
      </c>
      <c r="T1142" t="inlineStr">
        <is>
          <t>否</t>
        </is>
      </c>
    </row>
    <row r="1143">
      <c r="A1143" s="25" t="inlineStr">
        <is>
          <t>STOP-POST-00507</t>
        </is>
      </c>
      <c r="B1143" s="25" t="inlineStr">
        <is>
          <t>SHIFT-POST-20260331</t>
        </is>
      </c>
      <c r="C1143" s="25" t="inlineStr">
        <is>
          <t>改善后</t>
        </is>
      </c>
      <c r="D1143" s="51" t="n">
        <v>46112</v>
      </c>
      <c r="E1143" s="25" t="inlineStr">
        <is>
          <t>7KK25</t>
        </is>
      </c>
      <c r="F1143" s="25" t="inlineStr">
        <is>
          <t>MATERIALS</t>
        </is>
      </c>
      <c r="G1143" s="25" t="inlineStr">
        <is>
          <t>RACK STARVATION</t>
        </is>
      </c>
      <c r="H1143" s="25" t="inlineStr">
        <is>
          <t>Unplanned</t>
        </is>
      </c>
      <c r="I1143" s="25" t="inlineStr">
        <is>
          <t>HACKING STATION</t>
        </is>
      </c>
      <c r="J1143" s="25" t="inlineStr">
        <is>
          <t>ΚΑΘΥΣΤΕΡΗΣΗ</t>
        </is>
      </c>
      <c r="K1143" s="53" t="n">
        <v>46112.83680555555</v>
      </c>
      <c r="L1143" s="53" t="n">
        <v>46112.84236111111</v>
      </c>
      <c r="M1143" s="54" t="n">
        <v>8</v>
      </c>
      <c r="N1143" s="25" t="inlineStr">
        <is>
          <t>https://zenodo.org/records/17855209</t>
        </is>
      </c>
      <c r="O1143" s="25" t="inlineStr">
        <is>
          <t>公开真实生产数据</t>
        </is>
      </c>
      <c r="P1143" t="inlineStr">
        <is>
          <t>SHIFT-POST-20260331</t>
        </is>
      </c>
      <c r="Q1143" t="inlineStr">
        <is>
          <t>已关联</t>
        </is>
      </c>
      <c r="R1143" t="inlineStr">
        <is>
          <t>按班次口径判断</t>
        </is>
      </c>
      <c r="T1143" t="inlineStr">
        <is>
          <t>否</t>
        </is>
      </c>
    </row>
    <row r="1144">
      <c r="A1144" s="25" t="inlineStr">
        <is>
          <t>STOP-POST-00508</t>
        </is>
      </c>
      <c r="B1144" s="25" t="inlineStr">
        <is>
          <t>SHIFT-POST-20260331</t>
        </is>
      </c>
      <c r="C1144" s="25" t="inlineStr">
        <is>
          <t>改善后</t>
        </is>
      </c>
      <c r="D1144" s="51" t="n">
        <v>46112</v>
      </c>
      <c r="E1144" s="25" t="inlineStr">
        <is>
          <t>7KK25</t>
        </is>
      </c>
      <c r="F1144" s="25" t="inlineStr">
        <is>
          <t>OPERATIONAL</t>
        </is>
      </c>
      <c r="G1144" s="25" t="inlineStr">
        <is>
          <t>NO PRODUCTION SCHEDULE</t>
        </is>
      </c>
      <c r="H1144" s="25" t="inlineStr">
        <is>
          <t>Planned - Not included in OEE</t>
        </is>
      </c>
      <c r="I1144" s="25" t="inlineStr">
        <is>
          <t>-</t>
        </is>
      </c>
      <c r="J1144" s="25" t="inlineStr">
        <is>
          <t>-</t>
        </is>
      </c>
      <c r="K1144" s="53" t="n">
        <v>46112.86041666667</v>
      </c>
      <c r="L1144" s="53" t="n">
        <v>46113.04166666666</v>
      </c>
      <c r="M1144" s="54" t="n">
        <v>261</v>
      </c>
      <c r="N1144" s="25" t="inlineStr">
        <is>
          <t>https://zenodo.org/records/17855209</t>
        </is>
      </c>
      <c r="O1144" s="25" t="inlineStr">
        <is>
          <t>公开真实生产数据</t>
        </is>
      </c>
      <c r="P1144" t="inlineStr">
        <is>
          <t>SHIFT-POST-20260331</t>
        </is>
      </c>
      <c r="Q1144" t="inlineStr">
        <is>
          <t>已关联</t>
        </is>
      </c>
      <c r="R1144" t="inlineStr">
        <is>
          <t>按班次口径判断</t>
        </is>
      </c>
      <c r="T1144" t="inlineStr">
        <is>
          <t>否</t>
        </is>
      </c>
    </row>
    <row r="1145">
      <c r="A1145" s="25" t="inlineStr">
        <is>
          <t>STOP-POST-00509</t>
        </is>
      </c>
      <c r="B1145" s="25" t="inlineStr">
        <is>
          <t>SHIFT-POST-20260401</t>
        </is>
      </c>
      <c r="C1145" s="25" t="inlineStr">
        <is>
          <t>改善后</t>
        </is>
      </c>
      <c r="D1145" s="51" t="n">
        <v>46113</v>
      </c>
      <c r="E1145" s="25" t="inlineStr">
        <is>
          <t>7KK25</t>
        </is>
      </c>
      <c r="F1145" s="25" t="inlineStr">
        <is>
          <t>OPERATIONAL</t>
        </is>
      </c>
      <c r="G1145" s="25" t="inlineStr">
        <is>
          <t>NO PRODUCTION SCHEDULE</t>
        </is>
      </c>
      <c r="H1145" s="25" t="inlineStr">
        <is>
          <t>Planned - Not included in OEE</t>
        </is>
      </c>
      <c r="I1145" s="25" t="inlineStr">
        <is>
          <t>-</t>
        </is>
      </c>
      <c r="J1145" s="25" t="inlineStr">
        <is>
          <t>-</t>
        </is>
      </c>
      <c r="K1145" s="53" t="n">
        <v>46113.8125</v>
      </c>
      <c r="L1145" s="53" t="n">
        <v>46114.04166666666</v>
      </c>
      <c r="M1145" s="54" t="n">
        <v>330</v>
      </c>
      <c r="N1145" s="25" t="inlineStr">
        <is>
          <t>https://zenodo.org/records/17855209</t>
        </is>
      </c>
      <c r="O1145" s="25" t="inlineStr">
        <is>
          <t>公开真实生产数据</t>
        </is>
      </c>
      <c r="Q1145" t="inlineStr">
        <is>
          <t>无生产班次（业务合理）</t>
        </is>
      </c>
      <c r="R1145" t="inlineStr">
        <is>
          <t>不纳入OEE</t>
        </is>
      </c>
      <c r="S1145" t="inlineStr">
        <is>
          <t>当日无正式生产计划，因此没有OEE班次记录；停机事件保留用于设备日历和计划停机统计，不纳入OEE计算。</t>
        </is>
      </c>
      <c r="T1145" t="inlineStr">
        <is>
          <t>否</t>
        </is>
      </c>
    </row>
    <row r="1146">
      <c r="A1146" s="25" t="inlineStr">
        <is>
          <t>STOP-POST-00510</t>
        </is>
      </c>
      <c r="B1146" s="25" t="inlineStr">
        <is>
          <t>SHIFT-POST-20260402</t>
        </is>
      </c>
      <c r="C1146" s="25" t="inlineStr">
        <is>
          <t>改善后</t>
        </is>
      </c>
      <c r="D1146" s="51" t="n">
        <v>46114</v>
      </c>
      <c r="E1146" s="25" t="inlineStr">
        <is>
          <t>7KK25</t>
        </is>
      </c>
      <c r="F1146" s="25" t="inlineStr">
        <is>
          <t>OPERATIONAL</t>
        </is>
      </c>
      <c r="G1146" s="25" t="inlineStr">
        <is>
          <t>CLEANING</t>
        </is>
      </c>
      <c r="H1146" s="25" t="inlineStr">
        <is>
          <t>Planned - Included in OEE</t>
        </is>
      </c>
      <c r="I1146" s="25" t="inlineStr">
        <is>
          <t>EXTRUDER PRESS</t>
        </is>
      </c>
      <c r="J1146" s="25" t="inlineStr">
        <is>
          <t>ΚΑΘΑΡΙΣΜΑ ΚΑΙ ΠΡΟΕΤΟΙΜΑΣΙΑ ΠΡΕΣΑΣ</t>
        </is>
      </c>
      <c r="K1146" s="53" t="n">
        <v>46114.46875</v>
      </c>
      <c r="L1146" s="53" t="n">
        <v>46114.47222222222</v>
      </c>
      <c r="M1146" s="54" t="n">
        <v>6</v>
      </c>
      <c r="N1146" s="25" t="inlineStr">
        <is>
          <t>https://zenodo.org/records/17855209</t>
        </is>
      </c>
      <c r="O1146" s="25" t="inlineStr">
        <is>
          <t>公开真实生产数据</t>
        </is>
      </c>
      <c r="P1146" t="inlineStr">
        <is>
          <t>SHIFT-POST-20260402</t>
        </is>
      </c>
      <c r="Q1146" t="inlineStr">
        <is>
          <t>已关联</t>
        </is>
      </c>
      <c r="R1146" t="inlineStr">
        <is>
          <t>按班次口径判断</t>
        </is>
      </c>
      <c r="T1146" t="inlineStr">
        <is>
          <t>否</t>
        </is>
      </c>
    </row>
    <row r="1147">
      <c r="A1147" s="25" t="inlineStr">
        <is>
          <t>STOP-POST-00511</t>
        </is>
      </c>
      <c r="B1147" s="25" t="inlineStr">
        <is>
          <t>SHIFT-POST-20260402</t>
        </is>
      </c>
      <c r="C1147" s="25" t="inlineStr">
        <is>
          <t>改善后</t>
        </is>
      </c>
      <c r="D1147" s="51" t="n">
        <v>46114</v>
      </c>
      <c r="E1147" s="25" t="inlineStr">
        <is>
          <t>7KK25</t>
        </is>
      </c>
      <c r="F1147" s="25" t="inlineStr">
        <is>
          <t>MATERIALS</t>
        </is>
      </c>
      <c r="G1147" s="25" t="inlineStr">
        <is>
          <t>MANUAL BRICK HANDLING</t>
        </is>
      </c>
      <c r="H1147" s="25" t="inlineStr">
        <is>
          <t>Unplanned</t>
        </is>
      </c>
      <c r="I1147" s="25" t="inlineStr">
        <is>
          <t>HACKING STATION</t>
        </is>
      </c>
      <c r="J1147" s="25" t="inlineStr">
        <is>
          <t>-</t>
        </is>
      </c>
      <c r="K1147" s="53" t="n">
        <v>46114.50902777778</v>
      </c>
      <c r="L1147" s="53" t="n">
        <v>46114.52013888889</v>
      </c>
      <c r="M1147" s="54" t="n">
        <v>16</v>
      </c>
      <c r="N1147" s="25" t="inlineStr">
        <is>
          <t>https://zenodo.org/records/17855209</t>
        </is>
      </c>
      <c r="O1147" s="25" t="inlineStr">
        <is>
          <t>公开真实生产数据</t>
        </is>
      </c>
      <c r="P1147" t="inlineStr">
        <is>
          <t>SHIFT-POST-20260402</t>
        </is>
      </c>
      <c r="Q1147" t="inlineStr">
        <is>
          <t>已关联</t>
        </is>
      </c>
      <c r="R1147" t="inlineStr">
        <is>
          <t>按班次口径判断</t>
        </is>
      </c>
      <c r="T1147" t="inlineStr">
        <is>
          <t>否</t>
        </is>
      </c>
    </row>
    <row r="1148">
      <c r="A1148" s="25" t="inlineStr">
        <is>
          <t>STOP-POST-00512</t>
        </is>
      </c>
      <c r="B1148" s="25" t="inlineStr">
        <is>
          <t>SHIFT-POST-20260402</t>
        </is>
      </c>
      <c r="C1148" s="25" t="inlineStr">
        <is>
          <t>改善后</t>
        </is>
      </c>
      <c r="D1148" s="51" t="n">
        <v>46114</v>
      </c>
      <c r="E1148" s="25" t="inlineStr">
        <is>
          <t>7KK25</t>
        </is>
      </c>
      <c r="F1148" s="25" t="inlineStr">
        <is>
          <t>FAILURE</t>
        </is>
      </c>
      <c r="G1148" s="25" t="inlineStr">
        <is>
          <t>WIRE FAILURE</t>
        </is>
      </c>
      <c r="H1148" s="25" t="inlineStr">
        <is>
          <t>Unplanned</t>
        </is>
      </c>
      <c r="I1148" s="25" t="inlineStr">
        <is>
          <t>EXTRUDER PRESS</t>
        </is>
      </c>
      <c r="J1148" s="25" t="inlineStr">
        <is>
          <t>-</t>
        </is>
      </c>
      <c r="K1148" s="53" t="n">
        <v>46114.52083333334</v>
      </c>
      <c r="L1148" s="53" t="n">
        <v>46114.52569444444</v>
      </c>
      <c r="M1148" s="54" t="n">
        <v>7</v>
      </c>
      <c r="N1148" s="25" t="inlineStr">
        <is>
          <t>https://zenodo.org/records/17855209</t>
        </is>
      </c>
      <c r="O1148" s="25" t="inlineStr">
        <is>
          <t>公开真实生产数据</t>
        </is>
      </c>
      <c r="P1148" t="inlineStr">
        <is>
          <t>SHIFT-POST-20260402</t>
        </is>
      </c>
      <c r="Q1148" t="inlineStr">
        <is>
          <t>已关联</t>
        </is>
      </c>
      <c r="R1148" t="inlineStr">
        <is>
          <t>按班次口径判断</t>
        </is>
      </c>
      <c r="T1148" t="inlineStr">
        <is>
          <t>否</t>
        </is>
      </c>
    </row>
    <row r="1149">
      <c r="A1149" s="25" t="inlineStr">
        <is>
          <t>STOP-POST-00513</t>
        </is>
      </c>
      <c r="B1149" s="25" t="inlineStr">
        <is>
          <t>SHIFT-POST-20260402</t>
        </is>
      </c>
      <c r="C1149" s="25" t="inlineStr">
        <is>
          <t>改善后</t>
        </is>
      </c>
      <c r="D1149" s="51" t="n">
        <v>46114</v>
      </c>
      <c r="E1149" s="25" t="inlineStr">
        <is>
          <t>7KK25</t>
        </is>
      </c>
      <c r="F1149" s="25" t="inlineStr">
        <is>
          <t>FAILURE</t>
        </is>
      </c>
      <c r="G1149" s="25" t="inlineStr">
        <is>
          <t>WIRE FAILURE</t>
        </is>
      </c>
      <c r="H1149" s="25" t="inlineStr">
        <is>
          <t>Unplanned</t>
        </is>
      </c>
      <c r="I1149" s="25" t="inlineStr">
        <is>
          <t>EXTRUDER PRESS</t>
        </is>
      </c>
      <c r="J1149" s="25" t="inlineStr">
        <is>
          <t>-</t>
        </is>
      </c>
      <c r="K1149" s="53" t="n">
        <v>46114.52569444444</v>
      </c>
      <c r="L1149" s="53" t="n">
        <v>46114.52777777778</v>
      </c>
      <c r="M1149" s="54" t="n">
        <v>3</v>
      </c>
      <c r="N1149" s="25" t="inlineStr">
        <is>
          <t>https://zenodo.org/records/17855209</t>
        </is>
      </c>
      <c r="O1149" s="25" t="inlineStr">
        <is>
          <t>公开真实生产数据</t>
        </is>
      </c>
      <c r="P1149" t="inlineStr">
        <is>
          <t>SHIFT-POST-20260402</t>
        </is>
      </c>
      <c r="Q1149" t="inlineStr">
        <is>
          <t>已关联</t>
        </is>
      </c>
      <c r="R1149" t="inlineStr">
        <is>
          <t>按班次口径判断</t>
        </is>
      </c>
      <c r="T1149" t="inlineStr">
        <is>
          <t>否</t>
        </is>
      </c>
    </row>
    <row r="1150">
      <c r="A1150" s="25" t="inlineStr">
        <is>
          <t>STOP-POST-00514</t>
        </is>
      </c>
      <c r="B1150" s="25" t="inlineStr">
        <is>
          <t>SHIFT-POST-20260402</t>
        </is>
      </c>
      <c r="C1150" s="25" t="inlineStr">
        <is>
          <t>改善后</t>
        </is>
      </c>
      <c r="D1150" s="51" t="n">
        <v>46114</v>
      </c>
      <c r="E1150" s="25" t="inlineStr">
        <is>
          <t>7KK25</t>
        </is>
      </c>
      <c r="F1150" s="25" t="inlineStr">
        <is>
          <t>MATERIALS</t>
        </is>
      </c>
      <c r="G1150" s="25" t="inlineStr">
        <is>
          <t>MATERIAL STARVATION</t>
        </is>
      </c>
      <c r="H1150" s="25" t="inlineStr">
        <is>
          <t>Unplanned</t>
        </is>
      </c>
      <c r="I1150" s="25" t="inlineStr">
        <is>
          <t>SCREEN FEEDER</t>
        </is>
      </c>
      <c r="J1150" s="25" t="inlineStr">
        <is>
          <t>ΚΟΛΛΗΣΕ ΤΟ ΧΩΜΑ ΣΤΑ ΠΛΑΙΝΑ ΤΟΙΧΩΜΑΤΑ ΚΑΙ ΦΑΙΝΟΤΑΝ ΓΕΜΑΤΟ ΕΝΩ ΔΕΝ ΕΙΧΕ ΧΩΜΑ</t>
        </is>
      </c>
      <c r="K1150" s="53" t="n">
        <v>46114.5375</v>
      </c>
      <c r="L1150" s="53" t="n">
        <v>46114.54027777778</v>
      </c>
      <c r="M1150" s="54" t="n">
        <v>4</v>
      </c>
      <c r="N1150" s="25" t="inlineStr">
        <is>
          <t>https://zenodo.org/records/17855209</t>
        </is>
      </c>
      <c r="O1150" s="25" t="inlineStr">
        <is>
          <t>公开真实生产数据</t>
        </is>
      </c>
      <c r="P1150" t="inlineStr">
        <is>
          <t>SHIFT-POST-20260402</t>
        </is>
      </c>
      <c r="Q1150" t="inlineStr">
        <is>
          <t>已关联</t>
        </is>
      </c>
      <c r="R1150" t="inlineStr">
        <is>
          <t>按班次口径判断</t>
        </is>
      </c>
      <c r="T1150" t="inlineStr">
        <is>
          <t>否</t>
        </is>
      </c>
    </row>
    <row r="1151">
      <c r="A1151" s="25" t="inlineStr">
        <is>
          <t>STOP-POST-00515</t>
        </is>
      </c>
      <c r="B1151" s="25" t="inlineStr">
        <is>
          <t>SHIFT-POST-20260402</t>
        </is>
      </c>
      <c r="C1151" s="25" t="inlineStr">
        <is>
          <t>改善后</t>
        </is>
      </c>
      <c r="D1151" s="51" t="n">
        <v>46114</v>
      </c>
      <c r="E1151" s="25" t="inlineStr">
        <is>
          <t>7KK25</t>
        </is>
      </c>
      <c r="F1151" s="25" t="inlineStr">
        <is>
          <t>MATERIALS</t>
        </is>
      </c>
      <c r="G1151" s="25" t="inlineStr">
        <is>
          <t>RACK STARVATION</t>
        </is>
      </c>
      <c r="H1151" s="25" t="inlineStr">
        <is>
          <t>Unplanned</t>
        </is>
      </c>
      <c r="I1151" s="25" t="inlineStr">
        <is>
          <t>HACKING STATION</t>
        </is>
      </c>
      <c r="J1151" s="25" t="inlineStr">
        <is>
          <t>ΑΝΑΜΟΝΗ ΤΕΛΑΡΩΝ ΑΠΟ ΠΑΚΕΤΑΔΟΡΟ</t>
        </is>
      </c>
      <c r="K1151" s="53" t="n">
        <v>46114.54930555556</v>
      </c>
      <c r="L1151" s="53" t="n">
        <v>46114.55347222222</v>
      </c>
      <c r="M1151" s="54" t="n">
        <v>6</v>
      </c>
      <c r="N1151" s="25" t="inlineStr">
        <is>
          <t>https://zenodo.org/records/17855209</t>
        </is>
      </c>
      <c r="O1151" s="25" t="inlineStr">
        <is>
          <t>公开真实生产数据</t>
        </is>
      </c>
      <c r="P1151" t="inlineStr">
        <is>
          <t>SHIFT-POST-20260402</t>
        </is>
      </c>
      <c r="Q1151" t="inlineStr">
        <is>
          <t>已关联</t>
        </is>
      </c>
      <c r="R1151" t="inlineStr">
        <is>
          <t>按班次口径判断</t>
        </is>
      </c>
      <c r="T1151" t="inlineStr">
        <is>
          <t>否</t>
        </is>
      </c>
    </row>
    <row r="1152">
      <c r="A1152" s="25" t="inlineStr">
        <is>
          <t>STOP-POST-00516</t>
        </is>
      </c>
      <c r="B1152" s="25" t="inlineStr">
        <is>
          <t>SHIFT-POST-20260402</t>
        </is>
      </c>
      <c r="C1152" s="25" t="inlineStr">
        <is>
          <t>改善后</t>
        </is>
      </c>
      <c r="D1152" s="51" t="n">
        <v>46114</v>
      </c>
      <c r="E1152" s="25" t="inlineStr">
        <is>
          <t>7KK25</t>
        </is>
      </c>
      <c r="F1152" s="25" t="inlineStr">
        <is>
          <t>SETUPS-CHANGEOVERS</t>
        </is>
      </c>
      <c r="G1152" s="25" t="inlineStr">
        <is>
          <t>MATERIAL CHANGEOVER</t>
        </is>
      </c>
      <c r="H1152" s="25" t="inlineStr">
        <is>
          <t>Planned - Included in OEE</t>
        </is>
      </c>
      <c r="I1152" s="25" t="inlineStr">
        <is>
          <t>HACKING STATION</t>
        </is>
      </c>
      <c r="J1152" s="25" t="inlineStr">
        <is>
          <t>-</t>
        </is>
      </c>
      <c r="K1152" s="53" t="n">
        <v>46114.57013888889</v>
      </c>
      <c r="L1152" s="53" t="n">
        <v>46114.58055555556</v>
      </c>
      <c r="M1152" s="54" t="n">
        <v>15</v>
      </c>
      <c r="N1152" s="25" t="inlineStr">
        <is>
          <t>https://zenodo.org/records/17855209</t>
        </is>
      </c>
      <c r="O1152" s="25" t="inlineStr">
        <is>
          <t>公开真实生产数据</t>
        </is>
      </c>
      <c r="P1152" t="inlineStr">
        <is>
          <t>SHIFT-POST-20260402</t>
        </is>
      </c>
      <c r="Q1152" t="inlineStr">
        <is>
          <t>已关联</t>
        </is>
      </c>
      <c r="R1152" t="inlineStr">
        <is>
          <t>按班次口径判断</t>
        </is>
      </c>
      <c r="T1152" t="inlineStr">
        <is>
          <t>是</t>
        </is>
      </c>
      <c r="U1152">
        <f>IFERROR(VLOOKUP(G1152,'18_换产标准_模拟'!$B$2:$F$4,3,FALSE),"")</f>
        <v/>
      </c>
      <c r="V1152">
        <f>IFERROR(MAX(M1152-U1152,0),"")</f>
        <v/>
      </c>
      <c r="W1152">
        <f>IFERROR(IF(V1152=0,"达标",IF(V1152&lt;=VLOOKUP(G1152,'18_换产标准_模拟'!$B$2:$F$4,4,FALSE)-VLOOKUP(G1152,'18_换产标准_模拟'!$B$2:$F$4,3,FALSE),"轻微超时",IF(V1152&lt;=VLOOKUP(G1152,'18_换产标准_模拟'!$B$2:$F$4,5,FALSE)-VLOOKUP(G1152,'18_换产标准_模拟'!$B$2:$F$4,3,FALSE),"超时","严重超时"))),"")</f>
        <v/>
      </c>
      <c r="X1152">
        <f>IFERROR(INDEX('18_换产标准_模拟'!$A$2:$A$4,MATCH(G1152,'18_换产标准_模拟'!$B$2:$B$4,0)),"")</f>
        <v/>
      </c>
      <c r="Y1152" t="inlineStr">
        <is>
          <t>团队模拟数据</t>
        </is>
      </c>
    </row>
    <row r="1153">
      <c r="A1153" s="25" t="inlineStr">
        <is>
          <t>STOP-POST-00517</t>
        </is>
      </c>
      <c r="B1153" s="25" t="inlineStr">
        <is>
          <t>SHIFT-POST-20260402</t>
        </is>
      </c>
      <c r="C1153" s="25" t="inlineStr">
        <is>
          <t>改善后</t>
        </is>
      </c>
      <c r="D1153" s="51" t="n">
        <v>46114</v>
      </c>
      <c r="E1153" s="25" t="inlineStr">
        <is>
          <t>7KK25</t>
        </is>
      </c>
      <c r="F1153" s="25" t="inlineStr">
        <is>
          <t>MATERIALS</t>
        </is>
      </c>
      <c r="G1153" s="25" t="inlineStr">
        <is>
          <t>RACK STARVATION</t>
        </is>
      </c>
      <c r="H1153" s="25" t="inlineStr">
        <is>
          <t>Unplanned</t>
        </is>
      </c>
      <c r="I1153" s="25" t="inlineStr">
        <is>
          <t>HACKING STATION</t>
        </is>
      </c>
      <c r="J1153" s="25" t="inlineStr">
        <is>
          <t>ΑΝΑΜΟΝΗ ΤΕΛΑΡΩΝ ΑΠΟ ΠΑΚΕΤΑΔΟΡΟ</t>
        </is>
      </c>
      <c r="K1153" s="53" t="n">
        <v>46114.58611111111</v>
      </c>
      <c r="L1153" s="53" t="n">
        <v>46114.58958333333</v>
      </c>
      <c r="M1153" s="54" t="n">
        <v>6</v>
      </c>
      <c r="N1153" s="25" t="inlineStr">
        <is>
          <t>https://zenodo.org/records/17855209</t>
        </is>
      </c>
      <c r="O1153" s="25" t="inlineStr">
        <is>
          <t>公开真实生产数据</t>
        </is>
      </c>
      <c r="P1153" t="inlineStr">
        <is>
          <t>SHIFT-POST-20260402</t>
        </is>
      </c>
      <c r="Q1153" t="inlineStr">
        <is>
          <t>已关联</t>
        </is>
      </c>
      <c r="R1153" t="inlineStr">
        <is>
          <t>按班次口径判断</t>
        </is>
      </c>
      <c r="T1153" t="inlineStr">
        <is>
          <t>否</t>
        </is>
      </c>
    </row>
    <row r="1154">
      <c r="A1154" s="25" t="inlineStr">
        <is>
          <t>STOP-POST-00518</t>
        </is>
      </c>
      <c r="B1154" s="25" t="inlineStr">
        <is>
          <t>SHIFT-POST-20260402</t>
        </is>
      </c>
      <c r="C1154" s="25" t="inlineStr">
        <is>
          <t>改善后</t>
        </is>
      </c>
      <c r="D1154" s="51" t="n">
        <v>46114</v>
      </c>
      <c r="E1154" s="25" t="inlineStr">
        <is>
          <t>7KK25</t>
        </is>
      </c>
      <c r="F1154" s="25" t="inlineStr">
        <is>
          <t>MATERIALS</t>
        </is>
      </c>
      <c r="G1154" s="25" t="inlineStr">
        <is>
          <t>RACK STARVATION</t>
        </is>
      </c>
      <c r="H1154" s="25" t="inlineStr">
        <is>
          <t>Unplanned</t>
        </is>
      </c>
      <c r="I1154" s="25" t="inlineStr">
        <is>
          <t>HACKING STATION</t>
        </is>
      </c>
      <c r="J1154" s="25" t="inlineStr">
        <is>
          <t>ΑΝΑΜΟΝΗ ΤΕΛΑΡΩΝ ΑΠΟ ΠΑΚΕΤΑΔΟΡΟ</t>
        </is>
      </c>
      <c r="K1154" s="53" t="n">
        <v>46114.59305555555</v>
      </c>
      <c r="L1154" s="53" t="n">
        <v>46114.60625</v>
      </c>
      <c r="M1154" s="54" t="n">
        <v>19</v>
      </c>
      <c r="N1154" s="25" t="inlineStr">
        <is>
          <t>https://zenodo.org/records/17855209</t>
        </is>
      </c>
      <c r="O1154" s="25" t="inlineStr">
        <is>
          <t>公开真实生产数据</t>
        </is>
      </c>
      <c r="P1154" t="inlineStr">
        <is>
          <t>SHIFT-POST-20260402</t>
        </is>
      </c>
      <c r="Q1154" t="inlineStr">
        <is>
          <t>已关联</t>
        </is>
      </c>
      <c r="R1154" t="inlineStr">
        <is>
          <t>按班次口径判断</t>
        </is>
      </c>
      <c r="T1154" t="inlineStr">
        <is>
          <t>否</t>
        </is>
      </c>
    </row>
    <row r="1155">
      <c r="A1155" s="25" t="inlineStr">
        <is>
          <t>STOP-POST-00519</t>
        </is>
      </c>
      <c r="B1155" s="25" t="inlineStr">
        <is>
          <t>SHIFT-POST-20260402</t>
        </is>
      </c>
      <c r="C1155" s="25" t="inlineStr">
        <is>
          <t>改善后</t>
        </is>
      </c>
      <c r="D1155" s="51" t="n">
        <v>46114</v>
      </c>
      <c r="E1155" s="25" t="inlineStr">
        <is>
          <t>7KK25</t>
        </is>
      </c>
      <c r="F1155" s="25" t="inlineStr">
        <is>
          <t>MATERIALS</t>
        </is>
      </c>
      <c r="G1155" s="25" t="inlineStr">
        <is>
          <t>MANUAL BRICK HANDLING</t>
        </is>
      </c>
      <c r="H1155" s="25" t="inlineStr">
        <is>
          <t>Unplanned</t>
        </is>
      </c>
      <c r="I1155" s="25" t="inlineStr">
        <is>
          <t>HACKING STATION</t>
        </is>
      </c>
      <c r="J1155" s="25" t="inlineStr">
        <is>
          <t>-</t>
        </is>
      </c>
      <c r="K1155" s="53" t="n">
        <v>46114.61666666667</v>
      </c>
      <c r="L1155" s="53" t="n">
        <v>46114.62152777778</v>
      </c>
      <c r="M1155" s="54" t="n">
        <v>7</v>
      </c>
      <c r="N1155" s="25" t="inlineStr">
        <is>
          <t>https://zenodo.org/records/17855209</t>
        </is>
      </c>
      <c r="O1155" s="25" t="inlineStr">
        <is>
          <t>公开真实生产数据</t>
        </is>
      </c>
      <c r="P1155" t="inlineStr">
        <is>
          <t>SHIFT-POST-20260402</t>
        </is>
      </c>
      <c r="Q1155" t="inlineStr">
        <is>
          <t>已关联</t>
        </is>
      </c>
      <c r="R1155" t="inlineStr">
        <is>
          <t>按班次口径判断</t>
        </is>
      </c>
      <c r="T1155" t="inlineStr">
        <is>
          <t>否</t>
        </is>
      </c>
    </row>
    <row r="1156">
      <c r="A1156" s="25" t="inlineStr">
        <is>
          <t>STOP-POST-00520</t>
        </is>
      </c>
      <c r="B1156" s="25" t="inlineStr">
        <is>
          <t>SHIFT-POST-20260402</t>
        </is>
      </c>
      <c r="C1156" s="25" t="inlineStr">
        <is>
          <t>改善后</t>
        </is>
      </c>
      <c r="D1156" s="51" t="n">
        <v>46114</v>
      </c>
      <c r="E1156" s="25" t="inlineStr">
        <is>
          <t>9KK25</t>
        </is>
      </c>
      <c r="F1156" s="25" t="inlineStr">
        <is>
          <t>SETUPS-CHANGEOVERS</t>
        </is>
      </c>
      <c r="G1156" s="25" t="inlineStr">
        <is>
          <t>MATERIAL CHANGEOVER</t>
        </is>
      </c>
      <c r="H1156" s="25" t="inlineStr">
        <is>
          <t>Planned - Included in OEE</t>
        </is>
      </c>
      <c r="I1156" s="25" t="inlineStr">
        <is>
          <t>EXTRUDER PRESS</t>
        </is>
      </c>
      <c r="J1156" s="25" t="inlineStr">
        <is>
          <t>-</t>
        </is>
      </c>
      <c r="K1156" s="53" t="n">
        <v>46114.62291666667</v>
      </c>
      <c r="L1156" s="53" t="n">
        <v>46114.63263888889</v>
      </c>
      <c r="M1156" s="54" t="n">
        <v>15</v>
      </c>
      <c r="N1156" s="25" t="inlineStr">
        <is>
          <t>https://zenodo.org/records/17855209</t>
        </is>
      </c>
      <c r="O1156" s="25" t="inlineStr">
        <is>
          <t>公开真实生产数据</t>
        </is>
      </c>
      <c r="P1156" t="inlineStr">
        <is>
          <t>SHIFT-POST-20260402</t>
        </is>
      </c>
      <c r="Q1156" t="inlineStr">
        <is>
          <t>已关联</t>
        </is>
      </c>
      <c r="R1156" t="inlineStr">
        <is>
          <t>按班次口径判断</t>
        </is>
      </c>
      <c r="T1156" t="inlineStr">
        <is>
          <t>是</t>
        </is>
      </c>
      <c r="U1156">
        <f>IFERROR(VLOOKUP(G1156,'18_换产标准_模拟'!$B$2:$F$4,3,FALSE),"")</f>
        <v/>
      </c>
      <c r="V1156">
        <f>IFERROR(MAX(M1156-U1156,0),"")</f>
        <v/>
      </c>
      <c r="W1156">
        <f>IFERROR(IF(V1156=0,"达标",IF(V1156&lt;=VLOOKUP(G1156,'18_换产标准_模拟'!$B$2:$F$4,4,FALSE)-VLOOKUP(G1156,'18_换产标准_模拟'!$B$2:$F$4,3,FALSE),"轻微超时",IF(V1156&lt;=VLOOKUP(G1156,'18_换产标准_模拟'!$B$2:$F$4,5,FALSE)-VLOOKUP(G1156,'18_换产标准_模拟'!$B$2:$F$4,3,FALSE),"超时","严重超时"))),"")</f>
        <v/>
      </c>
      <c r="X1156">
        <f>IFERROR(INDEX('18_换产标准_模拟'!$A$2:$A$4,MATCH(G1156,'18_换产标准_模拟'!$B$2:$B$4,0)),"")</f>
        <v/>
      </c>
      <c r="Y1156" t="inlineStr">
        <is>
          <t>团队模拟数据</t>
        </is>
      </c>
    </row>
    <row r="1157">
      <c r="A1157" s="25" t="inlineStr">
        <is>
          <t>STOP-POST-00521</t>
        </is>
      </c>
      <c r="B1157" s="25" t="inlineStr">
        <is>
          <t>SHIFT-POST-20260402</t>
        </is>
      </c>
      <c r="C1157" s="25" t="inlineStr">
        <is>
          <t>改善后</t>
        </is>
      </c>
      <c r="D1157" s="51" t="n">
        <v>46114</v>
      </c>
      <c r="E1157" s="25" t="inlineStr">
        <is>
          <t>9KK25</t>
        </is>
      </c>
      <c r="F1157" s="25" t="inlineStr">
        <is>
          <t>MATERIALS</t>
        </is>
      </c>
      <c r="G1157" s="25" t="inlineStr">
        <is>
          <t>RACK STARVATION</t>
        </is>
      </c>
      <c r="H1157" s="25" t="inlineStr">
        <is>
          <t>Unplanned</t>
        </is>
      </c>
      <c r="I1157" s="25" t="inlineStr">
        <is>
          <t>HACKING STATION</t>
        </is>
      </c>
      <c r="J1157" s="25" t="inlineStr">
        <is>
          <t>ANAMONH TEΛΑΡΩΝ</t>
        </is>
      </c>
      <c r="K1157" s="53" t="n">
        <v>46114.65694444445</v>
      </c>
      <c r="L1157" s="53" t="n">
        <v>46114.66875</v>
      </c>
      <c r="M1157" s="54" t="n">
        <v>17</v>
      </c>
      <c r="N1157" s="25" t="inlineStr">
        <is>
          <t>https://zenodo.org/records/17855209</t>
        </is>
      </c>
      <c r="O1157" s="25" t="inlineStr">
        <is>
          <t>公开真实生产数据</t>
        </is>
      </c>
      <c r="P1157" t="inlineStr">
        <is>
          <t>SHIFT-POST-20260402</t>
        </is>
      </c>
      <c r="Q1157" t="inlineStr">
        <is>
          <t>已关联</t>
        </is>
      </c>
      <c r="R1157" t="inlineStr">
        <is>
          <t>按班次口径判断</t>
        </is>
      </c>
      <c r="T1157" t="inlineStr">
        <is>
          <t>否</t>
        </is>
      </c>
    </row>
    <row r="1158">
      <c r="A1158" s="25" t="inlineStr">
        <is>
          <t>STOP-POST-00522</t>
        </is>
      </c>
      <c r="B1158" s="25" t="inlineStr">
        <is>
          <t>SHIFT-POST-20260402</t>
        </is>
      </c>
      <c r="C1158" s="25" t="inlineStr">
        <is>
          <t>改善后</t>
        </is>
      </c>
      <c r="D1158" s="51" t="n">
        <v>46114</v>
      </c>
      <c r="E1158" s="25" t="inlineStr">
        <is>
          <t>9KK25</t>
        </is>
      </c>
      <c r="F1158" s="25" t="inlineStr">
        <is>
          <t>MATERIALS</t>
        </is>
      </c>
      <c r="G1158" s="25" t="inlineStr">
        <is>
          <t>RACK STARVATION</t>
        </is>
      </c>
      <c r="H1158" s="25" t="inlineStr">
        <is>
          <t>Unplanned</t>
        </is>
      </c>
      <c r="I1158" s="25" t="inlineStr">
        <is>
          <t>HACKING STATION</t>
        </is>
      </c>
      <c r="J1158" s="25" t="inlineStr">
        <is>
          <t>ANAMONH TEΛΑΡΩΝ</t>
        </is>
      </c>
      <c r="K1158" s="53" t="n">
        <v>46114.68472222222</v>
      </c>
      <c r="L1158" s="53" t="n">
        <v>46114.68958333333</v>
      </c>
      <c r="M1158" s="54" t="n">
        <v>7</v>
      </c>
      <c r="N1158" s="25" t="inlineStr">
        <is>
          <t>https://zenodo.org/records/17855209</t>
        </is>
      </c>
      <c r="O1158" s="25" t="inlineStr">
        <is>
          <t>公开真实生产数据</t>
        </is>
      </c>
      <c r="P1158" t="inlineStr">
        <is>
          <t>SHIFT-POST-20260402</t>
        </is>
      </c>
      <c r="Q1158" t="inlineStr">
        <is>
          <t>已关联</t>
        </is>
      </c>
      <c r="R1158" t="inlineStr">
        <is>
          <t>按班次口径判断</t>
        </is>
      </c>
      <c r="T1158" t="inlineStr">
        <is>
          <t>否</t>
        </is>
      </c>
    </row>
    <row r="1159">
      <c r="A1159" s="25" t="inlineStr">
        <is>
          <t>STOP-POST-00523</t>
        </is>
      </c>
      <c r="B1159" s="25" t="inlineStr">
        <is>
          <t>SHIFT-POST-20260402</t>
        </is>
      </c>
      <c r="C1159" s="25" t="inlineStr">
        <is>
          <t>改善后</t>
        </is>
      </c>
      <c r="D1159" s="51" t="n">
        <v>46114</v>
      </c>
      <c r="E1159" s="25" t="inlineStr">
        <is>
          <t>9KK25</t>
        </is>
      </c>
      <c r="F1159" s="25" t="inlineStr">
        <is>
          <t>MATERIALS</t>
        </is>
      </c>
      <c r="G1159" s="25" t="inlineStr">
        <is>
          <t>RACK STARVATION</t>
        </is>
      </c>
      <c r="H1159" s="25" t="inlineStr">
        <is>
          <t>Unplanned</t>
        </is>
      </c>
      <c r="I1159" s="25" t="inlineStr">
        <is>
          <t>EXTRUDER PRESS</t>
        </is>
      </c>
      <c r="J1159" s="25" t="inlineStr">
        <is>
          <t>ΑΝΑΜΟΝΗ ΤΕΛΑΡΩΝ ΑΠΟ ΠΑΚΕΤΑΔΟΡΟ</t>
        </is>
      </c>
      <c r="K1159" s="53" t="n">
        <v>46114.70902777778</v>
      </c>
      <c r="L1159" s="53" t="n">
        <v>46114.71180555555</v>
      </c>
      <c r="M1159" s="54" t="n">
        <v>5</v>
      </c>
      <c r="N1159" s="25" t="inlineStr">
        <is>
          <t>https://zenodo.org/records/17855209</t>
        </is>
      </c>
      <c r="O1159" s="25" t="inlineStr">
        <is>
          <t>公开真实生产数据</t>
        </is>
      </c>
      <c r="P1159" t="inlineStr">
        <is>
          <t>SHIFT-POST-20260402</t>
        </is>
      </c>
      <c r="Q1159" t="inlineStr">
        <is>
          <t>已关联</t>
        </is>
      </c>
      <c r="R1159" t="inlineStr">
        <is>
          <t>按班次口径判断</t>
        </is>
      </c>
      <c r="T1159" t="inlineStr">
        <is>
          <t>否</t>
        </is>
      </c>
    </row>
    <row r="1160">
      <c r="A1160" s="25" t="inlineStr">
        <is>
          <t>STOP-POST-00524</t>
        </is>
      </c>
      <c r="B1160" s="25" t="inlineStr">
        <is>
          <t>SHIFT-POST-20260402</t>
        </is>
      </c>
      <c r="C1160" s="25" t="inlineStr">
        <is>
          <t>改善后</t>
        </is>
      </c>
      <c r="D1160" s="51" t="n">
        <v>46114</v>
      </c>
      <c r="E1160" s="25" t="inlineStr">
        <is>
          <t>9KK25</t>
        </is>
      </c>
      <c r="F1160" s="25" t="inlineStr">
        <is>
          <t>MATERIALS</t>
        </is>
      </c>
      <c r="G1160" s="25" t="inlineStr">
        <is>
          <t>MANUAL BRICK HANDLING</t>
        </is>
      </c>
      <c r="H1160" s="25" t="inlineStr">
        <is>
          <t>Unplanned</t>
        </is>
      </c>
      <c r="I1160" s="25" t="inlineStr">
        <is>
          <t>HACKING STATION</t>
        </is>
      </c>
      <c r="J1160" s="25" t="inlineStr">
        <is>
          <t>-</t>
        </is>
      </c>
      <c r="K1160" s="53" t="n">
        <v>46114.71805555555</v>
      </c>
      <c r="L1160" s="53" t="n">
        <v>46114.72708333333</v>
      </c>
      <c r="M1160" s="54" t="n">
        <v>12</v>
      </c>
      <c r="N1160" s="25" t="inlineStr">
        <is>
          <t>https://zenodo.org/records/17855209</t>
        </is>
      </c>
      <c r="O1160" s="25" t="inlineStr">
        <is>
          <t>公开真实生产数据</t>
        </is>
      </c>
      <c r="P1160" t="inlineStr">
        <is>
          <t>SHIFT-POST-20260402</t>
        </is>
      </c>
      <c r="Q1160" t="inlineStr">
        <is>
          <t>已关联</t>
        </is>
      </c>
      <c r="R1160" t="inlineStr">
        <is>
          <t>按班次口径判断</t>
        </is>
      </c>
      <c r="T1160" t="inlineStr">
        <is>
          <t>否</t>
        </is>
      </c>
    </row>
    <row r="1161">
      <c r="A1161" s="25" t="inlineStr">
        <is>
          <t>STOP-POST-00525</t>
        </is>
      </c>
      <c r="B1161" s="25" t="inlineStr">
        <is>
          <t>SHIFT-POST-20260402</t>
        </is>
      </c>
      <c r="C1161" s="25" t="inlineStr">
        <is>
          <t>改善后</t>
        </is>
      </c>
      <c r="D1161" s="51" t="n">
        <v>46114</v>
      </c>
      <c r="E1161" s="25" t="inlineStr">
        <is>
          <t>9KK25</t>
        </is>
      </c>
      <c r="F1161" s="25" t="inlineStr">
        <is>
          <t>SETUPS-CHANGEOVERS</t>
        </is>
      </c>
      <c r="G1161" s="25" t="inlineStr">
        <is>
          <t>OTHER CALIBRATION</t>
        </is>
      </c>
      <c r="H1161" s="25" t="inlineStr">
        <is>
          <t>Unplanned</t>
        </is>
      </c>
      <c r="I1161" s="25" t="inlineStr">
        <is>
          <t>HACKING STATION</t>
        </is>
      </c>
      <c r="J1161" s="25" t="inlineStr">
        <is>
          <t>ΡΥΘΜΙΣΗ ΣΥΣΤΗΜΑΤΟΣ ΚΛΕΙΣΙΜΑΤΟΣ ΤΟΥΒΛΩΝ ΜΕΤΑ ΤΟ ΑΣΑΝΣΕΡ (ΝΑ ΚΛΕΙΝΕΙ ΠΙΟ ΟΜΑΛΑ)</t>
        </is>
      </c>
      <c r="K1161" s="53" t="n">
        <v>46114.73541666667</v>
      </c>
      <c r="L1161" s="53" t="n">
        <v>46114.74513888889</v>
      </c>
      <c r="M1161" s="54" t="n">
        <v>15</v>
      </c>
      <c r="N1161" s="25" t="inlineStr">
        <is>
          <t>https://zenodo.org/records/17855209</t>
        </is>
      </c>
      <c r="O1161" s="25" t="inlineStr">
        <is>
          <t>公开真实生产数据</t>
        </is>
      </c>
      <c r="P1161" t="inlineStr">
        <is>
          <t>SHIFT-POST-20260402</t>
        </is>
      </c>
      <c r="Q1161" t="inlineStr">
        <is>
          <t>已关联</t>
        </is>
      </c>
      <c r="R1161" t="inlineStr">
        <is>
          <t>按班次口径判断</t>
        </is>
      </c>
      <c r="T1161" t="inlineStr">
        <is>
          <t>是</t>
        </is>
      </c>
      <c r="U1161">
        <f>IFERROR(VLOOKUP(G1161,'18_换产标准_模拟'!$B$2:$F$4,3,FALSE),"")</f>
        <v/>
      </c>
      <c r="V1161">
        <f>IFERROR(MAX(M1161-U1161,0),"")</f>
        <v/>
      </c>
      <c r="W1161">
        <f>IFERROR(IF(V1161=0,"达标",IF(V1161&lt;=VLOOKUP(G1161,'18_换产标准_模拟'!$B$2:$F$4,4,FALSE)-VLOOKUP(G1161,'18_换产标准_模拟'!$B$2:$F$4,3,FALSE),"轻微超时",IF(V1161&lt;=VLOOKUP(G1161,'18_换产标准_模拟'!$B$2:$F$4,5,FALSE)-VLOOKUP(G1161,'18_换产标准_模拟'!$B$2:$F$4,3,FALSE),"超时","严重超时"))),"")</f>
        <v/>
      </c>
      <c r="X1161">
        <f>IFERROR(INDEX('18_换产标准_模拟'!$A$2:$A$4,MATCH(G1161,'18_换产标准_模拟'!$B$2:$B$4,0)),"")</f>
        <v/>
      </c>
      <c r="Y1161" t="inlineStr">
        <is>
          <t>团队模拟数据</t>
        </is>
      </c>
    </row>
    <row r="1162">
      <c r="A1162" s="25" t="inlineStr">
        <is>
          <t>STOP-POST-00526</t>
        </is>
      </c>
      <c r="B1162" s="25" t="inlineStr">
        <is>
          <t>SHIFT-POST-20260402</t>
        </is>
      </c>
      <c r="C1162" s="25" t="inlineStr">
        <is>
          <t>改善后</t>
        </is>
      </c>
      <c r="D1162" s="51" t="n">
        <v>46114</v>
      </c>
      <c r="E1162" s="25" t="inlineStr">
        <is>
          <t>9KK25</t>
        </is>
      </c>
      <c r="F1162" s="25" t="inlineStr">
        <is>
          <t>SETUPS-CHANGEOVERS</t>
        </is>
      </c>
      <c r="G1162" s="25" t="inlineStr">
        <is>
          <t>OTHER CALIBRATION</t>
        </is>
      </c>
      <c r="H1162" s="25" t="inlineStr">
        <is>
          <t>Unplanned</t>
        </is>
      </c>
      <c r="I1162" s="25" t="inlineStr">
        <is>
          <t>HACKING STATION</t>
        </is>
      </c>
      <c r="J1162" s="25" t="inlineStr">
        <is>
          <t>ΡΥΘΜΙΣΗ ΣΥΣΤΗΜΑΤΟΣ ΚΛΕΙΣΙΜΑΤΟΣ ΤΟΥΒΛΩΝ ΜΕΤΑ ΤΟ ΑΣΑΝΣΕΡ (ΝΑ ΚΛΕΙΝΕΙ ΠΙΟ ΟΜΑΛΑ)</t>
        </is>
      </c>
      <c r="K1162" s="53" t="n">
        <v>46114.75069444445</v>
      </c>
      <c r="L1162" s="53" t="n">
        <v>46114.75972222222</v>
      </c>
      <c r="M1162" s="54" t="n">
        <v>13</v>
      </c>
      <c r="N1162" s="25" t="inlineStr">
        <is>
          <t>https://zenodo.org/records/17855209</t>
        </is>
      </c>
      <c r="O1162" s="25" t="inlineStr">
        <is>
          <t>公开真实生产数据</t>
        </is>
      </c>
      <c r="P1162" t="inlineStr">
        <is>
          <t>SHIFT-POST-20260402</t>
        </is>
      </c>
      <c r="Q1162" t="inlineStr">
        <is>
          <t>已关联</t>
        </is>
      </c>
      <c r="R1162" t="inlineStr">
        <is>
          <t>按班次口径判断</t>
        </is>
      </c>
      <c r="T1162" t="inlineStr">
        <is>
          <t>是</t>
        </is>
      </c>
      <c r="U1162">
        <f>IFERROR(VLOOKUP(G1162,'18_换产标准_模拟'!$B$2:$F$4,3,FALSE),"")</f>
        <v/>
      </c>
      <c r="V1162">
        <f>IFERROR(MAX(M1162-U1162,0),"")</f>
        <v/>
      </c>
      <c r="W1162">
        <f>IFERROR(IF(V1162=0,"达标",IF(V1162&lt;=VLOOKUP(G1162,'18_换产标准_模拟'!$B$2:$F$4,4,FALSE)-VLOOKUP(G1162,'18_换产标准_模拟'!$B$2:$F$4,3,FALSE),"轻微超时",IF(V1162&lt;=VLOOKUP(G1162,'18_换产标准_模拟'!$B$2:$F$4,5,FALSE)-VLOOKUP(G1162,'18_换产标准_模拟'!$B$2:$F$4,3,FALSE),"超时","严重超时"))),"")</f>
        <v/>
      </c>
      <c r="X1162">
        <f>IFERROR(INDEX('18_换产标准_模拟'!$A$2:$A$4,MATCH(G1162,'18_换产标准_模拟'!$B$2:$B$4,0)),"")</f>
        <v/>
      </c>
      <c r="Y1162" t="inlineStr">
        <is>
          <t>团队模拟数据</t>
        </is>
      </c>
    </row>
    <row r="1163">
      <c r="A1163" s="25" t="inlineStr">
        <is>
          <t>STOP-POST-00527</t>
        </is>
      </c>
      <c r="B1163" s="25" t="inlineStr">
        <is>
          <t>SHIFT-POST-20260402</t>
        </is>
      </c>
      <c r="C1163" s="25" t="inlineStr">
        <is>
          <t>改善后</t>
        </is>
      </c>
      <c r="D1163" s="51" t="n">
        <v>46114</v>
      </c>
      <c r="E1163" s="25" t="inlineStr">
        <is>
          <t>9KK25</t>
        </is>
      </c>
      <c r="F1163" s="25" t="inlineStr">
        <is>
          <t>MATERIALS</t>
        </is>
      </c>
      <c r="G1163" s="25" t="inlineStr">
        <is>
          <t>RACK STARVATION</t>
        </is>
      </c>
      <c r="H1163" s="25" t="inlineStr">
        <is>
          <t>Unplanned</t>
        </is>
      </c>
      <c r="I1163" s="25" t="inlineStr">
        <is>
          <t>HACKING STATION</t>
        </is>
      </c>
      <c r="J1163" s="25" t="inlineStr">
        <is>
          <t>ΚΑΘΥΣΤΕΡΗΣΗ</t>
        </is>
      </c>
      <c r="K1163" s="53" t="n">
        <v>46114.79652777778</v>
      </c>
      <c r="L1163" s="53" t="n">
        <v>46114.79861111111</v>
      </c>
      <c r="M1163" s="54" t="n">
        <v>3</v>
      </c>
      <c r="N1163" s="25" t="inlineStr">
        <is>
          <t>https://zenodo.org/records/17855209</t>
        </is>
      </c>
      <c r="O1163" s="25" t="inlineStr">
        <is>
          <t>公开真实生产数据</t>
        </is>
      </c>
      <c r="P1163" t="inlineStr">
        <is>
          <t>SHIFT-POST-20260402</t>
        </is>
      </c>
      <c r="Q1163" t="inlineStr">
        <is>
          <t>已关联</t>
        </is>
      </c>
      <c r="R1163" t="inlineStr">
        <is>
          <t>按班次口径判断</t>
        </is>
      </c>
      <c r="T1163" t="inlineStr">
        <is>
          <t>否</t>
        </is>
      </c>
    </row>
    <row r="1164">
      <c r="A1164" s="25" t="inlineStr">
        <is>
          <t>STOP-POST-00528</t>
        </is>
      </c>
      <c r="B1164" s="25" t="inlineStr">
        <is>
          <t>SHIFT-POST-20260402</t>
        </is>
      </c>
      <c r="C1164" s="25" t="inlineStr">
        <is>
          <t>改善后</t>
        </is>
      </c>
      <c r="D1164" s="51" t="n">
        <v>46114</v>
      </c>
      <c r="E1164" s="25" t="inlineStr">
        <is>
          <t>9KK25</t>
        </is>
      </c>
      <c r="F1164" s="25" t="inlineStr">
        <is>
          <t>OPERATIONAL</t>
        </is>
      </c>
      <c r="G1164" s="25" t="inlineStr">
        <is>
          <t>NO PRODUCTION SCHEDULE</t>
        </is>
      </c>
      <c r="H1164" s="25" t="inlineStr">
        <is>
          <t>Planned - Not included in OEE</t>
        </is>
      </c>
      <c r="I1164" s="25" t="inlineStr">
        <is>
          <t>-</t>
        </is>
      </c>
      <c r="J1164" s="25" t="inlineStr">
        <is>
          <t>-</t>
        </is>
      </c>
      <c r="K1164" s="53" t="n">
        <v>46114.8125</v>
      </c>
      <c r="L1164" s="53" t="n">
        <v>46115.04166666666</v>
      </c>
      <c r="M1164" s="54" t="n">
        <v>330</v>
      </c>
      <c r="N1164" s="25" t="inlineStr">
        <is>
          <t>https://zenodo.org/records/17855209</t>
        </is>
      </c>
      <c r="O1164" s="25" t="inlineStr">
        <is>
          <t>公开真实生产数据</t>
        </is>
      </c>
      <c r="P1164" t="inlineStr">
        <is>
          <t>SHIFT-POST-20260402</t>
        </is>
      </c>
      <c r="Q1164" t="inlineStr">
        <is>
          <t>已关联</t>
        </is>
      </c>
      <c r="R1164" t="inlineStr">
        <is>
          <t>按班次口径判断</t>
        </is>
      </c>
      <c r="T1164" t="inlineStr">
        <is>
          <t>否</t>
        </is>
      </c>
    </row>
    <row r="1165">
      <c r="A1165" s="25" t="inlineStr">
        <is>
          <t>STOP-POST-00529</t>
        </is>
      </c>
      <c r="B1165" s="25" t="inlineStr">
        <is>
          <t>SHIFT-POST-20260403</t>
        </is>
      </c>
      <c r="C1165" s="25" t="inlineStr">
        <is>
          <t>改善后</t>
        </is>
      </c>
      <c r="D1165" s="51" t="n">
        <v>46115</v>
      </c>
      <c r="E1165" s="25" t="inlineStr">
        <is>
          <t>9KK25</t>
        </is>
      </c>
      <c r="F1165" s="25" t="inlineStr">
        <is>
          <t>MATERIALS</t>
        </is>
      </c>
      <c r="G1165" s="25" t="inlineStr">
        <is>
          <t>RACKS</t>
        </is>
      </c>
      <c r="H1165" s="25" t="inlineStr">
        <is>
          <t>Unplanned</t>
        </is>
      </c>
      <c r="I1165" s="25" t="inlineStr">
        <is>
          <t>EXTRUDER PRESS</t>
        </is>
      </c>
      <c r="J1165" s="25" t="inlineStr">
        <is>
          <t>-</t>
        </is>
      </c>
      <c r="K1165" s="53" t="n">
        <v>46115.47152777778</v>
      </c>
      <c r="L1165" s="53" t="n">
        <v>46115.47361111111</v>
      </c>
      <c r="M1165" s="54" t="n">
        <v>4</v>
      </c>
      <c r="N1165" s="25" t="inlineStr">
        <is>
          <t>https://zenodo.org/records/17855209</t>
        </is>
      </c>
      <c r="O1165" s="25" t="inlineStr">
        <is>
          <t>公开真实生产数据</t>
        </is>
      </c>
      <c r="P1165" t="inlineStr">
        <is>
          <t>SHIFT-POST-20260403</t>
        </is>
      </c>
      <c r="Q1165" t="inlineStr">
        <is>
          <t>已关联</t>
        </is>
      </c>
      <c r="R1165" t="inlineStr">
        <is>
          <t>按班次口径判断</t>
        </is>
      </c>
      <c r="T1165" t="inlineStr">
        <is>
          <t>否</t>
        </is>
      </c>
    </row>
    <row r="1166">
      <c r="A1166" s="25" t="inlineStr">
        <is>
          <t>STOP-POST-00530</t>
        </is>
      </c>
      <c r="B1166" s="25" t="inlineStr">
        <is>
          <t>SHIFT-POST-20260403</t>
        </is>
      </c>
      <c r="C1166" s="25" t="inlineStr">
        <is>
          <t>改善后</t>
        </is>
      </c>
      <c r="D1166" s="51" t="n">
        <v>46115</v>
      </c>
      <c r="E1166" s="25" t="inlineStr">
        <is>
          <t>9KK25</t>
        </is>
      </c>
      <c r="F1166" s="25" t="inlineStr">
        <is>
          <t>OPERATIONAL</t>
        </is>
      </c>
      <c r="G1166" s="25" t="inlineStr">
        <is>
          <t>CLEANING</t>
        </is>
      </c>
      <c r="H1166" s="25" t="inlineStr">
        <is>
          <t>Planned - Included in OEE</t>
        </is>
      </c>
      <c r="I1166" s="25" t="inlineStr">
        <is>
          <t>EXTRUDER PRESS</t>
        </is>
      </c>
      <c r="J1166" s="25" t="inlineStr">
        <is>
          <t>VACUM</t>
        </is>
      </c>
      <c r="K1166" s="53" t="n">
        <v>46115.50277777778</v>
      </c>
      <c r="L1166" s="53" t="n">
        <v>46115.50486111111</v>
      </c>
      <c r="M1166" s="54" t="n">
        <v>3</v>
      </c>
      <c r="N1166" s="25" t="inlineStr">
        <is>
          <t>https://zenodo.org/records/17855209</t>
        </is>
      </c>
      <c r="O1166" s="25" t="inlineStr">
        <is>
          <t>公开真实生产数据</t>
        </is>
      </c>
      <c r="P1166" t="inlineStr">
        <is>
          <t>SHIFT-POST-20260403</t>
        </is>
      </c>
      <c r="Q1166" t="inlineStr">
        <is>
          <t>已关联</t>
        </is>
      </c>
      <c r="R1166" t="inlineStr">
        <is>
          <t>按班次口径判断</t>
        </is>
      </c>
      <c r="T1166" t="inlineStr">
        <is>
          <t>否</t>
        </is>
      </c>
    </row>
    <row r="1167">
      <c r="A1167" s="25" t="inlineStr">
        <is>
          <t>STOP-POST-00531</t>
        </is>
      </c>
      <c r="B1167" s="25" t="inlineStr">
        <is>
          <t>SHIFT-POST-20260403</t>
        </is>
      </c>
      <c r="C1167" s="25" t="inlineStr">
        <is>
          <t>改善后</t>
        </is>
      </c>
      <c r="D1167" s="51" t="n">
        <v>46115</v>
      </c>
      <c r="E1167" s="25" t="inlineStr">
        <is>
          <t>9KK25</t>
        </is>
      </c>
      <c r="F1167" s="25" t="inlineStr">
        <is>
          <t>MATERIALS</t>
        </is>
      </c>
      <c r="G1167" s="25" t="inlineStr">
        <is>
          <t>MANUAL BRICK HANDLING</t>
        </is>
      </c>
      <c r="H1167" s="25" t="inlineStr">
        <is>
          <t>Unplanned</t>
        </is>
      </c>
      <c r="I1167" s="25" t="inlineStr">
        <is>
          <t>HACKING STATION</t>
        </is>
      </c>
      <c r="J1167" s="25" t="inlineStr">
        <is>
          <t>-</t>
        </is>
      </c>
      <c r="K1167" s="53" t="n">
        <v>46115.51388888889</v>
      </c>
      <c r="L1167" s="53" t="n">
        <v>46115.52013888889</v>
      </c>
      <c r="M1167" s="54" t="n">
        <v>9</v>
      </c>
      <c r="N1167" s="25" t="inlineStr">
        <is>
          <t>https://zenodo.org/records/17855209</t>
        </is>
      </c>
      <c r="O1167" s="25" t="inlineStr">
        <is>
          <t>公开真实生产数据</t>
        </is>
      </c>
      <c r="P1167" t="inlineStr">
        <is>
          <t>SHIFT-POST-20260403</t>
        </is>
      </c>
      <c r="Q1167" t="inlineStr">
        <is>
          <t>已关联</t>
        </is>
      </c>
      <c r="R1167" t="inlineStr">
        <is>
          <t>按班次口径判断</t>
        </is>
      </c>
      <c r="T1167" t="inlineStr">
        <is>
          <t>否</t>
        </is>
      </c>
    </row>
    <row r="1168">
      <c r="A1168" s="25" t="inlineStr">
        <is>
          <t>STOP-POST-00532</t>
        </is>
      </c>
      <c r="B1168" s="25" t="inlineStr">
        <is>
          <t>SHIFT-POST-20260403</t>
        </is>
      </c>
      <c r="C1168" s="25" t="inlineStr">
        <is>
          <t>改善后</t>
        </is>
      </c>
      <c r="D1168" s="51" t="n">
        <v>46115</v>
      </c>
      <c r="E1168" s="25" t="inlineStr">
        <is>
          <t>9KK25</t>
        </is>
      </c>
      <c r="F1168" s="25" t="inlineStr">
        <is>
          <t>OPERATIONAL</t>
        </is>
      </c>
      <c r="G1168" s="25" t="inlineStr">
        <is>
          <t>OTHER</t>
        </is>
      </c>
      <c r="H1168" s="25" t="inlineStr">
        <is>
          <t>Unplanned</t>
        </is>
      </c>
      <c r="I1168" s="25" t="inlineStr">
        <is>
          <t>EXTRUDER PRESS</t>
        </is>
      </c>
      <c r="J1168" s="25" t="inlineStr">
        <is>
          <t>ΕΛΕΓΧΟΣ VACUM</t>
        </is>
      </c>
      <c r="K1168" s="53" t="n">
        <v>46115.52638888889</v>
      </c>
      <c r="L1168" s="53" t="n">
        <v>46115.53263888889</v>
      </c>
      <c r="M1168" s="54" t="n">
        <v>9</v>
      </c>
      <c r="N1168" s="25" t="inlineStr">
        <is>
          <t>https://zenodo.org/records/17855209</t>
        </is>
      </c>
      <c r="O1168" s="25" t="inlineStr">
        <is>
          <t>公开真实生产数据</t>
        </is>
      </c>
      <c r="P1168" t="inlineStr">
        <is>
          <t>SHIFT-POST-20260403</t>
        </is>
      </c>
      <c r="Q1168" t="inlineStr">
        <is>
          <t>已关联</t>
        </is>
      </c>
      <c r="R1168" t="inlineStr">
        <is>
          <t>按班次口径判断</t>
        </is>
      </c>
      <c r="T1168" t="inlineStr">
        <is>
          <t>否</t>
        </is>
      </c>
    </row>
    <row r="1169">
      <c r="A1169" s="25" t="inlineStr">
        <is>
          <t>STOP-POST-00533</t>
        </is>
      </c>
      <c r="B1169" s="25" t="inlineStr">
        <is>
          <t>SHIFT-POST-20260403</t>
        </is>
      </c>
      <c r="C1169" s="25" t="inlineStr">
        <is>
          <t>改善后</t>
        </is>
      </c>
      <c r="D1169" s="51" t="n">
        <v>46115</v>
      </c>
      <c r="E1169" s="25" t="inlineStr">
        <is>
          <t>9KK25</t>
        </is>
      </c>
      <c r="F1169" s="25" t="inlineStr">
        <is>
          <t>MATERIALS</t>
        </is>
      </c>
      <c r="G1169" s="25" t="inlineStr">
        <is>
          <t>MANUAL BRICK HANDLING</t>
        </is>
      </c>
      <c r="H1169" s="25" t="inlineStr">
        <is>
          <t>Unplanned</t>
        </is>
      </c>
      <c r="I1169" s="25" t="inlineStr">
        <is>
          <t>HACKING STATION</t>
        </is>
      </c>
      <c r="J1169" s="25" t="inlineStr">
        <is>
          <t>-</t>
        </is>
      </c>
      <c r="K1169" s="53" t="n">
        <v>46115.54236111111</v>
      </c>
      <c r="L1169" s="53" t="n">
        <v>46115.54513888889</v>
      </c>
      <c r="M1169" s="54" t="n">
        <v>4</v>
      </c>
      <c r="N1169" s="25" t="inlineStr">
        <is>
          <t>https://zenodo.org/records/17855209</t>
        </is>
      </c>
      <c r="O1169" s="25" t="inlineStr">
        <is>
          <t>公开真实生产数据</t>
        </is>
      </c>
      <c r="P1169" t="inlineStr">
        <is>
          <t>SHIFT-POST-20260403</t>
        </is>
      </c>
      <c r="Q1169" t="inlineStr">
        <is>
          <t>已关联</t>
        </is>
      </c>
      <c r="R1169" t="inlineStr">
        <is>
          <t>按班次口径判断</t>
        </is>
      </c>
      <c r="T1169" t="inlineStr">
        <is>
          <t>否</t>
        </is>
      </c>
    </row>
    <row r="1170">
      <c r="A1170" s="25" t="inlineStr">
        <is>
          <t>STOP-POST-00534</t>
        </is>
      </c>
      <c r="B1170" s="25" t="inlineStr">
        <is>
          <t>SHIFT-POST-20260403</t>
        </is>
      </c>
      <c r="C1170" s="25" t="inlineStr">
        <is>
          <t>改善后</t>
        </is>
      </c>
      <c r="D1170" s="51" t="n">
        <v>46115</v>
      </c>
      <c r="E1170" s="25" t="inlineStr">
        <is>
          <t>9KK25</t>
        </is>
      </c>
      <c r="F1170" s="25" t="inlineStr">
        <is>
          <t>MATERIALS</t>
        </is>
      </c>
      <c r="G1170" s="25" t="inlineStr">
        <is>
          <t>RACK STARVATION</t>
        </is>
      </c>
      <c r="H1170" s="25" t="inlineStr">
        <is>
          <t>Unplanned</t>
        </is>
      </c>
      <c r="I1170" s="25" t="inlineStr">
        <is>
          <t>EXTRUDER PRESS</t>
        </is>
      </c>
      <c r="J1170" s="25" t="inlineStr">
        <is>
          <t>ΑΝΑΜΟΝΗ ΡΩΝ ΑΠΟ ΠΑΚΕΤΑΔΟΡΟ</t>
        </is>
      </c>
      <c r="K1170" s="53" t="n">
        <v>46115.55</v>
      </c>
      <c r="L1170" s="53" t="n">
        <v>46115.55416666667</v>
      </c>
      <c r="M1170" s="54" t="n">
        <v>6</v>
      </c>
      <c r="N1170" s="25" t="inlineStr">
        <is>
          <t>https://zenodo.org/records/17855209</t>
        </is>
      </c>
      <c r="O1170" s="25" t="inlineStr">
        <is>
          <t>公开真实生产数据</t>
        </is>
      </c>
      <c r="P1170" t="inlineStr">
        <is>
          <t>SHIFT-POST-20260403</t>
        </is>
      </c>
      <c r="Q1170" t="inlineStr">
        <is>
          <t>已关联</t>
        </is>
      </c>
      <c r="R1170" t="inlineStr">
        <is>
          <t>按班次口径判断</t>
        </is>
      </c>
      <c r="T1170" t="inlineStr">
        <is>
          <t>否</t>
        </is>
      </c>
    </row>
    <row r="1171">
      <c r="A1171" s="25" t="inlineStr">
        <is>
          <t>STOP-POST-00535</t>
        </is>
      </c>
      <c r="B1171" s="25" t="inlineStr">
        <is>
          <t>SHIFT-POST-20260403</t>
        </is>
      </c>
      <c r="C1171" s="25" t="inlineStr">
        <is>
          <t>改善后</t>
        </is>
      </c>
      <c r="D1171" s="51" t="n">
        <v>46115</v>
      </c>
      <c r="E1171" s="25" t="inlineStr">
        <is>
          <t>KK250</t>
        </is>
      </c>
      <c r="F1171" s="25" t="inlineStr">
        <is>
          <t>SETUPS-CHANGEOVERS</t>
        </is>
      </c>
      <c r="G1171" s="25" t="inlineStr">
        <is>
          <t>MATERIAL CHANGEOVER</t>
        </is>
      </c>
      <c r="H1171" s="25" t="inlineStr">
        <is>
          <t>Planned - Included in OEE</t>
        </is>
      </c>
      <c r="I1171" s="25" t="inlineStr">
        <is>
          <t>EXTRUDER PRESS</t>
        </is>
      </c>
      <c r="J1171" s="25" t="inlineStr">
        <is>
          <t>-</t>
        </is>
      </c>
      <c r="K1171" s="53" t="n">
        <v>46115.55625</v>
      </c>
      <c r="L1171" s="53" t="n">
        <v>46115.57083333333</v>
      </c>
      <c r="M1171" s="54" t="n">
        <v>21</v>
      </c>
      <c r="N1171" s="25" t="inlineStr">
        <is>
          <t>https://zenodo.org/records/17855209</t>
        </is>
      </c>
      <c r="O1171" s="25" t="inlineStr">
        <is>
          <t>公开真实生产数据</t>
        </is>
      </c>
      <c r="P1171" t="inlineStr">
        <is>
          <t>SHIFT-POST-20260403</t>
        </is>
      </c>
      <c r="Q1171" t="inlineStr">
        <is>
          <t>已关联</t>
        </is>
      </c>
      <c r="R1171" t="inlineStr">
        <is>
          <t>按班次口径判断</t>
        </is>
      </c>
      <c r="T1171" t="inlineStr">
        <is>
          <t>是</t>
        </is>
      </c>
      <c r="U1171">
        <f>IFERROR(VLOOKUP(G1171,'18_换产标准_模拟'!$B$2:$F$4,3,FALSE),"")</f>
        <v/>
      </c>
      <c r="V1171">
        <f>IFERROR(MAX(M1171-U1171,0),"")</f>
        <v/>
      </c>
      <c r="W1171">
        <f>IFERROR(IF(V1171=0,"达标",IF(V1171&lt;=VLOOKUP(G1171,'18_换产标准_模拟'!$B$2:$F$4,4,FALSE)-VLOOKUP(G1171,'18_换产标准_模拟'!$B$2:$F$4,3,FALSE),"轻微超时",IF(V1171&lt;=VLOOKUP(G1171,'18_换产标准_模拟'!$B$2:$F$4,5,FALSE)-VLOOKUP(G1171,'18_换产标准_模拟'!$B$2:$F$4,3,FALSE),"超时","严重超时"))),"")</f>
        <v/>
      </c>
      <c r="X1171">
        <f>IFERROR(INDEX('18_换产标准_模拟'!$A$2:$A$4,MATCH(G1171,'18_换产标准_模拟'!$B$2:$B$4,0)),"")</f>
        <v/>
      </c>
      <c r="Y1171" t="inlineStr">
        <is>
          <t>团队模拟数据</t>
        </is>
      </c>
    </row>
    <row r="1172">
      <c r="A1172" s="25" t="inlineStr">
        <is>
          <t>STOP-POST-00536</t>
        </is>
      </c>
      <c r="B1172" s="25" t="inlineStr">
        <is>
          <t>SHIFT-POST-20260403</t>
        </is>
      </c>
      <c r="C1172" s="25" t="inlineStr">
        <is>
          <t>改善后</t>
        </is>
      </c>
      <c r="D1172" s="51" t="n">
        <v>46115</v>
      </c>
      <c r="E1172" s="25" t="inlineStr">
        <is>
          <t>KK250</t>
        </is>
      </c>
      <c r="F1172" s="25" t="inlineStr">
        <is>
          <t>MATERIALS</t>
        </is>
      </c>
      <c r="G1172" s="25" t="inlineStr">
        <is>
          <t>KILN CAR STARVATION</t>
        </is>
      </c>
      <c r="H1172" s="25" t="inlineStr">
        <is>
          <t>Unplanned</t>
        </is>
      </c>
      <c r="I1172" s="25" t="inlineStr">
        <is>
          <t>HACKING STATION</t>
        </is>
      </c>
      <c r="J1172" s="25" t="inlineStr">
        <is>
          <t>ΔΕΝ ΕΦΕΡΝΕ ΒΑΓΟΝΙΣΤΟΝ ΠΑΚΕΤΑΔΟΡΟ</t>
        </is>
      </c>
      <c r="K1172" s="53" t="n">
        <v>46115.61805555555</v>
      </c>
      <c r="L1172" s="53" t="n">
        <v>46115.62847222222</v>
      </c>
      <c r="M1172" s="54" t="n">
        <v>15</v>
      </c>
      <c r="N1172" s="25" t="inlineStr">
        <is>
          <t>https://zenodo.org/records/17855209</t>
        </is>
      </c>
      <c r="O1172" s="25" t="inlineStr">
        <is>
          <t>公开真实生产数据</t>
        </is>
      </c>
      <c r="P1172" t="inlineStr">
        <is>
          <t>SHIFT-POST-20260403</t>
        </is>
      </c>
      <c r="Q1172" t="inlineStr">
        <is>
          <t>已关联</t>
        </is>
      </c>
      <c r="R1172" t="inlineStr">
        <is>
          <t>按班次口径判断</t>
        </is>
      </c>
      <c r="T1172" t="inlineStr">
        <is>
          <t>否</t>
        </is>
      </c>
    </row>
    <row r="1173">
      <c r="A1173" s="25" t="inlineStr">
        <is>
          <t>STOP-POST-00537</t>
        </is>
      </c>
      <c r="B1173" s="25" t="inlineStr">
        <is>
          <t>SHIFT-POST-20260403</t>
        </is>
      </c>
      <c r="C1173" s="25" t="inlineStr">
        <is>
          <t>改善后</t>
        </is>
      </c>
      <c r="D1173" s="51" t="n">
        <v>46115</v>
      </c>
      <c r="E1173" s="25" t="inlineStr">
        <is>
          <t>KK250</t>
        </is>
      </c>
      <c r="F1173" s="25" t="inlineStr">
        <is>
          <t>MATERIALS</t>
        </is>
      </c>
      <c r="G1173" s="25" t="inlineStr">
        <is>
          <t>RACKS</t>
        </is>
      </c>
      <c r="H1173" s="25" t="inlineStr">
        <is>
          <t>Unplanned</t>
        </is>
      </c>
      <c r="I1173" s="25" t="inlineStr">
        <is>
          <t>DRYER</t>
        </is>
      </c>
      <c r="J1173" s="25" t="inlineStr">
        <is>
          <t>-</t>
        </is>
      </c>
      <c r="K1173" s="53" t="n">
        <v>46115.63819444444</v>
      </c>
      <c r="L1173" s="53" t="n">
        <v>46115.64166666667</v>
      </c>
      <c r="M1173" s="54" t="n">
        <v>5</v>
      </c>
      <c r="N1173" s="25" t="inlineStr">
        <is>
          <t>https://zenodo.org/records/17855209</t>
        </is>
      </c>
      <c r="O1173" s="25" t="inlineStr">
        <is>
          <t>公开真实生产数据</t>
        </is>
      </c>
      <c r="P1173" t="inlineStr">
        <is>
          <t>SHIFT-POST-20260403</t>
        </is>
      </c>
      <c r="Q1173" t="inlineStr">
        <is>
          <t>已关联</t>
        </is>
      </c>
      <c r="R1173" t="inlineStr">
        <is>
          <t>按班次口径判断</t>
        </is>
      </c>
      <c r="T1173" t="inlineStr">
        <is>
          <t>否</t>
        </is>
      </c>
    </row>
    <row r="1174">
      <c r="A1174" s="25" t="inlineStr">
        <is>
          <t>STOP-POST-00538</t>
        </is>
      </c>
      <c r="B1174" s="25" t="inlineStr">
        <is>
          <t>SHIFT-POST-20260403</t>
        </is>
      </c>
      <c r="C1174" s="25" t="inlineStr">
        <is>
          <t>改善后</t>
        </is>
      </c>
      <c r="D1174" s="51" t="n">
        <v>46115</v>
      </c>
      <c r="E1174" s="25" t="inlineStr">
        <is>
          <t>KK250</t>
        </is>
      </c>
      <c r="F1174" s="25" t="inlineStr">
        <is>
          <t>MATERIALS</t>
        </is>
      </c>
      <c r="G1174" s="25" t="inlineStr">
        <is>
          <t>RACKS</t>
        </is>
      </c>
      <c r="H1174" s="25" t="inlineStr">
        <is>
          <t>Unplanned</t>
        </is>
      </c>
      <c r="I1174" s="25" t="inlineStr">
        <is>
          <t>DRYER</t>
        </is>
      </c>
      <c r="J1174" s="25" t="inlineStr">
        <is>
          <t>-</t>
        </is>
      </c>
      <c r="K1174" s="53" t="n">
        <v>46115.64583333334</v>
      </c>
      <c r="L1174" s="53" t="n">
        <v>46115.64861111111</v>
      </c>
      <c r="M1174" s="54" t="n">
        <v>4</v>
      </c>
      <c r="N1174" s="25" t="inlineStr">
        <is>
          <t>https://zenodo.org/records/17855209</t>
        </is>
      </c>
      <c r="O1174" s="25" t="inlineStr">
        <is>
          <t>公开真实生产数据</t>
        </is>
      </c>
      <c r="P1174" t="inlineStr">
        <is>
          <t>SHIFT-POST-20260403</t>
        </is>
      </c>
      <c r="Q1174" t="inlineStr">
        <is>
          <t>已关联</t>
        </is>
      </c>
      <c r="R1174" t="inlineStr">
        <is>
          <t>按班次口径判断</t>
        </is>
      </c>
      <c r="T1174" t="inlineStr">
        <is>
          <t>否</t>
        </is>
      </c>
    </row>
    <row r="1175">
      <c r="A1175" s="25" t="inlineStr">
        <is>
          <t>STOP-POST-00539</t>
        </is>
      </c>
      <c r="B1175" s="25" t="inlineStr">
        <is>
          <t>SHIFT-POST-20260403</t>
        </is>
      </c>
      <c r="C1175" s="25" t="inlineStr">
        <is>
          <t>改善后</t>
        </is>
      </c>
      <c r="D1175" s="51" t="n">
        <v>46115</v>
      </c>
      <c r="E1175" s="25" t="inlineStr">
        <is>
          <t>KK200-1</t>
        </is>
      </c>
      <c r="F1175" s="25" t="inlineStr">
        <is>
          <t>SETUPS-CHANGEOVERS</t>
        </is>
      </c>
      <c r="G1175" s="25" t="inlineStr">
        <is>
          <t>MATERIAL CHANGEOVER</t>
        </is>
      </c>
      <c r="H1175" s="25" t="inlineStr">
        <is>
          <t>Planned - Included in OEE</t>
        </is>
      </c>
      <c r="I1175" s="25" t="inlineStr">
        <is>
          <t>EXTRUDER PRESS</t>
        </is>
      </c>
      <c r="J1175" s="25" t="inlineStr">
        <is>
          <t>-</t>
        </is>
      </c>
      <c r="K1175" s="53" t="n">
        <v>46115.72291666667</v>
      </c>
      <c r="L1175" s="53" t="n">
        <v>46115.73333333333</v>
      </c>
      <c r="M1175" s="54" t="n">
        <v>15</v>
      </c>
      <c r="N1175" s="25" t="inlineStr">
        <is>
          <t>https://zenodo.org/records/17855209</t>
        </is>
      </c>
      <c r="O1175" s="25" t="inlineStr">
        <is>
          <t>公开真实生产数据</t>
        </is>
      </c>
      <c r="P1175" t="inlineStr">
        <is>
          <t>SHIFT-POST-20260403</t>
        </is>
      </c>
      <c r="Q1175" t="inlineStr">
        <is>
          <t>已关联</t>
        </is>
      </c>
      <c r="R1175" t="inlineStr">
        <is>
          <t>按班次口径判断</t>
        </is>
      </c>
      <c r="T1175" t="inlineStr">
        <is>
          <t>是</t>
        </is>
      </c>
      <c r="U1175">
        <f>IFERROR(VLOOKUP(G1175,'18_换产标准_模拟'!$B$2:$F$4,3,FALSE),"")</f>
        <v/>
      </c>
      <c r="V1175">
        <f>IFERROR(MAX(M1175-U1175,0),"")</f>
        <v/>
      </c>
      <c r="W1175">
        <f>IFERROR(IF(V1175=0,"达标",IF(V1175&lt;=VLOOKUP(G1175,'18_换产标准_模拟'!$B$2:$F$4,4,FALSE)-VLOOKUP(G1175,'18_换产标准_模拟'!$B$2:$F$4,3,FALSE),"轻微超时",IF(V1175&lt;=VLOOKUP(G1175,'18_换产标准_模拟'!$B$2:$F$4,5,FALSE)-VLOOKUP(G1175,'18_换产标准_模拟'!$B$2:$F$4,3,FALSE),"超时","严重超时"))),"")</f>
        <v/>
      </c>
      <c r="X1175">
        <f>IFERROR(INDEX('18_换产标准_模拟'!$A$2:$A$4,MATCH(G1175,'18_换产标准_模拟'!$B$2:$B$4,0)),"")</f>
        <v/>
      </c>
      <c r="Y1175" t="inlineStr">
        <is>
          <t>团队模拟数据</t>
        </is>
      </c>
    </row>
    <row r="1176">
      <c r="A1176" s="25" t="inlineStr">
        <is>
          <t>STOP-POST-00540</t>
        </is>
      </c>
      <c r="B1176" s="25" t="inlineStr">
        <is>
          <t>SHIFT-POST-20260403</t>
        </is>
      </c>
      <c r="C1176" s="25" t="inlineStr">
        <is>
          <t>改善后</t>
        </is>
      </c>
      <c r="D1176" s="51" t="n">
        <v>46115</v>
      </c>
      <c r="E1176" s="25" t="inlineStr">
        <is>
          <t>KK200-1</t>
        </is>
      </c>
      <c r="F1176" s="25" t="inlineStr">
        <is>
          <t>OPERATIONAL</t>
        </is>
      </c>
      <c r="G1176" s="25" t="inlineStr">
        <is>
          <t>NO PRODUCTION SCHEDULE</t>
        </is>
      </c>
      <c r="H1176" s="25" t="inlineStr">
        <is>
          <t>Planned - Not included in OEE</t>
        </is>
      </c>
      <c r="I1176" s="25" t="inlineStr">
        <is>
          <t>-</t>
        </is>
      </c>
      <c r="J1176" s="25" t="inlineStr">
        <is>
          <t>-</t>
        </is>
      </c>
      <c r="K1176" s="53" t="n">
        <v>46115.77291666667</v>
      </c>
      <c r="L1176" s="53" t="n">
        <v>46115.79166666666</v>
      </c>
      <c r="M1176" s="54" t="n">
        <v>26</v>
      </c>
      <c r="N1176" s="25" t="inlineStr">
        <is>
          <t>https://zenodo.org/records/17855209</t>
        </is>
      </c>
      <c r="O1176" s="25" t="inlineStr">
        <is>
          <t>公开真实生产数据</t>
        </is>
      </c>
      <c r="P1176" t="inlineStr">
        <is>
          <t>SHIFT-POST-20260403</t>
        </is>
      </c>
      <c r="Q1176" t="inlineStr">
        <is>
          <t>已关联</t>
        </is>
      </c>
      <c r="R1176" t="inlineStr">
        <is>
          <t>按班次口径判断</t>
        </is>
      </c>
      <c r="T1176" t="inlineStr">
        <is>
          <t>否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4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48" customWidth="1" min="13" max="13"/>
  </cols>
  <sheetData>
    <row r="1" ht="30" customHeight="1">
      <c r="A1" s="24" t="inlineStr">
        <is>
          <t>WorkOrderID</t>
        </is>
      </c>
      <c r="B1" s="24" t="inlineStr">
        <is>
          <t>ShiftID</t>
        </is>
      </c>
      <c r="C1" s="24" t="inlineStr">
        <is>
          <t>OrderNo</t>
        </is>
      </c>
      <c r="D1" s="24" t="inlineStr">
        <is>
          <t>演示产品</t>
        </is>
      </c>
      <c r="E1" s="24" t="inlineStr">
        <is>
          <t>LineID</t>
        </is>
      </c>
      <c r="F1" s="24" t="inlineStr">
        <is>
          <t>生产日期</t>
        </is>
      </c>
      <c r="G1" s="24" t="inlineStr">
        <is>
          <t>计划数量</t>
        </is>
      </c>
      <c r="H1" s="24" t="inlineStr">
        <is>
          <t>实际数量</t>
        </is>
      </c>
      <c r="I1" s="24" t="inlineStr">
        <is>
          <t>良品数量</t>
        </is>
      </c>
      <c r="J1" s="24" t="inlineStr">
        <is>
          <t>需求日期</t>
        </is>
      </c>
      <c r="K1" s="24" t="inlineStr">
        <is>
          <t>风险等级</t>
        </is>
      </c>
      <c r="L1" s="24" t="inlineStr">
        <is>
          <t>数据性质</t>
        </is>
      </c>
      <c r="M1" s="24" t="inlineStr">
        <is>
          <t>生成说明</t>
        </is>
      </c>
    </row>
    <row r="2">
      <c r="A2" s="25" t="inlineStr">
        <is>
          <t>WO-20250922-001</t>
        </is>
      </c>
      <c r="B2" s="25" t="inlineStr">
        <is>
          <t>SHIFT-PRE-20250922</t>
        </is>
      </c>
      <c r="C2" s="25" t="inlineStr">
        <is>
          <t>SO-2401</t>
        </is>
      </c>
      <c r="D2" s="25" t="inlineStr">
        <is>
          <t>VR-X1</t>
        </is>
      </c>
      <c r="E2" s="25" t="inlineStr">
        <is>
          <t>LINE-R01</t>
        </is>
      </c>
      <c r="F2" s="51" t="n">
        <v>45922</v>
      </c>
      <c r="G2" s="25" t="n">
        <v>800</v>
      </c>
      <c r="H2" s="25" t="n">
        <v>660</v>
      </c>
      <c r="I2" s="25" t="n">
        <v>660</v>
      </c>
      <c r="J2" s="51" t="n">
        <v>45924</v>
      </c>
      <c r="K2" s="25" t="inlineStr">
        <is>
          <t>中</t>
        </is>
      </c>
      <c r="L2" s="25" t="inlineStr">
        <is>
          <t>团队模拟数据</t>
        </is>
      </c>
      <c r="M2" s="25" t="inlineStr">
        <is>
          <t>公开OEE数据仅来自一条真实产线，统一标记LINE-R01；多产线横向演示请使用10-15模拟层</t>
        </is>
      </c>
    </row>
    <row r="3">
      <c r="A3" s="25" t="inlineStr">
        <is>
          <t>WO-20250923-002</t>
        </is>
      </c>
      <c r="B3" s="25" t="inlineStr">
        <is>
          <t>SHIFT-PRE-20250923</t>
        </is>
      </c>
      <c r="C3" s="25" t="inlineStr">
        <is>
          <t>SO-2402</t>
        </is>
      </c>
      <c r="D3" s="25" t="inlineStr">
        <is>
          <t>AR-X2</t>
        </is>
      </c>
      <c r="E3" s="25" t="inlineStr">
        <is>
          <t>LINE-R01</t>
        </is>
      </c>
      <c r="F3" s="51" t="n">
        <v>45923</v>
      </c>
      <c r="G3" s="25" t="n">
        <v>900</v>
      </c>
      <c r="H3" s="25" t="n">
        <v>530</v>
      </c>
      <c r="I3" s="25" t="n">
        <v>529</v>
      </c>
      <c r="J3" s="51" t="n">
        <v>45925</v>
      </c>
      <c r="K3" s="25" t="inlineStr">
        <is>
          <t>高</t>
        </is>
      </c>
      <c r="L3" s="25" t="inlineStr">
        <is>
          <t>团队模拟数据</t>
        </is>
      </c>
      <c r="M3" s="25" t="inlineStr">
        <is>
          <t>公开OEE数据仅来自一条真实产线，统一标记LINE-R01；多产线横向演示请使用10-15模拟层</t>
        </is>
      </c>
    </row>
    <row r="4">
      <c r="A4" s="25" t="inlineStr">
        <is>
          <t>WO-20250924-003</t>
        </is>
      </c>
      <c r="B4" s="25" t="inlineStr">
        <is>
          <t>SHIFT-PRE-20250924</t>
        </is>
      </c>
      <c r="C4" s="25" t="inlineStr">
        <is>
          <t>SO-2403</t>
        </is>
      </c>
      <c r="D4" s="25" t="inlineStr">
        <is>
          <t>AUDIO-X3</t>
        </is>
      </c>
      <c r="E4" s="25" t="inlineStr">
        <is>
          <t>LINE-R01</t>
        </is>
      </c>
      <c r="F4" s="51" t="n">
        <v>45924</v>
      </c>
      <c r="G4" s="25" t="n">
        <v>1000</v>
      </c>
      <c r="H4" s="25" t="n">
        <v>750</v>
      </c>
      <c r="I4" s="25" t="n">
        <v>746</v>
      </c>
      <c r="J4" s="51" t="n">
        <v>45926</v>
      </c>
      <c r="K4" s="25" t="inlineStr">
        <is>
          <t>高</t>
        </is>
      </c>
      <c r="L4" s="25" t="inlineStr">
        <is>
          <t>团队模拟数据</t>
        </is>
      </c>
      <c r="M4" s="25" t="inlineStr">
        <is>
          <t>公开OEE数据仅来自一条真实产线，统一标记LINE-R01；多产线横向演示请使用10-15模拟层</t>
        </is>
      </c>
    </row>
    <row r="5">
      <c r="A5" s="25" t="inlineStr">
        <is>
          <t>WO-20250925-004</t>
        </is>
      </c>
      <c r="B5" s="25" t="inlineStr">
        <is>
          <t>SHIFT-PRE-20250925</t>
        </is>
      </c>
      <c r="C5" s="25" t="inlineStr">
        <is>
          <t>SO-2404</t>
        </is>
      </c>
      <c r="D5" s="25" t="inlineStr">
        <is>
          <t>VR-X1</t>
        </is>
      </c>
      <c r="E5" s="25" t="inlineStr">
        <is>
          <t>LINE-R01</t>
        </is>
      </c>
      <c r="F5" s="51" t="n">
        <v>45925</v>
      </c>
      <c r="G5" s="25" t="n">
        <v>1100</v>
      </c>
      <c r="H5" s="25" t="n">
        <v>720</v>
      </c>
      <c r="I5" s="25" t="n">
        <v>715</v>
      </c>
      <c r="J5" s="51" t="n">
        <v>45927</v>
      </c>
      <c r="K5" s="25" t="inlineStr">
        <is>
          <t>高</t>
        </is>
      </c>
      <c r="L5" s="25" t="inlineStr">
        <is>
          <t>团队模拟数据</t>
        </is>
      </c>
      <c r="M5" s="25" t="inlineStr">
        <is>
          <t>公开OEE数据仅来自一条真实产线，统一标记LINE-R01；多产线横向演示请使用10-15模拟层</t>
        </is>
      </c>
    </row>
    <row r="6">
      <c r="A6" s="25" t="inlineStr">
        <is>
          <t>WO-20250926-005</t>
        </is>
      </c>
      <c r="B6" s="25" t="inlineStr">
        <is>
          <t>SHIFT-PRE-20250926</t>
        </is>
      </c>
      <c r="C6" s="25" t="inlineStr">
        <is>
          <t>SO-2405</t>
        </is>
      </c>
      <c r="D6" s="25" t="inlineStr">
        <is>
          <t>AR-X2</t>
        </is>
      </c>
      <c r="E6" s="25" t="inlineStr">
        <is>
          <t>LINE-R01</t>
        </is>
      </c>
      <c r="F6" s="51" t="n">
        <v>45926</v>
      </c>
      <c r="G6" s="25" t="n">
        <v>1200</v>
      </c>
      <c r="H6" s="25" t="n">
        <v>900</v>
      </c>
      <c r="I6" s="25" t="n">
        <v>888</v>
      </c>
      <c r="J6" s="51" t="n">
        <v>45928</v>
      </c>
      <c r="K6" s="25" t="inlineStr">
        <is>
          <t>高</t>
        </is>
      </c>
      <c r="L6" s="25" t="inlineStr">
        <is>
          <t>团队模拟数据</t>
        </is>
      </c>
      <c r="M6" s="25" t="inlineStr">
        <is>
          <t>公开OEE数据仅来自一条真实产线，统一标记LINE-R01；多产线横向演示请使用10-15模拟层</t>
        </is>
      </c>
    </row>
    <row r="7">
      <c r="A7" s="25" t="inlineStr">
        <is>
          <t>WO-20250929-006</t>
        </is>
      </c>
      <c r="B7" s="25" t="inlineStr">
        <is>
          <t>SHIFT-PRE-20250929</t>
        </is>
      </c>
      <c r="C7" s="25" t="inlineStr">
        <is>
          <t>SO-2406</t>
        </is>
      </c>
      <c r="D7" s="25" t="inlineStr">
        <is>
          <t>AUDIO-X3</t>
        </is>
      </c>
      <c r="E7" s="25" t="inlineStr">
        <is>
          <t>LINE-R01</t>
        </is>
      </c>
      <c r="F7" s="51" t="n">
        <v>45929</v>
      </c>
      <c r="G7" s="25" t="n">
        <v>800</v>
      </c>
      <c r="H7" s="25" t="n">
        <v>517</v>
      </c>
      <c r="I7" s="25" t="n">
        <v>515</v>
      </c>
      <c r="J7" s="51" t="n">
        <v>45931</v>
      </c>
      <c r="K7" s="25" t="inlineStr">
        <is>
          <t>高</t>
        </is>
      </c>
      <c r="L7" s="25" t="inlineStr">
        <is>
          <t>团队模拟数据</t>
        </is>
      </c>
      <c r="M7" s="25" t="inlineStr">
        <is>
          <t>公开OEE数据仅来自一条真实产线，统一标记LINE-R01；多产线横向演示请使用10-15模拟层</t>
        </is>
      </c>
    </row>
    <row r="8">
      <c r="A8" s="25" t="inlineStr">
        <is>
          <t>WO-20250930-007</t>
        </is>
      </c>
      <c r="B8" s="25" t="inlineStr">
        <is>
          <t>SHIFT-PRE-20250930</t>
        </is>
      </c>
      <c r="C8" s="25" t="inlineStr">
        <is>
          <t>SO-2407</t>
        </is>
      </c>
      <c r="D8" s="25" t="inlineStr">
        <is>
          <t>VR-X1</t>
        </is>
      </c>
      <c r="E8" s="25" t="inlineStr">
        <is>
          <t>LINE-R01</t>
        </is>
      </c>
      <c r="F8" s="51" t="n">
        <v>45930</v>
      </c>
      <c r="G8" s="25" t="n">
        <v>900</v>
      </c>
      <c r="H8" s="25" t="n">
        <v>438</v>
      </c>
      <c r="I8" s="25" t="n">
        <v>437</v>
      </c>
      <c r="J8" s="51" t="n">
        <v>45932</v>
      </c>
      <c r="K8" s="25" t="inlineStr">
        <is>
          <t>高</t>
        </is>
      </c>
      <c r="L8" s="25" t="inlineStr">
        <is>
          <t>团队模拟数据</t>
        </is>
      </c>
      <c r="M8" s="25" t="inlineStr">
        <is>
          <t>公开OEE数据仅来自一条真实产线，统一标记LINE-R01；多产线横向演示请使用10-15模拟层</t>
        </is>
      </c>
    </row>
    <row r="9">
      <c r="A9" s="25" t="inlineStr">
        <is>
          <t>WO-20251002-008</t>
        </is>
      </c>
      <c r="B9" s="25" t="inlineStr">
        <is>
          <t>SHIFT-PRE-20251002</t>
        </is>
      </c>
      <c r="C9" s="25" t="inlineStr">
        <is>
          <t>SO-2408</t>
        </is>
      </c>
      <c r="D9" s="25" t="inlineStr">
        <is>
          <t>AR-X2</t>
        </is>
      </c>
      <c r="E9" s="25" t="inlineStr">
        <is>
          <t>LINE-R01</t>
        </is>
      </c>
      <c r="F9" s="51" t="n">
        <v>45932</v>
      </c>
      <c r="G9" s="25" t="n">
        <v>1000</v>
      </c>
      <c r="H9" s="25" t="n">
        <v>777</v>
      </c>
      <c r="I9" s="25" t="n">
        <v>772</v>
      </c>
      <c r="J9" s="51" t="n">
        <v>45934</v>
      </c>
      <c r="K9" s="25" t="inlineStr">
        <is>
          <t>中</t>
        </is>
      </c>
      <c r="L9" s="25" t="inlineStr">
        <is>
          <t>团队模拟数据</t>
        </is>
      </c>
      <c r="M9" s="25" t="inlineStr">
        <is>
          <t>公开OEE数据仅来自一条真实产线，统一标记LINE-R01；多产线横向演示请使用10-15模拟层</t>
        </is>
      </c>
    </row>
    <row r="10">
      <c r="A10" s="25" t="inlineStr">
        <is>
          <t>WO-20251003-009</t>
        </is>
      </c>
      <c r="B10" s="25" t="inlineStr">
        <is>
          <t>SHIFT-PRE-20251003</t>
        </is>
      </c>
      <c r="C10" s="25" t="inlineStr">
        <is>
          <t>SO-2409</t>
        </is>
      </c>
      <c r="D10" s="25" t="inlineStr">
        <is>
          <t>AUDIO-X3</t>
        </is>
      </c>
      <c r="E10" s="25" t="inlineStr">
        <is>
          <t>LINE-R01</t>
        </is>
      </c>
      <c r="F10" s="51" t="n">
        <v>45933</v>
      </c>
      <c r="G10" s="25" t="n">
        <v>1100</v>
      </c>
      <c r="H10" s="25" t="n">
        <v>376</v>
      </c>
      <c r="I10" s="25" t="n">
        <v>372</v>
      </c>
      <c r="J10" s="51" t="n">
        <v>45935</v>
      </c>
      <c r="K10" s="25" t="inlineStr">
        <is>
          <t>高</t>
        </is>
      </c>
      <c r="L10" s="25" t="inlineStr">
        <is>
          <t>团队模拟数据</t>
        </is>
      </c>
      <c r="M10" s="25" t="inlineStr">
        <is>
          <t>公开OEE数据仅来自一条真实产线，统一标记LINE-R01；多产线横向演示请使用10-15模拟层</t>
        </is>
      </c>
    </row>
    <row r="11">
      <c r="A11" s="25" t="inlineStr">
        <is>
          <t>WO-20251006-010</t>
        </is>
      </c>
      <c r="B11" s="25" t="inlineStr">
        <is>
          <t>SHIFT-PRE-20251006</t>
        </is>
      </c>
      <c r="C11" s="25" t="inlineStr">
        <is>
          <t>SO-2410</t>
        </is>
      </c>
      <c r="D11" s="25" t="inlineStr">
        <is>
          <t>VR-X1</t>
        </is>
      </c>
      <c r="E11" s="25" t="inlineStr">
        <is>
          <t>LINE-R01</t>
        </is>
      </c>
      <c r="F11" s="51" t="n">
        <v>45936</v>
      </c>
      <c r="G11" s="25" t="n">
        <v>1200</v>
      </c>
      <c r="H11" s="25" t="n">
        <v>893</v>
      </c>
      <c r="I11" s="25" t="n">
        <v>887</v>
      </c>
      <c r="J11" s="51" t="n">
        <v>45938</v>
      </c>
      <c r="K11" s="25" t="inlineStr">
        <is>
          <t>高</t>
        </is>
      </c>
      <c r="L11" s="25" t="inlineStr">
        <is>
          <t>团队模拟数据</t>
        </is>
      </c>
      <c r="M11" s="25" t="inlineStr">
        <is>
          <t>公开OEE数据仅来自一条真实产线，统一标记LINE-R01；多产线横向演示请使用10-15模拟层</t>
        </is>
      </c>
    </row>
    <row r="12">
      <c r="A12" s="25" t="inlineStr">
        <is>
          <t>WO-20251007-011</t>
        </is>
      </c>
      <c r="B12" s="25" t="inlineStr">
        <is>
          <t>SHIFT-PRE-20251007</t>
        </is>
      </c>
      <c r="C12" s="25" t="inlineStr">
        <is>
          <t>SO-2411</t>
        </is>
      </c>
      <c r="D12" s="25" t="inlineStr">
        <is>
          <t>AR-X2</t>
        </is>
      </c>
      <c r="E12" s="25" t="inlineStr">
        <is>
          <t>LINE-R01</t>
        </is>
      </c>
      <c r="F12" s="51" t="n">
        <v>45937</v>
      </c>
      <c r="G12" s="25" t="n">
        <v>800</v>
      </c>
      <c r="H12" s="25" t="n">
        <v>726</v>
      </c>
      <c r="I12" s="25" t="n">
        <v>721</v>
      </c>
      <c r="J12" s="51" t="n">
        <v>45939</v>
      </c>
      <c r="K12" s="25" t="inlineStr">
        <is>
          <t>低</t>
        </is>
      </c>
      <c r="L12" s="25" t="inlineStr">
        <is>
          <t>团队模拟数据</t>
        </is>
      </c>
      <c r="M12" s="25" t="inlineStr">
        <is>
          <t>公开OEE数据仅来自一条真实产线，统一标记LINE-R01；多产线横向演示请使用10-15模拟层</t>
        </is>
      </c>
    </row>
    <row r="13">
      <c r="A13" s="25" t="inlineStr">
        <is>
          <t>WO-20251008-012</t>
        </is>
      </c>
      <c r="B13" s="25" t="inlineStr">
        <is>
          <t>SHIFT-PRE-20251008</t>
        </is>
      </c>
      <c r="C13" s="25" t="inlineStr">
        <is>
          <t>SO-2412</t>
        </is>
      </c>
      <c r="D13" s="25" t="inlineStr">
        <is>
          <t>AUDIO-X3</t>
        </is>
      </c>
      <c r="E13" s="25" t="inlineStr">
        <is>
          <t>LINE-R01</t>
        </is>
      </c>
      <c r="F13" s="51" t="n">
        <v>45938</v>
      </c>
      <c r="G13" s="25" t="n">
        <v>900</v>
      </c>
      <c r="H13" s="25" t="n">
        <v>750</v>
      </c>
      <c r="I13" s="25" t="n">
        <v>747</v>
      </c>
      <c r="J13" s="51" t="n">
        <v>45940</v>
      </c>
      <c r="K13" s="25" t="inlineStr">
        <is>
          <t>中</t>
        </is>
      </c>
      <c r="L13" s="25" t="inlineStr">
        <is>
          <t>团队模拟数据</t>
        </is>
      </c>
      <c r="M13" s="25" t="inlineStr">
        <is>
          <t>公开OEE数据仅来自一条真实产线，统一标记LINE-R01；多产线横向演示请使用10-15模拟层</t>
        </is>
      </c>
    </row>
    <row r="14">
      <c r="A14" s="25" t="inlineStr">
        <is>
          <t>WO-20251009-013</t>
        </is>
      </c>
      <c r="B14" s="25" t="inlineStr">
        <is>
          <t>SHIFT-PRE-20251009</t>
        </is>
      </c>
      <c r="C14" s="25" t="inlineStr">
        <is>
          <t>SO-2413</t>
        </is>
      </c>
      <c r="D14" s="25" t="inlineStr">
        <is>
          <t>VR-X1</t>
        </is>
      </c>
      <c r="E14" s="25" t="inlineStr">
        <is>
          <t>LINE-R01</t>
        </is>
      </c>
      <c r="F14" s="51" t="n">
        <v>45939</v>
      </c>
      <c r="G14" s="25" t="n">
        <v>1000</v>
      </c>
      <c r="H14" s="25" t="n">
        <v>508</v>
      </c>
      <c r="I14" s="25" t="n">
        <v>475</v>
      </c>
      <c r="J14" s="51" t="n">
        <v>45941</v>
      </c>
      <c r="K14" s="25" t="inlineStr">
        <is>
          <t>高</t>
        </is>
      </c>
      <c r="L14" s="25" t="inlineStr">
        <is>
          <t>团队模拟数据</t>
        </is>
      </c>
      <c r="M14" s="25" t="inlineStr">
        <is>
          <t>公开OEE数据仅来自一条真实产线，统一标记LINE-R01；多产线横向演示请使用10-15模拟层</t>
        </is>
      </c>
    </row>
    <row r="15">
      <c r="A15" s="25" t="inlineStr">
        <is>
          <t>WO-20251010-014</t>
        </is>
      </c>
      <c r="B15" s="25" t="inlineStr">
        <is>
          <t>SHIFT-PRE-20251010</t>
        </is>
      </c>
      <c r="C15" s="25" t="inlineStr">
        <is>
          <t>SO-2414</t>
        </is>
      </c>
      <c r="D15" s="25" t="inlineStr">
        <is>
          <t>AR-X2</t>
        </is>
      </c>
      <c r="E15" s="25" t="inlineStr">
        <is>
          <t>LINE-R01</t>
        </is>
      </c>
      <c r="F15" s="51" t="n">
        <v>45940</v>
      </c>
      <c r="G15" s="25" t="n">
        <v>1100</v>
      </c>
      <c r="H15" s="25" t="n">
        <v>838</v>
      </c>
      <c r="I15" s="25" t="n">
        <v>831</v>
      </c>
      <c r="J15" s="51" t="n">
        <v>45942</v>
      </c>
      <c r="K15" s="25" t="inlineStr">
        <is>
          <t>中</t>
        </is>
      </c>
      <c r="L15" s="25" t="inlineStr">
        <is>
          <t>团队模拟数据</t>
        </is>
      </c>
      <c r="M15" s="25" t="inlineStr">
        <is>
          <t>公开OEE数据仅来自一条真实产线，统一标记LINE-R01；多产线横向演示请使用10-15模拟层</t>
        </is>
      </c>
    </row>
    <row r="16">
      <c r="A16" s="25" t="inlineStr">
        <is>
          <t>WO-20251013-015</t>
        </is>
      </c>
      <c r="B16" s="25" t="inlineStr">
        <is>
          <t>SHIFT-PRE-20251013</t>
        </is>
      </c>
      <c r="C16" s="25" t="inlineStr">
        <is>
          <t>SO-2415</t>
        </is>
      </c>
      <c r="D16" s="25" t="inlineStr">
        <is>
          <t>AUDIO-X3</t>
        </is>
      </c>
      <c r="E16" s="25" t="inlineStr">
        <is>
          <t>LINE-R01</t>
        </is>
      </c>
      <c r="F16" s="51" t="n">
        <v>45943</v>
      </c>
      <c r="G16" s="25" t="n">
        <v>1200</v>
      </c>
      <c r="H16" s="25" t="n">
        <v>702</v>
      </c>
      <c r="I16" s="25" t="n">
        <v>689</v>
      </c>
      <c r="J16" s="51" t="n">
        <v>45945</v>
      </c>
      <c r="K16" s="25" t="inlineStr">
        <is>
          <t>高</t>
        </is>
      </c>
      <c r="L16" s="25" t="inlineStr">
        <is>
          <t>团队模拟数据</t>
        </is>
      </c>
      <c r="M16" s="25" t="inlineStr">
        <is>
          <t>公开OEE数据仅来自一条真实产线，统一标记LINE-R01；多产线横向演示请使用10-15模拟层</t>
        </is>
      </c>
    </row>
    <row r="17">
      <c r="A17" s="25" t="inlineStr">
        <is>
          <t>WO-20251014-016</t>
        </is>
      </c>
      <c r="B17" s="25" t="inlineStr">
        <is>
          <t>SHIFT-PRE-20251014</t>
        </is>
      </c>
      <c r="C17" s="25" t="inlineStr">
        <is>
          <t>SO-2416</t>
        </is>
      </c>
      <c r="D17" s="25" t="inlineStr">
        <is>
          <t>VR-X1</t>
        </is>
      </c>
      <c r="E17" s="25" t="inlineStr">
        <is>
          <t>LINE-R01</t>
        </is>
      </c>
      <c r="F17" s="51" t="n">
        <v>45944</v>
      </c>
      <c r="G17" s="25" t="n">
        <v>800</v>
      </c>
      <c r="H17" s="25" t="n">
        <v>303</v>
      </c>
      <c r="I17" s="25" t="n">
        <v>302</v>
      </c>
      <c r="J17" s="51" t="n">
        <v>45946</v>
      </c>
      <c r="K17" s="25" t="inlineStr">
        <is>
          <t>高</t>
        </is>
      </c>
      <c r="L17" s="25" t="inlineStr">
        <is>
          <t>团队模拟数据</t>
        </is>
      </c>
      <c r="M17" s="25" t="inlineStr">
        <is>
          <t>公开OEE数据仅来自一条真实产线，统一标记LINE-R01；多产线横向演示请使用10-15模拟层</t>
        </is>
      </c>
    </row>
    <row r="18">
      <c r="A18" s="25" t="inlineStr">
        <is>
          <t>WO-20251015-017</t>
        </is>
      </c>
      <c r="B18" s="25" t="inlineStr">
        <is>
          <t>SHIFT-PRE-20251015</t>
        </is>
      </c>
      <c r="C18" s="25" t="inlineStr">
        <is>
          <t>SO-2417</t>
        </is>
      </c>
      <c r="D18" s="25" t="inlineStr">
        <is>
          <t>AR-X2</t>
        </is>
      </c>
      <c r="E18" s="25" t="inlineStr">
        <is>
          <t>LINE-R01</t>
        </is>
      </c>
      <c r="F18" s="51" t="n">
        <v>45945</v>
      </c>
      <c r="G18" s="25" t="n">
        <v>900</v>
      </c>
      <c r="H18" s="25" t="n">
        <v>128</v>
      </c>
      <c r="I18" s="25" t="n">
        <v>127</v>
      </c>
      <c r="J18" s="51" t="n">
        <v>45947</v>
      </c>
      <c r="K18" s="25" t="inlineStr">
        <is>
          <t>高</t>
        </is>
      </c>
      <c r="L18" s="25" t="inlineStr">
        <is>
          <t>团队模拟数据</t>
        </is>
      </c>
      <c r="M18" s="25" t="inlineStr">
        <is>
          <t>公开OEE数据仅来自一条真实产线，统一标记LINE-R01；多产线横向演示请使用10-15模拟层</t>
        </is>
      </c>
    </row>
    <row r="19">
      <c r="A19" s="25" t="inlineStr">
        <is>
          <t>WO-20251016-018</t>
        </is>
      </c>
      <c r="B19" s="25" t="inlineStr">
        <is>
          <t>SHIFT-PRE-20251016</t>
        </is>
      </c>
      <c r="C19" s="25" t="inlineStr">
        <is>
          <t>SO-2418</t>
        </is>
      </c>
      <c r="D19" s="25" t="inlineStr">
        <is>
          <t>AUDIO-X3</t>
        </is>
      </c>
      <c r="E19" s="25" t="inlineStr">
        <is>
          <t>LINE-R01</t>
        </is>
      </c>
      <c r="F19" s="51" t="n">
        <v>45946</v>
      </c>
      <c r="G19" s="25" t="n">
        <v>1000</v>
      </c>
      <c r="H19" s="25" t="n">
        <v>343</v>
      </c>
      <c r="I19" s="25" t="n">
        <v>339</v>
      </c>
      <c r="J19" s="51" t="n">
        <v>45948</v>
      </c>
      <c r="K19" s="25" t="inlineStr">
        <is>
          <t>高</t>
        </is>
      </c>
      <c r="L19" s="25" t="inlineStr">
        <is>
          <t>团队模拟数据</t>
        </is>
      </c>
      <c r="M19" s="25" t="inlineStr">
        <is>
          <t>公开OEE数据仅来自一条真实产线，统一标记LINE-R01；多产线横向演示请使用10-15模拟层</t>
        </is>
      </c>
    </row>
    <row r="20">
      <c r="A20" s="25" t="inlineStr">
        <is>
          <t>WO-20251017-019</t>
        </is>
      </c>
      <c r="B20" s="25" t="inlineStr">
        <is>
          <t>SHIFT-PRE-20251017</t>
        </is>
      </c>
      <c r="C20" s="25" t="inlineStr">
        <is>
          <t>SO-2419</t>
        </is>
      </c>
      <c r="D20" s="25" t="inlineStr">
        <is>
          <t>VR-X1</t>
        </is>
      </c>
      <c r="E20" s="25" t="inlineStr">
        <is>
          <t>LINE-R01</t>
        </is>
      </c>
      <c r="F20" s="51" t="n">
        <v>45947</v>
      </c>
      <c r="G20" s="25" t="n">
        <v>1100</v>
      </c>
      <c r="H20" s="25" t="n">
        <v>416</v>
      </c>
      <c r="I20" s="25" t="n">
        <v>412</v>
      </c>
      <c r="J20" s="51" t="n">
        <v>45949</v>
      </c>
      <c r="K20" s="25" t="inlineStr">
        <is>
          <t>高</t>
        </is>
      </c>
      <c r="L20" s="25" t="inlineStr">
        <is>
          <t>团队模拟数据</t>
        </is>
      </c>
      <c r="M20" s="25" t="inlineStr">
        <is>
          <t>公开OEE数据仅来自一条真实产线，统一标记LINE-R01；多产线横向演示请使用10-15模拟层</t>
        </is>
      </c>
    </row>
    <row r="21">
      <c r="A21" s="25" t="inlineStr">
        <is>
          <t>WO-20251020-020</t>
        </is>
      </c>
      <c r="B21" s="25" t="inlineStr">
        <is>
          <t>SHIFT-PRE-20251020</t>
        </is>
      </c>
      <c r="C21" s="25" t="inlineStr">
        <is>
          <t>SO-2420</t>
        </is>
      </c>
      <c r="D21" s="25" t="inlineStr">
        <is>
          <t>AR-X2</t>
        </is>
      </c>
      <c r="E21" s="25" t="inlineStr">
        <is>
          <t>LINE-R01</t>
        </is>
      </c>
      <c r="F21" s="51" t="n">
        <v>45950</v>
      </c>
      <c r="G21" s="25" t="n">
        <v>1200</v>
      </c>
      <c r="H21" s="25" t="n">
        <v>509</v>
      </c>
      <c r="I21" s="25" t="n">
        <v>505</v>
      </c>
      <c r="J21" s="51" t="n">
        <v>45952</v>
      </c>
      <c r="K21" s="25" t="inlineStr">
        <is>
          <t>高</t>
        </is>
      </c>
      <c r="L21" s="25" t="inlineStr">
        <is>
          <t>团队模拟数据</t>
        </is>
      </c>
      <c r="M21" s="25" t="inlineStr">
        <is>
          <t>公开OEE数据仅来自一条真实产线，统一标记LINE-R01；多产线横向演示请使用10-15模拟层</t>
        </is>
      </c>
    </row>
    <row r="22">
      <c r="A22" s="25" t="inlineStr">
        <is>
          <t>WO-20251021-021</t>
        </is>
      </c>
      <c r="B22" s="25" t="inlineStr">
        <is>
          <t>SHIFT-PRE-20251021</t>
        </is>
      </c>
      <c r="C22" s="25" t="inlineStr">
        <is>
          <t>SO-2421</t>
        </is>
      </c>
      <c r="D22" s="25" t="inlineStr">
        <is>
          <t>AUDIO-X3</t>
        </is>
      </c>
      <c r="E22" s="25" t="inlineStr">
        <is>
          <t>LINE-R01</t>
        </is>
      </c>
      <c r="F22" s="51" t="n">
        <v>45951</v>
      </c>
      <c r="G22" s="25" t="n">
        <v>800</v>
      </c>
      <c r="H22" s="25" t="n">
        <v>290</v>
      </c>
      <c r="I22" s="25" t="n">
        <v>289</v>
      </c>
      <c r="J22" s="51" t="n">
        <v>45953</v>
      </c>
      <c r="K22" s="25" t="inlineStr">
        <is>
          <t>高</t>
        </is>
      </c>
      <c r="L22" s="25" t="inlineStr">
        <is>
          <t>团队模拟数据</t>
        </is>
      </c>
      <c r="M22" s="25" t="inlineStr">
        <is>
          <t>公开OEE数据仅来自一条真实产线，统一标记LINE-R01；多产线横向演示请使用10-15模拟层</t>
        </is>
      </c>
    </row>
    <row r="23">
      <c r="A23" s="25" t="inlineStr">
        <is>
          <t>WO-20251022-022</t>
        </is>
      </c>
      <c r="B23" s="25" t="inlineStr">
        <is>
          <t>SHIFT-PRE-20251022</t>
        </is>
      </c>
      <c r="C23" s="25" t="inlineStr">
        <is>
          <t>SO-2422</t>
        </is>
      </c>
      <c r="D23" s="25" t="inlineStr">
        <is>
          <t>VR-X1</t>
        </is>
      </c>
      <c r="E23" s="25" t="inlineStr">
        <is>
          <t>LINE-R01</t>
        </is>
      </c>
      <c r="F23" s="51" t="n">
        <v>45952</v>
      </c>
      <c r="G23" s="25" t="n">
        <v>900</v>
      </c>
      <c r="H23" s="25" t="n">
        <v>196</v>
      </c>
      <c r="I23" s="25" t="n">
        <v>185</v>
      </c>
      <c r="J23" s="51" t="n">
        <v>45954</v>
      </c>
      <c r="K23" s="25" t="inlineStr">
        <is>
          <t>高</t>
        </is>
      </c>
      <c r="L23" s="25" t="inlineStr">
        <is>
          <t>团队模拟数据</t>
        </is>
      </c>
      <c r="M23" s="25" t="inlineStr">
        <is>
          <t>公开OEE数据仅来自一条真实产线，统一标记LINE-R01；多产线横向演示请使用10-15模拟层</t>
        </is>
      </c>
    </row>
    <row r="24">
      <c r="A24" s="25" t="inlineStr">
        <is>
          <t>WO-20251023-023</t>
        </is>
      </c>
      <c r="B24" s="25" t="inlineStr">
        <is>
          <t>SHIFT-PRE-20251023</t>
        </is>
      </c>
      <c r="C24" s="25" t="inlineStr">
        <is>
          <t>SO-2423</t>
        </is>
      </c>
      <c r="D24" s="25" t="inlineStr">
        <is>
          <t>AR-X2</t>
        </is>
      </c>
      <c r="E24" s="25" t="inlineStr">
        <is>
          <t>LINE-R01</t>
        </is>
      </c>
      <c r="F24" s="51" t="n">
        <v>45953</v>
      </c>
      <c r="G24" s="25" t="n">
        <v>1000</v>
      </c>
      <c r="H24" s="25" t="n">
        <v>373</v>
      </c>
      <c r="I24" s="25" t="n">
        <v>371</v>
      </c>
      <c r="J24" s="51" t="n">
        <v>45955</v>
      </c>
      <c r="K24" s="25" t="inlineStr">
        <is>
          <t>高</t>
        </is>
      </c>
      <c r="L24" s="25" t="inlineStr">
        <is>
          <t>团队模拟数据</t>
        </is>
      </c>
      <c r="M24" s="25" t="inlineStr">
        <is>
          <t>公开OEE数据仅来自一条真实产线，统一标记LINE-R01；多产线横向演示请使用10-15模拟层</t>
        </is>
      </c>
    </row>
    <row r="25">
      <c r="A25" s="25" t="inlineStr">
        <is>
          <t>WO-20251024-024</t>
        </is>
      </c>
      <c r="B25" s="25" t="inlineStr">
        <is>
          <t>SHIFT-PRE-20251024</t>
        </is>
      </c>
      <c r="C25" s="25" t="inlineStr">
        <is>
          <t>SO-2424</t>
        </is>
      </c>
      <c r="D25" s="25" t="inlineStr">
        <is>
          <t>AUDIO-X3</t>
        </is>
      </c>
      <c r="E25" s="25" t="inlineStr">
        <is>
          <t>LINE-R01</t>
        </is>
      </c>
      <c r="F25" s="51" t="n">
        <v>45954</v>
      </c>
      <c r="G25" s="25" t="n">
        <v>1100</v>
      </c>
      <c r="H25" s="25" t="n">
        <v>342</v>
      </c>
      <c r="I25" s="25" t="n">
        <v>336</v>
      </c>
      <c r="J25" s="51" t="n">
        <v>45956</v>
      </c>
      <c r="K25" s="25" t="inlineStr">
        <is>
          <t>高</t>
        </is>
      </c>
      <c r="L25" s="25" t="inlineStr">
        <is>
          <t>团队模拟数据</t>
        </is>
      </c>
      <c r="M25" s="25" t="inlineStr">
        <is>
          <t>公开OEE数据仅来自一条真实产线，统一标记LINE-R01；多产线横向演示请使用10-15模拟层</t>
        </is>
      </c>
    </row>
    <row r="26">
      <c r="A26" s="25" t="inlineStr">
        <is>
          <t>WO-20251027-025</t>
        </is>
      </c>
      <c r="B26" s="25" t="inlineStr">
        <is>
          <t>SHIFT-PRE-20251027</t>
        </is>
      </c>
      <c r="C26" s="25" t="inlineStr">
        <is>
          <t>SO-2425</t>
        </is>
      </c>
      <c r="D26" s="25" t="inlineStr">
        <is>
          <t>VR-X1</t>
        </is>
      </c>
      <c r="E26" s="25" t="inlineStr">
        <is>
          <t>LINE-R01</t>
        </is>
      </c>
      <c r="F26" s="51" t="n">
        <v>45957</v>
      </c>
      <c r="G26" s="25" t="n">
        <v>1200</v>
      </c>
      <c r="H26" s="25" t="n">
        <v>506</v>
      </c>
      <c r="I26" s="25" t="n">
        <v>502</v>
      </c>
      <c r="J26" s="51" t="n">
        <v>45959</v>
      </c>
      <c r="K26" s="25" t="inlineStr">
        <is>
          <t>高</t>
        </is>
      </c>
      <c r="L26" s="25" t="inlineStr">
        <is>
          <t>团队模拟数据</t>
        </is>
      </c>
      <c r="M26" s="25" t="inlineStr">
        <is>
          <t>公开OEE数据仅来自一条真实产线，统一标记LINE-R01；多产线横向演示请使用10-15模拟层</t>
        </is>
      </c>
    </row>
    <row r="27">
      <c r="A27" s="25" t="inlineStr">
        <is>
          <t>WO-20251029-026</t>
        </is>
      </c>
      <c r="B27" s="25" t="inlineStr">
        <is>
          <t>SHIFT-PRE-20251029</t>
        </is>
      </c>
      <c r="C27" s="25" t="inlineStr">
        <is>
          <t>SO-2426</t>
        </is>
      </c>
      <c r="D27" s="25" t="inlineStr">
        <is>
          <t>AR-X2</t>
        </is>
      </c>
      <c r="E27" s="25" t="inlineStr">
        <is>
          <t>LINE-R01</t>
        </is>
      </c>
      <c r="F27" s="51" t="n">
        <v>45959</v>
      </c>
      <c r="G27" s="25" t="n">
        <v>800</v>
      </c>
      <c r="H27" s="25" t="n">
        <v>222</v>
      </c>
      <c r="I27" s="25" t="n">
        <v>218</v>
      </c>
      <c r="J27" s="51" t="n">
        <v>45961</v>
      </c>
      <c r="K27" s="25" t="inlineStr">
        <is>
          <t>高</t>
        </is>
      </c>
      <c r="L27" s="25" t="inlineStr">
        <is>
          <t>团队模拟数据</t>
        </is>
      </c>
      <c r="M27" s="25" t="inlineStr">
        <is>
          <t>公开OEE数据仅来自一条真实产线，统一标记LINE-R01；多产线横向演示请使用10-15模拟层</t>
        </is>
      </c>
    </row>
    <row r="28">
      <c r="A28" s="25" t="inlineStr">
        <is>
          <t>WO-20251030-027</t>
        </is>
      </c>
      <c r="B28" s="25" t="inlineStr">
        <is>
          <t>SHIFT-PRE-20251030</t>
        </is>
      </c>
      <c r="C28" s="25" t="inlineStr">
        <is>
          <t>SO-2427</t>
        </is>
      </c>
      <c r="D28" s="25" t="inlineStr">
        <is>
          <t>AUDIO-X3</t>
        </is>
      </c>
      <c r="E28" s="25" t="inlineStr">
        <is>
          <t>LINE-R01</t>
        </is>
      </c>
      <c r="F28" s="51" t="n">
        <v>45960</v>
      </c>
      <c r="G28" s="25" t="n">
        <v>900</v>
      </c>
      <c r="H28" s="25" t="n">
        <v>346</v>
      </c>
      <c r="I28" s="25" t="n">
        <v>342</v>
      </c>
      <c r="J28" s="51" t="n">
        <v>45962</v>
      </c>
      <c r="K28" s="25" t="inlineStr">
        <is>
          <t>高</t>
        </is>
      </c>
      <c r="L28" s="25" t="inlineStr">
        <is>
          <t>团队模拟数据</t>
        </is>
      </c>
      <c r="M28" s="25" t="inlineStr">
        <is>
          <t>公开OEE数据仅来自一条真实产线，统一标记LINE-R01；多产线横向演示请使用10-15模拟层</t>
        </is>
      </c>
    </row>
    <row r="29">
      <c r="A29" s="25" t="inlineStr">
        <is>
          <t>WO-20251031-028</t>
        </is>
      </c>
      <c r="B29" s="25" t="inlineStr">
        <is>
          <t>SHIFT-PRE-20251031</t>
        </is>
      </c>
      <c r="C29" s="25" t="inlineStr">
        <is>
          <t>SO-2428</t>
        </is>
      </c>
      <c r="D29" s="25" t="inlineStr">
        <is>
          <t>VR-X1</t>
        </is>
      </c>
      <c r="E29" s="25" t="inlineStr">
        <is>
          <t>LINE-R01</t>
        </is>
      </c>
      <c r="F29" s="51" t="n">
        <v>45961</v>
      </c>
      <c r="G29" s="25" t="n">
        <v>1000</v>
      </c>
      <c r="H29" s="25" t="n">
        <v>506</v>
      </c>
      <c r="I29" s="25" t="n">
        <v>484</v>
      </c>
      <c r="J29" s="51" t="n">
        <v>45963</v>
      </c>
      <c r="K29" s="25" t="inlineStr">
        <is>
          <t>高</t>
        </is>
      </c>
      <c r="L29" s="25" t="inlineStr">
        <is>
          <t>团队模拟数据</t>
        </is>
      </c>
      <c r="M29" s="25" t="inlineStr">
        <is>
          <t>公开OEE数据仅来自一条真实产线，统一标记LINE-R01；多产线横向演示请使用10-15模拟层</t>
        </is>
      </c>
    </row>
    <row r="30">
      <c r="A30" s="25" t="inlineStr">
        <is>
          <t>WO-20251103-029</t>
        </is>
      </c>
      <c r="B30" s="25" t="inlineStr">
        <is>
          <t>SHIFT-PRE-20251103</t>
        </is>
      </c>
      <c r="C30" s="25" t="inlineStr">
        <is>
          <t>SO-2429</t>
        </is>
      </c>
      <c r="D30" s="25" t="inlineStr">
        <is>
          <t>AR-X2</t>
        </is>
      </c>
      <c r="E30" s="25" t="inlineStr">
        <is>
          <t>LINE-R01</t>
        </is>
      </c>
      <c r="F30" s="51" t="n">
        <v>45964</v>
      </c>
      <c r="G30" s="25" t="n">
        <v>1100</v>
      </c>
      <c r="H30" s="25" t="n">
        <v>923</v>
      </c>
      <c r="I30" s="25" t="n">
        <v>901</v>
      </c>
      <c r="J30" s="51" t="n">
        <v>45966</v>
      </c>
      <c r="K30" s="25" t="inlineStr">
        <is>
          <t>高</t>
        </is>
      </c>
      <c r="L30" s="25" t="inlineStr">
        <is>
          <t>团队模拟数据</t>
        </is>
      </c>
      <c r="M30" s="25" t="inlineStr">
        <is>
          <t>公开OEE数据仅来自一条真实产线，统一标记LINE-R01；多产线横向演示请使用10-15模拟层</t>
        </is>
      </c>
    </row>
    <row r="31">
      <c r="A31" s="25" t="inlineStr">
        <is>
          <t>WO-20251104-030</t>
        </is>
      </c>
      <c r="B31" s="25" t="inlineStr">
        <is>
          <t>SHIFT-PRE-20251104</t>
        </is>
      </c>
      <c r="C31" s="25" t="inlineStr">
        <is>
          <t>SO-2430</t>
        </is>
      </c>
      <c r="D31" s="25" t="inlineStr">
        <is>
          <t>AUDIO-X3</t>
        </is>
      </c>
      <c r="E31" s="25" t="inlineStr">
        <is>
          <t>LINE-R01</t>
        </is>
      </c>
      <c r="F31" s="51" t="n">
        <v>45965</v>
      </c>
      <c r="G31" s="25" t="n">
        <v>1200</v>
      </c>
      <c r="H31" s="25" t="n">
        <v>768</v>
      </c>
      <c r="I31" s="25" t="n">
        <v>743</v>
      </c>
      <c r="J31" s="51" t="n">
        <v>45967</v>
      </c>
      <c r="K31" s="25" t="inlineStr">
        <is>
          <t>高</t>
        </is>
      </c>
      <c r="L31" s="25" t="inlineStr">
        <is>
          <t>团队模拟数据</t>
        </is>
      </c>
      <c r="M31" s="25" t="inlineStr">
        <is>
          <t>公开OEE数据仅来自一条真实产线，统一标记LINE-R01；多产线横向演示请使用10-15模拟层</t>
        </is>
      </c>
    </row>
    <row r="32">
      <c r="A32" s="25" t="inlineStr">
        <is>
          <t>WO-20251105-031</t>
        </is>
      </c>
      <c r="B32" s="25" t="inlineStr">
        <is>
          <t>SHIFT-PRE-20251105</t>
        </is>
      </c>
      <c r="C32" s="25" t="inlineStr">
        <is>
          <t>SO-2431</t>
        </is>
      </c>
      <c r="D32" s="25" t="inlineStr">
        <is>
          <t>VR-X1</t>
        </is>
      </c>
      <c r="E32" s="25" t="inlineStr">
        <is>
          <t>LINE-R01</t>
        </is>
      </c>
      <c r="F32" s="51" t="n">
        <v>45966</v>
      </c>
      <c r="G32" s="25" t="n">
        <v>800</v>
      </c>
      <c r="H32" s="25" t="n">
        <v>621</v>
      </c>
      <c r="I32" s="25" t="n">
        <v>612</v>
      </c>
      <c r="J32" s="51" t="n">
        <v>45968</v>
      </c>
      <c r="K32" s="25" t="inlineStr">
        <is>
          <t>中</t>
        </is>
      </c>
      <c r="L32" s="25" t="inlineStr">
        <is>
          <t>团队模拟数据</t>
        </is>
      </c>
      <c r="M32" s="25" t="inlineStr">
        <is>
          <t>公开OEE数据仅来自一条真实产线，统一标记LINE-R01；多产线横向演示请使用10-15模拟层</t>
        </is>
      </c>
    </row>
    <row r="33">
      <c r="A33" s="25" t="inlineStr">
        <is>
          <t>WO-20251106-032</t>
        </is>
      </c>
      <c r="B33" s="25" t="inlineStr">
        <is>
          <t>SHIFT-PRE-20251106</t>
        </is>
      </c>
      <c r="C33" s="25" t="inlineStr">
        <is>
          <t>SO-2432</t>
        </is>
      </c>
      <c r="D33" s="25" t="inlineStr">
        <is>
          <t>AR-X2</t>
        </is>
      </c>
      <c r="E33" s="25" t="inlineStr">
        <is>
          <t>LINE-R01</t>
        </is>
      </c>
      <c r="F33" s="51" t="n">
        <v>45967</v>
      </c>
      <c r="G33" s="25" t="n">
        <v>900</v>
      </c>
      <c r="H33" s="25" t="n">
        <v>660</v>
      </c>
      <c r="I33" s="25" t="n">
        <v>658</v>
      </c>
      <c r="J33" s="51" t="n">
        <v>45969</v>
      </c>
      <c r="K33" s="25" t="inlineStr">
        <is>
          <t>高</t>
        </is>
      </c>
      <c r="L33" s="25" t="inlineStr">
        <is>
          <t>团队模拟数据</t>
        </is>
      </c>
      <c r="M33" s="25" t="inlineStr">
        <is>
          <t>公开OEE数据仅来自一条真实产线，统一标记LINE-R01；多产线横向演示请使用10-15模拟层</t>
        </is>
      </c>
    </row>
    <row r="34">
      <c r="A34" s="25" t="inlineStr">
        <is>
          <t>WO-20251107-033</t>
        </is>
      </c>
      <c r="B34" s="25" t="inlineStr">
        <is>
          <t>SHIFT-PRE-20251107</t>
        </is>
      </c>
      <c r="C34" s="25" t="inlineStr">
        <is>
          <t>SO-2433</t>
        </is>
      </c>
      <c r="D34" s="25" t="inlineStr">
        <is>
          <t>AUDIO-X3</t>
        </is>
      </c>
      <c r="E34" s="25" t="inlineStr">
        <is>
          <t>LINE-R01</t>
        </is>
      </c>
      <c r="F34" s="51" t="n">
        <v>45968</v>
      </c>
      <c r="G34" s="25" t="n">
        <v>1000</v>
      </c>
      <c r="H34" s="25" t="n">
        <v>487</v>
      </c>
      <c r="I34" s="25" t="n">
        <v>463</v>
      </c>
      <c r="J34" s="51" t="n">
        <v>45970</v>
      </c>
      <c r="K34" s="25" t="inlineStr">
        <is>
          <t>高</t>
        </is>
      </c>
      <c r="L34" s="25" t="inlineStr">
        <is>
          <t>团队模拟数据</t>
        </is>
      </c>
      <c r="M34" s="25" t="inlineStr">
        <is>
          <t>公开OEE数据仅来自一条真实产线，统一标记LINE-R01；多产线横向演示请使用10-15模拟层</t>
        </is>
      </c>
    </row>
    <row r="35">
      <c r="A35" s="25" t="inlineStr">
        <is>
          <t>WO-20251110-034</t>
        </is>
      </c>
      <c r="B35" s="25" t="inlineStr">
        <is>
          <t>SHIFT-PRE-20251110</t>
        </is>
      </c>
      <c r="C35" s="25" t="inlineStr">
        <is>
          <t>SO-2434</t>
        </is>
      </c>
      <c r="D35" s="25" t="inlineStr">
        <is>
          <t>VR-X1</t>
        </is>
      </c>
      <c r="E35" s="25" t="inlineStr">
        <is>
          <t>LINE-R01</t>
        </is>
      </c>
      <c r="F35" s="51" t="n">
        <v>45971</v>
      </c>
      <c r="G35" s="25" t="n">
        <v>1100</v>
      </c>
      <c r="H35" s="25" t="n">
        <v>791</v>
      </c>
      <c r="I35" s="25" t="n">
        <v>776</v>
      </c>
      <c r="J35" s="51" t="n">
        <v>45973</v>
      </c>
      <c r="K35" s="25" t="inlineStr">
        <is>
          <t>高</t>
        </is>
      </c>
      <c r="L35" s="25" t="inlineStr">
        <is>
          <t>团队模拟数据</t>
        </is>
      </c>
      <c r="M35" s="25" t="inlineStr">
        <is>
          <t>公开OEE数据仅来自一条真实产线，统一标记LINE-R01；多产线横向演示请使用10-15模拟层</t>
        </is>
      </c>
    </row>
    <row r="36">
      <c r="A36" s="25" t="inlineStr">
        <is>
          <t>WO-20251111-035</t>
        </is>
      </c>
      <c r="B36" s="25" t="inlineStr">
        <is>
          <t>SHIFT-PRE-20251111</t>
        </is>
      </c>
      <c r="C36" s="25" t="inlineStr">
        <is>
          <t>SO-2435</t>
        </is>
      </c>
      <c r="D36" s="25" t="inlineStr">
        <is>
          <t>AR-X2</t>
        </is>
      </c>
      <c r="E36" s="25" t="inlineStr">
        <is>
          <t>LINE-R01</t>
        </is>
      </c>
      <c r="F36" s="51" t="n">
        <v>45972</v>
      </c>
      <c r="G36" s="25" t="n">
        <v>1200</v>
      </c>
      <c r="H36" s="25" t="n">
        <v>666</v>
      </c>
      <c r="I36" s="25" t="n">
        <v>644</v>
      </c>
      <c r="J36" s="51" t="n">
        <v>45974</v>
      </c>
      <c r="K36" s="25" t="inlineStr">
        <is>
          <t>高</t>
        </is>
      </c>
      <c r="L36" s="25" t="inlineStr">
        <is>
          <t>团队模拟数据</t>
        </is>
      </c>
      <c r="M36" s="25" t="inlineStr">
        <is>
          <t>公开OEE数据仅来自一条真实产线，统一标记LINE-R01；多产线横向演示请使用10-15模拟层</t>
        </is>
      </c>
    </row>
    <row r="37">
      <c r="A37" s="25" t="inlineStr">
        <is>
          <t>WO-20251112-036</t>
        </is>
      </c>
      <c r="B37" s="25" t="inlineStr">
        <is>
          <t>SHIFT-PRE-20251112</t>
        </is>
      </c>
      <c r="C37" s="25" t="inlineStr">
        <is>
          <t>SO-2436</t>
        </is>
      </c>
      <c r="D37" s="25" t="inlineStr">
        <is>
          <t>AUDIO-X3</t>
        </is>
      </c>
      <c r="E37" s="25" t="inlineStr">
        <is>
          <t>LINE-R01</t>
        </is>
      </c>
      <c r="F37" s="51" t="n">
        <v>45973</v>
      </c>
      <c r="G37" s="25" t="n">
        <v>800</v>
      </c>
      <c r="H37" s="25" t="n">
        <v>435</v>
      </c>
      <c r="I37" s="25" t="n">
        <v>422</v>
      </c>
      <c r="J37" s="51" t="n">
        <v>45975</v>
      </c>
      <c r="K37" s="25" t="inlineStr">
        <is>
          <t>高</t>
        </is>
      </c>
      <c r="L37" s="25" t="inlineStr">
        <is>
          <t>团队模拟数据</t>
        </is>
      </c>
      <c r="M37" s="25" t="inlineStr">
        <is>
          <t>公开OEE数据仅来自一条真实产线，统一标记LINE-R01；多产线横向演示请使用10-15模拟层</t>
        </is>
      </c>
    </row>
    <row r="38">
      <c r="A38" s="25" t="inlineStr">
        <is>
          <t>WO-20251113-037</t>
        </is>
      </c>
      <c r="B38" s="25" t="inlineStr">
        <is>
          <t>SHIFT-PRE-20251113</t>
        </is>
      </c>
      <c r="C38" s="25" t="inlineStr">
        <is>
          <t>SO-2437</t>
        </is>
      </c>
      <c r="D38" s="25" t="inlineStr">
        <is>
          <t>VR-X1</t>
        </is>
      </c>
      <c r="E38" s="25" t="inlineStr">
        <is>
          <t>LINE-R01</t>
        </is>
      </c>
      <c r="F38" s="51" t="n">
        <v>45974</v>
      </c>
      <c r="G38" s="25" t="n">
        <v>900</v>
      </c>
      <c r="H38" s="25" t="n">
        <v>534</v>
      </c>
      <c r="I38" s="25" t="n">
        <v>521</v>
      </c>
      <c r="J38" s="51" t="n">
        <v>45976</v>
      </c>
      <c r="K38" s="25" t="inlineStr">
        <is>
          <t>高</t>
        </is>
      </c>
      <c r="L38" s="25" t="inlineStr">
        <is>
          <t>团队模拟数据</t>
        </is>
      </c>
      <c r="M38" s="25" t="inlineStr">
        <is>
          <t>公开OEE数据仅来自一条真实产线，统一标记LINE-R01；多产线横向演示请使用10-15模拟层</t>
        </is>
      </c>
    </row>
    <row r="39">
      <c r="A39" s="25" t="inlineStr">
        <is>
          <t>WO-20251114-038</t>
        </is>
      </c>
      <c r="B39" s="25" t="inlineStr">
        <is>
          <t>SHIFT-PRE-20251114</t>
        </is>
      </c>
      <c r="C39" s="25" t="inlineStr">
        <is>
          <t>SO-2438</t>
        </is>
      </c>
      <c r="D39" s="25" t="inlineStr">
        <is>
          <t>AR-X2</t>
        </is>
      </c>
      <c r="E39" s="25" t="inlineStr">
        <is>
          <t>LINE-R01</t>
        </is>
      </c>
      <c r="F39" s="51" t="n">
        <v>45975</v>
      </c>
      <c r="G39" s="25" t="n">
        <v>1000</v>
      </c>
      <c r="H39" s="25" t="n">
        <v>622</v>
      </c>
      <c r="I39" s="25" t="n">
        <v>611</v>
      </c>
      <c r="J39" s="51" t="n">
        <v>45977</v>
      </c>
      <c r="K39" s="25" t="inlineStr">
        <is>
          <t>高</t>
        </is>
      </c>
      <c r="L39" s="25" t="inlineStr">
        <is>
          <t>团队模拟数据</t>
        </is>
      </c>
      <c r="M39" s="25" t="inlineStr">
        <is>
          <t>公开OEE数据仅来自一条真实产线，统一标记LINE-R01；多产线横向演示请使用10-15模拟层</t>
        </is>
      </c>
    </row>
    <row r="40">
      <c r="A40" s="25" t="inlineStr">
        <is>
          <t>WO-20251117-039</t>
        </is>
      </c>
      <c r="B40" s="25" t="inlineStr">
        <is>
          <t>SHIFT-PRE-20251117</t>
        </is>
      </c>
      <c r="C40" s="25" t="inlineStr">
        <is>
          <t>SO-2439</t>
        </is>
      </c>
      <c r="D40" s="25" t="inlineStr">
        <is>
          <t>AUDIO-X3</t>
        </is>
      </c>
      <c r="E40" s="25" t="inlineStr">
        <is>
          <t>LINE-R01</t>
        </is>
      </c>
      <c r="F40" s="51" t="n">
        <v>45978</v>
      </c>
      <c r="G40" s="25" t="n">
        <v>1100</v>
      </c>
      <c r="H40" s="25" t="n">
        <v>682</v>
      </c>
      <c r="I40" s="25" t="n">
        <v>674</v>
      </c>
      <c r="J40" s="51" t="n">
        <v>45980</v>
      </c>
      <c r="K40" s="25" t="inlineStr">
        <is>
          <t>高</t>
        </is>
      </c>
      <c r="L40" s="25" t="inlineStr">
        <is>
          <t>团队模拟数据</t>
        </is>
      </c>
      <c r="M40" s="25" t="inlineStr">
        <is>
          <t>公开OEE数据仅来自一条真实产线，统一标记LINE-R01；多产线横向演示请使用10-15模拟层</t>
        </is>
      </c>
    </row>
    <row r="41">
      <c r="A41" s="25" t="inlineStr">
        <is>
          <t>WO-20251118-040</t>
        </is>
      </c>
      <c r="B41" s="25" t="inlineStr">
        <is>
          <t>SHIFT-PRE-20251118</t>
        </is>
      </c>
      <c r="C41" s="25" t="inlineStr">
        <is>
          <t>SO-2440</t>
        </is>
      </c>
      <c r="D41" s="25" t="inlineStr">
        <is>
          <t>VR-X1</t>
        </is>
      </c>
      <c r="E41" s="25" t="inlineStr">
        <is>
          <t>LINE-R01</t>
        </is>
      </c>
      <c r="F41" s="51" t="n">
        <v>45979</v>
      </c>
      <c r="G41" s="25" t="n">
        <v>1200</v>
      </c>
      <c r="H41" s="25" t="n">
        <v>827</v>
      </c>
      <c r="I41" s="25" t="n">
        <v>808</v>
      </c>
      <c r="J41" s="51" t="n">
        <v>45981</v>
      </c>
      <c r="K41" s="25" t="inlineStr">
        <is>
          <t>高</t>
        </is>
      </c>
      <c r="L41" s="25" t="inlineStr">
        <is>
          <t>团队模拟数据</t>
        </is>
      </c>
      <c r="M41" s="25" t="inlineStr">
        <is>
          <t>公开OEE数据仅来自一条真实产线，统一标记LINE-R01；多产线横向演示请使用10-15模拟层</t>
        </is>
      </c>
    </row>
    <row r="42">
      <c r="A42" s="25" t="inlineStr">
        <is>
          <t>WO-20251119-041</t>
        </is>
      </c>
      <c r="B42" s="25" t="inlineStr">
        <is>
          <t>SHIFT-PRE-20251119</t>
        </is>
      </c>
      <c r="C42" s="25" t="inlineStr">
        <is>
          <t>SO-2441</t>
        </is>
      </c>
      <c r="D42" s="25" t="inlineStr">
        <is>
          <t>AR-X2</t>
        </is>
      </c>
      <c r="E42" s="25" t="inlineStr">
        <is>
          <t>LINE-R01</t>
        </is>
      </c>
      <c r="F42" s="51" t="n">
        <v>45980</v>
      </c>
      <c r="G42" s="25" t="n">
        <v>800</v>
      </c>
      <c r="H42" s="25" t="n">
        <v>448</v>
      </c>
      <c r="I42" s="25" t="n">
        <v>431</v>
      </c>
      <c r="J42" s="51" t="n">
        <v>45982</v>
      </c>
      <c r="K42" s="25" t="inlineStr">
        <is>
          <t>高</t>
        </is>
      </c>
      <c r="L42" s="25" t="inlineStr">
        <is>
          <t>团队模拟数据</t>
        </is>
      </c>
      <c r="M42" s="25" t="inlineStr">
        <is>
          <t>公开OEE数据仅来自一条真实产线，统一标记LINE-R01；多产线横向演示请使用10-15模拟层</t>
        </is>
      </c>
    </row>
    <row r="43">
      <c r="A43" s="25" t="inlineStr">
        <is>
          <t>WO-20251120-042</t>
        </is>
      </c>
      <c r="B43" s="25" t="inlineStr">
        <is>
          <t>SHIFT-PRE-20251120</t>
        </is>
      </c>
      <c r="C43" s="25" t="inlineStr">
        <is>
          <t>SO-2442</t>
        </is>
      </c>
      <c r="D43" s="25" t="inlineStr">
        <is>
          <t>AUDIO-X3</t>
        </is>
      </c>
      <c r="E43" s="25" t="inlineStr">
        <is>
          <t>LINE-R01</t>
        </is>
      </c>
      <c r="F43" s="51" t="n">
        <v>45981</v>
      </c>
      <c r="G43" s="25" t="n">
        <v>900</v>
      </c>
      <c r="H43" s="25" t="n">
        <v>614</v>
      </c>
      <c r="I43" s="25" t="n">
        <v>611</v>
      </c>
      <c r="J43" s="51" t="n">
        <v>45983</v>
      </c>
      <c r="K43" s="25" t="inlineStr">
        <is>
          <t>高</t>
        </is>
      </c>
      <c r="L43" s="25" t="inlineStr">
        <is>
          <t>团队模拟数据</t>
        </is>
      </c>
      <c r="M43" s="25" t="inlineStr">
        <is>
          <t>公开OEE数据仅来自一条真实产线，统一标记LINE-R01；多产线横向演示请使用10-15模拟层</t>
        </is>
      </c>
    </row>
    <row r="44">
      <c r="A44" s="25" t="inlineStr">
        <is>
          <t>WO-20251121-043</t>
        </is>
      </c>
      <c r="B44" s="25" t="inlineStr">
        <is>
          <t>SHIFT-PRE-20251121</t>
        </is>
      </c>
      <c r="C44" s="25" t="inlineStr">
        <is>
          <t>SO-2443</t>
        </is>
      </c>
      <c r="D44" s="25" t="inlineStr">
        <is>
          <t>VR-X1</t>
        </is>
      </c>
      <c r="E44" s="25" t="inlineStr">
        <is>
          <t>LINE-R01</t>
        </is>
      </c>
      <c r="F44" s="51" t="n">
        <v>45982</v>
      </c>
      <c r="G44" s="25" t="n">
        <v>1000</v>
      </c>
      <c r="H44" s="25" t="n">
        <v>751</v>
      </c>
      <c r="I44" s="25" t="n">
        <v>727</v>
      </c>
      <c r="J44" s="51" t="n">
        <v>45984</v>
      </c>
      <c r="K44" s="25" t="inlineStr">
        <is>
          <t>高</t>
        </is>
      </c>
      <c r="L44" s="25" t="inlineStr">
        <is>
          <t>团队模拟数据</t>
        </is>
      </c>
      <c r="M44" s="25" t="inlineStr">
        <is>
          <t>公开OEE数据仅来自一条真实产线，统一标记LINE-R01；多产线横向演示请使用10-15模拟层</t>
        </is>
      </c>
    </row>
    <row r="45">
      <c r="A45" s="25" t="inlineStr">
        <is>
          <t>WO-20251124-044</t>
        </is>
      </c>
      <c r="B45" s="25" t="inlineStr">
        <is>
          <t>SHIFT-PRE-20251124</t>
        </is>
      </c>
      <c r="C45" s="25" t="inlineStr">
        <is>
          <t>SO-2444</t>
        </is>
      </c>
      <c r="D45" s="25" t="inlineStr">
        <is>
          <t>AR-X2</t>
        </is>
      </c>
      <c r="E45" s="25" t="inlineStr">
        <is>
          <t>LINE-R01</t>
        </is>
      </c>
      <c r="F45" s="51" t="n">
        <v>45985</v>
      </c>
      <c r="G45" s="25" t="n">
        <v>1100</v>
      </c>
      <c r="H45" s="25" t="n">
        <v>881</v>
      </c>
      <c r="I45" s="25" t="n">
        <v>869</v>
      </c>
      <c r="J45" s="51" t="n">
        <v>45987</v>
      </c>
      <c r="K45" s="25" t="inlineStr">
        <is>
          <t>中</t>
        </is>
      </c>
      <c r="L45" s="25" t="inlineStr">
        <is>
          <t>团队模拟数据</t>
        </is>
      </c>
      <c r="M45" s="25" t="inlineStr">
        <is>
          <t>公开OEE数据仅来自一条真实产线，统一标记LINE-R01；多产线横向演示请使用10-15模拟层</t>
        </is>
      </c>
    </row>
    <row r="46">
      <c r="A46" s="25" t="inlineStr">
        <is>
          <t>WO-20251125-045</t>
        </is>
      </c>
      <c r="B46" s="25" t="inlineStr">
        <is>
          <t>SHIFT-PRE-20251125</t>
        </is>
      </c>
      <c r="C46" s="25" t="inlineStr">
        <is>
          <t>SO-2445</t>
        </is>
      </c>
      <c r="D46" s="25" t="inlineStr">
        <is>
          <t>AUDIO-X3</t>
        </is>
      </c>
      <c r="E46" s="25" t="inlineStr">
        <is>
          <t>LINE-R01</t>
        </is>
      </c>
      <c r="F46" s="51" t="n">
        <v>45986</v>
      </c>
      <c r="G46" s="25" t="n">
        <v>1200</v>
      </c>
      <c r="H46" s="25" t="n">
        <v>850</v>
      </c>
      <c r="I46" s="25" t="n">
        <v>833</v>
      </c>
      <c r="J46" s="51" t="n">
        <v>45988</v>
      </c>
      <c r="K46" s="25" t="inlineStr">
        <is>
          <t>高</t>
        </is>
      </c>
      <c r="L46" s="25" t="inlineStr">
        <is>
          <t>团队模拟数据</t>
        </is>
      </c>
      <c r="M46" s="25" t="inlineStr">
        <is>
          <t>公开OEE数据仅来自一条真实产线，统一标记LINE-R01；多产线横向演示请使用10-15模拟层</t>
        </is>
      </c>
    </row>
    <row r="47">
      <c r="A47" s="25" t="inlineStr">
        <is>
          <t>WO-20251126-046</t>
        </is>
      </c>
      <c r="B47" s="25" t="inlineStr">
        <is>
          <t>SHIFT-PRE-20251126</t>
        </is>
      </c>
      <c r="C47" s="25" t="inlineStr">
        <is>
          <t>SO-2446</t>
        </is>
      </c>
      <c r="D47" s="25" t="inlineStr">
        <is>
          <t>VR-X1</t>
        </is>
      </c>
      <c r="E47" s="25" t="inlineStr">
        <is>
          <t>LINE-R01</t>
        </is>
      </c>
      <c r="F47" s="51" t="n">
        <v>45987</v>
      </c>
      <c r="G47" s="25" t="n">
        <v>800</v>
      </c>
      <c r="H47" s="25" t="n">
        <v>621</v>
      </c>
      <c r="I47" s="25" t="n">
        <v>615</v>
      </c>
      <c r="J47" s="51" t="n">
        <v>45989</v>
      </c>
      <c r="K47" s="25" t="inlineStr">
        <is>
          <t>中</t>
        </is>
      </c>
      <c r="L47" s="25" t="inlineStr">
        <is>
          <t>团队模拟数据</t>
        </is>
      </c>
      <c r="M47" s="25" t="inlineStr">
        <is>
          <t>公开OEE数据仅来自一条真实产线，统一标记LINE-R01；多产线横向演示请使用10-15模拟层</t>
        </is>
      </c>
    </row>
    <row r="48">
      <c r="A48" s="25" t="inlineStr">
        <is>
          <t>WO-20251127-047</t>
        </is>
      </c>
      <c r="B48" s="25" t="inlineStr">
        <is>
          <t>SHIFT-PRE-20251127</t>
        </is>
      </c>
      <c r="C48" s="25" t="inlineStr">
        <is>
          <t>SO-2447</t>
        </is>
      </c>
      <c r="D48" s="25" t="inlineStr">
        <is>
          <t>AR-X2</t>
        </is>
      </c>
      <c r="E48" s="25" t="inlineStr">
        <is>
          <t>LINE-R01</t>
        </is>
      </c>
      <c r="F48" s="51" t="n">
        <v>45988</v>
      </c>
      <c r="G48" s="25" t="n">
        <v>900</v>
      </c>
      <c r="H48" s="25" t="n">
        <v>664</v>
      </c>
      <c r="I48" s="25" t="n">
        <v>654</v>
      </c>
      <c r="J48" s="51" t="n">
        <v>45990</v>
      </c>
      <c r="K48" s="25" t="inlineStr">
        <is>
          <t>高</t>
        </is>
      </c>
      <c r="L48" s="25" t="inlineStr">
        <is>
          <t>团队模拟数据</t>
        </is>
      </c>
      <c r="M48" s="25" t="inlineStr">
        <is>
          <t>公开OEE数据仅来自一条真实产线，统一标记LINE-R01；多产线横向演示请使用10-15模拟层</t>
        </is>
      </c>
    </row>
    <row r="49">
      <c r="A49" s="25" t="inlineStr">
        <is>
          <t>WO-20251128-048</t>
        </is>
      </c>
      <c r="B49" s="25" t="inlineStr">
        <is>
          <t>SHIFT-PRE-20251128</t>
        </is>
      </c>
      <c r="C49" s="25" t="inlineStr">
        <is>
          <t>SO-2448</t>
        </is>
      </c>
      <c r="D49" s="25" t="inlineStr">
        <is>
          <t>AUDIO-X3</t>
        </is>
      </c>
      <c r="E49" s="25" t="inlineStr">
        <is>
          <t>LINE-R01</t>
        </is>
      </c>
      <c r="F49" s="51" t="n">
        <v>45989</v>
      </c>
      <c r="G49" s="25" t="n">
        <v>1000</v>
      </c>
      <c r="H49" s="25" t="n">
        <v>611</v>
      </c>
      <c r="I49" s="25" t="n">
        <v>605</v>
      </c>
      <c r="J49" s="51" t="n">
        <v>45991</v>
      </c>
      <c r="K49" s="25" t="inlineStr">
        <is>
          <t>高</t>
        </is>
      </c>
      <c r="L49" s="25" t="inlineStr">
        <is>
          <t>团队模拟数据</t>
        </is>
      </c>
      <c r="M49" s="25" t="inlineStr">
        <is>
          <t>公开OEE数据仅来自一条真实产线，统一标记LINE-R01；多产线横向演示请使用10-15模拟层</t>
        </is>
      </c>
    </row>
    <row r="50">
      <c r="A50" s="25" t="inlineStr">
        <is>
          <t>WO-20251201-049</t>
        </is>
      </c>
      <c r="B50" s="25" t="inlineStr">
        <is>
          <t>SHIFT-PRE-20251201</t>
        </is>
      </c>
      <c r="C50" s="25" t="inlineStr">
        <is>
          <t>SO-2449</t>
        </is>
      </c>
      <c r="D50" s="25" t="inlineStr">
        <is>
          <t>VR-X1</t>
        </is>
      </c>
      <c r="E50" s="25" t="inlineStr">
        <is>
          <t>LINE-R01</t>
        </is>
      </c>
      <c r="F50" s="51" t="n">
        <v>45992</v>
      </c>
      <c r="G50" s="25" t="n">
        <v>1100</v>
      </c>
      <c r="H50" s="25" t="n">
        <v>516</v>
      </c>
      <c r="I50" s="25" t="n">
        <v>508</v>
      </c>
      <c r="J50" s="51" t="n">
        <v>45994</v>
      </c>
      <c r="K50" s="25" t="inlineStr">
        <is>
          <t>高</t>
        </is>
      </c>
      <c r="L50" s="25" t="inlineStr">
        <is>
          <t>团队模拟数据</t>
        </is>
      </c>
      <c r="M50" s="25" t="inlineStr">
        <is>
          <t>公开OEE数据仅来自一条真实产线，统一标记LINE-R01；多产线横向演示请使用10-15模拟层</t>
        </is>
      </c>
    </row>
    <row r="51">
      <c r="A51" s="25" t="inlineStr">
        <is>
          <t>WO-20251202-050</t>
        </is>
      </c>
      <c r="B51" s="25" t="inlineStr">
        <is>
          <t>SHIFT-PRE-20251202</t>
        </is>
      </c>
      <c r="C51" s="25" t="inlineStr">
        <is>
          <t>SO-2450</t>
        </is>
      </c>
      <c r="D51" s="25" t="inlineStr">
        <is>
          <t>AR-X2</t>
        </is>
      </c>
      <c r="E51" s="25" t="inlineStr">
        <is>
          <t>LINE-R01</t>
        </is>
      </c>
      <c r="F51" s="51" t="n">
        <v>45993</v>
      </c>
      <c r="G51" s="25" t="n">
        <v>1200</v>
      </c>
      <c r="H51" s="25" t="n">
        <v>889</v>
      </c>
      <c r="I51" s="25" t="n">
        <v>885</v>
      </c>
      <c r="J51" s="51" t="n">
        <v>45995</v>
      </c>
      <c r="K51" s="25" t="inlineStr">
        <is>
          <t>高</t>
        </is>
      </c>
      <c r="L51" s="25" t="inlineStr">
        <is>
          <t>团队模拟数据</t>
        </is>
      </c>
      <c r="M51" s="25" t="inlineStr">
        <is>
          <t>公开OEE数据仅来自一条真实产线，统一标记LINE-R01；多产线横向演示请使用10-15模拟层</t>
        </is>
      </c>
    </row>
    <row r="52">
      <c r="A52" s="25" t="inlineStr">
        <is>
          <t>WO-20251203-051</t>
        </is>
      </c>
      <c r="B52" s="25" t="inlineStr">
        <is>
          <t>SHIFT-PRE-20251203</t>
        </is>
      </c>
      <c r="C52" s="25" t="inlineStr">
        <is>
          <t>SO-2451</t>
        </is>
      </c>
      <c r="D52" s="25" t="inlineStr">
        <is>
          <t>AUDIO-X3</t>
        </is>
      </c>
      <c r="E52" s="25" t="inlineStr">
        <is>
          <t>LINE-R01</t>
        </is>
      </c>
      <c r="F52" s="51" t="n">
        <v>45994</v>
      </c>
      <c r="G52" s="25" t="n">
        <v>800</v>
      </c>
      <c r="H52" s="25" t="n">
        <v>625</v>
      </c>
      <c r="I52" s="25" t="n">
        <v>619</v>
      </c>
      <c r="J52" s="51" t="n">
        <v>45996</v>
      </c>
      <c r="K52" s="25" t="inlineStr">
        <is>
          <t>中</t>
        </is>
      </c>
      <c r="L52" s="25" t="inlineStr">
        <is>
          <t>团队模拟数据</t>
        </is>
      </c>
      <c r="M52" s="25" t="inlineStr">
        <is>
          <t>公开OEE数据仅来自一条真实产线，统一标记LINE-R01；多产线横向演示请使用10-15模拟层</t>
        </is>
      </c>
    </row>
    <row r="53">
      <c r="A53" s="25" t="inlineStr">
        <is>
          <t>WO-20251204-052</t>
        </is>
      </c>
      <c r="B53" s="25" t="inlineStr">
        <is>
          <t>SHIFT-PRE-20251204</t>
        </is>
      </c>
      <c r="C53" s="25" t="inlineStr">
        <is>
          <t>SO-2452</t>
        </is>
      </c>
      <c r="D53" s="25" t="inlineStr">
        <is>
          <t>VR-X1</t>
        </is>
      </c>
      <c r="E53" s="25" t="inlineStr">
        <is>
          <t>LINE-R01</t>
        </is>
      </c>
      <c r="F53" s="51" t="n">
        <v>45995</v>
      </c>
      <c r="G53" s="25" t="n">
        <v>900</v>
      </c>
      <c r="H53" s="25" t="n">
        <v>571</v>
      </c>
      <c r="I53" s="25" t="n">
        <v>523</v>
      </c>
      <c r="J53" s="51" t="n">
        <v>45997</v>
      </c>
      <c r="K53" s="25" t="inlineStr">
        <is>
          <t>高</t>
        </is>
      </c>
      <c r="L53" s="25" t="inlineStr">
        <is>
          <t>团队模拟数据</t>
        </is>
      </c>
      <c r="M53" s="25" t="inlineStr">
        <is>
          <t>公开OEE数据仅来自一条真实产线，统一标记LINE-R01；多产线横向演示请使用10-15模拟层</t>
        </is>
      </c>
    </row>
    <row r="54">
      <c r="A54" s="25" t="inlineStr">
        <is>
          <t>WO-20251205-053</t>
        </is>
      </c>
      <c r="B54" s="25" t="inlineStr">
        <is>
          <t>SHIFT-PRE-20251205</t>
        </is>
      </c>
      <c r="C54" s="25" t="inlineStr">
        <is>
          <t>SO-2453</t>
        </is>
      </c>
      <c r="D54" s="25" t="inlineStr">
        <is>
          <t>AR-X2</t>
        </is>
      </c>
      <c r="E54" s="25" t="inlineStr">
        <is>
          <t>LINE-R01</t>
        </is>
      </c>
      <c r="F54" s="51" t="n">
        <v>45996</v>
      </c>
      <c r="G54" s="25" t="n">
        <v>1000</v>
      </c>
      <c r="H54" s="25" t="n">
        <v>750</v>
      </c>
      <c r="I54" s="25" t="n">
        <v>736</v>
      </c>
      <c r="J54" s="51" t="n">
        <v>45998</v>
      </c>
      <c r="K54" s="25" t="inlineStr">
        <is>
          <t>高</t>
        </is>
      </c>
      <c r="L54" s="25" t="inlineStr">
        <is>
          <t>团队模拟数据</t>
        </is>
      </c>
      <c r="M54" s="25" t="inlineStr">
        <is>
          <t>公开OEE数据仅来自一条真实产线，统一标记LINE-R01；多产线横向演示请使用10-15模拟层</t>
        </is>
      </c>
    </row>
    <row r="55">
      <c r="A55" s="25" t="inlineStr">
        <is>
          <t>WO-20251208-054</t>
        </is>
      </c>
      <c r="B55" s="25" t="inlineStr">
        <is>
          <t>SHIFT-PRE-20251208</t>
        </is>
      </c>
      <c r="C55" s="25" t="inlineStr">
        <is>
          <t>SO-2454</t>
        </is>
      </c>
      <c r="D55" s="25" t="inlineStr">
        <is>
          <t>AUDIO-X3</t>
        </is>
      </c>
      <c r="E55" s="25" t="inlineStr">
        <is>
          <t>LINE-R01</t>
        </is>
      </c>
      <c r="F55" s="51" t="n">
        <v>45999</v>
      </c>
      <c r="G55" s="25" t="n">
        <v>1100</v>
      </c>
      <c r="H55" s="25" t="n">
        <v>672</v>
      </c>
      <c r="I55" s="25" t="n">
        <v>659</v>
      </c>
      <c r="J55" s="51" t="n">
        <v>46001</v>
      </c>
      <c r="K55" s="25" t="inlineStr">
        <is>
          <t>高</t>
        </is>
      </c>
      <c r="L55" s="25" t="inlineStr">
        <is>
          <t>团队模拟数据</t>
        </is>
      </c>
      <c r="M55" s="25" t="inlineStr">
        <is>
          <t>公开OEE数据仅来自一条真实产线，统一标记LINE-R01；多产线横向演示请使用10-15模拟层</t>
        </is>
      </c>
    </row>
    <row r="56">
      <c r="A56" s="25" t="inlineStr">
        <is>
          <t>WO-20251209-055</t>
        </is>
      </c>
      <c r="B56" s="25" t="inlineStr">
        <is>
          <t>SHIFT-PRE-20251209</t>
        </is>
      </c>
      <c r="C56" s="25" t="inlineStr">
        <is>
          <t>SO-2455</t>
        </is>
      </c>
      <c r="D56" s="25" t="inlineStr">
        <is>
          <t>VR-X1</t>
        </is>
      </c>
      <c r="E56" s="25" t="inlineStr">
        <is>
          <t>LINE-R01</t>
        </is>
      </c>
      <c r="F56" s="51" t="n">
        <v>46000</v>
      </c>
      <c r="G56" s="25" t="n">
        <v>1200</v>
      </c>
      <c r="H56" s="25" t="n">
        <v>906</v>
      </c>
      <c r="I56" s="25" t="n">
        <v>901</v>
      </c>
      <c r="J56" s="51" t="n">
        <v>46002</v>
      </c>
      <c r="K56" s="25" t="inlineStr">
        <is>
          <t>中</t>
        </is>
      </c>
      <c r="L56" s="25" t="inlineStr">
        <is>
          <t>团队模拟数据</t>
        </is>
      </c>
      <c r="M56" s="25" t="inlineStr">
        <is>
          <t>公开OEE数据仅来自一条真实产线，统一标记LINE-R01；多产线横向演示请使用10-15模拟层</t>
        </is>
      </c>
    </row>
    <row r="57">
      <c r="A57" s="25" t="inlineStr">
        <is>
          <t>WO-20251210-056</t>
        </is>
      </c>
      <c r="B57" s="25" t="inlineStr">
        <is>
          <t>SHIFT-PRE-20251210</t>
        </is>
      </c>
      <c r="C57" s="25" t="inlineStr">
        <is>
          <t>SO-2456</t>
        </is>
      </c>
      <c r="D57" s="25" t="inlineStr">
        <is>
          <t>AR-X2</t>
        </is>
      </c>
      <c r="E57" s="25" t="inlineStr">
        <is>
          <t>LINE-R01</t>
        </is>
      </c>
      <c r="F57" s="51" t="n">
        <v>46001</v>
      </c>
      <c r="G57" s="25" t="n">
        <v>800</v>
      </c>
      <c r="H57" s="25" t="n">
        <v>558</v>
      </c>
      <c r="I57" s="25" t="n">
        <v>552</v>
      </c>
      <c r="J57" s="51" t="n">
        <v>46003</v>
      </c>
      <c r="K57" s="25" t="inlineStr">
        <is>
          <t>高</t>
        </is>
      </c>
      <c r="L57" s="25" t="inlineStr">
        <is>
          <t>团队模拟数据</t>
        </is>
      </c>
      <c r="M57" s="25" t="inlineStr">
        <is>
          <t>公开OEE数据仅来自一条真实产线，统一标记LINE-R01；多产线横向演示请使用10-15模拟层</t>
        </is>
      </c>
    </row>
    <row r="58">
      <c r="A58" s="25" t="inlineStr">
        <is>
          <t>WO-20251211-057</t>
        </is>
      </c>
      <c r="B58" s="25" t="inlineStr">
        <is>
          <t>SHIFT-PRE-20251211</t>
        </is>
      </c>
      <c r="C58" s="25" t="inlineStr">
        <is>
          <t>SO-2457</t>
        </is>
      </c>
      <c r="D58" s="25" t="inlineStr">
        <is>
          <t>AUDIO-X3</t>
        </is>
      </c>
      <c r="E58" s="25" t="inlineStr">
        <is>
          <t>LINE-R01</t>
        </is>
      </c>
      <c r="F58" s="51" t="n">
        <v>46002</v>
      </c>
      <c r="G58" s="25" t="n">
        <v>900</v>
      </c>
      <c r="H58" s="25" t="n">
        <v>525</v>
      </c>
      <c r="I58" s="25" t="n">
        <v>521</v>
      </c>
      <c r="J58" s="51" t="n">
        <v>46004</v>
      </c>
      <c r="K58" s="25" t="inlineStr">
        <is>
          <t>高</t>
        </is>
      </c>
      <c r="L58" s="25" t="inlineStr">
        <is>
          <t>团队模拟数据</t>
        </is>
      </c>
      <c r="M58" s="25" t="inlineStr">
        <is>
          <t>公开OEE数据仅来自一条真实产线，统一标记LINE-R01；多产线横向演示请使用10-15模拟层</t>
        </is>
      </c>
    </row>
    <row r="59">
      <c r="A59" s="25" t="inlineStr">
        <is>
          <t>WO-20251212-058</t>
        </is>
      </c>
      <c r="B59" s="25" t="inlineStr">
        <is>
          <t>SHIFT-PRE-20251212</t>
        </is>
      </c>
      <c r="C59" s="25" t="inlineStr">
        <is>
          <t>SO-2458</t>
        </is>
      </c>
      <c r="D59" s="25" t="inlineStr">
        <is>
          <t>VR-X1</t>
        </is>
      </c>
      <c r="E59" s="25" t="inlineStr">
        <is>
          <t>LINE-R01</t>
        </is>
      </c>
      <c r="F59" s="51" t="n">
        <v>46003</v>
      </c>
      <c r="G59" s="25" t="n">
        <v>1000</v>
      </c>
      <c r="H59" s="25" t="n">
        <v>650</v>
      </c>
      <c r="I59" s="25" t="n">
        <v>644</v>
      </c>
      <c r="J59" s="51" t="n">
        <v>46005</v>
      </c>
      <c r="K59" s="25" t="inlineStr">
        <is>
          <t>高</t>
        </is>
      </c>
      <c r="L59" s="25" t="inlineStr">
        <is>
          <t>团队模拟数据</t>
        </is>
      </c>
      <c r="M59" s="25" t="inlineStr">
        <is>
          <t>公开OEE数据仅来自一条真实产线，统一标记LINE-R01；多产线横向演示请使用10-15模拟层</t>
        </is>
      </c>
    </row>
    <row r="60">
      <c r="A60" s="25" t="inlineStr">
        <is>
          <t>WO-20251215-059</t>
        </is>
      </c>
      <c r="B60" s="25" t="inlineStr">
        <is>
          <t>SHIFT-PRE-20251215</t>
        </is>
      </c>
      <c r="C60" s="25" t="inlineStr">
        <is>
          <t>SO-2459</t>
        </is>
      </c>
      <c r="D60" s="25" t="inlineStr">
        <is>
          <t>AR-X2</t>
        </is>
      </c>
      <c r="E60" s="25" t="inlineStr">
        <is>
          <t>LINE-R01</t>
        </is>
      </c>
      <c r="F60" s="51" t="n">
        <v>46006</v>
      </c>
      <c r="G60" s="25" t="n">
        <v>1100</v>
      </c>
      <c r="H60" s="25" t="n">
        <v>786</v>
      </c>
      <c r="I60" s="25" t="n">
        <v>778</v>
      </c>
      <c r="J60" s="51" t="n">
        <v>46008</v>
      </c>
      <c r="K60" s="25" t="inlineStr">
        <is>
          <t>高</t>
        </is>
      </c>
      <c r="L60" s="25" t="inlineStr">
        <is>
          <t>团队模拟数据</t>
        </is>
      </c>
      <c r="M60" s="25" t="inlineStr">
        <is>
          <t>公开OEE数据仅来自一条真实产线，统一标记LINE-R01；多产线横向演示请使用10-15模拟层</t>
        </is>
      </c>
    </row>
    <row r="61">
      <c r="A61" s="25" t="inlineStr">
        <is>
          <t>WO-20251216-060</t>
        </is>
      </c>
      <c r="B61" s="25" t="inlineStr">
        <is>
          <t>SHIFT-PRE-20251216</t>
        </is>
      </c>
      <c r="C61" s="25" t="inlineStr">
        <is>
          <t>SO-2460</t>
        </is>
      </c>
      <c r="D61" s="25" t="inlineStr">
        <is>
          <t>AUDIO-X3</t>
        </is>
      </c>
      <c r="E61" s="25" t="inlineStr">
        <is>
          <t>LINE-R01</t>
        </is>
      </c>
      <c r="F61" s="51" t="n">
        <v>46007</v>
      </c>
      <c r="G61" s="25" t="n">
        <v>1200</v>
      </c>
      <c r="H61" s="25" t="n">
        <v>733</v>
      </c>
      <c r="I61" s="25" t="n">
        <v>711</v>
      </c>
      <c r="J61" s="51" t="n">
        <v>46009</v>
      </c>
      <c r="K61" s="25" t="inlineStr">
        <is>
          <t>高</t>
        </is>
      </c>
      <c r="L61" s="25" t="inlineStr">
        <is>
          <t>团队模拟数据</t>
        </is>
      </c>
      <c r="M61" s="25" t="inlineStr">
        <is>
          <t>公开OEE数据仅来自一条真实产线，统一标记LINE-R01；多产线横向演示请使用10-15模拟层</t>
        </is>
      </c>
    </row>
    <row r="62">
      <c r="A62" s="25" t="inlineStr">
        <is>
          <t>WO-20251217-061</t>
        </is>
      </c>
      <c r="B62" s="25" t="inlineStr">
        <is>
          <t>SHIFT-PRE-20251217</t>
        </is>
      </c>
      <c r="C62" s="25" t="inlineStr">
        <is>
          <t>SO-2461</t>
        </is>
      </c>
      <c r="D62" s="25" t="inlineStr">
        <is>
          <t>VR-X1</t>
        </is>
      </c>
      <c r="E62" s="25" t="inlineStr">
        <is>
          <t>LINE-R01</t>
        </is>
      </c>
      <c r="F62" s="51" t="n">
        <v>46008</v>
      </c>
      <c r="G62" s="25" t="n">
        <v>800</v>
      </c>
      <c r="H62" s="25" t="n">
        <v>469</v>
      </c>
      <c r="I62" s="25" t="n">
        <v>466</v>
      </c>
      <c r="J62" s="51" t="n">
        <v>46010</v>
      </c>
      <c r="K62" s="25" t="inlineStr">
        <is>
          <t>高</t>
        </is>
      </c>
      <c r="L62" s="25" t="inlineStr">
        <is>
          <t>团队模拟数据</t>
        </is>
      </c>
      <c r="M62" s="25" t="inlineStr">
        <is>
          <t>公开OEE数据仅来自一条真实产线，统一标记LINE-R01；多产线横向演示请使用10-15模拟层</t>
        </is>
      </c>
    </row>
    <row r="63">
      <c r="A63" s="25" t="inlineStr">
        <is>
          <t>WO-20251218-062</t>
        </is>
      </c>
      <c r="B63" s="25" t="inlineStr">
        <is>
          <t>SHIFT-PRE-20251218</t>
        </is>
      </c>
      <c r="C63" s="25" t="inlineStr">
        <is>
          <t>SO-2462</t>
        </is>
      </c>
      <c r="D63" s="25" t="inlineStr">
        <is>
          <t>AR-X2</t>
        </is>
      </c>
      <c r="E63" s="25" t="inlineStr">
        <is>
          <t>LINE-R01</t>
        </is>
      </c>
      <c r="F63" s="51" t="n">
        <v>46009</v>
      </c>
      <c r="G63" s="25" t="n">
        <v>900</v>
      </c>
      <c r="H63" s="25" t="n">
        <v>419</v>
      </c>
      <c r="I63" s="25" t="n">
        <v>416</v>
      </c>
      <c r="J63" s="51" t="n">
        <v>46011</v>
      </c>
      <c r="K63" s="25" t="inlineStr">
        <is>
          <t>高</t>
        </is>
      </c>
      <c r="L63" s="25" t="inlineStr">
        <is>
          <t>团队模拟数据</t>
        </is>
      </c>
      <c r="M63" s="25" t="inlineStr">
        <is>
          <t>公开OEE数据仅来自一条真实产线，统一标记LINE-R01；多产线横向演示请使用10-15模拟层</t>
        </is>
      </c>
    </row>
    <row r="64">
      <c r="A64" s="25" t="inlineStr">
        <is>
          <t>WO-20260130-063</t>
        </is>
      </c>
      <c r="B64" s="25" t="inlineStr">
        <is>
          <t>SHIFT-POST-20260130</t>
        </is>
      </c>
      <c r="C64" s="25" t="inlineStr">
        <is>
          <t>SO-2463</t>
        </is>
      </c>
      <c r="D64" s="25" t="inlineStr">
        <is>
          <t>AUDIO-X3</t>
        </is>
      </c>
      <c r="E64" s="25" t="inlineStr">
        <is>
          <t>LINE-R01</t>
        </is>
      </c>
      <c r="F64" s="51" t="n">
        <v>46052</v>
      </c>
      <c r="G64" s="25" t="n">
        <v>1000</v>
      </c>
      <c r="H64" s="25" t="n">
        <v>650</v>
      </c>
      <c r="I64" s="25" t="n">
        <v>645</v>
      </c>
      <c r="J64" s="51" t="n">
        <v>46054</v>
      </c>
      <c r="K64" s="25" t="inlineStr">
        <is>
          <t>高</t>
        </is>
      </c>
      <c r="L64" s="25" t="inlineStr">
        <is>
          <t>团队模拟数据</t>
        </is>
      </c>
      <c r="M64" s="25" t="inlineStr">
        <is>
          <t>公开OEE数据仅来自一条真实产线，统一标记LINE-R01；多产线横向演示请使用10-15模拟层</t>
        </is>
      </c>
    </row>
    <row r="65">
      <c r="A65" s="25" t="inlineStr">
        <is>
          <t>WO-20260202-064</t>
        </is>
      </c>
      <c r="B65" s="25" t="inlineStr">
        <is>
          <t>SHIFT-POST-20260202</t>
        </is>
      </c>
      <c r="C65" s="25" t="inlineStr">
        <is>
          <t>SO-2464</t>
        </is>
      </c>
      <c r="D65" s="25" t="inlineStr">
        <is>
          <t>VR-X1</t>
        </is>
      </c>
      <c r="E65" s="25" t="inlineStr">
        <is>
          <t>LINE-R01</t>
        </is>
      </c>
      <c r="F65" s="51" t="n">
        <v>46055</v>
      </c>
      <c r="G65" s="25" t="n">
        <v>1100</v>
      </c>
      <c r="H65" s="25" t="n">
        <v>840</v>
      </c>
      <c r="I65" s="25" t="n">
        <v>755</v>
      </c>
      <c r="J65" s="51" t="n">
        <v>46057</v>
      </c>
      <c r="K65" s="25" t="inlineStr">
        <is>
          <t>高</t>
        </is>
      </c>
      <c r="L65" s="25" t="inlineStr">
        <is>
          <t>团队模拟数据</t>
        </is>
      </c>
      <c r="M65" s="25" t="inlineStr">
        <is>
          <t>公开OEE数据仅来自一条真实产线，统一标记LINE-R01；多产线横向演示请使用10-15模拟层</t>
        </is>
      </c>
    </row>
    <row r="66">
      <c r="A66" s="25" t="inlineStr">
        <is>
          <t>WO-20260203-065</t>
        </is>
      </c>
      <c r="B66" s="25" t="inlineStr">
        <is>
          <t>SHIFT-POST-20260203</t>
        </is>
      </c>
      <c r="C66" s="25" t="inlineStr">
        <is>
          <t>SO-2465</t>
        </is>
      </c>
      <c r="D66" s="25" t="inlineStr">
        <is>
          <t>AR-X2</t>
        </is>
      </c>
      <c r="E66" s="25" t="inlineStr">
        <is>
          <t>LINE-R01</t>
        </is>
      </c>
      <c r="F66" s="51" t="n">
        <v>46056</v>
      </c>
      <c r="G66" s="25" t="n">
        <v>1200</v>
      </c>
      <c r="H66" s="25" t="n">
        <v>755</v>
      </c>
      <c r="I66" s="25" t="n">
        <v>731</v>
      </c>
      <c r="J66" s="51" t="n">
        <v>46058</v>
      </c>
      <c r="K66" s="25" t="inlineStr">
        <is>
          <t>高</t>
        </is>
      </c>
      <c r="L66" s="25" t="inlineStr">
        <is>
          <t>团队模拟数据</t>
        </is>
      </c>
      <c r="M66" s="25" t="inlineStr">
        <is>
          <t>公开OEE数据仅来自一条真实产线，统一标记LINE-R01；多产线横向演示请使用10-15模拟层</t>
        </is>
      </c>
    </row>
    <row r="67">
      <c r="A67" s="25" t="inlineStr">
        <is>
          <t>WO-20260204-066</t>
        </is>
      </c>
      <c r="B67" s="25" t="inlineStr">
        <is>
          <t>SHIFT-POST-20260204</t>
        </is>
      </c>
      <c r="C67" s="25" t="inlineStr">
        <is>
          <t>SO-2466</t>
        </is>
      </c>
      <c r="D67" s="25" t="inlineStr">
        <is>
          <t>AUDIO-X3</t>
        </is>
      </c>
      <c r="E67" s="25" t="inlineStr">
        <is>
          <t>LINE-R01</t>
        </is>
      </c>
      <c r="F67" s="51" t="n">
        <v>46057</v>
      </c>
      <c r="G67" s="25" t="n">
        <v>800</v>
      </c>
      <c r="H67" s="25" t="n">
        <v>530</v>
      </c>
      <c r="I67" s="25" t="n">
        <v>528</v>
      </c>
      <c r="J67" s="51" t="n">
        <v>46059</v>
      </c>
      <c r="K67" s="25" t="inlineStr">
        <is>
          <t>高</t>
        </is>
      </c>
      <c r="L67" s="25" t="inlineStr">
        <is>
          <t>团队模拟数据</t>
        </is>
      </c>
      <c r="M67" s="25" t="inlineStr">
        <is>
          <t>公开OEE数据仅来自一条真实产线，统一标记LINE-R01；多产线横向演示请使用10-15模拟层</t>
        </is>
      </c>
    </row>
    <row r="68">
      <c r="A68" s="25" t="inlineStr">
        <is>
          <t>WO-20260205-067</t>
        </is>
      </c>
      <c r="B68" s="25" t="inlineStr">
        <is>
          <t>SHIFT-POST-20260205</t>
        </is>
      </c>
      <c r="C68" s="25" t="inlineStr">
        <is>
          <t>SO-2467</t>
        </is>
      </c>
      <c r="D68" s="25" t="inlineStr">
        <is>
          <t>VR-X1</t>
        </is>
      </c>
      <c r="E68" s="25" t="inlineStr">
        <is>
          <t>LINE-R01</t>
        </is>
      </c>
      <c r="F68" s="51" t="n">
        <v>46058</v>
      </c>
      <c r="G68" s="25" t="n">
        <v>900</v>
      </c>
      <c r="H68" s="25" t="n">
        <v>672</v>
      </c>
      <c r="I68" s="25" t="n">
        <v>629</v>
      </c>
      <c r="J68" s="51" t="n">
        <v>46060</v>
      </c>
      <c r="K68" s="25" t="inlineStr">
        <is>
          <t>高</t>
        </is>
      </c>
      <c r="L68" s="25" t="inlineStr">
        <is>
          <t>团队模拟数据</t>
        </is>
      </c>
      <c r="M68" s="25" t="inlineStr">
        <is>
          <t>公开OEE数据仅来自一条真实产线，统一标记LINE-R01；多产线横向演示请使用10-15模拟层</t>
        </is>
      </c>
    </row>
    <row r="69">
      <c r="A69" s="25" t="inlineStr">
        <is>
          <t>WO-20260206-068</t>
        </is>
      </c>
      <c r="B69" s="25" t="inlineStr">
        <is>
          <t>SHIFT-POST-20260206</t>
        </is>
      </c>
      <c r="C69" s="25" t="inlineStr">
        <is>
          <t>SO-2468</t>
        </is>
      </c>
      <c r="D69" s="25" t="inlineStr">
        <is>
          <t>AR-X2</t>
        </is>
      </c>
      <c r="E69" s="25" t="inlineStr">
        <is>
          <t>LINE-R01</t>
        </is>
      </c>
      <c r="F69" s="51" t="n">
        <v>46059</v>
      </c>
      <c r="G69" s="25" t="n">
        <v>1000</v>
      </c>
      <c r="H69" s="25" t="n">
        <v>770</v>
      </c>
      <c r="I69" s="25" t="n">
        <v>744</v>
      </c>
      <c r="J69" s="51" t="n">
        <v>46061</v>
      </c>
      <c r="K69" s="25" t="inlineStr">
        <is>
          <t>高</t>
        </is>
      </c>
      <c r="L69" s="25" t="inlineStr">
        <is>
          <t>团队模拟数据</t>
        </is>
      </c>
      <c r="M69" s="25" t="inlineStr">
        <is>
          <t>公开OEE数据仅来自一条真实产线，统一标记LINE-R01；多产线横向演示请使用10-15模拟层</t>
        </is>
      </c>
    </row>
    <row r="70">
      <c r="A70" s="25" t="inlineStr">
        <is>
          <t>WO-20260209-069</t>
        </is>
      </c>
      <c r="B70" s="25" t="inlineStr">
        <is>
          <t>SHIFT-POST-20260209</t>
        </is>
      </c>
      <c r="C70" s="25" t="inlineStr">
        <is>
          <t>SO-2469</t>
        </is>
      </c>
      <c r="D70" s="25" t="inlineStr">
        <is>
          <t>AUDIO-X3</t>
        </is>
      </c>
      <c r="E70" s="25" t="inlineStr">
        <is>
          <t>LINE-R01</t>
        </is>
      </c>
      <c r="F70" s="51" t="n">
        <v>46062</v>
      </c>
      <c r="G70" s="25" t="n">
        <v>1100</v>
      </c>
      <c r="H70" s="25" t="n">
        <v>770</v>
      </c>
      <c r="I70" s="25" t="n">
        <v>708</v>
      </c>
      <c r="J70" s="51" t="n">
        <v>46064</v>
      </c>
      <c r="K70" s="25" t="inlineStr">
        <is>
          <t>高</t>
        </is>
      </c>
      <c r="L70" s="25" t="inlineStr">
        <is>
          <t>团队模拟数据</t>
        </is>
      </c>
      <c r="M70" s="25" t="inlineStr">
        <is>
          <t>公开OEE数据仅来自一条真实产线，统一标记LINE-R01；多产线横向演示请使用10-15模拟层</t>
        </is>
      </c>
    </row>
    <row r="71">
      <c r="A71" s="25" t="inlineStr">
        <is>
          <t>WO-20260210-070</t>
        </is>
      </c>
      <c r="B71" s="25" t="inlineStr">
        <is>
          <t>SHIFT-POST-20260210</t>
        </is>
      </c>
      <c r="C71" s="25" t="inlineStr">
        <is>
          <t>SO-2470</t>
        </is>
      </c>
      <c r="D71" s="25" t="inlineStr">
        <is>
          <t>VR-X1</t>
        </is>
      </c>
      <c r="E71" s="25" t="inlineStr">
        <is>
          <t>LINE-R01</t>
        </is>
      </c>
      <c r="F71" s="51" t="n">
        <v>46063</v>
      </c>
      <c r="G71" s="25" t="n">
        <v>1200</v>
      </c>
      <c r="H71" s="25" t="n">
        <v>866</v>
      </c>
      <c r="I71" s="25" t="n">
        <v>823</v>
      </c>
      <c r="J71" s="51" t="n">
        <v>46065</v>
      </c>
      <c r="K71" s="25" t="inlineStr">
        <is>
          <t>高</t>
        </is>
      </c>
      <c r="L71" s="25" t="inlineStr">
        <is>
          <t>团队模拟数据</t>
        </is>
      </c>
      <c r="M71" s="25" t="inlineStr">
        <is>
          <t>公开OEE数据仅来自一条真实产线，统一标记LINE-R01；多产线横向演示请使用10-15模拟层</t>
        </is>
      </c>
    </row>
    <row r="72">
      <c r="A72" s="25" t="inlineStr">
        <is>
          <t>WO-20260211-071</t>
        </is>
      </c>
      <c r="B72" s="25" t="inlineStr">
        <is>
          <t>SHIFT-POST-20260211</t>
        </is>
      </c>
      <c r="C72" s="25" t="inlineStr">
        <is>
          <t>SO-2471</t>
        </is>
      </c>
      <c r="D72" s="25" t="inlineStr">
        <is>
          <t>AR-X2</t>
        </is>
      </c>
      <c r="E72" s="25" t="inlineStr">
        <is>
          <t>LINE-R01</t>
        </is>
      </c>
      <c r="F72" s="51" t="n">
        <v>46064</v>
      </c>
      <c r="G72" s="25" t="n">
        <v>800</v>
      </c>
      <c r="H72" s="25" t="n">
        <v>502</v>
      </c>
      <c r="I72" s="25" t="n">
        <v>464</v>
      </c>
      <c r="J72" s="51" t="n">
        <v>46066</v>
      </c>
      <c r="K72" s="25" t="inlineStr">
        <is>
          <t>高</t>
        </is>
      </c>
      <c r="L72" s="25" t="inlineStr">
        <is>
          <t>团队模拟数据</t>
        </is>
      </c>
      <c r="M72" s="25" t="inlineStr">
        <is>
          <t>公开OEE数据仅来自一条真实产线，统一标记LINE-R01；多产线横向演示请使用10-15模拟层</t>
        </is>
      </c>
    </row>
    <row r="73">
      <c r="A73" s="25" t="inlineStr">
        <is>
          <t>WO-20260212-072</t>
        </is>
      </c>
      <c r="B73" s="25" t="inlineStr">
        <is>
          <t>SHIFT-POST-20260212</t>
        </is>
      </c>
      <c r="C73" s="25" t="inlineStr">
        <is>
          <t>SO-2472</t>
        </is>
      </c>
      <c r="D73" s="25" t="inlineStr">
        <is>
          <t>AUDIO-X3</t>
        </is>
      </c>
      <c r="E73" s="25" t="inlineStr">
        <is>
          <t>LINE-R01</t>
        </is>
      </c>
      <c r="F73" s="51" t="n">
        <v>46065</v>
      </c>
      <c r="G73" s="25" t="n">
        <v>900</v>
      </c>
      <c r="H73" s="25" t="n">
        <v>613</v>
      </c>
      <c r="I73" s="25" t="n">
        <v>602</v>
      </c>
      <c r="J73" s="51" t="n">
        <v>46067</v>
      </c>
      <c r="K73" s="25" t="inlineStr">
        <is>
          <t>高</t>
        </is>
      </c>
      <c r="L73" s="25" t="inlineStr">
        <is>
          <t>团队模拟数据</t>
        </is>
      </c>
      <c r="M73" s="25" t="inlineStr">
        <is>
          <t>公开OEE数据仅来自一条真实产线，统一标记LINE-R01；多产线横向演示请使用10-15模拟层</t>
        </is>
      </c>
    </row>
    <row r="74">
      <c r="A74" s="25" t="inlineStr">
        <is>
          <t>WO-20260213-073</t>
        </is>
      </c>
      <c r="B74" s="25" t="inlineStr">
        <is>
          <t>SHIFT-POST-20260213</t>
        </is>
      </c>
      <c r="C74" s="25" t="inlineStr">
        <is>
          <t>SO-2473</t>
        </is>
      </c>
      <c r="D74" s="25" t="inlineStr">
        <is>
          <t>VR-X1</t>
        </is>
      </c>
      <c r="E74" s="25" t="inlineStr">
        <is>
          <t>LINE-R01</t>
        </is>
      </c>
      <c r="F74" s="51" t="n">
        <v>46066</v>
      </c>
      <c r="G74" s="25" t="n">
        <v>1000</v>
      </c>
      <c r="H74" s="25" t="n">
        <v>620</v>
      </c>
      <c r="I74" s="25" t="n">
        <v>607</v>
      </c>
      <c r="J74" s="51" t="n">
        <v>46068</v>
      </c>
      <c r="K74" s="25" t="inlineStr">
        <is>
          <t>高</t>
        </is>
      </c>
      <c r="L74" s="25" t="inlineStr">
        <is>
          <t>团队模拟数据</t>
        </is>
      </c>
      <c r="M74" s="25" t="inlineStr">
        <is>
          <t>公开OEE数据仅来自一条真实产线，统一标记LINE-R01；多产线横向演示请使用10-15模拟层</t>
        </is>
      </c>
    </row>
    <row r="75">
      <c r="A75" s="25" t="inlineStr">
        <is>
          <t>WO-20260216-074</t>
        </is>
      </c>
      <c r="B75" s="25" t="inlineStr">
        <is>
          <t>SHIFT-POST-20260216</t>
        </is>
      </c>
      <c r="C75" s="25" t="inlineStr">
        <is>
          <t>SO-2474</t>
        </is>
      </c>
      <c r="D75" s="25" t="inlineStr">
        <is>
          <t>AR-X2</t>
        </is>
      </c>
      <c r="E75" s="25" t="inlineStr">
        <is>
          <t>LINE-R01</t>
        </is>
      </c>
      <c r="F75" s="51" t="n">
        <v>46069</v>
      </c>
      <c r="G75" s="25" t="n">
        <v>1100</v>
      </c>
      <c r="H75" s="25" t="n">
        <v>549</v>
      </c>
      <c r="I75" s="25" t="n">
        <v>543</v>
      </c>
      <c r="J75" s="51" t="n">
        <v>46071</v>
      </c>
      <c r="K75" s="25" t="inlineStr">
        <is>
          <t>高</t>
        </is>
      </c>
      <c r="L75" s="25" t="inlineStr">
        <is>
          <t>团队模拟数据</t>
        </is>
      </c>
      <c r="M75" s="25" t="inlineStr">
        <is>
          <t>公开OEE数据仅来自一条真实产线，统一标记LINE-R01；多产线横向演示请使用10-15模拟层</t>
        </is>
      </c>
    </row>
    <row r="76">
      <c r="A76" s="25" t="inlineStr">
        <is>
          <t>WO-20260217-075</t>
        </is>
      </c>
      <c r="B76" s="25" t="inlineStr">
        <is>
          <t>SHIFT-POST-20260217</t>
        </is>
      </c>
      <c r="C76" s="25" t="inlineStr">
        <is>
          <t>SO-2475</t>
        </is>
      </c>
      <c r="D76" s="25" t="inlineStr">
        <is>
          <t>AUDIO-X3</t>
        </is>
      </c>
      <c r="E76" s="25" t="inlineStr">
        <is>
          <t>LINE-R01</t>
        </is>
      </c>
      <c r="F76" s="51" t="n">
        <v>46070</v>
      </c>
      <c r="G76" s="25" t="n">
        <v>1200</v>
      </c>
      <c r="H76" s="25" t="n">
        <v>754</v>
      </c>
      <c r="I76" s="25" t="n">
        <v>737</v>
      </c>
      <c r="J76" s="51" t="n">
        <v>46072</v>
      </c>
      <c r="K76" s="25" t="inlineStr">
        <is>
          <t>高</t>
        </is>
      </c>
      <c r="L76" s="25" t="inlineStr">
        <is>
          <t>团队模拟数据</t>
        </is>
      </c>
      <c r="M76" s="25" t="inlineStr">
        <is>
          <t>公开OEE数据仅来自一条真实产线，统一标记LINE-R01；多产线横向演示请使用10-15模拟层</t>
        </is>
      </c>
    </row>
    <row r="77">
      <c r="A77" s="25" t="inlineStr">
        <is>
          <t>WO-20260218-076</t>
        </is>
      </c>
      <c r="B77" s="25" t="inlineStr">
        <is>
          <t>SHIFT-POST-20260218</t>
        </is>
      </c>
      <c r="C77" s="25" t="inlineStr">
        <is>
          <t>SO-2476</t>
        </is>
      </c>
      <c r="D77" s="25" t="inlineStr">
        <is>
          <t>VR-X1</t>
        </is>
      </c>
      <c r="E77" s="25" t="inlineStr">
        <is>
          <t>LINE-R01</t>
        </is>
      </c>
      <c r="F77" s="51" t="n">
        <v>46071</v>
      </c>
      <c r="G77" s="25" t="n">
        <v>800</v>
      </c>
      <c r="H77" s="25" t="n">
        <v>467</v>
      </c>
      <c r="I77" s="25" t="n">
        <v>462</v>
      </c>
      <c r="J77" s="51" t="n">
        <v>46073</v>
      </c>
      <c r="K77" s="25" t="inlineStr">
        <is>
          <t>高</t>
        </is>
      </c>
      <c r="L77" s="25" t="inlineStr">
        <is>
          <t>团队模拟数据</t>
        </is>
      </c>
      <c r="M77" s="25" t="inlineStr">
        <is>
          <t>公开OEE数据仅来自一条真实产线，统一标记LINE-R01；多产线横向演示请使用10-15模拟层</t>
        </is>
      </c>
    </row>
    <row r="78">
      <c r="A78" s="25" t="inlineStr">
        <is>
          <t>WO-20260219-077</t>
        </is>
      </c>
      <c r="B78" s="25" t="inlineStr">
        <is>
          <t>SHIFT-POST-20260219</t>
        </is>
      </c>
      <c r="C78" s="25" t="inlineStr">
        <is>
          <t>SO-2477</t>
        </is>
      </c>
      <c r="D78" s="25" t="inlineStr">
        <is>
          <t>AR-X2</t>
        </is>
      </c>
      <c r="E78" s="25" t="inlineStr">
        <is>
          <t>LINE-R01</t>
        </is>
      </c>
      <c r="F78" s="51" t="n">
        <v>46072</v>
      </c>
      <c r="G78" s="25" t="n">
        <v>900</v>
      </c>
      <c r="H78" s="25" t="n">
        <v>625</v>
      </c>
      <c r="I78" s="25" t="n">
        <v>612</v>
      </c>
      <c r="J78" s="51" t="n">
        <v>46074</v>
      </c>
      <c r="K78" s="25" t="inlineStr">
        <is>
          <t>高</t>
        </is>
      </c>
      <c r="L78" s="25" t="inlineStr">
        <is>
          <t>团队模拟数据</t>
        </is>
      </c>
      <c r="M78" s="25" t="inlineStr">
        <is>
          <t>公开OEE数据仅来自一条真实产线，统一标记LINE-R01；多产线横向演示请使用10-15模拟层</t>
        </is>
      </c>
    </row>
    <row r="79">
      <c r="A79" s="25" t="inlineStr">
        <is>
          <t>WO-20260220-078</t>
        </is>
      </c>
      <c r="B79" s="25" t="inlineStr">
        <is>
          <t>SHIFT-POST-20260220</t>
        </is>
      </c>
      <c r="C79" s="25" t="inlineStr">
        <is>
          <t>SO-2478</t>
        </is>
      </c>
      <c r="D79" s="25" t="inlineStr">
        <is>
          <t>AUDIO-X3</t>
        </is>
      </c>
      <c r="E79" s="25" t="inlineStr">
        <is>
          <t>LINE-R01</t>
        </is>
      </c>
      <c r="F79" s="51" t="n">
        <v>46073</v>
      </c>
      <c r="G79" s="25" t="n">
        <v>1000</v>
      </c>
      <c r="H79" s="25" t="n">
        <v>577</v>
      </c>
      <c r="I79" s="25" t="n">
        <v>566</v>
      </c>
      <c r="J79" s="51" t="n">
        <v>46075</v>
      </c>
      <c r="K79" s="25" t="inlineStr">
        <is>
          <t>高</t>
        </is>
      </c>
      <c r="L79" s="25" t="inlineStr">
        <is>
          <t>团队模拟数据</t>
        </is>
      </c>
      <c r="M79" s="25" t="inlineStr">
        <is>
          <t>公开OEE数据仅来自一条真实产线，统一标记LINE-R01；多产线横向演示请使用10-15模拟层</t>
        </is>
      </c>
    </row>
    <row r="80">
      <c r="A80" s="25" t="inlineStr">
        <is>
          <t>WO-20260224-079</t>
        </is>
      </c>
      <c r="B80" s="25" t="inlineStr">
        <is>
          <t>SHIFT-POST-20260224</t>
        </is>
      </c>
      <c r="C80" s="25" t="inlineStr">
        <is>
          <t>SO-2479</t>
        </is>
      </c>
      <c r="D80" s="25" t="inlineStr">
        <is>
          <t>VR-X1</t>
        </is>
      </c>
      <c r="E80" s="25" t="inlineStr">
        <is>
          <t>LINE-R01</t>
        </is>
      </c>
      <c r="F80" s="51" t="n">
        <v>46077</v>
      </c>
      <c r="G80" s="25" t="n">
        <v>1100</v>
      </c>
      <c r="H80" s="25" t="n">
        <v>606</v>
      </c>
      <c r="I80" s="25" t="n">
        <v>552</v>
      </c>
      <c r="J80" s="51" t="n">
        <v>46079</v>
      </c>
      <c r="K80" s="25" t="inlineStr">
        <is>
          <t>高</t>
        </is>
      </c>
      <c r="L80" s="25" t="inlineStr">
        <is>
          <t>团队模拟数据</t>
        </is>
      </c>
      <c r="M80" s="25" t="inlineStr">
        <is>
          <t>公开OEE数据仅来自一条真实产线，统一标记LINE-R01；多产线横向演示请使用10-15模拟层</t>
        </is>
      </c>
    </row>
    <row r="81">
      <c r="A81" s="25" t="inlineStr">
        <is>
          <t>WO-20260225-080</t>
        </is>
      </c>
      <c r="B81" s="25" t="inlineStr">
        <is>
          <t>SHIFT-POST-20260225</t>
        </is>
      </c>
      <c r="C81" s="25" t="inlineStr">
        <is>
          <t>SO-2480</t>
        </is>
      </c>
      <c r="D81" s="25" t="inlineStr">
        <is>
          <t>AR-X2</t>
        </is>
      </c>
      <c r="E81" s="25" t="inlineStr">
        <is>
          <t>LINE-R01</t>
        </is>
      </c>
      <c r="F81" s="51" t="n">
        <v>46078</v>
      </c>
      <c r="G81" s="25" t="n">
        <v>1200</v>
      </c>
      <c r="H81" s="25" t="n">
        <v>785</v>
      </c>
      <c r="I81" s="25" t="n">
        <v>771</v>
      </c>
      <c r="J81" s="51" t="n">
        <v>46080</v>
      </c>
      <c r="K81" s="25" t="inlineStr">
        <is>
          <t>高</t>
        </is>
      </c>
      <c r="L81" s="25" t="inlineStr">
        <is>
          <t>团队模拟数据</t>
        </is>
      </c>
      <c r="M81" s="25" t="inlineStr">
        <is>
          <t>公开OEE数据仅来自一条真实产线，统一标记LINE-R01；多产线横向演示请使用10-15模拟层</t>
        </is>
      </c>
    </row>
    <row r="82">
      <c r="A82" s="25" t="inlineStr">
        <is>
          <t>WO-20260226-081</t>
        </is>
      </c>
      <c r="B82" s="25" t="inlineStr">
        <is>
          <t>SHIFT-POST-20260226</t>
        </is>
      </c>
      <c r="C82" s="25" t="inlineStr">
        <is>
          <t>SO-2481</t>
        </is>
      </c>
      <c r="D82" s="25" t="inlineStr">
        <is>
          <t>AUDIO-X3</t>
        </is>
      </c>
      <c r="E82" s="25" t="inlineStr">
        <is>
          <t>LINE-R01</t>
        </is>
      </c>
      <c r="F82" s="51" t="n">
        <v>46079</v>
      </c>
      <c r="G82" s="25" t="n">
        <v>800</v>
      </c>
      <c r="H82" s="25" t="n">
        <v>541</v>
      </c>
      <c r="I82" s="25" t="n">
        <v>534</v>
      </c>
      <c r="J82" s="51" t="n">
        <v>46081</v>
      </c>
      <c r="K82" s="25" t="inlineStr">
        <is>
          <t>高</t>
        </is>
      </c>
      <c r="L82" s="25" t="inlineStr">
        <is>
          <t>团队模拟数据</t>
        </is>
      </c>
      <c r="M82" s="25" t="inlineStr">
        <is>
          <t>公开OEE数据仅来自一条真实产线，统一标记LINE-R01；多产线横向演示请使用10-15模拟层</t>
        </is>
      </c>
    </row>
    <row r="83">
      <c r="A83" s="25" t="inlineStr">
        <is>
          <t>WO-20260227-082</t>
        </is>
      </c>
      <c r="B83" s="25" t="inlineStr">
        <is>
          <t>SHIFT-POST-20260227</t>
        </is>
      </c>
      <c r="C83" s="25" t="inlineStr">
        <is>
          <t>SO-2482</t>
        </is>
      </c>
      <c r="D83" s="25" t="inlineStr">
        <is>
          <t>VR-X1</t>
        </is>
      </c>
      <c r="E83" s="25" t="inlineStr">
        <is>
          <t>LINE-R01</t>
        </is>
      </c>
      <c r="F83" s="51" t="n">
        <v>46080</v>
      </c>
      <c r="G83" s="25" t="n">
        <v>900</v>
      </c>
      <c r="H83" s="25" t="n">
        <v>615</v>
      </c>
      <c r="I83" s="25" t="n">
        <v>596</v>
      </c>
      <c r="J83" s="51" t="n">
        <v>46082</v>
      </c>
      <c r="K83" s="25" t="inlineStr">
        <is>
          <t>高</t>
        </is>
      </c>
      <c r="L83" s="25" t="inlineStr">
        <is>
          <t>团队模拟数据</t>
        </is>
      </c>
      <c r="M83" s="25" t="inlineStr">
        <is>
          <t>公开OEE数据仅来自一条真实产线，统一标记LINE-R01；多产线横向演示请使用10-15模拟层</t>
        </is>
      </c>
    </row>
    <row r="84">
      <c r="A84" s="25" t="inlineStr">
        <is>
          <t>WO-20260302-083</t>
        </is>
      </c>
      <c r="B84" s="25" t="inlineStr">
        <is>
          <t>SHIFT-POST-20260302</t>
        </is>
      </c>
      <c r="C84" s="25" t="inlineStr">
        <is>
          <t>SO-2483</t>
        </is>
      </c>
      <c r="D84" s="25" t="inlineStr">
        <is>
          <t>AR-X2</t>
        </is>
      </c>
      <c r="E84" s="25" t="inlineStr">
        <is>
          <t>LINE-R01</t>
        </is>
      </c>
      <c r="F84" s="51" t="n">
        <v>46083</v>
      </c>
      <c r="G84" s="25" t="n">
        <v>1000</v>
      </c>
      <c r="H84" s="25" t="n">
        <v>722</v>
      </c>
      <c r="I84" s="25" t="n">
        <v>700</v>
      </c>
      <c r="J84" s="51" t="n">
        <v>46085</v>
      </c>
      <c r="K84" s="25" t="inlineStr">
        <is>
          <t>高</t>
        </is>
      </c>
      <c r="L84" s="25" t="inlineStr">
        <is>
          <t>团队模拟数据</t>
        </is>
      </c>
      <c r="M84" s="25" t="inlineStr">
        <is>
          <t>公开OEE数据仅来自一条真实产线，统一标记LINE-R01；多产线横向演示请使用10-15模拟层</t>
        </is>
      </c>
    </row>
    <row r="85">
      <c r="A85" s="25" t="inlineStr">
        <is>
          <t>WO-20260303-084</t>
        </is>
      </c>
      <c r="B85" s="25" t="inlineStr">
        <is>
          <t>SHIFT-POST-20260303</t>
        </is>
      </c>
      <c r="C85" s="25" t="inlineStr">
        <is>
          <t>SO-2484</t>
        </is>
      </c>
      <c r="D85" s="25" t="inlineStr">
        <is>
          <t>AUDIO-X3</t>
        </is>
      </c>
      <c r="E85" s="25" t="inlineStr">
        <is>
          <t>LINE-R01</t>
        </is>
      </c>
      <c r="F85" s="51" t="n">
        <v>46084</v>
      </c>
      <c r="G85" s="25" t="n">
        <v>1100</v>
      </c>
      <c r="H85" s="25" t="n">
        <v>693</v>
      </c>
      <c r="I85" s="25" t="n">
        <v>679</v>
      </c>
      <c r="J85" s="51" t="n">
        <v>46086</v>
      </c>
      <c r="K85" s="25" t="inlineStr">
        <is>
          <t>高</t>
        </is>
      </c>
      <c r="L85" s="25" t="inlineStr">
        <is>
          <t>团队模拟数据</t>
        </is>
      </c>
      <c r="M85" s="25" t="inlineStr">
        <is>
          <t>公开OEE数据仅来自一条真实产线，统一标记LINE-R01；多产线横向演示请使用10-15模拟层</t>
        </is>
      </c>
    </row>
    <row r="86">
      <c r="A86" s="25" t="inlineStr">
        <is>
          <t>WO-20260304-085</t>
        </is>
      </c>
      <c r="B86" s="25" t="inlineStr">
        <is>
          <t>SHIFT-POST-20260304</t>
        </is>
      </c>
      <c r="C86" s="25" t="inlineStr">
        <is>
          <t>SO-2485</t>
        </is>
      </c>
      <c r="D86" s="25" t="inlineStr">
        <is>
          <t>VR-X1</t>
        </is>
      </c>
      <c r="E86" s="25" t="inlineStr">
        <is>
          <t>LINE-R01</t>
        </is>
      </c>
      <c r="F86" s="51" t="n">
        <v>46085</v>
      </c>
      <c r="G86" s="25" t="n">
        <v>1200</v>
      </c>
      <c r="H86" s="25" t="n">
        <v>871</v>
      </c>
      <c r="I86" s="25" t="n">
        <v>856</v>
      </c>
      <c r="J86" s="51" t="n">
        <v>46087</v>
      </c>
      <c r="K86" s="25" t="inlineStr">
        <is>
          <t>高</t>
        </is>
      </c>
      <c r="L86" s="25" t="inlineStr">
        <is>
          <t>团队模拟数据</t>
        </is>
      </c>
      <c r="M86" s="25" t="inlineStr">
        <is>
          <t>公开OEE数据仅来自一条真实产线，统一标记LINE-R01；多产线横向演示请使用10-15模拟层</t>
        </is>
      </c>
    </row>
    <row r="87">
      <c r="A87" s="25" t="inlineStr">
        <is>
          <t>WO-20260305-086</t>
        </is>
      </c>
      <c r="B87" s="25" t="inlineStr">
        <is>
          <t>SHIFT-POST-20260305</t>
        </is>
      </c>
      <c r="C87" s="25" t="inlineStr">
        <is>
          <t>SO-2486</t>
        </is>
      </c>
      <c r="D87" s="25" t="inlineStr">
        <is>
          <t>AR-X2</t>
        </is>
      </c>
      <c r="E87" s="25" t="inlineStr">
        <is>
          <t>LINE-R01</t>
        </is>
      </c>
      <c r="F87" s="51" t="n">
        <v>46086</v>
      </c>
      <c r="G87" s="25" t="n">
        <v>800</v>
      </c>
      <c r="H87" s="25" t="n">
        <v>567</v>
      </c>
      <c r="I87" s="25" t="n">
        <v>558</v>
      </c>
      <c r="J87" s="51" t="n">
        <v>46088</v>
      </c>
      <c r="K87" s="25" t="inlineStr">
        <is>
          <t>高</t>
        </is>
      </c>
      <c r="L87" s="25" t="inlineStr">
        <is>
          <t>团队模拟数据</t>
        </is>
      </c>
      <c r="M87" s="25" t="inlineStr">
        <is>
          <t>公开OEE数据仅来自一条真实产线，统一标记LINE-R01；多产线横向演示请使用10-15模拟层</t>
        </is>
      </c>
    </row>
    <row r="88">
      <c r="A88" s="25" t="inlineStr">
        <is>
          <t>WO-20260306-087</t>
        </is>
      </c>
      <c r="B88" s="25" t="inlineStr">
        <is>
          <t>SHIFT-POST-20260306</t>
        </is>
      </c>
      <c r="C88" s="25" t="inlineStr">
        <is>
          <t>SO-2487</t>
        </is>
      </c>
      <c r="D88" s="25" t="inlineStr">
        <is>
          <t>AUDIO-X3</t>
        </is>
      </c>
      <c r="E88" s="25" t="inlineStr">
        <is>
          <t>LINE-R01</t>
        </is>
      </c>
      <c r="F88" s="51" t="n">
        <v>46087</v>
      </c>
      <c r="G88" s="25" t="n">
        <v>900</v>
      </c>
      <c r="H88" s="25" t="n">
        <v>667</v>
      </c>
      <c r="I88" s="25" t="n">
        <v>637</v>
      </c>
      <c r="J88" s="51" t="n">
        <v>46089</v>
      </c>
      <c r="K88" s="25" t="inlineStr">
        <is>
          <t>高</t>
        </is>
      </c>
      <c r="L88" s="25" t="inlineStr">
        <is>
          <t>团队模拟数据</t>
        </is>
      </c>
      <c r="M88" s="25" t="inlineStr">
        <is>
          <t>公开OEE数据仅来自一条真实产线，统一标记LINE-R01；多产线横向演示请使用10-15模拟层</t>
        </is>
      </c>
    </row>
    <row r="89">
      <c r="A89" s="25" t="inlineStr">
        <is>
          <t>WO-20260309-088</t>
        </is>
      </c>
      <c r="B89" s="25" t="inlineStr">
        <is>
          <t>SHIFT-POST-20260309</t>
        </is>
      </c>
      <c r="C89" s="25" t="inlineStr">
        <is>
          <t>SO-2488</t>
        </is>
      </c>
      <c r="D89" s="25" t="inlineStr">
        <is>
          <t>VR-X1</t>
        </is>
      </c>
      <c r="E89" s="25" t="inlineStr">
        <is>
          <t>LINE-R01</t>
        </is>
      </c>
      <c r="F89" s="51" t="n">
        <v>46090</v>
      </c>
      <c r="G89" s="25" t="n">
        <v>1000</v>
      </c>
      <c r="H89" s="25" t="n">
        <v>744</v>
      </c>
      <c r="I89" s="25" t="n">
        <v>732</v>
      </c>
      <c r="J89" s="51" t="n">
        <v>46092</v>
      </c>
      <c r="K89" s="25" t="inlineStr">
        <is>
          <t>高</t>
        </is>
      </c>
      <c r="L89" s="25" t="inlineStr">
        <is>
          <t>团队模拟数据</t>
        </is>
      </c>
      <c r="M89" s="25" t="inlineStr">
        <is>
          <t>公开OEE数据仅来自一条真实产线，统一标记LINE-R01；多产线横向演示请使用10-15模拟层</t>
        </is>
      </c>
    </row>
    <row r="90">
      <c r="A90" s="25" t="inlineStr">
        <is>
          <t>WO-20260310-089</t>
        </is>
      </c>
      <c r="B90" s="25" t="inlineStr">
        <is>
          <t>SHIFT-POST-20260310</t>
        </is>
      </c>
      <c r="C90" s="25" t="inlineStr">
        <is>
          <t>SO-2489</t>
        </is>
      </c>
      <c r="D90" s="25" t="inlineStr">
        <is>
          <t>AR-X2</t>
        </is>
      </c>
      <c r="E90" s="25" t="inlineStr">
        <is>
          <t>LINE-R01</t>
        </is>
      </c>
      <c r="F90" s="51" t="n">
        <v>46091</v>
      </c>
      <c r="G90" s="25" t="n">
        <v>1100</v>
      </c>
      <c r="H90" s="25" t="n">
        <v>747</v>
      </c>
      <c r="I90" s="25" t="n">
        <v>726</v>
      </c>
      <c r="J90" s="51" t="n">
        <v>46093</v>
      </c>
      <c r="K90" s="25" t="inlineStr">
        <is>
          <t>高</t>
        </is>
      </c>
      <c r="L90" s="25" t="inlineStr">
        <is>
          <t>团队模拟数据</t>
        </is>
      </c>
      <c r="M90" s="25" t="inlineStr">
        <is>
          <t>公开OEE数据仅来自一条真实产线，统一标记LINE-R01；多产线横向演示请使用10-15模拟层</t>
        </is>
      </c>
    </row>
    <row r="91">
      <c r="A91" s="25" t="inlineStr">
        <is>
          <t>WO-20260311-090</t>
        </is>
      </c>
      <c r="B91" s="25" t="inlineStr">
        <is>
          <t>SHIFT-POST-20260311</t>
        </is>
      </c>
      <c r="C91" s="25" t="inlineStr">
        <is>
          <t>SO-2490</t>
        </is>
      </c>
      <c r="D91" s="25" t="inlineStr">
        <is>
          <t>AUDIO-X3</t>
        </is>
      </c>
      <c r="E91" s="25" t="inlineStr">
        <is>
          <t>LINE-R01</t>
        </is>
      </c>
      <c r="F91" s="51" t="n">
        <v>46092</v>
      </c>
      <c r="G91" s="25" t="n">
        <v>1200</v>
      </c>
      <c r="H91" s="25" t="n">
        <v>524</v>
      </c>
      <c r="I91" s="25" t="n">
        <v>469</v>
      </c>
      <c r="J91" s="51" t="n">
        <v>46094</v>
      </c>
      <c r="K91" s="25" t="inlineStr">
        <is>
          <t>高</t>
        </is>
      </c>
      <c r="L91" s="25" t="inlineStr">
        <is>
          <t>团队模拟数据</t>
        </is>
      </c>
      <c r="M91" s="25" t="inlineStr">
        <is>
          <t>公开OEE数据仅来自一条真实产线，统一标记LINE-R01；多产线横向演示请使用10-15模拟层</t>
        </is>
      </c>
    </row>
    <row r="92">
      <c r="A92" s="25" t="inlineStr">
        <is>
          <t>WO-20260312-091</t>
        </is>
      </c>
      <c r="B92" s="25" t="inlineStr">
        <is>
          <t>SHIFT-POST-20260312</t>
        </is>
      </c>
      <c r="C92" s="25" t="inlineStr">
        <is>
          <t>SO-2491</t>
        </is>
      </c>
      <c r="D92" s="25" t="inlineStr">
        <is>
          <t>VR-X1</t>
        </is>
      </c>
      <c r="E92" s="25" t="inlineStr">
        <is>
          <t>LINE-R01</t>
        </is>
      </c>
      <c r="F92" s="51" t="n">
        <v>46093</v>
      </c>
      <c r="G92" s="25" t="n">
        <v>800</v>
      </c>
      <c r="H92" s="25" t="n">
        <v>554</v>
      </c>
      <c r="I92" s="25" t="n">
        <v>548</v>
      </c>
      <c r="J92" s="51" t="n">
        <v>46095</v>
      </c>
      <c r="K92" s="25" t="inlineStr">
        <is>
          <t>高</t>
        </is>
      </c>
      <c r="L92" s="25" t="inlineStr">
        <is>
          <t>团队模拟数据</t>
        </is>
      </c>
      <c r="M92" s="25" t="inlineStr">
        <is>
          <t>公开OEE数据仅来自一条真实产线，统一标记LINE-R01；多产线横向演示请使用10-15模拟层</t>
        </is>
      </c>
    </row>
    <row r="93">
      <c r="A93" s="25" t="inlineStr">
        <is>
          <t>WO-20260313-092</t>
        </is>
      </c>
      <c r="B93" s="25" t="inlineStr">
        <is>
          <t>SHIFT-POST-20260313</t>
        </is>
      </c>
      <c r="C93" s="25" t="inlineStr">
        <is>
          <t>SO-2492</t>
        </is>
      </c>
      <c r="D93" s="25" t="inlineStr">
        <is>
          <t>AR-X2</t>
        </is>
      </c>
      <c r="E93" s="25" t="inlineStr">
        <is>
          <t>LINE-R01</t>
        </is>
      </c>
      <c r="F93" s="51" t="n">
        <v>46094</v>
      </c>
      <c r="G93" s="25" t="n">
        <v>900</v>
      </c>
      <c r="H93" s="25" t="n">
        <v>492</v>
      </c>
      <c r="I93" s="25" t="n">
        <v>479</v>
      </c>
      <c r="J93" s="51" t="n">
        <v>46096</v>
      </c>
      <c r="K93" s="25" t="inlineStr">
        <is>
          <t>高</t>
        </is>
      </c>
      <c r="L93" s="25" t="inlineStr">
        <is>
          <t>团队模拟数据</t>
        </is>
      </c>
      <c r="M93" s="25" t="inlineStr">
        <is>
          <t>公开OEE数据仅来自一条真实产线，统一标记LINE-R01；多产线横向演示请使用10-15模拟层</t>
        </is>
      </c>
    </row>
    <row r="94">
      <c r="A94" s="25" t="inlineStr">
        <is>
          <t>WO-20260316-093</t>
        </is>
      </c>
      <c r="B94" s="25" t="inlineStr">
        <is>
          <t>SHIFT-POST-20260316</t>
        </is>
      </c>
      <c r="C94" s="25" t="inlineStr">
        <is>
          <t>SO-2493</t>
        </is>
      </c>
      <c r="D94" s="25" t="inlineStr">
        <is>
          <t>AUDIO-X3</t>
        </is>
      </c>
      <c r="E94" s="25" t="inlineStr">
        <is>
          <t>LINE-R01</t>
        </is>
      </c>
      <c r="F94" s="51" t="n">
        <v>46097</v>
      </c>
      <c r="G94" s="25" t="n">
        <v>1000</v>
      </c>
      <c r="H94" s="25" t="n">
        <v>601</v>
      </c>
      <c r="I94" s="25" t="n">
        <v>594</v>
      </c>
      <c r="J94" s="51" t="n">
        <v>46099</v>
      </c>
      <c r="K94" s="25" t="inlineStr">
        <is>
          <t>高</t>
        </is>
      </c>
      <c r="L94" s="25" t="inlineStr">
        <is>
          <t>团队模拟数据</t>
        </is>
      </c>
      <c r="M94" s="25" t="inlineStr">
        <is>
          <t>公开OEE数据仅来自一条真实产线，统一标记LINE-R01；多产线横向演示请使用10-15模拟层</t>
        </is>
      </c>
    </row>
    <row r="95">
      <c r="A95" s="25" t="inlineStr">
        <is>
          <t>WO-20260317-094</t>
        </is>
      </c>
      <c r="B95" s="25" t="inlineStr">
        <is>
          <t>SHIFT-POST-20260317</t>
        </is>
      </c>
      <c r="C95" s="25" t="inlineStr">
        <is>
          <t>SO-2494</t>
        </is>
      </c>
      <c r="D95" s="25" t="inlineStr">
        <is>
          <t>VR-X1</t>
        </is>
      </c>
      <c r="E95" s="25" t="inlineStr">
        <is>
          <t>LINE-R01</t>
        </is>
      </c>
      <c r="F95" s="51" t="n">
        <v>46098</v>
      </c>
      <c r="G95" s="25" t="n">
        <v>1100</v>
      </c>
      <c r="H95" s="25" t="n">
        <v>829</v>
      </c>
      <c r="I95" s="25" t="n">
        <v>820</v>
      </c>
      <c r="J95" s="51" t="n">
        <v>46100</v>
      </c>
      <c r="K95" s="25" t="inlineStr">
        <is>
          <t>高</t>
        </is>
      </c>
      <c r="L95" s="25" t="inlineStr">
        <is>
          <t>团队模拟数据</t>
        </is>
      </c>
      <c r="M95" s="25" t="inlineStr">
        <is>
          <t>公开OEE数据仅来自一条真实产线，统一标记LINE-R01；多产线横向演示请使用10-15模拟层</t>
        </is>
      </c>
    </row>
    <row r="96">
      <c r="A96" s="25" t="inlineStr">
        <is>
          <t>WO-20260318-095</t>
        </is>
      </c>
      <c r="B96" s="25" t="inlineStr">
        <is>
          <t>SHIFT-POST-20260318</t>
        </is>
      </c>
      <c r="C96" s="25" t="inlineStr">
        <is>
          <t>SO-2495</t>
        </is>
      </c>
      <c r="D96" s="25" t="inlineStr">
        <is>
          <t>AR-X2</t>
        </is>
      </c>
      <c r="E96" s="25" t="inlineStr">
        <is>
          <t>LINE-R01</t>
        </is>
      </c>
      <c r="F96" s="51" t="n">
        <v>46099</v>
      </c>
      <c r="G96" s="25" t="n">
        <v>1200</v>
      </c>
      <c r="H96" s="25" t="n">
        <v>853</v>
      </c>
      <c r="I96" s="25" t="n">
        <v>840</v>
      </c>
      <c r="J96" s="51" t="n">
        <v>46101</v>
      </c>
      <c r="K96" s="25" t="inlineStr">
        <is>
          <t>高</t>
        </is>
      </c>
      <c r="L96" s="25" t="inlineStr">
        <is>
          <t>团队模拟数据</t>
        </is>
      </c>
      <c r="M96" s="25" t="inlineStr">
        <is>
          <t>公开OEE数据仅来自一条真实产线，统一标记LINE-R01；多产线横向演示请使用10-15模拟层</t>
        </is>
      </c>
    </row>
    <row r="97">
      <c r="A97" s="25" t="inlineStr">
        <is>
          <t>WO-20260319-096</t>
        </is>
      </c>
      <c r="B97" s="25" t="inlineStr">
        <is>
          <t>SHIFT-POST-20260319</t>
        </is>
      </c>
      <c r="C97" s="25" t="inlineStr">
        <is>
          <t>SO-2496</t>
        </is>
      </c>
      <c r="D97" s="25" t="inlineStr">
        <is>
          <t>AUDIO-X3</t>
        </is>
      </c>
      <c r="E97" s="25" t="inlineStr">
        <is>
          <t>LINE-R01</t>
        </is>
      </c>
      <c r="F97" s="51" t="n">
        <v>46100</v>
      </c>
      <c r="G97" s="25" t="n">
        <v>800</v>
      </c>
      <c r="H97" s="25" t="n">
        <v>564</v>
      </c>
      <c r="I97" s="25" t="n">
        <v>560</v>
      </c>
      <c r="J97" s="51" t="n">
        <v>46102</v>
      </c>
      <c r="K97" s="25" t="inlineStr">
        <is>
          <t>高</t>
        </is>
      </c>
      <c r="L97" s="25" t="inlineStr">
        <is>
          <t>团队模拟数据</t>
        </is>
      </c>
      <c r="M97" s="25" t="inlineStr">
        <is>
          <t>公开OEE数据仅来自一条真实产线，统一标记LINE-R01；多产线横向演示请使用10-15模拟层</t>
        </is>
      </c>
    </row>
    <row r="98">
      <c r="A98" s="25" t="inlineStr">
        <is>
          <t>WO-20260320-097</t>
        </is>
      </c>
      <c r="B98" s="25" t="inlineStr">
        <is>
          <t>SHIFT-POST-20260320</t>
        </is>
      </c>
      <c r="C98" s="25" t="inlineStr">
        <is>
          <t>SO-2497</t>
        </is>
      </c>
      <c r="D98" s="25" t="inlineStr">
        <is>
          <t>VR-X1</t>
        </is>
      </c>
      <c r="E98" s="25" t="inlineStr">
        <is>
          <t>LINE-R01</t>
        </is>
      </c>
      <c r="F98" s="51" t="n">
        <v>46101</v>
      </c>
      <c r="G98" s="25" t="n">
        <v>900</v>
      </c>
      <c r="H98" s="25" t="n">
        <v>592</v>
      </c>
      <c r="I98" s="25" t="n">
        <v>578</v>
      </c>
      <c r="J98" s="51" t="n">
        <v>46103</v>
      </c>
      <c r="K98" s="25" t="inlineStr">
        <is>
          <t>高</t>
        </is>
      </c>
      <c r="L98" s="25" t="inlineStr">
        <is>
          <t>团队模拟数据</t>
        </is>
      </c>
      <c r="M98" s="25" t="inlineStr">
        <is>
          <t>公开OEE数据仅来自一条真实产线，统一标记LINE-R01；多产线横向演示请使用10-15模拟层</t>
        </is>
      </c>
    </row>
    <row r="99">
      <c r="A99" s="25" t="inlineStr">
        <is>
          <t>WO-20260323-098</t>
        </is>
      </c>
      <c r="B99" s="25" t="inlineStr">
        <is>
          <t>SHIFT-POST-20260323</t>
        </is>
      </c>
      <c r="C99" s="25" t="inlineStr">
        <is>
          <t>SO-2498</t>
        </is>
      </c>
      <c r="D99" s="25" t="inlineStr">
        <is>
          <t>AR-X2</t>
        </is>
      </c>
      <c r="E99" s="25" t="inlineStr">
        <is>
          <t>LINE-R01</t>
        </is>
      </c>
      <c r="F99" s="51" t="n">
        <v>46104</v>
      </c>
      <c r="G99" s="25" t="n">
        <v>1000</v>
      </c>
      <c r="H99" s="25" t="n">
        <v>707</v>
      </c>
      <c r="I99" s="25" t="n">
        <v>696</v>
      </c>
      <c r="J99" s="51" t="n">
        <v>46106</v>
      </c>
      <c r="K99" s="25" t="inlineStr">
        <is>
          <t>高</t>
        </is>
      </c>
      <c r="L99" s="25" t="inlineStr">
        <is>
          <t>团队模拟数据</t>
        </is>
      </c>
      <c r="M99" s="25" t="inlineStr">
        <is>
          <t>公开OEE数据仅来自一条真实产线，统一标记LINE-R01；多产线横向演示请使用10-15模拟层</t>
        </is>
      </c>
    </row>
    <row r="100">
      <c r="A100" s="25" t="inlineStr">
        <is>
          <t>WO-20260324-099</t>
        </is>
      </c>
      <c r="B100" s="25" t="inlineStr">
        <is>
          <t>SHIFT-POST-20260324</t>
        </is>
      </c>
      <c r="C100" s="25" t="inlineStr">
        <is>
          <t>SO-2499</t>
        </is>
      </c>
      <c r="D100" s="25" t="inlineStr">
        <is>
          <t>AUDIO-X3</t>
        </is>
      </c>
      <c r="E100" s="25" t="inlineStr">
        <is>
          <t>LINE-R01</t>
        </is>
      </c>
      <c r="F100" s="51" t="n">
        <v>46105</v>
      </c>
      <c r="G100" s="25" t="n">
        <v>1100</v>
      </c>
      <c r="H100" s="25" t="n">
        <v>754</v>
      </c>
      <c r="I100" s="25" t="n">
        <v>747</v>
      </c>
      <c r="J100" s="51" t="n">
        <v>46107</v>
      </c>
      <c r="K100" s="25" t="inlineStr">
        <is>
          <t>高</t>
        </is>
      </c>
      <c r="L100" s="25" t="inlineStr">
        <is>
          <t>团队模拟数据</t>
        </is>
      </c>
      <c r="M100" s="25" t="inlineStr">
        <is>
          <t>公开OEE数据仅来自一条真实产线，统一标记LINE-R01；多产线横向演示请使用10-15模拟层</t>
        </is>
      </c>
    </row>
    <row r="101">
      <c r="A101" s="25" t="inlineStr">
        <is>
          <t>WO-20260326-100</t>
        </is>
      </c>
      <c r="B101" s="25" t="inlineStr">
        <is>
          <t>SHIFT-POST-20260326</t>
        </is>
      </c>
      <c r="C101" s="25" t="inlineStr">
        <is>
          <t>SO-2500</t>
        </is>
      </c>
      <c r="D101" s="25" t="inlineStr">
        <is>
          <t>VR-X1</t>
        </is>
      </c>
      <c r="E101" s="25" t="inlineStr">
        <is>
          <t>LINE-R01</t>
        </is>
      </c>
      <c r="F101" s="51" t="n">
        <v>46107</v>
      </c>
      <c r="G101" s="25" t="n">
        <v>1200</v>
      </c>
      <c r="H101" s="25" t="n">
        <v>806</v>
      </c>
      <c r="I101" s="25" t="n">
        <v>800</v>
      </c>
      <c r="J101" s="51" t="n">
        <v>46109</v>
      </c>
      <c r="K101" s="25" t="inlineStr">
        <is>
          <t>高</t>
        </is>
      </c>
      <c r="L101" s="25" t="inlineStr">
        <is>
          <t>团队模拟数据</t>
        </is>
      </c>
      <c r="M101" s="25" t="inlineStr">
        <is>
          <t>公开OEE数据仅来自一条真实产线，统一标记LINE-R01；多产线横向演示请使用10-15模拟层</t>
        </is>
      </c>
    </row>
    <row r="102">
      <c r="A102" s="25" t="inlineStr">
        <is>
          <t>WO-20260327-101</t>
        </is>
      </c>
      <c r="B102" s="25" t="inlineStr">
        <is>
          <t>SHIFT-POST-20260327</t>
        </is>
      </c>
      <c r="C102" s="25" t="inlineStr">
        <is>
          <t>SO-2501</t>
        </is>
      </c>
      <c r="D102" s="25" t="inlineStr">
        <is>
          <t>AR-X2</t>
        </is>
      </c>
      <c r="E102" s="25" t="inlineStr">
        <is>
          <t>LINE-R01</t>
        </is>
      </c>
      <c r="F102" s="51" t="n">
        <v>46108</v>
      </c>
      <c r="G102" s="25" t="n">
        <v>800</v>
      </c>
      <c r="H102" s="25" t="n">
        <v>630</v>
      </c>
      <c r="I102" s="25" t="n">
        <v>603</v>
      </c>
      <c r="J102" s="51" t="n">
        <v>46110</v>
      </c>
      <c r="K102" s="25" t="inlineStr">
        <is>
          <t>高</t>
        </is>
      </c>
      <c r="L102" s="25" t="inlineStr">
        <is>
          <t>团队模拟数据</t>
        </is>
      </c>
      <c r="M102" s="25" t="inlineStr">
        <is>
          <t>公开OEE数据仅来自一条真实产线，统一标记LINE-R01；多产线横向演示请使用10-15模拟层</t>
        </is>
      </c>
    </row>
    <row r="103">
      <c r="A103" s="25" t="inlineStr">
        <is>
          <t>WO-20260330-102</t>
        </is>
      </c>
      <c r="B103" s="25" t="inlineStr">
        <is>
          <t>SHIFT-POST-20260330</t>
        </is>
      </c>
      <c r="C103" s="25" t="inlineStr">
        <is>
          <t>SO-2502</t>
        </is>
      </c>
      <c r="D103" s="25" t="inlineStr">
        <is>
          <t>AUDIO-X3</t>
        </is>
      </c>
      <c r="E103" s="25" t="inlineStr">
        <is>
          <t>LINE-R01</t>
        </is>
      </c>
      <c r="F103" s="51" t="n">
        <v>46111</v>
      </c>
      <c r="G103" s="25" t="n">
        <v>900</v>
      </c>
      <c r="H103" s="25" t="n">
        <v>644</v>
      </c>
      <c r="I103" s="25" t="n">
        <v>632</v>
      </c>
      <c r="J103" s="51" t="n">
        <v>46113</v>
      </c>
      <c r="K103" s="25" t="inlineStr">
        <is>
          <t>高</t>
        </is>
      </c>
      <c r="L103" s="25" t="inlineStr">
        <is>
          <t>团队模拟数据</t>
        </is>
      </c>
      <c r="M103" s="25" t="inlineStr">
        <is>
          <t>公开OEE数据仅来自一条真实产线，统一标记LINE-R01；多产线横向演示请使用10-15模拟层</t>
        </is>
      </c>
    </row>
    <row r="104">
      <c r="A104" s="25" t="inlineStr">
        <is>
          <t>WO-20260331-103</t>
        </is>
      </c>
      <c r="B104" s="25" t="inlineStr">
        <is>
          <t>SHIFT-POST-20260331</t>
        </is>
      </c>
      <c r="C104" s="25" t="inlineStr">
        <is>
          <t>SO-2503</t>
        </is>
      </c>
      <c r="D104" s="25" t="inlineStr">
        <is>
          <t>VR-X1</t>
        </is>
      </c>
      <c r="E104" s="25" t="inlineStr">
        <is>
          <t>LINE-R01</t>
        </is>
      </c>
      <c r="F104" s="51" t="n">
        <v>46112</v>
      </c>
      <c r="G104" s="25" t="n">
        <v>1000</v>
      </c>
      <c r="H104" s="25" t="n">
        <v>407</v>
      </c>
      <c r="I104" s="25" t="n">
        <v>393</v>
      </c>
      <c r="J104" s="51" t="n">
        <v>46114</v>
      </c>
      <c r="K104" s="25" t="inlineStr">
        <is>
          <t>高</t>
        </is>
      </c>
      <c r="L104" s="25" t="inlineStr">
        <is>
          <t>团队模拟数据</t>
        </is>
      </c>
      <c r="M104" s="25" t="inlineStr">
        <is>
          <t>公开OEE数据仅来自一条真实产线，统一标记LINE-R01；多产线横向演示请使用10-15模拟层</t>
        </is>
      </c>
    </row>
    <row r="105">
      <c r="A105" s="25" t="inlineStr">
        <is>
          <t>WO-20260402-104</t>
        </is>
      </c>
      <c r="B105" s="25" t="inlineStr">
        <is>
          <t>SHIFT-POST-20260402</t>
        </is>
      </c>
      <c r="C105" s="25" t="inlineStr">
        <is>
          <t>SO-2504</t>
        </is>
      </c>
      <c r="D105" s="25" t="inlineStr">
        <is>
          <t>AR-X2</t>
        </is>
      </c>
      <c r="E105" s="25" t="inlineStr">
        <is>
          <t>LINE-R01</t>
        </is>
      </c>
      <c r="F105" s="51" t="n">
        <v>46114</v>
      </c>
      <c r="G105" s="25" t="n">
        <v>1100</v>
      </c>
      <c r="H105" s="25" t="n">
        <v>720</v>
      </c>
      <c r="I105" s="25" t="n">
        <v>707</v>
      </c>
      <c r="J105" s="51" t="n">
        <v>46116</v>
      </c>
      <c r="K105" s="25" t="inlineStr">
        <is>
          <t>高</t>
        </is>
      </c>
      <c r="L105" s="25" t="inlineStr">
        <is>
          <t>团队模拟数据</t>
        </is>
      </c>
      <c r="M105" s="25" t="inlineStr">
        <is>
          <t>公开OEE数据仅来自一条真实产线，统一标记LINE-R01；多产线横向演示请使用10-15模拟层</t>
        </is>
      </c>
    </row>
    <row r="106">
      <c r="A106" s="25" t="inlineStr">
        <is>
          <t>WO-20260403-105</t>
        </is>
      </c>
      <c r="B106" s="25" t="inlineStr">
        <is>
          <t>SHIFT-POST-20260403</t>
        </is>
      </c>
      <c r="C106" s="25" t="inlineStr">
        <is>
          <t>SO-2505</t>
        </is>
      </c>
      <c r="D106" s="25" t="inlineStr">
        <is>
          <t>AUDIO-X3</t>
        </is>
      </c>
      <c r="E106" s="25" t="inlineStr">
        <is>
          <t>LINE-R01</t>
        </is>
      </c>
      <c r="F106" s="51" t="n">
        <v>46115</v>
      </c>
      <c r="G106" s="25" t="n">
        <v>1200</v>
      </c>
      <c r="H106" s="25" t="n">
        <v>814</v>
      </c>
      <c r="I106" s="25" t="n">
        <v>800</v>
      </c>
      <c r="J106" s="51" t="n">
        <v>46117</v>
      </c>
      <c r="K106" s="25" t="inlineStr">
        <is>
          <t>高</t>
        </is>
      </c>
      <c r="L106" s="25" t="inlineStr">
        <is>
          <t>团队模拟数据</t>
        </is>
      </c>
      <c r="M106" s="25" t="inlineStr">
        <is>
          <t>公开OEE数据仅来自一条真实产线，统一标记LINE-R01；多产线横向演示请使用10-15模拟层</t>
        </is>
      </c>
    </row>
  </sheetData>
  <conditionalFormatting sqref="K2:K106">
    <cfRule type="containsText" priority="1" operator="containsText" dxfId="0" text="高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14" customWidth="1" min="4" max="4"/>
    <col width="9" customWidth="1" min="5" max="5"/>
    <col width="16" customWidth="1" min="6" max="6"/>
    <col width="16" customWidth="1" min="7" max="7"/>
    <col width="13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18" customWidth="1" min="15" max="15"/>
    <col width="12" customWidth="1" min="16" max="16"/>
    <col width="18" customWidth="1" min="17" max="17"/>
    <col width="12" customWidth="1" min="18" max="18"/>
    <col width="14" customWidth="1" min="19" max="19"/>
    <col width="14" customWidth="1" min="20" max="20"/>
    <col width="11" customWidth="1" min="21" max="21"/>
    <col width="14" customWidth="1" min="22" max="22"/>
    <col width="14" customWidth="1" min="23" max="23"/>
    <col width="11" customWidth="1" min="24" max="24"/>
    <col width="11" customWidth="1" min="25" max="25"/>
    <col width="16" customWidth="1" min="26" max="26"/>
    <col width="45" customWidth="1" min="27" max="27"/>
  </cols>
  <sheetData>
    <row r="1" ht="30" customHeight="1">
      <c r="A1" s="24" t="inlineStr">
        <is>
          <t>BusinessKey</t>
        </is>
      </c>
      <c r="B1" s="24" t="inlineStr">
        <is>
          <t>EventID</t>
        </is>
      </c>
      <c r="C1" s="24" t="inlineStr">
        <is>
          <t>WorkOrderID</t>
        </is>
      </c>
      <c r="D1" s="24" t="inlineStr">
        <is>
          <t>OrderNo</t>
        </is>
      </c>
      <c r="E1" s="24" t="inlineStr">
        <is>
          <t>订单行</t>
        </is>
      </c>
      <c r="F1" s="24" t="inlineStr">
        <is>
          <t>物料编码</t>
        </is>
      </c>
      <c r="G1" s="24" t="inlineStr">
        <is>
          <t>物料名称</t>
        </is>
      </c>
      <c r="H1" s="24" t="inlineStr">
        <is>
          <t>需求日期</t>
        </is>
      </c>
      <c r="I1" s="24" t="inlineStr">
        <is>
          <t>计划数量</t>
        </is>
      </c>
      <c r="J1" s="24" t="inlineStr">
        <is>
          <t>BOM用量</t>
        </is>
      </c>
      <c r="K1" s="24" t="inlineStr">
        <is>
          <t>已领料</t>
        </is>
      </c>
      <c r="L1" s="24" t="inlineStr">
        <is>
          <t>现有库存</t>
        </is>
      </c>
      <c r="M1" s="24" t="inlineStr">
        <is>
          <t>已占用</t>
        </is>
      </c>
      <c r="N1" s="24" t="inlineStr">
        <is>
          <t>质量冻结</t>
        </is>
      </c>
      <c r="O1" s="24" t="inlineStr">
        <is>
          <t>需求日前确认到货</t>
        </is>
      </c>
      <c r="P1" s="24" t="inlineStr">
        <is>
          <t>需求量</t>
        </is>
      </c>
      <c r="Q1" s="24" t="inlineStr">
        <is>
          <t>需求日前可用量</t>
        </is>
      </c>
      <c r="R1" s="24" t="inlineStr">
        <is>
          <t>物料缺口</t>
        </is>
      </c>
      <c r="S1" s="24" t="inlineStr">
        <is>
          <t>ERP承诺日期</t>
        </is>
      </c>
      <c r="T1" s="24" t="inlineStr">
        <is>
          <t>SRM承诺日期</t>
        </is>
      </c>
      <c r="U1" s="24" t="inlineStr">
        <is>
          <t>日期冲突</t>
        </is>
      </c>
      <c r="V1" s="24" t="inlineStr">
        <is>
          <t>订单BOM版本</t>
        </is>
      </c>
      <c r="W1" s="24" t="inlineStr">
        <is>
          <t>工单BOM版本</t>
        </is>
      </c>
      <c r="X1" s="24" t="inlineStr">
        <is>
          <t>BOM冲突</t>
        </is>
      </c>
      <c r="Y1" s="24" t="inlineStr">
        <is>
          <t>风险等级</t>
        </is>
      </c>
      <c r="Z1" s="24" t="inlineStr">
        <is>
          <t>数据性质</t>
        </is>
      </c>
      <c r="AA1" s="24" t="inlineStr">
        <is>
          <t>生成说明</t>
        </is>
      </c>
    </row>
    <row r="2">
      <c r="A2" s="25" t="inlineStr">
        <is>
          <t>SO-2401-1-M-DISPLAY</t>
        </is>
      </c>
      <c r="B2" s="25" t="inlineStr">
        <is>
          <t>EVT-0001</t>
        </is>
      </c>
      <c r="C2" s="25" t="inlineStr">
        <is>
          <t>WO-20250922-001</t>
        </is>
      </c>
      <c r="D2" s="25" t="inlineStr">
        <is>
          <t>SO-2401</t>
        </is>
      </c>
      <c r="E2" s="25" t="n">
        <v>1</v>
      </c>
      <c r="F2" s="25" t="inlineStr">
        <is>
          <t>M-DISPLAY</t>
        </is>
      </c>
      <c r="G2" s="25" t="inlineStr">
        <is>
          <t>显示模组</t>
        </is>
      </c>
      <c r="H2" s="51" t="n">
        <v>45924</v>
      </c>
      <c r="I2" s="25" t="n">
        <v>800</v>
      </c>
      <c r="J2" s="25" t="n">
        <v>1</v>
      </c>
      <c r="K2" s="25" t="n">
        <v>0</v>
      </c>
      <c r="L2" s="25" t="n">
        <v>584</v>
      </c>
      <c r="M2" s="25" t="n">
        <v>64</v>
      </c>
      <c r="N2" s="25" t="n">
        <v>80</v>
      </c>
      <c r="O2" s="25" t="n">
        <v>160</v>
      </c>
      <c r="P2" s="25">
        <f>MAX(0,I2*J2-K2)</f>
        <v/>
      </c>
      <c r="Q2" s="25">
        <f>MAX(0,L2-N2-M2+O2)</f>
        <v/>
      </c>
      <c r="R2" s="25">
        <f>MAX(0,P2-Q2)</f>
        <v/>
      </c>
      <c r="S2" s="51" t="n">
        <v>45923</v>
      </c>
      <c r="T2" s="51" t="n">
        <v>45925</v>
      </c>
      <c r="U2" s="25">
        <f>IF(S2=T2,"一致","冲突")</f>
        <v/>
      </c>
      <c r="V2" s="25" t="inlineStr">
        <is>
          <t>V3</t>
        </is>
      </c>
      <c r="W2" s="25" t="inlineStr">
        <is>
          <t>V3</t>
        </is>
      </c>
      <c r="X2" s="25">
        <f>IF(V2=W2,"一致","冲突")</f>
        <v/>
      </c>
      <c r="Y2" s="25">
        <f>IF(OR(R2&gt;0,U2="冲突",X2="冲突"),"高","低")</f>
        <v/>
      </c>
      <c r="Z2" s="25" t="inlineStr">
        <is>
          <t>团队模拟数据</t>
        </is>
      </c>
      <c r="AA2" s="25" t="inlineStr">
        <is>
          <t>依据业务规则生成，用于演示订单/BOM/库存/供应承诺闭环</t>
        </is>
      </c>
    </row>
    <row r="3">
      <c r="A3" s="25" t="inlineStr">
        <is>
          <t>SO-2401-2-M-PCBA</t>
        </is>
      </c>
      <c r="B3" s="25" t="inlineStr">
        <is>
          <t>EVT-0001</t>
        </is>
      </c>
      <c r="C3" s="25" t="inlineStr">
        <is>
          <t>WO-20250922-001</t>
        </is>
      </c>
      <c r="D3" s="25" t="inlineStr">
        <is>
          <t>SO-2401</t>
        </is>
      </c>
      <c r="E3" s="25" t="n">
        <v>2</v>
      </c>
      <c r="F3" s="25" t="inlineStr">
        <is>
          <t>M-PCBA</t>
        </is>
      </c>
      <c r="G3" s="25" t="inlineStr">
        <is>
          <t>主板组件</t>
        </is>
      </c>
      <c r="H3" s="51" t="n">
        <v>45924</v>
      </c>
      <c r="I3" s="25" t="n">
        <v>800</v>
      </c>
      <c r="J3" s="25" t="n">
        <v>1</v>
      </c>
      <c r="K3" s="25" t="n">
        <v>0</v>
      </c>
      <c r="L3" s="25" t="n">
        <v>864</v>
      </c>
      <c r="M3" s="25" t="n">
        <v>64</v>
      </c>
      <c r="N3" s="25" t="n">
        <v>0</v>
      </c>
      <c r="O3" s="25" t="n">
        <v>0</v>
      </c>
      <c r="P3" s="25">
        <f>MAX(0,I3*J3-K3)</f>
        <v/>
      </c>
      <c r="Q3" s="25">
        <f>MAX(0,L3-N3-M3+O3)</f>
        <v/>
      </c>
      <c r="R3" s="25">
        <f>MAX(0,P3-Q3)</f>
        <v/>
      </c>
      <c r="S3" s="51" t="n">
        <v>45923</v>
      </c>
      <c r="T3" s="51" t="n">
        <v>45923</v>
      </c>
      <c r="U3" s="25">
        <f>IF(S3=T3,"一致","冲突")</f>
        <v/>
      </c>
      <c r="V3" s="25" t="inlineStr">
        <is>
          <t>V3</t>
        </is>
      </c>
      <c r="W3" s="25" t="inlineStr">
        <is>
          <t>V2</t>
        </is>
      </c>
      <c r="X3" s="25">
        <f>IF(V3=W3,"一致","冲突")</f>
        <v/>
      </c>
      <c r="Y3" s="25">
        <f>IF(OR(R3&gt;0,U3="冲突",X3="冲突"),"高","低")</f>
        <v/>
      </c>
      <c r="Z3" s="25" t="inlineStr">
        <is>
          <t>团队模拟数据</t>
        </is>
      </c>
      <c r="AA3" s="25" t="inlineStr">
        <is>
          <t>依据业务规则生成，用于演示订单/BOM/库存/供应承诺闭环</t>
        </is>
      </c>
    </row>
    <row r="4">
      <c r="A4" s="25" t="inlineStr">
        <is>
          <t>SO-2401-3-M-HOUSING</t>
        </is>
      </c>
      <c r="B4" s="25" t="inlineStr">
        <is>
          <t>EVT-0001</t>
        </is>
      </c>
      <c r="C4" s="25" t="inlineStr">
        <is>
          <t>WO-20250922-001</t>
        </is>
      </c>
      <c r="D4" s="25" t="inlineStr">
        <is>
          <t>SO-2401</t>
        </is>
      </c>
      <c r="E4" s="25" t="n">
        <v>3</v>
      </c>
      <c r="F4" s="25" t="inlineStr">
        <is>
          <t>M-HOUSING</t>
        </is>
      </c>
      <c r="G4" s="25" t="inlineStr">
        <is>
          <t>结构件</t>
        </is>
      </c>
      <c r="H4" s="51" t="n">
        <v>45924</v>
      </c>
      <c r="I4" s="25" t="n">
        <v>800</v>
      </c>
      <c r="J4" s="25" t="n">
        <v>2</v>
      </c>
      <c r="K4" s="25" t="n">
        <v>0</v>
      </c>
      <c r="L4" s="25" t="n">
        <v>1728</v>
      </c>
      <c r="M4" s="25" t="n">
        <v>128</v>
      </c>
      <c r="N4" s="25" t="n">
        <v>0</v>
      </c>
      <c r="O4" s="25" t="n">
        <v>0</v>
      </c>
      <c r="P4" s="25">
        <f>MAX(0,I4*J4-K4)</f>
        <v/>
      </c>
      <c r="Q4" s="25">
        <f>MAX(0,L4-N4-M4+O4)</f>
        <v/>
      </c>
      <c r="R4" s="25">
        <f>MAX(0,P4-Q4)</f>
        <v/>
      </c>
      <c r="S4" s="51" t="n">
        <v>45923</v>
      </c>
      <c r="T4" s="51" t="n">
        <v>45923</v>
      </c>
      <c r="U4" s="25">
        <f>IF(S4=T4,"一致","冲突")</f>
        <v/>
      </c>
      <c r="V4" s="25" t="inlineStr">
        <is>
          <t>V3</t>
        </is>
      </c>
      <c r="W4" s="25" t="inlineStr">
        <is>
          <t>V3</t>
        </is>
      </c>
      <c r="X4" s="25">
        <f>IF(V4=W4,"一致","冲突")</f>
        <v/>
      </c>
      <c r="Y4" s="25">
        <f>IF(OR(R4&gt;0,U4="冲突",X4="冲突"),"高","低")</f>
        <v/>
      </c>
      <c r="Z4" s="25" t="inlineStr">
        <is>
          <t>团队模拟数据</t>
        </is>
      </c>
      <c r="AA4" s="25" t="inlineStr">
        <is>
          <t>依据业务规则生成，用于演示订单/BOM/库存/供应承诺闭环</t>
        </is>
      </c>
    </row>
    <row r="5">
      <c r="A5" s="25" t="inlineStr">
        <is>
          <t>SO-2402-1-M-DISPLAY</t>
        </is>
      </c>
      <c r="B5" s="25" t="inlineStr">
        <is>
          <t>EVT-0002</t>
        </is>
      </c>
      <c r="C5" s="25" t="inlineStr">
        <is>
          <t>WO-20250923-002</t>
        </is>
      </c>
      <c r="D5" s="25" t="inlineStr">
        <is>
          <t>SO-2402</t>
        </is>
      </c>
      <c r="E5" s="25" t="n">
        <v>1</v>
      </c>
      <c r="F5" s="25" t="inlineStr">
        <is>
          <t>M-DISPLAY</t>
        </is>
      </c>
      <c r="G5" s="25" t="inlineStr">
        <is>
          <t>显示模组</t>
        </is>
      </c>
      <c r="H5" s="51" t="n">
        <v>45925</v>
      </c>
      <c r="I5" s="25" t="n">
        <v>900</v>
      </c>
      <c r="J5" s="25" t="n">
        <v>1</v>
      </c>
      <c r="K5" s="25" t="n">
        <v>0</v>
      </c>
      <c r="L5" s="25" t="n">
        <v>972</v>
      </c>
      <c r="M5" s="25" t="n">
        <v>72</v>
      </c>
      <c r="N5" s="25" t="n">
        <v>0</v>
      </c>
      <c r="O5" s="25" t="n">
        <v>0</v>
      </c>
      <c r="P5" s="25">
        <f>MAX(0,I5*J5-K5)</f>
        <v/>
      </c>
      <c r="Q5" s="25">
        <f>MAX(0,L5-N5-M5+O5)</f>
        <v/>
      </c>
      <c r="R5" s="25">
        <f>MAX(0,P5-Q5)</f>
        <v/>
      </c>
      <c r="S5" s="51" t="n">
        <v>45924</v>
      </c>
      <c r="T5" s="51" t="n">
        <v>45924</v>
      </c>
      <c r="U5" s="25">
        <f>IF(S5=T5,"一致","冲突")</f>
        <v/>
      </c>
      <c r="V5" s="25" t="inlineStr">
        <is>
          <t>V3</t>
        </is>
      </c>
      <c r="W5" s="25" t="inlineStr">
        <is>
          <t>V3</t>
        </is>
      </c>
      <c r="X5" s="25">
        <f>IF(V5=W5,"一致","冲突")</f>
        <v/>
      </c>
      <c r="Y5" s="25">
        <f>IF(OR(R5&gt;0,U5="冲突",X5="冲突"),"高","低")</f>
        <v/>
      </c>
      <c r="Z5" s="25" t="inlineStr">
        <is>
          <t>团队模拟数据</t>
        </is>
      </c>
      <c r="AA5" s="25" t="inlineStr">
        <is>
          <t>依据业务规则生成，用于演示订单/BOM/库存/供应承诺闭环</t>
        </is>
      </c>
    </row>
    <row r="6">
      <c r="A6" s="25" t="inlineStr">
        <is>
          <t>SO-2402-2-M-PCBA</t>
        </is>
      </c>
      <c r="B6" s="25" t="inlineStr">
        <is>
          <t>EVT-0002</t>
        </is>
      </c>
      <c r="C6" s="25" t="inlineStr">
        <is>
          <t>WO-20250923-002</t>
        </is>
      </c>
      <c r="D6" s="25" t="inlineStr">
        <is>
          <t>SO-2402</t>
        </is>
      </c>
      <c r="E6" s="25" t="n">
        <v>2</v>
      </c>
      <c r="F6" s="25" t="inlineStr">
        <is>
          <t>M-PCBA</t>
        </is>
      </c>
      <c r="G6" s="25" t="inlineStr">
        <is>
          <t>主板组件</t>
        </is>
      </c>
      <c r="H6" s="51" t="n">
        <v>45925</v>
      </c>
      <c r="I6" s="25" t="n">
        <v>900</v>
      </c>
      <c r="J6" s="25" t="n">
        <v>1</v>
      </c>
      <c r="K6" s="25" t="n">
        <v>0</v>
      </c>
      <c r="L6" s="25" t="n">
        <v>972</v>
      </c>
      <c r="M6" s="25" t="n">
        <v>72</v>
      </c>
      <c r="N6" s="25" t="n">
        <v>0</v>
      </c>
      <c r="O6" s="25" t="n">
        <v>0</v>
      </c>
      <c r="P6" s="25">
        <f>MAX(0,I6*J6-K6)</f>
        <v/>
      </c>
      <c r="Q6" s="25">
        <f>MAX(0,L6-N6-M6+O6)</f>
        <v/>
      </c>
      <c r="R6" s="25">
        <f>MAX(0,P6-Q6)</f>
        <v/>
      </c>
      <c r="S6" s="51" t="n">
        <v>45924</v>
      </c>
      <c r="T6" s="51" t="n">
        <v>45924</v>
      </c>
      <c r="U6" s="25">
        <f>IF(S6=T6,"一致","冲突")</f>
        <v/>
      </c>
      <c r="V6" s="25" t="inlineStr">
        <is>
          <t>V3</t>
        </is>
      </c>
      <c r="W6" s="25" t="inlineStr">
        <is>
          <t>V3</t>
        </is>
      </c>
      <c r="X6" s="25">
        <f>IF(V6=W6,"一致","冲突")</f>
        <v/>
      </c>
      <c r="Y6" s="25">
        <f>IF(OR(R6&gt;0,U6="冲突",X6="冲突"),"高","低")</f>
        <v/>
      </c>
      <c r="Z6" s="25" t="inlineStr">
        <is>
          <t>团队模拟数据</t>
        </is>
      </c>
      <c r="AA6" s="25" t="inlineStr">
        <is>
          <t>依据业务规则生成，用于演示订单/BOM/库存/供应承诺闭环</t>
        </is>
      </c>
    </row>
    <row r="7">
      <c r="A7" s="25" t="inlineStr">
        <is>
          <t>SO-2402-3-M-HOUSING</t>
        </is>
      </c>
      <c r="B7" s="25" t="inlineStr">
        <is>
          <t>EVT-0002</t>
        </is>
      </c>
      <c r="C7" s="25" t="inlineStr">
        <is>
          <t>WO-20250923-002</t>
        </is>
      </c>
      <c r="D7" s="25" t="inlineStr">
        <is>
          <t>SO-2402</t>
        </is>
      </c>
      <c r="E7" s="25" t="n">
        <v>3</v>
      </c>
      <c r="F7" s="25" t="inlineStr">
        <is>
          <t>M-HOUSING</t>
        </is>
      </c>
      <c r="G7" s="25" t="inlineStr">
        <is>
          <t>结构件</t>
        </is>
      </c>
      <c r="H7" s="51" t="n">
        <v>45925</v>
      </c>
      <c r="I7" s="25" t="n">
        <v>900</v>
      </c>
      <c r="J7" s="25" t="n">
        <v>2</v>
      </c>
      <c r="K7" s="25" t="n">
        <v>0</v>
      </c>
      <c r="L7" s="25" t="n">
        <v>1944</v>
      </c>
      <c r="M7" s="25" t="n">
        <v>144</v>
      </c>
      <c r="N7" s="25" t="n">
        <v>0</v>
      </c>
      <c r="O7" s="25" t="n">
        <v>0</v>
      </c>
      <c r="P7" s="25">
        <f>MAX(0,I7*J7-K7)</f>
        <v/>
      </c>
      <c r="Q7" s="25">
        <f>MAX(0,L7-N7-M7+O7)</f>
        <v/>
      </c>
      <c r="R7" s="25">
        <f>MAX(0,P7-Q7)</f>
        <v/>
      </c>
      <c r="S7" s="51" t="n">
        <v>45924</v>
      </c>
      <c r="T7" s="51" t="n">
        <v>45924</v>
      </c>
      <c r="U7" s="25">
        <f>IF(S7=T7,"一致","冲突")</f>
        <v/>
      </c>
      <c r="V7" s="25" t="inlineStr">
        <is>
          <t>V3</t>
        </is>
      </c>
      <c r="W7" s="25" t="inlineStr">
        <is>
          <t>V3</t>
        </is>
      </c>
      <c r="X7" s="25">
        <f>IF(V7=W7,"一致","冲突")</f>
        <v/>
      </c>
      <c r="Y7" s="25">
        <f>IF(OR(R7&gt;0,U7="冲突",X7="冲突"),"高","低")</f>
        <v/>
      </c>
      <c r="Z7" s="25" t="inlineStr">
        <is>
          <t>团队模拟数据</t>
        </is>
      </c>
      <c r="AA7" s="25" t="inlineStr">
        <is>
          <t>依据业务规则生成，用于演示订单/BOM/库存/供应承诺闭环</t>
        </is>
      </c>
    </row>
    <row r="8">
      <c r="A8" s="25" t="inlineStr">
        <is>
          <t>SO-2403-1-M-DISPLAY</t>
        </is>
      </c>
      <c r="B8" s="25" t="inlineStr">
        <is>
          <t>EVT-0003</t>
        </is>
      </c>
      <c r="C8" s="25" t="inlineStr">
        <is>
          <t>WO-20250924-003</t>
        </is>
      </c>
      <c r="D8" s="25" t="inlineStr">
        <is>
          <t>SO-2403</t>
        </is>
      </c>
      <c r="E8" s="25" t="n">
        <v>1</v>
      </c>
      <c r="F8" s="25" t="inlineStr">
        <is>
          <t>M-DISPLAY</t>
        </is>
      </c>
      <c r="G8" s="25" t="inlineStr">
        <is>
          <t>显示模组</t>
        </is>
      </c>
      <c r="H8" s="51" t="n">
        <v>45926</v>
      </c>
      <c r="I8" s="25" t="n">
        <v>1000</v>
      </c>
      <c r="J8" s="25" t="n">
        <v>1</v>
      </c>
      <c r="K8" s="25" t="n">
        <v>0</v>
      </c>
      <c r="L8" s="25" t="n">
        <v>1080</v>
      </c>
      <c r="M8" s="25" t="n">
        <v>80</v>
      </c>
      <c r="N8" s="25" t="n">
        <v>0</v>
      </c>
      <c r="O8" s="25" t="n">
        <v>0</v>
      </c>
      <c r="P8" s="25">
        <f>MAX(0,I8*J8-K8)</f>
        <v/>
      </c>
      <c r="Q8" s="25">
        <f>MAX(0,L8-N8-M8+O8)</f>
        <v/>
      </c>
      <c r="R8" s="25">
        <f>MAX(0,P8-Q8)</f>
        <v/>
      </c>
      <c r="S8" s="51" t="n">
        <v>45925</v>
      </c>
      <c r="T8" s="51" t="n">
        <v>45925</v>
      </c>
      <c r="U8" s="25">
        <f>IF(S8=T8,"一致","冲突")</f>
        <v/>
      </c>
      <c r="V8" s="25" t="inlineStr">
        <is>
          <t>V3</t>
        </is>
      </c>
      <c r="W8" s="25" t="inlineStr">
        <is>
          <t>V3</t>
        </is>
      </c>
      <c r="X8" s="25">
        <f>IF(V8=W8,"一致","冲突")</f>
        <v/>
      </c>
      <c r="Y8" s="25">
        <f>IF(OR(R8&gt;0,U8="冲突",X8="冲突"),"高","低")</f>
        <v/>
      </c>
      <c r="Z8" s="25" t="inlineStr">
        <is>
          <t>团队模拟数据</t>
        </is>
      </c>
      <c r="AA8" s="25" t="inlineStr">
        <is>
          <t>依据业务规则生成，用于演示订单/BOM/库存/供应承诺闭环</t>
        </is>
      </c>
    </row>
    <row r="9">
      <c r="A9" s="25" t="inlineStr">
        <is>
          <t>SO-2403-2-M-PCBA</t>
        </is>
      </c>
      <c r="B9" s="25" t="inlineStr">
        <is>
          <t>EVT-0003</t>
        </is>
      </c>
      <c r="C9" s="25" t="inlineStr">
        <is>
          <t>WO-20250924-003</t>
        </is>
      </c>
      <c r="D9" s="25" t="inlineStr">
        <is>
          <t>SO-2403</t>
        </is>
      </c>
      <c r="E9" s="25" t="n">
        <v>2</v>
      </c>
      <c r="F9" s="25" t="inlineStr">
        <is>
          <t>M-PCBA</t>
        </is>
      </c>
      <c r="G9" s="25" t="inlineStr">
        <is>
          <t>主板组件</t>
        </is>
      </c>
      <c r="H9" s="51" t="n">
        <v>45926</v>
      </c>
      <c r="I9" s="25" t="n">
        <v>1000</v>
      </c>
      <c r="J9" s="25" t="n">
        <v>1</v>
      </c>
      <c r="K9" s="25" t="n">
        <v>0</v>
      </c>
      <c r="L9" s="25" t="n">
        <v>1080</v>
      </c>
      <c r="M9" s="25" t="n">
        <v>80</v>
      </c>
      <c r="N9" s="25" t="n">
        <v>0</v>
      </c>
      <c r="O9" s="25" t="n">
        <v>0</v>
      </c>
      <c r="P9" s="25">
        <f>MAX(0,I9*J9-K9)</f>
        <v/>
      </c>
      <c r="Q9" s="25">
        <f>MAX(0,L9-N9-M9+O9)</f>
        <v/>
      </c>
      <c r="R9" s="25">
        <f>MAX(0,P9-Q9)</f>
        <v/>
      </c>
      <c r="S9" s="51" t="n">
        <v>45925</v>
      </c>
      <c r="T9" s="51" t="n">
        <v>45925</v>
      </c>
      <c r="U9" s="25">
        <f>IF(S9=T9,"一致","冲突")</f>
        <v/>
      </c>
      <c r="V9" s="25" t="inlineStr">
        <is>
          <t>V3</t>
        </is>
      </c>
      <c r="W9" s="25" t="inlineStr">
        <is>
          <t>V3</t>
        </is>
      </c>
      <c r="X9" s="25">
        <f>IF(V9=W9,"一致","冲突")</f>
        <v/>
      </c>
      <c r="Y9" s="25">
        <f>IF(OR(R9&gt;0,U9="冲突",X9="冲突"),"高","低")</f>
        <v/>
      </c>
      <c r="Z9" s="25" t="inlineStr">
        <is>
          <t>团队模拟数据</t>
        </is>
      </c>
      <c r="AA9" s="25" t="inlineStr">
        <is>
          <t>依据业务规则生成，用于演示订单/BOM/库存/供应承诺闭环</t>
        </is>
      </c>
    </row>
    <row r="10">
      <c r="A10" s="25" t="inlineStr">
        <is>
          <t>SO-2403-3-M-HOUSING</t>
        </is>
      </c>
      <c r="B10" s="25" t="inlineStr">
        <is>
          <t>EVT-0003</t>
        </is>
      </c>
      <c r="C10" s="25" t="inlineStr">
        <is>
          <t>WO-20250924-003</t>
        </is>
      </c>
      <c r="D10" s="25" t="inlineStr">
        <is>
          <t>SO-2403</t>
        </is>
      </c>
      <c r="E10" s="25" t="n">
        <v>3</v>
      </c>
      <c r="F10" s="25" t="inlineStr">
        <is>
          <t>M-HOUSING</t>
        </is>
      </c>
      <c r="G10" s="25" t="inlineStr">
        <is>
          <t>结构件</t>
        </is>
      </c>
      <c r="H10" s="51" t="n">
        <v>45926</v>
      </c>
      <c r="I10" s="25" t="n">
        <v>1000</v>
      </c>
      <c r="J10" s="25" t="n">
        <v>2</v>
      </c>
      <c r="K10" s="25" t="n">
        <v>0</v>
      </c>
      <c r="L10" s="25" t="n">
        <v>1660</v>
      </c>
      <c r="M10" s="25" t="n">
        <v>160</v>
      </c>
      <c r="N10" s="25" t="n">
        <v>0</v>
      </c>
      <c r="O10" s="25" t="n">
        <v>0</v>
      </c>
      <c r="P10" s="25">
        <f>MAX(0,I10*J10-K10)</f>
        <v/>
      </c>
      <c r="Q10" s="25">
        <f>MAX(0,L10-N10-M10+O10)</f>
        <v/>
      </c>
      <c r="R10" s="25">
        <f>MAX(0,P10-Q10)</f>
        <v/>
      </c>
      <c r="S10" s="51" t="n">
        <v>45925</v>
      </c>
      <c r="T10" s="51" t="n">
        <v>45925</v>
      </c>
      <c r="U10" s="25">
        <f>IF(S10=T10,"一致","冲突")</f>
        <v/>
      </c>
      <c r="V10" s="25" t="inlineStr">
        <is>
          <t>V3</t>
        </is>
      </c>
      <c r="W10" s="25" t="inlineStr">
        <is>
          <t>V3</t>
        </is>
      </c>
      <c r="X10" s="25">
        <f>IF(V10=W10,"一致","冲突")</f>
        <v/>
      </c>
      <c r="Y10" s="25">
        <f>IF(OR(R10&gt;0,U10="冲突",X10="冲突"),"高","低")</f>
        <v/>
      </c>
      <c r="Z10" s="25" t="inlineStr">
        <is>
          <t>团队模拟数据</t>
        </is>
      </c>
      <c r="AA10" s="25" t="inlineStr">
        <is>
          <t>依据业务规则生成，用于演示订单/BOM/库存/供应承诺闭环</t>
        </is>
      </c>
    </row>
    <row r="11">
      <c r="A11" s="25" t="inlineStr">
        <is>
          <t>SO-2404-1-M-DISPLAY</t>
        </is>
      </c>
      <c r="B11" s="25" t="inlineStr">
        <is>
          <t>EVT-0004</t>
        </is>
      </c>
      <c r="C11" s="25" t="inlineStr">
        <is>
          <t>WO-20250925-004</t>
        </is>
      </c>
      <c r="D11" s="25" t="inlineStr">
        <is>
          <t>SO-2404</t>
        </is>
      </c>
      <c r="E11" s="25" t="n">
        <v>1</v>
      </c>
      <c r="F11" s="25" t="inlineStr">
        <is>
          <t>M-DISPLAY</t>
        </is>
      </c>
      <c r="G11" s="25" t="inlineStr">
        <is>
          <t>显示模组</t>
        </is>
      </c>
      <c r="H11" s="51" t="n">
        <v>45927</v>
      </c>
      <c r="I11" s="25" t="n">
        <v>1100</v>
      </c>
      <c r="J11" s="25" t="n">
        <v>1</v>
      </c>
      <c r="K11" s="25" t="n">
        <v>0</v>
      </c>
      <c r="L11" s="25" t="n">
        <v>1188</v>
      </c>
      <c r="M11" s="25" t="n">
        <v>88</v>
      </c>
      <c r="N11" s="25" t="n">
        <v>0</v>
      </c>
      <c r="O11" s="25" t="n">
        <v>0</v>
      </c>
      <c r="P11" s="25">
        <f>MAX(0,I11*J11-K11)</f>
        <v/>
      </c>
      <c r="Q11" s="25">
        <f>MAX(0,L11-N11-M11+O11)</f>
        <v/>
      </c>
      <c r="R11" s="25">
        <f>MAX(0,P11-Q11)</f>
        <v/>
      </c>
      <c r="S11" s="51" t="n">
        <v>45926</v>
      </c>
      <c r="T11" s="51" t="n">
        <v>45926</v>
      </c>
      <c r="U11" s="25">
        <f>IF(S11=T11,"一致","冲突")</f>
        <v/>
      </c>
      <c r="V11" s="25" t="inlineStr">
        <is>
          <t>V3</t>
        </is>
      </c>
      <c r="W11" s="25" t="inlineStr">
        <is>
          <t>V3</t>
        </is>
      </c>
      <c r="X11" s="25">
        <f>IF(V11=W11,"一致","冲突")</f>
        <v/>
      </c>
      <c r="Y11" s="25">
        <f>IF(OR(R11&gt;0,U11="冲突",X11="冲突"),"高","低")</f>
        <v/>
      </c>
      <c r="Z11" s="25" t="inlineStr">
        <is>
          <t>团队模拟数据</t>
        </is>
      </c>
      <c r="AA11" s="25" t="inlineStr">
        <is>
          <t>依据业务规则生成，用于演示订单/BOM/库存/供应承诺闭环</t>
        </is>
      </c>
    </row>
    <row r="12">
      <c r="A12" s="25" t="inlineStr">
        <is>
          <t>SO-2404-2-M-PCBA</t>
        </is>
      </c>
      <c r="B12" s="25" t="inlineStr">
        <is>
          <t>EVT-0004</t>
        </is>
      </c>
      <c r="C12" s="25" t="inlineStr">
        <is>
          <t>WO-20250925-004</t>
        </is>
      </c>
      <c r="D12" s="25" t="inlineStr">
        <is>
          <t>SO-2404</t>
        </is>
      </c>
      <c r="E12" s="25" t="n">
        <v>2</v>
      </c>
      <c r="F12" s="25" t="inlineStr">
        <is>
          <t>M-PCBA</t>
        </is>
      </c>
      <c r="G12" s="25" t="inlineStr">
        <is>
          <t>主板组件</t>
        </is>
      </c>
      <c r="H12" s="51" t="n">
        <v>45927</v>
      </c>
      <c r="I12" s="25" t="n">
        <v>1100</v>
      </c>
      <c r="J12" s="25" t="n">
        <v>1</v>
      </c>
      <c r="K12" s="25" t="n">
        <v>0</v>
      </c>
      <c r="L12" s="25" t="n">
        <v>913</v>
      </c>
      <c r="M12" s="25" t="n">
        <v>88</v>
      </c>
      <c r="N12" s="25" t="n">
        <v>0</v>
      </c>
      <c r="O12" s="25" t="n">
        <v>0</v>
      </c>
      <c r="P12" s="25">
        <f>MAX(0,I12*J12-K12)</f>
        <v/>
      </c>
      <c r="Q12" s="25">
        <f>MAX(0,L12-N12-M12+O12)</f>
        <v/>
      </c>
      <c r="R12" s="25">
        <f>MAX(0,P12-Q12)</f>
        <v/>
      </c>
      <c r="S12" s="51" t="n">
        <v>45926</v>
      </c>
      <c r="T12" s="51" t="n">
        <v>45926</v>
      </c>
      <c r="U12" s="25">
        <f>IF(S12=T12,"一致","冲突")</f>
        <v/>
      </c>
      <c r="V12" s="25" t="inlineStr">
        <is>
          <t>V3</t>
        </is>
      </c>
      <c r="W12" s="25" t="inlineStr">
        <is>
          <t>V3</t>
        </is>
      </c>
      <c r="X12" s="25">
        <f>IF(V12=W12,"一致","冲突")</f>
        <v/>
      </c>
      <c r="Y12" s="25">
        <f>IF(OR(R12&gt;0,U12="冲突",X12="冲突"),"高","低")</f>
        <v/>
      </c>
      <c r="Z12" s="25" t="inlineStr">
        <is>
          <t>团队模拟数据</t>
        </is>
      </c>
      <c r="AA12" s="25" t="inlineStr">
        <is>
          <t>依据业务规则生成，用于演示订单/BOM/库存/供应承诺闭环</t>
        </is>
      </c>
    </row>
    <row r="13">
      <c r="A13" s="25" t="inlineStr">
        <is>
          <t>SO-2404-3-M-HOUSING</t>
        </is>
      </c>
      <c r="B13" s="25" t="inlineStr">
        <is>
          <t>EVT-0004</t>
        </is>
      </c>
      <c r="C13" s="25" t="inlineStr">
        <is>
          <t>WO-20250925-004</t>
        </is>
      </c>
      <c r="D13" s="25" t="inlineStr">
        <is>
          <t>SO-2404</t>
        </is>
      </c>
      <c r="E13" s="25" t="n">
        <v>3</v>
      </c>
      <c r="F13" s="25" t="inlineStr">
        <is>
          <t>M-HOUSING</t>
        </is>
      </c>
      <c r="G13" s="25" t="inlineStr">
        <is>
          <t>结构件</t>
        </is>
      </c>
      <c r="H13" s="51" t="n">
        <v>45927</v>
      </c>
      <c r="I13" s="25" t="n">
        <v>1100</v>
      </c>
      <c r="J13" s="25" t="n">
        <v>2</v>
      </c>
      <c r="K13" s="25" t="n">
        <v>0</v>
      </c>
      <c r="L13" s="25" t="n">
        <v>1936</v>
      </c>
      <c r="M13" s="25" t="n">
        <v>176</v>
      </c>
      <c r="N13" s="25" t="n">
        <v>0</v>
      </c>
      <c r="O13" s="25" t="n">
        <v>440</v>
      </c>
      <c r="P13" s="25">
        <f>MAX(0,I13*J13-K13)</f>
        <v/>
      </c>
      <c r="Q13" s="25">
        <f>MAX(0,L13-N13-M13+O13)</f>
        <v/>
      </c>
      <c r="R13" s="25">
        <f>MAX(0,P13-Q13)</f>
        <v/>
      </c>
      <c r="S13" s="51" t="n">
        <v>45926</v>
      </c>
      <c r="T13" s="51" t="n">
        <v>45926</v>
      </c>
      <c r="U13" s="25">
        <f>IF(S13=T13,"一致","冲突")</f>
        <v/>
      </c>
      <c r="V13" s="25" t="inlineStr">
        <is>
          <t>V3</t>
        </is>
      </c>
      <c r="W13" s="25" t="inlineStr">
        <is>
          <t>V3</t>
        </is>
      </c>
      <c r="X13" s="25">
        <f>IF(V13=W13,"一致","冲突")</f>
        <v/>
      </c>
      <c r="Y13" s="25">
        <f>IF(OR(R13&gt;0,U13="冲突",X13="冲突"),"高","低")</f>
        <v/>
      </c>
      <c r="Z13" s="25" t="inlineStr">
        <is>
          <t>团队模拟数据</t>
        </is>
      </c>
      <c r="AA13" s="25" t="inlineStr">
        <is>
          <t>依据业务规则生成，用于演示订单/BOM/库存/供应承诺闭环</t>
        </is>
      </c>
    </row>
    <row r="14">
      <c r="A14" s="25" t="inlineStr">
        <is>
          <t>SO-2405-1-M-DISPLAY</t>
        </is>
      </c>
      <c r="B14" s="25" t="inlineStr">
        <is>
          <t>EVT-0005</t>
        </is>
      </c>
      <c r="C14" s="25" t="inlineStr">
        <is>
          <t>WO-20250926-005</t>
        </is>
      </c>
      <c r="D14" s="25" t="inlineStr">
        <is>
          <t>SO-2405</t>
        </is>
      </c>
      <c r="E14" s="25" t="n">
        <v>1</v>
      </c>
      <c r="F14" s="25" t="inlineStr">
        <is>
          <t>M-DISPLAY</t>
        </is>
      </c>
      <c r="G14" s="25" t="inlineStr">
        <is>
          <t>显示模组</t>
        </is>
      </c>
      <c r="H14" s="51" t="n">
        <v>45928</v>
      </c>
      <c r="I14" s="25" t="n">
        <v>1200</v>
      </c>
      <c r="J14" s="25" t="n">
        <v>1</v>
      </c>
      <c r="K14" s="25" t="n">
        <v>0</v>
      </c>
      <c r="L14" s="25" t="n">
        <v>996</v>
      </c>
      <c r="M14" s="25" t="n">
        <v>96</v>
      </c>
      <c r="N14" s="25" t="n">
        <v>0</v>
      </c>
      <c r="O14" s="25" t="n">
        <v>0</v>
      </c>
      <c r="P14" s="25">
        <f>MAX(0,I14*J14-K14)</f>
        <v/>
      </c>
      <c r="Q14" s="25">
        <f>MAX(0,L14-N14-M14+O14)</f>
        <v/>
      </c>
      <c r="R14" s="25">
        <f>MAX(0,P14-Q14)</f>
        <v/>
      </c>
      <c r="S14" s="51" t="n">
        <v>45927</v>
      </c>
      <c r="T14" s="51" t="n">
        <v>45927</v>
      </c>
      <c r="U14" s="25">
        <f>IF(S14=T14,"一致","冲突")</f>
        <v/>
      </c>
      <c r="V14" s="25" t="inlineStr">
        <is>
          <t>V3</t>
        </is>
      </c>
      <c r="W14" s="25" t="inlineStr">
        <is>
          <t>V3</t>
        </is>
      </c>
      <c r="X14" s="25">
        <f>IF(V14=W14,"一致","冲突")</f>
        <v/>
      </c>
      <c r="Y14" s="25">
        <f>IF(OR(R14&gt;0,U14="冲突",X14="冲突"),"高","低")</f>
        <v/>
      </c>
      <c r="Z14" s="25" t="inlineStr">
        <is>
          <t>团队模拟数据</t>
        </is>
      </c>
      <c r="AA14" s="25" t="inlineStr">
        <is>
          <t>依据业务规则生成，用于演示订单/BOM/库存/供应承诺闭环</t>
        </is>
      </c>
    </row>
    <row r="15">
      <c r="A15" s="25" t="inlineStr">
        <is>
          <t>SO-2405-2-M-PCBA</t>
        </is>
      </c>
      <c r="B15" s="25" t="inlineStr">
        <is>
          <t>EVT-0005</t>
        </is>
      </c>
      <c r="C15" s="25" t="inlineStr">
        <is>
          <t>WO-20250926-005</t>
        </is>
      </c>
      <c r="D15" s="25" t="inlineStr">
        <is>
          <t>SO-2405</t>
        </is>
      </c>
      <c r="E15" s="25" t="n">
        <v>2</v>
      </c>
      <c r="F15" s="25" t="inlineStr">
        <is>
          <t>M-PCBA</t>
        </is>
      </c>
      <c r="G15" s="25" t="inlineStr">
        <is>
          <t>主板组件</t>
        </is>
      </c>
      <c r="H15" s="51" t="n">
        <v>45928</v>
      </c>
      <c r="I15" s="25" t="n">
        <v>1200</v>
      </c>
      <c r="J15" s="25" t="n">
        <v>1</v>
      </c>
      <c r="K15" s="25" t="n">
        <v>0</v>
      </c>
      <c r="L15" s="25" t="n">
        <v>1056</v>
      </c>
      <c r="M15" s="25" t="n">
        <v>96</v>
      </c>
      <c r="N15" s="25" t="n">
        <v>0</v>
      </c>
      <c r="O15" s="25" t="n">
        <v>240</v>
      </c>
      <c r="P15" s="25">
        <f>MAX(0,I15*J15-K15)</f>
        <v/>
      </c>
      <c r="Q15" s="25">
        <f>MAX(0,L15-N15-M15+O15)</f>
        <v/>
      </c>
      <c r="R15" s="25">
        <f>MAX(0,P15-Q15)</f>
        <v/>
      </c>
      <c r="S15" s="51" t="n">
        <v>45927</v>
      </c>
      <c r="T15" s="51" t="n">
        <v>45927</v>
      </c>
      <c r="U15" s="25">
        <f>IF(S15=T15,"一致","冲突")</f>
        <v/>
      </c>
      <c r="V15" s="25" t="inlineStr">
        <is>
          <t>V3</t>
        </is>
      </c>
      <c r="W15" s="25" t="inlineStr">
        <is>
          <t>V3</t>
        </is>
      </c>
      <c r="X15" s="25">
        <f>IF(V15=W15,"一致","冲突")</f>
        <v/>
      </c>
      <c r="Y15" s="25">
        <f>IF(OR(R15&gt;0,U15="冲突",X15="冲突"),"高","低")</f>
        <v/>
      </c>
      <c r="Z15" s="25" t="inlineStr">
        <is>
          <t>团队模拟数据</t>
        </is>
      </c>
      <c r="AA15" s="25" t="inlineStr">
        <is>
          <t>依据业务规则生成，用于演示订单/BOM/库存/供应承诺闭环</t>
        </is>
      </c>
    </row>
    <row r="16">
      <c r="A16" s="25" t="inlineStr">
        <is>
          <t>SO-2405-3-M-HOUSING</t>
        </is>
      </c>
      <c r="B16" s="25" t="inlineStr">
        <is>
          <t>EVT-0005</t>
        </is>
      </c>
      <c r="C16" s="25" t="inlineStr">
        <is>
          <t>WO-20250926-005</t>
        </is>
      </c>
      <c r="D16" s="25" t="inlineStr">
        <is>
          <t>SO-2405</t>
        </is>
      </c>
      <c r="E16" s="25" t="n">
        <v>3</v>
      </c>
      <c r="F16" s="25" t="inlineStr">
        <is>
          <t>M-HOUSING</t>
        </is>
      </c>
      <c r="G16" s="25" t="inlineStr">
        <is>
          <t>结构件</t>
        </is>
      </c>
      <c r="H16" s="51" t="n">
        <v>45928</v>
      </c>
      <c r="I16" s="25" t="n">
        <v>1200</v>
      </c>
      <c r="J16" s="25" t="n">
        <v>2</v>
      </c>
      <c r="K16" s="25" t="n">
        <v>0</v>
      </c>
      <c r="L16" s="25" t="n">
        <v>2592</v>
      </c>
      <c r="M16" s="25" t="n">
        <v>192</v>
      </c>
      <c r="N16" s="25" t="n">
        <v>0</v>
      </c>
      <c r="O16" s="25" t="n">
        <v>0</v>
      </c>
      <c r="P16" s="25">
        <f>MAX(0,I16*J16-K16)</f>
        <v/>
      </c>
      <c r="Q16" s="25">
        <f>MAX(0,L16-N16-M16+O16)</f>
        <v/>
      </c>
      <c r="R16" s="25">
        <f>MAX(0,P16-Q16)</f>
        <v/>
      </c>
      <c r="S16" s="51" t="n">
        <v>45927</v>
      </c>
      <c r="T16" s="51" t="n">
        <v>45927</v>
      </c>
      <c r="U16" s="25">
        <f>IF(S16=T16,"一致","冲突")</f>
        <v/>
      </c>
      <c r="V16" s="25" t="inlineStr">
        <is>
          <t>V3</t>
        </is>
      </c>
      <c r="W16" s="25" t="inlineStr">
        <is>
          <t>V3</t>
        </is>
      </c>
      <c r="X16" s="25">
        <f>IF(V16=W16,"一致","冲突")</f>
        <v/>
      </c>
      <c r="Y16" s="25">
        <f>IF(OR(R16&gt;0,U16="冲突",X16="冲突"),"高","低")</f>
        <v/>
      </c>
      <c r="Z16" s="25" t="inlineStr">
        <is>
          <t>团队模拟数据</t>
        </is>
      </c>
      <c r="AA16" s="25" t="inlineStr">
        <is>
          <t>依据业务规则生成，用于演示订单/BOM/库存/供应承诺闭环</t>
        </is>
      </c>
    </row>
    <row r="17">
      <c r="A17" s="25" t="inlineStr">
        <is>
          <t>SO-2406-1-M-DISPLAY</t>
        </is>
      </c>
      <c r="B17" s="25" t="inlineStr">
        <is>
          <t>EVT-0006</t>
        </is>
      </c>
      <c r="C17" s="25" t="inlineStr">
        <is>
          <t>WO-20250929-006</t>
        </is>
      </c>
      <c r="D17" s="25" t="inlineStr">
        <is>
          <t>SO-2406</t>
        </is>
      </c>
      <c r="E17" s="25" t="n">
        <v>1</v>
      </c>
      <c r="F17" s="25" t="inlineStr">
        <is>
          <t>M-DISPLAY</t>
        </is>
      </c>
      <c r="G17" s="25" t="inlineStr">
        <is>
          <t>显示模组</t>
        </is>
      </c>
      <c r="H17" s="51" t="n">
        <v>45931</v>
      </c>
      <c r="I17" s="25" t="n">
        <v>800</v>
      </c>
      <c r="J17" s="25" t="n">
        <v>1</v>
      </c>
      <c r="K17" s="25" t="n">
        <v>0</v>
      </c>
      <c r="L17" s="25" t="n">
        <v>704</v>
      </c>
      <c r="M17" s="25" t="n">
        <v>64</v>
      </c>
      <c r="N17" s="25" t="n">
        <v>0</v>
      </c>
      <c r="O17" s="25" t="n">
        <v>160</v>
      </c>
      <c r="P17" s="25">
        <f>MAX(0,I17*J17-K17)</f>
        <v/>
      </c>
      <c r="Q17" s="25">
        <f>MAX(0,L17-N17-M17+O17)</f>
        <v/>
      </c>
      <c r="R17" s="25">
        <f>MAX(0,P17-Q17)</f>
        <v/>
      </c>
      <c r="S17" s="51" t="n">
        <v>45930</v>
      </c>
      <c r="T17" s="51" t="n">
        <v>45930</v>
      </c>
      <c r="U17" s="25">
        <f>IF(S17=T17,"一致","冲突")</f>
        <v/>
      </c>
      <c r="V17" s="25" t="inlineStr">
        <is>
          <t>V3</t>
        </is>
      </c>
      <c r="W17" s="25" t="inlineStr">
        <is>
          <t>V3</t>
        </is>
      </c>
      <c r="X17" s="25">
        <f>IF(V17=W17,"一致","冲突")</f>
        <v/>
      </c>
      <c r="Y17" s="25">
        <f>IF(OR(R17&gt;0,U17="冲突",X17="冲突"),"高","低")</f>
        <v/>
      </c>
      <c r="Z17" s="25" t="inlineStr">
        <is>
          <t>团队模拟数据</t>
        </is>
      </c>
      <c r="AA17" s="25" t="inlineStr">
        <is>
          <t>依据业务规则生成，用于演示订单/BOM/库存/供应承诺闭环</t>
        </is>
      </c>
    </row>
    <row r="18">
      <c r="A18" s="25" t="inlineStr">
        <is>
          <t>SO-2406-2-M-PCBA</t>
        </is>
      </c>
      <c r="B18" s="25" t="inlineStr">
        <is>
          <t>EVT-0006</t>
        </is>
      </c>
      <c r="C18" s="25" t="inlineStr">
        <is>
          <t>WO-20250929-006</t>
        </is>
      </c>
      <c r="D18" s="25" t="inlineStr">
        <is>
          <t>SO-2406</t>
        </is>
      </c>
      <c r="E18" s="25" t="n">
        <v>2</v>
      </c>
      <c r="F18" s="25" t="inlineStr">
        <is>
          <t>M-PCBA</t>
        </is>
      </c>
      <c r="G18" s="25" t="inlineStr">
        <is>
          <t>主板组件</t>
        </is>
      </c>
      <c r="H18" s="51" t="n">
        <v>45931</v>
      </c>
      <c r="I18" s="25" t="n">
        <v>800</v>
      </c>
      <c r="J18" s="25" t="n">
        <v>1</v>
      </c>
      <c r="K18" s="25" t="n">
        <v>0</v>
      </c>
      <c r="L18" s="25" t="n">
        <v>864</v>
      </c>
      <c r="M18" s="25" t="n">
        <v>64</v>
      </c>
      <c r="N18" s="25" t="n">
        <v>0</v>
      </c>
      <c r="O18" s="25" t="n">
        <v>0</v>
      </c>
      <c r="P18" s="25">
        <f>MAX(0,I18*J18-K18)</f>
        <v/>
      </c>
      <c r="Q18" s="25">
        <f>MAX(0,L18-N18-M18+O18)</f>
        <v/>
      </c>
      <c r="R18" s="25">
        <f>MAX(0,P18-Q18)</f>
        <v/>
      </c>
      <c r="S18" s="51" t="n">
        <v>45930</v>
      </c>
      <c r="T18" s="51" t="n">
        <v>45930</v>
      </c>
      <c r="U18" s="25">
        <f>IF(S18=T18,"一致","冲突")</f>
        <v/>
      </c>
      <c r="V18" s="25" t="inlineStr">
        <is>
          <t>V3</t>
        </is>
      </c>
      <c r="W18" s="25" t="inlineStr">
        <is>
          <t>V3</t>
        </is>
      </c>
      <c r="X18" s="25">
        <f>IF(V18=W18,"一致","冲突")</f>
        <v/>
      </c>
      <c r="Y18" s="25">
        <f>IF(OR(R18&gt;0,U18="冲突",X18="冲突"),"高","低")</f>
        <v/>
      </c>
      <c r="Z18" s="25" t="inlineStr">
        <is>
          <t>团队模拟数据</t>
        </is>
      </c>
      <c r="AA18" s="25" t="inlineStr">
        <is>
          <t>依据业务规则生成，用于演示订单/BOM/库存/供应承诺闭环</t>
        </is>
      </c>
    </row>
    <row r="19">
      <c r="A19" s="25" t="inlineStr">
        <is>
          <t>SO-2406-3-M-HOUSING</t>
        </is>
      </c>
      <c r="B19" s="25" t="inlineStr">
        <is>
          <t>EVT-0006</t>
        </is>
      </c>
      <c r="C19" s="25" t="inlineStr">
        <is>
          <t>WO-20250929-006</t>
        </is>
      </c>
      <c r="D19" s="25" t="inlineStr">
        <is>
          <t>SO-2406</t>
        </is>
      </c>
      <c r="E19" s="25" t="n">
        <v>3</v>
      </c>
      <c r="F19" s="25" t="inlineStr">
        <is>
          <t>M-HOUSING</t>
        </is>
      </c>
      <c r="G19" s="25" t="inlineStr">
        <is>
          <t>结构件</t>
        </is>
      </c>
      <c r="H19" s="51" t="n">
        <v>45931</v>
      </c>
      <c r="I19" s="25" t="n">
        <v>800</v>
      </c>
      <c r="J19" s="25" t="n">
        <v>2</v>
      </c>
      <c r="K19" s="25" t="n">
        <v>0</v>
      </c>
      <c r="L19" s="25" t="n">
        <v>1888</v>
      </c>
      <c r="M19" s="25" t="n">
        <v>128</v>
      </c>
      <c r="N19" s="25" t="n">
        <v>160</v>
      </c>
      <c r="O19" s="25" t="n">
        <v>0</v>
      </c>
      <c r="P19" s="25">
        <f>MAX(0,I19*J19-K19)</f>
        <v/>
      </c>
      <c r="Q19" s="25">
        <f>MAX(0,L19-N19-M19+O19)</f>
        <v/>
      </c>
      <c r="R19" s="25">
        <f>MAX(0,P19-Q19)</f>
        <v/>
      </c>
      <c r="S19" s="51" t="n">
        <v>45930</v>
      </c>
      <c r="T19" s="51" t="n">
        <v>45930</v>
      </c>
      <c r="U19" s="25">
        <f>IF(S19=T19,"一致","冲突")</f>
        <v/>
      </c>
      <c r="V19" s="25" t="inlineStr">
        <is>
          <t>V3</t>
        </is>
      </c>
      <c r="W19" s="25" t="inlineStr">
        <is>
          <t>V3</t>
        </is>
      </c>
      <c r="X19" s="25">
        <f>IF(V19=W19,"一致","冲突")</f>
        <v/>
      </c>
      <c r="Y19" s="25">
        <f>IF(OR(R19&gt;0,U19="冲突",X19="冲突"),"高","低")</f>
        <v/>
      </c>
      <c r="Z19" s="25" t="inlineStr">
        <is>
          <t>团队模拟数据</t>
        </is>
      </c>
      <c r="AA19" s="25" t="inlineStr">
        <is>
          <t>依据业务规则生成，用于演示订单/BOM/库存/供应承诺闭环</t>
        </is>
      </c>
    </row>
    <row r="20">
      <c r="A20" s="25" t="inlineStr">
        <is>
          <t>SO-2407-1-M-DISPLAY</t>
        </is>
      </c>
      <c r="B20" s="25" t="inlineStr">
        <is>
          <t>EVT-0007</t>
        </is>
      </c>
      <c r="C20" s="25" t="inlineStr">
        <is>
          <t>WO-20250930-007</t>
        </is>
      </c>
      <c r="D20" s="25" t="inlineStr">
        <is>
          <t>SO-2407</t>
        </is>
      </c>
      <c r="E20" s="25" t="n">
        <v>1</v>
      </c>
      <c r="F20" s="25" t="inlineStr">
        <is>
          <t>M-DISPLAY</t>
        </is>
      </c>
      <c r="G20" s="25" t="inlineStr">
        <is>
          <t>显示模组</t>
        </is>
      </c>
      <c r="H20" s="51" t="n">
        <v>45932</v>
      </c>
      <c r="I20" s="25" t="n">
        <v>900</v>
      </c>
      <c r="J20" s="25" t="n">
        <v>1</v>
      </c>
      <c r="K20" s="25" t="n">
        <v>0</v>
      </c>
      <c r="L20" s="25" t="n">
        <v>972</v>
      </c>
      <c r="M20" s="25" t="n">
        <v>72</v>
      </c>
      <c r="N20" s="25" t="n">
        <v>0</v>
      </c>
      <c r="O20" s="25" t="n">
        <v>0</v>
      </c>
      <c r="P20" s="25">
        <f>MAX(0,I20*J20-K20)</f>
        <v/>
      </c>
      <c r="Q20" s="25">
        <f>MAX(0,L20-N20-M20+O20)</f>
        <v/>
      </c>
      <c r="R20" s="25">
        <f>MAX(0,P20-Q20)</f>
        <v/>
      </c>
      <c r="S20" s="51" t="n">
        <v>45931</v>
      </c>
      <c r="T20" s="51" t="n">
        <v>45933</v>
      </c>
      <c r="U20" s="25">
        <f>IF(S20=T20,"一致","冲突")</f>
        <v/>
      </c>
      <c r="V20" s="25" t="inlineStr">
        <is>
          <t>V3</t>
        </is>
      </c>
      <c r="W20" s="25" t="inlineStr">
        <is>
          <t>V3</t>
        </is>
      </c>
      <c r="X20" s="25">
        <f>IF(V20=W20,"一致","冲突")</f>
        <v/>
      </c>
      <c r="Y20" s="25">
        <f>IF(OR(R20&gt;0,U20="冲突",X20="冲突"),"高","低")</f>
        <v/>
      </c>
      <c r="Z20" s="25" t="inlineStr">
        <is>
          <t>团队模拟数据</t>
        </is>
      </c>
      <c r="AA20" s="25" t="inlineStr">
        <is>
          <t>依据业务规则生成，用于演示订单/BOM/库存/供应承诺闭环</t>
        </is>
      </c>
    </row>
    <row r="21">
      <c r="A21" s="25" t="inlineStr">
        <is>
          <t>SO-2407-2-M-PCBA</t>
        </is>
      </c>
      <c r="B21" s="25" t="inlineStr">
        <is>
          <t>EVT-0007</t>
        </is>
      </c>
      <c r="C21" s="25" t="inlineStr">
        <is>
          <t>WO-20250930-007</t>
        </is>
      </c>
      <c r="D21" s="25" t="inlineStr">
        <is>
          <t>SO-2407</t>
        </is>
      </c>
      <c r="E21" s="25" t="n">
        <v>2</v>
      </c>
      <c r="F21" s="25" t="inlineStr">
        <is>
          <t>M-PCBA</t>
        </is>
      </c>
      <c r="G21" s="25" t="inlineStr">
        <is>
          <t>主板组件</t>
        </is>
      </c>
      <c r="H21" s="51" t="n">
        <v>45932</v>
      </c>
      <c r="I21" s="25" t="n">
        <v>900</v>
      </c>
      <c r="J21" s="25" t="n">
        <v>1</v>
      </c>
      <c r="K21" s="25" t="n">
        <v>0</v>
      </c>
      <c r="L21" s="25" t="n">
        <v>1062</v>
      </c>
      <c r="M21" s="25" t="n">
        <v>72</v>
      </c>
      <c r="N21" s="25" t="n">
        <v>90</v>
      </c>
      <c r="O21" s="25" t="n">
        <v>0</v>
      </c>
      <c r="P21" s="25">
        <f>MAX(0,I21*J21-K21)</f>
        <v/>
      </c>
      <c r="Q21" s="25">
        <f>MAX(0,L21-N21-M21+O21)</f>
        <v/>
      </c>
      <c r="R21" s="25">
        <f>MAX(0,P21-Q21)</f>
        <v/>
      </c>
      <c r="S21" s="51" t="n">
        <v>45931</v>
      </c>
      <c r="T21" s="51" t="n">
        <v>45931</v>
      </c>
      <c r="U21" s="25">
        <f>IF(S21=T21,"一致","冲突")</f>
        <v/>
      </c>
      <c r="V21" s="25" t="inlineStr">
        <is>
          <t>V3</t>
        </is>
      </c>
      <c r="W21" s="25" t="inlineStr">
        <is>
          <t>V3</t>
        </is>
      </c>
      <c r="X21" s="25">
        <f>IF(V21=W21,"一致","冲突")</f>
        <v/>
      </c>
      <c r="Y21" s="25">
        <f>IF(OR(R21&gt;0,U21="冲突",X21="冲突"),"高","低")</f>
        <v/>
      </c>
      <c r="Z21" s="25" t="inlineStr">
        <is>
          <t>团队模拟数据</t>
        </is>
      </c>
      <c r="AA21" s="25" t="inlineStr">
        <is>
          <t>依据业务规则生成，用于演示订单/BOM/库存/供应承诺闭环</t>
        </is>
      </c>
    </row>
    <row r="22">
      <c r="A22" s="25" t="inlineStr">
        <is>
          <t>SO-2407-3-M-HOUSING</t>
        </is>
      </c>
      <c r="B22" s="25" t="inlineStr">
        <is>
          <t>EVT-0007</t>
        </is>
      </c>
      <c r="C22" s="25" t="inlineStr">
        <is>
          <t>WO-20250930-007</t>
        </is>
      </c>
      <c r="D22" s="25" t="inlineStr">
        <is>
          <t>SO-2407</t>
        </is>
      </c>
      <c r="E22" s="25" t="n">
        <v>3</v>
      </c>
      <c r="F22" s="25" t="inlineStr">
        <is>
          <t>M-HOUSING</t>
        </is>
      </c>
      <c r="G22" s="25" t="inlineStr">
        <is>
          <t>结构件</t>
        </is>
      </c>
      <c r="H22" s="51" t="n">
        <v>45932</v>
      </c>
      <c r="I22" s="25" t="n">
        <v>900</v>
      </c>
      <c r="J22" s="25" t="n">
        <v>2</v>
      </c>
      <c r="K22" s="25" t="n">
        <v>0</v>
      </c>
      <c r="L22" s="25" t="n">
        <v>1494</v>
      </c>
      <c r="M22" s="25" t="n">
        <v>144</v>
      </c>
      <c r="N22" s="25" t="n">
        <v>0</v>
      </c>
      <c r="O22" s="25" t="n">
        <v>0</v>
      </c>
      <c r="P22" s="25">
        <f>MAX(0,I22*J22-K22)</f>
        <v/>
      </c>
      <c r="Q22" s="25">
        <f>MAX(0,L22-N22-M22+O22)</f>
        <v/>
      </c>
      <c r="R22" s="25">
        <f>MAX(0,P22-Q22)</f>
        <v/>
      </c>
      <c r="S22" s="51" t="n">
        <v>45931</v>
      </c>
      <c r="T22" s="51" t="n">
        <v>45931</v>
      </c>
      <c r="U22" s="25">
        <f>IF(S22=T22,"一致","冲突")</f>
        <v/>
      </c>
      <c r="V22" s="25" t="inlineStr">
        <is>
          <t>V3</t>
        </is>
      </c>
      <c r="W22" s="25" t="inlineStr">
        <is>
          <t>V3</t>
        </is>
      </c>
      <c r="X22" s="25">
        <f>IF(V22=W22,"一致","冲突")</f>
        <v/>
      </c>
      <c r="Y22" s="25">
        <f>IF(OR(R22&gt;0,U22="冲突",X22="冲突"),"高","低")</f>
        <v/>
      </c>
      <c r="Z22" s="25" t="inlineStr">
        <is>
          <t>团队模拟数据</t>
        </is>
      </c>
      <c r="AA22" s="25" t="inlineStr">
        <is>
          <t>依据业务规则生成，用于演示订单/BOM/库存/供应承诺闭环</t>
        </is>
      </c>
    </row>
    <row r="23">
      <c r="A23" s="25" t="inlineStr">
        <is>
          <t>SO-2408-1-M-DISPLAY</t>
        </is>
      </c>
      <c r="B23" s="25" t="inlineStr">
        <is>
          <t>EVT-0008</t>
        </is>
      </c>
      <c r="C23" s="25" t="inlineStr">
        <is>
          <t>WO-20251002-008</t>
        </is>
      </c>
      <c r="D23" s="25" t="inlineStr">
        <is>
          <t>SO-2408</t>
        </is>
      </c>
      <c r="E23" s="25" t="n">
        <v>1</v>
      </c>
      <c r="F23" s="25" t="inlineStr">
        <is>
          <t>M-DISPLAY</t>
        </is>
      </c>
      <c r="G23" s="25" t="inlineStr">
        <is>
          <t>显示模组</t>
        </is>
      </c>
      <c r="H23" s="51" t="n">
        <v>45934</v>
      </c>
      <c r="I23" s="25" t="n">
        <v>1000</v>
      </c>
      <c r="J23" s="25" t="n">
        <v>1</v>
      </c>
      <c r="K23" s="25" t="n">
        <v>0</v>
      </c>
      <c r="L23" s="25" t="n">
        <v>1180</v>
      </c>
      <c r="M23" s="25" t="n">
        <v>80</v>
      </c>
      <c r="N23" s="25" t="n">
        <v>100</v>
      </c>
      <c r="O23" s="25" t="n">
        <v>0</v>
      </c>
      <c r="P23" s="25">
        <f>MAX(0,I23*J23-K23)</f>
        <v/>
      </c>
      <c r="Q23" s="25">
        <f>MAX(0,L23-N23-M23+O23)</f>
        <v/>
      </c>
      <c r="R23" s="25">
        <f>MAX(0,P23-Q23)</f>
        <v/>
      </c>
      <c r="S23" s="51" t="n">
        <v>45933</v>
      </c>
      <c r="T23" s="51" t="n">
        <v>45933</v>
      </c>
      <c r="U23" s="25">
        <f>IF(S23=T23,"一致","冲突")</f>
        <v/>
      </c>
      <c r="V23" s="25" t="inlineStr">
        <is>
          <t>V3</t>
        </is>
      </c>
      <c r="W23" s="25" t="inlineStr">
        <is>
          <t>V3</t>
        </is>
      </c>
      <c r="X23" s="25">
        <f>IF(V23=W23,"一致","冲突")</f>
        <v/>
      </c>
      <c r="Y23" s="25">
        <f>IF(OR(R23&gt;0,U23="冲突",X23="冲突"),"高","低")</f>
        <v/>
      </c>
      <c r="Z23" s="25" t="inlineStr">
        <is>
          <t>团队模拟数据</t>
        </is>
      </c>
      <c r="AA23" s="25" t="inlineStr">
        <is>
          <t>依据业务规则生成，用于演示订单/BOM/库存/供应承诺闭环</t>
        </is>
      </c>
    </row>
    <row r="24">
      <c r="A24" s="25" t="inlineStr">
        <is>
          <t>SO-2408-2-M-PCBA</t>
        </is>
      </c>
      <c r="B24" s="25" t="inlineStr">
        <is>
          <t>EVT-0008</t>
        </is>
      </c>
      <c r="C24" s="25" t="inlineStr">
        <is>
          <t>WO-20251002-008</t>
        </is>
      </c>
      <c r="D24" s="25" t="inlineStr">
        <is>
          <t>SO-2408</t>
        </is>
      </c>
      <c r="E24" s="25" t="n">
        <v>2</v>
      </c>
      <c r="F24" s="25" t="inlineStr">
        <is>
          <t>M-PCBA</t>
        </is>
      </c>
      <c r="G24" s="25" t="inlineStr">
        <is>
          <t>主板组件</t>
        </is>
      </c>
      <c r="H24" s="51" t="n">
        <v>45934</v>
      </c>
      <c r="I24" s="25" t="n">
        <v>1000</v>
      </c>
      <c r="J24" s="25" t="n">
        <v>1</v>
      </c>
      <c r="K24" s="25" t="n">
        <v>0</v>
      </c>
      <c r="L24" s="25" t="n">
        <v>830</v>
      </c>
      <c r="M24" s="25" t="n">
        <v>80</v>
      </c>
      <c r="N24" s="25" t="n">
        <v>0</v>
      </c>
      <c r="O24" s="25" t="n">
        <v>0</v>
      </c>
      <c r="P24" s="25">
        <f>MAX(0,I24*J24-K24)</f>
        <v/>
      </c>
      <c r="Q24" s="25">
        <f>MAX(0,L24-N24-M24+O24)</f>
        <v/>
      </c>
      <c r="R24" s="25">
        <f>MAX(0,P24-Q24)</f>
        <v/>
      </c>
      <c r="S24" s="51" t="n">
        <v>45933</v>
      </c>
      <c r="T24" s="51" t="n">
        <v>45933</v>
      </c>
      <c r="U24" s="25">
        <f>IF(S24=T24,"一致","冲突")</f>
        <v/>
      </c>
      <c r="V24" s="25" t="inlineStr">
        <is>
          <t>V3</t>
        </is>
      </c>
      <c r="W24" s="25" t="inlineStr">
        <is>
          <t>V3</t>
        </is>
      </c>
      <c r="X24" s="25">
        <f>IF(V24=W24,"一致","冲突")</f>
        <v/>
      </c>
      <c r="Y24" s="25">
        <f>IF(OR(R24&gt;0,U24="冲突",X24="冲突"),"高","低")</f>
        <v/>
      </c>
      <c r="Z24" s="25" t="inlineStr">
        <is>
          <t>团队模拟数据</t>
        </is>
      </c>
      <c r="AA24" s="25" t="inlineStr">
        <is>
          <t>依据业务规则生成，用于演示订单/BOM/库存/供应承诺闭环</t>
        </is>
      </c>
    </row>
    <row r="25">
      <c r="A25" s="25" t="inlineStr">
        <is>
          <t>SO-2408-3-M-HOUSING</t>
        </is>
      </c>
      <c r="B25" s="25" t="inlineStr">
        <is>
          <t>EVT-0008</t>
        </is>
      </c>
      <c r="C25" s="25" t="inlineStr">
        <is>
          <t>WO-20251002-008</t>
        </is>
      </c>
      <c r="D25" s="25" t="inlineStr">
        <is>
          <t>SO-2408</t>
        </is>
      </c>
      <c r="E25" s="25" t="n">
        <v>3</v>
      </c>
      <c r="F25" s="25" t="inlineStr">
        <is>
          <t>M-HOUSING</t>
        </is>
      </c>
      <c r="G25" s="25" t="inlineStr">
        <is>
          <t>结构件</t>
        </is>
      </c>
      <c r="H25" s="51" t="n">
        <v>45934</v>
      </c>
      <c r="I25" s="25" t="n">
        <v>1000</v>
      </c>
      <c r="J25" s="25" t="n">
        <v>2</v>
      </c>
      <c r="K25" s="25" t="n">
        <v>0</v>
      </c>
      <c r="L25" s="25" t="n">
        <v>2160</v>
      </c>
      <c r="M25" s="25" t="n">
        <v>160</v>
      </c>
      <c r="N25" s="25" t="n">
        <v>0</v>
      </c>
      <c r="O25" s="25" t="n">
        <v>0</v>
      </c>
      <c r="P25" s="25">
        <f>MAX(0,I25*J25-K25)</f>
        <v/>
      </c>
      <c r="Q25" s="25">
        <f>MAX(0,L25-N25-M25+O25)</f>
        <v/>
      </c>
      <c r="R25" s="25">
        <f>MAX(0,P25-Q25)</f>
        <v/>
      </c>
      <c r="S25" s="51" t="n">
        <v>45933</v>
      </c>
      <c r="T25" s="51" t="n">
        <v>45933</v>
      </c>
      <c r="U25" s="25">
        <f>IF(S25=T25,"一致","冲突")</f>
        <v/>
      </c>
      <c r="V25" s="25" t="inlineStr">
        <is>
          <t>V3</t>
        </is>
      </c>
      <c r="W25" s="25" t="inlineStr">
        <is>
          <t>V3</t>
        </is>
      </c>
      <c r="X25" s="25">
        <f>IF(V25=W25,"一致","冲突")</f>
        <v/>
      </c>
      <c r="Y25" s="25">
        <f>IF(OR(R25&gt;0,U25="冲突",X25="冲突"),"高","低")</f>
        <v/>
      </c>
      <c r="Z25" s="25" t="inlineStr">
        <is>
          <t>团队模拟数据</t>
        </is>
      </c>
      <c r="AA25" s="25" t="inlineStr">
        <is>
          <t>依据业务规则生成，用于演示订单/BOM/库存/供应承诺闭环</t>
        </is>
      </c>
    </row>
    <row r="26">
      <c r="A26" s="25" t="inlineStr">
        <is>
          <t>SO-2409-1-M-DISPLAY</t>
        </is>
      </c>
      <c r="B26" s="25" t="inlineStr">
        <is>
          <t>EVT-0009</t>
        </is>
      </c>
      <c r="C26" s="25" t="inlineStr">
        <is>
          <t>WO-20251003-009</t>
        </is>
      </c>
      <c r="D26" s="25" t="inlineStr">
        <is>
          <t>SO-2409</t>
        </is>
      </c>
      <c r="E26" s="25" t="n">
        <v>1</v>
      </c>
      <c r="F26" s="25" t="inlineStr">
        <is>
          <t>M-DISPLAY</t>
        </is>
      </c>
      <c r="G26" s="25" t="inlineStr">
        <is>
          <t>显示模组</t>
        </is>
      </c>
      <c r="H26" s="51" t="n">
        <v>45935</v>
      </c>
      <c r="I26" s="25" t="n">
        <v>1100</v>
      </c>
      <c r="J26" s="25" t="n">
        <v>1</v>
      </c>
      <c r="K26" s="25" t="n">
        <v>0</v>
      </c>
      <c r="L26" s="25" t="n">
        <v>913</v>
      </c>
      <c r="M26" s="25" t="n">
        <v>88</v>
      </c>
      <c r="N26" s="25" t="n">
        <v>0</v>
      </c>
      <c r="O26" s="25" t="n">
        <v>0</v>
      </c>
      <c r="P26" s="25">
        <f>MAX(0,I26*J26-K26)</f>
        <v/>
      </c>
      <c r="Q26" s="25">
        <f>MAX(0,L26-N26-M26+O26)</f>
        <v/>
      </c>
      <c r="R26" s="25">
        <f>MAX(0,P26-Q26)</f>
        <v/>
      </c>
      <c r="S26" s="51" t="n">
        <v>45934</v>
      </c>
      <c r="T26" s="51" t="n">
        <v>45934</v>
      </c>
      <c r="U26" s="25">
        <f>IF(S26=T26,"一致","冲突")</f>
        <v/>
      </c>
      <c r="V26" s="25" t="inlineStr">
        <is>
          <t>V3</t>
        </is>
      </c>
      <c r="W26" s="25" t="inlineStr">
        <is>
          <t>V3</t>
        </is>
      </c>
      <c r="X26" s="25">
        <f>IF(V26=W26,"一致","冲突")</f>
        <v/>
      </c>
      <c r="Y26" s="25">
        <f>IF(OR(R26&gt;0,U26="冲突",X26="冲突"),"高","低")</f>
        <v/>
      </c>
      <c r="Z26" s="25" t="inlineStr">
        <is>
          <t>团队模拟数据</t>
        </is>
      </c>
      <c r="AA26" s="25" t="inlineStr">
        <is>
          <t>依据业务规则生成，用于演示订单/BOM/库存/供应承诺闭环</t>
        </is>
      </c>
    </row>
    <row r="27">
      <c r="A27" s="25" t="inlineStr">
        <is>
          <t>SO-2409-2-M-PCBA</t>
        </is>
      </c>
      <c r="B27" s="25" t="inlineStr">
        <is>
          <t>EVT-0009</t>
        </is>
      </c>
      <c r="C27" s="25" t="inlineStr">
        <is>
          <t>WO-20251003-009</t>
        </is>
      </c>
      <c r="D27" s="25" t="inlineStr">
        <is>
          <t>SO-2409</t>
        </is>
      </c>
      <c r="E27" s="25" t="n">
        <v>2</v>
      </c>
      <c r="F27" s="25" t="inlineStr">
        <is>
          <t>M-PCBA</t>
        </is>
      </c>
      <c r="G27" s="25" t="inlineStr">
        <is>
          <t>主板组件</t>
        </is>
      </c>
      <c r="H27" s="51" t="n">
        <v>45935</v>
      </c>
      <c r="I27" s="25" t="n">
        <v>1100</v>
      </c>
      <c r="J27" s="25" t="n">
        <v>1</v>
      </c>
      <c r="K27" s="25" t="n">
        <v>0</v>
      </c>
      <c r="L27" s="25" t="n">
        <v>1188</v>
      </c>
      <c r="M27" s="25" t="n">
        <v>88</v>
      </c>
      <c r="N27" s="25" t="n">
        <v>0</v>
      </c>
      <c r="O27" s="25" t="n">
        <v>0</v>
      </c>
      <c r="P27" s="25">
        <f>MAX(0,I27*J27-K27)</f>
        <v/>
      </c>
      <c r="Q27" s="25">
        <f>MAX(0,L27-N27-M27+O27)</f>
        <v/>
      </c>
      <c r="R27" s="25">
        <f>MAX(0,P27-Q27)</f>
        <v/>
      </c>
      <c r="S27" s="51" t="n">
        <v>45934</v>
      </c>
      <c r="T27" s="51" t="n">
        <v>45934</v>
      </c>
      <c r="U27" s="25">
        <f>IF(S27=T27,"一致","冲突")</f>
        <v/>
      </c>
      <c r="V27" s="25" t="inlineStr">
        <is>
          <t>V3</t>
        </is>
      </c>
      <c r="W27" s="25" t="inlineStr">
        <is>
          <t>V2</t>
        </is>
      </c>
      <c r="X27" s="25">
        <f>IF(V27=W27,"一致","冲突")</f>
        <v/>
      </c>
      <c r="Y27" s="25">
        <f>IF(OR(R27&gt;0,U27="冲突",X27="冲突"),"高","低")</f>
        <v/>
      </c>
      <c r="Z27" s="25" t="inlineStr">
        <is>
          <t>团队模拟数据</t>
        </is>
      </c>
      <c r="AA27" s="25" t="inlineStr">
        <is>
          <t>依据业务规则生成，用于演示订单/BOM/库存/供应承诺闭环</t>
        </is>
      </c>
    </row>
    <row r="28">
      <c r="A28" s="25" t="inlineStr">
        <is>
          <t>SO-2409-3-M-HOUSING</t>
        </is>
      </c>
      <c r="B28" s="25" t="inlineStr">
        <is>
          <t>EVT-0009</t>
        </is>
      </c>
      <c r="C28" s="25" t="inlineStr">
        <is>
          <t>WO-20251003-009</t>
        </is>
      </c>
      <c r="D28" s="25" t="inlineStr">
        <is>
          <t>SO-2409</t>
        </is>
      </c>
      <c r="E28" s="25" t="n">
        <v>3</v>
      </c>
      <c r="F28" s="25" t="inlineStr">
        <is>
          <t>M-HOUSING</t>
        </is>
      </c>
      <c r="G28" s="25" t="inlineStr">
        <is>
          <t>结构件</t>
        </is>
      </c>
      <c r="H28" s="51" t="n">
        <v>45935</v>
      </c>
      <c r="I28" s="25" t="n">
        <v>1100</v>
      </c>
      <c r="J28" s="25" t="n">
        <v>2</v>
      </c>
      <c r="K28" s="25" t="n">
        <v>0</v>
      </c>
      <c r="L28" s="25" t="n">
        <v>1936</v>
      </c>
      <c r="M28" s="25" t="n">
        <v>176</v>
      </c>
      <c r="N28" s="25" t="n">
        <v>0</v>
      </c>
      <c r="O28" s="25" t="n">
        <v>440</v>
      </c>
      <c r="P28" s="25">
        <f>MAX(0,I28*J28-K28)</f>
        <v/>
      </c>
      <c r="Q28" s="25">
        <f>MAX(0,L28-N28-M28+O28)</f>
        <v/>
      </c>
      <c r="R28" s="25">
        <f>MAX(0,P28-Q28)</f>
        <v/>
      </c>
      <c r="S28" s="51" t="n">
        <v>45934</v>
      </c>
      <c r="T28" s="51" t="n">
        <v>45934</v>
      </c>
      <c r="U28" s="25">
        <f>IF(S28=T28,"一致","冲突")</f>
        <v/>
      </c>
      <c r="V28" s="25" t="inlineStr">
        <is>
          <t>V3</t>
        </is>
      </c>
      <c r="W28" s="25" t="inlineStr">
        <is>
          <t>V3</t>
        </is>
      </c>
      <c r="X28" s="25">
        <f>IF(V28=W28,"一致","冲突")</f>
        <v/>
      </c>
      <c r="Y28" s="25">
        <f>IF(OR(R28&gt;0,U28="冲突",X28="冲突"),"高","低")</f>
        <v/>
      </c>
      <c r="Z28" s="25" t="inlineStr">
        <is>
          <t>团队模拟数据</t>
        </is>
      </c>
      <c r="AA28" s="25" t="inlineStr">
        <is>
          <t>依据业务规则生成，用于演示订单/BOM/库存/供应承诺闭环</t>
        </is>
      </c>
    </row>
    <row r="29">
      <c r="A29" s="25" t="inlineStr">
        <is>
          <t>SO-2410-1-M-DISPLAY</t>
        </is>
      </c>
      <c r="B29" s="25" t="inlineStr">
        <is>
          <t>EVT-0010</t>
        </is>
      </c>
      <c r="C29" s="25" t="inlineStr">
        <is>
          <t>WO-20251006-010</t>
        </is>
      </c>
      <c r="D29" s="25" t="inlineStr">
        <is>
          <t>SO-2410</t>
        </is>
      </c>
      <c r="E29" s="25" t="n">
        <v>1</v>
      </c>
      <c r="F29" s="25" t="inlineStr">
        <is>
          <t>M-DISPLAY</t>
        </is>
      </c>
      <c r="G29" s="25" t="inlineStr">
        <is>
          <t>显示模组</t>
        </is>
      </c>
      <c r="H29" s="51" t="n">
        <v>45938</v>
      </c>
      <c r="I29" s="25" t="n">
        <v>1200</v>
      </c>
      <c r="J29" s="25" t="n">
        <v>1</v>
      </c>
      <c r="K29" s="25" t="n">
        <v>0</v>
      </c>
      <c r="L29" s="25" t="n">
        <v>1296</v>
      </c>
      <c r="M29" s="25" t="n">
        <v>96</v>
      </c>
      <c r="N29" s="25" t="n">
        <v>0</v>
      </c>
      <c r="O29" s="25" t="n">
        <v>0</v>
      </c>
      <c r="P29" s="25">
        <f>MAX(0,I29*J29-K29)</f>
        <v/>
      </c>
      <c r="Q29" s="25">
        <f>MAX(0,L29-N29-M29+O29)</f>
        <v/>
      </c>
      <c r="R29" s="25">
        <f>MAX(0,P29-Q29)</f>
        <v/>
      </c>
      <c r="S29" s="51" t="n">
        <v>45937</v>
      </c>
      <c r="T29" s="51" t="n">
        <v>45937</v>
      </c>
      <c r="U29" s="25">
        <f>IF(S29=T29,"一致","冲突")</f>
        <v/>
      </c>
      <c r="V29" s="25" t="inlineStr">
        <is>
          <t>V3</t>
        </is>
      </c>
      <c r="W29" s="25" t="inlineStr">
        <is>
          <t>V3</t>
        </is>
      </c>
      <c r="X29" s="25">
        <f>IF(V29=W29,"一致","冲突")</f>
        <v/>
      </c>
      <c r="Y29" s="25">
        <f>IF(OR(R29&gt;0,U29="冲突",X29="冲突"),"高","低")</f>
        <v/>
      </c>
      <c r="Z29" s="25" t="inlineStr">
        <is>
          <t>团队模拟数据</t>
        </is>
      </c>
      <c r="AA29" s="25" t="inlineStr">
        <is>
          <t>依据业务规则生成，用于演示订单/BOM/库存/供应承诺闭环</t>
        </is>
      </c>
    </row>
    <row r="30">
      <c r="A30" s="25" t="inlineStr">
        <is>
          <t>SO-2410-2-M-PCBA</t>
        </is>
      </c>
      <c r="B30" s="25" t="inlineStr">
        <is>
          <t>EVT-0010</t>
        </is>
      </c>
      <c r="C30" s="25" t="inlineStr">
        <is>
          <t>WO-20251006-010</t>
        </is>
      </c>
      <c r="D30" s="25" t="inlineStr">
        <is>
          <t>SO-2410</t>
        </is>
      </c>
      <c r="E30" s="25" t="n">
        <v>2</v>
      </c>
      <c r="F30" s="25" t="inlineStr">
        <is>
          <t>M-PCBA</t>
        </is>
      </c>
      <c r="G30" s="25" t="inlineStr">
        <is>
          <t>主板组件</t>
        </is>
      </c>
      <c r="H30" s="51" t="n">
        <v>45938</v>
      </c>
      <c r="I30" s="25" t="n">
        <v>1200</v>
      </c>
      <c r="J30" s="25" t="n">
        <v>1</v>
      </c>
      <c r="K30" s="25" t="n">
        <v>0</v>
      </c>
      <c r="L30" s="25" t="n">
        <v>1056</v>
      </c>
      <c r="M30" s="25" t="n">
        <v>96</v>
      </c>
      <c r="N30" s="25" t="n">
        <v>0</v>
      </c>
      <c r="O30" s="25" t="n">
        <v>240</v>
      </c>
      <c r="P30" s="25">
        <f>MAX(0,I30*J30-K30)</f>
        <v/>
      </c>
      <c r="Q30" s="25">
        <f>MAX(0,L30-N30-M30+O30)</f>
        <v/>
      </c>
      <c r="R30" s="25">
        <f>MAX(0,P30-Q30)</f>
        <v/>
      </c>
      <c r="S30" s="51" t="n">
        <v>45937</v>
      </c>
      <c r="T30" s="51" t="n">
        <v>45937</v>
      </c>
      <c r="U30" s="25">
        <f>IF(S30=T30,"一致","冲突")</f>
        <v/>
      </c>
      <c r="V30" s="25" t="inlineStr">
        <is>
          <t>V3</t>
        </is>
      </c>
      <c r="W30" s="25" t="inlineStr">
        <is>
          <t>V3</t>
        </is>
      </c>
      <c r="X30" s="25">
        <f>IF(V30=W30,"一致","冲突")</f>
        <v/>
      </c>
      <c r="Y30" s="25">
        <f>IF(OR(R30&gt;0,U30="冲突",X30="冲突"),"高","低")</f>
        <v/>
      </c>
      <c r="Z30" s="25" t="inlineStr">
        <is>
          <t>团队模拟数据</t>
        </is>
      </c>
      <c r="AA30" s="25" t="inlineStr">
        <is>
          <t>依据业务规则生成，用于演示订单/BOM/库存/供应承诺闭环</t>
        </is>
      </c>
    </row>
    <row r="31">
      <c r="A31" s="25" t="inlineStr">
        <is>
          <t>SO-2410-3-M-HOUSING</t>
        </is>
      </c>
      <c r="B31" s="25" t="inlineStr">
        <is>
          <t>EVT-0010</t>
        </is>
      </c>
      <c r="C31" s="25" t="inlineStr">
        <is>
          <t>WO-20251006-010</t>
        </is>
      </c>
      <c r="D31" s="25" t="inlineStr">
        <is>
          <t>SO-2410</t>
        </is>
      </c>
      <c r="E31" s="25" t="n">
        <v>3</v>
      </c>
      <c r="F31" s="25" t="inlineStr">
        <is>
          <t>M-HOUSING</t>
        </is>
      </c>
      <c r="G31" s="25" t="inlineStr">
        <is>
          <t>结构件</t>
        </is>
      </c>
      <c r="H31" s="51" t="n">
        <v>45938</v>
      </c>
      <c r="I31" s="25" t="n">
        <v>1200</v>
      </c>
      <c r="J31" s="25" t="n">
        <v>2</v>
      </c>
      <c r="K31" s="25" t="n">
        <v>0</v>
      </c>
      <c r="L31" s="25" t="n">
        <v>2592</v>
      </c>
      <c r="M31" s="25" t="n">
        <v>192</v>
      </c>
      <c r="N31" s="25" t="n">
        <v>0</v>
      </c>
      <c r="O31" s="25" t="n">
        <v>0</v>
      </c>
      <c r="P31" s="25">
        <f>MAX(0,I31*J31-K31)</f>
        <v/>
      </c>
      <c r="Q31" s="25">
        <f>MAX(0,L31-N31-M31+O31)</f>
        <v/>
      </c>
      <c r="R31" s="25">
        <f>MAX(0,P31-Q31)</f>
        <v/>
      </c>
      <c r="S31" s="51" t="n">
        <v>45937</v>
      </c>
      <c r="T31" s="51" t="n">
        <v>45937</v>
      </c>
      <c r="U31" s="25">
        <f>IF(S31=T31,"一致","冲突")</f>
        <v/>
      </c>
      <c r="V31" s="25" t="inlineStr">
        <is>
          <t>V3</t>
        </is>
      </c>
      <c r="W31" s="25" t="inlineStr">
        <is>
          <t>V3</t>
        </is>
      </c>
      <c r="X31" s="25">
        <f>IF(V31=W31,"一致","冲突")</f>
        <v/>
      </c>
      <c r="Y31" s="25">
        <f>IF(OR(R31&gt;0,U31="冲突",X31="冲突"),"高","低")</f>
        <v/>
      </c>
      <c r="Z31" s="25" t="inlineStr">
        <is>
          <t>团队模拟数据</t>
        </is>
      </c>
      <c r="AA31" s="25" t="inlineStr">
        <is>
          <t>依据业务规则生成，用于演示订单/BOM/库存/供应承诺闭环</t>
        </is>
      </c>
    </row>
    <row r="32">
      <c r="A32" s="25" t="inlineStr">
        <is>
          <t>SO-2411-1-M-DISPLAY</t>
        </is>
      </c>
      <c r="B32" s="25" t="inlineStr">
        <is>
          <t>EVT-0011</t>
        </is>
      </c>
      <c r="C32" s="25" t="inlineStr">
        <is>
          <t>WO-20251007-011</t>
        </is>
      </c>
      <c r="D32" s="25" t="inlineStr">
        <is>
          <t>SO-2411</t>
        </is>
      </c>
      <c r="E32" s="25" t="n">
        <v>1</v>
      </c>
      <c r="F32" s="25" t="inlineStr">
        <is>
          <t>M-DISPLAY</t>
        </is>
      </c>
      <c r="G32" s="25" t="inlineStr">
        <is>
          <t>显示模组</t>
        </is>
      </c>
      <c r="H32" s="51" t="n">
        <v>45939</v>
      </c>
      <c r="I32" s="25" t="n">
        <v>800</v>
      </c>
      <c r="J32" s="25" t="n">
        <v>1</v>
      </c>
      <c r="K32" s="25" t="n">
        <v>0</v>
      </c>
      <c r="L32" s="25" t="n">
        <v>704</v>
      </c>
      <c r="M32" s="25" t="n">
        <v>64</v>
      </c>
      <c r="N32" s="25" t="n">
        <v>0</v>
      </c>
      <c r="O32" s="25" t="n">
        <v>160</v>
      </c>
      <c r="P32" s="25">
        <f>MAX(0,I32*J32-K32)</f>
        <v/>
      </c>
      <c r="Q32" s="25">
        <f>MAX(0,L32-N32-M32+O32)</f>
        <v/>
      </c>
      <c r="R32" s="25">
        <f>MAX(0,P32-Q32)</f>
        <v/>
      </c>
      <c r="S32" s="51" t="n">
        <v>45938</v>
      </c>
      <c r="T32" s="51" t="n">
        <v>45938</v>
      </c>
      <c r="U32" s="25">
        <f>IF(S32=T32,"一致","冲突")</f>
        <v/>
      </c>
      <c r="V32" s="25" t="inlineStr">
        <is>
          <t>V3</t>
        </is>
      </c>
      <c r="W32" s="25" t="inlineStr">
        <is>
          <t>V3</t>
        </is>
      </c>
      <c r="X32" s="25">
        <f>IF(V32=W32,"一致","冲突")</f>
        <v/>
      </c>
      <c r="Y32" s="25">
        <f>IF(OR(R32&gt;0,U32="冲突",X32="冲突"),"高","低")</f>
        <v/>
      </c>
      <c r="Z32" s="25" t="inlineStr">
        <is>
          <t>团队模拟数据</t>
        </is>
      </c>
      <c r="AA32" s="25" t="inlineStr">
        <is>
          <t>依据业务规则生成，用于演示订单/BOM/库存/供应承诺闭环</t>
        </is>
      </c>
    </row>
    <row r="33">
      <c r="A33" s="25" t="inlineStr">
        <is>
          <t>SO-2411-2-M-PCBA</t>
        </is>
      </c>
      <c r="B33" s="25" t="inlineStr">
        <is>
          <t>EVT-0011</t>
        </is>
      </c>
      <c r="C33" s="25" t="inlineStr">
        <is>
          <t>WO-20251007-011</t>
        </is>
      </c>
      <c r="D33" s="25" t="inlineStr">
        <is>
          <t>SO-2411</t>
        </is>
      </c>
      <c r="E33" s="25" t="n">
        <v>2</v>
      </c>
      <c r="F33" s="25" t="inlineStr">
        <is>
          <t>M-PCBA</t>
        </is>
      </c>
      <c r="G33" s="25" t="inlineStr">
        <is>
          <t>主板组件</t>
        </is>
      </c>
      <c r="H33" s="51" t="n">
        <v>45939</v>
      </c>
      <c r="I33" s="25" t="n">
        <v>800</v>
      </c>
      <c r="J33" s="25" t="n">
        <v>1</v>
      </c>
      <c r="K33" s="25" t="n">
        <v>0</v>
      </c>
      <c r="L33" s="25" t="n">
        <v>864</v>
      </c>
      <c r="M33" s="25" t="n">
        <v>64</v>
      </c>
      <c r="N33" s="25" t="n">
        <v>0</v>
      </c>
      <c r="O33" s="25" t="n">
        <v>0</v>
      </c>
      <c r="P33" s="25">
        <f>MAX(0,I33*J33-K33)</f>
        <v/>
      </c>
      <c r="Q33" s="25">
        <f>MAX(0,L33-N33-M33+O33)</f>
        <v/>
      </c>
      <c r="R33" s="25">
        <f>MAX(0,P33-Q33)</f>
        <v/>
      </c>
      <c r="S33" s="51" t="n">
        <v>45938</v>
      </c>
      <c r="T33" s="51" t="n">
        <v>45938</v>
      </c>
      <c r="U33" s="25">
        <f>IF(S33=T33,"一致","冲突")</f>
        <v/>
      </c>
      <c r="V33" s="25" t="inlineStr">
        <is>
          <t>V3</t>
        </is>
      </c>
      <c r="W33" s="25" t="inlineStr">
        <is>
          <t>V3</t>
        </is>
      </c>
      <c r="X33" s="25">
        <f>IF(V33=W33,"一致","冲突")</f>
        <v/>
      </c>
      <c r="Y33" s="25">
        <f>IF(OR(R33&gt;0,U33="冲突",X33="冲突"),"高","低")</f>
        <v/>
      </c>
      <c r="Z33" s="25" t="inlineStr">
        <is>
          <t>团队模拟数据</t>
        </is>
      </c>
      <c r="AA33" s="25" t="inlineStr">
        <is>
          <t>依据业务规则生成，用于演示订单/BOM/库存/供应承诺闭环</t>
        </is>
      </c>
    </row>
    <row r="34">
      <c r="A34" s="25" t="inlineStr">
        <is>
          <t>SO-2411-3-M-HOUSING</t>
        </is>
      </c>
      <c r="B34" s="25" t="inlineStr">
        <is>
          <t>EVT-0011</t>
        </is>
      </c>
      <c r="C34" s="25" t="inlineStr">
        <is>
          <t>WO-20251007-011</t>
        </is>
      </c>
      <c r="D34" s="25" t="inlineStr">
        <is>
          <t>SO-2411</t>
        </is>
      </c>
      <c r="E34" s="25" t="n">
        <v>3</v>
      </c>
      <c r="F34" s="25" t="inlineStr">
        <is>
          <t>M-HOUSING</t>
        </is>
      </c>
      <c r="G34" s="25" t="inlineStr">
        <is>
          <t>结构件</t>
        </is>
      </c>
      <c r="H34" s="51" t="n">
        <v>45939</v>
      </c>
      <c r="I34" s="25" t="n">
        <v>800</v>
      </c>
      <c r="J34" s="25" t="n">
        <v>2</v>
      </c>
      <c r="K34" s="25" t="n">
        <v>0</v>
      </c>
      <c r="L34" s="25" t="n">
        <v>1328</v>
      </c>
      <c r="M34" s="25" t="n">
        <v>128</v>
      </c>
      <c r="N34" s="25" t="n">
        <v>0</v>
      </c>
      <c r="O34" s="25" t="n">
        <v>0</v>
      </c>
      <c r="P34" s="25">
        <f>MAX(0,I34*J34-K34)</f>
        <v/>
      </c>
      <c r="Q34" s="25">
        <f>MAX(0,L34-N34-M34+O34)</f>
        <v/>
      </c>
      <c r="R34" s="25">
        <f>MAX(0,P34-Q34)</f>
        <v/>
      </c>
      <c r="S34" s="51" t="n">
        <v>45938</v>
      </c>
      <c r="T34" s="51" t="n">
        <v>45938</v>
      </c>
      <c r="U34" s="25">
        <f>IF(S34=T34,"一致","冲突")</f>
        <v/>
      </c>
      <c r="V34" s="25" t="inlineStr">
        <is>
          <t>V3</t>
        </is>
      </c>
      <c r="W34" s="25" t="inlineStr">
        <is>
          <t>V3</t>
        </is>
      </c>
      <c r="X34" s="25">
        <f>IF(V34=W34,"一致","冲突")</f>
        <v/>
      </c>
      <c r="Y34" s="25">
        <f>IF(OR(R34&gt;0,U34="冲突",X34="冲突"),"高","低")</f>
        <v/>
      </c>
      <c r="Z34" s="25" t="inlineStr">
        <is>
          <t>团队模拟数据</t>
        </is>
      </c>
      <c r="AA34" s="25" t="inlineStr">
        <is>
          <t>依据业务规则生成，用于演示订单/BOM/库存/供应承诺闭环</t>
        </is>
      </c>
    </row>
    <row r="35">
      <c r="A35" s="25" t="inlineStr">
        <is>
          <t>SO-2412-1-M-DISPLAY</t>
        </is>
      </c>
      <c r="B35" s="25" t="inlineStr">
        <is>
          <t>EVT-0012</t>
        </is>
      </c>
      <c r="C35" s="25" t="inlineStr">
        <is>
          <t>WO-20251008-012</t>
        </is>
      </c>
      <c r="D35" s="25" t="inlineStr">
        <is>
          <t>SO-2412</t>
        </is>
      </c>
      <c r="E35" s="25" t="n">
        <v>1</v>
      </c>
      <c r="F35" s="25" t="inlineStr">
        <is>
          <t>M-DISPLAY</t>
        </is>
      </c>
      <c r="G35" s="25" t="inlineStr">
        <is>
          <t>显示模组</t>
        </is>
      </c>
      <c r="H35" s="51" t="n">
        <v>45940</v>
      </c>
      <c r="I35" s="25" t="n">
        <v>900</v>
      </c>
      <c r="J35" s="25" t="n">
        <v>1</v>
      </c>
      <c r="K35" s="25" t="n">
        <v>0</v>
      </c>
      <c r="L35" s="25" t="n">
        <v>972</v>
      </c>
      <c r="M35" s="25" t="n">
        <v>72</v>
      </c>
      <c r="N35" s="25" t="n">
        <v>0</v>
      </c>
      <c r="O35" s="25" t="n">
        <v>0</v>
      </c>
      <c r="P35" s="25">
        <f>MAX(0,I35*J35-K35)</f>
        <v/>
      </c>
      <c r="Q35" s="25">
        <f>MAX(0,L35-N35-M35+O35)</f>
        <v/>
      </c>
      <c r="R35" s="25">
        <f>MAX(0,P35-Q35)</f>
        <v/>
      </c>
      <c r="S35" s="51" t="n">
        <v>45939</v>
      </c>
      <c r="T35" s="51" t="n">
        <v>45939</v>
      </c>
      <c r="U35" s="25">
        <f>IF(S35=T35,"一致","冲突")</f>
        <v/>
      </c>
      <c r="V35" s="25" t="inlineStr">
        <is>
          <t>V3</t>
        </is>
      </c>
      <c r="W35" s="25" t="inlineStr">
        <is>
          <t>V3</t>
        </is>
      </c>
      <c r="X35" s="25">
        <f>IF(V35=W35,"一致","冲突")</f>
        <v/>
      </c>
      <c r="Y35" s="25">
        <f>IF(OR(R35&gt;0,U35="冲突",X35="冲突"),"高","低")</f>
        <v/>
      </c>
      <c r="Z35" s="25" t="inlineStr">
        <is>
          <t>团队模拟数据</t>
        </is>
      </c>
      <c r="AA35" s="25" t="inlineStr">
        <is>
          <t>依据业务规则生成，用于演示订单/BOM/库存/供应承诺闭环</t>
        </is>
      </c>
    </row>
    <row r="36">
      <c r="A36" s="25" t="inlineStr">
        <is>
          <t>SO-2412-2-M-PCBA</t>
        </is>
      </c>
      <c r="B36" s="25" t="inlineStr">
        <is>
          <t>EVT-0012</t>
        </is>
      </c>
      <c r="C36" s="25" t="inlineStr">
        <is>
          <t>WO-20251008-012</t>
        </is>
      </c>
      <c r="D36" s="25" t="inlineStr">
        <is>
          <t>SO-2412</t>
        </is>
      </c>
      <c r="E36" s="25" t="n">
        <v>2</v>
      </c>
      <c r="F36" s="25" t="inlineStr">
        <is>
          <t>M-PCBA</t>
        </is>
      </c>
      <c r="G36" s="25" t="inlineStr">
        <is>
          <t>主板组件</t>
        </is>
      </c>
      <c r="H36" s="51" t="n">
        <v>45940</v>
      </c>
      <c r="I36" s="25" t="n">
        <v>900</v>
      </c>
      <c r="J36" s="25" t="n">
        <v>1</v>
      </c>
      <c r="K36" s="25" t="n">
        <v>0</v>
      </c>
      <c r="L36" s="25" t="n">
        <v>747</v>
      </c>
      <c r="M36" s="25" t="n">
        <v>72</v>
      </c>
      <c r="N36" s="25" t="n">
        <v>0</v>
      </c>
      <c r="O36" s="25" t="n">
        <v>0</v>
      </c>
      <c r="P36" s="25">
        <f>MAX(0,I36*J36-K36)</f>
        <v/>
      </c>
      <c r="Q36" s="25">
        <f>MAX(0,L36-N36-M36+O36)</f>
        <v/>
      </c>
      <c r="R36" s="25">
        <f>MAX(0,P36-Q36)</f>
        <v/>
      </c>
      <c r="S36" s="51" t="n">
        <v>45939</v>
      </c>
      <c r="T36" s="51" t="n">
        <v>45939</v>
      </c>
      <c r="U36" s="25">
        <f>IF(S36=T36,"一致","冲突")</f>
        <v/>
      </c>
      <c r="V36" s="25" t="inlineStr">
        <is>
          <t>V3</t>
        </is>
      </c>
      <c r="W36" s="25" t="inlineStr">
        <is>
          <t>V3</t>
        </is>
      </c>
      <c r="X36" s="25">
        <f>IF(V36=W36,"一致","冲突")</f>
        <v/>
      </c>
      <c r="Y36" s="25">
        <f>IF(OR(R36&gt;0,U36="冲突",X36="冲突"),"高","低")</f>
        <v/>
      </c>
      <c r="Z36" s="25" t="inlineStr">
        <is>
          <t>团队模拟数据</t>
        </is>
      </c>
      <c r="AA36" s="25" t="inlineStr">
        <is>
          <t>依据业务规则生成，用于演示订单/BOM/库存/供应承诺闭环</t>
        </is>
      </c>
    </row>
    <row r="37">
      <c r="A37" s="25" t="inlineStr">
        <is>
          <t>SO-2412-3-M-HOUSING</t>
        </is>
      </c>
      <c r="B37" s="25" t="inlineStr">
        <is>
          <t>EVT-0012</t>
        </is>
      </c>
      <c r="C37" s="25" t="inlineStr">
        <is>
          <t>WO-20251008-012</t>
        </is>
      </c>
      <c r="D37" s="25" t="inlineStr">
        <is>
          <t>SO-2412</t>
        </is>
      </c>
      <c r="E37" s="25" t="n">
        <v>3</v>
      </c>
      <c r="F37" s="25" t="inlineStr">
        <is>
          <t>M-HOUSING</t>
        </is>
      </c>
      <c r="G37" s="25" t="inlineStr">
        <is>
          <t>结构件</t>
        </is>
      </c>
      <c r="H37" s="51" t="n">
        <v>45940</v>
      </c>
      <c r="I37" s="25" t="n">
        <v>900</v>
      </c>
      <c r="J37" s="25" t="n">
        <v>2</v>
      </c>
      <c r="K37" s="25" t="n">
        <v>0</v>
      </c>
      <c r="L37" s="25" t="n">
        <v>1944</v>
      </c>
      <c r="M37" s="25" t="n">
        <v>144</v>
      </c>
      <c r="N37" s="25" t="n">
        <v>0</v>
      </c>
      <c r="O37" s="25" t="n">
        <v>0</v>
      </c>
      <c r="P37" s="25">
        <f>MAX(0,I37*J37-K37)</f>
        <v/>
      </c>
      <c r="Q37" s="25">
        <f>MAX(0,L37-N37-M37+O37)</f>
        <v/>
      </c>
      <c r="R37" s="25">
        <f>MAX(0,P37-Q37)</f>
        <v/>
      </c>
      <c r="S37" s="51" t="n">
        <v>45939</v>
      </c>
      <c r="T37" s="51" t="n">
        <v>45939</v>
      </c>
      <c r="U37" s="25">
        <f>IF(S37=T37,"一致","冲突")</f>
        <v/>
      </c>
      <c r="V37" s="25" t="inlineStr">
        <is>
          <t>V3</t>
        </is>
      </c>
      <c r="W37" s="25" t="inlineStr">
        <is>
          <t>V3</t>
        </is>
      </c>
      <c r="X37" s="25">
        <f>IF(V37=W37,"一致","冲突")</f>
        <v/>
      </c>
      <c r="Y37" s="25">
        <f>IF(OR(R37&gt;0,U37="冲突",X37="冲突"),"高","低")</f>
        <v/>
      </c>
      <c r="Z37" s="25" t="inlineStr">
        <is>
          <t>团队模拟数据</t>
        </is>
      </c>
      <c r="AA37" s="25" t="inlineStr">
        <is>
          <t>依据业务规则生成，用于演示订单/BOM/库存/供应承诺闭环</t>
        </is>
      </c>
    </row>
    <row r="38">
      <c r="A38" s="25" t="inlineStr">
        <is>
          <t>SO-2413-1-M-DISPLAY</t>
        </is>
      </c>
      <c r="B38" s="25" t="inlineStr">
        <is>
          <t>EVT-0013</t>
        </is>
      </c>
      <c r="C38" s="25" t="inlineStr">
        <is>
          <t>WO-20251009-013</t>
        </is>
      </c>
      <c r="D38" s="25" t="inlineStr">
        <is>
          <t>SO-2413</t>
        </is>
      </c>
      <c r="E38" s="25" t="n">
        <v>1</v>
      </c>
      <c r="F38" s="25" t="inlineStr">
        <is>
          <t>M-DISPLAY</t>
        </is>
      </c>
      <c r="G38" s="25" t="inlineStr">
        <is>
          <t>显示模组</t>
        </is>
      </c>
      <c r="H38" s="51" t="n">
        <v>45941</v>
      </c>
      <c r="I38" s="25" t="n">
        <v>1000</v>
      </c>
      <c r="J38" s="25" t="n">
        <v>1</v>
      </c>
      <c r="K38" s="25" t="n">
        <v>0</v>
      </c>
      <c r="L38" s="25" t="n">
        <v>830</v>
      </c>
      <c r="M38" s="25" t="n">
        <v>80</v>
      </c>
      <c r="N38" s="25" t="n">
        <v>0</v>
      </c>
      <c r="O38" s="25" t="n">
        <v>0</v>
      </c>
      <c r="P38" s="25">
        <f>MAX(0,I38*J38-K38)</f>
        <v/>
      </c>
      <c r="Q38" s="25">
        <f>MAX(0,L38-N38-M38+O38)</f>
        <v/>
      </c>
      <c r="R38" s="25">
        <f>MAX(0,P38-Q38)</f>
        <v/>
      </c>
      <c r="S38" s="51" t="n">
        <v>45940</v>
      </c>
      <c r="T38" s="51" t="n">
        <v>45942</v>
      </c>
      <c r="U38" s="25">
        <f>IF(S38=T38,"一致","冲突")</f>
        <v/>
      </c>
      <c r="V38" s="25" t="inlineStr">
        <is>
          <t>V3</t>
        </is>
      </c>
      <c r="W38" s="25" t="inlineStr">
        <is>
          <t>V3</t>
        </is>
      </c>
      <c r="X38" s="25">
        <f>IF(V38=W38,"一致","冲突")</f>
        <v/>
      </c>
      <c r="Y38" s="25">
        <f>IF(OR(R38&gt;0,U38="冲突",X38="冲突"),"高","低")</f>
        <v/>
      </c>
      <c r="Z38" s="25" t="inlineStr">
        <is>
          <t>团队模拟数据</t>
        </is>
      </c>
      <c r="AA38" s="25" t="inlineStr">
        <is>
          <t>依据业务规则生成，用于演示订单/BOM/库存/供应承诺闭环</t>
        </is>
      </c>
    </row>
    <row r="39">
      <c r="A39" s="25" t="inlineStr">
        <is>
          <t>SO-2413-2-M-PCBA</t>
        </is>
      </c>
      <c r="B39" s="25" t="inlineStr">
        <is>
          <t>EVT-0013</t>
        </is>
      </c>
      <c r="C39" s="25" t="inlineStr">
        <is>
          <t>WO-20251009-013</t>
        </is>
      </c>
      <c r="D39" s="25" t="inlineStr">
        <is>
          <t>SO-2413</t>
        </is>
      </c>
      <c r="E39" s="25" t="n">
        <v>2</v>
      </c>
      <c r="F39" s="25" t="inlineStr">
        <is>
          <t>M-PCBA</t>
        </is>
      </c>
      <c r="G39" s="25" t="inlineStr">
        <is>
          <t>主板组件</t>
        </is>
      </c>
      <c r="H39" s="51" t="n">
        <v>45941</v>
      </c>
      <c r="I39" s="25" t="n">
        <v>1000</v>
      </c>
      <c r="J39" s="25" t="n">
        <v>1</v>
      </c>
      <c r="K39" s="25" t="n">
        <v>0</v>
      </c>
      <c r="L39" s="25" t="n">
        <v>1080</v>
      </c>
      <c r="M39" s="25" t="n">
        <v>80</v>
      </c>
      <c r="N39" s="25" t="n">
        <v>0</v>
      </c>
      <c r="O39" s="25" t="n">
        <v>0</v>
      </c>
      <c r="P39" s="25">
        <f>MAX(0,I39*J39-K39)</f>
        <v/>
      </c>
      <c r="Q39" s="25">
        <f>MAX(0,L39-N39-M39+O39)</f>
        <v/>
      </c>
      <c r="R39" s="25">
        <f>MAX(0,P39-Q39)</f>
        <v/>
      </c>
      <c r="S39" s="51" t="n">
        <v>45940</v>
      </c>
      <c r="T39" s="51" t="n">
        <v>45940</v>
      </c>
      <c r="U39" s="25">
        <f>IF(S39=T39,"一致","冲突")</f>
        <v/>
      </c>
      <c r="V39" s="25" t="inlineStr">
        <is>
          <t>V3</t>
        </is>
      </c>
      <c r="W39" s="25" t="inlineStr">
        <is>
          <t>V3</t>
        </is>
      </c>
      <c r="X39" s="25">
        <f>IF(V39=W39,"一致","冲突")</f>
        <v/>
      </c>
      <c r="Y39" s="25">
        <f>IF(OR(R39&gt;0,U39="冲突",X39="冲突"),"高","低")</f>
        <v/>
      </c>
      <c r="Z39" s="25" t="inlineStr">
        <is>
          <t>团队模拟数据</t>
        </is>
      </c>
      <c r="AA39" s="25" t="inlineStr">
        <is>
          <t>依据业务规则生成，用于演示订单/BOM/库存/供应承诺闭环</t>
        </is>
      </c>
    </row>
    <row r="40">
      <c r="A40" s="25" t="inlineStr">
        <is>
          <t>SO-2413-3-M-HOUSING</t>
        </is>
      </c>
      <c r="B40" s="25" t="inlineStr">
        <is>
          <t>EVT-0013</t>
        </is>
      </c>
      <c r="C40" s="25" t="inlineStr">
        <is>
          <t>WO-20251009-013</t>
        </is>
      </c>
      <c r="D40" s="25" t="inlineStr">
        <is>
          <t>SO-2413</t>
        </is>
      </c>
      <c r="E40" s="25" t="n">
        <v>3</v>
      </c>
      <c r="F40" s="25" t="inlineStr">
        <is>
          <t>M-HOUSING</t>
        </is>
      </c>
      <c r="G40" s="25" t="inlineStr">
        <is>
          <t>结构件</t>
        </is>
      </c>
      <c r="H40" s="51" t="n">
        <v>45941</v>
      </c>
      <c r="I40" s="25" t="n">
        <v>1000</v>
      </c>
      <c r="J40" s="25" t="n">
        <v>2</v>
      </c>
      <c r="K40" s="25" t="n">
        <v>0</v>
      </c>
      <c r="L40" s="25" t="n">
        <v>2360</v>
      </c>
      <c r="M40" s="25" t="n">
        <v>160</v>
      </c>
      <c r="N40" s="25" t="n">
        <v>200</v>
      </c>
      <c r="O40" s="25" t="n">
        <v>0</v>
      </c>
      <c r="P40" s="25">
        <f>MAX(0,I40*J40-K40)</f>
        <v/>
      </c>
      <c r="Q40" s="25">
        <f>MAX(0,L40-N40-M40+O40)</f>
        <v/>
      </c>
      <c r="R40" s="25">
        <f>MAX(0,P40-Q40)</f>
        <v/>
      </c>
      <c r="S40" s="51" t="n">
        <v>45940</v>
      </c>
      <c r="T40" s="51" t="n">
        <v>45940</v>
      </c>
      <c r="U40" s="25">
        <f>IF(S40=T40,"一致","冲突")</f>
        <v/>
      </c>
      <c r="V40" s="25" t="inlineStr">
        <is>
          <t>V3</t>
        </is>
      </c>
      <c r="W40" s="25" t="inlineStr">
        <is>
          <t>V3</t>
        </is>
      </c>
      <c r="X40" s="25">
        <f>IF(V40=W40,"一致","冲突")</f>
        <v/>
      </c>
      <c r="Y40" s="25">
        <f>IF(OR(R40&gt;0,U40="冲突",X40="冲突"),"高","低")</f>
        <v/>
      </c>
      <c r="Z40" s="25" t="inlineStr">
        <is>
          <t>团队模拟数据</t>
        </is>
      </c>
      <c r="AA40" s="25" t="inlineStr">
        <is>
          <t>依据业务规则生成，用于演示订单/BOM/库存/供应承诺闭环</t>
        </is>
      </c>
    </row>
    <row r="41">
      <c r="A41" s="25" t="inlineStr">
        <is>
          <t>SO-2414-1-M-DISPLAY</t>
        </is>
      </c>
      <c r="B41" s="25" t="inlineStr">
        <is>
          <t>EVT-0014</t>
        </is>
      </c>
      <c r="C41" s="25" t="inlineStr">
        <is>
          <t>WO-20251010-014</t>
        </is>
      </c>
      <c r="D41" s="25" t="inlineStr">
        <is>
          <t>SO-2414</t>
        </is>
      </c>
      <c r="E41" s="25" t="n">
        <v>1</v>
      </c>
      <c r="F41" s="25" t="inlineStr">
        <is>
          <t>M-DISPLAY</t>
        </is>
      </c>
      <c r="G41" s="25" t="inlineStr">
        <is>
          <t>显示模组</t>
        </is>
      </c>
      <c r="H41" s="51" t="n">
        <v>45942</v>
      </c>
      <c r="I41" s="25" t="n">
        <v>1100</v>
      </c>
      <c r="J41" s="25" t="n">
        <v>1</v>
      </c>
      <c r="K41" s="25" t="n">
        <v>0</v>
      </c>
      <c r="L41" s="25" t="n">
        <v>1188</v>
      </c>
      <c r="M41" s="25" t="n">
        <v>88</v>
      </c>
      <c r="N41" s="25" t="n">
        <v>0</v>
      </c>
      <c r="O41" s="25" t="n">
        <v>0</v>
      </c>
      <c r="P41" s="25">
        <f>MAX(0,I41*J41-K41)</f>
        <v/>
      </c>
      <c r="Q41" s="25">
        <f>MAX(0,L41-N41-M41+O41)</f>
        <v/>
      </c>
      <c r="R41" s="25">
        <f>MAX(0,P41-Q41)</f>
        <v/>
      </c>
      <c r="S41" s="51" t="n">
        <v>45941</v>
      </c>
      <c r="T41" s="51" t="n">
        <v>45941</v>
      </c>
      <c r="U41" s="25">
        <f>IF(S41=T41,"一致","冲突")</f>
        <v/>
      </c>
      <c r="V41" s="25" t="inlineStr">
        <is>
          <t>V3</t>
        </is>
      </c>
      <c r="W41" s="25" t="inlineStr">
        <is>
          <t>V3</t>
        </is>
      </c>
      <c r="X41" s="25">
        <f>IF(V41=W41,"一致","冲突")</f>
        <v/>
      </c>
      <c r="Y41" s="25">
        <f>IF(OR(R41&gt;0,U41="冲突",X41="冲突"),"高","低")</f>
        <v/>
      </c>
      <c r="Z41" s="25" t="inlineStr">
        <is>
          <t>团队模拟数据</t>
        </is>
      </c>
      <c r="AA41" s="25" t="inlineStr">
        <is>
          <t>依据业务规则生成，用于演示订单/BOM/库存/供应承诺闭环</t>
        </is>
      </c>
    </row>
    <row r="42">
      <c r="A42" s="25" t="inlineStr">
        <is>
          <t>SO-2414-2-M-PCBA</t>
        </is>
      </c>
      <c r="B42" s="25" t="inlineStr">
        <is>
          <t>EVT-0014</t>
        </is>
      </c>
      <c r="C42" s="25" t="inlineStr">
        <is>
          <t>WO-20251010-014</t>
        </is>
      </c>
      <c r="D42" s="25" t="inlineStr">
        <is>
          <t>SO-2414</t>
        </is>
      </c>
      <c r="E42" s="25" t="n">
        <v>2</v>
      </c>
      <c r="F42" s="25" t="inlineStr">
        <is>
          <t>M-PCBA</t>
        </is>
      </c>
      <c r="G42" s="25" t="inlineStr">
        <is>
          <t>主板组件</t>
        </is>
      </c>
      <c r="H42" s="51" t="n">
        <v>45942</v>
      </c>
      <c r="I42" s="25" t="n">
        <v>1100</v>
      </c>
      <c r="J42" s="25" t="n">
        <v>1</v>
      </c>
      <c r="K42" s="25" t="n">
        <v>0</v>
      </c>
      <c r="L42" s="25" t="n">
        <v>1298</v>
      </c>
      <c r="M42" s="25" t="n">
        <v>88</v>
      </c>
      <c r="N42" s="25" t="n">
        <v>110</v>
      </c>
      <c r="O42" s="25" t="n">
        <v>0</v>
      </c>
      <c r="P42" s="25">
        <f>MAX(0,I42*J42-K42)</f>
        <v/>
      </c>
      <c r="Q42" s="25">
        <f>MAX(0,L42-N42-M42+O42)</f>
        <v/>
      </c>
      <c r="R42" s="25">
        <f>MAX(0,P42-Q42)</f>
        <v/>
      </c>
      <c r="S42" s="51" t="n">
        <v>45941</v>
      </c>
      <c r="T42" s="51" t="n">
        <v>45941</v>
      </c>
      <c r="U42" s="25">
        <f>IF(S42=T42,"一致","冲突")</f>
        <v/>
      </c>
      <c r="V42" s="25" t="inlineStr">
        <is>
          <t>V3</t>
        </is>
      </c>
      <c r="W42" s="25" t="inlineStr">
        <is>
          <t>V3</t>
        </is>
      </c>
      <c r="X42" s="25">
        <f>IF(V42=W42,"一致","冲突")</f>
        <v/>
      </c>
      <c r="Y42" s="25">
        <f>IF(OR(R42&gt;0,U42="冲突",X42="冲突"),"高","低")</f>
        <v/>
      </c>
      <c r="Z42" s="25" t="inlineStr">
        <is>
          <t>团队模拟数据</t>
        </is>
      </c>
      <c r="AA42" s="25" t="inlineStr">
        <is>
          <t>依据业务规则生成，用于演示订单/BOM/库存/供应承诺闭环</t>
        </is>
      </c>
    </row>
    <row r="43">
      <c r="A43" s="25" t="inlineStr">
        <is>
          <t>SO-2414-3-M-HOUSING</t>
        </is>
      </c>
      <c r="B43" s="25" t="inlineStr">
        <is>
          <t>EVT-0014</t>
        </is>
      </c>
      <c r="C43" s="25" t="inlineStr">
        <is>
          <t>WO-20251010-014</t>
        </is>
      </c>
      <c r="D43" s="25" t="inlineStr">
        <is>
          <t>SO-2414</t>
        </is>
      </c>
      <c r="E43" s="25" t="n">
        <v>3</v>
      </c>
      <c r="F43" s="25" t="inlineStr">
        <is>
          <t>M-HOUSING</t>
        </is>
      </c>
      <c r="G43" s="25" t="inlineStr">
        <is>
          <t>结构件</t>
        </is>
      </c>
      <c r="H43" s="51" t="n">
        <v>45942</v>
      </c>
      <c r="I43" s="25" t="n">
        <v>1100</v>
      </c>
      <c r="J43" s="25" t="n">
        <v>2</v>
      </c>
      <c r="K43" s="25" t="n">
        <v>0</v>
      </c>
      <c r="L43" s="25" t="n">
        <v>1936</v>
      </c>
      <c r="M43" s="25" t="n">
        <v>176</v>
      </c>
      <c r="N43" s="25" t="n">
        <v>0</v>
      </c>
      <c r="O43" s="25" t="n">
        <v>440</v>
      </c>
      <c r="P43" s="25">
        <f>MAX(0,I43*J43-K43)</f>
        <v/>
      </c>
      <c r="Q43" s="25">
        <f>MAX(0,L43-N43-M43+O43)</f>
        <v/>
      </c>
      <c r="R43" s="25">
        <f>MAX(0,P43-Q43)</f>
        <v/>
      </c>
      <c r="S43" s="51" t="n">
        <v>45941</v>
      </c>
      <c r="T43" s="51" t="n">
        <v>45941</v>
      </c>
      <c r="U43" s="25">
        <f>IF(S43=T43,"一致","冲突")</f>
        <v/>
      </c>
      <c r="V43" s="25" t="inlineStr">
        <is>
          <t>V3</t>
        </is>
      </c>
      <c r="W43" s="25" t="inlineStr">
        <is>
          <t>V3</t>
        </is>
      </c>
      <c r="X43" s="25">
        <f>IF(V43=W43,"一致","冲突")</f>
        <v/>
      </c>
      <c r="Y43" s="25">
        <f>IF(OR(R43&gt;0,U43="冲突",X43="冲突"),"高","低")</f>
        <v/>
      </c>
      <c r="Z43" s="25" t="inlineStr">
        <is>
          <t>团队模拟数据</t>
        </is>
      </c>
      <c r="AA43" s="25" t="inlineStr">
        <is>
          <t>依据业务规则生成，用于演示订单/BOM/库存/供应承诺闭环</t>
        </is>
      </c>
    </row>
    <row r="44">
      <c r="A44" s="25" t="inlineStr">
        <is>
          <t>SO-2415-1-M-DISPLAY</t>
        </is>
      </c>
      <c r="B44" s="25" t="inlineStr">
        <is>
          <t>EVT-0015</t>
        </is>
      </c>
      <c r="C44" s="25" t="inlineStr">
        <is>
          <t>WO-20251013-015</t>
        </is>
      </c>
      <c r="D44" s="25" t="inlineStr">
        <is>
          <t>SO-2415</t>
        </is>
      </c>
      <c r="E44" s="25" t="n">
        <v>1</v>
      </c>
      <c r="F44" s="25" t="inlineStr">
        <is>
          <t>M-DISPLAY</t>
        </is>
      </c>
      <c r="G44" s="25" t="inlineStr">
        <is>
          <t>显示模组</t>
        </is>
      </c>
      <c r="H44" s="51" t="n">
        <v>45945</v>
      </c>
      <c r="I44" s="25" t="n">
        <v>1200</v>
      </c>
      <c r="J44" s="25" t="n">
        <v>1</v>
      </c>
      <c r="K44" s="25" t="n">
        <v>0</v>
      </c>
      <c r="L44" s="25" t="n">
        <v>1416</v>
      </c>
      <c r="M44" s="25" t="n">
        <v>96</v>
      </c>
      <c r="N44" s="25" t="n">
        <v>120</v>
      </c>
      <c r="O44" s="25" t="n">
        <v>0</v>
      </c>
      <c r="P44" s="25">
        <f>MAX(0,I44*J44-K44)</f>
        <v/>
      </c>
      <c r="Q44" s="25">
        <f>MAX(0,L44-N44-M44+O44)</f>
        <v/>
      </c>
      <c r="R44" s="25">
        <f>MAX(0,P44-Q44)</f>
        <v/>
      </c>
      <c r="S44" s="51" t="n">
        <v>45944</v>
      </c>
      <c r="T44" s="51" t="n">
        <v>45944</v>
      </c>
      <c r="U44" s="25">
        <f>IF(S44=T44,"一致","冲突")</f>
        <v/>
      </c>
      <c r="V44" s="25" t="inlineStr">
        <is>
          <t>V3</t>
        </is>
      </c>
      <c r="W44" s="25" t="inlineStr">
        <is>
          <t>V3</t>
        </is>
      </c>
      <c r="X44" s="25">
        <f>IF(V44=W44,"一致","冲突")</f>
        <v/>
      </c>
      <c r="Y44" s="25">
        <f>IF(OR(R44&gt;0,U44="冲突",X44="冲突"),"高","低")</f>
        <v/>
      </c>
      <c r="Z44" s="25" t="inlineStr">
        <is>
          <t>团队模拟数据</t>
        </is>
      </c>
      <c r="AA44" s="25" t="inlineStr">
        <is>
          <t>依据业务规则生成，用于演示订单/BOM/库存/供应承诺闭环</t>
        </is>
      </c>
    </row>
    <row r="45">
      <c r="A45" s="25" t="inlineStr">
        <is>
          <t>SO-2415-2-M-PCBA</t>
        </is>
      </c>
      <c r="B45" s="25" t="inlineStr">
        <is>
          <t>EVT-0015</t>
        </is>
      </c>
      <c r="C45" s="25" t="inlineStr">
        <is>
          <t>WO-20251013-015</t>
        </is>
      </c>
      <c r="D45" s="25" t="inlineStr">
        <is>
          <t>SO-2415</t>
        </is>
      </c>
      <c r="E45" s="25" t="n">
        <v>2</v>
      </c>
      <c r="F45" s="25" t="inlineStr">
        <is>
          <t>M-PCBA</t>
        </is>
      </c>
      <c r="G45" s="25" t="inlineStr">
        <is>
          <t>主板组件</t>
        </is>
      </c>
      <c r="H45" s="51" t="n">
        <v>45945</v>
      </c>
      <c r="I45" s="25" t="n">
        <v>1200</v>
      </c>
      <c r="J45" s="25" t="n">
        <v>1</v>
      </c>
      <c r="K45" s="25" t="n">
        <v>0</v>
      </c>
      <c r="L45" s="25" t="n">
        <v>1056</v>
      </c>
      <c r="M45" s="25" t="n">
        <v>96</v>
      </c>
      <c r="N45" s="25" t="n">
        <v>0</v>
      </c>
      <c r="O45" s="25" t="n">
        <v>240</v>
      </c>
      <c r="P45" s="25">
        <f>MAX(0,I45*J45-K45)</f>
        <v/>
      </c>
      <c r="Q45" s="25">
        <f>MAX(0,L45-N45-M45+O45)</f>
        <v/>
      </c>
      <c r="R45" s="25">
        <f>MAX(0,P45-Q45)</f>
        <v/>
      </c>
      <c r="S45" s="51" t="n">
        <v>45944</v>
      </c>
      <c r="T45" s="51" t="n">
        <v>45944</v>
      </c>
      <c r="U45" s="25">
        <f>IF(S45=T45,"一致","冲突")</f>
        <v/>
      </c>
      <c r="V45" s="25" t="inlineStr">
        <is>
          <t>V3</t>
        </is>
      </c>
      <c r="W45" s="25" t="inlineStr">
        <is>
          <t>V3</t>
        </is>
      </c>
      <c r="X45" s="25">
        <f>IF(V45=W45,"一致","冲突")</f>
        <v/>
      </c>
      <c r="Y45" s="25">
        <f>IF(OR(R45&gt;0,U45="冲突",X45="冲突"),"高","低")</f>
        <v/>
      </c>
      <c r="Z45" s="25" t="inlineStr">
        <is>
          <t>团队模拟数据</t>
        </is>
      </c>
      <c r="AA45" s="25" t="inlineStr">
        <is>
          <t>依据业务规则生成，用于演示订单/BOM/库存/供应承诺闭环</t>
        </is>
      </c>
    </row>
    <row r="46">
      <c r="A46" s="25" t="inlineStr">
        <is>
          <t>SO-2415-3-M-HOUSING</t>
        </is>
      </c>
      <c r="B46" s="25" t="inlineStr">
        <is>
          <t>EVT-0015</t>
        </is>
      </c>
      <c r="C46" s="25" t="inlineStr">
        <is>
          <t>WO-20251013-015</t>
        </is>
      </c>
      <c r="D46" s="25" t="inlineStr">
        <is>
          <t>SO-2415</t>
        </is>
      </c>
      <c r="E46" s="25" t="n">
        <v>3</v>
      </c>
      <c r="F46" s="25" t="inlineStr">
        <is>
          <t>M-HOUSING</t>
        </is>
      </c>
      <c r="G46" s="25" t="inlineStr">
        <is>
          <t>结构件</t>
        </is>
      </c>
      <c r="H46" s="51" t="n">
        <v>45945</v>
      </c>
      <c r="I46" s="25" t="n">
        <v>1200</v>
      </c>
      <c r="J46" s="25" t="n">
        <v>2</v>
      </c>
      <c r="K46" s="25" t="n">
        <v>0</v>
      </c>
      <c r="L46" s="25" t="n">
        <v>1992</v>
      </c>
      <c r="M46" s="25" t="n">
        <v>192</v>
      </c>
      <c r="N46" s="25" t="n">
        <v>0</v>
      </c>
      <c r="O46" s="25" t="n">
        <v>0</v>
      </c>
      <c r="P46" s="25">
        <f>MAX(0,I46*J46-K46)</f>
        <v/>
      </c>
      <c r="Q46" s="25">
        <f>MAX(0,L46-N46-M46+O46)</f>
        <v/>
      </c>
      <c r="R46" s="25">
        <f>MAX(0,P46-Q46)</f>
        <v/>
      </c>
      <c r="S46" s="51" t="n">
        <v>45944</v>
      </c>
      <c r="T46" s="51" t="n">
        <v>45944</v>
      </c>
      <c r="U46" s="25">
        <f>IF(S46=T46,"一致","冲突")</f>
        <v/>
      </c>
      <c r="V46" s="25" t="inlineStr">
        <is>
          <t>V3</t>
        </is>
      </c>
      <c r="W46" s="25" t="inlineStr">
        <is>
          <t>V3</t>
        </is>
      </c>
      <c r="X46" s="25">
        <f>IF(V46=W46,"一致","冲突")</f>
        <v/>
      </c>
      <c r="Y46" s="25">
        <f>IF(OR(R46&gt;0,U46="冲突",X46="冲突"),"高","低")</f>
        <v/>
      </c>
      <c r="Z46" s="25" t="inlineStr">
        <is>
          <t>团队模拟数据</t>
        </is>
      </c>
      <c r="AA46" s="25" t="inlineStr">
        <is>
          <t>依据业务规则生成，用于演示订单/BOM/库存/供应承诺闭环</t>
        </is>
      </c>
    </row>
    <row r="47">
      <c r="A47" s="25" t="inlineStr">
        <is>
          <t>SO-2416-1-M-DISPLAY</t>
        </is>
      </c>
      <c r="B47" s="25" t="inlineStr">
        <is>
          <t>EVT-0016</t>
        </is>
      </c>
      <c r="C47" s="25" t="inlineStr">
        <is>
          <t>WO-20251014-016</t>
        </is>
      </c>
      <c r="D47" s="25" t="inlineStr">
        <is>
          <t>SO-2416</t>
        </is>
      </c>
      <c r="E47" s="25" t="n">
        <v>1</v>
      </c>
      <c r="F47" s="25" t="inlineStr">
        <is>
          <t>M-DISPLAY</t>
        </is>
      </c>
      <c r="G47" s="25" t="inlineStr">
        <is>
          <t>显示模组</t>
        </is>
      </c>
      <c r="H47" s="51" t="n">
        <v>45946</v>
      </c>
      <c r="I47" s="25" t="n">
        <v>800</v>
      </c>
      <c r="J47" s="25" t="n">
        <v>1</v>
      </c>
      <c r="K47" s="25" t="n">
        <v>0</v>
      </c>
      <c r="L47" s="25" t="n">
        <v>704</v>
      </c>
      <c r="M47" s="25" t="n">
        <v>64</v>
      </c>
      <c r="N47" s="25" t="n">
        <v>0</v>
      </c>
      <c r="O47" s="25" t="n">
        <v>160</v>
      </c>
      <c r="P47" s="25">
        <f>MAX(0,I47*J47-K47)</f>
        <v/>
      </c>
      <c r="Q47" s="25">
        <f>MAX(0,L47-N47-M47+O47)</f>
        <v/>
      </c>
      <c r="R47" s="25">
        <f>MAX(0,P47-Q47)</f>
        <v/>
      </c>
      <c r="S47" s="51" t="n">
        <v>45945</v>
      </c>
      <c r="T47" s="51" t="n">
        <v>45945</v>
      </c>
      <c r="U47" s="25">
        <f>IF(S47=T47,"一致","冲突")</f>
        <v/>
      </c>
      <c r="V47" s="25" t="inlineStr">
        <is>
          <t>V3</t>
        </is>
      </c>
      <c r="W47" s="25" t="inlineStr">
        <is>
          <t>V3</t>
        </is>
      </c>
      <c r="X47" s="25">
        <f>IF(V47=W47,"一致","冲突")</f>
        <v/>
      </c>
      <c r="Y47" s="25">
        <f>IF(OR(R47&gt;0,U47="冲突",X47="冲突"),"高","低")</f>
        <v/>
      </c>
      <c r="Z47" s="25" t="inlineStr">
        <is>
          <t>团队模拟数据</t>
        </is>
      </c>
      <c r="AA47" s="25" t="inlineStr">
        <is>
          <t>依据业务规则生成，用于演示订单/BOM/库存/供应承诺闭环</t>
        </is>
      </c>
    </row>
    <row r="48">
      <c r="A48" s="25" t="inlineStr">
        <is>
          <t>SO-2416-2-M-PCBA</t>
        </is>
      </c>
      <c r="B48" s="25" t="inlineStr">
        <is>
          <t>EVT-0016</t>
        </is>
      </c>
      <c r="C48" s="25" t="inlineStr">
        <is>
          <t>WO-20251014-016</t>
        </is>
      </c>
      <c r="D48" s="25" t="inlineStr">
        <is>
          <t>SO-2416</t>
        </is>
      </c>
      <c r="E48" s="25" t="n">
        <v>2</v>
      </c>
      <c r="F48" s="25" t="inlineStr">
        <is>
          <t>M-PCBA</t>
        </is>
      </c>
      <c r="G48" s="25" t="inlineStr">
        <is>
          <t>主板组件</t>
        </is>
      </c>
      <c r="H48" s="51" t="n">
        <v>45946</v>
      </c>
      <c r="I48" s="25" t="n">
        <v>800</v>
      </c>
      <c r="J48" s="25" t="n">
        <v>1</v>
      </c>
      <c r="K48" s="25" t="n">
        <v>0</v>
      </c>
      <c r="L48" s="25" t="n">
        <v>664</v>
      </c>
      <c r="M48" s="25" t="n">
        <v>64</v>
      </c>
      <c r="N48" s="25" t="n">
        <v>0</v>
      </c>
      <c r="O48" s="25" t="n">
        <v>0</v>
      </c>
      <c r="P48" s="25">
        <f>MAX(0,I48*J48-K48)</f>
        <v/>
      </c>
      <c r="Q48" s="25">
        <f>MAX(0,L48-N48-M48+O48)</f>
        <v/>
      </c>
      <c r="R48" s="25">
        <f>MAX(0,P48-Q48)</f>
        <v/>
      </c>
      <c r="S48" s="51" t="n">
        <v>45945</v>
      </c>
      <c r="T48" s="51" t="n">
        <v>45945</v>
      </c>
      <c r="U48" s="25">
        <f>IF(S48=T48,"一致","冲突")</f>
        <v/>
      </c>
      <c r="V48" s="25" t="inlineStr">
        <is>
          <t>V3</t>
        </is>
      </c>
      <c r="W48" s="25" t="inlineStr">
        <is>
          <t>V3</t>
        </is>
      </c>
      <c r="X48" s="25">
        <f>IF(V48=W48,"一致","冲突")</f>
        <v/>
      </c>
      <c r="Y48" s="25">
        <f>IF(OR(R48&gt;0,U48="冲突",X48="冲突"),"高","低")</f>
        <v/>
      </c>
      <c r="Z48" s="25" t="inlineStr">
        <is>
          <t>团队模拟数据</t>
        </is>
      </c>
      <c r="AA48" s="25" t="inlineStr">
        <is>
          <t>依据业务规则生成，用于演示订单/BOM/库存/供应承诺闭环</t>
        </is>
      </c>
    </row>
    <row r="49">
      <c r="A49" s="25" t="inlineStr">
        <is>
          <t>SO-2416-3-M-HOUSING</t>
        </is>
      </c>
      <c r="B49" s="25" t="inlineStr">
        <is>
          <t>EVT-0016</t>
        </is>
      </c>
      <c r="C49" s="25" t="inlineStr">
        <is>
          <t>WO-20251014-016</t>
        </is>
      </c>
      <c r="D49" s="25" t="inlineStr">
        <is>
          <t>SO-2416</t>
        </is>
      </c>
      <c r="E49" s="25" t="n">
        <v>3</v>
      </c>
      <c r="F49" s="25" t="inlineStr">
        <is>
          <t>M-HOUSING</t>
        </is>
      </c>
      <c r="G49" s="25" t="inlineStr">
        <is>
          <t>结构件</t>
        </is>
      </c>
      <c r="H49" s="51" t="n">
        <v>45946</v>
      </c>
      <c r="I49" s="25" t="n">
        <v>800</v>
      </c>
      <c r="J49" s="25" t="n">
        <v>2</v>
      </c>
      <c r="K49" s="25" t="n">
        <v>0</v>
      </c>
      <c r="L49" s="25" t="n">
        <v>1728</v>
      </c>
      <c r="M49" s="25" t="n">
        <v>128</v>
      </c>
      <c r="N49" s="25" t="n">
        <v>0</v>
      </c>
      <c r="O49" s="25" t="n">
        <v>0</v>
      </c>
      <c r="P49" s="25">
        <f>MAX(0,I49*J49-K49)</f>
        <v/>
      </c>
      <c r="Q49" s="25">
        <f>MAX(0,L49-N49-M49+O49)</f>
        <v/>
      </c>
      <c r="R49" s="25">
        <f>MAX(0,P49-Q49)</f>
        <v/>
      </c>
      <c r="S49" s="51" t="n">
        <v>45945</v>
      </c>
      <c r="T49" s="51" t="n">
        <v>45945</v>
      </c>
      <c r="U49" s="25">
        <f>IF(S49=T49,"一致","冲突")</f>
        <v/>
      </c>
      <c r="V49" s="25" t="inlineStr">
        <is>
          <t>V3</t>
        </is>
      </c>
      <c r="W49" s="25" t="inlineStr">
        <is>
          <t>V3</t>
        </is>
      </c>
      <c r="X49" s="25">
        <f>IF(V49=W49,"一致","冲突")</f>
        <v/>
      </c>
      <c r="Y49" s="25">
        <f>IF(OR(R49&gt;0,U49="冲突",X49="冲突"),"高","低")</f>
        <v/>
      </c>
      <c r="Z49" s="25" t="inlineStr">
        <is>
          <t>团队模拟数据</t>
        </is>
      </c>
      <c r="AA49" s="25" t="inlineStr">
        <is>
          <t>依据业务规则生成，用于演示订单/BOM/库存/供应承诺闭环</t>
        </is>
      </c>
    </row>
    <row r="50">
      <c r="A50" s="25" t="inlineStr">
        <is>
          <t>SO-2417-1-M-DISPLAY</t>
        </is>
      </c>
      <c r="B50" s="25" t="inlineStr">
        <is>
          <t>EVT-0017</t>
        </is>
      </c>
      <c r="C50" s="25" t="inlineStr">
        <is>
          <t>WO-20251015-017</t>
        </is>
      </c>
      <c r="D50" s="25" t="inlineStr">
        <is>
          <t>SO-2417</t>
        </is>
      </c>
      <c r="E50" s="25" t="n">
        <v>1</v>
      </c>
      <c r="F50" s="25" t="inlineStr">
        <is>
          <t>M-DISPLAY</t>
        </is>
      </c>
      <c r="G50" s="25" t="inlineStr">
        <is>
          <t>显示模组</t>
        </is>
      </c>
      <c r="H50" s="51" t="n">
        <v>45947</v>
      </c>
      <c r="I50" s="25" t="n">
        <v>900</v>
      </c>
      <c r="J50" s="25" t="n">
        <v>1</v>
      </c>
      <c r="K50" s="25" t="n">
        <v>0</v>
      </c>
      <c r="L50" s="25" t="n">
        <v>747</v>
      </c>
      <c r="M50" s="25" t="n">
        <v>72</v>
      </c>
      <c r="N50" s="25" t="n">
        <v>0</v>
      </c>
      <c r="O50" s="25" t="n">
        <v>0</v>
      </c>
      <c r="P50" s="25">
        <f>MAX(0,I50*J50-K50)</f>
        <v/>
      </c>
      <c r="Q50" s="25">
        <f>MAX(0,L50-N50-M50+O50)</f>
        <v/>
      </c>
      <c r="R50" s="25">
        <f>MAX(0,P50-Q50)</f>
        <v/>
      </c>
      <c r="S50" s="51" t="n">
        <v>45946</v>
      </c>
      <c r="T50" s="51" t="n">
        <v>45946</v>
      </c>
      <c r="U50" s="25">
        <f>IF(S50=T50,"一致","冲突")</f>
        <v/>
      </c>
      <c r="V50" s="25" t="inlineStr">
        <is>
          <t>V3</t>
        </is>
      </c>
      <c r="W50" s="25" t="inlineStr">
        <is>
          <t>V3</t>
        </is>
      </c>
      <c r="X50" s="25">
        <f>IF(V50=W50,"一致","冲突")</f>
        <v/>
      </c>
      <c r="Y50" s="25">
        <f>IF(OR(R50&gt;0,U50="冲突",X50="冲突"),"高","低")</f>
        <v/>
      </c>
      <c r="Z50" s="25" t="inlineStr">
        <is>
          <t>团队模拟数据</t>
        </is>
      </c>
      <c r="AA50" s="25" t="inlineStr">
        <is>
          <t>依据业务规则生成，用于演示订单/BOM/库存/供应承诺闭环</t>
        </is>
      </c>
    </row>
    <row r="51">
      <c r="A51" s="25" t="inlineStr">
        <is>
          <t>SO-2417-2-M-PCBA</t>
        </is>
      </c>
      <c r="B51" s="25" t="inlineStr">
        <is>
          <t>EVT-0017</t>
        </is>
      </c>
      <c r="C51" s="25" t="inlineStr">
        <is>
          <t>WO-20251015-017</t>
        </is>
      </c>
      <c r="D51" s="25" t="inlineStr">
        <is>
          <t>SO-2417</t>
        </is>
      </c>
      <c r="E51" s="25" t="n">
        <v>2</v>
      </c>
      <c r="F51" s="25" t="inlineStr">
        <is>
          <t>M-PCBA</t>
        </is>
      </c>
      <c r="G51" s="25" t="inlineStr">
        <is>
          <t>主板组件</t>
        </is>
      </c>
      <c r="H51" s="51" t="n">
        <v>45947</v>
      </c>
      <c r="I51" s="25" t="n">
        <v>900</v>
      </c>
      <c r="J51" s="25" t="n">
        <v>1</v>
      </c>
      <c r="K51" s="25" t="n">
        <v>0</v>
      </c>
      <c r="L51" s="25" t="n">
        <v>972</v>
      </c>
      <c r="M51" s="25" t="n">
        <v>72</v>
      </c>
      <c r="N51" s="25" t="n">
        <v>0</v>
      </c>
      <c r="O51" s="25" t="n">
        <v>0</v>
      </c>
      <c r="P51" s="25">
        <f>MAX(0,I51*J51-K51)</f>
        <v/>
      </c>
      <c r="Q51" s="25">
        <f>MAX(0,L51-N51-M51+O51)</f>
        <v/>
      </c>
      <c r="R51" s="25">
        <f>MAX(0,P51-Q51)</f>
        <v/>
      </c>
      <c r="S51" s="51" t="n">
        <v>45946</v>
      </c>
      <c r="T51" s="51" t="n">
        <v>45946</v>
      </c>
      <c r="U51" s="25">
        <f>IF(S51=T51,"一致","冲突")</f>
        <v/>
      </c>
      <c r="V51" s="25" t="inlineStr">
        <is>
          <t>V3</t>
        </is>
      </c>
      <c r="W51" s="25" t="inlineStr">
        <is>
          <t>V2</t>
        </is>
      </c>
      <c r="X51" s="25">
        <f>IF(V51=W51,"一致","冲突")</f>
        <v/>
      </c>
      <c r="Y51" s="25">
        <f>IF(OR(R51&gt;0,U51="冲突",X51="冲突"),"高","低")</f>
        <v/>
      </c>
      <c r="Z51" s="25" t="inlineStr">
        <is>
          <t>团队模拟数据</t>
        </is>
      </c>
      <c r="AA51" s="25" t="inlineStr">
        <is>
          <t>依据业务规则生成，用于演示订单/BOM/库存/供应承诺闭环</t>
        </is>
      </c>
    </row>
    <row r="52">
      <c r="A52" s="25" t="inlineStr">
        <is>
          <t>SO-2417-3-M-HOUSING</t>
        </is>
      </c>
      <c r="B52" s="25" t="inlineStr">
        <is>
          <t>EVT-0017</t>
        </is>
      </c>
      <c r="C52" s="25" t="inlineStr">
        <is>
          <t>WO-20251015-017</t>
        </is>
      </c>
      <c r="D52" s="25" t="inlineStr">
        <is>
          <t>SO-2417</t>
        </is>
      </c>
      <c r="E52" s="25" t="n">
        <v>3</v>
      </c>
      <c r="F52" s="25" t="inlineStr">
        <is>
          <t>M-HOUSING</t>
        </is>
      </c>
      <c r="G52" s="25" t="inlineStr">
        <is>
          <t>结构件</t>
        </is>
      </c>
      <c r="H52" s="51" t="n">
        <v>45947</v>
      </c>
      <c r="I52" s="25" t="n">
        <v>900</v>
      </c>
      <c r="J52" s="25" t="n">
        <v>2</v>
      </c>
      <c r="K52" s="25" t="n">
        <v>0</v>
      </c>
      <c r="L52" s="25" t="n">
        <v>1944</v>
      </c>
      <c r="M52" s="25" t="n">
        <v>144</v>
      </c>
      <c r="N52" s="25" t="n">
        <v>0</v>
      </c>
      <c r="O52" s="25" t="n">
        <v>0</v>
      </c>
      <c r="P52" s="25">
        <f>MAX(0,I52*J52-K52)</f>
        <v/>
      </c>
      <c r="Q52" s="25">
        <f>MAX(0,L52-N52-M52+O52)</f>
        <v/>
      </c>
      <c r="R52" s="25">
        <f>MAX(0,P52-Q52)</f>
        <v/>
      </c>
      <c r="S52" s="51" t="n">
        <v>45946</v>
      </c>
      <c r="T52" s="51" t="n">
        <v>45946</v>
      </c>
      <c r="U52" s="25">
        <f>IF(S52=T52,"一致","冲突")</f>
        <v/>
      </c>
      <c r="V52" s="25" t="inlineStr">
        <is>
          <t>V3</t>
        </is>
      </c>
      <c r="W52" s="25" t="inlineStr">
        <is>
          <t>V3</t>
        </is>
      </c>
      <c r="X52" s="25">
        <f>IF(V52=W52,"一致","冲突")</f>
        <v/>
      </c>
      <c r="Y52" s="25">
        <f>IF(OR(R52&gt;0,U52="冲突",X52="冲突"),"高","低")</f>
        <v/>
      </c>
      <c r="Z52" s="25" t="inlineStr">
        <is>
          <t>团队模拟数据</t>
        </is>
      </c>
      <c r="AA52" s="25" t="inlineStr">
        <is>
          <t>依据业务规则生成，用于演示订单/BOM/库存/供应承诺闭环</t>
        </is>
      </c>
    </row>
    <row r="53">
      <c r="A53" s="25" t="inlineStr">
        <is>
          <t>SO-2418-1-M-DISPLAY</t>
        </is>
      </c>
      <c r="B53" s="25" t="inlineStr">
        <is>
          <t>EVT-0018</t>
        </is>
      </c>
      <c r="C53" s="25" t="inlineStr">
        <is>
          <t>WO-20251016-018</t>
        </is>
      </c>
      <c r="D53" s="25" t="inlineStr">
        <is>
          <t>SO-2418</t>
        </is>
      </c>
      <c r="E53" s="25" t="n">
        <v>1</v>
      </c>
      <c r="F53" s="25" t="inlineStr">
        <is>
          <t>M-DISPLAY</t>
        </is>
      </c>
      <c r="G53" s="25" t="inlineStr">
        <is>
          <t>显示模组</t>
        </is>
      </c>
      <c r="H53" s="51" t="n">
        <v>45948</v>
      </c>
      <c r="I53" s="25" t="n">
        <v>1000</v>
      </c>
      <c r="J53" s="25" t="n">
        <v>1</v>
      </c>
      <c r="K53" s="25" t="n">
        <v>0</v>
      </c>
      <c r="L53" s="25" t="n">
        <v>1080</v>
      </c>
      <c r="M53" s="25" t="n">
        <v>80</v>
      </c>
      <c r="N53" s="25" t="n">
        <v>0</v>
      </c>
      <c r="O53" s="25" t="n">
        <v>0</v>
      </c>
      <c r="P53" s="25">
        <f>MAX(0,I53*J53-K53)</f>
        <v/>
      </c>
      <c r="Q53" s="25">
        <f>MAX(0,L53-N53-M53+O53)</f>
        <v/>
      </c>
      <c r="R53" s="25">
        <f>MAX(0,P53-Q53)</f>
        <v/>
      </c>
      <c r="S53" s="51" t="n">
        <v>45947</v>
      </c>
      <c r="T53" s="51" t="n">
        <v>45947</v>
      </c>
      <c r="U53" s="25">
        <f>IF(S53=T53,"一致","冲突")</f>
        <v/>
      </c>
      <c r="V53" s="25" t="inlineStr">
        <is>
          <t>V3</t>
        </is>
      </c>
      <c r="W53" s="25" t="inlineStr">
        <is>
          <t>V3</t>
        </is>
      </c>
      <c r="X53" s="25">
        <f>IF(V53=W53,"一致","冲突")</f>
        <v/>
      </c>
      <c r="Y53" s="25">
        <f>IF(OR(R53&gt;0,U53="冲突",X53="冲突"),"高","低")</f>
        <v/>
      </c>
      <c r="Z53" s="25" t="inlineStr">
        <is>
          <t>团队模拟数据</t>
        </is>
      </c>
      <c r="AA53" s="25" t="inlineStr">
        <is>
          <t>依据业务规则生成，用于演示订单/BOM/库存/供应承诺闭环</t>
        </is>
      </c>
    </row>
    <row r="54">
      <c r="A54" s="25" t="inlineStr">
        <is>
          <t>SO-2418-2-M-PCBA</t>
        </is>
      </c>
      <c r="B54" s="25" t="inlineStr">
        <is>
          <t>EVT-0018</t>
        </is>
      </c>
      <c r="C54" s="25" t="inlineStr">
        <is>
          <t>WO-20251016-018</t>
        </is>
      </c>
      <c r="D54" s="25" t="inlineStr">
        <is>
          <t>SO-2418</t>
        </is>
      </c>
      <c r="E54" s="25" t="n">
        <v>2</v>
      </c>
      <c r="F54" s="25" t="inlineStr">
        <is>
          <t>M-PCBA</t>
        </is>
      </c>
      <c r="G54" s="25" t="inlineStr">
        <is>
          <t>主板组件</t>
        </is>
      </c>
      <c r="H54" s="51" t="n">
        <v>45948</v>
      </c>
      <c r="I54" s="25" t="n">
        <v>1000</v>
      </c>
      <c r="J54" s="25" t="n">
        <v>1</v>
      </c>
      <c r="K54" s="25" t="n">
        <v>0</v>
      </c>
      <c r="L54" s="25" t="n">
        <v>1080</v>
      </c>
      <c r="M54" s="25" t="n">
        <v>80</v>
      </c>
      <c r="N54" s="25" t="n">
        <v>0</v>
      </c>
      <c r="O54" s="25" t="n">
        <v>0</v>
      </c>
      <c r="P54" s="25">
        <f>MAX(0,I54*J54-K54)</f>
        <v/>
      </c>
      <c r="Q54" s="25">
        <f>MAX(0,L54-N54-M54+O54)</f>
        <v/>
      </c>
      <c r="R54" s="25">
        <f>MAX(0,P54-Q54)</f>
        <v/>
      </c>
      <c r="S54" s="51" t="n">
        <v>45947</v>
      </c>
      <c r="T54" s="51" t="n">
        <v>45947</v>
      </c>
      <c r="U54" s="25">
        <f>IF(S54=T54,"一致","冲突")</f>
        <v/>
      </c>
      <c r="V54" s="25" t="inlineStr">
        <is>
          <t>V3</t>
        </is>
      </c>
      <c r="W54" s="25" t="inlineStr">
        <is>
          <t>V3</t>
        </is>
      </c>
      <c r="X54" s="25">
        <f>IF(V54=W54,"一致","冲突")</f>
        <v/>
      </c>
      <c r="Y54" s="25">
        <f>IF(OR(R54&gt;0,U54="冲突",X54="冲突"),"高","低")</f>
        <v/>
      </c>
      <c r="Z54" s="25" t="inlineStr">
        <is>
          <t>团队模拟数据</t>
        </is>
      </c>
      <c r="AA54" s="25" t="inlineStr">
        <is>
          <t>依据业务规则生成，用于演示订单/BOM/库存/供应承诺闭环</t>
        </is>
      </c>
    </row>
    <row r="55">
      <c r="A55" s="25" t="inlineStr">
        <is>
          <t>SO-2418-3-M-HOUSING</t>
        </is>
      </c>
      <c r="B55" s="25" t="inlineStr">
        <is>
          <t>EVT-0018</t>
        </is>
      </c>
      <c r="C55" s="25" t="inlineStr">
        <is>
          <t>WO-20251016-018</t>
        </is>
      </c>
      <c r="D55" s="25" t="inlineStr">
        <is>
          <t>SO-2418</t>
        </is>
      </c>
      <c r="E55" s="25" t="n">
        <v>3</v>
      </c>
      <c r="F55" s="25" t="inlineStr">
        <is>
          <t>M-HOUSING</t>
        </is>
      </c>
      <c r="G55" s="25" t="inlineStr">
        <is>
          <t>结构件</t>
        </is>
      </c>
      <c r="H55" s="51" t="n">
        <v>45948</v>
      </c>
      <c r="I55" s="25" t="n">
        <v>1000</v>
      </c>
      <c r="J55" s="25" t="n">
        <v>2</v>
      </c>
      <c r="K55" s="25" t="n">
        <v>0</v>
      </c>
      <c r="L55" s="25" t="n">
        <v>2160</v>
      </c>
      <c r="M55" s="25" t="n">
        <v>160</v>
      </c>
      <c r="N55" s="25" t="n">
        <v>0</v>
      </c>
      <c r="O55" s="25" t="n">
        <v>0</v>
      </c>
      <c r="P55" s="25">
        <f>MAX(0,I55*J55-K55)</f>
        <v/>
      </c>
      <c r="Q55" s="25">
        <f>MAX(0,L55-N55-M55+O55)</f>
        <v/>
      </c>
      <c r="R55" s="25">
        <f>MAX(0,P55-Q55)</f>
        <v/>
      </c>
      <c r="S55" s="51" t="n">
        <v>45947</v>
      </c>
      <c r="T55" s="51" t="n">
        <v>45947</v>
      </c>
      <c r="U55" s="25">
        <f>IF(S55=T55,"一致","冲突")</f>
        <v/>
      </c>
      <c r="V55" s="25" t="inlineStr">
        <is>
          <t>V3</t>
        </is>
      </c>
      <c r="W55" s="25" t="inlineStr">
        <is>
          <t>V3</t>
        </is>
      </c>
      <c r="X55" s="25">
        <f>IF(V55=W55,"一致","冲突")</f>
        <v/>
      </c>
      <c r="Y55" s="25">
        <f>IF(OR(R55&gt;0,U55="冲突",X55="冲突"),"高","低")</f>
        <v/>
      </c>
      <c r="Z55" s="25" t="inlineStr">
        <is>
          <t>团队模拟数据</t>
        </is>
      </c>
      <c r="AA55" s="25" t="inlineStr">
        <is>
          <t>依据业务规则生成，用于演示订单/BOM/库存/供应承诺闭环</t>
        </is>
      </c>
    </row>
    <row r="56">
      <c r="A56" s="25" t="inlineStr">
        <is>
          <t>SO-2419-1-M-DISPLAY</t>
        </is>
      </c>
      <c r="B56" s="25" t="inlineStr">
        <is>
          <t>EVT-0019</t>
        </is>
      </c>
      <c r="C56" s="25" t="inlineStr">
        <is>
          <t>WO-20251017-019</t>
        </is>
      </c>
      <c r="D56" s="25" t="inlineStr">
        <is>
          <t>SO-2419</t>
        </is>
      </c>
      <c r="E56" s="25" t="n">
        <v>1</v>
      </c>
      <c r="F56" s="25" t="inlineStr">
        <is>
          <t>M-DISPLAY</t>
        </is>
      </c>
      <c r="G56" s="25" t="inlineStr">
        <is>
          <t>显示模组</t>
        </is>
      </c>
      <c r="H56" s="51" t="n">
        <v>45949</v>
      </c>
      <c r="I56" s="25" t="n">
        <v>1100</v>
      </c>
      <c r="J56" s="25" t="n">
        <v>1</v>
      </c>
      <c r="K56" s="25" t="n">
        <v>0</v>
      </c>
      <c r="L56" s="25" t="n">
        <v>1188</v>
      </c>
      <c r="M56" s="25" t="n">
        <v>88</v>
      </c>
      <c r="N56" s="25" t="n">
        <v>0</v>
      </c>
      <c r="O56" s="25" t="n">
        <v>0</v>
      </c>
      <c r="P56" s="25">
        <f>MAX(0,I56*J56-K56)</f>
        <v/>
      </c>
      <c r="Q56" s="25">
        <f>MAX(0,L56-N56-M56+O56)</f>
        <v/>
      </c>
      <c r="R56" s="25">
        <f>MAX(0,P56-Q56)</f>
        <v/>
      </c>
      <c r="S56" s="51" t="n">
        <v>45948</v>
      </c>
      <c r="T56" s="51" t="n">
        <v>45950</v>
      </c>
      <c r="U56" s="25">
        <f>IF(S56=T56,"一致","冲突")</f>
        <v/>
      </c>
      <c r="V56" s="25" t="inlineStr">
        <is>
          <t>V3</t>
        </is>
      </c>
      <c r="W56" s="25" t="inlineStr">
        <is>
          <t>V3</t>
        </is>
      </c>
      <c r="X56" s="25">
        <f>IF(V56=W56,"一致","冲突")</f>
        <v/>
      </c>
      <c r="Y56" s="25">
        <f>IF(OR(R56&gt;0,U56="冲突",X56="冲突"),"高","低")</f>
        <v/>
      </c>
      <c r="Z56" s="25" t="inlineStr">
        <is>
          <t>团队模拟数据</t>
        </is>
      </c>
      <c r="AA56" s="25" t="inlineStr">
        <is>
          <t>依据业务规则生成，用于演示订单/BOM/库存/供应承诺闭环</t>
        </is>
      </c>
    </row>
    <row r="57">
      <c r="A57" s="25" t="inlineStr">
        <is>
          <t>SO-2419-2-M-PCBA</t>
        </is>
      </c>
      <c r="B57" s="25" t="inlineStr">
        <is>
          <t>EVT-0019</t>
        </is>
      </c>
      <c r="C57" s="25" t="inlineStr">
        <is>
          <t>WO-20251017-019</t>
        </is>
      </c>
      <c r="D57" s="25" t="inlineStr">
        <is>
          <t>SO-2419</t>
        </is>
      </c>
      <c r="E57" s="25" t="n">
        <v>2</v>
      </c>
      <c r="F57" s="25" t="inlineStr">
        <is>
          <t>M-PCBA</t>
        </is>
      </c>
      <c r="G57" s="25" t="inlineStr">
        <is>
          <t>主板组件</t>
        </is>
      </c>
      <c r="H57" s="51" t="n">
        <v>45949</v>
      </c>
      <c r="I57" s="25" t="n">
        <v>1100</v>
      </c>
      <c r="J57" s="25" t="n">
        <v>1</v>
      </c>
      <c r="K57" s="25" t="n">
        <v>0</v>
      </c>
      <c r="L57" s="25" t="n">
        <v>1188</v>
      </c>
      <c r="M57" s="25" t="n">
        <v>88</v>
      </c>
      <c r="N57" s="25" t="n">
        <v>0</v>
      </c>
      <c r="O57" s="25" t="n">
        <v>0</v>
      </c>
      <c r="P57" s="25">
        <f>MAX(0,I57*J57-K57)</f>
        <v/>
      </c>
      <c r="Q57" s="25">
        <f>MAX(0,L57-N57-M57+O57)</f>
        <v/>
      </c>
      <c r="R57" s="25">
        <f>MAX(0,P57-Q57)</f>
        <v/>
      </c>
      <c r="S57" s="51" t="n">
        <v>45948</v>
      </c>
      <c r="T57" s="51" t="n">
        <v>45948</v>
      </c>
      <c r="U57" s="25">
        <f>IF(S57=T57,"一致","冲突")</f>
        <v/>
      </c>
      <c r="V57" s="25" t="inlineStr">
        <is>
          <t>V3</t>
        </is>
      </c>
      <c r="W57" s="25" t="inlineStr">
        <is>
          <t>V3</t>
        </is>
      </c>
      <c r="X57" s="25">
        <f>IF(V57=W57,"一致","冲突")</f>
        <v/>
      </c>
      <c r="Y57" s="25">
        <f>IF(OR(R57&gt;0,U57="冲突",X57="冲突"),"高","低")</f>
        <v/>
      </c>
      <c r="Z57" s="25" t="inlineStr">
        <is>
          <t>团队模拟数据</t>
        </is>
      </c>
      <c r="AA57" s="25" t="inlineStr">
        <is>
          <t>依据业务规则生成，用于演示订单/BOM/库存/供应承诺闭环</t>
        </is>
      </c>
    </row>
    <row r="58">
      <c r="A58" s="25" t="inlineStr">
        <is>
          <t>SO-2419-3-M-HOUSING</t>
        </is>
      </c>
      <c r="B58" s="25" t="inlineStr">
        <is>
          <t>EVT-0019</t>
        </is>
      </c>
      <c r="C58" s="25" t="inlineStr">
        <is>
          <t>WO-20251017-019</t>
        </is>
      </c>
      <c r="D58" s="25" t="inlineStr">
        <is>
          <t>SO-2419</t>
        </is>
      </c>
      <c r="E58" s="25" t="n">
        <v>3</v>
      </c>
      <c r="F58" s="25" t="inlineStr">
        <is>
          <t>M-HOUSING</t>
        </is>
      </c>
      <c r="G58" s="25" t="inlineStr">
        <is>
          <t>结构件</t>
        </is>
      </c>
      <c r="H58" s="51" t="n">
        <v>45949</v>
      </c>
      <c r="I58" s="25" t="n">
        <v>1100</v>
      </c>
      <c r="J58" s="25" t="n">
        <v>2</v>
      </c>
      <c r="K58" s="25" t="n">
        <v>0</v>
      </c>
      <c r="L58" s="25" t="n">
        <v>1386</v>
      </c>
      <c r="M58" s="25" t="n">
        <v>176</v>
      </c>
      <c r="N58" s="25" t="n">
        <v>0</v>
      </c>
      <c r="O58" s="25" t="n">
        <v>440</v>
      </c>
      <c r="P58" s="25">
        <f>MAX(0,I58*J58-K58)</f>
        <v/>
      </c>
      <c r="Q58" s="25">
        <f>MAX(0,L58-N58-M58+O58)</f>
        <v/>
      </c>
      <c r="R58" s="25">
        <f>MAX(0,P58-Q58)</f>
        <v/>
      </c>
      <c r="S58" s="51" t="n">
        <v>45948</v>
      </c>
      <c r="T58" s="51" t="n">
        <v>45948</v>
      </c>
      <c r="U58" s="25">
        <f>IF(S58=T58,"一致","冲突")</f>
        <v/>
      </c>
      <c r="V58" s="25" t="inlineStr">
        <is>
          <t>V3</t>
        </is>
      </c>
      <c r="W58" s="25" t="inlineStr">
        <is>
          <t>V3</t>
        </is>
      </c>
      <c r="X58" s="25">
        <f>IF(V58=W58,"一致","冲突")</f>
        <v/>
      </c>
      <c r="Y58" s="25">
        <f>IF(OR(R58&gt;0,U58="冲突",X58="冲突"),"高","低")</f>
        <v/>
      </c>
      <c r="Z58" s="25" t="inlineStr">
        <is>
          <t>团队模拟数据</t>
        </is>
      </c>
      <c r="AA58" s="25" t="inlineStr">
        <is>
          <t>依据业务规则生成，用于演示订单/BOM/库存/供应承诺闭环</t>
        </is>
      </c>
    </row>
    <row r="59">
      <c r="A59" s="25" t="inlineStr">
        <is>
          <t>SO-2420-1-M-DISPLAY</t>
        </is>
      </c>
      <c r="B59" s="25" t="inlineStr">
        <is>
          <t>EVT-0020</t>
        </is>
      </c>
      <c r="C59" s="25" t="inlineStr">
        <is>
          <t>WO-20251020-020</t>
        </is>
      </c>
      <c r="D59" s="25" t="inlineStr">
        <is>
          <t>SO-2420</t>
        </is>
      </c>
      <c r="E59" s="25" t="n">
        <v>1</v>
      </c>
      <c r="F59" s="25" t="inlineStr">
        <is>
          <t>M-DISPLAY</t>
        </is>
      </c>
      <c r="G59" s="25" t="inlineStr">
        <is>
          <t>显示模组</t>
        </is>
      </c>
      <c r="H59" s="51" t="n">
        <v>45952</v>
      </c>
      <c r="I59" s="25" t="n">
        <v>1200</v>
      </c>
      <c r="J59" s="25" t="n">
        <v>1</v>
      </c>
      <c r="K59" s="25" t="n">
        <v>0</v>
      </c>
      <c r="L59" s="25" t="n">
        <v>1296</v>
      </c>
      <c r="M59" s="25" t="n">
        <v>96</v>
      </c>
      <c r="N59" s="25" t="n">
        <v>0</v>
      </c>
      <c r="O59" s="25" t="n">
        <v>0</v>
      </c>
      <c r="P59" s="25">
        <f>MAX(0,I59*J59-K59)</f>
        <v/>
      </c>
      <c r="Q59" s="25">
        <f>MAX(0,L59-N59-M59+O59)</f>
        <v/>
      </c>
      <c r="R59" s="25">
        <f>MAX(0,P59-Q59)</f>
        <v/>
      </c>
      <c r="S59" s="51" t="n">
        <v>45951</v>
      </c>
      <c r="T59" s="51" t="n">
        <v>45951</v>
      </c>
      <c r="U59" s="25">
        <f>IF(S59=T59,"一致","冲突")</f>
        <v/>
      </c>
      <c r="V59" s="25" t="inlineStr">
        <is>
          <t>V3</t>
        </is>
      </c>
      <c r="W59" s="25" t="inlineStr">
        <is>
          <t>V3</t>
        </is>
      </c>
      <c r="X59" s="25">
        <f>IF(V59=W59,"一致","冲突")</f>
        <v/>
      </c>
      <c r="Y59" s="25">
        <f>IF(OR(R59&gt;0,U59="冲突",X59="冲突"),"高","低")</f>
        <v/>
      </c>
      <c r="Z59" s="25" t="inlineStr">
        <is>
          <t>团队模拟数据</t>
        </is>
      </c>
      <c r="AA59" s="25" t="inlineStr">
        <is>
          <t>依据业务规则生成，用于演示订单/BOM/库存/供应承诺闭环</t>
        </is>
      </c>
    </row>
    <row r="60">
      <c r="A60" s="25" t="inlineStr">
        <is>
          <t>SO-2420-2-M-PCBA</t>
        </is>
      </c>
      <c r="B60" s="25" t="inlineStr">
        <is>
          <t>EVT-0020</t>
        </is>
      </c>
      <c r="C60" s="25" t="inlineStr">
        <is>
          <t>WO-20251020-020</t>
        </is>
      </c>
      <c r="D60" s="25" t="inlineStr">
        <is>
          <t>SO-2420</t>
        </is>
      </c>
      <c r="E60" s="25" t="n">
        <v>2</v>
      </c>
      <c r="F60" s="25" t="inlineStr">
        <is>
          <t>M-PCBA</t>
        </is>
      </c>
      <c r="G60" s="25" t="inlineStr">
        <is>
          <t>主板组件</t>
        </is>
      </c>
      <c r="H60" s="51" t="n">
        <v>45952</v>
      </c>
      <c r="I60" s="25" t="n">
        <v>1200</v>
      </c>
      <c r="J60" s="25" t="n">
        <v>1</v>
      </c>
      <c r="K60" s="25" t="n">
        <v>0</v>
      </c>
      <c r="L60" s="25" t="n">
        <v>756</v>
      </c>
      <c r="M60" s="25" t="n">
        <v>96</v>
      </c>
      <c r="N60" s="25" t="n">
        <v>0</v>
      </c>
      <c r="O60" s="25" t="n">
        <v>240</v>
      </c>
      <c r="P60" s="25">
        <f>MAX(0,I60*J60-K60)</f>
        <v/>
      </c>
      <c r="Q60" s="25">
        <f>MAX(0,L60-N60-M60+O60)</f>
        <v/>
      </c>
      <c r="R60" s="25">
        <f>MAX(0,P60-Q60)</f>
        <v/>
      </c>
      <c r="S60" s="51" t="n">
        <v>45951</v>
      </c>
      <c r="T60" s="51" t="n">
        <v>45951</v>
      </c>
      <c r="U60" s="25">
        <f>IF(S60=T60,"一致","冲突")</f>
        <v/>
      </c>
      <c r="V60" s="25" t="inlineStr">
        <is>
          <t>V3</t>
        </is>
      </c>
      <c r="W60" s="25" t="inlineStr">
        <is>
          <t>V3</t>
        </is>
      </c>
      <c r="X60" s="25">
        <f>IF(V60=W60,"一致","冲突")</f>
        <v/>
      </c>
      <c r="Y60" s="25">
        <f>IF(OR(R60&gt;0,U60="冲突",X60="冲突"),"高","低")</f>
        <v/>
      </c>
      <c r="Z60" s="25" t="inlineStr">
        <is>
          <t>团队模拟数据</t>
        </is>
      </c>
      <c r="AA60" s="25" t="inlineStr">
        <is>
          <t>依据业务规则生成，用于演示订单/BOM/库存/供应承诺闭环</t>
        </is>
      </c>
    </row>
    <row r="61">
      <c r="A61" s="25" t="inlineStr">
        <is>
          <t>SO-2420-3-M-HOUSING</t>
        </is>
      </c>
      <c r="B61" s="25" t="inlineStr">
        <is>
          <t>EVT-0020</t>
        </is>
      </c>
      <c r="C61" s="25" t="inlineStr">
        <is>
          <t>WO-20251020-020</t>
        </is>
      </c>
      <c r="D61" s="25" t="inlineStr">
        <is>
          <t>SO-2420</t>
        </is>
      </c>
      <c r="E61" s="25" t="n">
        <v>3</v>
      </c>
      <c r="F61" s="25" t="inlineStr">
        <is>
          <t>M-HOUSING</t>
        </is>
      </c>
      <c r="G61" s="25" t="inlineStr">
        <is>
          <t>结构件</t>
        </is>
      </c>
      <c r="H61" s="51" t="n">
        <v>45952</v>
      </c>
      <c r="I61" s="25" t="n">
        <v>1200</v>
      </c>
      <c r="J61" s="25" t="n">
        <v>2</v>
      </c>
      <c r="K61" s="25" t="n">
        <v>0</v>
      </c>
      <c r="L61" s="25" t="n">
        <v>2832</v>
      </c>
      <c r="M61" s="25" t="n">
        <v>192</v>
      </c>
      <c r="N61" s="25" t="n">
        <v>240</v>
      </c>
      <c r="O61" s="25" t="n">
        <v>0</v>
      </c>
      <c r="P61" s="25">
        <f>MAX(0,I61*J61-K61)</f>
        <v/>
      </c>
      <c r="Q61" s="25">
        <f>MAX(0,L61-N61-M61+O61)</f>
        <v/>
      </c>
      <c r="R61" s="25">
        <f>MAX(0,P61-Q61)</f>
        <v/>
      </c>
      <c r="S61" s="51" t="n">
        <v>45951</v>
      </c>
      <c r="T61" s="51" t="n">
        <v>45951</v>
      </c>
      <c r="U61" s="25">
        <f>IF(S61=T61,"一致","冲突")</f>
        <v/>
      </c>
      <c r="V61" s="25" t="inlineStr">
        <is>
          <t>V3</t>
        </is>
      </c>
      <c r="W61" s="25" t="inlineStr">
        <is>
          <t>V3</t>
        </is>
      </c>
      <c r="X61" s="25">
        <f>IF(V61=W61,"一致","冲突")</f>
        <v/>
      </c>
      <c r="Y61" s="25">
        <f>IF(OR(R61&gt;0,U61="冲突",X61="冲突"),"高","低")</f>
        <v/>
      </c>
      <c r="Z61" s="25" t="inlineStr">
        <is>
          <t>团队模拟数据</t>
        </is>
      </c>
      <c r="AA61" s="25" t="inlineStr">
        <is>
          <t>依据业务规则生成，用于演示订单/BOM/库存/供应承诺闭环</t>
        </is>
      </c>
    </row>
    <row r="62">
      <c r="A62" s="25" t="inlineStr">
        <is>
          <t>SO-2421-1-M-DISPLAY</t>
        </is>
      </c>
      <c r="B62" s="25" t="inlineStr">
        <is>
          <t>EVT-0021</t>
        </is>
      </c>
      <c r="C62" s="25" t="inlineStr">
        <is>
          <t>WO-20251021-021</t>
        </is>
      </c>
      <c r="D62" s="25" t="inlineStr">
        <is>
          <t>SO-2421</t>
        </is>
      </c>
      <c r="E62" s="25" t="n">
        <v>1</v>
      </c>
      <c r="F62" s="25" t="inlineStr">
        <is>
          <t>M-DISPLAY</t>
        </is>
      </c>
      <c r="G62" s="25" t="inlineStr">
        <is>
          <t>显示模组</t>
        </is>
      </c>
      <c r="H62" s="51" t="n">
        <v>45953</v>
      </c>
      <c r="I62" s="25" t="n">
        <v>800</v>
      </c>
      <c r="J62" s="25" t="n">
        <v>1</v>
      </c>
      <c r="K62" s="25" t="n">
        <v>0</v>
      </c>
      <c r="L62" s="25" t="n">
        <v>504</v>
      </c>
      <c r="M62" s="25" t="n">
        <v>64</v>
      </c>
      <c r="N62" s="25" t="n">
        <v>0</v>
      </c>
      <c r="O62" s="25" t="n">
        <v>160</v>
      </c>
      <c r="P62" s="25">
        <f>MAX(0,I62*J62-K62)</f>
        <v/>
      </c>
      <c r="Q62" s="25">
        <f>MAX(0,L62-N62-M62+O62)</f>
        <v/>
      </c>
      <c r="R62" s="25">
        <f>MAX(0,P62-Q62)</f>
        <v/>
      </c>
      <c r="S62" s="51" t="n">
        <v>45952</v>
      </c>
      <c r="T62" s="51" t="n">
        <v>45952</v>
      </c>
      <c r="U62" s="25">
        <f>IF(S62=T62,"一致","冲突")</f>
        <v/>
      </c>
      <c r="V62" s="25" t="inlineStr">
        <is>
          <t>V3</t>
        </is>
      </c>
      <c r="W62" s="25" t="inlineStr">
        <is>
          <t>V3</t>
        </is>
      </c>
      <c r="X62" s="25">
        <f>IF(V62=W62,"一致","冲突")</f>
        <v/>
      </c>
      <c r="Y62" s="25">
        <f>IF(OR(R62&gt;0,U62="冲突",X62="冲突"),"高","低")</f>
        <v/>
      </c>
      <c r="Z62" s="25" t="inlineStr">
        <is>
          <t>团队模拟数据</t>
        </is>
      </c>
      <c r="AA62" s="25" t="inlineStr">
        <is>
          <t>依据业务规则生成，用于演示订单/BOM/库存/供应承诺闭环</t>
        </is>
      </c>
    </row>
    <row r="63">
      <c r="A63" s="25" t="inlineStr">
        <is>
          <t>SO-2421-2-M-PCBA</t>
        </is>
      </c>
      <c r="B63" s="25" t="inlineStr">
        <is>
          <t>EVT-0021</t>
        </is>
      </c>
      <c r="C63" s="25" t="inlineStr">
        <is>
          <t>WO-20251021-021</t>
        </is>
      </c>
      <c r="D63" s="25" t="inlineStr">
        <is>
          <t>SO-2421</t>
        </is>
      </c>
      <c r="E63" s="25" t="n">
        <v>2</v>
      </c>
      <c r="F63" s="25" t="inlineStr">
        <is>
          <t>M-PCBA</t>
        </is>
      </c>
      <c r="G63" s="25" t="inlineStr">
        <is>
          <t>主板组件</t>
        </is>
      </c>
      <c r="H63" s="51" t="n">
        <v>45953</v>
      </c>
      <c r="I63" s="25" t="n">
        <v>800</v>
      </c>
      <c r="J63" s="25" t="n">
        <v>1</v>
      </c>
      <c r="K63" s="25" t="n">
        <v>0</v>
      </c>
      <c r="L63" s="25" t="n">
        <v>944</v>
      </c>
      <c r="M63" s="25" t="n">
        <v>64</v>
      </c>
      <c r="N63" s="25" t="n">
        <v>80</v>
      </c>
      <c r="O63" s="25" t="n">
        <v>0</v>
      </c>
      <c r="P63" s="25">
        <f>MAX(0,I63*J63-K63)</f>
        <v/>
      </c>
      <c r="Q63" s="25">
        <f>MAX(0,L63-N63-M63+O63)</f>
        <v/>
      </c>
      <c r="R63" s="25">
        <f>MAX(0,P63-Q63)</f>
        <v/>
      </c>
      <c r="S63" s="51" t="n">
        <v>45952</v>
      </c>
      <c r="T63" s="51" t="n">
        <v>45952</v>
      </c>
      <c r="U63" s="25">
        <f>IF(S63=T63,"一致","冲突")</f>
        <v/>
      </c>
      <c r="V63" s="25" t="inlineStr">
        <is>
          <t>V3</t>
        </is>
      </c>
      <c r="W63" s="25" t="inlineStr">
        <is>
          <t>V3</t>
        </is>
      </c>
      <c r="X63" s="25">
        <f>IF(V63=W63,"一致","冲突")</f>
        <v/>
      </c>
      <c r="Y63" s="25">
        <f>IF(OR(R63&gt;0,U63="冲突",X63="冲突"),"高","低")</f>
        <v/>
      </c>
      <c r="Z63" s="25" t="inlineStr">
        <is>
          <t>团队模拟数据</t>
        </is>
      </c>
      <c r="AA63" s="25" t="inlineStr">
        <is>
          <t>依据业务规则生成，用于演示订单/BOM/库存/供应承诺闭环</t>
        </is>
      </c>
    </row>
    <row r="64">
      <c r="A64" s="25" t="inlineStr">
        <is>
          <t>SO-2421-3-M-HOUSING</t>
        </is>
      </c>
      <c r="B64" s="25" t="inlineStr">
        <is>
          <t>EVT-0021</t>
        </is>
      </c>
      <c r="C64" s="25" t="inlineStr">
        <is>
          <t>WO-20251021-021</t>
        </is>
      </c>
      <c r="D64" s="25" t="inlineStr">
        <is>
          <t>SO-2421</t>
        </is>
      </c>
      <c r="E64" s="25" t="n">
        <v>3</v>
      </c>
      <c r="F64" s="25" t="inlineStr">
        <is>
          <t>M-HOUSING</t>
        </is>
      </c>
      <c r="G64" s="25" t="inlineStr">
        <is>
          <t>结构件</t>
        </is>
      </c>
      <c r="H64" s="51" t="n">
        <v>45953</v>
      </c>
      <c r="I64" s="25" t="n">
        <v>800</v>
      </c>
      <c r="J64" s="25" t="n">
        <v>2</v>
      </c>
      <c r="K64" s="25" t="n">
        <v>0</v>
      </c>
      <c r="L64" s="25" t="n">
        <v>1728</v>
      </c>
      <c r="M64" s="25" t="n">
        <v>128</v>
      </c>
      <c r="N64" s="25" t="n">
        <v>0</v>
      </c>
      <c r="O64" s="25" t="n">
        <v>0</v>
      </c>
      <c r="P64" s="25">
        <f>MAX(0,I64*J64-K64)</f>
        <v/>
      </c>
      <c r="Q64" s="25">
        <f>MAX(0,L64-N64-M64+O64)</f>
        <v/>
      </c>
      <c r="R64" s="25">
        <f>MAX(0,P64-Q64)</f>
        <v/>
      </c>
      <c r="S64" s="51" t="n">
        <v>45952</v>
      </c>
      <c r="T64" s="51" t="n">
        <v>45952</v>
      </c>
      <c r="U64" s="25">
        <f>IF(S64=T64,"一致","冲突")</f>
        <v/>
      </c>
      <c r="V64" s="25" t="inlineStr">
        <is>
          <t>V3</t>
        </is>
      </c>
      <c r="W64" s="25" t="inlineStr">
        <is>
          <t>V3</t>
        </is>
      </c>
      <c r="X64" s="25">
        <f>IF(V64=W64,"一致","冲突")</f>
        <v/>
      </c>
      <c r="Y64" s="25">
        <f>IF(OR(R64&gt;0,U64="冲突",X64="冲突"),"高","低")</f>
        <v/>
      </c>
      <c r="Z64" s="25" t="inlineStr">
        <is>
          <t>团队模拟数据</t>
        </is>
      </c>
      <c r="AA64" s="25" t="inlineStr">
        <is>
          <t>依据业务规则生成，用于演示订单/BOM/库存/供应承诺闭环</t>
        </is>
      </c>
    </row>
    <row r="65">
      <c r="A65" s="25" t="inlineStr">
        <is>
          <t>SO-2422-1-M-DISPLAY</t>
        </is>
      </c>
      <c r="B65" s="25" t="inlineStr">
        <is>
          <t>EVT-0022</t>
        </is>
      </c>
      <c r="C65" s="25" t="inlineStr">
        <is>
          <t>WO-20251022-022</t>
        </is>
      </c>
      <c r="D65" s="25" t="inlineStr">
        <is>
          <t>SO-2422</t>
        </is>
      </c>
      <c r="E65" s="25" t="n">
        <v>1</v>
      </c>
      <c r="F65" s="25" t="inlineStr">
        <is>
          <t>M-DISPLAY</t>
        </is>
      </c>
      <c r="G65" s="25" t="inlineStr">
        <is>
          <t>显示模组</t>
        </is>
      </c>
      <c r="H65" s="51" t="n">
        <v>45954</v>
      </c>
      <c r="I65" s="25" t="n">
        <v>900</v>
      </c>
      <c r="J65" s="25" t="n">
        <v>1</v>
      </c>
      <c r="K65" s="25" t="n">
        <v>0</v>
      </c>
      <c r="L65" s="25" t="n">
        <v>1062</v>
      </c>
      <c r="M65" s="25" t="n">
        <v>72</v>
      </c>
      <c r="N65" s="25" t="n">
        <v>90</v>
      </c>
      <c r="O65" s="25" t="n">
        <v>0</v>
      </c>
      <c r="P65" s="25">
        <f>MAX(0,I65*J65-K65)</f>
        <v/>
      </c>
      <c r="Q65" s="25">
        <f>MAX(0,L65-N65-M65+O65)</f>
        <v/>
      </c>
      <c r="R65" s="25">
        <f>MAX(0,P65-Q65)</f>
        <v/>
      </c>
      <c r="S65" s="51" t="n">
        <v>45953</v>
      </c>
      <c r="T65" s="51" t="n">
        <v>45953</v>
      </c>
      <c r="U65" s="25">
        <f>IF(S65=T65,"一致","冲突")</f>
        <v/>
      </c>
      <c r="V65" s="25" t="inlineStr">
        <is>
          <t>V3</t>
        </is>
      </c>
      <c r="W65" s="25" t="inlineStr">
        <is>
          <t>V3</t>
        </is>
      </c>
      <c r="X65" s="25">
        <f>IF(V65=W65,"一致","冲突")</f>
        <v/>
      </c>
      <c r="Y65" s="25">
        <f>IF(OR(R65&gt;0,U65="冲突",X65="冲突"),"高","低")</f>
        <v/>
      </c>
      <c r="Z65" s="25" t="inlineStr">
        <is>
          <t>团队模拟数据</t>
        </is>
      </c>
      <c r="AA65" s="25" t="inlineStr">
        <is>
          <t>依据业务规则生成，用于演示订单/BOM/库存/供应承诺闭环</t>
        </is>
      </c>
    </row>
    <row r="66">
      <c r="A66" s="25" t="inlineStr">
        <is>
          <t>SO-2422-2-M-PCBA</t>
        </is>
      </c>
      <c r="B66" s="25" t="inlineStr">
        <is>
          <t>EVT-0022</t>
        </is>
      </c>
      <c r="C66" s="25" t="inlineStr">
        <is>
          <t>WO-20251022-022</t>
        </is>
      </c>
      <c r="D66" s="25" t="inlineStr">
        <is>
          <t>SO-2422</t>
        </is>
      </c>
      <c r="E66" s="25" t="n">
        <v>2</v>
      </c>
      <c r="F66" s="25" t="inlineStr">
        <is>
          <t>M-PCBA</t>
        </is>
      </c>
      <c r="G66" s="25" t="inlineStr">
        <is>
          <t>主板组件</t>
        </is>
      </c>
      <c r="H66" s="51" t="n">
        <v>45954</v>
      </c>
      <c r="I66" s="25" t="n">
        <v>900</v>
      </c>
      <c r="J66" s="25" t="n">
        <v>1</v>
      </c>
      <c r="K66" s="25" t="n">
        <v>0</v>
      </c>
      <c r="L66" s="25" t="n">
        <v>972</v>
      </c>
      <c r="M66" s="25" t="n">
        <v>72</v>
      </c>
      <c r="N66" s="25" t="n">
        <v>0</v>
      </c>
      <c r="O66" s="25" t="n">
        <v>0</v>
      </c>
      <c r="P66" s="25">
        <f>MAX(0,I66*J66-K66)</f>
        <v/>
      </c>
      <c r="Q66" s="25">
        <f>MAX(0,L66-N66-M66+O66)</f>
        <v/>
      </c>
      <c r="R66" s="25">
        <f>MAX(0,P66-Q66)</f>
        <v/>
      </c>
      <c r="S66" s="51" t="n">
        <v>45953</v>
      </c>
      <c r="T66" s="51" t="n">
        <v>45953</v>
      </c>
      <c r="U66" s="25">
        <f>IF(S66=T66,"一致","冲突")</f>
        <v/>
      </c>
      <c r="V66" s="25" t="inlineStr">
        <is>
          <t>V3</t>
        </is>
      </c>
      <c r="W66" s="25" t="inlineStr">
        <is>
          <t>V3</t>
        </is>
      </c>
      <c r="X66" s="25">
        <f>IF(V66=W66,"一致","冲突")</f>
        <v/>
      </c>
      <c r="Y66" s="25">
        <f>IF(OR(R66&gt;0,U66="冲突",X66="冲突"),"高","低")</f>
        <v/>
      </c>
      <c r="Z66" s="25" t="inlineStr">
        <is>
          <t>团队模拟数据</t>
        </is>
      </c>
      <c r="AA66" s="25" t="inlineStr">
        <is>
          <t>依据业务规则生成，用于演示订单/BOM/库存/供应承诺闭环</t>
        </is>
      </c>
    </row>
    <row r="67">
      <c r="A67" s="25" t="inlineStr">
        <is>
          <t>SO-2422-3-M-HOUSING</t>
        </is>
      </c>
      <c r="B67" s="25" t="inlineStr">
        <is>
          <t>EVT-0022</t>
        </is>
      </c>
      <c r="C67" s="25" t="inlineStr">
        <is>
          <t>WO-20251022-022</t>
        </is>
      </c>
      <c r="D67" s="25" t="inlineStr">
        <is>
          <t>SO-2422</t>
        </is>
      </c>
      <c r="E67" s="25" t="n">
        <v>3</v>
      </c>
      <c r="F67" s="25" t="inlineStr">
        <is>
          <t>M-HOUSING</t>
        </is>
      </c>
      <c r="G67" s="25" t="inlineStr">
        <is>
          <t>结构件</t>
        </is>
      </c>
      <c r="H67" s="51" t="n">
        <v>45954</v>
      </c>
      <c r="I67" s="25" t="n">
        <v>900</v>
      </c>
      <c r="J67" s="25" t="n">
        <v>2</v>
      </c>
      <c r="K67" s="25" t="n">
        <v>0</v>
      </c>
      <c r="L67" s="25" t="n">
        <v>1944</v>
      </c>
      <c r="M67" s="25" t="n">
        <v>144</v>
      </c>
      <c r="N67" s="25" t="n">
        <v>0</v>
      </c>
      <c r="O67" s="25" t="n">
        <v>0</v>
      </c>
      <c r="P67" s="25">
        <f>MAX(0,I67*J67-K67)</f>
        <v/>
      </c>
      <c r="Q67" s="25">
        <f>MAX(0,L67-N67-M67+O67)</f>
        <v/>
      </c>
      <c r="R67" s="25">
        <f>MAX(0,P67-Q67)</f>
        <v/>
      </c>
      <c r="S67" s="51" t="n">
        <v>45953</v>
      </c>
      <c r="T67" s="51" t="n">
        <v>45953</v>
      </c>
      <c r="U67" s="25">
        <f>IF(S67=T67,"一致","冲突")</f>
        <v/>
      </c>
      <c r="V67" s="25" t="inlineStr">
        <is>
          <t>V3</t>
        </is>
      </c>
      <c r="W67" s="25" t="inlineStr">
        <is>
          <t>V3</t>
        </is>
      </c>
      <c r="X67" s="25">
        <f>IF(V67=W67,"一致","冲突")</f>
        <v/>
      </c>
      <c r="Y67" s="25">
        <f>IF(OR(R67&gt;0,U67="冲突",X67="冲突"),"高","低")</f>
        <v/>
      </c>
      <c r="Z67" s="25" t="inlineStr">
        <is>
          <t>团队模拟数据</t>
        </is>
      </c>
      <c r="AA67" s="25" t="inlineStr">
        <is>
          <t>依据业务规则生成，用于演示订单/BOM/库存/供应承诺闭环</t>
        </is>
      </c>
    </row>
    <row r="68">
      <c r="A68" s="25" t="inlineStr">
        <is>
          <t>SO-2423-1-M-DISPLAY</t>
        </is>
      </c>
      <c r="B68" s="25" t="inlineStr">
        <is>
          <t>EVT-0023</t>
        </is>
      </c>
      <c r="C68" s="25" t="inlineStr">
        <is>
          <t>WO-20251023-023</t>
        </is>
      </c>
      <c r="D68" s="25" t="inlineStr">
        <is>
          <t>SO-2423</t>
        </is>
      </c>
      <c r="E68" s="25" t="n">
        <v>1</v>
      </c>
      <c r="F68" s="25" t="inlineStr">
        <is>
          <t>M-DISPLAY</t>
        </is>
      </c>
      <c r="G68" s="25" t="inlineStr">
        <is>
          <t>显示模组</t>
        </is>
      </c>
      <c r="H68" s="51" t="n">
        <v>45955</v>
      </c>
      <c r="I68" s="25" t="n">
        <v>1000</v>
      </c>
      <c r="J68" s="25" t="n">
        <v>1</v>
      </c>
      <c r="K68" s="25" t="n">
        <v>0</v>
      </c>
      <c r="L68" s="25" t="n">
        <v>1080</v>
      </c>
      <c r="M68" s="25" t="n">
        <v>80</v>
      </c>
      <c r="N68" s="25" t="n">
        <v>0</v>
      </c>
      <c r="O68" s="25" t="n">
        <v>0</v>
      </c>
      <c r="P68" s="25">
        <f>MAX(0,I68*J68-K68)</f>
        <v/>
      </c>
      <c r="Q68" s="25">
        <f>MAX(0,L68-N68-M68+O68)</f>
        <v/>
      </c>
      <c r="R68" s="25">
        <f>MAX(0,P68-Q68)</f>
        <v/>
      </c>
      <c r="S68" s="51" t="n">
        <v>45954</v>
      </c>
      <c r="T68" s="51" t="n">
        <v>45954</v>
      </c>
      <c r="U68" s="25">
        <f>IF(S68=T68,"一致","冲突")</f>
        <v/>
      </c>
      <c r="V68" s="25" t="inlineStr">
        <is>
          <t>V3</t>
        </is>
      </c>
      <c r="W68" s="25" t="inlineStr">
        <is>
          <t>V3</t>
        </is>
      </c>
      <c r="X68" s="25">
        <f>IF(V68=W68,"一致","冲突")</f>
        <v/>
      </c>
      <c r="Y68" s="25">
        <f>IF(OR(R68&gt;0,U68="冲突",X68="冲突"),"高","低")</f>
        <v/>
      </c>
      <c r="Z68" s="25" t="inlineStr">
        <is>
          <t>团队模拟数据</t>
        </is>
      </c>
      <c r="AA68" s="25" t="inlineStr">
        <is>
          <t>依据业务规则生成，用于演示订单/BOM/库存/供应承诺闭环</t>
        </is>
      </c>
    </row>
    <row r="69">
      <c r="A69" s="25" t="inlineStr">
        <is>
          <t>SO-2423-2-M-PCBA</t>
        </is>
      </c>
      <c r="B69" s="25" t="inlineStr">
        <is>
          <t>EVT-0023</t>
        </is>
      </c>
      <c r="C69" s="25" t="inlineStr">
        <is>
          <t>WO-20251023-023</t>
        </is>
      </c>
      <c r="D69" s="25" t="inlineStr">
        <is>
          <t>SO-2423</t>
        </is>
      </c>
      <c r="E69" s="25" t="n">
        <v>2</v>
      </c>
      <c r="F69" s="25" t="inlineStr">
        <is>
          <t>M-PCBA</t>
        </is>
      </c>
      <c r="G69" s="25" t="inlineStr">
        <is>
          <t>主板组件</t>
        </is>
      </c>
      <c r="H69" s="51" t="n">
        <v>45955</v>
      </c>
      <c r="I69" s="25" t="n">
        <v>1000</v>
      </c>
      <c r="J69" s="25" t="n">
        <v>1</v>
      </c>
      <c r="K69" s="25" t="n">
        <v>0</v>
      </c>
      <c r="L69" s="25" t="n">
        <v>1080</v>
      </c>
      <c r="M69" s="25" t="n">
        <v>80</v>
      </c>
      <c r="N69" s="25" t="n">
        <v>0</v>
      </c>
      <c r="O69" s="25" t="n">
        <v>0</v>
      </c>
      <c r="P69" s="25">
        <f>MAX(0,I69*J69-K69)</f>
        <v/>
      </c>
      <c r="Q69" s="25">
        <f>MAX(0,L69-N69-M69+O69)</f>
        <v/>
      </c>
      <c r="R69" s="25">
        <f>MAX(0,P69-Q69)</f>
        <v/>
      </c>
      <c r="S69" s="51" t="n">
        <v>45954</v>
      </c>
      <c r="T69" s="51" t="n">
        <v>45954</v>
      </c>
      <c r="U69" s="25">
        <f>IF(S69=T69,"一致","冲突")</f>
        <v/>
      </c>
      <c r="V69" s="25" t="inlineStr">
        <is>
          <t>V3</t>
        </is>
      </c>
      <c r="W69" s="25" t="inlineStr">
        <is>
          <t>V3</t>
        </is>
      </c>
      <c r="X69" s="25">
        <f>IF(V69=W69,"一致","冲突")</f>
        <v/>
      </c>
      <c r="Y69" s="25">
        <f>IF(OR(R69&gt;0,U69="冲突",X69="冲突"),"高","低")</f>
        <v/>
      </c>
      <c r="Z69" s="25" t="inlineStr">
        <is>
          <t>团队模拟数据</t>
        </is>
      </c>
      <c r="AA69" s="25" t="inlineStr">
        <is>
          <t>依据业务规则生成，用于演示订单/BOM/库存/供应承诺闭环</t>
        </is>
      </c>
    </row>
    <row r="70">
      <c r="A70" s="25" t="inlineStr">
        <is>
          <t>SO-2423-3-M-HOUSING</t>
        </is>
      </c>
      <c r="B70" s="25" t="inlineStr">
        <is>
          <t>EVT-0023</t>
        </is>
      </c>
      <c r="C70" s="25" t="inlineStr">
        <is>
          <t>WO-20251023-023</t>
        </is>
      </c>
      <c r="D70" s="25" t="inlineStr">
        <is>
          <t>SO-2423</t>
        </is>
      </c>
      <c r="E70" s="25" t="n">
        <v>3</v>
      </c>
      <c r="F70" s="25" t="inlineStr">
        <is>
          <t>M-HOUSING</t>
        </is>
      </c>
      <c r="G70" s="25" t="inlineStr">
        <is>
          <t>结构件</t>
        </is>
      </c>
      <c r="H70" s="51" t="n">
        <v>45955</v>
      </c>
      <c r="I70" s="25" t="n">
        <v>1000</v>
      </c>
      <c r="J70" s="25" t="n">
        <v>2</v>
      </c>
      <c r="K70" s="25" t="n">
        <v>0</v>
      </c>
      <c r="L70" s="25" t="n">
        <v>1660</v>
      </c>
      <c r="M70" s="25" t="n">
        <v>160</v>
      </c>
      <c r="N70" s="25" t="n">
        <v>0</v>
      </c>
      <c r="O70" s="25" t="n">
        <v>0</v>
      </c>
      <c r="P70" s="25">
        <f>MAX(0,I70*J70-K70)</f>
        <v/>
      </c>
      <c r="Q70" s="25">
        <f>MAX(0,L70-N70-M70+O70)</f>
        <v/>
      </c>
      <c r="R70" s="25">
        <f>MAX(0,P70-Q70)</f>
        <v/>
      </c>
      <c r="S70" s="51" t="n">
        <v>45954</v>
      </c>
      <c r="T70" s="51" t="n">
        <v>45954</v>
      </c>
      <c r="U70" s="25">
        <f>IF(S70=T70,"一致","冲突")</f>
        <v/>
      </c>
      <c r="V70" s="25" t="inlineStr">
        <is>
          <t>V3</t>
        </is>
      </c>
      <c r="W70" s="25" t="inlineStr">
        <is>
          <t>V3</t>
        </is>
      </c>
      <c r="X70" s="25">
        <f>IF(V70=W70,"一致","冲突")</f>
        <v/>
      </c>
      <c r="Y70" s="25">
        <f>IF(OR(R70&gt;0,U70="冲突",X70="冲突"),"高","低")</f>
        <v/>
      </c>
      <c r="Z70" s="25" t="inlineStr">
        <is>
          <t>团队模拟数据</t>
        </is>
      </c>
      <c r="AA70" s="25" t="inlineStr">
        <is>
          <t>依据业务规则生成，用于演示订单/BOM/库存/供应承诺闭环</t>
        </is>
      </c>
    </row>
    <row r="71">
      <c r="A71" s="25" t="inlineStr">
        <is>
          <t>SO-2424-1-M-DISPLAY</t>
        </is>
      </c>
      <c r="B71" s="25" t="inlineStr">
        <is>
          <t>EVT-0024</t>
        </is>
      </c>
      <c r="C71" s="25" t="inlineStr">
        <is>
          <t>WO-20251024-024</t>
        </is>
      </c>
      <c r="D71" s="25" t="inlineStr">
        <is>
          <t>SO-2424</t>
        </is>
      </c>
      <c r="E71" s="25" t="n">
        <v>1</v>
      </c>
      <c r="F71" s="25" t="inlineStr">
        <is>
          <t>M-DISPLAY</t>
        </is>
      </c>
      <c r="G71" s="25" t="inlineStr">
        <is>
          <t>显示模组</t>
        </is>
      </c>
      <c r="H71" s="51" t="n">
        <v>45956</v>
      </c>
      <c r="I71" s="25" t="n">
        <v>1100</v>
      </c>
      <c r="J71" s="25" t="n">
        <v>1</v>
      </c>
      <c r="K71" s="25" t="n">
        <v>0</v>
      </c>
      <c r="L71" s="25" t="n">
        <v>1188</v>
      </c>
      <c r="M71" s="25" t="n">
        <v>88</v>
      </c>
      <c r="N71" s="25" t="n">
        <v>0</v>
      </c>
      <c r="O71" s="25" t="n">
        <v>0</v>
      </c>
      <c r="P71" s="25">
        <f>MAX(0,I71*J71-K71)</f>
        <v/>
      </c>
      <c r="Q71" s="25">
        <f>MAX(0,L71-N71-M71+O71)</f>
        <v/>
      </c>
      <c r="R71" s="25">
        <f>MAX(0,P71-Q71)</f>
        <v/>
      </c>
      <c r="S71" s="51" t="n">
        <v>45955</v>
      </c>
      <c r="T71" s="51" t="n">
        <v>45955</v>
      </c>
      <c r="U71" s="25">
        <f>IF(S71=T71,"一致","冲突")</f>
        <v/>
      </c>
      <c r="V71" s="25" t="inlineStr">
        <is>
          <t>V3</t>
        </is>
      </c>
      <c r="W71" s="25" t="inlineStr">
        <is>
          <t>V3</t>
        </is>
      </c>
      <c r="X71" s="25">
        <f>IF(V71=W71,"一致","冲突")</f>
        <v/>
      </c>
      <c r="Y71" s="25">
        <f>IF(OR(R71&gt;0,U71="冲突",X71="冲突"),"高","低")</f>
        <v/>
      </c>
      <c r="Z71" s="25" t="inlineStr">
        <is>
          <t>团队模拟数据</t>
        </is>
      </c>
      <c r="AA71" s="25" t="inlineStr">
        <is>
          <t>依据业务规则生成，用于演示订单/BOM/库存/供应承诺闭环</t>
        </is>
      </c>
    </row>
    <row r="72">
      <c r="A72" s="25" t="inlineStr">
        <is>
          <t>SO-2424-2-M-PCBA</t>
        </is>
      </c>
      <c r="B72" s="25" t="inlineStr">
        <is>
          <t>EVT-0024</t>
        </is>
      </c>
      <c r="C72" s="25" t="inlineStr">
        <is>
          <t>WO-20251024-024</t>
        </is>
      </c>
      <c r="D72" s="25" t="inlineStr">
        <is>
          <t>SO-2424</t>
        </is>
      </c>
      <c r="E72" s="25" t="n">
        <v>2</v>
      </c>
      <c r="F72" s="25" t="inlineStr">
        <is>
          <t>M-PCBA</t>
        </is>
      </c>
      <c r="G72" s="25" t="inlineStr">
        <is>
          <t>主板组件</t>
        </is>
      </c>
      <c r="H72" s="51" t="n">
        <v>45956</v>
      </c>
      <c r="I72" s="25" t="n">
        <v>1100</v>
      </c>
      <c r="J72" s="25" t="n">
        <v>1</v>
      </c>
      <c r="K72" s="25" t="n">
        <v>0</v>
      </c>
      <c r="L72" s="25" t="n">
        <v>913</v>
      </c>
      <c r="M72" s="25" t="n">
        <v>88</v>
      </c>
      <c r="N72" s="25" t="n">
        <v>0</v>
      </c>
      <c r="O72" s="25" t="n">
        <v>0</v>
      </c>
      <c r="P72" s="25">
        <f>MAX(0,I72*J72-K72)</f>
        <v/>
      </c>
      <c r="Q72" s="25">
        <f>MAX(0,L72-N72-M72+O72)</f>
        <v/>
      </c>
      <c r="R72" s="25">
        <f>MAX(0,P72-Q72)</f>
        <v/>
      </c>
      <c r="S72" s="51" t="n">
        <v>45955</v>
      </c>
      <c r="T72" s="51" t="n">
        <v>45955</v>
      </c>
      <c r="U72" s="25">
        <f>IF(S72=T72,"一致","冲突")</f>
        <v/>
      </c>
      <c r="V72" s="25" t="inlineStr">
        <is>
          <t>V3</t>
        </is>
      </c>
      <c r="W72" s="25" t="inlineStr">
        <is>
          <t>V3</t>
        </is>
      </c>
      <c r="X72" s="25">
        <f>IF(V72=W72,"一致","冲突")</f>
        <v/>
      </c>
      <c r="Y72" s="25">
        <f>IF(OR(R72&gt;0,U72="冲突",X72="冲突"),"高","低")</f>
        <v/>
      </c>
      <c r="Z72" s="25" t="inlineStr">
        <is>
          <t>团队模拟数据</t>
        </is>
      </c>
      <c r="AA72" s="25" t="inlineStr">
        <is>
          <t>依据业务规则生成，用于演示订单/BOM/库存/供应承诺闭环</t>
        </is>
      </c>
    </row>
    <row r="73">
      <c r="A73" s="25" t="inlineStr">
        <is>
          <t>SO-2424-3-M-HOUSING</t>
        </is>
      </c>
      <c r="B73" s="25" t="inlineStr">
        <is>
          <t>EVT-0024</t>
        </is>
      </c>
      <c r="C73" s="25" t="inlineStr">
        <is>
          <t>WO-20251024-024</t>
        </is>
      </c>
      <c r="D73" s="25" t="inlineStr">
        <is>
          <t>SO-2424</t>
        </is>
      </c>
      <c r="E73" s="25" t="n">
        <v>3</v>
      </c>
      <c r="F73" s="25" t="inlineStr">
        <is>
          <t>M-HOUSING</t>
        </is>
      </c>
      <c r="G73" s="25" t="inlineStr">
        <is>
          <t>结构件</t>
        </is>
      </c>
      <c r="H73" s="51" t="n">
        <v>45956</v>
      </c>
      <c r="I73" s="25" t="n">
        <v>1100</v>
      </c>
      <c r="J73" s="25" t="n">
        <v>2</v>
      </c>
      <c r="K73" s="25" t="n">
        <v>0</v>
      </c>
      <c r="L73" s="25" t="n">
        <v>1936</v>
      </c>
      <c r="M73" s="25" t="n">
        <v>176</v>
      </c>
      <c r="N73" s="25" t="n">
        <v>0</v>
      </c>
      <c r="O73" s="25" t="n">
        <v>440</v>
      </c>
      <c r="P73" s="25">
        <f>MAX(0,I73*J73-K73)</f>
        <v/>
      </c>
      <c r="Q73" s="25">
        <f>MAX(0,L73-N73-M73+O73)</f>
        <v/>
      </c>
      <c r="R73" s="25">
        <f>MAX(0,P73-Q73)</f>
        <v/>
      </c>
      <c r="S73" s="51" t="n">
        <v>45955</v>
      </c>
      <c r="T73" s="51" t="n">
        <v>45955</v>
      </c>
      <c r="U73" s="25">
        <f>IF(S73=T73,"一致","冲突")</f>
        <v/>
      </c>
      <c r="V73" s="25" t="inlineStr">
        <is>
          <t>V3</t>
        </is>
      </c>
      <c r="W73" s="25" t="inlineStr">
        <is>
          <t>V3</t>
        </is>
      </c>
      <c r="X73" s="25">
        <f>IF(V73=W73,"一致","冲突")</f>
        <v/>
      </c>
      <c r="Y73" s="25">
        <f>IF(OR(R73&gt;0,U73="冲突",X73="冲突"),"高","低")</f>
        <v/>
      </c>
      <c r="Z73" s="25" t="inlineStr">
        <is>
          <t>团队模拟数据</t>
        </is>
      </c>
      <c r="AA73" s="25" t="inlineStr">
        <is>
          <t>依据业务规则生成，用于演示订单/BOM/库存/供应承诺闭环</t>
        </is>
      </c>
    </row>
    <row r="74">
      <c r="A74" s="25" t="inlineStr">
        <is>
          <t>SO-2425-1-M-DISPLAY</t>
        </is>
      </c>
      <c r="B74" s="25" t="inlineStr">
        <is>
          <t>EVT-0025</t>
        </is>
      </c>
      <c r="C74" s="25" t="inlineStr">
        <is>
          <t>WO-20251027-025</t>
        </is>
      </c>
      <c r="D74" s="25" t="inlineStr">
        <is>
          <t>SO-2425</t>
        </is>
      </c>
      <c r="E74" s="25" t="n">
        <v>1</v>
      </c>
      <c r="F74" s="25" t="inlineStr">
        <is>
          <t>M-DISPLAY</t>
        </is>
      </c>
      <c r="G74" s="25" t="inlineStr">
        <is>
          <t>显示模组</t>
        </is>
      </c>
      <c r="H74" s="51" t="n">
        <v>45959</v>
      </c>
      <c r="I74" s="25" t="n">
        <v>1200</v>
      </c>
      <c r="J74" s="25" t="n">
        <v>1</v>
      </c>
      <c r="K74" s="25" t="n">
        <v>0</v>
      </c>
      <c r="L74" s="25" t="n">
        <v>996</v>
      </c>
      <c r="M74" s="25" t="n">
        <v>96</v>
      </c>
      <c r="N74" s="25" t="n">
        <v>0</v>
      </c>
      <c r="O74" s="25" t="n">
        <v>0</v>
      </c>
      <c r="P74" s="25">
        <f>MAX(0,I74*J74-K74)</f>
        <v/>
      </c>
      <c r="Q74" s="25">
        <f>MAX(0,L74-N74-M74+O74)</f>
        <v/>
      </c>
      <c r="R74" s="25">
        <f>MAX(0,P74-Q74)</f>
        <v/>
      </c>
      <c r="S74" s="51" t="n">
        <v>45958</v>
      </c>
      <c r="T74" s="51" t="n">
        <v>45960</v>
      </c>
      <c r="U74" s="25">
        <f>IF(S74=T74,"一致","冲突")</f>
        <v/>
      </c>
      <c r="V74" s="25" t="inlineStr">
        <is>
          <t>V3</t>
        </is>
      </c>
      <c r="W74" s="25" t="inlineStr">
        <is>
          <t>V3</t>
        </is>
      </c>
      <c r="X74" s="25">
        <f>IF(V74=W74,"一致","冲突")</f>
        <v/>
      </c>
      <c r="Y74" s="25">
        <f>IF(OR(R74&gt;0,U74="冲突",X74="冲突"),"高","低")</f>
        <v/>
      </c>
      <c r="Z74" s="25" t="inlineStr">
        <is>
          <t>团队模拟数据</t>
        </is>
      </c>
      <c r="AA74" s="25" t="inlineStr">
        <is>
          <t>依据业务规则生成，用于演示订单/BOM/库存/供应承诺闭环</t>
        </is>
      </c>
    </row>
    <row r="75">
      <c r="A75" s="25" t="inlineStr">
        <is>
          <t>SO-2425-2-M-PCBA</t>
        </is>
      </c>
      <c r="B75" s="25" t="inlineStr">
        <is>
          <t>EVT-0025</t>
        </is>
      </c>
      <c r="C75" s="25" t="inlineStr">
        <is>
          <t>WO-20251027-025</t>
        </is>
      </c>
      <c r="D75" s="25" t="inlineStr">
        <is>
          <t>SO-2425</t>
        </is>
      </c>
      <c r="E75" s="25" t="n">
        <v>2</v>
      </c>
      <c r="F75" s="25" t="inlineStr">
        <is>
          <t>M-PCBA</t>
        </is>
      </c>
      <c r="G75" s="25" t="inlineStr">
        <is>
          <t>主板组件</t>
        </is>
      </c>
      <c r="H75" s="51" t="n">
        <v>45959</v>
      </c>
      <c r="I75" s="25" t="n">
        <v>1200</v>
      </c>
      <c r="J75" s="25" t="n">
        <v>1</v>
      </c>
      <c r="K75" s="25" t="n">
        <v>0</v>
      </c>
      <c r="L75" s="25" t="n">
        <v>1056</v>
      </c>
      <c r="M75" s="25" t="n">
        <v>96</v>
      </c>
      <c r="N75" s="25" t="n">
        <v>0</v>
      </c>
      <c r="O75" s="25" t="n">
        <v>240</v>
      </c>
      <c r="P75" s="25">
        <f>MAX(0,I75*J75-K75)</f>
        <v/>
      </c>
      <c r="Q75" s="25">
        <f>MAX(0,L75-N75-M75+O75)</f>
        <v/>
      </c>
      <c r="R75" s="25">
        <f>MAX(0,P75-Q75)</f>
        <v/>
      </c>
      <c r="S75" s="51" t="n">
        <v>45958</v>
      </c>
      <c r="T75" s="51" t="n">
        <v>45958</v>
      </c>
      <c r="U75" s="25">
        <f>IF(S75=T75,"一致","冲突")</f>
        <v/>
      </c>
      <c r="V75" s="25" t="inlineStr">
        <is>
          <t>V3</t>
        </is>
      </c>
      <c r="W75" s="25" t="inlineStr">
        <is>
          <t>V2</t>
        </is>
      </c>
      <c r="X75" s="25">
        <f>IF(V75=W75,"一致","冲突")</f>
        <v/>
      </c>
      <c r="Y75" s="25">
        <f>IF(OR(R75&gt;0,U75="冲突",X75="冲突"),"高","低")</f>
        <v/>
      </c>
      <c r="Z75" s="25" t="inlineStr">
        <is>
          <t>团队模拟数据</t>
        </is>
      </c>
      <c r="AA75" s="25" t="inlineStr">
        <is>
          <t>依据业务规则生成，用于演示订单/BOM/库存/供应承诺闭环</t>
        </is>
      </c>
    </row>
    <row r="76">
      <c r="A76" s="25" t="inlineStr">
        <is>
          <t>SO-2425-3-M-HOUSING</t>
        </is>
      </c>
      <c r="B76" s="25" t="inlineStr">
        <is>
          <t>EVT-0025</t>
        </is>
      </c>
      <c r="C76" s="25" t="inlineStr">
        <is>
          <t>WO-20251027-025</t>
        </is>
      </c>
      <c r="D76" s="25" t="inlineStr">
        <is>
          <t>SO-2425</t>
        </is>
      </c>
      <c r="E76" s="25" t="n">
        <v>3</v>
      </c>
      <c r="F76" s="25" t="inlineStr">
        <is>
          <t>M-HOUSING</t>
        </is>
      </c>
      <c r="G76" s="25" t="inlineStr">
        <is>
          <t>结构件</t>
        </is>
      </c>
      <c r="H76" s="51" t="n">
        <v>45959</v>
      </c>
      <c r="I76" s="25" t="n">
        <v>1200</v>
      </c>
      <c r="J76" s="25" t="n">
        <v>2</v>
      </c>
      <c r="K76" s="25" t="n">
        <v>0</v>
      </c>
      <c r="L76" s="25" t="n">
        <v>2592</v>
      </c>
      <c r="M76" s="25" t="n">
        <v>192</v>
      </c>
      <c r="N76" s="25" t="n">
        <v>0</v>
      </c>
      <c r="O76" s="25" t="n">
        <v>0</v>
      </c>
      <c r="P76" s="25">
        <f>MAX(0,I76*J76-K76)</f>
        <v/>
      </c>
      <c r="Q76" s="25">
        <f>MAX(0,L76-N76-M76+O76)</f>
        <v/>
      </c>
      <c r="R76" s="25">
        <f>MAX(0,P76-Q76)</f>
        <v/>
      </c>
      <c r="S76" s="51" t="n">
        <v>45958</v>
      </c>
      <c r="T76" s="51" t="n">
        <v>45958</v>
      </c>
      <c r="U76" s="25">
        <f>IF(S76=T76,"一致","冲突")</f>
        <v/>
      </c>
      <c r="V76" s="25" t="inlineStr">
        <is>
          <t>V3</t>
        </is>
      </c>
      <c r="W76" s="25" t="inlineStr">
        <is>
          <t>V3</t>
        </is>
      </c>
      <c r="X76" s="25">
        <f>IF(V76=W76,"一致","冲突")</f>
        <v/>
      </c>
      <c r="Y76" s="25">
        <f>IF(OR(R76&gt;0,U76="冲突",X76="冲突"),"高","低")</f>
        <v/>
      </c>
      <c r="Z76" s="25" t="inlineStr">
        <is>
          <t>团队模拟数据</t>
        </is>
      </c>
      <c r="AA76" s="25" t="inlineStr">
        <is>
          <t>依据业务规则生成，用于演示订单/BOM/库存/供应承诺闭环</t>
        </is>
      </c>
    </row>
    <row r="77">
      <c r="A77" s="25" t="inlineStr">
        <is>
          <t>SO-2426-1-M-DISPLAY</t>
        </is>
      </c>
      <c r="B77" s="25" t="inlineStr">
        <is>
          <t>EVT-0026</t>
        </is>
      </c>
      <c r="C77" s="25" t="inlineStr">
        <is>
          <t>WO-20251029-026</t>
        </is>
      </c>
      <c r="D77" s="25" t="inlineStr">
        <is>
          <t>SO-2426</t>
        </is>
      </c>
      <c r="E77" s="25" t="n">
        <v>1</v>
      </c>
      <c r="F77" s="25" t="inlineStr">
        <is>
          <t>M-DISPLAY</t>
        </is>
      </c>
      <c r="G77" s="25" t="inlineStr">
        <is>
          <t>显示模组</t>
        </is>
      </c>
      <c r="H77" s="51" t="n">
        <v>45961</v>
      </c>
      <c r="I77" s="25" t="n">
        <v>800</v>
      </c>
      <c r="J77" s="25" t="n">
        <v>1</v>
      </c>
      <c r="K77" s="25" t="n">
        <v>0</v>
      </c>
      <c r="L77" s="25" t="n">
        <v>704</v>
      </c>
      <c r="M77" s="25" t="n">
        <v>64</v>
      </c>
      <c r="N77" s="25" t="n">
        <v>0</v>
      </c>
      <c r="O77" s="25" t="n">
        <v>160</v>
      </c>
      <c r="P77" s="25">
        <f>MAX(0,I77*J77-K77)</f>
        <v/>
      </c>
      <c r="Q77" s="25">
        <f>MAX(0,L77-N77-M77+O77)</f>
        <v/>
      </c>
      <c r="R77" s="25">
        <f>MAX(0,P77-Q77)</f>
        <v/>
      </c>
      <c r="S77" s="51" t="n">
        <v>45960</v>
      </c>
      <c r="T77" s="51" t="n">
        <v>45960</v>
      </c>
      <c r="U77" s="25">
        <f>IF(S77=T77,"一致","冲突")</f>
        <v/>
      </c>
      <c r="V77" s="25" t="inlineStr">
        <is>
          <t>V3</t>
        </is>
      </c>
      <c r="W77" s="25" t="inlineStr">
        <is>
          <t>V3</t>
        </is>
      </c>
      <c r="X77" s="25">
        <f>IF(V77=W77,"一致","冲突")</f>
        <v/>
      </c>
      <c r="Y77" s="25">
        <f>IF(OR(R77&gt;0,U77="冲突",X77="冲突"),"高","低")</f>
        <v/>
      </c>
      <c r="Z77" s="25" t="inlineStr">
        <is>
          <t>团队模拟数据</t>
        </is>
      </c>
      <c r="AA77" s="25" t="inlineStr">
        <is>
          <t>依据业务规则生成，用于演示订单/BOM/库存/供应承诺闭环</t>
        </is>
      </c>
    </row>
    <row r="78">
      <c r="A78" s="25" t="inlineStr">
        <is>
          <t>SO-2426-2-M-PCBA</t>
        </is>
      </c>
      <c r="B78" s="25" t="inlineStr">
        <is>
          <t>EVT-0026</t>
        </is>
      </c>
      <c r="C78" s="25" t="inlineStr">
        <is>
          <t>WO-20251029-026</t>
        </is>
      </c>
      <c r="D78" s="25" t="inlineStr">
        <is>
          <t>SO-2426</t>
        </is>
      </c>
      <c r="E78" s="25" t="n">
        <v>2</v>
      </c>
      <c r="F78" s="25" t="inlineStr">
        <is>
          <t>M-PCBA</t>
        </is>
      </c>
      <c r="G78" s="25" t="inlineStr">
        <is>
          <t>主板组件</t>
        </is>
      </c>
      <c r="H78" s="51" t="n">
        <v>45961</v>
      </c>
      <c r="I78" s="25" t="n">
        <v>800</v>
      </c>
      <c r="J78" s="25" t="n">
        <v>1</v>
      </c>
      <c r="K78" s="25" t="n">
        <v>0</v>
      </c>
      <c r="L78" s="25" t="n">
        <v>864</v>
      </c>
      <c r="M78" s="25" t="n">
        <v>64</v>
      </c>
      <c r="N78" s="25" t="n">
        <v>0</v>
      </c>
      <c r="O78" s="25" t="n">
        <v>0</v>
      </c>
      <c r="P78" s="25">
        <f>MAX(0,I78*J78-K78)</f>
        <v/>
      </c>
      <c r="Q78" s="25">
        <f>MAX(0,L78-N78-M78+O78)</f>
        <v/>
      </c>
      <c r="R78" s="25">
        <f>MAX(0,P78-Q78)</f>
        <v/>
      </c>
      <c r="S78" s="51" t="n">
        <v>45960</v>
      </c>
      <c r="T78" s="51" t="n">
        <v>45960</v>
      </c>
      <c r="U78" s="25">
        <f>IF(S78=T78,"一致","冲突")</f>
        <v/>
      </c>
      <c r="V78" s="25" t="inlineStr">
        <is>
          <t>V3</t>
        </is>
      </c>
      <c r="W78" s="25" t="inlineStr">
        <is>
          <t>V3</t>
        </is>
      </c>
      <c r="X78" s="25">
        <f>IF(V78=W78,"一致","冲突")</f>
        <v/>
      </c>
      <c r="Y78" s="25">
        <f>IF(OR(R78&gt;0,U78="冲突",X78="冲突"),"高","低")</f>
        <v/>
      </c>
      <c r="Z78" s="25" t="inlineStr">
        <is>
          <t>团队模拟数据</t>
        </is>
      </c>
      <c r="AA78" s="25" t="inlineStr">
        <is>
          <t>依据业务规则生成，用于演示订单/BOM/库存/供应承诺闭环</t>
        </is>
      </c>
    </row>
    <row r="79">
      <c r="A79" s="25" t="inlineStr">
        <is>
          <t>SO-2426-3-M-HOUSING</t>
        </is>
      </c>
      <c r="B79" s="25" t="inlineStr">
        <is>
          <t>EVT-0026</t>
        </is>
      </c>
      <c r="C79" s="25" t="inlineStr">
        <is>
          <t>WO-20251029-026</t>
        </is>
      </c>
      <c r="D79" s="25" t="inlineStr">
        <is>
          <t>SO-2426</t>
        </is>
      </c>
      <c r="E79" s="25" t="n">
        <v>3</v>
      </c>
      <c r="F79" s="25" t="inlineStr">
        <is>
          <t>M-HOUSING</t>
        </is>
      </c>
      <c r="G79" s="25" t="inlineStr">
        <is>
          <t>结构件</t>
        </is>
      </c>
      <c r="H79" s="51" t="n">
        <v>45961</v>
      </c>
      <c r="I79" s="25" t="n">
        <v>800</v>
      </c>
      <c r="J79" s="25" t="n">
        <v>2</v>
      </c>
      <c r="K79" s="25" t="n">
        <v>0</v>
      </c>
      <c r="L79" s="25" t="n">
        <v>1728</v>
      </c>
      <c r="M79" s="25" t="n">
        <v>128</v>
      </c>
      <c r="N79" s="25" t="n">
        <v>0</v>
      </c>
      <c r="O79" s="25" t="n">
        <v>0</v>
      </c>
      <c r="P79" s="25">
        <f>MAX(0,I79*J79-K79)</f>
        <v/>
      </c>
      <c r="Q79" s="25">
        <f>MAX(0,L79-N79-M79+O79)</f>
        <v/>
      </c>
      <c r="R79" s="25">
        <f>MAX(0,P79-Q79)</f>
        <v/>
      </c>
      <c r="S79" s="51" t="n">
        <v>45960</v>
      </c>
      <c r="T79" s="51" t="n">
        <v>45960</v>
      </c>
      <c r="U79" s="25">
        <f>IF(S79=T79,"一致","冲突")</f>
        <v/>
      </c>
      <c r="V79" s="25" t="inlineStr">
        <is>
          <t>V3</t>
        </is>
      </c>
      <c r="W79" s="25" t="inlineStr">
        <is>
          <t>V3</t>
        </is>
      </c>
      <c r="X79" s="25">
        <f>IF(V79=W79,"一致","冲突")</f>
        <v/>
      </c>
      <c r="Y79" s="25">
        <f>IF(OR(R79&gt;0,U79="冲突",X79="冲突"),"高","低")</f>
        <v/>
      </c>
      <c r="Z79" s="25" t="inlineStr">
        <is>
          <t>团队模拟数据</t>
        </is>
      </c>
      <c r="AA79" s="25" t="inlineStr">
        <is>
          <t>依据业务规则生成，用于演示订单/BOM/库存/供应承诺闭环</t>
        </is>
      </c>
    </row>
    <row r="80">
      <c r="A80" s="25" t="inlineStr">
        <is>
          <t>SO-2427-1-M-DISPLAY</t>
        </is>
      </c>
      <c r="B80" s="25" t="inlineStr">
        <is>
          <t>EVT-0027</t>
        </is>
      </c>
      <c r="C80" s="25" t="inlineStr">
        <is>
          <t>WO-20251030-027</t>
        </is>
      </c>
      <c r="D80" s="25" t="inlineStr">
        <is>
          <t>SO-2427</t>
        </is>
      </c>
      <c r="E80" s="25" t="n">
        <v>1</v>
      </c>
      <c r="F80" s="25" t="inlineStr">
        <is>
          <t>M-DISPLAY</t>
        </is>
      </c>
      <c r="G80" s="25" t="inlineStr">
        <is>
          <t>显示模组</t>
        </is>
      </c>
      <c r="H80" s="51" t="n">
        <v>45962</v>
      </c>
      <c r="I80" s="25" t="n">
        <v>900</v>
      </c>
      <c r="J80" s="25" t="n">
        <v>1</v>
      </c>
      <c r="K80" s="25" t="n">
        <v>0</v>
      </c>
      <c r="L80" s="25" t="n">
        <v>972</v>
      </c>
      <c r="M80" s="25" t="n">
        <v>72</v>
      </c>
      <c r="N80" s="25" t="n">
        <v>0</v>
      </c>
      <c r="O80" s="25" t="n">
        <v>0</v>
      </c>
      <c r="P80" s="25">
        <f>MAX(0,I80*J80-K80)</f>
        <v/>
      </c>
      <c r="Q80" s="25">
        <f>MAX(0,L80-N80-M80+O80)</f>
        <v/>
      </c>
      <c r="R80" s="25">
        <f>MAX(0,P80-Q80)</f>
        <v/>
      </c>
      <c r="S80" s="51" t="n">
        <v>45961</v>
      </c>
      <c r="T80" s="51" t="n">
        <v>45961</v>
      </c>
      <c r="U80" s="25">
        <f>IF(S80=T80,"一致","冲突")</f>
        <v/>
      </c>
      <c r="V80" s="25" t="inlineStr">
        <is>
          <t>V3</t>
        </is>
      </c>
      <c r="W80" s="25" t="inlineStr">
        <is>
          <t>V3</t>
        </is>
      </c>
      <c r="X80" s="25">
        <f>IF(V80=W80,"一致","冲突")</f>
        <v/>
      </c>
      <c r="Y80" s="25">
        <f>IF(OR(R80&gt;0,U80="冲突",X80="冲突"),"高","低")</f>
        <v/>
      </c>
      <c r="Z80" s="25" t="inlineStr">
        <is>
          <t>团队模拟数据</t>
        </is>
      </c>
      <c r="AA80" s="25" t="inlineStr">
        <is>
          <t>依据业务规则生成，用于演示订单/BOM/库存/供应承诺闭环</t>
        </is>
      </c>
    </row>
    <row r="81">
      <c r="A81" s="25" t="inlineStr">
        <is>
          <t>SO-2427-2-M-PCBA</t>
        </is>
      </c>
      <c r="B81" s="25" t="inlineStr">
        <is>
          <t>EVT-0027</t>
        </is>
      </c>
      <c r="C81" s="25" t="inlineStr">
        <is>
          <t>WO-20251030-027</t>
        </is>
      </c>
      <c r="D81" s="25" t="inlineStr">
        <is>
          <t>SO-2427</t>
        </is>
      </c>
      <c r="E81" s="25" t="n">
        <v>2</v>
      </c>
      <c r="F81" s="25" t="inlineStr">
        <is>
          <t>M-PCBA</t>
        </is>
      </c>
      <c r="G81" s="25" t="inlineStr">
        <is>
          <t>主板组件</t>
        </is>
      </c>
      <c r="H81" s="51" t="n">
        <v>45962</v>
      </c>
      <c r="I81" s="25" t="n">
        <v>900</v>
      </c>
      <c r="J81" s="25" t="n">
        <v>1</v>
      </c>
      <c r="K81" s="25" t="n">
        <v>0</v>
      </c>
      <c r="L81" s="25" t="n">
        <v>972</v>
      </c>
      <c r="M81" s="25" t="n">
        <v>72</v>
      </c>
      <c r="N81" s="25" t="n">
        <v>0</v>
      </c>
      <c r="O81" s="25" t="n">
        <v>0</v>
      </c>
      <c r="P81" s="25">
        <f>MAX(0,I81*J81-K81)</f>
        <v/>
      </c>
      <c r="Q81" s="25">
        <f>MAX(0,L81-N81-M81+O81)</f>
        <v/>
      </c>
      <c r="R81" s="25">
        <f>MAX(0,P81-Q81)</f>
        <v/>
      </c>
      <c r="S81" s="51" t="n">
        <v>45961</v>
      </c>
      <c r="T81" s="51" t="n">
        <v>45961</v>
      </c>
      <c r="U81" s="25">
        <f>IF(S81=T81,"一致","冲突")</f>
        <v/>
      </c>
      <c r="V81" s="25" t="inlineStr">
        <is>
          <t>V3</t>
        </is>
      </c>
      <c r="W81" s="25" t="inlineStr">
        <is>
          <t>V3</t>
        </is>
      </c>
      <c r="X81" s="25">
        <f>IF(V81=W81,"一致","冲突")</f>
        <v/>
      </c>
      <c r="Y81" s="25">
        <f>IF(OR(R81&gt;0,U81="冲突",X81="冲突"),"高","低")</f>
        <v/>
      </c>
      <c r="Z81" s="25" t="inlineStr">
        <is>
          <t>团队模拟数据</t>
        </is>
      </c>
      <c r="AA81" s="25" t="inlineStr">
        <is>
          <t>依据业务规则生成，用于演示订单/BOM/库存/供应承诺闭环</t>
        </is>
      </c>
    </row>
    <row r="82">
      <c r="A82" s="25" t="inlineStr">
        <is>
          <t>SO-2427-3-M-HOUSING</t>
        </is>
      </c>
      <c r="B82" s="25" t="inlineStr">
        <is>
          <t>EVT-0027</t>
        </is>
      </c>
      <c r="C82" s="25" t="inlineStr">
        <is>
          <t>WO-20251030-027</t>
        </is>
      </c>
      <c r="D82" s="25" t="inlineStr">
        <is>
          <t>SO-2427</t>
        </is>
      </c>
      <c r="E82" s="25" t="n">
        <v>3</v>
      </c>
      <c r="F82" s="25" t="inlineStr">
        <is>
          <t>M-HOUSING</t>
        </is>
      </c>
      <c r="G82" s="25" t="inlineStr">
        <is>
          <t>结构件</t>
        </is>
      </c>
      <c r="H82" s="51" t="n">
        <v>45962</v>
      </c>
      <c r="I82" s="25" t="n">
        <v>900</v>
      </c>
      <c r="J82" s="25" t="n">
        <v>2</v>
      </c>
      <c r="K82" s="25" t="n">
        <v>0</v>
      </c>
      <c r="L82" s="25" t="n">
        <v>1674</v>
      </c>
      <c r="M82" s="25" t="n">
        <v>144</v>
      </c>
      <c r="N82" s="25" t="n">
        <v>180</v>
      </c>
      <c r="O82" s="25" t="n">
        <v>0</v>
      </c>
      <c r="P82" s="25">
        <f>MAX(0,I82*J82-K82)</f>
        <v/>
      </c>
      <c r="Q82" s="25">
        <f>MAX(0,L82-N82-M82+O82)</f>
        <v/>
      </c>
      <c r="R82" s="25">
        <f>MAX(0,P82-Q82)</f>
        <v/>
      </c>
      <c r="S82" s="51" t="n">
        <v>45961</v>
      </c>
      <c r="T82" s="51" t="n">
        <v>45961</v>
      </c>
      <c r="U82" s="25">
        <f>IF(S82=T82,"一致","冲突")</f>
        <v/>
      </c>
      <c r="V82" s="25" t="inlineStr">
        <is>
          <t>V3</t>
        </is>
      </c>
      <c r="W82" s="25" t="inlineStr">
        <is>
          <t>V3</t>
        </is>
      </c>
      <c r="X82" s="25">
        <f>IF(V82=W82,"一致","冲突")</f>
        <v/>
      </c>
      <c r="Y82" s="25">
        <f>IF(OR(R82&gt;0,U82="冲突",X82="冲突"),"高","低")</f>
        <v/>
      </c>
      <c r="Z82" s="25" t="inlineStr">
        <is>
          <t>团队模拟数据</t>
        </is>
      </c>
      <c r="AA82" s="25" t="inlineStr">
        <is>
          <t>依据业务规则生成，用于演示订单/BOM/库存/供应承诺闭环</t>
        </is>
      </c>
    </row>
    <row r="83">
      <c r="A83" s="25" t="inlineStr">
        <is>
          <t>SO-2428-1-M-DISPLAY</t>
        </is>
      </c>
      <c r="B83" s="25" t="inlineStr">
        <is>
          <t>EVT-0028</t>
        </is>
      </c>
      <c r="C83" s="25" t="inlineStr">
        <is>
          <t>WO-20251031-028</t>
        </is>
      </c>
      <c r="D83" s="25" t="inlineStr">
        <is>
          <t>SO-2428</t>
        </is>
      </c>
      <c r="E83" s="25" t="n">
        <v>1</v>
      </c>
      <c r="F83" s="25" t="inlineStr">
        <is>
          <t>M-DISPLAY</t>
        </is>
      </c>
      <c r="G83" s="25" t="inlineStr">
        <is>
          <t>显示模组</t>
        </is>
      </c>
      <c r="H83" s="51" t="n">
        <v>45963</v>
      </c>
      <c r="I83" s="25" t="n">
        <v>1000</v>
      </c>
      <c r="J83" s="25" t="n">
        <v>1</v>
      </c>
      <c r="K83" s="25" t="n">
        <v>0</v>
      </c>
      <c r="L83" s="25" t="n">
        <v>1080</v>
      </c>
      <c r="M83" s="25" t="n">
        <v>80</v>
      </c>
      <c r="N83" s="25" t="n">
        <v>0</v>
      </c>
      <c r="O83" s="25" t="n">
        <v>0</v>
      </c>
      <c r="P83" s="25">
        <f>MAX(0,I83*J83-K83)</f>
        <v/>
      </c>
      <c r="Q83" s="25">
        <f>MAX(0,L83-N83-M83+O83)</f>
        <v/>
      </c>
      <c r="R83" s="25">
        <f>MAX(0,P83-Q83)</f>
        <v/>
      </c>
      <c r="S83" s="51" t="n">
        <v>45962</v>
      </c>
      <c r="T83" s="51" t="n">
        <v>45962</v>
      </c>
      <c r="U83" s="25">
        <f>IF(S83=T83,"一致","冲突")</f>
        <v/>
      </c>
      <c r="V83" s="25" t="inlineStr">
        <is>
          <t>V3</t>
        </is>
      </c>
      <c r="W83" s="25" t="inlineStr">
        <is>
          <t>V3</t>
        </is>
      </c>
      <c r="X83" s="25">
        <f>IF(V83=W83,"一致","冲突")</f>
        <v/>
      </c>
      <c r="Y83" s="25">
        <f>IF(OR(R83&gt;0,U83="冲突",X83="冲突"),"高","低")</f>
        <v/>
      </c>
      <c r="Z83" s="25" t="inlineStr">
        <is>
          <t>团队模拟数据</t>
        </is>
      </c>
      <c r="AA83" s="25" t="inlineStr">
        <is>
          <t>依据业务规则生成，用于演示订单/BOM/库存/供应承诺闭环</t>
        </is>
      </c>
    </row>
    <row r="84">
      <c r="A84" s="25" t="inlineStr">
        <is>
          <t>SO-2428-2-M-PCBA</t>
        </is>
      </c>
      <c r="B84" s="25" t="inlineStr">
        <is>
          <t>EVT-0028</t>
        </is>
      </c>
      <c r="C84" s="25" t="inlineStr">
        <is>
          <t>WO-20251031-028</t>
        </is>
      </c>
      <c r="D84" s="25" t="inlineStr">
        <is>
          <t>SO-2428</t>
        </is>
      </c>
      <c r="E84" s="25" t="n">
        <v>2</v>
      </c>
      <c r="F84" s="25" t="inlineStr">
        <is>
          <t>M-PCBA</t>
        </is>
      </c>
      <c r="G84" s="25" t="inlineStr">
        <is>
          <t>主板组件</t>
        </is>
      </c>
      <c r="H84" s="51" t="n">
        <v>45963</v>
      </c>
      <c r="I84" s="25" t="n">
        <v>1000</v>
      </c>
      <c r="J84" s="25" t="n">
        <v>1</v>
      </c>
      <c r="K84" s="25" t="n">
        <v>0</v>
      </c>
      <c r="L84" s="25" t="n">
        <v>930</v>
      </c>
      <c r="M84" s="25" t="n">
        <v>80</v>
      </c>
      <c r="N84" s="25" t="n">
        <v>100</v>
      </c>
      <c r="O84" s="25" t="n">
        <v>0</v>
      </c>
      <c r="P84" s="25">
        <f>MAX(0,I84*J84-K84)</f>
        <v/>
      </c>
      <c r="Q84" s="25">
        <f>MAX(0,L84-N84-M84+O84)</f>
        <v/>
      </c>
      <c r="R84" s="25">
        <f>MAX(0,P84-Q84)</f>
        <v/>
      </c>
      <c r="S84" s="51" t="n">
        <v>45962</v>
      </c>
      <c r="T84" s="51" t="n">
        <v>45962</v>
      </c>
      <c r="U84" s="25">
        <f>IF(S84=T84,"一致","冲突")</f>
        <v/>
      </c>
      <c r="V84" s="25" t="inlineStr">
        <is>
          <t>V3</t>
        </is>
      </c>
      <c r="W84" s="25" t="inlineStr">
        <is>
          <t>V3</t>
        </is>
      </c>
      <c r="X84" s="25">
        <f>IF(V84=W84,"一致","冲突")</f>
        <v/>
      </c>
      <c r="Y84" s="25">
        <f>IF(OR(R84&gt;0,U84="冲突",X84="冲突"),"高","低")</f>
        <v/>
      </c>
      <c r="Z84" s="25" t="inlineStr">
        <is>
          <t>团队模拟数据</t>
        </is>
      </c>
      <c r="AA84" s="25" t="inlineStr">
        <is>
          <t>依据业务规则生成，用于演示订单/BOM/库存/供应承诺闭环</t>
        </is>
      </c>
    </row>
    <row r="85">
      <c r="A85" s="25" t="inlineStr">
        <is>
          <t>SO-2428-3-M-HOUSING</t>
        </is>
      </c>
      <c r="B85" s="25" t="inlineStr">
        <is>
          <t>EVT-0028</t>
        </is>
      </c>
      <c r="C85" s="25" t="inlineStr">
        <is>
          <t>WO-20251031-028</t>
        </is>
      </c>
      <c r="D85" s="25" t="inlineStr">
        <is>
          <t>SO-2428</t>
        </is>
      </c>
      <c r="E85" s="25" t="n">
        <v>3</v>
      </c>
      <c r="F85" s="25" t="inlineStr">
        <is>
          <t>M-HOUSING</t>
        </is>
      </c>
      <c r="G85" s="25" t="inlineStr">
        <is>
          <t>结构件</t>
        </is>
      </c>
      <c r="H85" s="51" t="n">
        <v>45963</v>
      </c>
      <c r="I85" s="25" t="n">
        <v>1000</v>
      </c>
      <c r="J85" s="25" t="n">
        <v>2</v>
      </c>
      <c r="K85" s="25" t="n">
        <v>0</v>
      </c>
      <c r="L85" s="25" t="n">
        <v>2160</v>
      </c>
      <c r="M85" s="25" t="n">
        <v>160</v>
      </c>
      <c r="N85" s="25" t="n">
        <v>0</v>
      </c>
      <c r="O85" s="25" t="n">
        <v>0</v>
      </c>
      <c r="P85" s="25">
        <f>MAX(0,I85*J85-K85)</f>
        <v/>
      </c>
      <c r="Q85" s="25">
        <f>MAX(0,L85-N85-M85+O85)</f>
        <v/>
      </c>
      <c r="R85" s="25">
        <f>MAX(0,P85-Q85)</f>
        <v/>
      </c>
      <c r="S85" s="51" t="n">
        <v>45962</v>
      </c>
      <c r="T85" s="51" t="n">
        <v>45962</v>
      </c>
      <c r="U85" s="25">
        <f>IF(S85=T85,"一致","冲突")</f>
        <v/>
      </c>
      <c r="V85" s="25" t="inlineStr">
        <is>
          <t>V3</t>
        </is>
      </c>
      <c r="W85" s="25" t="inlineStr">
        <is>
          <t>V3</t>
        </is>
      </c>
      <c r="X85" s="25">
        <f>IF(V85=W85,"一致","冲突")</f>
        <v/>
      </c>
      <c r="Y85" s="25">
        <f>IF(OR(R85&gt;0,U85="冲突",X85="冲突"),"高","低")</f>
        <v/>
      </c>
      <c r="Z85" s="25" t="inlineStr">
        <is>
          <t>团队模拟数据</t>
        </is>
      </c>
      <c r="AA85" s="25" t="inlineStr">
        <is>
          <t>依据业务规则生成，用于演示订单/BOM/库存/供应承诺闭环</t>
        </is>
      </c>
    </row>
    <row r="86">
      <c r="A86" s="25" t="inlineStr">
        <is>
          <t>SO-2429-1-M-DISPLAY</t>
        </is>
      </c>
      <c r="B86" s="25" t="inlineStr">
        <is>
          <t>EVT-0029</t>
        </is>
      </c>
      <c r="C86" s="25" t="inlineStr">
        <is>
          <t>WO-20251103-029</t>
        </is>
      </c>
      <c r="D86" s="25" t="inlineStr">
        <is>
          <t>SO-2429</t>
        </is>
      </c>
      <c r="E86" s="25" t="n">
        <v>1</v>
      </c>
      <c r="F86" s="25" t="inlineStr">
        <is>
          <t>M-DISPLAY</t>
        </is>
      </c>
      <c r="G86" s="25" t="inlineStr">
        <is>
          <t>显示模组</t>
        </is>
      </c>
      <c r="H86" s="51" t="n">
        <v>45966</v>
      </c>
      <c r="I86" s="25" t="n">
        <v>1100</v>
      </c>
      <c r="J86" s="25" t="n">
        <v>1</v>
      </c>
      <c r="K86" s="25" t="n">
        <v>0</v>
      </c>
      <c r="L86" s="25" t="n">
        <v>1023</v>
      </c>
      <c r="M86" s="25" t="n">
        <v>88</v>
      </c>
      <c r="N86" s="25" t="n">
        <v>110</v>
      </c>
      <c r="O86" s="25" t="n">
        <v>0</v>
      </c>
      <c r="P86" s="25">
        <f>MAX(0,I86*J86-K86)</f>
        <v/>
      </c>
      <c r="Q86" s="25">
        <f>MAX(0,L86-N86-M86+O86)</f>
        <v/>
      </c>
      <c r="R86" s="25">
        <f>MAX(0,P86-Q86)</f>
        <v/>
      </c>
      <c r="S86" s="51" t="n">
        <v>45965</v>
      </c>
      <c r="T86" s="51" t="n">
        <v>45965</v>
      </c>
      <c r="U86" s="25">
        <f>IF(S86=T86,"一致","冲突")</f>
        <v/>
      </c>
      <c r="V86" s="25" t="inlineStr">
        <is>
          <t>V3</t>
        </is>
      </c>
      <c r="W86" s="25" t="inlineStr">
        <is>
          <t>V3</t>
        </is>
      </c>
      <c r="X86" s="25">
        <f>IF(V86=W86,"一致","冲突")</f>
        <v/>
      </c>
      <c r="Y86" s="25">
        <f>IF(OR(R86&gt;0,U86="冲突",X86="冲突"),"高","低")</f>
        <v/>
      </c>
      <c r="Z86" s="25" t="inlineStr">
        <is>
          <t>团队模拟数据</t>
        </is>
      </c>
      <c r="AA86" s="25" t="inlineStr">
        <is>
          <t>依据业务规则生成，用于演示订单/BOM/库存/供应承诺闭环</t>
        </is>
      </c>
    </row>
    <row r="87">
      <c r="A87" s="25" t="inlineStr">
        <is>
          <t>SO-2429-2-M-PCBA</t>
        </is>
      </c>
      <c r="B87" s="25" t="inlineStr">
        <is>
          <t>EVT-0029</t>
        </is>
      </c>
      <c r="C87" s="25" t="inlineStr">
        <is>
          <t>WO-20251103-029</t>
        </is>
      </c>
      <c r="D87" s="25" t="inlineStr">
        <is>
          <t>SO-2429</t>
        </is>
      </c>
      <c r="E87" s="25" t="n">
        <v>2</v>
      </c>
      <c r="F87" s="25" t="inlineStr">
        <is>
          <t>M-PCBA</t>
        </is>
      </c>
      <c r="G87" s="25" t="inlineStr">
        <is>
          <t>主板组件</t>
        </is>
      </c>
      <c r="H87" s="51" t="n">
        <v>45966</v>
      </c>
      <c r="I87" s="25" t="n">
        <v>1100</v>
      </c>
      <c r="J87" s="25" t="n">
        <v>1</v>
      </c>
      <c r="K87" s="25" t="n">
        <v>0</v>
      </c>
      <c r="L87" s="25" t="n">
        <v>1188</v>
      </c>
      <c r="M87" s="25" t="n">
        <v>88</v>
      </c>
      <c r="N87" s="25" t="n">
        <v>0</v>
      </c>
      <c r="O87" s="25" t="n">
        <v>0</v>
      </c>
      <c r="P87" s="25">
        <f>MAX(0,I87*J87-K87)</f>
        <v/>
      </c>
      <c r="Q87" s="25">
        <f>MAX(0,L87-N87-M87+O87)</f>
        <v/>
      </c>
      <c r="R87" s="25">
        <f>MAX(0,P87-Q87)</f>
        <v/>
      </c>
      <c r="S87" s="51" t="n">
        <v>45965</v>
      </c>
      <c r="T87" s="51" t="n">
        <v>45965</v>
      </c>
      <c r="U87" s="25">
        <f>IF(S87=T87,"一致","冲突")</f>
        <v/>
      </c>
      <c r="V87" s="25" t="inlineStr">
        <is>
          <t>V3</t>
        </is>
      </c>
      <c r="W87" s="25" t="inlineStr">
        <is>
          <t>V3</t>
        </is>
      </c>
      <c r="X87" s="25">
        <f>IF(V87=W87,"一致","冲突")</f>
        <v/>
      </c>
      <c r="Y87" s="25">
        <f>IF(OR(R87&gt;0,U87="冲突",X87="冲突"),"高","低")</f>
        <v/>
      </c>
      <c r="Z87" s="25" t="inlineStr">
        <is>
          <t>团队模拟数据</t>
        </is>
      </c>
      <c r="AA87" s="25" t="inlineStr">
        <is>
          <t>依据业务规则生成，用于演示订单/BOM/库存/供应承诺闭环</t>
        </is>
      </c>
    </row>
    <row r="88">
      <c r="A88" s="25" t="inlineStr">
        <is>
          <t>SO-2429-3-M-HOUSING</t>
        </is>
      </c>
      <c r="B88" s="25" t="inlineStr">
        <is>
          <t>EVT-0029</t>
        </is>
      </c>
      <c r="C88" s="25" t="inlineStr">
        <is>
          <t>WO-20251103-029</t>
        </is>
      </c>
      <c r="D88" s="25" t="inlineStr">
        <is>
          <t>SO-2429</t>
        </is>
      </c>
      <c r="E88" s="25" t="n">
        <v>3</v>
      </c>
      <c r="F88" s="25" t="inlineStr">
        <is>
          <t>M-HOUSING</t>
        </is>
      </c>
      <c r="G88" s="25" t="inlineStr">
        <is>
          <t>结构件</t>
        </is>
      </c>
      <c r="H88" s="51" t="n">
        <v>45966</v>
      </c>
      <c r="I88" s="25" t="n">
        <v>1100</v>
      </c>
      <c r="J88" s="25" t="n">
        <v>2</v>
      </c>
      <c r="K88" s="25" t="n">
        <v>0</v>
      </c>
      <c r="L88" s="25" t="n">
        <v>1936</v>
      </c>
      <c r="M88" s="25" t="n">
        <v>176</v>
      </c>
      <c r="N88" s="25" t="n">
        <v>0</v>
      </c>
      <c r="O88" s="25" t="n">
        <v>440</v>
      </c>
      <c r="P88" s="25">
        <f>MAX(0,I88*J88-K88)</f>
        <v/>
      </c>
      <c r="Q88" s="25">
        <f>MAX(0,L88-N88-M88+O88)</f>
        <v/>
      </c>
      <c r="R88" s="25">
        <f>MAX(0,P88-Q88)</f>
        <v/>
      </c>
      <c r="S88" s="51" t="n">
        <v>45965</v>
      </c>
      <c r="T88" s="51" t="n">
        <v>45965</v>
      </c>
      <c r="U88" s="25">
        <f>IF(S88=T88,"一致","冲突")</f>
        <v/>
      </c>
      <c r="V88" s="25" t="inlineStr">
        <is>
          <t>V3</t>
        </is>
      </c>
      <c r="W88" s="25" t="inlineStr">
        <is>
          <t>V3</t>
        </is>
      </c>
      <c r="X88" s="25">
        <f>IF(V88=W88,"一致","冲突")</f>
        <v/>
      </c>
      <c r="Y88" s="25">
        <f>IF(OR(R88&gt;0,U88="冲突",X88="冲突"),"高","低")</f>
        <v/>
      </c>
      <c r="Z88" s="25" t="inlineStr">
        <is>
          <t>团队模拟数据</t>
        </is>
      </c>
      <c r="AA88" s="25" t="inlineStr">
        <is>
          <t>依据业务规则生成，用于演示订单/BOM/库存/供应承诺闭环</t>
        </is>
      </c>
    </row>
    <row r="89">
      <c r="A89" s="25" t="inlineStr">
        <is>
          <t>SO-2430-1-M-DISPLAY</t>
        </is>
      </c>
      <c r="B89" s="25" t="inlineStr">
        <is>
          <t>EVT-0030</t>
        </is>
      </c>
      <c r="C89" s="25" t="inlineStr">
        <is>
          <t>WO-20251104-030</t>
        </is>
      </c>
      <c r="D89" s="25" t="inlineStr">
        <is>
          <t>SO-2430</t>
        </is>
      </c>
      <c r="E89" s="25" t="n">
        <v>1</v>
      </c>
      <c r="F89" s="25" t="inlineStr">
        <is>
          <t>M-DISPLAY</t>
        </is>
      </c>
      <c r="G89" s="25" t="inlineStr">
        <is>
          <t>显示模组</t>
        </is>
      </c>
      <c r="H89" s="51" t="n">
        <v>45967</v>
      </c>
      <c r="I89" s="25" t="n">
        <v>1200</v>
      </c>
      <c r="J89" s="25" t="n">
        <v>1</v>
      </c>
      <c r="K89" s="25" t="n">
        <v>0</v>
      </c>
      <c r="L89" s="25" t="n">
        <v>1296</v>
      </c>
      <c r="M89" s="25" t="n">
        <v>96</v>
      </c>
      <c r="N89" s="25" t="n">
        <v>0</v>
      </c>
      <c r="O89" s="25" t="n">
        <v>0</v>
      </c>
      <c r="P89" s="25">
        <f>MAX(0,I89*J89-K89)</f>
        <v/>
      </c>
      <c r="Q89" s="25">
        <f>MAX(0,L89-N89-M89+O89)</f>
        <v/>
      </c>
      <c r="R89" s="25">
        <f>MAX(0,P89-Q89)</f>
        <v/>
      </c>
      <c r="S89" s="51" t="n">
        <v>45966</v>
      </c>
      <c r="T89" s="51" t="n">
        <v>45966</v>
      </c>
      <c r="U89" s="25">
        <f>IF(S89=T89,"一致","冲突")</f>
        <v/>
      </c>
      <c r="V89" s="25" t="inlineStr">
        <is>
          <t>V3</t>
        </is>
      </c>
      <c r="W89" s="25" t="inlineStr">
        <is>
          <t>V3</t>
        </is>
      </c>
      <c r="X89" s="25">
        <f>IF(V89=W89,"一致","冲突")</f>
        <v/>
      </c>
      <c r="Y89" s="25">
        <f>IF(OR(R89&gt;0,U89="冲突",X89="冲突"),"高","低")</f>
        <v/>
      </c>
      <c r="Z89" s="25" t="inlineStr">
        <is>
          <t>团队模拟数据</t>
        </is>
      </c>
      <c r="AA89" s="25" t="inlineStr">
        <is>
          <t>依据业务规则生成，用于演示订单/BOM/库存/供应承诺闭环</t>
        </is>
      </c>
    </row>
    <row r="90">
      <c r="A90" s="25" t="inlineStr">
        <is>
          <t>SO-2430-2-M-PCBA</t>
        </is>
      </c>
      <c r="B90" s="25" t="inlineStr">
        <is>
          <t>EVT-0030</t>
        </is>
      </c>
      <c r="C90" s="25" t="inlineStr">
        <is>
          <t>WO-20251104-030</t>
        </is>
      </c>
      <c r="D90" s="25" t="inlineStr">
        <is>
          <t>SO-2430</t>
        </is>
      </c>
      <c r="E90" s="25" t="n">
        <v>2</v>
      </c>
      <c r="F90" s="25" t="inlineStr">
        <is>
          <t>M-PCBA</t>
        </is>
      </c>
      <c r="G90" s="25" t="inlineStr">
        <is>
          <t>主板组件</t>
        </is>
      </c>
      <c r="H90" s="51" t="n">
        <v>45967</v>
      </c>
      <c r="I90" s="25" t="n">
        <v>1200</v>
      </c>
      <c r="J90" s="25" t="n">
        <v>1</v>
      </c>
      <c r="K90" s="25" t="n">
        <v>0</v>
      </c>
      <c r="L90" s="25" t="n">
        <v>1056</v>
      </c>
      <c r="M90" s="25" t="n">
        <v>96</v>
      </c>
      <c r="N90" s="25" t="n">
        <v>0</v>
      </c>
      <c r="O90" s="25" t="n">
        <v>240</v>
      </c>
      <c r="P90" s="25">
        <f>MAX(0,I90*J90-K90)</f>
        <v/>
      </c>
      <c r="Q90" s="25">
        <f>MAX(0,L90-N90-M90+O90)</f>
        <v/>
      </c>
      <c r="R90" s="25">
        <f>MAX(0,P90-Q90)</f>
        <v/>
      </c>
      <c r="S90" s="51" t="n">
        <v>45966</v>
      </c>
      <c r="T90" s="51" t="n">
        <v>45966</v>
      </c>
      <c r="U90" s="25">
        <f>IF(S90=T90,"一致","冲突")</f>
        <v/>
      </c>
      <c r="V90" s="25" t="inlineStr">
        <is>
          <t>V3</t>
        </is>
      </c>
      <c r="W90" s="25" t="inlineStr">
        <is>
          <t>V3</t>
        </is>
      </c>
      <c r="X90" s="25">
        <f>IF(V90=W90,"一致","冲突")</f>
        <v/>
      </c>
      <c r="Y90" s="25">
        <f>IF(OR(R90&gt;0,U90="冲突",X90="冲突"),"高","低")</f>
        <v/>
      </c>
      <c r="Z90" s="25" t="inlineStr">
        <is>
          <t>团队模拟数据</t>
        </is>
      </c>
      <c r="AA90" s="25" t="inlineStr">
        <is>
          <t>依据业务规则生成，用于演示订单/BOM/库存/供应承诺闭环</t>
        </is>
      </c>
    </row>
    <row r="91">
      <c r="A91" s="25" t="inlineStr">
        <is>
          <t>SO-2430-3-M-HOUSING</t>
        </is>
      </c>
      <c r="B91" s="25" t="inlineStr">
        <is>
          <t>EVT-0030</t>
        </is>
      </c>
      <c r="C91" s="25" t="inlineStr">
        <is>
          <t>WO-20251104-030</t>
        </is>
      </c>
      <c r="D91" s="25" t="inlineStr">
        <is>
          <t>SO-2430</t>
        </is>
      </c>
      <c r="E91" s="25" t="n">
        <v>3</v>
      </c>
      <c r="F91" s="25" t="inlineStr">
        <is>
          <t>M-HOUSING</t>
        </is>
      </c>
      <c r="G91" s="25" t="inlineStr">
        <is>
          <t>结构件</t>
        </is>
      </c>
      <c r="H91" s="51" t="n">
        <v>45967</v>
      </c>
      <c r="I91" s="25" t="n">
        <v>1200</v>
      </c>
      <c r="J91" s="25" t="n">
        <v>2</v>
      </c>
      <c r="K91" s="25" t="n">
        <v>0</v>
      </c>
      <c r="L91" s="25" t="n">
        <v>2592</v>
      </c>
      <c r="M91" s="25" t="n">
        <v>192</v>
      </c>
      <c r="N91" s="25" t="n">
        <v>0</v>
      </c>
      <c r="O91" s="25" t="n">
        <v>0</v>
      </c>
      <c r="P91" s="25">
        <f>MAX(0,I91*J91-K91)</f>
        <v/>
      </c>
      <c r="Q91" s="25">
        <f>MAX(0,L91-N91-M91+O91)</f>
        <v/>
      </c>
      <c r="R91" s="25">
        <f>MAX(0,P91-Q91)</f>
        <v/>
      </c>
      <c r="S91" s="51" t="n">
        <v>45966</v>
      </c>
      <c r="T91" s="51" t="n">
        <v>45966</v>
      </c>
      <c r="U91" s="25">
        <f>IF(S91=T91,"一致","冲突")</f>
        <v/>
      </c>
      <c r="V91" s="25" t="inlineStr">
        <is>
          <t>V3</t>
        </is>
      </c>
      <c r="W91" s="25" t="inlineStr">
        <is>
          <t>V3</t>
        </is>
      </c>
      <c r="X91" s="25">
        <f>IF(V91=W91,"一致","冲突")</f>
        <v/>
      </c>
      <c r="Y91" s="25">
        <f>IF(OR(R91&gt;0,U91="冲突",X91="冲突"),"高","低")</f>
        <v/>
      </c>
      <c r="Z91" s="25" t="inlineStr">
        <is>
          <t>团队模拟数据</t>
        </is>
      </c>
      <c r="AA91" s="25" t="inlineStr">
        <is>
          <t>依据业务规则生成，用于演示订单/BOM/库存/供应承诺闭环</t>
        </is>
      </c>
    </row>
    <row r="92">
      <c r="A92" s="25" t="inlineStr">
        <is>
          <t>SO-2431-1-M-DISPLAY</t>
        </is>
      </c>
      <c r="B92" s="25" t="inlineStr">
        <is>
          <t>EVT-0031</t>
        </is>
      </c>
      <c r="C92" s="25" t="inlineStr">
        <is>
          <t>WO-20251105-031</t>
        </is>
      </c>
      <c r="D92" s="25" t="inlineStr">
        <is>
          <t>SO-2431</t>
        </is>
      </c>
      <c r="E92" s="25" t="n">
        <v>1</v>
      </c>
      <c r="F92" s="25" t="inlineStr">
        <is>
          <t>M-DISPLAY</t>
        </is>
      </c>
      <c r="G92" s="25" t="inlineStr">
        <is>
          <t>显示模组</t>
        </is>
      </c>
      <c r="H92" s="51" t="n">
        <v>45968</v>
      </c>
      <c r="I92" s="25" t="n">
        <v>800</v>
      </c>
      <c r="J92" s="25" t="n">
        <v>1</v>
      </c>
      <c r="K92" s="25" t="n">
        <v>0</v>
      </c>
      <c r="L92" s="25" t="n">
        <v>704</v>
      </c>
      <c r="M92" s="25" t="n">
        <v>64</v>
      </c>
      <c r="N92" s="25" t="n">
        <v>0</v>
      </c>
      <c r="O92" s="25" t="n">
        <v>160</v>
      </c>
      <c r="P92" s="25">
        <f>MAX(0,I92*J92-K92)</f>
        <v/>
      </c>
      <c r="Q92" s="25">
        <f>MAX(0,L92-N92-M92+O92)</f>
        <v/>
      </c>
      <c r="R92" s="25">
        <f>MAX(0,P92-Q92)</f>
        <v/>
      </c>
      <c r="S92" s="51" t="n">
        <v>45967</v>
      </c>
      <c r="T92" s="51" t="n">
        <v>45969</v>
      </c>
      <c r="U92" s="25">
        <f>IF(S92=T92,"一致","冲突")</f>
        <v/>
      </c>
      <c r="V92" s="25" t="inlineStr">
        <is>
          <t>V3</t>
        </is>
      </c>
      <c r="W92" s="25" t="inlineStr">
        <is>
          <t>V3</t>
        </is>
      </c>
      <c r="X92" s="25">
        <f>IF(V92=W92,"一致","冲突")</f>
        <v/>
      </c>
      <c r="Y92" s="25">
        <f>IF(OR(R92&gt;0,U92="冲突",X92="冲突"),"高","低")</f>
        <v/>
      </c>
      <c r="Z92" s="25" t="inlineStr">
        <is>
          <t>团队模拟数据</t>
        </is>
      </c>
      <c r="AA92" s="25" t="inlineStr">
        <is>
          <t>依据业务规则生成，用于演示订单/BOM/库存/供应承诺闭环</t>
        </is>
      </c>
    </row>
    <row r="93">
      <c r="A93" s="25" t="inlineStr">
        <is>
          <t>SO-2431-2-M-PCBA</t>
        </is>
      </c>
      <c r="B93" s="25" t="inlineStr">
        <is>
          <t>EVT-0031</t>
        </is>
      </c>
      <c r="C93" s="25" t="inlineStr">
        <is>
          <t>WO-20251105-031</t>
        </is>
      </c>
      <c r="D93" s="25" t="inlineStr">
        <is>
          <t>SO-2431</t>
        </is>
      </c>
      <c r="E93" s="25" t="n">
        <v>2</v>
      </c>
      <c r="F93" s="25" t="inlineStr">
        <is>
          <t>M-PCBA</t>
        </is>
      </c>
      <c r="G93" s="25" t="inlineStr">
        <is>
          <t>主板组件</t>
        </is>
      </c>
      <c r="H93" s="51" t="n">
        <v>45968</v>
      </c>
      <c r="I93" s="25" t="n">
        <v>800</v>
      </c>
      <c r="J93" s="25" t="n">
        <v>1</v>
      </c>
      <c r="K93" s="25" t="n">
        <v>0</v>
      </c>
      <c r="L93" s="25" t="n">
        <v>864</v>
      </c>
      <c r="M93" s="25" t="n">
        <v>64</v>
      </c>
      <c r="N93" s="25" t="n">
        <v>0</v>
      </c>
      <c r="O93" s="25" t="n">
        <v>0</v>
      </c>
      <c r="P93" s="25">
        <f>MAX(0,I93*J93-K93)</f>
        <v/>
      </c>
      <c r="Q93" s="25">
        <f>MAX(0,L93-N93-M93+O93)</f>
        <v/>
      </c>
      <c r="R93" s="25">
        <f>MAX(0,P93-Q93)</f>
        <v/>
      </c>
      <c r="S93" s="51" t="n">
        <v>45967</v>
      </c>
      <c r="T93" s="51" t="n">
        <v>45967</v>
      </c>
      <c r="U93" s="25">
        <f>IF(S93=T93,"一致","冲突")</f>
        <v/>
      </c>
      <c r="V93" s="25" t="inlineStr">
        <is>
          <t>V3</t>
        </is>
      </c>
      <c r="W93" s="25" t="inlineStr">
        <is>
          <t>V3</t>
        </is>
      </c>
      <c r="X93" s="25">
        <f>IF(V93=W93,"一致","冲突")</f>
        <v/>
      </c>
      <c r="Y93" s="25">
        <f>IF(OR(R93&gt;0,U93="冲突",X93="冲突"),"高","低")</f>
        <v/>
      </c>
      <c r="Z93" s="25" t="inlineStr">
        <is>
          <t>团队模拟数据</t>
        </is>
      </c>
      <c r="AA93" s="25" t="inlineStr">
        <is>
          <t>依据业务规则生成，用于演示订单/BOM/库存/供应承诺闭环</t>
        </is>
      </c>
    </row>
    <row r="94">
      <c r="A94" s="25" t="inlineStr">
        <is>
          <t>SO-2431-3-M-HOUSING</t>
        </is>
      </c>
      <c r="B94" s="25" t="inlineStr">
        <is>
          <t>EVT-0031</t>
        </is>
      </c>
      <c r="C94" s="25" t="inlineStr">
        <is>
          <t>WO-20251105-031</t>
        </is>
      </c>
      <c r="D94" s="25" t="inlineStr">
        <is>
          <t>SO-2431</t>
        </is>
      </c>
      <c r="E94" s="25" t="n">
        <v>3</v>
      </c>
      <c r="F94" s="25" t="inlineStr">
        <is>
          <t>M-HOUSING</t>
        </is>
      </c>
      <c r="G94" s="25" t="inlineStr">
        <is>
          <t>结构件</t>
        </is>
      </c>
      <c r="H94" s="51" t="n">
        <v>45968</v>
      </c>
      <c r="I94" s="25" t="n">
        <v>800</v>
      </c>
      <c r="J94" s="25" t="n">
        <v>2</v>
      </c>
      <c r="K94" s="25" t="n">
        <v>0</v>
      </c>
      <c r="L94" s="25" t="n">
        <v>1328</v>
      </c>
      <c r="M94" s="25" t="n">
        <v>128</v>
      </c>
      <c r="N94" s="25" t="n">
        <v>0</v>
      </c>
      <c r="O94" s="25" t="n">
        <v>0</v>
      </c>
      <c r="P94" s="25">
        <f>MAX(0,I94*J94-K94)</f>
        <v/>
      </c>
      <c r="Q94" s="25">
        <f>MAX(0,L94-N94-M94+O94)</f>
        <v/>
      </c>
      <c r="R94" s="25">
        <f>MAX(0,P94-Q94)</f>
        <v/>
      </c>
      <c r="S94" s="51" t="n">
        <v>45967</v>
      </c>
      <c r="T94" s="51" t="n">
        <v>45967</v>
      </c>
      <c r="U94" s="25">
        <f>IF(S94=T94,"一致","冲突")</f>
        <v/>
      </c>
      <c r="V94" s="25" t="inlineStr">
        <is>
          <t>V3</t>
        </is>
      </c>
      <c r="W94" s="25" t="inlineStr">
        <is>
          <t>V3</t>
        </is>
      </c>
      <c r="X94" s="25">
        <f>IF(V94=W94,"一致","冲突")</f>
        <v/>
      </c>
      <c r="Y94" s="25">
        <f>IF(OR(R94&gt;0,U94="冲突",X94="冲突"),"高","低")</f>
        <v/>
      </c>
      <c r="Z94" s="25" t="inlineStr">
        <is>
          <t>团队模拟数据</t>
        </is>
      </c>
      <c r="AA94" s="25" t="inlineStr">
        <is>
          <t>依据业务规则生成，用于演示订单/BOM/库存/供应承诺闭环</t>
        </is>
      </c>
    </row>
    <row r="95">
      <c r="A95" s="25" t="inlineStr">
        <is>
          <t>SO-2432-1-M-DISPLAY</t>
        </is>
      </c>
      <c r="B95" s="25" t="inlineStr">
        <is>
          <t>EVT-0032</t>
        </is>
      </c>
      <c r="C95" s="25" t="inlineStr">
        <is>
          <t>WO-20251106-032</t>
        </is>
      </c>
      <c r="D95" s="25" t="inlineStr">
        <is>
          <t>SO-2432</t>
        </is>
      </c>
      <c r="E95" s="25" t="n">
        <v>1</v>
      </c>
      <c r="F95" s="25" t="inlineStr">
        <is>
          <t>M-DISPLAY</t>
        </is>
      </c>
      <c r="G95" s="25" t="inlineStr">
        <is>
          <t>显示模组</t>
        </is>
      </c>
      <c r="H95" s="51" t="n">
        <v>45969</v>
      </c>
      <c r="I95" s="25" t="n">
        <v>900</v>
      </c>
      <c r="J95" s="25" t="n">
        <v>1</v>
      </c>
      <c r="K95" s="25" t="n">
        <v>0</v>
      </c>
      <c r="L95" s="25" t="n">
        <v>972</v>
      </c>
      <c r="M95" s="25" t="n">
        <v>72</v>
      </c>
      <c r="N95" s="25" t="n">
        <v>0</v>
      </c>
      <c r="O95" s="25" t="n">
        <v>0</v>
      </c>
      <c r="P95" s="25">
        <f>MAX(0,I95*J95-K95)</f>
        <v/>
      </c>
      <c r="Q95" s="25">
        <f>MAX(0,L95-N95-M95+O95)</f>
        <v/>
      </c>
      <c r="R95" s="25">
        <f>MAX(0,P95-Q95)</f>
        <v/>
      </c>
      <c r="S95" s="51" t="n">
        <v>45968</v>
      </c>
      <c r="T95" s="51" t="n">
        <v>45968</v>
      </c>
      <c r="U95" s="25">
        <f>IF(S95=T95,"一致","冲突")</f>
        <v/>
      </c>
      <c r="V95" s="25" t="inlineStr">
        <is>
          <t>V3</t>
        </is>
      </c>
      <c r="W95" s="25" t="inlineStr">
        <is>
          <t>V3</t>
        </is>
      </c>
      <c r="X95" s="25">
        <f>IF(V95=W95,"一致","冲突")</f>
        <v/>
      </c>
      <c r="Y95" s="25">
        <f>IF(OR(R95&gt;0,U95="冲突",X95="冲突"),"高","低")</f>
        <v/>
      </c>
      <c r="Z95" s="25" t="inlineStr">
        <is>
          <t>团队模拟数据</t>
        </is>
      </c>
      <c r="AA95" s="25" t="inlineStr">
        <is>
          <t>依据业务规则生成，用于演示订单/BOM/库存/供应承诺闭环</t>
        </is>
      </c>
    </row>
    <row r="96">
      <c r="A96" s="25" t="inlineStr">
        <is>
          <t>SO-2432-2-M-PCBA</t>
        </is>
      </c>
      <c r="B96" s="25" t="inlineStr">
        <is>
          <t>EVT-0032</t>
        </is>
      </c>
      <c r="C96" s="25" t="inlineStr">
        <is>
          <t>WO-20251106-032</t>
        </is>
      </c>
      <c r="D96" s="25" t="inlineStr">
        <is>
          <t>SO-2432</t>
        </is>
      </c>
      <c r="E96" s="25" t="n">
        <v>2</v>
      </c>
      <c r="F96" s="25" t="inlineStr">
        <is>
          <t>M-PCBA</t>
        </is>
      </c>
      <c r="G96" s="25" t="inlineStr">
        <is>
          <t>主板组件</t>
        </is>
      </c>
      <c r="H96" s="51" t="n">
        <v>45969</v>
      </c>
      <c r="I96" s="25" t="n">
        <v>900</v>
      </c>
      <c r="J96" s="25" t="n">
        <v>1</v>
      </c>
      <c r="K96" s="25" t="n">
        <v>0</v>
      </c>
      <c r="L96" s="25" t="n">
        <v>747</v>
      </c>
      <c r="M96" s="25" t="n">
        <v>72</v>
      </c>
      <c r="N96" s="25" t="n">
        <v>0</v>
      </c>
      <c r="O96" s="25" t="n">
        <v>0</v>
      </c>
      <c r="P96" s="25">
        <f>MAX(0,I96*J96-K96)</f>
        <v/>
      </c>
      <c r="Q96" s="25">
        <f>MAX(0,L96-N96-M96+O96)</f>
        <v/>
      </c>
      <c r="R96" s="25">
        <f>MAX(0,P96-Q96)</f>
        <v/>
      </c>
      <c r="S96" s="51" t="n">
        <v>45968</v>
      </c>
      <c r="T96" s="51" t="n">
        <v>45968</v>
      </c>
      <c r="U96" s="25">
        <f>IF(S96=T96,"一致","冲突")</f>
        <v/>
      </c>
      <c r="V96" s="25" t="inlineStr">
        <is>
          <t>V3</t>
        </is>
      </c>
      <c r="W96" s="25" t="inlineStr">
        <is>
          <t>V3</t>
        </is>
      </c>
      <c r="X96" s="25">
        <f>IF(V96=W96,"一致","冲突")</f>
        <v/>
      </c>
      <c r="Y96" s="25">
        <f>IF(OR(R96&gt;0,U96="冲突",X96="冲突"),"高","低")</f>
        <v/>
      </c>
      <c r="Z96" s="25" t="inlineStr">
        <is>
          <t>团队模拟数据</t>
        </is>
      </c>
      <c r="AA96" s="25" t="inlineStr">
        <is>
          <t>依据业务规则生成，用于演示订单/BOM/库存/供应承诺闭环</t>
        </is>
      </c>
    </row>
    <row r="97">
      <c r="A97" s="25" t="inlineStr">
        <is>
          <t>SO-2432-3-M-HOUSING</t>
        </is>
      </c>
      <c r="B97" s="25" t="inlineStr">
        <is>
          <t>EVT-0032</t>
        </is>
      </c>
      <c r="C97" s="25" t="inlineStr">
        <is>
          <t>WO-20251106-032</t>
        </is>
      </c>
      <c r="D97" s="25" t="inlineStr">
        <is>
          <t>SO-2432</t>
        </is>
      </c>
      <c r="E97" s="25" t="n">
        <v>3</v>
      </c>
      <c r="F97" s="25" t="inlineStr">
        <is>
          <t>M-HOUSING</t>
        </is>
      </c>
      <c r="G97" s="25" t="inlineStr">
        <is>
          <t>结构件</t>
        </is>
      </c>
      <c r="H97" s="51" t="n">
        <v>45969</v>
      </c>
      <c r="I97" s="25" t="n">
        <v>900</v>
      </c>
      <c r="J97" s="25" t="n">
        <v>2</v>
      </c>
      <c r="K97" s="25" t="n">
        <v>0</v>
      </c>
      <c r="L97" s="25" t="n">
        <v>1944</v>
      </c>
      <c r="M97" s="25" t="n">
        <v>144</v>
      </c>
      <c r="N97" s="25" t="n">
        <v>0</v>
      </c>
      <c r="O97" s="25" t="n">
        <v>0</v>
      </c>
      <c r="P97" s="25">
        <f>MAX(0,I97*J97-K97)</f>
        <v/>
      </c>
      <c r="Q97" s="25">
        <f>MAX(0,L97-N97-M97+O97)</f>
        <v/>
      </c>
      <c r="R97" s="25">
        <f>MAX(0,P97-Q97)</f>
        <v/>
      </c>
      <c r="S97" s="51" t="n">
        <v>45968</v>
      </c>
      <c r="T97" s="51" t="n">
        <v>45968</v>
      </c>
      <c r="U97" s="25">
        <f>IF(S97=T97,"一致","冲突")</f>
        <v/>
      </c>
      <c r="V97" s="25" t="inlineStr">
        <is>
          <t>V3</t>
        </is>
      </c>
      <c r="W97" s="25" t="inlineStr">
        <is>
          <t>V3</t>
        </is>
      </c>
      <c r="X97" s="25">
        <f>IF(V97=W97,"一致","冲突")</f>
        <v/>
      </c>
      <c r="Y97" s="25">
        <f>IF(OR(R97&gt;0,U97="冲突",X97="冲突"),"高","低")</f>
        <v/>
      </c>
      <c r="Z97" s="25" t="inlineStr">
        <is>
          <t>团队模拟数据</t>
        </is>
      </c>
      <c r="AA97" s="25" t="inlineStr">
        <is>
          <t>依据业务规则生成，用于演示订单/BOM/库存/供应承诺闭环</t>
        </is>
      </c>
    </row>
    <row r="98">
      <c r="A98" s="25" t="inlineStr">
        <is>
          <t>SO-2433-1-M-DISPLAY</t>
        </is>
      </c>
      <c r="B98" s="25" t="inlineStr">
        <is>
          <t>EVT-0033</t>
        </is>
      </c>
      <c r="C98" s="25" t="inlineStr">
        <is>
          <t>WO-20251107-033</t>
        </is>
      </c>
      <c r="D98" s="25" t="inlineStr">
        <is>
          <t>SO-2433</t>
        </is>
      </c>
      <c r="E98" s="25" t="n">
        <v>1</v>
      </c>
      <c r="F98" s="25" t="inlineStr">
        <is>
          <t>M-DISPLAY</t>
        </is>
      </c>
      <c r="G98" s="25" t="inlineStr">
        <is>
          <t>显示模组</t>
        </is>
      </c>
      <c r="H98" s="51" t="n">
        <v>45970</v>
      </c>
      <c r="I98" s="25" t="n">
        <v>1000</v>
      </c>
      <c r="J98" s="25" t="n">
        <v>1</v>
      </c>
      <c r="K98" s="25" t="n">
        <v>0</v>
      </c>
      <c r="L98" s="25" t="n">
        <v>830</v>
      </c>
      <c r="M98" s="25" t="n">
        <v>80</v>
      </c>
      <c r="N98" s="25" t="n">
        <v>0</v>
      </c>
      <c r="O98" s="25" t="n">
        <v>0</v>
      </c>
      <c r="P98" s="25">
        <f>MAX(0,I98*J98-K98)</f>
        <v/>
      </c>
      <c r="Q98" s="25">
        <f>MAX(0,L98-N98-M98+O98)</f>
        <v/>
      </c>
      <c r="R98" s="25">
        <f>MAX(0,P98-Q98)</f>
        <v/>
      </c>
      <c r="S98" s="51" t="n">
        <v>45969</v>
      </c>
      <c r="T98" s="51" t="n">
        <v>45969</v>
      </c>
      <c r="U98" s="25">
        <f>IF(S98=T98,"一致","冲突")</f>
        <v/>
      </c>
      <c r="V98" s="25" t="inlineStr">
        <is>
          <t>V3</t>
        </is>
      </c>
      <c r="W98" s="25" t="inlineStr">
        <is>
          <t>V3</t>
        </is>
      </c>
      <c r="X98" s="25">
        <f>IF(V98=W98,"一致","冲突")</f>
        <v/>
      </c>
      <c r="Y98" s="25">
        <f>IF(OR(R98&gt;0,U98="冲突",X98="冲突"),"高","低")</f>
        <v/>
      </c>
      <c r="Z98" s="25" t="inlineStr">
        <is>
          <t>团队模拟数据</t>
        </is>
      </c>
      <c r="AA98" s="25" t="inlineStr">
        <is>
          <t>依据业务规则生成，用于演示订单/BOM/库存/供应承诺闭环</t>
        </is>
      </c>
    </row>
    <row r="99">
      <c r="A99" s="25" t="inlineStr">
        <is>
          <t>SO-2433-2-M-PCBA</t>
        </is>
      </c>
      <c r="B99" s="25" t="inlineStr">
        <is>
          <t>EVT-0033</t>
        </is>
      </c>
      <c r="C99" s="25" t="inlineStr">
        <is>
          <t>WO-20251107-033</t>
        </is>
      </c>
      <c r="D99" s="25" t="inlineStr">
        <is>
          <t>SO-2433</t>
        </is>
      </c>
      <c r="E99" s="25" t="n">
        <v>2</v>
      </c>
      <c r="F99" s="25" t="inlineStr">
        <is>
          <t>M-PCBA</t>
        </is>
      </c>
      <c r="G99" s="25" t="inlineStr">
        <is>
          <t>主板组件</t>
        </is>
      </c>
      <c r="H99" s="51" t="n">
        <v>45970</v>
      </c>
      <c r="I99" s="25" t="n">
        <v>1000</v>
      </c>
      <c r="J99" s="25" t="n">
        <v>1</v>
      </c>
      <c r="K99" s="25" t="n">
        <v>0</v>
      </c>
      <c r="L99" s="25" t="n">
        <v>1080</v>
      </c>
      <c r="M99" s="25" t="n">
        <v>80</v>
      </c>
      <c r="N99" s="25" t="n">
        <v>0</v>
      </c>
      <c r="O99" s="25" t="n">
        <v>0</v>
      </c>
      <c r="P99" s="25">
        <f>MAX(0,I99*J99-K99)</f>
        <v/>
      </c>
      <c r="Q99" s="25">
        <f>MAX(0,L99-N99-M99+O99)</f>
        <v/>
      </c>
      <c r="R99" s="25">
        <f>MAX(0,P99-Q99)</f>
        <v/>
      </c>
      <c r="S99" s="51" t="n">
        <v>45969</v>
      </c>
      <c r="T99" s="51" t="n">
        <v>45969</v>
      </c>
      <c r="U99" s="25">
        <f>IF(S99=T99,"一致","冲突")</f>
        <v/>
      </c>
      <c r="V99" s="25" t="inlineStr">
        <is>
          <t>V3</t>
        </is>
      </c>
      <c r="W99" s="25" t="inlineStr">
        <is>
          <t>V2</t>
        </is>
      </c>
      <c r="X99" s="25">
        <f>IF(V99=W99,"一致","冲突")</f>
        <v/>
      </c>
      <c r="Y99" s="25">
        <f>IF(OR(R99&gt;0,U99="冲突",X99="冲突"),"高","低")</f>
        <v/>
      </c>
      <c r="Z99" s="25" t="inlineStr">
        <is>
          <t>团队模拟数据</t>
        </is>
      </c>
      <c r="AA99" s="25" t="inlineStr">
        <is>
          <t>依据业务规则生成，用于演示订单/BOM/库存/供应承诺闭环</t>
        </is>
      </c>
    </row>
    <row r="100">
      <c r="A100" s="25" t="inlineStr">
        <is>
          <t>SO-2433-3-M-HOUSING</t>
        </is>
      </c>
      <c r="B100" s="25" t="inlineStr">
        <is>
          <t>EVT-0033</t>
        </is>
      </c>
      <c r="C100" s="25" t="inlineStr">
        <is>
          <t>WO-20251107-033</t>
        </is>
      </c>
      <c r="D100" s="25" t="inlineStr">
        <is>
          <t>SO-2433</t>
        </is>
      </c>
      <c r="E100" s="25" t="n">
        <v>3</v>
      </c>
      <c r="F100" s="25" t="inlineStr">
        <is>
          <t>M-HOUSING</t>
        </is>
      </c>
      <c r="G100" s="25" t="inlineStr">
        <is>
          <t>结构件</t>
        </is>
      </c>
      <c r="H100" s="51" t="n">
        <v>45970</v>
      </c>
      <c r="I100" s="25" t="n">
        <v>1000</v>
      </c>
      <c r="J100" s="25" t="n">
        <v>2</v>
      </c>
      <c r="K100" s="25" t="n">
        <v>0</v>
      </c>
      <c r="L100" s="25" t="n">
        <v>2160</v>
      </c>
      <c r="M100" s="25" t="n">
        <v>160</v>
      </c>
      <c r="N100" s="25" t="n">
        <v>0</v>
      </c>
      <c r="O100" s="25" t="n">
        <v>0</v>
      </c>
      <c r="P100" s="25">
        <f>MAX(0,I100*J100-K100)</f>
        <v/>
      </c>
      <c r="Q100" s="25">
        <f>MAX(0,L100-N100-M100+O100)</f>
        <v/>
      </c>
      <c r="R100" s="25">
        <f>MAX(0,P100-Q100)</f>
        <v/>
      </c>
      <c r="S100" s="51" t="n">
        <v>45969</v>
      </c>
      <c r="T100" s="51" t="n">
        <v>45969</v>
      </c>
      <c r="U100" s="25">
        <f>IF(S100=T100,"一致","冲突")</f>
        <v/>
      </c>
      <c r="V100" s="25" t="inlineStr">
        <is>
          <t>V3</t>
        </is>
      </c>
      <c r="W100" s="25" t="inlineStr">
        <is>
          <t>V3</t>
        </is>
      </c>
      <c r="X100" s="25">
        <f>IF(V100=W100,"一致","冲突")</f>
        <v/>
      </c>
      <c r="Y100" s="25">
        <f>IF(OR(R100&gt;0,U100="冲突",X100="冲突"),"高","低")</f>
        <v/>
      </c>
      <c r="Z100" s="25" t="inlineStr">
        <is>
          <t>团队模拟数据</t>
        </is>
      </c>
      <c r="AA100" s="25" t="inlineStr">
        <is>
          <t>依据业务规则生成，用于演示订单/BOM/库存/供应承诺闭环</t>
        </is>
      </c>
    </row>
    <row r="101">
      <c r="A101" s="25" t="inlineStr">
        <is>
          <t>SO-2434-1-M-DISPLAY</t>
        </is>
      </c>
      <c r="B101" s="25" t="inlineStr">
        <is>
          <t>EVT-0034</t>
        </is>
      </c>
      <c r="C101" s="25" t="inlineStr">
        <is>
          <t>WO-20251110-034</t>
        </is>
      </c>
      <c r="D101" s="25" t="inlineStr">
        <is>
          <t>SO-2434</t>
        </is>
      </c>
      <c r="E101" s="25" t="n">
        <v>1</v>
      </c>
      <c r="F101" s="25" t="inlineStr">
        <is>
          <t>M-DISPLAY</t>
        </is>
      </c>
      <c r="G101" s="25" t="inlineStr">
        <is>
          <t>显示模组</t>
        </is>
      </c>
      <c r="H101" s="51" t="n">
        <v>45973</v>
      </c>
      <c r="I101" s="25" t="n">
        <v>1100</v>
      </c>
      <c r="J101" s="25" t="n">
        <v>1</v>
      </c>
      <c r="K101" s="25" t="n">
        <v>0</v>
      </c>
      <c r="L101" s="25" t="n">
        <v>1188</v>
      </c>
      <c r="M101" s="25" t="n">
        <v>88</v>
      </c>
      <c r="N101" s="25" t="n">
        <v>0</v>
      </c>
      <c r="O101" s="25" t="n">
        <v>0</v>
      </c>
      <c r="P101" s="25">
        <f>MAX(0,I101*J101-K101)</f>
        <v/>
      </c>
      <c r="Q101" s="25">
        <f>MAX(0,L101-N101-M101+O101)</f>
        <v/>
      </c>
      <c r="R101" s="25">
        <f>MAX(0,P101-Q101)</f>
        <v/>
      </c>
      <c r="S101" s="51" t="n">
        <v>45972</v>
      </c>
      <c r="T101" s="51" t="n">
        <v>45972</v>
      </c>
      <c r="U101" s="25">
        <f>IF(S101=T101,"一致","冲突")</f>
        <v/>
      </c>
      <c r="V101" s="25" t="inlineStr">
        <is>
          <t>V3</t>
        </is>
      </c>
      <c r="W101" s="25" t="inlineStr">
        <is>
          <t>V3</t>
        </is>
      </c>
      <c r="X101" s="25">
        <f>IF(V101=W101,"一致","冲突")</f>
        <v/>
      </c>
      <c r="Y101" s="25">
        <f>IF(OR(R101&gt;0,U101="冲突",X101="冲突"),"高","低")</f>
        <v/>
      </c>
      <c r="Z101" s="25" t="inlineStr">
        <is>
          <t>团队模拟数据</t>
        </is>
      </c>
      <c r="AA101" s="25" t="inlineStr">
        <is>
          <t>依据业务规则生成，用于演示订单/BOM/库存/供应承诺闭环</t>
        </is>
      </c>
    </row>
    <row r="102">
      <c r="A102" s="25" t="inlineStr">
        <is>
          <t>SO-2434-2-M-PCBA</t>
        </is>
      </c>
      <c r="B102" s="25" t="inlineStr">
        <is>
          <t>EVT-0034</t>
        </is>
      </c>
      <c r="C102" s="25" t="inlineStr">
        <is>
          <t>WO-20251110-034</t>
        </is>
      </c>
      <c r="D102" s="25" t="inlineStr">
        <is>
          <t>SO-2434</t>
        </is>
      </c>
      <c r="E102" s="25" t="n">
        <v>2</v>
      </c>
      <c r="F102" s="25" t="inlineStr">
        <is>
          <t>M-PCBA</t>
        </is>
      </c>
      <c r="G102" s="25" t="inlineStr">
        <is>
          <t>主板组件</t>
        </is>
      </c>
      <c r="H102" s="51" t="n">
        <v>45973</v>
      </c>
      <c r="I102" s="25" t="n">
        <v>1100</v>
      </c>
      <c r="J102" s="25" t="n">
        <v>1</v>
      </c>
      <c r="K102" s="25" t="n">
        <v>0</v>
      </c>
      <c r="L102" s="25" t="n">
        <v>1188</v>
      </c>
      <c r="M102" s="25" t="n">
        <v>88</v>
      </c>
      <c r="N102" s="25" t="n">
        <v>0</v>
      </c>
      <c r="O102" s="25" t="n">
        <v>0</v>
      </c>
      <c r="P102" s="25">
        <f>MAX(0,I102*J102-K102)</f>
        <v/>
      </c>
      <c r="Q102" s="25">
        <f>MAX(0,L102-N102-M102+O102)</f>
        <v/>
      </c>
      <c r="R102" s="25">
        <f>MAX(0,P102-Q102)</f>
        <v/>
      </c>
      <c r="S102" s="51" t="n">
        <v>45972</v>
      </c>
      <c r="T102" s="51" t="n">
        <v>45972</v>
      </c>
      <c r="U102" s="25">
        <f>IF(S102=T102,"一致","冲突")</f>
        <v/>
      </c>
      <c r="V102" s="25" t="inlineStr">
        <is>
          <t>V3</t>
        </is>
      </c>
      <c r="W102" s="25" t="inlineStr">
        <is>
          <t>V3</t>
        </is>
      </c>
      <c r="X102" s="25">
        <f>IF(V102=W102,"一致","冲突")</f>
        <v/>
      </c>
      <c r="Y102" s="25">
        <f>IF(OR(R102&gt;0,U102="冲突",X102="冲突"),"高","低")</f>
        <v/>
      </c>
      <c r="Z102" s="25" t="inlineStr">
        <is>
          <t>团队模拟数据</t>
        </is>
      </c>
      <c r="AA102" s="25" t="inlineStr">
        <is>
          <t>依据业务规则生成，用于演示订单/BOM/库存/供应承诺闭环</t>
        </is>
      </c>
    </row>
    <row r="103">
      <c r="A103" s="25" t="inlineStr">
        <is>
          <t>SO-2434-3-M-HOUSING</t>
        </is>
      </c>
      <c r="B103" s="25" t="inlineStr">
        <is>
          <t>EVT-0034</t>
        </is>
      </c>
      <c r="C103" s="25" t="inlineStr">
        <is>
          <t>WO-20251110-034</t>
        </is>
      </c>
      <c r="D103" s="25" t="inlineStr">
        <is>
          <t>SO-2434</t>
        </is>
      </c>
      <c r="E103" s="25" t="n">
        <v>3</v>
      </c>
      <c r="F103" s="25" t="inlineStr">
        <is>
          <t>M-HOUSING</t>
        </is>
      </c>
      <c r="G103" s="25" t="inlineStr">
        <is>
          <t>结构件</t>
        </is>
      </c>
      <c r="H103" s="51" t="n">
        <v>45973</v>
      </c>
      <c r="I103" s="25" t="n">
        <v>1100</v>
      </c>
      <c r="J103" s="25" t="n">
        <v>2</v>
      </c>
      <c r="K103" s="25" t="n">
        <v>0</v>
      </c>
      <c r="L103" s="25" t="n">
        <v>2156</v>
      </c>
      <c r="M103" s="25" t="n">
        <v>176</v>
      </c>
      <c r="N103" s="25" t="n">
        <v>220</v>
      </c>
      <c r="O103" s="25" t="n">
        <v>440</v>
      </c>
      <c r="P103" s="25">
        <f>MAX(0,I103*J103-K103)</f>
        <v/>
      </c>
      <c r="Q103" s="25">
        <f>MAX(0,L103-N103-M103+O103)</f>
        <v/>
      </c>
      <c r="R103" s="25">
        <f>MAX(0,P103-Q103)</f>
        <v/>
      </c>
      <c r="S103" s="51" t="n">
        <v>45972</v>
      </c>
      <c r="T103" s="51" t="n">
        <v>45972</v>
      </c>
      <c r="U103" s="25">
        <f>IF(S103=T103,"一致","冲突")</f>
        <v/>
      </c>
      <c r="V103" s="25" t="inlineStr">
        <is>
          <t>V3</t>
        </is>
      </c>
      <c r="W103" s="25" t="inlineStr">
        <is>
          <t>V3</t>
        </is>
      </c>
      <c r="X103" s="25">
        <f>IF(V103=W103,"一致","冲突")</f>
        <v/>
      </c>
      <c r="Y103" s="25">
        <f>IF(OR(R103&gt;0,U103="冲突",X103="冲突"),"高","低")</f>
        <v/>
      </c>
      <c r="Z103" s="25" t="inlineStr">
        <is>
          <t>团队模拟数据</t>
        </is>
      </c>
      <c r="AA103" s="25" t="inlineStr">
        <is>
          <t>依据业务规则生成，用于演示订单/BOM/库存/供应承诺闭环</t>
        </is>
      </c>
    </row>
    <row r="104">
      <c r="A104" s="25" t="inlineStr">
        <is>
          <t>SO-2435-1-M-DISPLAY</t>
        </is>
      </c>
      <c r="B104" s="25" t="inlineStr">
        <is>
          <t>EVT-0035</t>
        </is>
      </c>
      <c r="C104" s="25" t="inlineStr">
        <is>
          <t>WO-20251111-035</t>
        </is>
      </c>
      <c r="D104" s="25" t="inlineStr">
        <is>
          <t>SO-2435</t>
        </is>
      </c>
      <c r="E104" s="25" t="n">
        <v>1</v>
      </c>
      <c r="F104" s="25" t="inlineStr">
        <is>
          <t>M-DISPLAY</t>
        </is>
      </c>
      <c r="G104" s="25" t="inlineStr">
        <is>
          <t>显示模组</t>
        </is>
      </c>
      <c r="H104" s="51" t="n">
        <v>45974</v>
      </c>
      <c r="I104" s="25" t="n">
        <v>1200</v>
      </c>
      <c r="J104" s="25" t="n">
        <v>1</v>
      </c>
      <c r="K104" s="25" t="n">
        <v>0</v>
      </c>
      <c r="L104" s="25" t="n">
        <v>1296</v>
      </c>
      <c r="M104" s="25" t="n">
        <v>96</v>
      </c>
      <c r="N104" s="25" t="n">
        <v>0</v>
      </c>
      <c r="O104" s="25" t="n">
        <v>0</v>
      </c>
      <c r="P104" s="25">
        <f>MAX(0,I104*J104-K104)</f>
        <v/>
      </c>
      <c r="Q104" s="25">
        <f>MAX(0,L104-N104-M104+O104)</f>
        <v/>
      </c>
      <c r="R104" s="25">
        <f>MAX(0,P104-Q104)</f>
        <v/>
      </c>
      <c r="S104" s="51" t="n">
        <v>45973</v>
      </c>
      <c r="T104" s="51" t="n">
        <v>45973</v>
      </c>
      <c r="U104" s="25">
        <f>IF(S104=T104,"一致","冲突")</f>
        <v/>
      </c>
      <c r="V104" s="25" t="inlineStr">
        <is>
          <t>V3</t>
        </is>
      </c>
      <c r="W104" s="25" t="inlineStr">
        <is>
          <t>V3</t>
        </is>
      </c>
      <c r="X104" s="25">
        <f>IF(V104=W104,"一致","冲突")</f>
        <v/>
      </c>
      <c r="Y104" s="25">
        <f>IF(OR(R104&gt;0,U104="冲突",X104="冲突"),"高","低")</f>
        <v/>
      </c>
      <c r="Z104" s="25" t="inlineStr">
        <is>
          <t>团队模拟数据</t>
        </is>
      </c>
      <c r="AA104" s="25" t="inlineStr">
        <is>
          <t>依据业务规则生成，用于演示订单/BOM/库存/供应承诺闭环</t>
        </is>
      </c>
    </row>
    <row r="105">
      <c r="A105" s="25" t="inlineStr">
        <is>
          <t>SO-2435-2-M-PCBA</t>
        </is>
      </c>
      <c r="B105" s="25" t="inlineStr">
        <is>
          <t>EVT-0035</t>
        </is>
      </c>
      <c r="C105" s="25" t="inlineStr">
        <is>
          <t>WO-20251111-035</t>
        </is>
      </c>
      <c r="D105" s="25" t="inlineStr">
        <is>
          <t>SO-2435</t>
        </is>
      </c>
      <c r="E105" s="25" t="n">
        <v>2</v>
      </c>
      <c r="F105" s="25" t="inlineStr">
        <is>
          <t>M-PCBA</t>
        </is>
      </c>
      <c r="G105" s="25" t="inlineStr">
        <is>
          <t>主板组件</t>
        </is>
      </c>
      <c r="H105" s="51" t="n">
        <v>45974</v>
      </c>
      <c r="I105" s="25" t="n">
        <v>1200</v>
      </c>
      <c r="J105" s="25" t="n">
        <v>1</v>
      </c>
      <c r="K105" s="25" t="n">
        <v>0</v>
      </c>
      <c r="L105" s="25" t="n">
        <v>1176</v>
      </c>
      <c r="M105" s="25" t="n">
        <v>96</v>
      </c>
      <c r="N105" s="25" t="n">
        <v>120</v>
      </c>
      <c r="O105" s="25" t="n">
        <v>240</v>
      </c>
      <c r="P105" s="25">
        <f>MAX(0,I105*J105-K105)</f>
        <v/>
      </c>
      <c r="Q105" s="25">
        <f>MAX(0,L105-N105-M105+O105)</f>
        <v/>
      </c>
      <c r="R105" s="25">
        <f>MAX(0,P105-Q105)</f>
        <v/>
      </c>
      <c r="S105" s="51" t="n">
        <v>45973</v>
      </c>
      <c r="T105" s="51" t="n">
        <v>45973</v>
      </c>
      <c r="U105" s="25">
        <f>IF(S105=T105,"一致","冲突")</f>
        <v/>
      </c>
      <c r="V105" s="25" t="inlineStr">
        <is>
          <t>V3</t>
        </is>
      </c>
      <c r="W105" s="25" t="inlineStr">
        <is>
          <t>V3</t>
        </is>
      </c>
      <c r="X105" s="25">
        <f>IF(V105=W105,"一致","冲突")</f>
        <v/>
      </c>
      <c r="Y105" s="25">
        <f>IF(OR(R105&gt;0,U105="冲突",X105="冲突"),"高","低")</f>
        <v/>
      </c>
      <c r="Z105" s="25" t="inlineStr">
        <is>
          <t>团队模拟数据</t>
        </is>
      </c>
      <c r="AA105" s="25" t="inlineStr">
        <is>
          <t>依据业务规则生成，用于演示订单/BOM/库存/供应承诺闭环</t>
        </is>
      </c>
    </row>
    <row r="106">
      <c r="A106" s="25" t="inlineStr">
        <is>
          <t>SO-2435-3-M-HOUSING</t>
        </is>
      </c>
      <c r="B106" s="25" t="inlineStr">
        <is>
          <t>EVT-0035</t>
        </is>
      </c>
      <c r="C106" s="25" t="inlineStr">
        <is>
          <t>WO-20251111-035</t>
        </is>
      </c>
      <c r="D106" s="25" t="inlineStr">
        <is>
          <t>SO-2435</t>
        </is>
      </c>
      <c r="E106" s="25" t="n">
        <v>3</v>
      </c>
      <c r="F106" s="25" t="inlineStr">
        <is>
          <t>M-HOUSING</t>
        </is>
      </c>
      <c r="G106" s="25" t="inlineStr">
        <is>
          <t>结构件</t>
        </is>
      </c>
      <c r="H106" s="51" t="n">
        <v>45974</v>
      </c>
      <c r="I106" s="25" t="n">
        <v>1200</v>
      </c>
      <c r="J106" s="25" t="n">
        <v>2</v>
      </c>
      <c r="K106" s="25" t="n">
        <v>0</v>
      </c>
      <c r="L106" s="25" t="n">
        <v>1992</v>
      </c>
      <c r="M106" s="25" t="n">
        <v>192</v>
      </c>
      <c r="N106" s="25" t="n">
        <v>0</v>
      </c>
      <c r="O106" s="25" t="n">
        <v>0</v>
      </c>
      <c r="P106" s="25">
        <f>MAX(0,I106*J106-K106)</f>
        <v/>
      </c>
      <c r="Q106" s="25">
        <f>MAX(0,L106-N106-M106+O106)</f>
        <v/>
      </c>
      <c r="R106" s="25">
        <f>MAX(0,P106-Q106)</f>
        <v/>
      </c>
      <c r="S106" s="51" t="n">
        <v>45973</v>
      </c>
      <c r="T106" s="51" t="n">
        <v>45973</v>
      </c>
      <c r="U106" s="25">
        <f>IF(S106=T106,"一致","冲突")</f>
        <v/>
      </c>
      <c r="V106" s="25" t="inlineStr">
        <is>
          <t>V3</t>
        </is>
      </c>
      <c r="W106" s="25" t="inlineStr">
        <is>
          <t>V3</t>
        </is>
      </c>
      <c r="X106" s="25">
        <f>IF(V106=W106,"一致","冲突")</f>
        <v/>
      </c>
      <c r="Y106" s="25">
        <f>IF(OR(R106&gt;0,U106="冲突",X106="冲突"),"高","低")</f>
        <v/>
      </c>
      <c r="Z106" s="25" t="inlineStr">
        <is>
          <t>团队模拟数据</t>
        </is>
      </c>
      <c r="AA106" s="25" t="inlineStr">
        <is>
          <t>依据业务规则生成，用于演示订单/BOM/库存/供应承诺闭环</t>
        </is>
      </c>
    </row>
    <row r="107">
      <c r="A107" s="25" t="inlineStr">
        <is>
          <t>SO-2436-1-M-DISPLAY</t>
        </is>
      </c>
      <c r="B107" s="25" t="inlineStr">
        <is>
          <t>EVT-0036</t>
        </is>
      </c>
      <c r="C107" s="25" t="inlineStr">
        <is>
          <t>WO-20251112-036</t>
        </is>
      </c>
      <c r="D107" s="25" t="inlineStr">
        <is>
          <t>SO-2436</t>
        </is>
      </c>
      <c r="E107" s="25" t="n">
        <v>1</v>
      </c>
      <c r="F107" s="25" t="inlineStr">
        <is>
          <t>M-DISPLAY</t>
        </is>
      </c>
      <c r="G107" s="25" t="inlineStr">
        <is>
          <t>显示模组</t>
        </is>
      </c>
      <c r="H107" s="51" t="n">
        <v>45975</v>
      </c>
      <c r="I107" s="25" t="n">
        <v>800</v>
      </c>
      <c r="J107" s="25" t="n">
        <v>1</v>
      </c>
      <c r="K107" s="25" t="n">
        <v>0</v>
      </c>
      <c r="L107" s="25" t="n">
        <v>784</v>
      </c>
      <c r="M107" s="25" t="n">
        <v>64</v>
      </c>
      <c r="N107" s="25" t="n">
        <v>80</v>
      </c>
      <c r="O107" s="25" t="n">
        <v>160</v>
      </c>
      <c r="P107" s="25">
        <f>MAX(0,I107*J107-K107)</f>
        <v/>
      </c>
      <c r="Q107" s="25">
        <f>MAX(0,L107-N107-M107+O107)</f>
        <v/>
      </c>
      <c r="R107" s="25">
        <f>MAX(0,P107-Q107)</f>
        <v/>
      </c>
      <c r="S107" s="51" t="n">
        <v>45974</v>
      </c>
      <c r="T107" s="51" t="n">
        <v>45974</v>
      </c>
      <c r="U107" s="25">
        <f>IF(S107=T107,"一致","冲突")</f>
        <v/>
      </c>
      <c r="V107" s="25" t="inlineStr">
        <is>
          <t>V3</t>
        </is>
      </c>
      <c r="W107" s="25" t="inlineStr">
        <is>
          <t>V3</t>
        </is>
      </c>
      <c r="X107" s="25">
        <f>IF(V107=W107,"一致","冲突")</f>
        <v/>
      </c>
      <c r="Y107" s="25">
        <f>IF(OR(R107&gt;0,U107="冲突",X107="冲突"),"高","低")</f>
        <v/>
      </c>
      <c r="Z107" s="25" t="inlineStr">
        <is>
          <t>团队模拟数据</t>
        </is>
      </c>
      <c r="AA107" s="25" t="inlineStr">
        <is>
          <t>依据业务规则生成，用于演示订单/BOM/库存/供应承诺闭环</t>
        </is>
      </c>
    </row>
    <row r="108">
      <c r="A108" s="25" t="inlineStr">
        <is>
          <t>SO-2436-2-M-PCBA</t>
        </is>
      </c>
      <c r="B108" s="25" t="inlineStr">
        <is>
          <t>EVT-0036</t>
        </is>
      </c>
      <c r="C108" s="25" t="inlineStr">
        <is>
          <t>WO-20251112-036</t>
        </is>
      </c>
      <c r="D108" s="25" t="inlineStr">
        <is>
          <t>SO-2436</t>
        </is>
      </c>
      <c r="E108" s="25" t="n">
        <v>2</v>
      </c>
      <c r="F108" s="25" t="inlineStr">
        <is>
          <t>M-PCBA</t>
        </is>
      </c>
      <c r="G108" s="25" t="inlineStr">
        <is>
          <t>主板组件</t>
        </is>
      </c>
      <c r="H108" s="51" t="n">
        <v>45975</v>
      </c>
      <c r="I108" s="25" t="n">
        <v>800</v>
      </c>
      <c r="J108" s="25" t="n">
        <v>1</v>
      </c>
      <c r="K108" s="25" t="n">
        <v>0</v>
      </c>
      <c r="L108" s="25" t="n">
        <v>664</v>
      </c>
      <c r="M108" s="25" t="n">
        <v>64</v>
      </c>
      <c r="N108" s="25" t="n">
        <v>0</v>
      </c>
      <c r="O108" s="25" t="n">
        <v>0</v>
      </c>
      <c r="P108" s="25">
        <f>MAX(0,I108*J108-K108)</f>
        <v/>
      </c>
      <c r="Q108" s="25">
        <f>MAX(0,L108-N108-M108+O108)</f>
        <v/>
      </c>
      <c r="R108" s="25">
        <f>MAX(0,P108-Q108)</f>
        <v/>
      </c>
      <c r="S108" s="51" t="n">
        <v>45974</v>
      </c>
      <c r="T108" s="51" t="n">
        <v>45974</v>
      </c>
      <c r="U108" s="25">
        <f>IF(S108=T108,"一致","冲突")</f>
        <v/>
      </c>
      <c r="V108" s="25" t="inlineStr">
        <is>
          <t>V3</t>
        </is>
      </c>
      <c r="W108" s="25" t="inlineStr">
        <is>
          <t>V3</t>
        </is>
      </c>
      <c r="X108" s="25">
        <f>IF(V108=W108,"一致","冲突")</f>
        <v/>
      </c>
      <c r="Y108" s="25">
        <f>IF(OR(R108&gt;0,U108="冲突",X108="冲突"),"高","低")</f>
        <v/>
      </c>
      <c r="Z108" s="25" t="inlineStr">
        <is>
          <t>团队模拟数据</t>
        </is>
      </c>
      <c r="AA108" s="25" t="inlineStr">
        <is>
          <t>依据业务规则生成，用于演示订单/BOM/库存/供应承诺闭环</t>
        </is>
      </c>
    </row>
    <row r="109">
      <c r="A109" s="25" t="inlineStr">
        <is>
          <t>SO-2436-3-M-HOUSING</t>
        </is>
      </c>
      <c r="B109" s="25" t="inlineStr">
        <is>
          <t>EVT-0036</t>
        </is>
      </c>
      <c r="C109" s="25" t="inlineStr">
        <is>
          <t>WO-20251112-036</t>
        </is>
      </c>
      <c r="D109" s="25" t="inlineStr">
        <is>
          <t>SO-2436</t>
        </is>
      </c>
      <c r="E109" s="25" t="n">
        <v>3</v>
      </c>
      <c r="F109" s="25" t="inlineStr">
        <is>
          <t>M-HOUSING</t>
        </is>
      </c>
      <c r="G109" s="25" t="inlineStr">
        <is>
          <t>结构件</t>
        </is>
      </c>
      <c r="H109" s="51" t="n">
        <v>45975</v>
      </c>
      <c r="I109" s="25" t="n">
        <v>800</v>
      </c>
      <c r="J109" s="25" t="n">
        <v>2</v>
      </c>
      <c r="K109" s="25" t="n">
        <v>0</v>
      </c>
      <c r="L109" s="25" t="n">
        <v>1728</v>
      </c>
      <c r="M109" s="25" t="n">
        <v>128</v>
      </c>
      <c r="N109" s="25" t="n">
        <v>0</v>
      </c>
      <c r="O109" s="25" t="n">
        <v>0</v>
      </c>
      <c r="P109" s="25">
        <f>MAX(0,I109*J109-K109)</f>
        <v/>
      </c>
      <c r="Q109" s="25">
        <f>MAX(0,L109-N109-M109+O109)</f>
        <v/>
      </c>
      <c r="R109" s="25">
        <f>MAX(0,P109-Q109)</f>
        <v/>
      </c>
      <c r="S109" s="51" t="n">
        <v>45974</v>
      </c>
      <c r="T109" s="51" t="n">
        <v>45974</v>
      </c>
      <c r="U109" s="25">
        <f>IF(S109=T109,"一致","冲突")</f>
        <v/>
      </c>
      <c r="V109" s="25" t="inlineStr">
        <is>
          <t>V3</t>
        </is>
      </c>
      <c r="W109" s="25" t="inlineStr">
        <is>
          <t>V3</t>
        </is>
      </c>
      <c r="X109" s="25">
        <f>IF(V109=W109,"一致","冲突")</f>
        <v/>
      </c>
      <c r="Y109" s="25">
        <f>IF(OR(R109&gt;0,U109="冲突",X109="冲突"),"高","低")</f>
        <v/>
      </c>
      <c r="Z109" s="25" t="inlineStr">
        <is>
          <t>团队模拟数据</t>
        </is>
      </c>
      <c r="AA109" s="25" t="inlineStr">
        <is>
          <t>依据业务规则生成，用于演示订单/BOM/库存/供应承诺闭环</t>
        </is>
      </c>
    </row>
    <row r="110">
      <c r="A110" s="25" t="inlineStr">
        <is>
          <t>SO-2437-1-M-DISPLAY</t>
        </is>
      </c>
      <c r="B110" s="25" t="inlineStr">
        <is>
          <t>EVT-0037</t>
        </is>
      </c>
      <c r="C110" s="25" t="inlineStr">
        <is>
          <t>WO-20251113-037</t>
        </is>
      </c>
      <c r="D110" s="25" t="inlineStr">
        <is>
          <t>SO-2437</t>
        </is>
      </c>
      <c r="E110" s="25" t="n">
        <v>1</v>
      </c>
      <c r="F110" s="25" t="inlineStr">
        <is>
          <t>M-DISPLAY</t>
        </is>
      </c>
      <c r="G110" s="25" t="inlineStr">
        <is>
          <t>显示模组</t>
        </is>
      </c>
      <c r="H110" s="51" t="n">
        <v>45976</v>
      </c>
      <c r="I110" s="25" t="n">
        <v>900</v>
      </c>
      <c r="J110" s="25" t="n">
        <v>1</v>
      </c>
      <c r="K110" s="25" t="n">
        <v>0</v>
      </c>
      <c r="L110" s="25" t="n">
        <v>747</v>
      </c>
      <c r="M110" s="25" t="n">
        <v>72</v>
      </c>
      <c r="N110" s="25" t="n">
        <v>0</v>
      </c>
      <c r="O110" s="25" t="n">
        <v>0</v>
      </c>
      <c r="P110" s="25">
        <f>MAX(0,I110*J110-K110)</f>
        <v/>
      </c>
      <c r="Q110" s="25">
        <f>MAX(0,L110-N110-M110+O110)</f>
        <v/>
      </c>
      <c r="R110" s="25">
        <f>MAX(0,P110-Q110)</f>
        <v/>
      </c>
      <c r="S110" s="51" t="n">
        <v>45975</v>
      </c>
      <c r="T110" s="51" t="n">
        <v>45977</v>
      </c>
      <c r="U110" s="25">
        <f>IF(S110=T110,"一致","冲突")</f>
        <v/>
      </c>
      <c r="V110" s="25" t="inlineStr">
        <is>
          <t>V3</t>
        </is>
      </c>
      <c r="W110" s="25" t="inlineStr">
        <is>
          <t>V3</t>
        </is>
      </c>
      <c r="X110" s="25">
        <f>IF(V110=W110,"一致","冲突")</f>
        <v/>
      </c>
      <c r="Y110" s="25">
        <f>IF(OR(R110&gt;0,U110="冲突",X110="冲突"),"高","低")</f>
        <v/>
      </c>
      <c r="Z110" s="25" t="inlineStr">
        <is>
          <t>团队模拟数据</t>
        </is>
      </c>
      <c r="AA110" s="25" t="inlineStr">
        <is>
          <t>依据业务规则生成，用于演示订单/BOM/库存/供应承诺闭环</t>
        </is>
      </c>
    </row>
    <row r="111">
      <c r="A111" s="25" t="inlineStr">
        <is>
          <t>SO-2437-2-M-PCBA</t>
        </is>
      </c>
      <c r="B111" s="25" t="inlineStr">
        <is>
          <t>EVT-0037</t>
        </is>
      </c>
      <c r="C111" s="25" t="inlineStr">
        <is>
          <t>WO-20251113-037</t>
        </is>
      </c>
      <c r="D111" s="25" t="inlineStr">
        <is>
          <t>SO-2437</t>
        </is>
      </c>
      <c r="E111" s="25" t="n">
        <v>2</v>
      </c>
      <c r="F111" s="25" t="inlineStr">
        <is>
          <t>M-PCBA</t>
        </is>
      </c>
      <c r="G111" s="25" t="inlineStr">
        <is>
          <t>主板组件</t>
        </is>
      </c>
      <c r="H111" s="51" t="n">
        <v>45976</v>
      </c>
      <c r="I111" s="25" t="n">
        <v>900</v>
      </c>
      <c r="J111" s="25" t="n">
        <v>1</v>
      </c>
      <c r="K111" s="25" t="n">
        <v>0</v>
      </c>
      <c r="L111" s="25" t="n">
        <v>972</v>
      </c>
      <c r="M111" s="25" t="n">
        <v>72</v>
      </c>
      <c r="N111" s="25" t="n">
        <v>0</v>
      </c>
      <c r="O111" s="25" t="n">
        <v>0</v>
      </c>
      <c r="P111" s="25">
        <f>MAX(0,I111*J111-K111)</f>
        <v/>
      </c>
      <c r="Q111" s="25">
        <f>MAX(0,L111-N111-M111+O111)</f>
        <v/>
      </c>
      <c r="R111" s="25">
        <f>MAX(0,P111-Q111)</f>
        <v/>
      </c>
      <c r="S111" s="51" t="n">
        <v>45975</v>
      </c>
      <c r="T111" s="51" t="n">
        <v>45975</v>
      </c>
      <c r="U111" s="25">
        <f>IF(S111=T111,"一致","冲突")</f>
        <v/>
      </c>
      <c r="V111" s="25" t="inlineStr">
        <is>
          <t>V3</t>
        </is>
      </c>
      <c r="W111" s="25" t="inlineStr">
        <is>
          <t>V3</t>
        </is>
      </c>
      <c r="X111" s="25">
        <f>IF(V111=W111,"一致","冲突")</f>
        <v/>
      </c>
      <c r="Y111" s="25">
        <f>IF(OR(R111&gt;0,U111="冲突",X111="冲突"),"高","低")</f>
        <v/>
      </c>
      <c r="Z111" s="25" t="inlineStr">
        <is>
          <t>团队模拟数据</t>
        </is>
      </c>
      <c r="AA111" s="25" t="inlineStr">
        <is>
          <t>依据业务规则生成，用于演示订单/BOM/库存/供应承诺闭环</t>
        </is>
      </c>
    </row>
    <row r="112">
      <c r="A112" s="25" t="inlineStr">
        <is>
          <t>SO-2437-3-M-HOUSING</t>
        </is>
      </c>
      <c r="B112" s="25" t="inlineStr">
        <is>
          <t>EVT-0037</t>
        </is>
      </c>
      <c r="C112" s="25" t="inlineStr">
        <is>
          <t>WO-20251113-037</t>
        </is>
      </c>
      <c r="D112" s="25" t="inlineStr">
        <is>
          <t>SO-2437</t>
        </is>
      </c>
      <c r="E112" s="25" t="n">
        <v>3</v>
      </c>
      <c r="F112" s="25" t="inlineStr">
        <is>
          <t>M-HOUSING</t>
        </is>
      </c>
      <c r="G112" s="25" t="inlineStr">
        <is>
          <t>结构件</t>
        </is>
      </c>
      <c r="H112" s="51" t="n">
        <v>45976</v>
      </c>
      <c r="I112" s="25" t="n">
        <v>900</v>
      </c>
      <c r="J112" s="25" t="n">
        <v>2</v>
      </c>
      <c r="K112" s="25" t="n">
        <v>0</v>
      </c>
      <c r="L112" s="25" t="n">
        <v>1944</v>
      </c>
      <c r="M112" s="25" t="n">
        <v>144</v>
      </c>
      <c r="N112" s="25" t="n">
        <v>0</v>
      </c>
      <c r="O112" s="25" t="n">
        <v>0</v>
      </c>
      <c r="P112" s="25">
        <f>MAX(0,I112*J112-K112)</f>
        <v/>
      </c>
      <c r="Q112" s="25">
        <f>MAX(0,L112-N112-M112+O112)</f>
        <v/>
      </c>
      <c r="R112" s="25">
        <f>MAX(0,P112-Q112)</f>
        <v/>
      </c>
      <c r="S112" s="51" t="n">
        <v>45975</v>
      </c>
      <c r="T112" s="51" t="n">
        <v>45975</v>
      </c>
      <c r="U112" s="25">
        <f>IF(S112=T112,"一致","冲突")</f>
        <v/>
      </c>
      <c r="V112" s="25" t="inlineStr">
        <is>
          <t>V3</t>
        </is>
      </c>
      <c r="W112" s="25" t="inlineStr">
        <is>
          <t>V3</t>
        </is>
      </c>
      <c r="X112" s="25">
        <f>IF(V112=W112,"一致","冲突")</f>
        <v/>
      </c>
      <c r="Y112" s="25">
        <f>IF(OR(R112&gt;0,U112="冲突",X112="冲突"),"高","低")</f>
        <v/>
      </c>
      <c r="Z112" s="25" t="inlineStr">
        <is>
          <t>团队模拟数据</t>
        </is>
      </c>
      <c r="AA112" s="25" t="inlineStr">
        <is>
          <t>依据业务规则生成，用于演示订单/BOM/库存/供应承诺闭环</t>
        </is>
      </c>
    </row>
    <row r="113">
      <c r="A113" s="25" t="inlineStr">
        <is>
          <t>SO-2438-1-M-DISPLAY</t>
        </is>
      </c>
      <c r="B113" s="25" t="inlineStr">
        <is>
          <t>EVT-0038</t>
        </is>
      </c>
      <c r="C113" s="25" t="inlineStr">
        <is>
          <t>WO-20251114-038</t>
        </is>
      </c>
      <c r="D113" s="25" t="inlineStr">
        <is>
          <t>SO-2438</t>
        </is>
      </c>
      <c r="E113" s="25" t="n">
        <v>1</v>
      </c>
      <c r="F113" s="25" t="inlineStr">
        <is>
          <t>M-DISPLAY</t>
        </is>
      </c>
      <c r="G113" s="25" t="inlineStr">
        <is>
          <t>显示模组</t>
        </is>
      </c>
      <c r="H113" s="51" t="n">
        <v>45977</v>
      </c>
      <c r="I113" s="25" t="n">
        <v>1000</v>
      </c>
      <c r="J113" s="25" t="n">
        <v>1</v>
      </c>
      <c r="K113" s="25" t="n">
        <v>0</v>
      </c>
      <c r="L113" s="25" t="n">
        <v>1080</v>
      </c>
      <c r="M113" s="25" t="n">
        <v>80</v>
      </c>
      <c r="N113" s="25" t="n">
        <v>0</v>
      </c>
      <c r="O113" s="25" t="n">
        <v>0</v>
      </c>
      <c r="P113" s="25">
        <f>MAX(0,I113*J113-K113)</f>
        <v/>
      </c>
      <c r="Q113" s="25">
        <f>MAX(0,L113-N113-M113+O113)</f>
        <v/>
      </c>
      <c r="R113" s="25">
        <f>MAX(0,P113-Q113)</f>
        <v/>
      </c>
      <c r="S113" s="51" t="n">
        <v>45976</v>
      </c>
      <c r="T113" s="51" t="n">
        <v>45976</v>
      </c>
      <c r="U113" s="25">
        <f>IF(S113=T113,"一致","冲突")</f>
        <v/>
      </c>
      <c r="V113" s="25" t="inlineStr">
        <is>
          <t>V3</t>
        </is>
      </c>
      <c r="W113" s="25" t="inlineStr">
        <is>
          <t>V3</t>
        </is>
      </c>
      <c r="X113" s="25">
        <f>IF(V113=W113,"一致","冲突")</f>
        <v/>
      </c>
      <c r="Y113" s="25">
        <f>IF(OR(R113&gt;0,U113="冲突",X113="冲突"),"高","低")</f>
        <v/>
      </c>
      <c r="Z113" s="25" t="inlineStr">
        <is>
          <t>团队模拟数据</t>
        </is>
      </c>
      <c r="AA113" s="25" t="inlineStr">
        <is>
          <t>依据业务规则生成，用于演示订单/BOM/库存/供应承诺闭环</t>
        </is>
      </c>
    </row>
    <row r="114">
      <c r="A114" s="25" t="inlineStr">
        <is>
          <t>SO-2438-2-M-PCBA</t>
        </is>
      </c>
      <c r="B114" s="25" t="inlineStr">
        <is>
          <t>EVT-0038</t>
        </is>
      </c>
      <c r="C114" s="25" t="inlineStr">
        <is>
          <t>WO-20251114-038</t>
        </is>
      </c>
      <c r="D114" s="25" t="inlineStr">
        <is>
          <t>SO-2438</t>
        </is>
      </c>
      <c r="E114" s="25" t="n">
        <v>2</v>
      </c>
      <c r="F114" s="25" t="inlineStr">
        <is>
          <t>M-PCBA</t>
        </is>
      </c>
      <c r="G114" s="25" t="inlineStr">
        <is>
          <t>主板组件</t>
        </is>
      </c>
      <c r="H114" s="51" t="n">
        <v>45977</v>
      </c>
      <c r="I114" s="25" t="n">
        <v>1000</v>
      </c>
      <c r="J114" s="25" t="n">
        <v>1</v>
      </c>
      <c r="K114" s="25" t="n">
        <v>0</v>
      </c>
      <c r="L114" s="25" t="n">
        <v>1080</v>
      </c>
      <c r="M114" s="25" t="n">
        <v>80</v>
      </c>
      <c r="N114" s="25" t="n">
        <v>0</v>
      </c>
      <c r="O114" s="25" t="n">
        <v>0</v>
      </c>
      <c r="P114" s="25">
        <f>MAX(0,I114*J114-K114)</f>
        <v/>
      </c>
      <c r="Q114" s="25">
        <f>MAX(0,L114-N114-M114+O114)</f>
        <v/>
      </c>
      <c r="R114" s="25">
        <f>MAX(0,P114-Q114)</f>
        <v/>
      </c>
      <c r="S114" s="51" t="n">
        <v>45976</v>
      </c>
      <c r="T114" s="51" t="n">
        <v>45976</v>
      </c>
      <c r="U114" s="25">
        <f>IF(S114=T114,"一致","冲突")</f>
        <v/>
      </c>
      <c r="V114" s="25" t="inlineStr">
        <is>
          <t>V3</t>
        </is>
      </c>
      <c r="W114" s="25" t="inlineStr">
        <is>
          <t>V3</t>
        </is>
      </c>
      <c r="X114" s="25">
        <f>IF(V114=W114,"一致","冲突")</f>
        <v/>
      </c>
      <c r="Y114" s="25">
        <f>IF(OR(R114&gt;0,U114="冲突",X114="冲突"),"高","低")</f>
        <v/>
      </c>
      <c r="Z114" s="25" t="inlineStr">
        <is>
          <t>团队模拟数据</t>
        </is>
      </c>
      <c r="AA114" s="25" t="inlineStr">
        <is>
          <t>依据业务规则生成，用于演示订单/BOM/库存/供应承诺闭环</t>
        </is>
      </c>
    </row>
    <row r="115">
      <c r="A115" s="25" t="inlineStr">
        <is>
          <t>SO-2438-3-M-HOUSING</t>
        </is>
      </c>
      <c r="B115" s="25" t="inlineStr">
        <is>
          <t>EVT-0038</t>
        </is>
      </c>
      <c r="C115" s="25" t="inlineStr">
        <is>
          <t>WO-20251114-038</t>
        </is>
      </c>
      <c r="D115" s="25" t="inlineStr">
        <is>
          <t>SO-2438</t>
        </is>
      </c>
      <c r="E115" s="25" t="n">
        <v>3</v>
      </c>
      <c r="F115" s="25" t="inlineStr">
        <is>
          <t>M-HOUSING</t>
        </is>
      </c>
      <c r="G115" s="25" t="inlineStr">
        <is>
          <t>结构件</t>
        </is>
      </c>
      <c r="H115" s="51" t="n">
        <v>45977</v>
      </c>
      <c r="I115" s="25" t="n">
        <v>1000</v>
      </c>
      <c r="J115" s="25" t="n">
        <v>2</v>
      </c>
      <c r="K115" s="25" t="n">
        <v>0</v>
      </c>
      <c r="L115" s="25" t="n">
        <v>2160</v>
      </c>
      <c r="M115" s="25" t="n">
        <v>160</v>
      </c>
      <c r="N115" s="25" t="n">
        <v>0</v>
      </c>
      <c r="O115" s="25" t="n">
        <v>0</v>
      </c>
      <c r="P115" s="25">
        <f>MAX(0,I115*J115-K115)</f>
        <v/>
      </c>
      <c r="Q115" s="25">
        <f>MAX(0,L115-N115-M115+O115)</f>
        <v/>
      </c>
      <c r="R115" s="25">
        <f>MAX(0,P115-Q115)</f>
        <v/>
      </c>
      <c r="S115" s="51" t="n">
        <v>45976</v>
      </c>
      <c r="T115" s="51" t="n">
        <v>45976</v>
      </c>
      <c r="U115" s="25">
        <f>IF(S115=T115,"一致","冲突")</f>
        <v/>
      </c>
      <c r="V115" s="25" t="inlineStr">
        <is>
          <t>V3</t>
        </is>
      </c>
      <c r="W115" s="25" t="inlineStr">
        <is>
          <t>V3</t>
        </is>
      </c>
      <c r="X115" s="25">
        <f>IF(V115=W115,"一致","冲突")</f>
        <v/>
      </c>
      <c r="Y115" s="25">
        <f>IF(OR(R115&gt;0,U115="冲突",X115="冲突"),"高","低")</f>
        <v/>
      </c>
      <c r="Z115" s="25" t="inlineStr">
        <is>
          <t>团队模拟数据</t>
        </is>
      </c>
      <c r="AA115" s="25" t="inlineStr">
        <is>
          <t>依据业务规则生成，用于演示订单/BOM/库存/供应承诺闭环</t>
        </is>
      </c>
    </row>
    <row r="116">
      <c r="A116" s="25" t="inlineStr">
        <is>
          <t>SO-2439-1-M-DISPLAY</t>
        </is>
      </c>
      <c r="B116" s="25" t="inlineStr">
        <is>
          <t>EVT-0039</t>
        </is>
      </c>
      <c r="C116" s="25" t="inlineStr">
        <is>
          <t>WO-20251117-039</t>
        </is>
      </c>
      <c r="D116" s="25" t="inlineStr">
        <is>
          <t>SO-2439</t>
        </is>
      </c>
      <c r="E116" s="25" t="n">
        <v>1</v>
      </c>
      <c r="F116" s="25" t="inlineStr">
        <is>
          <t>M-DISPLAY</t>
        </is>
      </c>
      <c r="G116" s="25" t="inlineStr">
        <is>
          <t>显示模组</t>
        </is>
      </c>
      <c r="H116" s="51" t="n">
        <v>45980</v>
      </c>
      <c r="I116" s="25" t="n">
        <v>1100</v>
      </c>
      <c r="J116" s="25" t="n">
        <v>1</v>
      </c>
      <c r="K116" s="25" t="n">
        <v>0</v>
      </c>
      <c r="L116" s="25" t="n">
        <v>1188</v>
      </c>
      <c r="M116" s="25" t="n">
        <v>88</v>
      </c>
      <c r="N116" s="25" t="n">
        <v>0</v>
      </c>
      <c r="O116" s="25" t="n">
        <v>0</v>
      </c>
      <c r="P116" s="25">
        <f>MAX(0,I116*J116-K116)</f>
        <v/>
      </c>
      <c r="Q116" s="25">
        <f>MAX(0,L116-N116-M116+O116)</f>
        <v/>
      </c>
      <c r="R116" s="25">
        <f>MAX(0,P116-Q116)</f>
        <v/>
      </c>
      <c r="S116" s="51" t="n">
        <v>45979</v>
      </c>
      <c r="T116" s="51" t="n">
        <v>45979</v>
      </c>
      <c r="U116" s="25">
        <f>IF(S116=T116,"一致","冲突")</f>
        <v/>
      </c>
      <c r="V116" s="25" t="inlineStr">
        <is>
          <t>V3</t>
        </is>
      </c>
      <c r="W116" s="25" t="inlineStr">
        <is>
          <t>V3</t>
        </is>
      </c>
      <c r="X116" s="25">
        <f>IF(V116=W116,"一致","冲突")</f>
        <v/>
      </c>
      <c r="Y116" s="25">
        <f>IF(OR(R116&gt;0,U116="冲突",X116="冲突"),"高","低")</f>
        <v/>
      </c>
      <c r="Z116" s="25" t="inlineStr">
        <is>
          <t>团队模拟数据</t>
        </is>
      </c>
      <c r="AA116" s="25" t="inlineStr">
        <is>
          <t>依据业务规则生成，用于演示订单/BOM/库存/供应承诺闭环</t>
        </is>
      </c>
    </row>
    <row r="117">
      <c r="A117" s="25" t="inlineStr">
        <is>
          <t>SO-2439-2-M-PCBA</t>
        </is>
      </c>
      <c r="B117" s="25" t="inlineStr">
        <is>
          <t>EVT-0039</t>
        </is>
      </c>
      <c r="C117" s="25" t="inlineStr">
        <is>
          <t>WO-20251117-039</t>
        </is>
      </c>
      <c r="D117" s="25" t="inlineStr">
        <is>
          <t>SO-2439</t>
        </is>
      </c>
      <c r="E117" s="25" t="n">
        <v>2</v>
      </c>
      <c r="F117" s="25" t="inlineStr">
        <is>
          <t>M-PCBA</t>
        </is>
      </c>
      <c r="G117" s="25" t="inlineStr">
        <is>
          <t>主板组件</t>
        </is>
      </c>
      <c r="H117" s="51" t="n">
        <v>45980</v>
      </c>
      <c r="I117" s="25" t="n">
        <v>1100</v>
      </c>
      <c r="J117" s="25" t="n">
        <v>1</v>
      </c>
      <c r="K117" s="25" t="n">
        <v>0</v>
      </c>
      <c r="L117" s="25" t="n">
        <v>1188</v>
      </c>
      <c r="M117" s="25" t="n">
        <v>88</v>
      </c>
      <c r="N117" s="25" t="n">
        <v>0</v>
      </c>
      <c r="O117" s="25" t="n">
        <v>0</v>
      </c>
      <c r="P117" s="25">
        <f>MAX(0,I117*J117-K117)</f>
        <v/>
      </c>
      <c r="Q117" s="25">
        <f>MAX(0,L117-N117-M117+O117)</f>
        <v/>
      </c>
      <c r="R117" s="25">
        <f>MAX(0,P117-Q117)</f>
        <v/>
      </c>
      <c r="S117" s="51" t="n">
        <v>45979</v>
      </c>
      <c r="T117" s="51" t="n">
        <v>45979</v>
      </c>
      <c r="U117" s="25">
        <f>IF(S117=T117,"一致","冲突")</f>
        <v/>
      </c>
      <c r="V117" s="25" t="inlineStr">
        <is>
          <t>V3</t>
        </is>
      </c>
      <c r="W117" s="25" t="inlineStr">
        <is>
          <t>V3</t>
        </is>
      </c>
      <c r="X117" s="25">
        <f>IF(V117=W117,"一致","冲突")</f>
        <v/>
      </c>
      <c r="Y117" s="25">
        <f>IF(OR(R117&gt;0,U117="冲突",X117="冲突"),"高","低")</f>
        <v/>
      </c>
      <c r="Z117" s="25" t="inlineStr">
        <is>
          <t>团队模拟数据</t>
        </is>
      </c>
      <c r="AA117" s="25" t="inlineStr">
        <is>
          <t>依据业务规则生成，用于演示订单/BOM/库存/供应承诺闭环</t>
        </is>
      </c>
    </row>
    <row r="118">
      <c r="A118" s="25" t="inlineStr">
        <is>
          <t>SO-2439-3-M-HOUSING</t>
        </is>
      </c>
      <c r="B118" s="25" t="inlineStr">
        <is>
          <t>EVT-0039</t>
        </is>
      </c>
      <c r="C118" s="25" t="inlineStr">
        <is>
          <t>WO-20251117-039</t>
        </is>
      </c>
      <c r="D118" s="25" t="inlineStr">
        <is>
          <t>SO-2439</t>
        </is>
      </c>
      <c r="E118" s="25" t="n">
        <v>3</v>
      </c>
      <c r="F118" s="25" t="inlineStr">
        <is>
          <t>M-HOUSING</t>
        </is>
      </c>
      <c r="G118" s="25" t="inlineStr">
        <is>
          <t>结构件</t>
        </is>
      </c>
      <c r="H118" s="51" t="n">
        <v>45980</v>
      </c>
      <c r="I118" s="25" t="n">
        <v>1100</v>
      </c>
      <c r="J118" s="25" t="n">
        <v>2</v>
      </c>
      <c r="K118" s="25" t="n">
        <v>0</v>
      </c>
      <c r="L118" s="25" t="n">
        <v>1386</v>
      </c>
      <c r="M118" s="25" t="n">
        <v>176</v>
      </c>
      <c r="N118" s="25" t="n">
        <v>0</v>
      </c>
      <c r="O118" s="25" t="n">
        <v>440</v>
      </c>
      <c r="P118" s="25">
        <f>MAX(0,I118*J118-K118)</f>
        <v/>
      </c>
      <c r="Q118" s="25">
        <f>MAX(0,L118-N118-M118+O118)</f>
        <v/>
      </c>
      <c r="R118" s="25">
        <f>MAX(0,P118-Q118)</f>
        <v/>
      </c>
      <c r="S118" s="51" t="n">
        <v>45979</v>
      </c>
      <c r="T118" s="51" t="n">
        <v>45979</v>
      </c>
      <c r="U118" s="25">
        <f>IF(S118=T118,"一致","冲突")</f>
        <v/>
      </c>
      <c r="V118" s="25" t="inlineStr">
        <is>
          <t>V3</t>
        </is>
      </c>
      <c r="W118" s="25" t="inlineStr">
        <is>
          <t>V3</t>
        </is>
      </c>
      <c r="X118" s="25">
        <f>IF(V118=W118,"一致","冲突")</f>
        <v/>
      </c>
      <c r="Y118" s="25">
        <f>IF(OR(R118&gt;0,U118="冲突",X118="冲突"),"高","低")</f>
        <v/>
      </c>
      <c r="Z118" s="25" t="inlineStr">
        <is>
          <t>团队模拟数据</t>
        </is>
      </c>
      <c r="AA118" s="25" t="inlineStr">
        <is>
          <t>依据业务规则生成，用于演示订单/BOM/库存/供应承诺闭环</t>
        </is>
      </c>
    </row>
    <row r="119">
      <c r="A119" s="25" t="inlineStr">
        <is>
          <t>SO-2440-1-M-DISPLAY</t>
        </is>
      </c>
      <c r="B119" s="25" t="inlineStr">
        <is>
          <t>EVT-0040</t>
        </is>
      </c>
      <c r="C119" s="25" t="inlineStr">
        <is>
          <t>WO-20251118-040</t>
        </is>
      </c>
      <c r="D119" s="25" t="inlineStr">
        <is>
          <t>SO-2440</t>
        </is>
      </c>
      <c r="E119" s="25" t="n">
        <v>1</v>
      </c>
      <c r="F119" s="25" t="inlineStr">
        <is>
          <t>M-DISPLAY</t>
        </is>
      </c>
      <c r="G119" s="25" t="inlineStr">
        <is>
          <t>显示模组</t>
        </is>
      </c>
      <c r="H119" s="51" t="n">
        <v>45981</v>
      </c>
      <c r="I119" s="25" t="n">
        <v>1200</v>
      </c>
      <c r="J119" s="25" t="n">
        <v>1</v>
      </c>
      <c r="K119" s="25" t="n">
        <v>0</v>
      </c>
      <c r="L119" s="25" t="n">
        <v>1296</v>
      </c>
      <c r="M119" s="25" t="n">
        <v>96</v>
      </c>
      <c r="N119" s="25" t="n">
        <v>0</v>
      </c>
      <c r="O119" s="25" t="n">
        <v>0</v>
      </c>
      <c r="P119" s="25">
        <f>MAX(0,I119*J119-K119)</f>
        <v/>
      </c>
      <c r="Q119" s="25">
        <f>MAX(0,L119-N119-M119+O119)</f>
        <v/>
      </c>
      <c r="R119" s="25">
        <f>MAX(0,P119-Q119)</f>
        <v/>
      </c>
      <c r="S119" s="51" t="n">
        <v>45980</v>
      </c>
      <c r="T119" s="51" t="n">
        <v>45980</v>
      </c>
      <c r="U119" s="25">
        <f>IF(S119=T119,"一致","冲突")</f>
        <v/>
      </c>
      <c r="V119" s="25" t="inlineStr">
        <is>
          <t>V3</t>
        </is>
      </c>
      <c r="W119" s="25" t="inlineStr">
        <is>
          <t>V3</t>
        </is>
      </c>
      <c r="X119" s="25">
        <f>IF(V119=W119,"一致","冲突")</f>
        <v/>
      </c>
      <c r="Y119" s="25">
        <f>IF(OR(R119&gt;0,U119="冲突",X119="冲突"),"高","低")</f>
        <v/>
      </c>
      <c r="Z119" s="25" t="inlineStr">
        <is>
          <t>团队模拟数据</t>
        </is>
      </c>
      <c r="AA119" s="25" t="inlineStr">
        <is>
          <t>依据业务规则生成，用于演示订单/BOM/库存/供应承诺闭环</t>
        </is>
      </c>
    </row>
    <row r="120">
      <c r="A120" s="25" t="inlineStr">
        <is>
          <t>SO-2440-2-M-PCBA</t>
        </is>
      </c>
      <c r="B120" s="25" t="inlineStr">
        <is>
          <t>EVT-0040</t>
        </is>
      </c>
      <c r="C120" s="25" t="inlineStr">
        <is>
          <t>WO-20251118-040</t>
        </is>
      </c>
      <c r="D120" s="25" t="inlineStr">
        <is>
          <t>SO-2440</t>
        </is>
      </c>
      <c r="E120" s="25" t="n">
        <v>2</v>
      </c>
      <c r="F120" s="25" t="inlineStr">
        <is>
          <t>M-PCBA</t>
        </is>
      </c>
      <c r="G120" s="25" t="inlineStr">
        <is>
          <t>主板组件</t>
        </is>
      </c>
      <c r="H120" s="51" t="n">
        <v>45981</v>
      </c>
      <c r="I120" s="25" t="n">
        <v>1200</v>
      </c>
      <c r="J120" s="25" t="n">
        <v>1</v>
      </c>
      <c r="K120" s="25" t="n">
        <v>0</v>
      </c>
      <c r="L120" s="25" t="n">
        <v>756</v>
      </c>
      <c r="M120" s="25" t="n">
        <v>96</v>
      </c>
      <c r="N120" s="25" t="n">
        <v>0</v>
      </c>
      <c r="O120" s="25" t="n">
        <v>240</v>
      </c>
      <c r="P120" s="25">
        <f>MAX(0,I120*J120-K120)</f>
        <v/>
      </c>
      <c r="Q120" s="25">
        <f>MAX(0,L120-N120-M120+O120)</f>
        <v/>
      </c>
      <c r="R120" s="25">
        <f>MAX(0,P120-Q120)</f>
        <v/>
      </c>
      <c r="S120" s="51" t="n">
        <v>45980</v>
      </c>
      <c r="T120" s="51" t="n">
        <v>45980</v>
      </c>
      <c r="U120" s="25">
        <f>IF(S120=T120,"一致","冲突")</f>
        <v/>
      </c>
      <c r="V120" s="25" t="inlineStr">
        <is>
          <t>V3</t>
        </is>
      </c>
      <c r="W120" s="25" t="inlineStr">
        <is>
          <t>V3</t>
        </is>
      </c>
      <c r="X120" s="25">
        <f>IF(V120=W120,"一致","冲突")</f>
        <v/>
      </c>
      <c r="Y120" s="25">
        <f>IF(OR(R120&gt;0,U120="冲突",X120="冲突"),"高","低")</f>
        <v/>
      </c>
      <c r="Z120" s="25" t="inlineStr">
        <is>
          <t>团队模拟数据</t>
        </is>
      </c>
      <c r="AA120" s="25" t="inlineStr">
        <is>
          <t>依据业务规则生成，用于演示订单/BOM/库存/供应承诺闭环</t>
        </is>
      </c>
    </row>
    <row r="121">
      <c r="A121" s="25" t="inlineStr">
        <is>
          <t>SO-2440-3-M-HOUSING</t>
        </is>
      </c>
      <c r="B121" s="25" t="inlineStr">
        <is>
          <t>EVT-0040</t>
        </is>
      </c>
      <c r="C121" s="25" t="inlineStr">
        <is>
          <t>WO-20251118-040</t>
        </is>
      </c>
      <c r="D121" s="25" t="inlineStr">
        <is>
          <t>SO-2440</t>
        </is>
      </c>
      <c r="E121" s="25" t="n">
        <v>3</v>
      </c>
      <c r="F121" s="25" t="inlineStr">
        <is>
          <t>M-HOUSING</t>
        </is>
      </c>
      <c r="G121" s="25" t="inlineStr">
        <is>
          <t>结构件</t>
        </is>
      </c>
      <c r="H121" s="51" t="n">
        <v>45981</v>
      </c>
      <c r="I121" s="25" t="n">
        <v>1200</v>
      </c>
      <c r="J121" s="25" t="n">
        <v>2</v>
      </c>
      <c r="K121" s="25" t="n">
        <v>0</v>
      </c>
      <c r="L121" s="25" t="n">
        <v>2592</v>
      </c>
      <c r="M121" s="25" t="n">
        <v>192</v>
      </c>
      <c r="N121" s="25" t="n">
        <v>0</v>
      </c>
      <c r="O121" s="25" t="n">
        <v>0</v>
      </c>
      <c r="P121" s="25">
        <f>MAX(0,I121*J121-K121)</f>
        <v/>
      </c>
      <c r="Q121" s="25">
        <f>MAX(0,L121-N121-M121+O121)</f>
        <v/>
      </c>
      <c r="R121" s="25">
        <f>MAX(0,P121-Q121)</f>
        <v/>
      </c>
      <c r="S121" s="51" t="n">
        <v>45980</v>
      </c>
      <c r="T121" s="51" t="n">
        <v>45980</v>
      </c>
      <c r="U121" s="25">
        <f>IF(S121=T121,"一致","冲突")</f>
        <v/>
      </c>
      <c r="V121" s="25" t="inlineStr">
        <is>
          <t>V3</t>
        </is>
      </c>
      <c r="W121" s="25" t="inlineStr">
        <is>
          <t>V3</t>
        </is>
      </c>
      <c r="X121" s="25">
        <f>IF(V121=W121,"一致","冲突")</f>
        <v/>
      </c>
      <c r="Y121" s="25">
        <f>IF(OR(R121&gt;0,U121="冲突",X121="冲突"),"高","低")</f>
        <v/>
      </c>
      <c r="Z121" s="25" t="inlineStr">
        <is>
          <t>团队模拟数据</t>
        </is>
      </c>
      <c r="AA121" s="25" t="inlineStr">
        <is>
          <t>依据业务规则生成，用于演示订单/BOM/库存/供应承诺闭环</t>
        </is>
      </c>
    </row>
    <row r="122">
      <c r="A122" s="25" t="inlineStr">
        <is>
          <t>SO-2441-1-M-DISPLAY</t>
        </is>
      </c>
      <c r="B122" s="25" t="inlineStr">
        <is>
          <t>EVT-0041</t>
        </is>
      </c>
      <c r="C122" s="25" t="inlineStr">
        <is>
          <t>WO-20251119-041</t>
        </is>
      </c>
      <c r="D122" s="25" t="inlineStr">
        <is>
          <t>SO-2441</t>
        </is>
      </c>
      <c r="E122" s="25" t="n">
        <v>1</v>
      </c>
      <c r="F122" s="25" t="inlineStr">
        <is>
          <t>M-DISPLAY</t>
        </is>
      </c>
      <c r="G122" s="25" t="inlineStr">
        <is>
          <t>显示模组</t>
        </is>
      </c>
      <c r="H122" s="51" t="n">
        <v>45982</v>
      </c>
      <c r="I122" s="25" t="n">
        <v>800</v>
      </c>
      <c r="J122" s="25" t="n">
        <v>1</v>
      </c>
      <c r="K122" s="25" t="n">
        <v>0</v>
      </c>
      <c r="L122" s="25" t="n">
        <v>504</v>
      </c>
      <c r="M122" s="25" t="n">
        <v>64</v>
      </c>
      <c r="N122" s="25" t="n">
        <v>0</v>
      </c>
      <c r="O122" s="25" t="n">
        <v>160</v>
      </c>
      <c r="P122" s="25">
        <f>MAX(0,I122*J122-K122)</f>
        <v/>
      </c>
      <c r="Q122" s="25">
        <f>MAX(0,L122-N122-M122+O122)</f>
        <v/>
      </c>
      <c r="R122" s="25">
        <f>MAX(0,P122-Q122)</f>
        <v/>
      </c>
      <c r="S122" s="51" t="n">
        <v>45981</v>
      </c>
      <c r="T122" s="51" t="n">
        <v>45981</v>
      </c>
      <c r="U122" s="25">
        <f>IF(S122=T122,"一致","冲突")</f>
        <v/>
      </c>
      <c r="V122" s="25" t="inlineStr">
        <is>
          <t>V3</t>
        </is>
      </c>
      <c r="W122" s="25" t="inlineStr">
        <is>
          <t>V3</t>
        </is>
      </c>
      <c r="X122" s="25">
        <f>IF(V122=W122,"一致","冲突")</f>
        <v/>
      </c>
      <c r="Y122" s="25">
        <f>IF(OR(R122&gt;0,U122="冲突",X122="冲突"),"高","低")</f>
        <v/>
      </c>
      <c r="Z122" s="25" t="inlineStr">
        <is>
          <t>团队模拟数据</t>
        </is>
      </c>
      <c r="AA122" s="25" t="inlineStr">
        <is>
          <t>依据业务规则生成，用于演示订单/BOM/库存/供应承诺闭环</t>
        </is>
      </c>
    </row>
    <row r="123">
      <c r="A123" s="25" t="inlineStr">
        <is>
          <t>SO-2441-2-M-PCBA</t>
        </is>
      </c>
      <c r="B123" s="25" t="inlineStr">
        <is>
          <t>EVT-0041</t>
        </is>
      </c>
      <c r="C123" s="25" t="inlineStr">
        <is>
          <t>WO-20251119-041</t>
        </is>
      </c>
      <c r="D123" s="25" t="inlineStr">
        <is>
          <t>SO-2441</t>
        </is>
      </c>
      <c r="E123" s="25" t="n">
        <v>2</v>
      </c>
      <c r="F123" s="25" t="inlineStr">
        <is>
          <t>M-PCBA</t>
        </is>
      </c>
      <c r="G123" s="25" t="inlineStr">
        <is>
          <t>主板组件</t>
        </is>
      </c>
      <c r="H123" s="51" t="n">
        <v>45982</v>
      </c>
      <c r="I123" s="25" t="n">
        <v>800</v>
      </c>
      <c r="J123" s="25" t="n">
        <v>1</v>
      </c>
      <c r="K123" s="25" t="n">
        <v>0</v>
      </c>
      <c r="L123" s="25" t="n">
        <v>864</v>
      </c>
      <c r="M123" s="25" t="n">
        <v>64</v>
      </c>
      <c r="N123" s="25" t="n">
        <v>0</v>
      </c>
      <c r="O123" s="25" t="n">
        <v>0</v>
      </c>
      <c r="P123" s="25">
        <f>MAX(0,I123*J123-K123)</f>
        <v/>
      </c>
      <c r="Q123" s="25">
        <f>MAX(0,L123-N123-M123+O123)</f>
        <v/>
      </c>
      <c r="R123" s="25">
        <f>MAX(0,P123-Q123)</f>
        <v/>
      </c>
      <c r="S123" s="51" t="n">
        <v>45981</v>
      </c>
      <c r="T123" s="51" t="n">
        <v>45981</v>
      </c>
      <c r="U123" s="25">
        <f>IF(S123=T123,"一致","冲突")</f>
        <v/>
      </c>
      <c r="V123" s="25" t="inlineStr">
        <is>
          <t>V3</t>
        </is>
      </c>
      <c r="W123" s="25" t="inlineStr">
        <is>
          <t>V2</t>
        </is>
      </c>
      <c r="X123" s="25">
        <f>IF(V123=W123,"一致","冲突")</f>
        <v/>
      </c>
      <c r="Y123" s="25">
        <f>IF(OR(R123&gt;0,U123="冲突",X123="冲突"),"高","低")</f>
        <v/>
      </c>
      <c r="Z123" s="25" t="inlineStr">
        <is>
          <t>团队模拟数据</t>
        </is>
      </c>
      <c r="AA123" s="25" t="inlineStr">
        <is>
          <t>依据业务规则生成，用于演示订单/BOM/库存/供应承诺闭环</t>
        </is>
      </c>
    </row>
    <row r="124">
      <c r="A124" s="25" t="inlineStr">
        <is>
          <t>SO-2441-3-M-HOUSING</t>
        </is>
      </c>
      <c r="B124" s="25" t="inlineStr">
        <is>
          <t>EVT-0041</t>
        </is>
      </c>
      <c r="C124" s="25" t="inlineStr">
        <is>
          <t>WO-20251119-041</t>
        </is>
      </c>
      <c r="D124" s="25" t="inlineStr">
        <is>
          <t>SO-2441</t>
        </is>
      </c>
      <c r="E124" s="25" t="n">
        <v>3</v>
      </c>
      <c r="F124" s="25" t="inlineStr">
        <is>
          <t>M-HOUSING</t>
        </is>
      </c>
      <c r="G124" s="25" t="inlineStr">
        <is>
          <t>结构件</t>
        </is>
      </c>
      <c r="H124" s="51" t="n">
        <v>45982</v>
      </c>
      <c r="I124" s="25" t="n">
        <v>800</v>
      </c>
      <c r="J124" s="25" t="n">
        <v>2</v>
      </c>
      <c r="K124" s="25" t="n">
        <v>0</v>
      </c>
      <c r="L124" s="25" t="n">
        <v>1888</v>
      </c>
      <c r="M124" s="25" t="n">
        <v>128</v>
      </c>
      <c r="N124" s="25" t="n">
        <v>160</v>
      </c>
      <c r="O124" s="25" t="n">
        <v>0</v>
      </c>
      <c r="P124" s="25">
        <f>MAX(0,I124*J124-K124)</f>
        <v/>
      </c>
      <c r="Q124" s="25">
        <f>MAX(0,L124-N124-M124+O124)</f>
        <v/>
      </c>
      <c r="R124" s="25">
        <f>MAX(0,P124-Q124)</f>
        <v/>
      </c>
      <c r="S124" s="51" t="n">
        <v>45981</v>
      </c>
      <c r="T124" s="51" t="n">
        <v>45981</v>
      </c>
      <c r="U124" s="25">
        <f>IF(S124=T124,"一致","冲突")</f>
        <v/>
      </c>
      <c r="V124" s="25" t="inlineStr">
        <is>
          <t>V3</t>
        </is>
      </c>
      <c r="W124" s="25" t="inlineStr">
        <is>
          <t>V3</t>
        </is>
      </c>
      <c r="X124" s="25">
        <f>IF(V124=W124,"一致","冲突")</f>
        <v/>
      </c>
      <c r="Y124" s="25">
        <f>IF(OR(R124&gt;0,U124="冲突",X124="冲突"),"高","低")</f>
        <v/>
      </c>
      <c r="Z124" s="25" t="inlineStr">
        <is>
          <t>团队模拟数据</t>
        </is>
      </c>
      <c r="AA124" s="25" t="inlineStr">
        <is>
          <t>依据业务规则生成，用于演示订单/BOM/库存/供应承诺闭环</t>
        </is>
      </c>
    </row>
    <row r="125">
      <c r="A125" s="25" t="inlineStr">
        <is>
          <t>SO-2442-1-M-DISPLAY</t>
        </is>
      </c>
      <c r="B125" s="25" t="inlineStr">
        <is>
          <t>EVT-0042</t>
        </is>
      </c>
      <c r="C125" s="25" t="inlineStr">
        <is>
          <t>WO-20251120-042</t>
        </is>
      </c>
      <c r="D125" s="25" t="inlineStr">
        <is>
          <t>SO-2442</t>
        </is>
      </c>
      <c r="E125" s="25" t="n">
        <v>1</v>
      </c>
      <c r="F125" s="25" t="inlineStr">
        <is>
          <t>M-DISPLAY</t>
        </is>
      </c>
      <c r="G125" s="25" t="inlineStr">
        <is>
          <t>显示模组</t>
        </is>
      </c>
      <c r="H125" s="51" t="n">
        <v>45983</v>
      </c>
      <c r="I125" s="25" t="n">
        <v>900</v>
      </c>
      <c r="J125" s="25" t="n">
        <v>1</v>
      </c>
      <c r="K125" s="25" t="n">
        <v>0</v>
      </c>
      <c r="L125" s="25" t="n">
        <v>972</v>
      </c>
      <c r="M125" s="25" t="n">
        <v>72</v>
      </c>
      <c r="N125" s="25" t="n">
        <v>0</v>
      </c>
      <c r="O125" s="25" t="n">
        <v>0</v>
      </c>
      <c r="P125" s="25">
        <f>MAX(0,I125*J125-K125)</f>
        <v/>
      </c>
      <c r="Q125" s="25">
        <f>MAX(0,L125-N125-M125+O125)</f>
        <v/>
      </c>
      <c r="R125" s="25">
        <f>MAX(0,P125-Q125)</f>
        <v/>
      </c>
      <c r="S125" s="51" t="n">
        <v>45982</v>
      </c>
      <c r="T125" s="51" t="n">
        <v>45982</v>
      </c>
      <c r="U125" s="25">
        <f>IF(S125=T125,"一致","冲突")</f>
        <v/>
      </c>
      <c r="V125" s="25" t="inlineStr">
        <is>
          <t>V3</t>
        </is>
      </c>
      <c r="W125" s="25" t="inlineStr">
        <is>
          <t>V3</t>
        </is>
      </c>
      <c r="X125" s="25">
        <f>IF(V125=W125,"一致","冲突")</f>
        <v/>
      </c>
      <c r="Y125" s="25">
        <f>IF(OR(R125&gt;0,U125="冲突",X125="冲突"),"高","低")</f>
        <v/>
      </c>
      <c r="Z125" s="25" t="inlineStr">
        <is>
          <t>团队模拟数据</t>
        </is>
      </c>
      <c r="AA125" s="25" t="inlineStr">
        <is>
          <t>依据业务规则生成，用于演示订单/BOM/库存/供应承诺闭环</t>
        </is>
      </c>
    </row>
    <row r="126">
      <c r="A126" s="25" t="inlineStr">
        <is>
          <t>SO-2442-2-M-PCBA</t>
        </is>
      </c>
      <c r="B126" s="25" t="inlineStr">
        <is>
          <t>EVT-0042</t>
        </is>
      </c>
      <c r="C126" s="25" t="inlineStr">
        <is>
          <t>WO-20251120-042</t>
        </is>
      </c>
      <c r="D126" s="25" t="inlineStr">
        <is>
          <t>SO-2442</t>
        </is>
      </c>
      <c r="E126" s="25" t="n">
        <v>2</v>
      </c>
      <c r="F126" s="25" t="inlineStr">
        <is>
          <t>M-PCBA</t>
        </is>
      </c>
      <c r="G126" s="25" t="inlineStr">
        <is>
          <t>主板组件</t>
        </is>
      </c>
      <c r="H126" s="51" t="n">
        <v>45983</v>
      </c>
      <c r="I126" s="25" t="n">
        <v>900</v>
      </c>
      <c r="J126" s="25" t="n">
        <v>1</v>
      </c>
      <c r="K126" s="25" t="n">
        <v>0</v>
      </c>
      <c r="L126" s="25" t="n">
        <v>1062</v>
      </c>
      <c r="M126" s="25" t="n">
        <v>72</v>
      </c>
      <c r="N126" s="25" t="n">
        <v>90</v>
      </c>
      <c r="O126" s="25" t="n">
        <v>0</v>
      </c>
      <c r="P126" s="25">
        <f>MAX(0,I126*J126-K126)</f>
        <v/>
      </c>
      <c r="Q126" s="25">
        <f>MAX(0,L126-N126-M126+O126)</f>
        <v/>
      </c>
      <c r="R126" s="25">
        <f>MAX(0,P126-Q126)</f>
        <v/>
      </c>
      <c r="S126" s="51" t="n">
        <v>45982</v>
      </c>
      <c r="T126" s="51" t="n">
        <v>45982</v>
      </c>
      <c r="U126" s="25">
        <f>IF(S126=T126,"一致","冲突")</f>
        <v/>
      </c>
      <c r="V126" s="25" t="inlineStr">
        <is>
          <t>V3</t>
        </is>
      </c>
      <c r="W126" s="25" t="inlineStr">
        <is>
          <t>V3</t>
        </is>
      </c>
      <c r="X126" s="25">
        <f>IF(V126=W126,"一致","冲突")</f>
        <v/>
      </c>
      <c r="Y126" s="25">
        <f>IF(OR(R126&gt;0,U126="冲突",X126="冲突"),"高","低")</f>
        <v/>
      </c>
      <c r="Z126" s="25" t="inlineStr">
        <is>
          <t>团队模拟数据</t>
        </is>
      </c>
      <c r="AA126" s="25" t="inlineStr">
        <is>
          <t>依据业务规则生成，用于演示订单/BOM/库存/供应承诺闭环</t>
        </is>
      </c>
    </row>
    <row r="127">
      <c r="A127" s="25" t="inlineStr">
        <is>
          <t>SO-2442-3-M-HOUSING</t>
        </is>
      </c>
      <c r="B127" s="25" t="inlineStr">
        <is>
          <t>EVT-0042</t>
        </is>
      </c>
      <c r="C127" s="25" t="inlineStr">
        <is>
          <t>WO-20251120-042</t>
        </is>
      </c>
      <c r="D127" s="25" t="inlineStr">
        <is>
          <t>SO-2442</t>
        </is>
      </c>
      <c r="E127" s="25" t="n">
        <v>3</v>
      </c>
      <c r="F127" s="25" t="inlineStr">
        <is>
          <t>M-HOUSING</t>
        </is>
      </c>
      <c r="G127" s="25" t="inlineStr">
        <is>
          <t>结构件</t>
        </is>
      </c>
      <c r="H127" s="51" t="n">
        <v>45983</v>
      </c>
      <c r="I127" s="25" t="n">
        <v>900</v>
      </c>
      <c r="J127" s="25" t="n">
        <v>2</v>
      </c>
      <c r="K127" s="25" t="n">
        <v>0</v>
      </c>
      <c r="L127" s="25" t="n">
        <v>1944</v>
      </c>
      <c r="M127" s="25" t="n">
        <v>144</v>
      </c>
      <c r="N127" s="25" t="n">
        <v>0</v>
      </c>
      <c r="O127" s="25" t="n">
        <v>0</v>
      </c>
      <c r="P127" s="25">
        <f>MAX(0,I127*J127-K127)</f>
        <v/>
      </c>
      <c r="Q127" s="25">
        <f>MAX(0,L127-N127-M127+O127)</f>
        <v/>
      </c>
      <c r="R127" s="25">
        <f>MAX(0,P127-Q127)</f>
        <v/>
      </c>
      <c r="S127" s="51" t="n">
        <v>45982</v>
      </c>
      <c r="T127" s="51" t="n">
        <v>45982</v>
      </c>
      <c r="U127" s="25">
        <f>IF(S127=T127,"一致","冲突")</f>
        <v/>
      </c>
      <c r="V127" s="25" t="inlineStr">
        <is>
          <t>V3</t>
        </is>
      </c>
      <c r="W127" s="25" t="inlineStr">
        <is>
          <t>V3</t>
        </is>
      </c>
      <c r="X127" s="25">
        <f>IF(V127=W127,"一致","冲突")</f>
        <v/>
      </c>
      <c r="Y127" s="25">
        <f>IF(OR(R127&gt;0,U127="冲突",X127="冲突"),"高","低")</f>
        <v/>
      </c>
      <c r="Z127" s="25" t="inlineStr">
        <is>
          <t>团队模拟数据</t>
        </is>
      </c>
      <c r="AA127" s="25" t="inlineStr">
        <is>
          <t>依据业务规则生成，用于演示订单/BOM/库存/供应承诺闭环</t>
        </is>
      </c>
    </row>
    <row r="128">
      <c r="A128" s="25" t="inlineStr">
        <is>
          <t>SO-2443-1-M-DISPLAY</t>
        </is>
      </c>
      <c r="B128" s="25" t="inlineStr">
        <is>
          <t>EVT-0043</t>
        </is>
      </c>
      <c r="C128" s="25" t="inlineStr">
        <is>
          <t>WO-20251121-043</t>
        </is>
      </c>
      <c r="D128" s="25" t="inlineStr">
        <is>
          <t>SO-2443</t>
        </is>
      </c>
      <c r="E128" s="25" t="n">
        <v>1</v>
      </c>
      <c r="F128" s="25" t="inlineStr">
        <is>
          <t>M-DISPLAY</t>
        </is>
      </c>
      <c r="G128" s="25" t="inlineStr">
        <is>
          <t>显示模组</t>
        </is>
      </c>
      <c r="H128" s="51" t="n">
        <v>45984</v>
      </c>
      <c r="I128" s="25" t="n">
        <v>1000</v>
      </c>
      <c r="J128" s="25" t="n">
        <v>1</v>
      </c>
      <c r="K128" s="25" t="n">
        <v>0</v>
      </c>
      <c r="L128" s="25" t="n">
        <v>1180</v>
      </c>
      <c r="M128" s="25" t="n">
        <v>80</v>
      </c>
      <c r="N128" s="25" t="n">
        <v>100</v>
      </c>
      <c r="O128" s="25" t="n">
        <v>0</v>
      </c>
      <c r="P128" s="25">
        <f>MAX(0,I128*J128-K128)</f>
        <v/>
      </c>
      <c r="Q128" s="25">
        <f>MAX(0,L128-N128-M128+O128)</f>
        <v/>
      </c>
      <c r="R128" s="25">
        <f>MAX(0,P128-Q128)</f>
        <v/>
      </c>
      <c r="S128" s="51" t="n">
        <v>45983</v>
      </c>
      <c r="T128" s="51" t="n">
        <v>45985</v>
      </c>
      <c r="U128" s="25">
        <f>IF(S128=T128,"一致","冲突")</f>
        <v/>
      </c>
      <c r="V128" s="25" t="inlineStr">
        <is>
          <t>V3</t>
        </is>
      </c>
      <c r="W128" s="25" t="inlineStr">
        <is>
          <t>V3</t>
        </is>
      </c>
      <c r="X128" s="25">
        <f>IF(V128=W128,"一致","冲突")</f>
        <v/>
      </c>
      <c r="Y128" s="25">
        <f>IF(OR(R128&gt;0,U128="冲突",X128="冲突"),"高","低")</f>
        <v/>
      </c>
      <c r="Z128" s="25" t="inlineStr">
        <is>
          <t>团队模拟数据</t>
        </is>
      </c>
      <c r="AA128" s="25" t="inlineStr">
        <is>
          <t>依据业务规则生成，用于演示订单/BOM/库存/供应承诺闭环</t>
        </is>
      </c>
    </row>
    <row r="129">
      <c r="A129" s="25" t="inlineStr">
        <is>
          <t>SO-2443-2-M-PCBA</t>
        </is>
      </c>
      <c r="B129" s="25" t="inlineStr">
        <is>
          <t>EVT-0043</t>
        </is>
      </c>
      <c r="C129" s="25" t="inlineStr">
        <is>
          <t>WO-20251121-043</t>
        </is>
      </c>
      <c r="D129" s="25" t="inlineStr">
        <is>
          <t>SO-2443</t>
        </is>
      </c>
      <c r="E129" s="25" t="n">
        <v>2</v>
      </c>
      <c r="F129" s="25" t="inlineStr">
        <is>
          <t>M-PCBA</t>
        </is>
      </c>
      <c r="G129" s="25" t="inlineStr">
        <is>
          <t>主板组件</t>
        </is>
      </c>
      <c r="H129" s="51" t="n">
        <v>45984</v>
      </c>
      <c r="I129" s="25" t="n">
        <v>1000</v>
      </c>
      <c r="J129" s="25" t="n">
        <v>1</v>
      </c>
      <c r="K129" s="25" t="n">
        <v>0</v>
      </c>
      <c r="L129" s="25" t="n">
        <v>1080</v>
      </c>
      <c r="M129" s="25" t="n">
        <v>80</v>
      </c>
      <c r="N129" s="25" t="n">
        <v>0</v>
      </c>
      <c r="O129" s="25" t="n">
        <v>0</v>
      </c>
      <c r="P129" s="25">
        <f>MAX(0,I129*J129-K129)</f>
        <v/>
      </c>
      <c r="Q129" s="25">
        <f>MAX(0,L129-N129-M129+O129)</f>
        <v/>
      </c>
      <c r="R129" s="25">
        <f>MAX(0,P129-Q129)</f>
        <v/>
      </c>
      <c r="S129" s="51" t="n">
        <v>45983</v>
      </c>
      <c r="T129" s="51" t="n">
        <v>45983</v>
      </c>
      <c r="U129" s="25">
        <f>IF(S129=T129,"一致","冲突")</f>
        <v/>
      </c>
      <c r="V129" s="25" t="inlineStr">
        <is>
          <t>V3</t>
        </is>
      </c>
      <c r="W129" s="25" t="inlineStr">
        <is>
          <t>V3</t>
        </is>
      </c>
      <c r="X129" s="25">
        <f>IF(V129=W129,"一致","冲突")</f>
        <v/>
      </c>
      <c r="Y129" s="25">
        <f>IF(OR(R129&gt;0,U129="冲突",X129="冲突"),"高","低")</f>
        <v/>
      </c>
      <c r="Z129" s="25" t="inlineStr">
        <is>
          <t>团队模拟数据</t>
        </is>
      </c>
      <c r="AA129" s="25" t="inlineStr">
        <is>
          <t>依据业务规则生成，用于演示订单/BOM/库存/供应承诺闭环</t>
        </is>
      </c>
    </row>
    <row r="130">
      <c r="A130" s="25" t="inlineStr">
        <is>
          <t>SO-2443-3-M-HOUSING</t>
        </is>
      </c>
      <c r="B130" s="25" t="inlineStr">
        <is>
          <t>EVT-0043</t>
        </is>
      </c>
      <c r="C130" s="25" t="inlineStr">
        <is>
          <t>WO-20251121-043</t>
        </is>
      </c>
      <c r="D130" s="25" t="inlineStr">
        <is>
          <t>SO-2443</t>
        </is>
      </c>
      <c r="E130" s="25" t="n">
        <v>3</v>
      </c>
      <c r="F130" s="25" t="inlineStr">
        <is>
          <t>M-HOUSING</t>
        </is>
      </c>
      <c r="G130" s="25" t="inlineStr">
        <is>
          <t>结构件</t>
        </is>
      </c>
      <c r="H130" s="51" t="n">
        <v>45984</v>
      </c>
      <c r="I130" s="25" t="n">
        <v>1000</v>
      </c>
      <c r="J130" s="25" t="n">
        <v>2</v>
      </c>
      <c r="K130" s="25" t="n">
        <v>0</v>
      </c>
      <c r="L130" s="25" t="n">
        <v>1660</v>
      </c>
      <c r="M130" s="25" t="n">
        <v>160</v>
      </c>
      <c r="N130" s="25" t="n">
        <v>0</v>
      </c>
      <c r="O130" s="25" t="n">
        <v>0</v>
      </c>
      <c r="P130" s="25">
        <f>MAX(0,I130*J130-K130)</f>
        <v/>
      </c>
      <c r="Q130" s="25">
        <f>MAX(0,L130-N130-M130+O130)</f>
        <v/>
      </c>
      <c r="R130" s="25">
        <f>MAX(0,P130-Q130)</f>
        <v/>
      </c>
      <c r="S130" s="51" t="n">
        <v>45983</v>
      </c>
      <c r="T130" s="51" t="n">
        <v>45983</v>
      </c>
      <c r="U130" s="25">
        <f>IF(S130=T130,"一致","冲突")</f>
        <v/>
      </c>
      <c r="V130" s="25" t="inlineStr">
        <is>
          <t>V3</t>
        </is>
      </c>
      <c r="W130" s="25" t="inlineStr">
        <is>
          <t>V3</t>
        </is>
      </c>
      <c r="X130" s="25">
        <f>IF(V130=W130,"一致","冲突")</f>
        <v/>
      </c>
      <c r="Y130" s="25">
        <f>IF(OR(R130&gt;0,U130="冲突",X130="冲突"),"高","低")</f>
        <v/>
      </c>
      <c r="Z130" s="25" t="inlineStr">
        <is>
          <t>团队模拟数据</t>
        </is>
      </c>
      <c r="AA130" s="25" t="inlineStr">
        <is>
          <t>依据业务规则生成，用于演示订单/BOM/库存/供应承诺闭环</t>
        </is>
      </c>
    </row>
    <row r="131">
      <c r="A131" s="25" t="inlineStr">
        <is>
          <t>SO-2444-1-M-DISPLAY</t>
        </is>
      </c>
      <c r="B131" s="25" t="inlineStr">
        <is>
          <t>EVT-0044</t>
        </is>
      </c>
      <c r="C131" s="25" t="inlineStr">
        <is>
          <t>WO-20251124-044</t>
        </is>
      </c>
      <c r="D131" s="25" t="inlineStr">
        <is>
          <t>SO-2444</t>
        </is>
      </c>
      <c r="E131" s="25" t="n">
        <v>1</v>
      </c>
      <c r="F131" s="25" t="inlineStr">
        <is>
          <t>M-DISPLAY</t>
        </is>
      </c>
      <c r="G131" s="25" t="inlineStr">
        <is>
          <t>显示模组</t>
        </is>
      </c>
      <c r="H131" s="51" t="n">
        <v>45987</v>
      </c>
      <c r="I131" s="25" t="n">
        <v>1100</v>
      </c>
      <c r="J131" s="25" t="n">
        <v>1</v>
      </c>
      <c r="K131" s="25" t="n">
        <v>0</v>
      </c>
      <c r="L131" s="25" t="n">
        <v>1188</v>
      </c>
      <c r="M131" s="25" t="n">
        <v>88</v>
      </c>
      <c r="N131" s="25" t="n">
        <v>0</v>
      </c>
      <c r="O131" s="25" t="n">
        <v>0</v>
      </c>
      <c r="P131" s="25">
        <f>MAX(0,I131*J131-K131)</f>
        <v/>
      </c>
      <c r="Q131" s="25">
        <f>MAX(0,L131-N131-M131+O131)</f>
        <v/>
      </c>
      <c r="R131" s="25">
        <f>MAX(0,P131-Q131)</f>
        <v/>
      </c>
      <c r="S131" s="51" t="n">
        <v>45986</v>
      </c>
      <c r="T131" s="51" t="n">
        <v>45986</v>
      </c>
      <c r="U131" s="25">
        <f>IF(S131=T131,"一致","冲突")</f>
        <v/>
      </c>
      <c r="V131" s="25" t="inlineStr">
        <is>
          <t>V3</t>
        </is>
      </c>
      <c r="W131" s="25" t="inlineStr">
        <is>
          <t>V3</t>
        </is>
      </c>
      <c r="X131" s="25">
        <f>IF(V131=W131,"一致","冲突")</f>
        <v/>
      </c>
      <c r="Y131" s="25">
        <f>IF(OR(R131&gt;0,U131="冲突",X131="冲突"),"高","低")</f>
        <v/>
      </c>
      <c r="Z131" s="25" t="inlineStr">
        <is>
          <t>团队模拟数据</t>
        </is>
      </c>
      <c r="AA131" s="25" t="inlineStr">
        <is>
          <t>依据业务规则生成，用于演示订单/BOM/库存/供应承诺闭环</t>
        </is>
      </c>
    </row>
    <row r="132">
      <c r="A132" s="25" t="inlineStr">
        <is>
          <t>SO-2444-2-M-PCBA</t>
        </is>
      </c>
      <c r="B132" s="25" t="inlineStr">
        <is>
          <t>EVT-0044</t>
        </is>
      </c>
      <c r="C132" s="25" t="inlineStr">
        <is>
          <t>WO-20251124-044</t>
        </is>
      </c>
      <c r="D132" s="25" t="inlineStr">
        <is>
          <t>SO-2444</t>
        </is>
      </c>
      <c r="E132" s="25" t="n">
        <v>2</v>
      </c>
      <c r="F132" s="25" t="inlineStr">
        <is>
          <t>M-PCBA</t>
        </is>
      </c>
      <c r="G132" s="25" t="inlineStr">
        <is>
          <t>主板组件</t>
        </is>
      </c>
      <c r="H132" s="51" t="n">
        <v>45987</v>
      </c>
      <c r="I132" s="25" t="n">
        <v>1100</v>
      </c>
      <c r="J132" s="25" t="n">
        <v>1</v>
      </c>
      <c r="K132" s="25" t="n">
        <v>0</v>
      </c>
      <c r="L132" s="25" t="n">
        <v>913</v>
      </c>
      <c r="M132" s="25" t="n">
        <v>88</v>
      </c>
      <c r="N132" s="25" t="n">
        <v>0</v>
      </c>
      <c r="O132" s="25" t="n">
        <v>0</v>
      </c>
      <c r="P132" s="25">
        <f>MAX(0,I132*J132-K132)</f>
        <v/>
      </c>
      <c r="Q132" s="25">
        <f>MAX(0,L132-N132-M132+O132)</f>
        <v/>
      </c>
      <c r="R132" s="25">
        <f>MAX(0,P132-Q132)</f>
        <v/>
      </c>
      <c r="S132" s="51" t="n">
        <v>45986</v>
      </c>
      <c r="T132" s="51" t="n">
        <v>45986</v>
      </c>
      <c r="U132" s="25">
        <f>IF(S132=T132,"一致","冲突")</f>
        <v/>
      </c>
      <c r="V132" s="25" t="inlineStr">
        <is>
          <t>V3</t>
        </is>
      </c>
      <c r="W132" s="25" t="inlineStr">
        <is>
          <t>V3</t>
        </is>
      </c>
      <c r="X132" s="25">
        <f>IF(V132=W132,"一致","冲突")</f>
        <v/>
      </c>
      <c r="Y132" s="25">
        <f>IF(OR(R132&gt;0,U132="冲突",X132="冲突"),"高","低")</f>
        <v/>
      </c>
      <c r="Z132" s="25" t="inlineStr">
        <is>
          <t>团队模拟数据</t>
        </is>
      </c>
      <c r="AA132" s="25" t="inlineStr">
        <is>
          <t>依据业务规则生成，用于演示订单/BOM/库存/供应承诺闭环</t>
        </is>
      </c>
    </row>
    <row r="133">
      <c r="A133" s="25" t="inlineStr">
        <is>
          <t>SO-2444-3-M-HOUSING</t>
        </is>
      </c>
      <c r="B133" s="25" t="inlineStr">
        <is>
          <t>EVT-0044</t>
        </is>
      </c>
      <c r="C133" s="25" t="inlineStr">
        <is>
          <t>WO-20251124-044</t>
        </is>
      </c>
      <c r="D133" s="25" t="inlineStr">
        <is>
          <t>SO-2444</t>
        </is>
      </c>
      <c r="E133" s="25" t="n">
        <v>3</v>
      </c>
      <c r="F133" s="25" t="inlineStr">
        <is>
          <t>M-HOUSING</t>
        </is>
      </c>
      <c r="G133" s="25" t="inlineStr">
        <is>
          <t>结构件</t>
        </is>
      </c>
      <c r="H133" s="51" t="n">
        <v>45987</v>
      </c>
      <c r="I133" s="25" t="n">
        <v>1100</v>
      </c>
      <c r="J133" s="25" t="n">
        <v>2</v>
      </c>
      <c r="K133" s="25" t="n">
        <v>0</v>
      </c>
      <c r="L133" s="25" t="n">
        <v>1936</v>
      </c>
      <c r="M133" s="25" t="n">
        <v>176</v>
      </c>
      <c r="N133" s="25" t="n">
        <v>0</v>
      </c>
      <c r="O133" s="25" t="n">
        <v>440</v>
      </c>
      <c r="P133" s="25">
        <f>MAX(0,I133*J133-K133)</f>
        <v/>
      </c>
      <c r="Q133" s="25">
        <f>MAX(0,L133-N133-M133+O133)</f>
        <v/>
      </c>
      <c r="R133" s="25">
        <f>MAX(0,P133-Q133)</f>
        <v/>
      </c>
      <c r="S133" s="51" t="n">
        <v>45986</v>
      </c>
      <c r="T133" s="51" t="n">
        <v>45986</v>
      </c>
      <c r="U133" s="25">
        <f>IF(S133=T133,"一致","冲突")</f>
        <v/>
      </c>
      <c r="V133" s="25" t="inlineStr">
        <is>
          <t>V3</t>
        </is>
      </c>
      <c r="W133" s="25" t="inlineStr">
        <is>
          <t>V3</t>
        </is>
      </c>
      <c r="X133" s="25">
        <f>IF(V133=W133,"一致","冲突")</f>
        <v/>
      </c>
      <c r="Y133" s="25">
        <f>IF(OR(R133&gt;0,U133="冲突",X133="冲突"),"高","低")</f>
        <v/>
      </c>
      <c r="Z133" s="25" t="inlineStr">
        <is>
          <t>团队模拟数据</t>
        </is>
      </c>
      <c r="AA133" s="25" t="inlineStr">
        <is>
          <t>依据业务规则生成，用于演示订单/BOM/库存/供应承诺闭环</t>
        </is>
      </c>
    </row>
    <row r="134">
      <c r="A134" s="25" t="inlineStr">
        <is>
          <t>SO-2445-1-M-DISPLAY</t>
        </is>
      </c>
      <c r="B134" s="25" t="inlineStr">
        <is>
          <t>EVT-0045</t>
        </is>
      </c>
      <c r="C134" s="25" t="inlineStr">
        <is>
          <t>WO-20251125-045</t>
        </is>
      </c>
      <c r="D134" s="25" t="inlineStr">
        <is>
          <t>SO-2445</t>
        </is>
      </c>
      <c r="E134" s="25" t="n">
        <v>1</v>
      </c>
      <c r="F134" s="25" t="inlineStr">
        <is>
          <t>M-DISPLAY</t>
        </is>
      </c>
      <c r="G134" s="25" t="inlineStr">
        <is>
          <t>显示模组</t>
        </is>
      </c>
      <c r="H134" s="51" t="n">
        <v>45988</v>
      </c>
      <c r="I134" s="25" t="n">
        <v>1200</v>
      </c>
      <c r="J134" s="25" t="n">
        <v>1</v>
      </c>
      <c r="K134" s="25" t="n">
        <v>0</v>
      </c>
      <c r="L134" s="25" t="n">
        <v>996</v>
      </c>
      <c r="M134" s="25" t="n">
        <v>96</v>
      </c>
      <c r="N134" s="25" t="n">
        <v>0</v>
      </c>
      <c r="O134" s="25" t="n">
        <v>0</v>
      </c>
      <c r="P134" s="25">
        <f>MAX(0,I134*J134-K134)</f>
        <v/>
      </c>
      <c r="Q134" s="25">
        <f>MAX(0,L134-N134-M134+O134)</f>
        <v/>
      </c>
      <c r="R134" s="25">
        <f>MAX(0,P134-Q134)</f>
        <v/>
      </c>
      <c r="S134" s="51" t="n">
        <v>45987</v>
      </c>
      <c r="T134" s="51" t="n">
        <v>45987</v>
      </c>
      <c r="U134" s="25">
        <f>IF(S134=T134,"一致","冲突")</f>
        <v/>
      </c>
      <c r="V134" s="25" t="inlineStr">
        <is>
          <t>V3</t>
        </is>
      </c>
      <c r="W134" s="25" t="inlineStr">
        <is>
          <t>V3</t>
        </is>
      </c>
      <c r="X134" s="25">
        <f>IF(V134=W134,"一致","冲突")</f>
        <v/>
      </c>
      <c r="Y134" s="25">
        <f>IF(OR(R134&gt;0,U134="冲突",X134="冲突"),"高","低")</f>
        <v/>
      </c>
      <c r="Z134" s="25" t="inlineStr">
        <is>
          <t>团队模拟数据</t>
        </is>
      </c>
      <c r="AA134" s="25" t="inlineStr">
        <is>
          <t>依据业务规则生成，用于演示订单/BOM/库存/供应承诺闭环</t>
        </is>
      </c>
    </row>
    <row r="135">
      <c r="A135" s="25" t="inlineStr">
        <is>
          <t>SO-2445-2-M-PCBA</t>
        </is>
      </c>
      <c r="B135" s="25" t="inlineStr">
        <is>
          <t>EVT-0045</t>
        </is>
      </c>
      <c r="C135" s="25" t="inlineStr">
        <is>
          <t>WO-20251125-045</t>
        </is>
      </c>
      <c r="D135" s="25" t="inlineStr">
        <is>
          <t>SO-2445</t>
        </is>
      </c>
      <c r="E135" s="25" t="n">
        <v>2</v>
      </c>
      <c r="F135" s="25" t="inlineStr">
        <is>
          <t>M-PCBA</t>
        </is>
      </c>
      <c r="G135" s="25" t="inlineStr">
        <is>
          <t>主板组件</t>
        </is>
      </c>
      <c r="H135" s="51" t="n">
        <v>45988</v>
      </c>
      <c r="I135" s="25" t="n">
        <v>1200</v>
      </c>
      <c r="J135" s="25" t="n">
        <v>1</v>
      </c>
      <c r="K135" s="25" t="n">
        <v>0</v>
      </c>
      <c r="L135" s="25" t="n">
        <v>1056</v>
      </c>
      <c r="M135" s="25" t="n">
        <v>96</v>
      </c>
      <c r="N135" s="25" t="n">
        <v>0</v>
      </c>
      <c r="O135" s="25" t="n">
        <v>240</v>
      </c>
      <c r="P135" s="25">
        <f>MAX(0,I135*J135-K135)</f>
        <v/>
      </c>
      <c r="Q135" s="25">
        <f>MAX(0,L135-N135-M135+O135)</f>
        <v/>
      </c>
      <c r="R135" s="25">
        <f>MAX(0,P135-Q135)</f>
        <v/>
      </c>
      <c r="S135" s="51" t="n">
        <v>45987</v>
      </c>
      <c r="T135" s="51" t="n">
        <v>45987</v>
      </c>
      <c r="U135" s="25">
        <f>IF(S135=T135,"一致","冲突")</f>
        <v/>
      </c>
      <c r="V135" s="25" t="inlineStr">
        <is>
          <t>V3</t>
        </is>
      </c>
      <c r="W135" s="25" t="inlineStr">
        <is>
          <t>V3</t>
        </is>
      </c>
      <c r="X135" s="25">
        <f>IF(V135=W135,"一致","冲突")</f>
        <v/>
      </c>
      <c r="Y135" s="25">
        <f>IF(OR(R135&gt;0,U135="冲突",X135="冲突"),"高","低")</f>
        <v/>
      </c>
      <c r="Z135" s="25" t="inlineStr">
        <is>
          <t>团队模拟数据</t>
        </is>
      </c>
      <c r="AA135" s="25" t="inlineStr">
        <is>
          <t>依据业务规则生成，用于演示订单/BOM/库存/供应承诺闭环</t>
        </is>
      </c>
    </row>
    <row r="136">
      <c r="A136" s="25" t="inlineStr">
        <is>
          <t>SO-2445-3-M-HOUSING</t>
        </is>
      </c>
      <c r="B136" s="25" t="inlineStr">
        <is>
          <t>EVT-0045</t>
        </is>
      </c>
      <c r="C136" s="25" t="inlineStr">
        <is>
          <t>WO-20251125-045</t>
        </is>
      </c>
      <c r="D136" s="25" t="inlineStr">
        <is>
          <t>SO-2445</t>
        </is>
      </c>
      <c r="E136" s="25" t="n">
        <v>3</v>
      </c>
      <c r="F136" s="25" t="inlineStr">
        <is>
          <t>M-HOUSING</t>
        </is>
      </c>
      <c r="G136" s="25" t="inlineStr">
        <is>
          <t>结构件</t>
        </is>
      </c>
      <c r="H136" s="51" t="n">
        <v>45988</v>
      </c>
      <c r="I136" s="25" t="n">
        <v>1200</v>
      </c>
      <c r="J136" s="25" t="n">
        <v>2</v>
      </c>
      <c r="K136" s="25" t="n">
        <v>0</v>
      </c>
      <c r="L136" s="25" t="n">
        <v>2592</v>
      </c>
      <c r="M136" s="25" t="n">
        <v>192</v>
      </c>
      <c r="N136" s="25" t="n">
        <v>0</v>
      </c>
      <c r="O136" s="25" t="n">
        <v>0</v>
      </c>
      <c r="P136" s="25">
        <f>MAX(0,I136*J136-K136)</f>
        <v/>
      </c>
      <c r="Q136" s="25">
        <f>MAX(0,L136-N136-M136+O136)</f>
        <v/>
      </c>
      <c r="R136" s="25">
        <f>MAX(0,P136-Q136)</f>
        <v/>
      </c>
      <c r="S136" s="51" t="n">
        <v>45987</v>
      </c>
      <c r="T136" s="51" t="n">
        <v>45987</v>
      </c>
      <c r="U136" s="25">
        <f>IF(S136=T136,"一致","冲突")</f>
        <v/>
      </c>
      <c r="V136" s="25" t="inlineStr">
        <is>
          <t>V3</t>
        </is>
      </c>
      <c r="W136" s="25" t="inlineStr">
        <is>
          <t>V3</t>
        </is>
      </c>
      <c r="X136" s="25">
        <f>IF(V136=W136,"一致","冲突")</f>
        <v/>
      </c>
      <c r="Y136" s="25">
        <f>IF(OR(R136&gt;0,U136="冲突",X136="冲突"),"高","低")</f>
        <v/>
      </c>
      <c r="Z136" s="25" t="inlineStr">
        <is>
          <t>团队模拟数据</t>
        </is>
      </c>
      <c r="AA136" s="25" t="inlineStr">
        <is>
          <t>依据业务规则生成，用于演示订单/BOM/库存/供应承诺闭环</t>
        </is>
      </c>
    </row>
    <row r="137">
      <c r="A137" s="25" t="inlineStr">
        <is>
          <t>SO-2446-1-M-DISPLAY</t>
        </is>
      </c>
      <c r="B137" s="25" t="inlineStr">
        <is>
          <t>EVT-0046</t>
        </is>
      </c>
      <c r="C137" s="25" t="inlineStr">
        <is>
          <t>WO-20251126-046</t>
        </is>
      </c>
      <c r="D137" s="25" t="inlineStr">
        <is>
          <t>SO-2446</t>
        </is>
      </c>
      <c r="E137" s="25" t="n">
        <v>1</v>
      </c>
      <c r="F137" s="25" t="inlineStr">
        <is>
          <t>M-DISPLAY</t>
        </is>
      </c>
      <c r="G137" s="25" t="inlineStr">
        <is>
          <t>显示模组</t>
        </is>
      </c>
      <c r="H137" s="51" t="n">
        <v>45989</v>
      </c>
      <c r="I137" s="25" t="n">
        <v>800</v>
      </c>
      <c r="J137" s="25" t="n">
        <v>1</v>
      </c>
      <c r="K137" s="25" t="n">
        <v>0</v>
      </c>
      <c r="L137" s="25" t="n">
        <v>704</v>
      </c>
      <c r="M137" s="25" t="n">
        <v>64</v>
      </c>
      <c r="N137" s="25" t="n">
        <v>0</v>
      </c>
      <c r="O137" s="25" t="n">
        <v>160</v>
      </c>
      <c r="P137" s="25">
        <f>MAX(0,I137*J137-K137)</f>
        <v/>
      </c>
      <c r="Q137" s="25">
        <f>MAX(0,L137-N137-M137+O137)</f>
        <v/>
      </c>
      <c r="R137" s="25">
        <f>MAX(0,P137-Q137)</f>
        <v/>
      </c>
      <c r="S137" s="51" t="n">
        <v>45988</v>
      </c>
      <c r="T137" s="51" t="n">
        <v>45988</v>
      </c>
      <c r="U137" s="25">
        <f>IF(S137=T137,"一致","冲突")</f>
        <v/>
      </c>
      <c r="V137" s="25" t="inlineStr">
        <is>
          <t>V3</t>
        </is>
      </c>
      <c r="W137" s="25" t="inlineStr">
        <is>
          <t>V3</t>
        </is>
      </c>
      <c r="X137" s="25">
        <f>IF(V137=W137,"一致","冲突")</f>
        <v/>
      </c>
      <c r="Y137" s="25">
        <f>IF(OR(R137&gt;0,U137="冲突",X137="冲突"),"高","低")</f>
        <v/>
      </c>
      <c r="Z137" s="25" t="inlineStr">
        <is>
          <t>团队模拟数据</t>
        </is>
      </c>
      <c r="AA137" s="25" t="inlineStr">
        <is>
          <t>依据业务规则生成，用于演示订单/BOM/库存/供应承诺闭环</t>
        </is>
      </c>
    </row>
    <row r="138">
      <c r="A138" s="25" t="inlineStr">
        <is>
          <t>SO-2446-2-M-PCBA</t>
        </is>
      </c>
      <c r="B138" s="25" t="inlineStr">
        <is>
          <t>EVT-0046</t>
        </is>
      </c>
      <c r="C138" s="25" t="inlineStr">
        <is>
          <t>WO-20251126-046</t>
        </is>
      </c>
      <c r="D138" s="25" t="inlineStr">
        <is>
          <t>SO-2446</t>
        </is>
      </c>
      <c r="E138" s="25" t="n">
        <v>2</v>
      </c>
      <c r="F138" s="25" t="inlineStr">
        <is>
          <t>M-PCBA</t>
        </is>
      </c>
      <c r="G138" s="25" t="inlineStr">
        <is>
          <t>主板组件</t>
        </is>
      </c>
      <c r="H138" s="51" t="n">
        <v>45989</v>
      </c>
      <c r="I138" s="25" t="n">
        <v>800</v>
      </c>
      <c r="J138" s="25" t="n">
        <v>1</v>
      </c>
      <c r="K138" s="25" t="n">
        <v>0</v>
      </c>
      <c r="L138" s="25" t="n">
        <v>864</v>
      </c>
      <c r="M138" s="25" t="n">
        <v>64</v>
      </c>
      <c r="N138" s="25" t="n">
        <v>0</v>
      </c>
      <c r="O138" s="25" t="n">
        <v>0</v>
      </c>
      <c r="P138" s="25">
        <f>MAX(0,I138*J138-K138)</f>
        <v/>
      </c>
      <c r="Q138" s="25">
        <f>MAX(0,L138-N138-M138+O138)</f>
        <v/>
      </c>
      <c r="R138" s="25">
        <f>MAX(0,P138-Q138)</f>
        <v/>
      </c>
      <c r="S138" s="51" t="n">
        <v>45988</v>
      </c>
      <c r="T138" s="51" t="n">
        <v>45988</v>
      </c>
      <c r="U138" s="25">
        <f>IF(S138=T138,"一致","冲突")</f>
        <v/>
      </c>
      <c r="V138" s="25" t="inlineStr">
        <is>
          <t>V3</t>
        </is>
      </c>
      <c r="W138" s="25" t="inlineStr">
        <is>
          <t>V3</t>
        </is>
      </c>
      <c r="X138" s="25">
        <f>IF(V138=W138,"一致","冲突")</f>
        <v/>
      </c>
      <c r="Y138" s="25">
        <f>IF(OR(R138&gt;0,U138="冲突",X138="冲突"),"高","低")</f>
        <v/>
      </c>
      <c r="Z138" s="25" t="inlineStr">
        <is>
          <t>团队模拟数据</t>
        </is>
      </c>
      <c r="AA138" s="25" t="inlineStr">
        <is>
          <t>依据业务规则生成，用于演示订单/BOM/库存/供应承诺闭环</t>
        </is>
      </c>
    </row>
    <row r="139">
      <c r="A139" s="25" t="inlineStr">
        <is>
          <t>SO-2446-3-M-HOUSING</t>
        </is>
      </c>
      <c r="B139" s="25" t="inlineStr">
        <is>
          <t>EVT-0046</t>
        </is>
      </c>
      <c r="C139" s="25" t="inlineStr">
        <is>
          <t>WO-20251126-046</t>
        </is>
      </c>
      <c r="D139" s="25" t="inlineStr">
        <is>
          <t>SO-2446</t>
        </is>
      </c>
      <c r="E139" s="25" t="n">
        <v>3</v>
      </c>
      <c r="F139" s="25" t="inlineStr">
        <is>
          <t>M-HOUSING</t>
        </is>
      </c>
      <c r="G139" s="25" t="inlineStr">
        <is>
          <t>结构件</t>
        </is>
      </c>
      <c r="H139" s="51" t="n">
        <v>45989</v>
      </c>
      <c r="I139" s="25" t="n">
        <v>800</v>
      </c>
      <c r="J139" s="25" t="n">
        <v>2</v>
      </c>
      <c r="K139" s="25" t="n">
        <v>0</v>
      </c>
      <c r="L139" s="25" t="n">
        <v>1728</v>
      </c>
      <c r="M139" s="25" t="n">
        <v>128</v>
      </c>
      <c r="N139" s="25" t="n">
        <v>0</v>
      </c>
      <c r="O139" s="25" t="n">
        <v>0</v>
      </c>
      <c r="P139" s="25">
        <f>MAX(0,I139*J139-K139)</f>
        <v/>
      </c>
      <c r="Q139" s="25">
        <f>MAX(0,L139-N139-M139+O139)</f>
        <v/>
      </c>
      <c r="R139" s="25">
        <f>MAX(0,P139-Q139)</f>
        <v/>
      </c>
      <c r="S139" s="51" t="n">
        <v>45988</v>
      </c>
      <c r="T139" s="51" t="n">
        <v>45988</v>
      </c>
      <c r="U139" s="25">
        <f>IF(S139=T139,"一致","冲突")</f>
        <v/>
      </c>
      <c r="V139" s="25" t="inlineStr">
        <is>
          <t>V3</t>
        </is>
      </c>
      <c r="W139" s="25" t="inlineStr">
        <is>
          <t>V3</t>
        </is>
      </c>
      <c r="X139" s="25">
        <f>IF(V139=W139,"一致","冲突")</f>
        <v/>
      </c>
      <c r="Y139" s="25">
        <f>IF(OR(R139&gt;0,U139="冲突",X139="冲突"),"高","低")</f>
        <v/>
      </c>
      <c r="Z139" s="25" t="inlineStr">
        <is>
          <t>团队模拟数据</t>
        </is>
      </c>
      <c r="AA139" s="25" t="inlineStr">
        <is>
          <t>依据业务规则生成，用于演示订单/BOM/库存/供应承诺闭环</t>
        </is>
      </c>
    </row>
    <row r="140">
      <c r="A140" s="25" t="inlineStr">
        <is>
          <t>SO-2447-1-M-DISPLAY</t>
        </is>
      </c>
      <c r="B140" s="25" t="inlineStr">
        <is>
          <t>EVT-0047</t>
        </is>
      </c>
      <c r="C140" s="25" t="inlineStr">
        <is>
          <t>WO-20251127-047</t>
        </is>
      </c>
      <c r="D140" s="25" t="inlineStr">
        <is>
          <t>SO-2447</t>
        </is>
      </c>
      <c r="E140" s="25" t="n">
        <v>1</v>
      </c>
      <c r="F140" s="25" t="inlineStr">
        <is>
          <t>M-DISPLAY</t>
        </is>
      </c>
      <c r="G140" s="25" t="inlineStr">
        <is>
          <t>显示模组</t>
        </is>
      </c>
      <c r="H140" s="51" t="n">
        <v>45990</v>
      </c>
      <c r="I140" s="25" t="n">
        <v>900</v>
      </c>
      <c r="J140" s="25" t="n">
        <v>1</v>
      </c>
      <c r="K140" s="25" t="n">
        <v>0</v>
      </c>
      <c r="L140" s="25" t="n">
        <v>972</v>
      </c>
      <c r="M140" s="25" t="n">
        <v>72</v>
      </c>
      <c r="N140" s="25" t="n">
        <v>0</v>
      </c>
      <c r="O140" s="25" t="n">
        <v>0</v>
      </c>
      <c r="P140" s="25">
        <f>MAX(0,I140*J140-K140)</f>
        <v/>
      </c>
      <c r="Q140" s="25">
        <f>MAX(0,L140-N140-M140+O140)</f>
        <v/>
      </c>
      <c r="R140" s="25">
        <f>MAX(0,P140-Q140)</f>
        <v/>
      </c>
      <c r="S140" s="51" t="n">
        <v>45989</v>
      </c>
      <c r="T140" s="51" t="n">
        <v>45989</v>
      </c>
      <c r="U140" s="25">
        <f>IF(S140=T140,"一致","冲突")</f>
        <v/>
      </c>
      <c r="V140" s="25" t="inlineStr">
        <is>
          <t>V3</t>
        </is>
      </c>
      <c r="W140" s="25" t="inlineStr">
        <is>
          <t>V3</t>
        </is>
      </c>
      <c r="X140" s="25">
        <f>IF(V140=W140,"一致","冲突")</f>
        <v/>
      </c>
      <c r="Y140" s="25">
        <f>IF(OR(R140&gt;0,U140="冲突",X140="冲突"),"高","低")</f>
        <v/>
      </c>
      <c r="Z140" s="25" t="inlineStr">
        <is>
          <t>团队模拟数据</t>
        </is>
      </c>
      <c r="AA140" s="25" t="inlineStr">
        <is>
          <t>依据业务规则生成，用于演示订单/BOM/库存/供应承诺闭环</t>
        </is>
      </c>
    </row>
    <row r="141">
      <c r="A141" s="25" t="inlineStr">
        <is>
          <t>SO-2447-2-M-PCBA</t>
        </is>
      </c>
      <c r="B141" s="25" t="inlineStr">
        <is>
          <t>EVT-0047</t>
        </is>
      </c>
      <c r="C141" s="25" t="inlineStr">
        <is>
          <t>WO-20251127-047</t>
        </is>
      </c>
      <c r="D141" s="25" t="inlineStr">
        <is>
          <t>SO-2447</t>
        </is>
      </c>
      <c r="E141" s="25" t="n">
        <v>2</v>
      </c>
      <c r="F141" s="25" t="inlineStr">
        <is>
          <t>M-PCBA</t>
        </is>
      </c>
      <c r="G141" s="25" t="inlineStr">
        <is>
          <t>主板组件</t>
        </is>
      </c>
      <c r="H141" s="51" t="n">
        <v>45990</v>
      </c>
      <c r="I141" s="25" t="n">
        <v>900</v>
      </c>
      <c r="J141" s="25" t="n">
        <v>1</v>
      </c>
      <c r="K141" s="25" t="n">
        <v>0</v>
      </c>
      <c r="L141" s="25" t="n">
        <v>972</v>
      </c>
      <c r="M141" s="25" t="n">
        <v>72</v>
      </c>
      <c r="N141" s="25" t="n">
        <v>0</v>
      </c>
      <c r="O141" s="25" t="n">
        <v>0</v>
      </c>
      <c r="P141" s="25">
        <f>MAX(0,I141*J141-K141)</f>
        <v/>
      </c>
      <c r="Q141" s="25">
        <f>MAX(0,L141-N141-M141+O141)</f>
        <v/>
      </c>
      <c r="R141" s="25">
        <f>MAX(0,P141-Q141)</f>
        <v/>
      </c>
      <c r="S141" s="51" t="n">
        <v>45989</v>
      </c>
      <c r="T141" s="51" t="n">
        <v>45989</v>
      </c>
      <c r="U141" s="25">
        <f>IF(S141=T141,"一致","冲突")</f>
        <v/>
      </c>
      <c r="V141" s="25" t="inlineStr">
        <is>
          <t>V3</t>
        </is>
      </c>
      <c r="W141" s="25" t="inlineStr">
        <is>
          <t>V3</t>
        </is>
      </c>
      <c r="X141" s="25">
        <f>IF(V141=W141,"一致","冲突")</f>
        <v/>
      </c>
      <c r="Y141" s="25">
        <f>IF(OR(R141&gt;0,U141="冲突",X141="冲突"),"高","低")</f>
        <v/>
      </c>
      <c r="Z141" s="25" t="inlineStr">
        <is>
          <t>团队模拟数据</t>
        </is>
      </c>
      <c r="AA141" s="25" t="inlineStr">
        <is>
          <t>依据业务规则生成，用于演示订单/BOM/库存/供应承诺闭环</t>
        </is>
      </c>
    </row>
    <row r="142">
      <c r="A142" s="25" t="inlineStr">
        <is>
          <t>SO-2447-3-M-HOUSING</t>
        </is>
      </c>
      <c r="B142" s="25" t="inlineStr">
        <is>
          <t>EVT-0047</t>
        </is>
      </c>
      <c r="C142" s="25" t="inlineStr">
        <is>
          <t>WO-20251127-047</t>
        </is>
      </c>
      <c r="D142" s="25" t="inlineStr">
        <is>
          <t>SO-2447</t>
        </is>
      </c>
      <c r="E142" s="25" t="n">
        <v>3</v>
      </c>
      <c r="F142" s="25" t="inlineStr">
        <is>
          <t>M-HOUSING</t>
        </is>
      </c>
      <c r="G142" s="25" t="inlineStr">
        <is>
          <t>结构件</t>
        </is>
      </c>
      <c r="H142" s="51" t="n">
        <v>45990</v>
      </c>
      <c r="I142" s="25" t="n">
        <v>900</v>
      </c>
      <c r="J142" s="25" t="n">
        <v>2</v>
      </c>
      <c r="K142" s="25" t="n">
        <v>0</v>
      </c>
      <c r="L142" s="25" t="n">
        <v>1494</v>
      </c>
      <c r="M142" s="25" t="n">
        <v>144</v>
      </c>
      <c r="N142" s="25" t="n">
        <v>0</v>
      </c>
      <c r="O142" s="25" t="n">
        <v>0</v>
      </c>
      <c r="P142" s="25">
        <f>MAX(0,I142*J142-K142)</f>
        <v/>
      </c>
      <c r="Q142" s="25">
        <f>MAX(0,L142-N142-M142+O142)</f>
        <v/>
      </c>
      <c r="R142" s="25">
        <f>MAX(0,P142-Q142)</f>
        <v/>
      </c>
      <c r="S142" s="51" t="n">
        <v>45989</v>
      </c>
      <c r="T142" s="51" t="n">
        <v>45989</v>
      </c>
      <c r="U142" s="25">
        <f>IF(S142=T142,"一致","冲突")</f>
        <v/>
      </c>
      <c r="V142" s="25" t="inlineStr">
        <is>
          <t>V3</t>
        </is>
      </c>
      <c r="W142" s="25" t="inlineStr">
        <is>
          <t>V3</t>
        </is>
      </c>
      <c r="X142" s="25">
        <f>IF(V142=W142,"一致","冲突")</f>
        <v/>
      </c>
      <c r="Y142" s="25">
        <f>IF(OR(R142&gt;0,U142="冲突",X142="冲突"),"高","低")</f>
        <v/>
      </c>
      <c r="Z142" s="25" t="inlineStr">
        <is>
          <t>团队模拟数据</t>
        </is>
      </c>
      <c r="AA142" s="25" t="inlineStr">
        <is>
          <t>依据业务规则生成，用于演示订单/BOM/库存/供应承诺闭环</t>
        </is>
      </c>
    </row>
    <row r="143">
      <c r="A143" s="25" t="inlineStr">
        <is>
          <t>SO-2448-1-M-DISPLAY</t>
        </is>
      </c>
      <c r="B143" s="25" t="inlineStr">
        <is>
          <t>EVT-0048</t>
        </is>
      </c>
      <c r="C143" s="25" t="inlineStr">
        <is>
          <t>WO-20251128-048</t>
        </is>
      </c>
      <c r="D143" s="25" t="inlineStr">
        <is>
          <t>SO-2448</t>
        </is>
      </c>
      <c r="E143" s="25" t="n">
        <v>1</v>
      </c>
      <c r="F143" s="25" t="inlineStr">
        <is>
          <t>M-DISPLAY</t>
        </is>
      </c>
      <c r="G143" s="25" t="inlineStr">
        <is>
          <t>显示模组</t>
        </is>
      </c>
      <c r="H143" s="51" t="n">
        <v>45991</v>
      </c>
      <c r="I143" s="25" t="n">
        <v>1000</v>
      </c>
      <c r="J143" s="25" t="n">
        <v>1</v>
      </c>
      <c r="K143" s="25" t="n">
        <v>0</v>
      </c>
      <c r="L143" s="25" t="n">
        <v>1080</v>
      </c>
      <c r="M143" s="25" t="n">
        <v>80</v>
      </c>
      <c r="N143" s="25" t="n">
        <v>0</v>
      </c>
      <c r="O143" s="25" t="n">
        <v>0</v>
      </c>
      <c r="P143" s="25">
        <f>MAX(0,I143*J143-K143)</f>
        <v/>
      </c>
      <c r="Q143" s="25">
        <f>MAX(0,L143-N143-M143+O143)</f>
        <v/>
      </c>
      <c r="R143" s="25">
        <f>MAX(0,P143-Q143)</f>
        <v/>
      </c>
      <c r="S143" s="51" t="n">
        <v>45990</v>
      </c>
      <c r="T143" s="51" t="n">
        <v>45990</v>
      </c>
      <c r="U143" s="25">
        <f>IF(S143=T143,"一致","冲突")</f>
        <v/>
      </c>
      <c r="V143" s="25" t="inlineStr">
        <is>
          <t>V3</t>
        </is>
      </c>
      <c r="W143" s="25" t="inlineStr">
        <is>
          <t>V3</t>
        </is>
      </c>
      <c r="X143" s="25">
        <f>IF(V143=W143,"一致","冲突")</f>
        <v/>
      </c>
      <c r="Y143" s="25">
        <f>IF(OR(R143&gt;0,U143="冲突",X143="冲突"),"高","低")</f>
        <v/>
      </c>
      <c r="Z143" s="25" t="inlineStr">
        <is>
          <t>团队模拟数据</t>
        </is>
      </c>
      <c r="AA143" s="25" t="inlineStr">
        <is>
          <t>依据业务规则生成，用于演示订单/BOM/库存/供应承诺闭环</t>
        </is>
      </c>
    </row>
    <row r="144">
      <c r="A144" s="25" t="inlineStr">
        <is>
          <t>SO-2448-2-M-PCBA</t>
        </is>
      </c>
      <c r="B144" s="25" t="inlineStr">
        <is>
          <t>EVT-0048</t>
        </is>
      </c>
      <c r="C144" s="25" t="inlineStr">
        <is>
          <t>WO-20251128-048</t>
        </is>
      </c>
      <c r="D144" s="25" t="inlineStr">
        <is>
          <t>SO-2448</t>
        </is>
      </c>
      <c r="E144" s="25" t="n">
        <v>2</v>
      </c>
      <c r="F144" s="25" t="inlineStr">
        <is>
          <t>M-PCBA</t>
        </is>
      </c>
      <c r="G144" s="25" t="inlineStr">
        <is>
          <t>主板组件</t>
        </is>
      </c>
      <c r="H144" s="51" t="n">
        <v>45991</v>
      </c>
      <c r="I144" s="25" t="n">
        <v>1000</v>
      </c>
      <c r="J144" s="25" t="n">
        <v>1</v>
      </c>
      <c r="K144" s="25" t="n">
        <v>0</v>
      </c>
      <c r="L144" s="25" t="n">
        <v>830</v>
      </c>
      <c r="M144" s="25" t="n">
        <v>80</v>
      </c>
      <c r="N144" s="25" t="n">
        <v>0</v>
      </c>
      <c r="O144" s="25" t="n">
        <v>0</v>
      </c>
      <c r="P144" s="25">
        <f>MAX(0,I144*J144-K144)</f>
        <v/>
      </c>
      <c r="Q144" s="25">
        <f>MAX(0,L144-N144-M144+O144)</f>
        <v/>
      </c>
      <c r="R144" s="25">
        <f>MAX(0,P144-Q144)</f>
        <v/>
      </c>
      <c r="S144" s="51" t="n">
        <v>45990</v>
      </c>
      <c r="T144" s="51" t="n">
        <v>45990</v>
      </c>
      <c r="U144" s="25">
        <f>IF(S144=T144,"一致","冲突")</f>
        <v/>
      </c>
      <c r="V144" s="25" t="inlineStr">
        <is>
          <t>V3</t>
        </is>
      </c>
      <c r="W144" s="25" t="inlineStr">
        <is>
          <t>V3</t>
        </is>
      </c>
      <c r="X144" s="25">
        <f>IF(V144=W144,"一致","冲突")</f>
        <v/>
      </c>
      <c r="Y144" s="25">
        <f>IF(OR(R144&gt;0,U144="冲突",X144="冲突"),"高","低")</f>
        <v/>
      </c>
      <c r="Z144" s="25" t="inlineStr">
        <is>
          <t>团队模拟数据</t>
        </is>
      </c>
      <c r="AA144" s="25" t="inlineStr">
        <is>
          <t>依据业务规则生成，用于演示订单/BOM/库存/供应承诺闭环</t>
        </is>
      </c>
    </row>
    <row r="145">
      <c r="A145" s="25" t="inlineStr">
        <is>
          <t>SO-2448-3-M-HOUSING</t>
        </is>
      </c>
      <c r="B145" s="25" t="inlineStr">
        <is>
          <t>EVT-0048</t>
        </is>
      </c>
      <c r="C145" s="25" t="inlineStr">
        <is>
          <t>WO-20251128-048</t>
        </is>
      </c>
      <c r="D145" s="25" t="inlineStr">
        <is>
          <t>SO-2448</t>
        </is>
      </c>
      <c r="E145" s="25" t="n">
        <v>3</v>
      </c>
      <c r="F145" s="25" t="inlineStr">
        <is>
          <t>M-HOUSING</t>
        </is>
      </c>
      <c r="G145" s="25" t="inlineStr">
        <is>
          <t>结构件</t>
        </is>
      </c>
      <c r="H145" s="51" t="n">
        <v>45991</v>
      </c>
      <c r="I145" s="25" t="n">
        <v>1000</v>
      </c>
      <c r="J145" s="25" t="n">
        <v>2</v>
      </c>
      <c r="K145" s="25" t="n">
        <v>0</v>
      </c>
      <c r="L145" s="25" t="n">
        <v>2360</v>
      </c>
      <c r="M145" s="25" t="n">
        <v>160</v>
      </c>
      <c r="N145" s="25" t="n">
        <v>200</v>
      </c>
      <c r="O145" s="25" t="n">
        <v>0</v>
      </c>
      <c r="P145" s="25">
        <f>MAX(0,I145*J145-K145)</f>
        <v/>
      </c>
      <c r="Q145" s="25">
        <f>MAX(0,L145-N145-M145+O145)</f>
        <v/>
      </c>
      <c r="R145" s="25">
        <f>MAX(0,P145-Q145)</f>
        <v/>
      </c>
      <c r="S145" s="51" t="n">
        <v>45990</v>
      </c>
      <c r="T145" s="51" t="n">
        <v>45990</v>
      </c>
      <c r="U145" s="25">
        <f>IF(S145=T145,"一致","冲突")</f>
        <v/>
      </c>
      <c r="V145" s="25" t="inlineStr">
        <is>
          <t>V3</t>
        </is>
      </c>
      <c r="W145" s="25" t="inlineStr">
        <is>
          <t>V3</t>
        </is>
      </c>
      <c r="X145" s="25">
        <f>IF(V145=W145,"一致","冲突")</f>
        <v/>
      </c>
      <c r="Y145" s="25">
        <f>IF(OR(R145&gt;0,U145="冲突",X145="冲突"),"高","低")</f>
        <v/>
      </c>
      <c r="Z145" s="25" t="inlineStr">
        <is>
          <t>团队模拟数据</t>
        </is>
      </c>
      <c r="AA145" s="25" t="inlineStr">
        <is>
          <t>依据业务规则生成，用于演示订单/BOM/库存/供应承诺闭环</t>
        </is>
      </c>
    </row>
    <row r="146">
      <c r="A146" s="25" t="inlineStr">
        <is>
          <t>SO-2449-1-M-DISPLAY</t>
        </is>
      </c>
      <c r="B146" s="25" t="inlineStr">
        <is>
          <t>EVT-0049</t>
        </is>
      </c>
      <c r="C146" s="25" t="inlineStr">
        <is>
          <t>WO-20251201-049</t>
        </is>
      </c>
      <c r="D146" s="25" t="inlineStr">
        <is>
          <t>SO-2449</t>
        </is>
      </c>
      <c r="E146" s="25" t="n">
        <v>1</v>
      </c>
      <c r="F146" s="25" t="inlineStr">
        <is>
          <t>M-DISPLAY</t>
        </is>
      </c>
      <c r="G146" s="25" t="inlineStr">
        <is>
          <t>显示模组</t>
        </is>
      </c>
      <c r="H146" s="51" t="n">
        <v>45994</v>
      </c>
      <c r="I146" s="25" t="n">
        <v>1100</v>
      </c>
      <c r="J146" s="25" t="n">
        <v>1</v>
      </c>
      <c r="K146" s="25" t="n">
        <v>0</v>
      </c>
      <c r="L146" s="25" t="n">
        <v>913</v>
      </c>
      <c r="M146" s="25" t="n">
        <v>88</v>
      </c>
      <c r="N146" s="25" t="n">
        <v>0</v>
      </c>
      <c r="O146" s="25" t="n">
        <v>0</v>
      </c>
      <c r="P146" s="25">
        <f>MAX(0,I146*J146-K146)</f>
        <v/>
      </c>
      <c r="Q146" s="25">
        <f>MAX(0,L146-N146-M146+O146)</f>
        <v/>
      </c>
      <c r="R146" s="25">
        <f>MAX(0,P146-Q146)</f>
        <v/>
      </c>
      <c r="S146" s="51" t="n">
        <v>45993</v>
      </c>
      <c r="T146" s="51" t="n">
        <v>45995</v>
      </c>
      <c r="U146" s="25">
        <f>IF(S146=T146,"一致","冲突")</f>
        <v/>
      </c>
      <c r="V146" s="25" t="inlineStr">
        <is>
          <t>V3</t>
        </is>
      </c>
      <c r="W146" s="25" t="inlineStr">
        <is>
          <t>V3</t>
        </is>
      </c>
      <c r="X146" s="25">
        <f>IF(V146=W146,"一致","冲突")</f>
        <v/>
      </c>
      <c r="Y146" s="25">
        <f>IF(OR(R146&gt;0,U146="冲突",X146="冲突"),"高","低")</f>
        <v/>
      </c>
      <c r="Z146" s="25" t="inlineStr">
        <is>
          <t>团队模拟数据</t>
        </is>
      </c>
      <c r="AA146" s="25" t="inlineStr">
        <is>
          <t>依据业务规则生成，用于演示订单/BOM/库存/供应承诺闭环</t>
        </is>
      </c>
    </row>
    <row r="147">
      <c r="A147" s="25" t="inlineStr">
        <is>
          <t>SO-2449-2-M-PCBA</t>
        </is>
      </c>
      <c r="B147" s="25" t="inlineStr">
        <is>
          <t>EVT-0049</t>
        </is>
      </c>
      <c r="C147" s="25" t="inlineStr">
        <is>
          <t>WO-20251201-049</t>
        </is>
      </c>
      <c r="D147" s="25" t="inlineStr">
        <is>
          <t>SO-2449</t>
        </is>
      </c>
      <c r="E147" s="25" t="n">
        <v>2</v>
      </c>
      <c r="F147" s="25" t="inlineStr">
        <is>
          <t>M-PCBA</t>
        </is>
      </c>
      <c r="G147" s="25" t="inlineStr">
        <is>
          <t>主板组件</t>
        </is>
      </c>
      <c r="H147" s="51" t="n">
        <v>45994</v>
      </c>
      <c r="I147" s="25" t="n">
        <v>1100</v>
      </c>
      <c r="J147" s="25" t="n">
        <v>1</v>
      </c>
      <c r="K147" s="25" t="n">
        <v>0</v>
      </c>
      <c r="L147" s="25" t="n">
        <v>1298</v>
      </c>
      <c r="M147" s="25" t="n">
        <v>88</v>
      </c>
      <c r="N147" s="25" t="n">
        <v>110</v>
      </c>
      <c r="O147" s="25" t="n">
        <v>0</v>
      </c>
      <c r="P147" s="25">
        <f>MAX(0,I147*J147-K147)</f>
        <v/>
      </c>
      <c r="Q147" s="25">
        <f>MAX(0,L147-N147-M147+O147)</f>
        <v/>
      </c>
      <c r="R147" s="25">
        <f>MAX(0,P147-Q147)</f>
        <v/>
      </c>
      <c r="S147" s="51" t="n">
        <v>45993</v>
      </c>
      <c r="T147" s="51" t="n">
        <v>45993</v>
      </c>
      <c r="U147" s="25">
        <f>IF(S147=T147,"一致","冲突")</f>
        <v/>
      </c>
      <c r="V147" s="25" t="inlineStr">
        <is>
          <t>V3</t>
        </is>
      </c>
      <c r="W147" s="25" t="inlineStr">
        <is>
          <t>V2</t>
        </is>
      </c>
      <c r="X147" s="25">
        <f>IF(V147=W147,"一致","冲突")</f>
        <v/>
      </c>
      <c r="Y147" s="25">
        <f>IF(OR(R147&gt;0,U147="冲突",X147="冲突"),"高","低")</f>
        <v/>
      </c>
      <c r="Z147" s="25" t="inlineStr">
        <is>
          <t>团队模拟数据</t>
        </is>
      </c>
      <c r="AA147" s="25" t="inlineStr">
        <is>
          <t>依据业务规则生成，用于演示订单/BOM/库存/供应承诺闭环</t>
        </is>
      </c>
    </row>
    <row r="148">
      <c r="A148" s="25" t="inlineStr">
        <is>
          <t>SO-2449-3-M-HOUSING</t>
        </is>
      </c>
      <c r="B148" s="25" t="inlineStr">
        <is>
          <t>EVT-0049</t>
        </is>
      </c>
      <c r="C148" s="25" t="inlineStr">
        <is>
          <t>WO-20251201-049</t>
        </is>
      </c>
      <c r="D148" s="25" t="inlineStr">
        <is>
          <t>SO-2449</t>
        </is>
      </c>
      <c r="E148" s="25" t="n">
        <v>3</v>
      </c>
      <c r="F148" s="25" t="inlineStr">
        <is>
          <t>M-HOUSING</t>
        </is>
      </c>
      <c r="G148" s="25" t="inlineStr">
        <is>
          <t>结构件</t>
        </is>
      </c>
      <c r="H148" s="51" t="n">
        <v>45994</v>
      </c>
      <c r="I148" s="25" t="n">
        <v>1100</v>
      </c>
      <c r="J148" s="25" t="n">
        <v>2</v>
      </c>
      <c r="K148" s="25" t="n">
        <v>0</v>
      </c>
      <c r="L148" s="25" t="n">
        <v>1936</v>
      </c>
      <c r="M148" s="25" t="n">
        <v>176</v>
      </c>
      <c r="N148" s="25" t="n">
        <v>0</v>
      </c>
      <c r="O148" s="25" t="n">
        <v>440</v>
      </c>
      <c r="P148" s="25">
        <f>MAX(0,I148*J148-K148)</f>
        <v/>
      </c>
      <c r="Q148" s="25">
        <f>MAX(0,L148-N148-M148+O148)</f>
        <v/>
      </c>
      <c r="R148" s="25">
        <f>MAX(0,P148-Q148)</f>
        <v/>
      </c>
      <c r="S148" s="51" t="n">
        <v>45993</v>
      </c>
      <c r="T148" s="51" t="n">
        <v>45993</v>
      </c>
      <c r="U148" s="25">
        <f>IF(S148=T148,"一致","冲突")</f>
        <v/>
      </c>
      <c r="V148" s="25" t="inlineStr">
        <is>
          <t>V3</t>
        </is>
      </c>
      <c r="W148" s="25" t="inlineStr">
        <is>
          <t>V3</t>
        </is>
      </c>
      <c r="X148" s="25">
        <f>IF(V148=W148,"一致","冲突")</f>
        <v/>
      </c>
      <c r="Y148" s="25">
        <f>IF(OR(R148&gt;0,U148="冲突",X148="冲突"),"高","低")</f>
        <v/>
      </c>
      <c r="Z148" s="25" t="inlineStr">
        <is>
          <t>团队模拟数据</t>
        </is>
      </c>
      <c r="AA148" s="25" t="inlineStr">
        <is>
          <t>依据业务规则生成，用于演示订单/BOM/库存/供应承诺闭环</t>
        </is>
      </c>
    </row>
    <row r="149">
      <c r="A149" s="25" t="inlineStr">
        <is>
          <t>SO-2450-1-M-DISPLAY</t>
        </is>
      </c>
      <c r="B149" s="25" t="inlineStr">
        <is>
          <t>EVT-0050</t>
        </is>
      </c>
      <c r="C149" s="25" t="inlineStr">
        <is>
          <t>WO-20251202-050</t>
        </is>
      </c>
      <c r="D149" s="25" t="inlineStr">
        <is>
          <t>SO-2450</t>
        </is>
      </c>
      <c r="E149" s="25" t="n">
        <v>1</v>
      </c>
      <c r="F149" s="25" t="inlineStr">
        <is>
          <t>M-DISPLAY</t>
        </is>
      </c>
      <c r="G149" s="25" t="inlineStr">
        <is>
          <t>显示模组</t>
        </is>
      </c>
      <c r="H149" s="51" t="n">
        <v>45995</v>
      </c>
      <c r="I149" s="25" t="n">
        <v>1200</v>
      </c>
      <c r="J149" s="25" t="n">
        <v>1</v>
      </c>
      <c r="K149" s="25" t="n">
        <v>0</v>
      </c>
      <c r="L149" s="25" t="n">
        <v>1416</v>
      </c>
      <c r="M149" s="25" t="n">
        <v>96</v>
      </c>
      <c r="N149" s="25" t="n">
        <v>120</v>
      </c>
      <c r="O149" s="25" t="n">
        <v>0</v>
      </c>
      <c r="P149" s="25">
        <f>MAX(0,I149*J149-K149)</f>
        <v/>
      </c>
      <c r="Q149" s="25">
        <f>MAX(0,L149-N149-M149+O149)</f>
        <v/>
      </c>
      <c r="R149" s="25">
        <f>MAX(0,P149-Q149)</f>
        <v/>
      </c>
      <c r="S149" s="51" t="n">
        <v>45994</v>
      </c>
      <c r="T149" s="51" t="n">
        <v>45994</v>
      </c>
      <c r="U149" s="25">
        <f>IF(S149=T149,"一致","冲突")</f>
        <v/>
      </c>
      <c r="V149" s="25" t="inlineStr">
        <is>
          <t>V3</t>
        </is>
      </c>
      <c r="W149" s="25" t="inlineStr">
        <is>
          <t>V3</t>
        </is>
      </c>
      <c r="X149" s="25">
        <f>IF(V149=W149,"一致","冲突")</f>
        <v/>
      </c>
      <c r="Y149" s="25">
        <f>IF(OR(R149&gt;0,U149="冲突",X149="冲突"),"高","低")</f>
        <v/>
      </c>
      <c r="Z149" s="25" t="inlineStr">
        <is>
          <t>团队模拟数据</t>
        </is>
      </c>
      <c r="AA149" s="25" t="inlineStr">
        <is>
          <t>依据业务规则生成，用于演示订单/BOM/库存/供应承诺闭环</t>
        </is>
      </c>
    </row>
    <row r="150">
      <c r="A150" s="25" t="inlineStr">
        <is>
          <t>SO-2450-2-M-PCBA</t>
        </is>
      </c>
      <c r="B150" s="25" t="inlineStr">
        <is>
          <t>EVT-0050</t>
        </is>
      </c>
      <c r="C150" s="25" t="inlineStr">
        <is>
          <t>WO-20251202-050</t>
        </is>
      </c>
      <c r="D150" s="25" t="inlineStr">
        <is>
          <t>SO-2450</t>
        </is>
      </c>
      <c r="E150" s="25" t="n">
        <v>2</v>
      </c>
      <c r="F150" s="25" t="inlineStr">
        <is>
          <t>M-PCBA</t>
        </is>
      </c>
      <c r="G150" s="25" t="inlineStr">
        <is>
          <t>主板组件</t>
        </is>
      </c>
      <c r="H150" s="51" t="n">
        <v>45995</v>
      </c>
      <c r="I150" s="25" t="n">
        <v>1200</v>
      </c>
      <c r="J150" s="25" t="n">
        <v>1</v>
      </c>
      <c r="K150" s="25" t="n">
        <v>0</v>
      </c>
      <c r="L150" s="25" t="n">
        <v>1056</v>
      </c>
      <c r="M150" s="25" t="n">
        <v>96</v>
      </c>
      <c r="N150" s="25" t="n">
        <v>0</v>
      </c>
      <c r="O150" s="25" t="n">
        <v>240</v>
      </c>
      <c r="P150" s="25">
        <f>MAX(0,I150*J150-K150)</f>
        <v/>
      </c>
      <c r="Q150" s="25">
        <f>MAX(0,L150-N150-M150+O150)</f>
        <v/>
      </c>
      <c r="R150" s="25">
        <f>MAX(0,P150-Q150)</f>
        <v/>
      </c>
      <c r="S150" s="51" t="n">
        <v>45994</v>
      </c>
      <c r="T150" s="51" t="n">
        <v>45994</v>
      </c>
      <c r="U150" s="25">
        <f>IF(S150=T150,"一致","冲突")</f>
        <v/>
      </c>
      <c r="V150" s="25" t="inlineStr">
        <is>
          <t>V3</t>
        </is>
      </c>
      <c r="W150" s="25" t="inlineStr">
        <is>
          <t>V3</t>
        </is>
      </c>
      <c r="X150" s="25">
        <f>IF(V150=W150,"一致","冲突")</f>
        <v/>
      </c>
      <c r="Y150" s="25">
        <f>IF(OR(R150&gt;0,U150="冲突",X150="冲突"),"高","低")</f>
        <v/>
      </c>
      <c r="Z150" s="25" t="inlineStr">
        <is>
          <t>团队模拟数据</t>
        </is>
      </c>
      <c r="AA150" s="25" t="inlineStr">
        <is>
          <t>依据业务规则生成，用于演示订单/BOM/库存/供应承诺闭环</t>
        </is>
      </c>
    </row>
    <row r="151">
      <c r="A151" s="25" t="inlineStr">
        <is>
          <t>SO-2450-3-M-HOUSING</t>
        </is>
      </c>
      <c r="B151" s="25" t="inlineStr">
        <is>
          <t>EVT-0050</t>
        </is>
      </c>
      <c r="C151" s="25" t="inlineStr">
        <is>
          <t>WO-20251202-050</t>
        </is>
      </c>
      <c r="D151" s="25" t="inlineStr">
        <is>
          <t>SO-2450</t>
        </is>
      </c>
      <c r="E151" s="25" t="n">
        <v>3</v>
      </c>
      <c r="F151" s="25" t="inlineStr">
        <is>
          <t>M-HOUSING</t>
        </is>
      </c>
      <c r="G151" s="25" t="inlineStr">
        <is>
          <t>结构件</t>
        </is>
      </c>
      <c r="H151" s="51" t="n">
        <v>45995</v>
      </c>
      <c r="I151" s="25" t="n">
        <v>1200</v>
      </c>
      <c r="J151" s="25" t="n">
        <v>2</v>
      </c>
      <c r="K151" s="25" t="n">
        <v>0</v>
      </c>
      <c r="L151" s="25" t="n">
        <v>2592</v>
      </c>
      <c r="M151" s="25" t="n">
        <v>192</v>
      </c>
      <c r="N151" s="25" t="n">
        <v>0</v>
      </c>
      <c r="O151" s="25" t="n">
        <v>0</v>
      </c>
      <c r="P151" s="25">
        <f>MAX(0,I151*J151-K151)</f>
        <v/>
      </c>
      <c r="Q151" s="25">
        <f>MAX(0,L151-N151-M151+O151)</f>
        <v/>
      </c>
      <c r="R151" s="25">
        <f>MAX(0,P151-Q151)</f>
        <v/>
      </c>
      <c r="S151" s="51" t="n">
        <v>45994</v>
      </c>
      <c r="T151" s="51" t="n">
        <v>45994</v>
      </c>
      <c r="U151" s="25">
        <f>IF(S151=T151,"一致","冲突")</f>
        <v/>
      </c>
      <c r="V151" s="25" t="inlineStr">
        <is>
          <t>V3</t>
        </is>
      </c>
      <c r="W151" s="25" t="inlineStr">
        <is>
          <t>V3</t>
        </is>
      </c>
      <c r="X151" s="25">
        <f>IF(V151=W151,"一致","冲突")</f>
        <v/>
      </c>
      <c r="Y151" s="25">
        <f>IF(OR(R151&gt;0,U151="冲突",X151="冲突"),"高","低")</f>
        <v/>
      </c>
      <c r="Z151" s="25" t="inlineStr">
        <is>
          <t>团队模拟数据</t>
        </is>
      </c>
      <c r="AA151" s="25" t="inlineStr">
        <is>
          <t>依据业务规则生成，用于演示订单/BOM/库存/供应承诺闭环</t>
        </is>
      </c>
    </row>
    <row r="152">
      <c r="A152" s="25" t="inlineStr">
        <is>
          <t>SO-2451-1-M-DISPLAY</t>
        </is>
      </c>
      <c r="B152" s="25" t="inlineStr">
        <is>
          <t>EVT-0051</t>
        </is>
      </c>
      <c r="C152" s="25" t="inlineStr">
        <is>
          <t>WO-20251203-051</t>
        </is>
      </c>
      <c r="D152" s="25" t="inlineStr">
        <is>
          <t>SO-2451</t>
        </is>
      </c>
      <c r="E152" s="25" t="n">
        <v>1</v>
      </c>
      <c r="F152" s="25" t="inlineStr">
        <is>
          <t>M-DISPLAY</t>
        </is>
      </c>
      <c r="G152" s="25" t="inlineStr">
        <is>
          <t>显示模组</t>
        </is>
      </c>
      <c r="H152" s="51" t="n">
        <v>45996</v>
      </c>
      <c r="I152" s="25" t="n">
        <v>800</v>
      </c>
      <c r="J152" s="25" t="n">
        <v>1</v>
      </c>
      <c r="K152" s="25" t="n">
        <v>0</v>
      </c>
      <c r="L152" s="25" t="n">
        <v>704</v>
      </c>
      <c r="M152" s="25" t="n">
        <v>64</v>
      </c>
      <c r="N152" s="25" t="n">
        <v>0</v>
      </c>
      <c r="O152" s="25" t="n">
        <v>160</v>
      </c>
      <c r="P152" s="25">
        <f>MAX(0,I152*J152-K152)</f>
        <v/>
      </c>
      <c r="Q152" s="25">
        <f>MAX(0,L152-N152-M152+O152)</f>
        <v/>
      </c>
      <c r="R152" s="25">
        <f>MAX(0,P152-Q152)</f>
        <v/>
      </c>
      <c r="S152" s="51" t="n">
        <v>45995</v>
      </c>
      <c r="T152" s="51" t="n">
        <v>45995</v>
      </c>
      <c r="U152" s="25">
        <f>IF(S152=T152,"一致","冲突")</f>
        <v/>
      </c>
      <c r="V152" s="25" t="inlineStr">
        <is>
          <t>V3</t>
        </is>
      </c>
      <c r="W152" s="25" t="inlineStr">
        <is>
          <t>V3</t>
        </is>
      </c>
      <c r="X152" s="25">
        <f>IF(V152=W152,"一致","冲突")</f>
        <v/>
      </c>
      <c r="Y152" s="25">
        <f>IF(OR(R152&gt;0,U152="冲突",X152="冲突"),"高","低")</f>
        <v/>
      </c>
      <c r="Z152" s="25" t="inlineStr">
        <is>
          <t>团队模拟数据</t>
        </is>
      </c>
      <c r="AA152" s="25" t="inlineStr">
        <is>
          <t>依据业务规则生成，用于演示订单/BOM/库存/供应承诺闭环</t>
        </is>
      </c>
    </row>
    <row r="153">
      <c r="A153" s="25" t="inlineStr">
        <is>
          <t>SO-2451-2-M-PCBA</t>
        </is>
      </c>
      <c r="B153" s="25" t="inlineStr">
        <is>
          <t>EVT-0051</t>
        </is>
      </c>
      <c r="C153" s="25" t="inlineStr">
        <is>
          <t>WO-20251203-051</t>
        </is>
      </c>
      <c r="D153" s="25" t="inlineStr">
        <is>
          <t>SO-2451</t>
        </is>
      </c>
      <c r="E153" s="25" t="n">
        <v>2</v>
      </c>
      <c r="F153" s="25" t="inlineStr">
        <is>
          <t>M-PCBA</t>
        </is>
      </c>
      <c r="G153" s="25" t="inlineStr">
        <is>
          <t>主板组件</t>
        </is>
      </c>
      <c r="H153" s="51" t="n">
        <v>45996</v>
      </c>
      <c r="I153" s="25" t="n">
        <v>800</v>
      </c>
      <c r="J153" s="25" t="n">
        <v>1</v>
      </c>
      <c r="K153" s="25" t="n">
        <v>0</v>
      </c>
      <c r="L153" s="25" t="n">
        <v>864</v>
      </c>
      <c r="M153" s="25" t="n">
        <v>64</v>
      </c>
      <c r="N153" s="25" t="n">
        <v>0</v>
      </c>
      <c r="O153" s="25" t="n">
        <v>0</v>
      </c>
      <c r="P153" s="25">
        <f>MAX(0,I153*J153-K153)</f>
        <v/>
      </c>
      <c r="Q153" s="25">
        <f>MAX(0,L153-N153-M153+O153)</f>
        <v/>
      </c>
      <c r="R153" s="25">
        <f>MAX(0,P153-Q153)</f>
        <v/>
      </c>
      <c r="S153" s="51" t="n">
        <v>45995</v>
      </c>
      <c r="T153" s="51" t="n">
        <v>45995</v>
      </c>
      <c r="U153" s="25">
        <f>IF(S153=T153,"一致","冲突")</f>
        <v/>
      </c>
      <c r="V153" s="25" t="inlineStr">
        <is>
          <t>V3</t>
        </is>
      </c>
      <c r="W153" s="25" t="inlineStr">
        <is>
          <t>V3</t>
        </is>
      </c>
      <c r="X153" s="25">
        <f>IF(V153=W153,"一致","冲突")</f>
        <v/>
      </c>
      <c r="Y153" s="25">
        <f>IF(OR(R153&gt;0,U153="冲突",X153="冲突"),"高","低")</f>
        <v/>
      </c>
      <c r="Z153" s="25" t="inlineStr">
        <is>
          <t>团队模拟数据</t>
        </is>
      </c>
      <c r="AA153" s="25" t="inlineStr">
        <is>
          <t>依据业务规则生成，用于演示订单/BOM/库存/供应承诺闭环</t>
        </is>
      </c>
    </row>
    <row r="154">
      <c r="A154" s="25" t="inlineStr">
        <is>
          <t>SO-2451-3-M-HOUSING</t>
        </is>
      </c>
      <c r="B154" s="25" t="inlineStr">
        <is>
          <t>EVT-0051</t>
        </is>
      </c>
      <c r="C154" s="25" t="inlineStr">
        <is>
          <t>WO-20251203-051</t>
        </is>
      </c>
      <c r="D154" s="25" t="inlineStr">
        <is>
          <t>SO-2451</t>
        </is>
      </c>
      <c r="E154" s="25" t="n">
        <v>3</v>
      </c>
      <c r="F154" s="25" t="inlineStr">
        <is>
          <t>M-HOUSING</t>
        </is>
      </c>
      <c r="G154" s="25" t="inlineStr">
        <is>
          <t>结构件</t>
        </is>
      </c>
      <c r="H154" s="51" t="n">
        <v>45996</v>
      </c>
      <c r="I154" s="25" t="n">
        <v>800</v>
      </c>
      <c r="J154" s="25" t="n">
        <v>2</v>
      </c>
      <c r="K154" s="25" t="n">
        <v>0</v>
      </c>
      <c r="L154" s="25" t="n">
        <v>1328</v>
      </c>
      <c r="M154" s="25" t="n">
        <v>128</v>
      </c>
      <c r="N154" s="25" t="n">
        <v>0</v>
      </c>
      <c r="O154" s="25" t="n">
        <v>0</v>
      </c>
      <c r="P154" s="25">
        <f>MAX(0,I154*J154-K154)</f>
        <v/>
      </c>
      <c r="Q154" s="25">
        <f>MAX(0,L154-N154-M154+O154)</f>
        <v/>
      </c>
      <c r="R154" s="25">
        <f>MAX(0,P154-Q154)</f>
        <v/>
      </c>
      <c r="S154" s="51" t="n">
        <v>45995</v>
      </c>
      <c r="T154" s="51" t="n">
        <v>45995</v>
      </c>
      <c r="U154" s="25">
        <f>IF(S154=T154,"一致","冲突")</f>
        <v/>
      </c>
      <c r="V154" s="25" t="inlineStr">
        <is>
          <t>V3</t>
        </is>
      </c>
      <c r="W154" s="25" t="inlineStr">
        <is>
          <t>V3</t>
        </is>
      </c>
      <c r="X154" s="25">
        <f>IF(V154=W154,"一致","冲突")</f>
        <v/>
      </c>
      <c r="Y154" s="25">
        <f>IF(OR(R154&gt;0,U154="冲突",X154="冲突"),"高","低")</f>
        <v/>
      </c>
      <c r="Z154" s="25" t="inlineStr">
        <is>
          <t>团队模拟数据</t>
        </is>
      </c>
      <c r="AA154" s="25" t="inlineStr">
        <is>
          <t>依据业务规则生成，用于演示订单/BOM/库存/供应承诺闭环</t>
        </is>
      </c>
    </row>
    <row r="155">
      <c r="A155" s="25" t="inlineStr">
        <is>
          <t>SO-2452-1-M-DISPLAY</t>
        </is>
      </c>
      <c r="B155" s="25" t="inlineStr">
        <is>
          <t>EVT-0052</t>
        </is>
      </c>
      <c r="C155" s="25" t="inlineStr">
        <is>
          <t>WO-20251204-052</t>
        </is>
      </c>
      <c r="D155" s="25" t="inlineStr">
        <is>
          <t>SO-2452</t>
        </is>
      </c>
      <c r="E155" s="25" t="n">
        <v>1</v>
      </c>
      <c r="F155" s="25" t="inlineStr">
        <is>
          <t>M-DISPLAY</t>
        </is>
      </c>
      <c r="G155" s="25" t="inlineStr">
        <is>
          <t>显示模组</t>
        </is>
      </c>
      <c r="H155" s="51" t="n">
        <v>45997</v>
      </c>
      <c r="I155" s="25" t="n">
        <v>900</v>
      </c>
      <c r="J155" s="25" t="n">
        <v>1</v>
      </c>
      <c r="K155" s="25" t="n">
        <v>0</v>
      </c>
      <c r="L155" s="25" t="n">
        <v>972</v>
      </c>
      <c r="M155" s="25" t="n">
        <v>72</v>
      </c>
      <c r="N155" s="25" t="n">
        <v>0</v>
      </c>
      <c r="O155" s="25" t="n">
        <v>0</v>
      </c>
      <c r="P155" s="25">
        <f>MAX(0,I155*J155-K155)</f>
        <v/>
      </c>
      <c r="Q155" s="25">
        <f>MAX(0,L155-N155-M155+O155)</f>
        <v/>
      </c>
      <c r="R155" s="25">
        <f>MAX(0,P155-Q155)</f>
        <v/>
      </c>
      <c r="S155" s="51" t="n">
        <v>45996</v>
      </c>
      <c r="T155" s="51" t="n">
        <v>45996</v>
      </c>
      <c r="U155" s="25">
        <f>IF(S155=T155,"一致","冲突")</f>
        <v/>
      </c>
      <c r="V155" s="25" t="inlineStr">
        <is>
          <t>V3</t>
        </is>
      </c>
      <c r="W155" s="25" t="inlineStr">
        <is>
          <t>V3</t>
        </is>
      </c>
      <c r="X155" s="25">
        <f>IF(V155=W155,"一致","冲突")</f>
        <v/>
      </c>
      <c r="Y155" s="25">
        <f>IF(OR(R155&gt;0,U155="冲突",X155="冲突"),"高","低")</f>
        <v/>
      </c>
      <c r="Z155" s="25" t="inlineStr">
        <is>
          <t>团队模拟数据</t>
        </is>
      </c>
      <c r="AA155" s="25" t="inlineStr">
        <is>
          <t>依据业务规则生成，用于演示订单/BOM/库存/供应承诺闭环</t>
        </is>
      </c>
    </row>
    <row r="156">
      <c r="A156" s="25" t="inlineStr">
        <is>
          <t>SO-2452-2-M-PCBA</t>
        </is>
      </c>
      <c r="B156" s="25" t="inlineStr">
        <is>
          <t>EVT-0052</t>
        </is>
      </c>
      <c r="C156" s="25" t="inlineStr">
        <is>
          <t>WO-20251204-052</t>
        </is>
      </c>
      <c r="D156" s="25" t="inlineStr">
        <is>
          <t>SO-2452</t>
        </is>
      </c>
      <c r="E156" s="25" t="n">
        <v>2</v>
      </c>
      <c r="F156" s="25" t="inlineStr">
        <is>
          <t>M-PCBA</t>
        </is>
      </c>
      <c r="G156" s="25" t="inlineStr">
        <is>
          <t>主板组件</t>
        </is>
      </c>
      <c r="H156" s="51" t="n">
        <v>45997</v>
      </c>
      <c r="I156" s="25" t="n">
        <v>900</v>
      </c>
      <c r="J156" s="25" t="n">
        <v>1</v>
      </c>
      <c r="K156" s="25" t="n">
        <v>0</v>
      </c>
      <c r="L156" s="25" t="n">
        <v>747</v>
      </c>
      <c r="M156" s="25" t="n">
        <v>72</v>
      </c>
      <c r="N156" s="25" t="n">
        <v>0</v>
      </c>
      <c r="O156" s="25" t="n">
        <v>0</v>
      </c>
      <c r="P156" s="25">
        <f>MAX(0,I156*J156-K156)</f>
        <v/>
      </c>
      <c r="Q156" s="25">
        <f>MAX(0,L156-N156-M156+O156)</f>
        <v/>
      </c>
      <c r="R156" s="25">
        <f>MAX(0,P156-Q156)</f>
        <v/>
      </c>
      <c r="S156" s="51" t="n">
        <v>45996</v>
      </c>
      <c r="T156" s="51" t="n">
        <v>45996</v>
      </c>
      <c r="U156" s="25">
        <f>IF(S156=T156,"一致","冲突")</f>
        <v/>
      </c>
      <c r="V156" s="25" t="inlineStr">
        <is>
          <t>V3</t>
        </is>
      </c>
      <c r="W156" s="25" t="inlineStr">
        <is>
          <t>V3</t>
        </is>
      </c>
      <c r="X156" s="25">
        <f>IF(V156=W156,"一致","冲突")</f>
        <v/>
      </c>
      <c r="Y156" s="25">
        <f>IF(OR(R156&gt;0,U156="冲突",X156="冲突"),"高","低")</f>
        <v/>
      </c>
      <c r="Z156" s="25" t="inlineStr">
        <is>
          <t>团队模拟数据</t>
        </is>
      </c>
      <c r="AA156" s="25" t="inlineStr">
        <is>
          <t>依据业务规则生成，用于演示订单/BOM/库存/供应承诺闭环</t>
        </is>
      </c>
    </row>
    <row r="157">
      <c r="A157" s="25" t="inlineStr">
        <is>
          <t>SO-2452-3-M-HOUSING</t>
        </is>
      </c>
      <c r="B157" s="25" t="inlineStr">
        <is>
          <t>EVT-0052</t>
        </is>
      </c>
      <c r="C157" s="25" t="inlineStr">
        <is>
          <t>WO-20251204-052</t>
        </is>
      </c>
      <c r="D157" s="25" t="inlineStr">
        <is>
          <t>SO-2452</t>
        </is>
      </c>
      <c r="E157" s="25" t="n">
        <v>3</v>
      </c>
      <c r="F157" s="25" t="inlineStr">
        <is>
          <t>M-HOUSING</t>
        </is>
      </c>
      <c r="G157" s="25" t="inlineStr">
        <is>
          <t>结构件</t>
        </is>
      </c>
      <c r="H157" s="51" t="n">
        <v>45997</v>
      </c>
      <c r="I157" s="25" t="n">
        <v>900</v>
      </c>
      <c r="J157" s="25" t="n">
        <v>2</v>
      </c>
      <c r="K157" s="25" t="n">
        <v>0</v>
      </c>
      <c r="L157" s="25" t="n">
        <v>1944</v>
      </c>
      <c r="M157" s="25" t="n">
        <v>144</v>
      </c>
      <c r="N157" s="25" t="n">
        <v>0</v>
      </c>
      <c r="O157" s="25" t="n">
        <v>0</v>
      </c>
      <c r="P157" s="25">
        <f>MAX(0,I157*J157-K157)</f>
        <v/>
      </c>
      <c r="Q157" s="25">
        <f>MAX(0,L157-N157-M157+O157)</f>
        <v/>
      </c>
      <c r="R157" s="25">
        <f>MAX(0,P157-Q157)</f>
        <v/>
      </c>
      <c r="S157" s="51" t="n">
        <v>45996</v>
      </c>
      <c r="T157" s="51" t="n">
        <v>45996</v>
      </c>
      <c r="U157" s="25">
        <f>IF(S157=T157,"一致","冲突")</f>
        <v/>
      </c>
      <c r="V157" s="25" t="inlineStr">
        <is>
          <t>V3</t>
        </is>
      </c>
      <c r="W157" s="25" t="inlineStr">
        <is>
          <t>V3</t>
        </is>
      </c>
      <c r="X157" s="25">
        <f>IF(V157=W157,"一致","冲突")</f>
        <v/>
      </c>
      <c r="Y157" s="25">
        <f>IF(OR(R157&gt;0,U157="冲突",X157="冲突"),"高","低")</f>
        <v/>
      </c>
      <c r="Z157" s="25" t="inlineStr">
        <is>
          <t>团队模拟数据</t>
        </is>
      </c>
      <c r="AA157" s="25" t="inlineStr">
        <is>
          <t>依据业务规则生成，用于演示订单/BOM/库存/供应承诺闭环</t>
        </is>
      </c>
    </row>
    <row r="158">
      <c r="A158" s="25" t="inlineStr">
        <is>
          <t>SO-2453-1-M-DISPLAY</t>
        </is>
      </c>
      <c r="B158" s="25" t="inlineStr">
        <is>
          <t>EVT-0053</t>
        </is>
      </c>
      <c r="C158" s="25" t="inlineStr">
        <is>
          <t>WO-20251205-053</t>
        </is>
      </c>
      <c r="D158" s="25" t="inlineStr">
        <is>
          <t>SO-2453</t>
        </is>
      </c>
      <c r="E158" s="25" t="n">
        <v>1</v>
      </c>
      <c r="F158" s="25" t="inlineStr">
        <is>
          <t>M-DISPLAY</t>
        </is>
      </c>
      <c r="G158" s="25" t="inlineStr">
        <is>
          <t>显示模组</t>
        </is>
      </c>
      <c r="H158" s="51" t="n">
        <v>45998</v>
      </c>
      <c r="I158" s="25" t="n">
        <v>1000</v>
      </c>
      <c r="J158" s="25" t="n">
        <v>1</v>
      </c>
      <c r="K158" s="25" t="n">
        <v>0</v>
      </c>
      <c r="L158" s="25" t="n">
        <v>830</v>
      </c>
      <c r="M158" s="25" t="n">
        <v>80</v>
      </c>
      <c r="N158" s="25" t="n">
        <v>0</v>
      </c>
      <c r="O158" s="25" t="n">
        <v>0</v>
      </c>
      <c r="P158" s="25">
        <f>MAX(0,I158*J158-K158)</f>
        <v/>
      </c>
      <c r="Q158" s="25">
        <f>MAX(0,L158-N158-M158+O158)</f>
        <v/>
      </c>
      <c r="R158" s="25">
        <f>MAX(0,P158-Q158)</f>
        <v/>
      </c>
      <c r="S158" s="51" t="n">
        <v>45997</v>
      </c>
      <c r="T158" s="51" t="n">
        <v>45997</v>
      </c>
      <c r="U158" s="25">
        <f>IF(S158=T158,"一致","冲突")</f>
        <v/>
      </c>
      <c r="V158" s="25" t="inlineStr">
        <is>
          <t>V3</t>
        </is>
      </c>
      <c r="W158" s="25" t="inlineStr">
        <is>
          <t>V3</t>
        </is>
      </c>
      <c r="X158" s="25">
        <f>IF(V158=W158,"一致","冲突")</f>
        <v/>
      </c>
      <c r="Y158" s="25">
        <f>IF(OR(R158&gt;0,U158="冲突",X158="冲突"),"高","低")</f>
        <v/>
      </c>
      <c r="Z158" s="25" t="inlineStr">
        <is>
          <t>团队模拟数据</t>
        </is>
      </c>
      <c r="AA158" s="25" t="inlineStr">
        <is>
          <t>依据业务规则生成，用于演示订单/BOM/库存/供应承诺闭环</t>
        </is>
      </c>
    </row>
    <row r="159">
      <c r="A159" s="25" t="inlineStr">
        <is>
          <t>SO-2453-2-M-PCBA</t>
        </is>
      </c>
      <c r="B159" s="25" t="inlineStr">
        <is>
          <t>EVT-0053</t>
        </is>
      </c>
      <c r="C159" s="25" t="inlineStr">
        <is>
          <t>WO-20251205-053</t>
        </is>
      </c>
      <c r="D159" s="25" t="inlineStr">
        <is>
          <t>SO-2453</t>
        </is>
      </c>
      <c r="E159" s="25" t="n">
        <v>2</v>
      </c>
      <c r="F159" s="25" t="inlineStr">
        <is>
          <t>M-PCBA</t>
        </is>
      </c>
      <c r="G159" s="25" t="inlineStr">
        <is>
          <t>主板组件</t>
        </is>
      </c>
      <c r="H159" s="51" t="n">
        <v>45998</v>
      </c>
      <c r="I159" s="25" t="n">
        <v>1000</v>
      </c>
      <c r="J159" s="25" t="n">
        <v>1</v>
      </c>
      <c r="K159" s="25" t="n">
        <v>0</v>
      </c>
      <c r="L159" s="25" t="n">
        <v>1080</v>
      </c>
      <c r="M159" s="25" t="n">
        <v>80</v>
      </c>
      <c r="N159" s="25" t="n">
        <v>0</v>
      </c>
      <c r="O159" s="25" t="n">
        <v>0</v>
      </c>
      <c r="P159" s="25">
        <f>MAX(0,I159*J159-K159)</f>
        <v/>
      </c>
      <c r="Q159" s="25">
        <f>MAX(0,L159-N159-M159+O159)</f>
        <v/>
      </c>
      <c r="R159" s="25">
        <f>MAX(0,P159-Q159)</f>
        <v/>
      </c>
      <c r="S159" s="51" t="n">
        <v>45997</v>
      </c>
      <c r="T159" s="51" t="n">
        <v>45997</v>
      </c>
      <c r="U159" s="25">
        <f>IF(S159=T159,"一致","冲突")</f>
        <v/>
      </c>
      <c r="V159" s="25" t="inlineStr">
        <is>
          <t>V3</t>
        </is>
      </c>
      <c r="W159" s="25" t="inlineStr">
        <is>
          <t>V3</t>
        </is>
      </c>
      <c r="X159" s="25">
        <f>IF(V159=W159,"一致","冲突")</f>
        <v/>
      </c>
      <c r="Y159" s="25">
        <f>IF(OR(R159&gt;0,U159="冲突",X159="冲突"),"高","低")</f>
        <v/>
      </c>
      <c r="Z159" s="25" t="inlineStr">
        <is>
          <t>团队模拟数据</t>
        </is>
      </c>
      <c r="AA159" s="25" t="inlineStr">
        <is>
          <t>依据业务规则生成，用于演示订单/BOM/库存/供应承诺闭环</t>
        </is>
      </c>
    </row>
    <row r="160">
      <c r="A160" s="25" t="inlineStr">
        <is>
          <t>SO-2453-3-M-HOUSING</t>
        </is>
      </c>
      <c r="B160" s="25" t="inlineStr">
        <is>
          <t>EVT-0053</t>
        </is>
      </c>
      <c r="C160" s="25" t="inlineStr">
        <is>
          <t>WO-20251205-053</t>
        </is>
      </c>
      <c r="D160" s="25" t="inlineStr">
        <is>
          <t>SO-2453</t>
        </is>
      </c>
      <c r="E160" s="25" t="n">
        <v>3</v>
      </c>
      <c r="F160" s="25" t="inlineStr">
        <is>
          <t>M-HOUSING</t>
        </is>
      </c>
      <c r="G160" s="25" t="inlineStr">
        <is>
          <t>结构件</t>
        </is>
      </c>
      <c r="H160" s="51" t="n">
        <v>45998</v>
      </c>
      <c r="I160" s="25" t="n">
        <v>1000</v>
      </c>
      <c r="J160" s="25" t="n">
        <v>2</v>
      </c>
      <c r="K160" s="25" t="n">
        <v>0</v>
      </c>
      <c r="L160" s="25" t="n">
        <v>2160</v>
      </c>
      <c r="M160" s="25" t="n">
        <v>160</v>
      </c>
      <c r="N160" s="25" t="n">
        <v>0</v>
      </c>
      <c r="O160" s="25" t="n">
        <v>0</v>
      </c>
      <c r="P160" s="25">
        <f>MAX(0,I160*J160-K160)</f>
        <v/>
      </c>
      <c r="Q160" s="25">
        <f>MAX(0,L160-N160-M160+O160)</f>
        <v/>
      </c>
      <c r="R160" s="25">
        <f>MAX(0,P160-Q160)</f>
        <v/>
      </c>
      <c r="S160" s="51" t="n">
        <v>45997</v>
      </c>
      <c r="T160" s="51" t="n">
        <v>45997</v>
      </c>
      <c r="U160" s="25">
        <f>IF(S160=T160,"一致","冲突")</f>
        <v/>
      </c>
      <c r="V160" s="25" t="inlineStr">
        <is>
          <t>V3</t>
        </is>
      </c>
      <c r="W160" s="25" t="inlineStr">
        <is>
          <t>V3</t>
        </is>
      </c>
      <c r="X160" s="25">
        <f>IF(V160=W160,"一致","冲突")</f>
        <v/>
      </c>
      <c r="Y160" s="25">
        <f>IF(OR(R160&gt;0,U160="冲突",X160="冲突"),"高","低")</f>
        <v/>
      </c>
      <c r="Z160" s="25" t="inlineStr">
        <is>
          <t>团队模拟数据</t>
        </is>
      </c>
      <c r="AA160" s="25" t="inlineStr">
        <is>
          <t>依据业务规则生成，用于演示订单/BOM/库存/供应承诺闭环</t>
        </is>
      </c>
    </row>
    <row r="161">
      <c r="A161" s="25" t="inlineStr">
        <is>
          <t>SO-2454-1-M-DISPLAY</t>
        </is>
      </c>
      <c r="B161" s="25" t="inlineStr">
        <is>
          <t>EVT-0054</t>
        </is>
      </c>
      <c r="C161" s="25" t="inlineStr">
        <is>
          <t>WO-20251208-054</t>
        </is>
      </c>
      <c r="D161" s="25" t="inlineStr">
        <is>
          <t>SO-2454</t>
        </is>
      </c>
      <c r="E161" s="25" t="n">
        <v>1</v>
      </c>
      <c r="F161" s="25" t="inlineStr">
        <is>
          <t>M-DISPLAY</t>
        </is>
      </c>
      <c r="G161" s="25" t="inlineStr">
        <is>
          <t>显示模组</t>
        </is>
      </c>
      <c r="H161" s="51" t="n">
        <v>46001</v>
      </c>
      <c r="I161" s="25" t="n">
        <v>1100</v>
      </c>
      <c r="J161" s="25" t="n">
        <v>1</v>
      </c>
      <c r="K161" s="25" t="n">
        <v>0</v>
      </c>
      <c r="L161" s="25" t="n">
        <v>1188</v>
      </c>
      <c r="M161" s="25" t="n">
        <v>88</v>
      </c>
      <c r="N161" s="25" t="n">
        <v>0</v>
      </c>
      <c r="O161" s="25" t="n">
        <v>0</v>
      </c>
      <c r="P161" s="25">
        <f>MAX(0,I161*J161-K161)</f>
        <v/>
      </c>
      <c r="Q161" s="25">
        <f>MAX(0,L161-N161-M161+O161)</f>
        <v/>
      </c>
      <c r="R161" s="25">
        <f>MAX(0,P161-Q161)</f>
        <v/>
      </c>
      <c r="S161" s="51" t="n">
        <v>46000</v>
      </c>
      <c r="T161" s="51" t="n">
        <v>46000</v>
      </c>
      <c r="U161" s="25">
        <f>IF(S161=T161,"一致","冲突")</f>
        <v/>
      </c>
      <c r="V161" s="25" t="inlineStr">
        <is>
          <t>V3</t>
        </is>
      </c>
      <c r="W161" s="25" t="inlineStr">
        <is>
          <t>V3</t>
        </is>
      </c>
      <c r="X161" s="25">
        <f>IF(V161=W161,"一致","冲突")</f>
        <v/>
      </c>
      <c r="Y161" s="25">
        <f>IF(OR(R161&gt;0,U161="冲突",X161="冲突"),"高","低")</f>
        <v/>
      </c>
      <c r="Z161" s="25" t="inlineStr">
        <is>
          <t>团队模拟数据</t>
        </is>
      </c>
      <c r="AA161" s="25" t="inlineStr">
        <is>
          <t>依据业务规则生成，用于演示订单/BOM/库存/供应承诺闭环</t>
        </is>
      </c>
    </row>
    <row r="162">
      <c r="A162" s="25" t="inlineStr">
        <is>
          <t>SO-2454-2-M-PCBA</t>
        </is>
      </c>
      <c r="B162" s="25" t="inlineStr">
        <is>
          <t>EVT-0054</t>
        </is>
      </c>
      <c r="C162" s="25" t="inlineStr">
        <is>
          <t>WO-20251208-054</t>
        </is>
      </c>
      <c r="D162" s="25" t="inlineStr">
        <is>
          <t>SO-2454</t>
        </is>
      </c>
      <c r="E162" s="25" t="n">
        <v>2</v>
      </c>
      <c r="F162" s="25" t="inlineStr">
        <is>
          <t>M-PCBA</t>
        </is>
      </c>
      <c r="G162" s="25" t="inlineStr">
        <is>
          <t>主板组件</t>
        </is>
      </c>
      <c r="H162" s="51" t="n">
        <v>46001</v>
      </c>
      <c r="I162" s="25" t="n">
        <v>1100</v>
      </c>
      <c r="J162" s="25" t="n">
        <v>1</v>
      </c>
      <c r="K162" s="25" t="n">
        <v>0</v>
      </c>
      <c r="L162" s="25" t="n">
        <v>1188</v>
      </c>
      <c r="M162" s="25" t="n">
        <v>88</v>
      </c>
      <c r="N162" s="25" t="n">
        <v>0</v>
      </c>
      <c r="O162" s="25" t="n">
        <v>0</v>
      </c>
      <c r="P162" s="25">
        <f>MAX(0,I162*J162-K162)</f>
        <v/>
      </c>
      <c r="Q162" s="25">
        <f>MAX(0,L162-N162-M162+O162)</f>
        <v/>
      </c>
      <c r="R162" s="25">
        <f>MAX(0,P162-Q162)</f>
        <v/>
      </c>
      <c r="S162" s="51" t="n">
        <v>46000</v>
      </c>
      <c r="T162" s="51" t="n">
        <v>46000</v>
      </c>
      <c r="U162" s="25">
        <f>IF(S162=T162,"一致","冲突")</f>
        <v/>
      </c>
      <c r="V162" s="25" t="inlineStr">
        <is>
          <t>V3</t>
        </is>
      </c>
      <c r="W162" s="25" t="inlineStr">
        <is>
          <t>V3</t>
        </is>
      </c>
      <c r="X162" s="25">
        <f>IF(V162=W162,"一致","冲突")</f>
        <v/>
      </c>
      <c r="Y162" s="25">
        <f>IF(OR(R162&gt;0,U162="冲突",X162="冲突"),"高","低")</f>
        <v/>
      </c>
      <c r="Z162" s="25" t="inlineStr">
        <is>
          <t>团队模拟数据</t>
        </is>
      </c>
      <c r="AA162" s="25" t="inlineStr">
        <is>
          <t>依据业务规则生成，用于演示订单/BOM/库存/供应承诺闭环</t>
        </is>
      </c>
    </row>
    <row r="163">
      <c r="A163" s="25" t="inlineStr">
        <is>
          <t>SO-2454-3-M-HOUSING</t>
        </is>
      </c>
      <c r="B163" s="25" t="inlineStr">
        <is>
          <t>EVT-0054</t>
        </is>
      </c>
      <c r="C163" s="25" t="inlineStr">
        <is>
          <t>WO-20251208-054</t>
        </is>
      </c>
      <c r="D163" s="25" t="inlineStr">
        <is>
          <t>SO-2454</t>
        </is>
      </c>
      <c r="E163" s="25" t="n">
        <v>3</v>
      </c>
      <c r="F163" s="25" t="inlineStr">
        <is>
          <t>M-HOUSING</t>
        </is>
      </c>
      <c r="G163" s="25" t="inlineStr">
        <is>
          <t>结构件</t>
        </is>
      </c>
      <c r="H163" s="51" t="n">
        <v>46001</v>
      </c>
      <c r="I163" s="25" t="n">
        <v>1100</v>
      </c>
      <c r="J163" s="25" t="n">
        <v>2</v>
      </c>
      <c r="K163" s="25" t="n">
        <v>0</v>
      </c>
      <c r="L163" s="25" t="n">
        <v>1936</v>
      </c>
      <c r="M163" s="25" t="n">
        <v>176</v>
      </c>
      <c r="N163" s="25" t="n">
        <v>0</v>
      </c>
      <c r="O163" s="25" t="n">
        <v>440</v>
      </c>
      <c r="P163" s="25">
        <f>MAX(0,I163*J163-K163)</f>
        <v/>
      </c>
      <c r="Q163" s="25">
        <f>MAX(0,L163-N163-M163+O163)</f>
        <v/>
      </c>
      <c r="R163" s="25">
        <f>MAX(0,P163-Q163)</f>
        <v/>
      </c>
      <c r="S163" s="51" t="n">
        <v>46000</v>
      </c>
      <c r="T163" s="51" t="n">
        <v>46000</v>
      </c>
      <c r="U163" s="25">
        <f>IF(S163=T163,"一致","冲突")</f>
        <v/>
      </c>
      <c r="V163" s="25" t="inlineStr">
        <is>
          <t>V3</t>
        </is>
      </c>
      <c r="W163" s="25" t="inlineStr">
        <is>
          <t>V3</t>
        </is>
      </c>
      <c r="X163" s="25">
        <f>IF(V163=W163,"一致","冲突")</f>
        <v/>
      </c>
      <c r="Y163" s="25">
        <f>IF(OR(R163&gt;0,U163="冲突",X163="冲突"),"高","低")</f>
        <v/>
      </c>
      <c r="Z163" s="25" t="inlineStr">
        <is>
          <t>团队模拟数据</t>
        </is>
      </c>
      <c r="AA163" s="25" t="inlineStr">
        <is>
          <t>依据业务规则生成，用于演示订单/BOM/库存/供应承诺闭环</t>
        </is>
      </c>
    </row>
    <row r="164">
      <c r="A164" s="25" t="inlineStr">
        <is>
          <t>SO-2455-1-M-DISPLAY</t>
        </is>
      </c>
      <c r="B164" s="25" t="inlineStr">
        <is>
          <t>EVT-0055</t>
        </is>
      </c>
      <c r="C164" s="25" t="inlineStr">
        <is>
          <t>WO-20251209-055</t>
        </is>
      </c>
      <c r="D164" s="25" t="inlineStr">
        <is>
          <t>SO-2455</t>
        </is>
      </c>
      <c r="E164" s="25" t="n">
        <v>1</v>
      </c>
      <c r="F164" s="25" t="inlineStr">
        <is>
          <t>M-DISPLAY</t>
        </is>
      </c>
      <c r="G164" s="25" t="inlineStr">
        <is>
          <t>显示模组</t>
        </is>
      </c>
      <c r="H164" s="51" t="n">
        <v>46002</v>
      </c>
      <c r="I164" s="25" t="n">
        <v>1200</v>
      </c>
      <c r="J164" s="25" t="n">
        <v>1</v>
      </c>
      <c r="K164" s="25" t="n">
        <v>0</v>
      </c>
      <c r="L164" s="25" t="n">
        <v>1296</v>
      </c>
      <c r="M164" s="25" t="n">
        <v>96</v>
      </c>
      <c r="N164" s="25" t="n">
        <v>0</v>
      </c>
      <c r="O164" s="25" t="n">
        <v>0</v>
      </c>
      <c r="P164" s="25">
        <f>MAX(0,I164*J164-K164)</f>
        <v/>
      </c>
      <c r="Q164" s="25">
        <f>MAX(0,L164-N164-M164+O164)</f>
        <v/>
      </c>
      <c r="R164" s="25">
        <f>MAX(0,P164-Q164)</f>
        <v/>
      </c>
      <c r="S164" s="51" t="n">
        <v>46001</v>
      </c>
      <c r="T164" s="51" t="n">
        <v>46003</v>
      </c>
      <c r="U164" s="25">
        <f>IF(S164=T164,"一致","冲突")</f>
        <v/>
      </c>
      <c r="V164" s="25" t="inlineStr">
        <is>
          <t>V3</t>
        </is>
      </c>
      <c r="W164" s="25" t="inlineStr">
        <is>
          <t>V3</t>
        </is>
      </c>
      <c r="X164" s="25">
        <f>IF(V164=W164,"一致","冲突")</f>
        <v/>
      </c>
      <c r="Y164" s="25">
        <f>IF(OR(R164&gt;0,U164="冲突",X164="冲突"),"高","低")</f>
        <v/>
      </c>
      <c r="Z164" s="25" t="inlineStr">
        <is>
          <t>团队模拟数据</t>
        </is>
      </c>
      <c r="AA164" s="25" t="inlineStr">
        <is>
          <t>依据业务规则生成，用于演示订单/BOM/库存/供应承诺闭环</t>
        </is>
      </c>
    </row>
    <row r="165">
      <c r="A165" s="25" t="inlineStr">
        <is>
          <t>SO-2455-2-M-PCBA</t>
        </is>
      </c>
      <c r="B165" s="25" t="inlineStr">
        <is>
          <t>EVT-0055</t>
        </is>
      </c>
      <c r="C165" s="25" t="inlineStr">
        <is>
          <t>WO-20251209-055</t>
        </is>
      </c>
      <c r="D165" s="25" t="inlineStr">
        <is>
          <t>SO-2455</t>
        </is>
      </c>
      <c r="E165" s="25" t="n">
        <v>2</v>
      </c>
      <c r="F165" s="25" t="inlineStr">
        <is>
          <t>M-PCBA</t>
        </is>
      </c>
      <c r="G165" s="25" t="inlineStr">
        <is>
          <t>主板组件</t>
        </is>
      </c>
      <c r="H165" s="51" t="n">
        <v>46002</v>
      </c>
      <c r="I165" s="25" t="n">
        <v>1200</v>
      </c>
      <c r="J165" s="25" t="n">
        <v>1</v>
      </c>
      <c r="K165" s="25" t="n">
        <v>0</v>
      </c>
      <c r="L165" s="25" t="n">
        <v>1056</v>
      </c>
      <c r="M165" s="25" t="n">
        <v>96</v>
      </c>
      <c r="N165" s="25" t="n">
        <v>0</v>
      </c>
      <c r="O165" s="25" t="n">
        <v>240</v>
      </c>
      <c r="P165" s="25">
        <f>MAX(0,I165*J165-K165)</f>
        <v/>
      </c>
      <c r="Q165" s="25">
        <f>MAX(0,L165-N165-M165+O165)</f>
        <v/>
      </c>
      <c r="R165" s="25">
        <f>MAX(0,P165-Q165)</f>
        <v/>
      </c>
      <c r="S165" s="51" t="n">
        <v>46001</v>
      </c>
      <c r="T165" s="51" t="n">
        <v>46001</v>
      </c>
      <c r="U165" s="25">
        <f>IF(S165=T165,"一致","冲突")</f>
        <v/>
      </c>
      <c r="V165" s="25" t="inlineStr">
        <is>
          <t>V3</t>
        </is>
      </c>
      <c r="W165" s="25" t="inlineStr">
        <is>
          <t>V3</t>
        </is>
      </c>
      <c r="X165" s="25">
        <f>IF(V165=W165,"一致","冲突")</f>
        <v/>
      </c>
      <c r="Y165" s="25">
        <f>IF(OR(R165&gt;0,U165="冲突",X165="冲突"),"高","低")</f>
        <v/>
      </c>
      <c r="Z165" s="25" t="inlineStr">
        <is>
          <t>团队模拟数据</t>
        </is>
      </c>
      <c r="AA165" s="25" t="inlineStr">
        <is>
          <t>依据业务规则生成，用于演示订单/BOM/库存/供应承诺闭环</t>
        </is>
      </c>
    </row>
    <row r="166">
      <c r="A166" s="25" t="inlineStr">
        <is>
          <t>SO-2455-3-M-HOUSING</t>
        </is>
      </c>
      <c r="B166" s="25" t="inlineStr">
        <is>
          <t>EVT-0055</t>
        </is>
      </c>
      <c r="C166" s="25" t="inlineStr">
        <is>
          <t>WO-20251209-055</t>
        </is>
      </c>
      <c r="D166" s="25" t="inlineStr">
        <is>
          <t>SO-2455</t>
        </is>
      </c>
      <c r="E166" s="25" t="n">
        <v>3</v>
      </c>
      <c r="F166" s="25" t="inlineStr">
        <is>
          <t>M-HOUSING</t>
        </is>
      </c>
      <c r="G166" s="25" t="inlineStr">
        <is>
          <t>结构件</t>
        </is>
      </c>
      <c r="H166" s="51" t="n">
        <v>46002</v>
      </c>
      <c r="I166" s="25" t="n">
        <v>1200</v>
      </c>
      <c r="J166" s="25" t="n">
        <v>2</v>
      </c>
      <c r="K166" s="25" t="n">
        <v>0</v>
      </c>
      <c r="L166" s="25" t="n">
        <v>2232</v>
      </c>
      <c r="M166" s="25" t="n">
        <v>192</v>
      </c>
      <c r="N166" s="25" t="n">
        <v>240</v>
      </c>
      <c r="O166" s="25" t="n">
        <v>0</v>
      </c>
      <c r="P166" s="25">
        <f>MAX(0,I166*J166-K166)</f>
        <v/>
      </c>
      <c r="Q166" s="25">
        <f>MAX(0,L166-N166-M166+O166)</f>
        <v/>
      </c>
      <c r="R166" s="25">
        <f>MAX(0,P166-Q166)</f>
        <v/>
      </c>
      <c r="S166" s="51" t="n">
        <v>46001</v>
      </c>
      <c r="T166" s="51" t="n">
        <v>46001</v>
      </c>
      <c r="U166" s="25">
        <f>IF(S166=T166,"一致","冲突")</f>
        <v/>
      </c>
      <c r="V166" s="25" t="inlineStr">
        <is>
          <t>V3</t>
        </is>
      </c>
      <c r="W166" s="25" t="inlineStr">
        <is>
          <t>V3</t>
        </is>
      </c>
      <c r="X166" s="25">
        <f>IF(V166=W166,"一致","冲突")</f>
        <v/>
      </c>
      <c r="Y166" s="25">
        <f>IF(OR(R166&gt;0,U166="冲突",X166="冲突"),"高","低")</f>
        <v/>
      </c>
      <c r="Z166" s="25" t="inlineStr">
        <is>
          <t>团队模拟数据</t>
        </is>
      </c>
      <c r="AA166" s="25" t="inlineStr">
        <is>
          <t>依据业务规则生成，用于演示订单/BOM/库存/供应承诺闭环</t>
        </is>
      </c>
    </row>
    <row r="167">
      <c r="A167" s="25" t="inlineStr">
        <is>
          <t>SO-2456-1-M-DISPLAY</t>
        </is>
      </c>
      <c r="B167" s="25" t="inlineStr">
        <is>
          <t>EVT-0056</t>
        </is>
      </c>
      <c r="C167" s="25" t="inlineStr">
        <is>
          <t>WO-20251210-056</t>
        </is>
      </c>
      <c r="D167" s="25" t="inlineStr">
        <is>
          <t>SO-2456</t>
        </is>
      </c>
      <c r="E167" s="25" t="n">
        <v>1</v>
      </c>
      <c r="F167" s="25" t="inlineStr">
        <is>
          <t>M-DISPLAY</t>
        </is>
      </c>
      <c r="G167" s="25" t="inlineStr">
        <is>
          <t>显示模组</t>
        </is>
      </c>
      <c r="H167" s="51" t="n">
        <v>46003</v>
      </c>
      <c r="I167" s="25" t="n">
        <v>800</v>
      </c>
      <c r="J167" s="25" t="n">
        <v>1</v>
      </c>
      <c r="K167" s="25" t="n">
        <v>0</v>
      </c>
      <c r="L167" s="25" t="n">
        <v>704</v>
      </c>
      <c r="M167" s="25" t="n">
        <v>64</v>
      </c>
      <c r="N167" s="25" t="n">
        <v>0</v>
      </c>
      <c r="O167" s="25" t="n">
        <v>160</v>
      </c>
      <c r="P167" s="25">
        <f>MAX(0,I167*J167-K167)</f>
        <v/>
      </c>
      <c r="Q167" s="25">
        <f>MAX(0,L167-N167-M167+O167)</f>
        <v/>
      </c>
      <c r="R167" s="25">
        <f>MAX(0,P167-Q167)</f>
        <v/>
      </c>
      <c r="S167" s="51" t="n">
        <v>46002</v>
      </c>
      <c r="T167" s="51" t="n">
        <v>46002</v>
      </c>
      <c r="U167" s="25">
        <f>IF(S167=T167,"一致","冲突")</f>
        <v/>
      </c>
      <c r="V167" s="25" t="inlineStr">
        <is>
          <t>V3</t>
        </is>
      </c>
      <c r="W167" s="25" t="inlineStr">
        <is>
          <t>V3</t>
        </is>
      </c>
      <c r="X167" s="25">
        <f>IF(V167=W167,"一致","冲突")</f>
        <v/>
      </c>
      <c r="Y167" s="25">
        <f>IF(OR(R167&gt;0,U167="冲突",X167="冲突"),"高","低")</f>
        <v/>
      </c>
      <c r="Z167" s="25" t="inlineStr">
        <is>
          <t>团队模拟数据</t>
        </is>
      </c>
      <c r="AA167" s="25" t="inlineStr">
        <is>
          <t>依据业务规则生成，用于演示订单/BOM/库存/供应承诺闭环</t>
        </is>
      </c>
    </row>
    <row r="168">
      <c r="A168" s="25" t="inlineStr">
        <is>
          <t>SO-2456-2-M-PCBA</t>
        </is>
      </c>
      <c r="B168" s="25" t="inlineStr">
        <is>
          <t>EVT-0056</t>
        </is>
      </c>
      <c r="C168" s="25" t="inlineStr">
        <is>
          <t>WO-20251210-056</t>
        </is>
      </c>
      <c r="D168" s="25" t="inlineStr">
        <is>
          <t>SO-2456</t>
        </is>
      </c>
      <c r="E168" s="25" t="n">
        <v>2</v>
      </c>
      <c r="F168" s="25" t="inlineStr">
        <is>
          <t>M-PCBA</t>
        </is>
      </c>
      <c r="G168" s="25" t="inlineStr">
        <is>
          <t>主板组件</t>
        </is>
      </c>
      <c r="H168" s="51" t="n">
        <v>46003</v>
      </c>
      <c r="I168" s="25" t="n">
        <v>800</v>
      </c>
      <c r="J168" s="25" t="n">
        <v>1</v>
      </c>
      <c r="K168" s="25" t="n">
        <v>0</v>
      </c>
      <c r="L168" s="25" t="n">
        <v>744</v>
      </c>
      <c r="M168" s="25" t="n">
        <v>64</v>
      </c>
      <c r="N168" s="25" t="n">
        <v>80</v>
      </c>
      <c r="O168" s="25" t="n">
        <v>0</v>
      </c>
      <c r="P168" s="25">
        <f>MAX(0,I168*J168-K168)</f>
        <v/>
      </c>
      <c r="Q168" s="25">
        <f>MAX(0,L168-N168-M168+O168)</f>
        <v/>
      </c>
      <c r="R168" s="25">
        <f>MAX(0,P168-Q168)</f>
        <v/>
      </c>
      <c r="S168" s="51" t="n">
        <v>46002</v>
      </c>
      <c r="T168" s="51" t="n">
        <v>46002</v>
      </c>
      <c r="U168" s="25">
        <f>IF(S168=T168,"一致","冲突")</f>
        <v/>
      </c>
      <c r="V168" s="25" t="inlineStr">
        <is>
          <t>V3</t>
        </is>
      </c>
      <c r="W168" s="25" t="inlineStr">
        <is>
          <t>V3</t>
        </is>
      </c>
      <c r="X168" s="25">
        <f>IF(V168=W168,"一致","冲突")</f>
        <v/>
      </c>
      <c r="Y168" s="25">
        <f>IF(OR(R168&gt;0,U168="冲突",X168="冲突"),"高","低")</f>
        <v/>
      </c>
      <c r="Z168" s="25" t="inlineStr">
        <is>
          <t>团队模拟数据</t>
        </is>
      </c>
      <c r="AA168" s="25" t="inlineStr">
        <is>
          <t>依据业务规则生成，用于演示订单/BOM/库存/供应承诺闭环</t>
        </is>
      </c>
    </row>
    <row r="169">
      <c r="A169" s="25" t="inlineStr">
        <is>
          <t>SO-2456-3-M-HOUSING</t>
        </is>
      </c>
      <c r="B169" s="25" t="inlineStr">
        <is>
          <t>EVT-0056</t>
        </is>
      </c>
      <c r="C169" s="25" t="inlineStr">
        <is>
          <t>WO-20251210-056</t>
        </is>
      </c>
      <c r="D169" s="25" t="inlineStr">
        <is>
          <t>SO-2456</t>
        </is>
      </c>
      <c r="E169" s="25" t="n">
        <v>3</v>
      </c>
      <c r="F169" s="25" t="inlineStr">
        <is>
          <t>M-HOUSING</t>
        </is>
      </c>
      <c r="G169" s="25" t="inlineStr">
        <is>
          <t>结构件</t>
        </is>
      </c>
      <c r="H169" s="51" t="n">
        <v>46003</v>
      </c>
      <c r="I169" s="25" t="n">
        <v>800</v>
      </c>
      <c r="J169" s="25" t="n">
        <v>2</v>
      </c>
      <c r="K169" s="25" t="n">
        <v>0</v>
      </c>
      <c r="L169" s="25" t="n">
        <v>1728</v>
      </c>
      <c r="M169" s="25" t="n">
        <v>128</v>
      </c>
      <c r="N169" s="25" t="n">
        <v>0</v>
      </c>
      <c r="O169" s="25" t="n">
        <v>0</v>
      </c>
      <c r="P169" s="25">
        <f>MAX(0,I169*J169-K169)</f>
        <v/>
      </c>
      <c r="Q169" s="25">
        <f>MAX(0,L169-N169-M169+O169)</f>
        <v/>
      </c>
      <c r="R169" s="25">
        <f>MAX(0,P169-Q169)</f>
        <v/>
      </c>
      <c r="S169" s="51" t="n">
        <v>46002</v>
      </c>
      <c r="T169" s="51" t="n">
        <v>46002</v>
      </c>
      <c r="U169" s="25">
        <f>IF(S169=T169,"一致","冲突")</f>
        <v/>
      </c>
      <c r="V169" s="25" t="inlineStr">
        <is>
          <t>V3</t>
        </is>
      </c>
      <c r="W169" s="25" t="inlineStr">
        <is>
          <t>V3</t>
        </is>
      </c>
      <c r="X169" s="25">
        <f>IF(V169=W169,"一致","冲突")</f>
        <v/>
      </c>
      <c r="Y169" s="25">
        <f>IF(OR(R169&gt;0,U169="冲突",X169="冲突"),"高","低")</f>
        <v/>
      </c>
      <c r="Z169" s="25" t="inlineStr">
        <is>
          <t>团队模拟数据</t>
        </is>
      </c>
      <c r="AA169" s="25" t="inlineStr">
        <is>
          <t>依据业务规则生成，用于演示订单/BOM/库存/供应承诺闭环</t>
        </is>
      </c>
    </row>
    <row r="170">
      <c r="A170" s="25" t="inlineStr">
        <is>
          <t>SO-2457-1-M-DISPLAY</t>
        </is>
      </c>
      <c r="B170" s="25" t="inlineStr">
        <is>
          <t>EVT-0057</t>
        </is>
      </c>
      <c r="C170" s="25" t="inlineStr">
        <is>
          <t>WO-20251211-057</t>
        </is>
      </c>
      <c r="D170" s="25" t="inlineStr">
        <is>
          <t>SO-2457</t>
        </is>
      </c>
      <c r="E170" s="25" t="n">
        <v>1</v>
      </c>
      <c r="F170" s="25" t="inlineStr">
        <is>
          <t>M-DISPLAY</t>
        </is>
      </c>
      <c r="G170" s="25" t="inlineStr">
        <is>
          <t>显示模组</t>
        </is>
      </c>
      <c r="H170" s="51" t="n">
        <v>46004</v>
      </c>
      <c r="I170" s="25" t="n">
        <v>900</v>
      </c>
      <c r="J170" s="25" t="n">
        <v>1</v>
      </c>
      <c r="K170" s="25" t="n">
        <v>0</v>
      </c>
      <c r="L170" s="25" t="n">
        <v>837</v>
      </c>
      <c r="M170" s="25" t="n">
        <v>72</v>
      </c>
      <c r="N170" s="25" t="n">
        <v>90</v>
      </c>
      <c r="O170" s="25" t="n">
        <v>0</v>
      </c>
      <c r="P170" s="25">
        <f>MAX(0,I170*J170-K170)</f>
        <v/>
      </c>
      <c r="Q170" s="25">
        <f>MAX(0,L170-N170-M170+O170)</f>
        <v/>
      </c>
      <c r="R170" s="25">
        <f>MAX(0,P170-Q170)</f>
        <v/>
      </c>
      <c r="S170" s="51" t="n">
        <v>46003</v>
      </c>
      <c r="T170" s="51" t="n">
        <v>46003</v>
      </c>
      <c r="U170" s="25">
        <f>IF(S170=T170,"一致","冲突")</f>
        <v/>
      </c>
      <c r="V170" s="25" t="inlineStr">
        <is>
          <t>V3</t>
        </is>
      </c>
      <c r="W170" s="25" t="inlineStr">
        <is>
          <t>V3</t>
        </is>
      </c>
      <c r="X170" s="25">
        <f>IF(V170=W170,"一致","冲突")</f>
        <v/>
      </c>
      <c r="Y170" s="25">
        <f>IF(OR(R170&gt;0,U170="冲突",X170="冲突"),"高","低")</f>
        <v/>
      </c>
      <c r="Z170" s="25" t="inlineStr">
        <is>
          <t>团队模拟数据</t>
        </is>
      </c>
      <c r="AA170" s="25" t="inlineStr">
        <is>
          <t>依据业务规则生成，用于演示订单/BOM/库存/供应承诺闭环</t>
        </is>
      </c>
    </row>
    <row r="171">
      <c r="A171" s="25" t="inlineStr">
        <is>
          <t>SO-2457-2-M-PCBA</t>
        </is>
      </c>
      <c r="B171" s="25" t="inlineStr">
        <is>
          <t>EVT-0057</t>
        </is>
      </c>
      <c r="C171" s="25" t="inlineStr">
        <is>
          <t>WO-20251211-057</t>
        </is>
      </c>
      <c r="D171" s="25" t="inlineStr">
        <is>
          <t>SO-2457</t>
        </is>
      </c>
      <c r="E171" s="25" t="n">
        <v>2</v>
      </c>
      <c r="F171" s="25" t="inlineStr">
        <is>
          <t>M-PCBA</t>
        </is>
      </c>
      <c r="G171" s="25" t="inlineStr">
        <is>
          <t>主板组件</t>
        </is>
      </c>
      <c r="H171" s="51" t="n">
        <v>46004</v>
      </c>
      <c r="I171" s="25" t="n">
        <v>900</v>
      </c>
      <c r="J171" s="25" t="n">
        <v>1</v>
      </c>
      <c r="K171" s="25" t="n">
        <v>0</v>
      </c>
      <c r="L171" s="25" t="n">
        <v>972</v>
      </c>
      <c r="M171" s="25" t="n">
        <v>72</v>
      </c>
      <c r="N171" s="25" t="n">
        <v>0</v>
      </c>
      <c r="O171" s="25" t="n">
        <v>0</v>
      </c>
      <c r="P171" s="25">
        <f>MAX(0,I171*J171-K171)</f>
        <v/>
      </c>
      <c r="Q171" s="25">
        <f>MAX(0,L171-N171-M171+O171)</f>
        <v/>
      </c>
      <c r="R171" s="25">
        <f>MAX(0,P171-Q171)</f>
        <v/>
      </c>
      <c r="S171" s="51" t="n">
        <v>46003</v>
      </c>
      <c r="T171" s="51" t="n">
        <v>46003</v>
      </c>
      <c r="U171" s="25">
        <f>IF(S171=T171,"一致","冲突")</f>
        <v/>
      </c>
      <c r="V171" s="25" t="inlineStr">
        <is>
          <t>V3</t>
        </is>
      </c>
      <c r="W171" s="25" t="inlineStr">
        <is>
          <t>V2</t>
        </is>
      </c>
      <c r="X171" s="25">
        <f>IF(V171=W171,"一致","冲突")</f>
        <v/>
      </c>
      <c r="Y171" s="25">
        <f>IF(OR(R171&gt;0,U171="冲突",X171="冲突"),"高","低")</f>
        <v/>
      </c>
      <c r="Z171" s="25" t="inlineStr">
        <is>
          <t>团队模拟数据</t>
        </is>
      </c>
      <c r="AA171" s="25" t="inlineStr">
        <is>
          <t>依据业务规则生成，用于演示订单/BOM/库存/供应承诺闭环</t>
        </is>
      </c>
    </row>
    <row r="172">
      <c r="A172" s="25" t="inlineStr">
        <is>
          <t>SO-2457-3-M-HOUSING</t>
        </is>
      </c>
      <c r="B172" s="25" t="inlineStr">
        <is>
          <t>EVT-0057</t>
        </is>
      </c>
      <c r="C172" s="25" t="inlineStr">
        <is>
          <t>WO-20251211-057</t>
        </is>
      </c>
      <c r="D172" s="25" t="inlineStr">
        <is>
          <t>SO-2457</t>
        </is>
      </c>
      <c r="E172" s="25" t="n">
        <v>3</v>
      </c>
      <c r="F172" s="25" t="inlineStr">
        <is>
          <t>M-HOUSING</t>
        </is>
      </c>
      <c r="G172" s="25" t="inlineStr">
        <is>
          <t>结构件</t>
        </is>
      </c>
      <c r="H172" s="51" t="n">
        <v>46004</v>
      </c>
      <c r="I172" s="25" t="n">
        <v>900</v>
      </c>
      <c r="J172" s="25" t="n">
        <v>2</v>
      </c>
      <c r="K172" s="25" t="n">
        <v>0</v>
      </c>
      <c r="L172" s="25" t="n">
        <v>1944</v>
      </c>
      <c r="M172" s="25" t="n">
        <v>144</v>
      </c>
      <c r="N172" s="25" t="n">
        <v>0</v>
      </c>
      <c r="O172" s="25" t="n">
        <v>0</v>
      </c>
      <c r="P172" s="25">
        <f>MAX(0,I172*J172-K172)</f>
        <v/>
      </c>
      <c r="Q172" s="25">
        <f>MAX(0,L172-N172-M172+O172)</f>
        <v/>
      </c>
      <c r="R172" s="25">
        <f>MAX(0,P172-Q172)</f>
        <v/>
      </c>
      <c r="S172" s="51" t="n">
        <v>46003</v>
      </c>
      <c r="T172" s="51" t="n">
        <v>46003</v>
      </c>
      <c r="U172" s="25">
        <f>IF(S172=T172,"一致","冲突")</f>
        <v/>
      </c>
      <c r="V172" s="25" t="inlineStr">
        <is>
          <t>V3</t>
        </is>
      </c>
      <c r="W172" s="25" t="inlineStr">
        <is>
          <t>V3</t>
        </is>
      </c>
      <c r="X172" s="25">
        <f>IF(V172=W172,"一致","冲突")</f>
        <v/>
      </c>
      <c r="Y172" s="25">
        <f>IF(OR(R172&gt;0,U172="冲突",X172="冲突"),"高","低")</f>
        <v/>
      </c>
      <c r="Z172" s="25" t="inlineStr">
        <is>
          <t>团队模拟数据</t>
        </is>
      </c>
      <c r="AA172" s="25" t="inlineStr">
        <is>
          <t>依据业务规则生成，用于演示订单/BOM/库存/供应承诺闭环</t>
        </is>
      </c>
    </row>
    <row r="173">
      <c r="A173" s="25" t="inlineStr">
        <is>
          <t>SO-2458-1-M-DISPLAY</t>
        </is>
      </c>
      <c r="B173" s="25" t="inlineStr">
        <is>
          <t>EVT-0058</t>
        </is>
      </c>
      <c r="C173" s="25" t="inlineStr">
        <is>
          <t>WO-20251212-058</t>
        </is>
      </c>
      <c r="D173" s="25" t="inlineStr">
        <is>
          <t>SO-2458</t>
        </is>
      </c>
      <c r="E173" s="25" t="n">
        <v>1</v>
      </c>
      <c r="F173" s="25" t="inlineStr">
        <is>
          <t>M-DISPLAY</t>
        </is>
      </c>
      <c r="G173" s="25" t="inlineStr">
        <is>
          <t>显示模组</t>
        </is>
      </c>
      <c r="H173" s="51" t="n">
        <v>46005</v>
      </c>
      <c r="I173" s="25" t="n">
        <v>1000</v>
      </c>
      <c r="J173" s="25" t="n">
        <v>1</v>
      </c>
      <c r="K173" s="25" t="n">
        <v>0</v>
      </c>
      <c r="L173" s="25" t="n">
        <v>1080</v>
      </c>
      <c r="M173" s="25" t="n">
        <v>80</v>
      </c>
      <c r="N173" s="25" t="n">
        <v>0</v>
      </c>
      <c r="O173" s="25" t="n">
        <v>0</v>
      </c>
      <c r="P173" s="25">
        <f>MAX(0,I173*J173-K173)</f>
        <v/>
      </c>
      <c r="Q173" s="25">
        <f>MAX(0,L173-N173-M173+O173)</f>
        <v/>
      </c>
      <c r="R173" s="25">
        <f>MAX(0,P173-Q173)</f>
        <v/>
      </c>
      <c r="S173" s="51" t="n">
        <v>46004</v>
      </c>
      <c r="T173" s="51" t="n">
        <v>46004</v>
      </c>
      <c r="U173" s="25">
        <f>IF(S173=T173,"一致","冲突")</f>
        <v/>
      </c>
      <c r="V173" s="25" t="inlineStr">
        <is>
          <t>V3</t>
        </is>
      </c>
      <c r="W173" s="25" t="inlineStr">
        <is>
          <t>V3</t>
        </is>
      </c>
      <c r="X173" s="25">
        <f>IF(V173=W173,"一致","冲突")</f>
        <v/>
      </c>
      <c r="Y173" s="25">
        <f>IF(OR(R173&gt;0,U173="冲突",X173="冲突"),"高","低")</f>
        <v/>
      </c>
      <c r="Z173" s="25" t="inlineStr">
        <is>
          <t>团队模拟数据</t>
        </is>
      </c>
      <c r="AA173" s="25" t="inlineStr">
        <is>
          <t>依据业务规则生成，用于演示订单/BOM/库存/供应承诺闭环</t>
        </is>
      </c>
    </row>
    <row r="174">
      <c r="A174" s="25" t="inlineStr">
        <is>
          <t>SO-2458-2-M-PCBA</t>
        </is>
      </c>
      <c r="B174" s="25" t="inlineStr">
        <is>
          <t>EVT-0058</t>
        </is>
      </c>
      <c r="C174" s="25" t="inlineStr">
        <is>
          <t>WO-20251212-058</t>
        </is>
      </c>
      <c r="D174" s="25" t="inlineStr">
        <is>
          <t>SO-2458</t>
        </is>
      </c>
      <c r="E174" s="25" t="n">
        <v>2</v>
      </c>
      <c r="F174" s="25" t="inlineStr">
        <is>
          <t>M-PCBA</t>
        </is>
      </c>
      <c r="G174" s="25" t="inlineStr">
        <is>
          <t>主板组件</t>
        </is>
      </c>
      <c r="H174" s="51" t="n">
        <v>46005</v>
      </c>
      <c r="I174" s="25" t="n">
        <v>1000</v>
      </c>
      <c r="J174" s="25" t="n">
        <v>1</v>
      </c>
      <c r="K174" s="25" t="n">
        <v>0</v>
      </c>
      <c r="L174" s="25" t="n">
        <v>1080</v>
      </c>
      <c r="M174" s="25" t="n">
        <v>80</v>
      </c>
      <c r="N174" s="25" t="n">
        <v>0</v>
      </c>
      <c r="O174" s="25" t="n">
        <v>0</v>
      </c>
      <c r="P174" s="25">
        <f>MAX(0,I174*J174-K174)</f>
        <v/>
      </c>
      <c r="Q174" s="25">
        <f>MAX(0,L174-N174-M174+O174)</f>
        <v/>
      </c>
      <c r="R174" s="25">
        <f>MAX(0,P174-Q174)</f>
        <v/>
      </c>
      <c r="S174" s="51" t="n">
        <v>46004</v>
      </c>
      <c r="T174" s="51" t="n">
        <v>46004</v>
      </c>
      <c r="U174" s="25">
        <f>IF(S174=T174,"一致","冲突")</f>
        <v/>
      </c>
      <c r="V174" s="25" t="inlineStr">
        <is>
          <t>V3</t>
        </is>
      </c>
      <c r="W174" s="25" t="inlineStr">
        <is>
          <t>V3</t>
        </is>
      </c>
      <c r="X174" s="25">
        <f>IF(V174=W174,"一致","冲突")</f>
        <v/>
      </c>
      <c r="Y174" s="25">
        <f>IF(OR(R174&gt;0,U174="冲突",X174="冲突"),"高","低")</f>
        <v/>
      </c>
      <c r="Z174" s="25" t="inlineStr">
        <is>
          <t>团队模拟数据</t>
        </is>
      </c>
      <c r="AA174" s="25" t="inlineStr">
        <is>
          <t>依据业务规则生成，用于演示订单/BOM/库存/供应承诺闭环</t>
        </is>
      </c>
    </row>
    <row r="175">
      <c r="A175" s="25" t="inlineStr">
        <is>
          <t>SO-2458-3-M-HOUSING</t>
        </is>
      </c>
      <c r="B175" s="25" t="inlineStr">
        <is>
          <t>EVT-0058</t>
        </is>
      </c>
      <c r="C175" s="25" t="inlineStr">
        <is>
          <t>WO-20251212-058</t>
        </is>
      </c>
      <c r="D175" s="25" t="inlineStr">
        <is>
          <t>SO-2458</t>
        </is>
      </c>
      <c r="E175" s="25" t="n">
        <v>3</v>
      </c>
      <c r="F175" s="25" t="inlineStr">
        <is>
          <t>M-HOUSING</t>
        </is>
      </c>
      <c r="G175" s="25" t="inlineStr">
        <is>
          <t>结构件</t>
        </is>
      </c>
      <c r="H175" s="51" t="n">
        <v>46005</v>
      </c>
      <c r="I175" s="25" t="n">
        <v>1000</v>
      </c>
      <c r="J175" s="25" t="n">
        <v>2</v>
      </c>
      <c r="K175" s="25" t="n">
        <v>0</v>
      </c>
      <c r="L175" s="25" t="n">
        <v>2160</v>
      </c>
      <c r="M175" s="25" t="n">
        <v>160</v>
      </c>
      <c r="N175" s="25" t="n">
        <v>0</v>
      </c>
      <c r="O175" s="25" t="n">
        <v>0</v>
      </c>
      <c r="P175" s="25">
        <f>MAX(0,I175*J175-K175)</f>
        <v/>
      </c>
      <c r="Q175" s="25">
        <f>MAX(0,L175-N175-M175+O175)</f>
        <v/>
      </c>
      <c r="R175" s="25">
        <f>MAX(0,P175-Q175)</f>
        <v/>
      </c>
      <c r="S175" s="51" t="n">
        <v>46004</v>
      </c>
      <c r="T175" s="51" t="n">
        <v>46004</v>
      </c>
      <c r="U175" s="25">
        <f>IF(S175=T175,"一致","冲突")</f>
        <v/>
      </c>
      <c r="V175" s="25" t="inlineStr">
        <is>
          <t>V3</t>
        </is>
      </c>
      <c r="W175" s="25" t="inlineStr">
        <is>
          <t>V3</t>
        </is>
      </c>
      <c r="X175" s="25">
        <f>IF(V175=W175,"一致","冲突")</f>
        <v/>
      </c>
      <c r="Y175" s="25">
        <f>IF(OR(R175&gt;0,U175="冲突",X175="冲突"),"高","低")</f>
        <v/>
      </c>
      <c r="Z175" s="25" t="inlineStr">
        <is>
          <t>团队模拟数据</t>
        </is>
      </c>
      <c r="AA175" s="25" t="inlineStr">
        <is>
          <t>依据业务规则生成，用于演示订单/BOM/库存/供应承诺闭环</t>
        </is>
      </c>
    </row>
    <row r="176">
      <c r="A176" s="25" t="inlineStr">
        <is>
          <t>SO-2459-1-M-DISPLAY</t>
        </is>
      </c>
      <c r="B176" s="25" t="inlineStr">
        <is>
          <t>EVT-0059</t>
        </is>
      </c>
      <c r="C176" s="25" t="inlineStr">
        <is>
          <t>WO-20251215-059</t>
        </is>
      </c>
      <c r="D176" s="25" t="inlineStr">
        <is>
          <t>SO-2459</t>
        </is>
      </c>
      <c r="E176" s="25" t="n">
        <v>1</v>
      </c>
      <c r="F176" s="25" t="inlineStr">
        <is>
          <t>M-DISPLAY</t>
        </is>
      </c>
      <c r="G176" s="25" t="inlineStr">
        <is>
          <t>显示模组</t>
        </is>
      </c>
      <c r="H176" s="51" t="n">
        <v>46008</v>
      </c>
      <c r="I176" s="25" t="n">
        <v>1100</v>
      </c>
      <c r="J176" s="25" t="n">
        <v>1</v>
      </c>
      <c r="K176" s="25" t="n">
        <v>0</v>
      </c>
      <c r="L176" s="25" t="n">
        <v>1188</v>
      </c>
      <c r="M176" s="25" t="n">
        <v>88</v>
      </c>
      <c r="N176" s="25" t="n">
        <v>0</v>
      </c>
      <c r="O176" s="25" t="n">
        <v>0</v>
      </c>
      <c r="P176" s="25">
        <f>MAX(0,I176*J176-K176)</f>
        <v/>
      </c>
      <c r="Q176" s="25">
        <f>MAX(0,L176-N176-M176+O176)</f>
        <v/>
      </c>
      <c r="R176" s="25">
        <f>MAX(0,P176-Q176)</f>
        <v/>
      </c>
      <c r="S176" s="51" t="n">
        <v>46007</v>
      </c>
      <c r="T176" s="51" t="n">
        <v>46007</v>
      </c>
      <c r="U176" s="25">
        <f>IF(S176=T176,"一致","冲突")</f>
        <v/>
      </c>
      <c r="V176" s="25" t="inlineStr">
        <is>
          <t>V3</t>
        </is>
      </c>
      <c r="W176" s="25" t="inlineStr">
        <is>
          <t>V3</t>
        </is>
      </c>
      <c r="X176" s="25">
        <f>IF(V176=W176,"一致","冲突")</f>
        <v/>
      </c>
      <c r="Y176" s="25">
        <f>IF(OR(R176&gt;0,U176="冲突",X176="冲突"),"高","低")</f>
        <v/>
      </c>
      <c r="Z176" s="25" t="inlineStr">
        <is>
          <t>团队模拟数据</t>
        </is>
      </c>
      <c r="AA176" s="25" t="inlineStr">
        <is>
          <t>依据业务规则生成，用于演示订单/BOM/库存/供应承诺闭环</t>
        </is>
      </c>
    </row>
    <row r="177">
      <c r="A177" s="25" t="inlineStr">
        <is>
          <t>SO-2459-2-M-PCBA</t>
        </is>
      </c>
      <c r="B177" s="25" t="inlineStr">
        <is>
          <t>EVT-0059</t>
        </is>
      </c>
      <c r="C177" s="25" t="inlineStr">
        <is>
          <t>WO-20251215-059</t>
        </is>
      </c>
      <c r="D177" s="25" t="inlineStr">
        <is>
          <t>SO-2459</t>
        </is>
      </c>
      <c r="E177" s="25" t="n">
        <v>2</v>
      </c>
      <c r="F177" s="25" t="inlineStr">
        <is>
          <t>M-PCBA</t>
        </is>
      </c>
      <c r="G177" s="25" t="inlineStr">
        <is>
          <t>主板组件</t>
        </is>
      </c>
      <c r="H177" s="51" t="n">
        <v>46008</v>
      </c>
      <c r="I177" s="25" t="n">
        <v>1100</v>
      </c>
      <c r="J177" s="25" t="n">
        <v>1</v>
      </c>
      <c r="K177" s="25" t="n">
        <v>0</v>
      </c>
      <c r="L177" s="25" t="n">
        <v>1188</v>
      </c>
      <c r="M177" s="25" t="n">
        <v>88</v>
      </c>
      <c r="N177" s="25" t="n">
        <v>0</v>
      </c>
      <c r="O177" s="25" t="n">
        <v>0</v>
      </c>
      <c r="P177" s="25">
        <f>MAX(0,I177*J177-K177)</f>
        <v/>
      </c>
      <c r="Q177" s="25">
        <f>MAX(0,L177-N177-M177+O177)</f>
        <v/>
      </c>
      <c r="R177" s="25">
        <f>MAX(0,P177-Q177)</f>
        <v/>
      </c>
      <c r="S177" s="51" t="n">
        <v>46007</v>
      </c>
      <c r="T177" s="51" t="n">
        <v>46007</v>
      </c>
      <c r="U177" s="25">
        <f>IF(S177=T177,"一致","冲突")</f>
        <v/>
      </c>
      <c r="V177" s="25" t="inlineStr">
        <is>
          <t>V3</t>
        </is>
      </c>
      <c r="W177" s="25" t="inlineStr">
        <is>
          <t>V3</t>
        </is>
      </c>
      <c r="X177" s="25">
        <f>IF(V177=W177,"一致","冲突")</f>
        <v/>
      </c>
      <c r="Y177" s="25">
        <f>IF(OR(R177&gt;0,U177="冲突",X177="冲突"),"高","低")</f>
        <v/>
      </c>
      <c r="Z177" s="25" t="inlineStr">
        <is>
          <t>团队模拟数据</t>
        </is>
      </c>
      <c r="AA177" s="25" t="inlineStr">
        <is>
          <t>依据业务规则生成，用于演示订单/BOM/库存/供应承诺闭环</t>
        </is>
      </c>
    </row>
    <row r="178">
      <c r="A178" s="25" t="inlineStr">
        <is>
          <t>SO-2459-3-M-HOUSING</t>
        </is>
      </c>
      <c r="B178" s="25" t="inlineStr">
        <is>
          <t>EVT-0059</t>
        </is>
      </c>
      <c r="C178" s="25" t="inlineStr">
        <is>
          <t>WO-20251215-059</t>
        </is>
      </c>
      <c r="D178" s="25" t="inlineStr">
        <is>
          <t>SO-2459</t>
        </is>
      </c>
      <c r="E178" s="25" t="n">
        <v>3</v>
      </c>
      <c r="F178" s="25" t="inlineStr">
        <is>
          <t>M-HOUSING</t>
        </is>
      </c>
      <c r="G178" s="25" t="inlineStr">
        <is>
          <t>结构件</t>
        </is>
      </c>
      <c r="H178" s="51" t="n">
        <v>46008</v>
      </c>
      <c r="I178" s="25" t="n">
        <v>1100</v>
      </c>
      <c r="J178" s="25" t="n">
        <v>2</v>
      </c>
      <c r="K178" s="25" t="n">
        <v>0</v>
      </c>
      <c r="L178" s="25" t="n">
        <v>1386</v>
      </c>
      <c r="M178" s="25" t="n">
        <v>176</v>
      </c>
      <c r="N178" s="25" t="n">
        <v>0</v>
      </c>
      <c r="O178" s="25" t="n">
        <v>440</v>
      </c>
      <c r="P178" s="25">
        <f>MAX(0,I178*J178-K178)</f>
        <v/>
      </c>
      <c r="Q178" s="25">
        <f>MAX(0,L178-N178-M178+O178)</f>
        <v/>
      </c>
      <c r="R178" s="25">
        <f>MAX(0,P178-Q178)</f>
        <v/>
      </c>
      <c r="S178" s="51" t="n">
        <v>46007</v>
      </c>
      <c r="T178" s="51" t="n">
        <v>46007</v>
      </c>
      <c r="U178" s="25">
        <f>IF(S178=T178,"一致","冲突")</f>
        <v/>
      </c>
      <c r="V178" s="25" t="inlineStr">
        <is>
          <t>V3</t>
        </is>
      </c>
      <c r="W178" s="25" t="inlineStr">
        <is>
          <t>V3</t>
        </is>
      </c>
      <c r="X178" s="25">
        <f>IF(V178=W178,"一致","冲突")</f>
        <v/>
      </c>
      <c r="Y178" s="25">
        <f>IF(OR(R178&gt;0,U178="冲突",X178="冲突"),"高","低")</f>
        <v/>
      </c>
      <c r="Z178" s="25" t="inlineStr">
        <is>
          <t>团队模拟数据</t>
        </is>
      </c>
      <c r="AA178" s="25" t="inlineStr">
        <is>
          <t>依据业务规则生成，用于演示订单/BOM/库存/供应承诺闭环</t>
        </is>
      </c>
    </row>
    <row r="179">
      <c r="A179" s="25" t="inlineStr">
        <is>
          <t>SO-2460-1-M-DISPLAY</t>
        </is>
      </c>
      <c r="B179" s="25" t="inlineStr">
        <is>
          <t>EVT-0060</t>
        </is>
      </c>
      <c r="C179" s="25" t="inlineStr">
        <is>
          <t>WO-20251216-060</t>
        </is>
      </c>
      <c r="D179" s="25" t="inlineStr">
        <is>
          <t>SO-2460</t>
        </is>
      </c>
      <c r="E179" s="25" t="n">
        <v>1</v>
      </c>
      <c r="F179" s="25" t="inlineStr">
        <is>
          <t>M-DISPLAY</t>
        </is>
      </c>
      <c r="G179" s="25" t="inlineStr">
        <is>
          <t>显示模组</t>
        </is>
      </c>
      <c r="H179" s="51" t="n">
        <v>46009</v>
      </c>
      <c r="I179" s="25" t="n">
        <v>1200</v>
      </c>
      <c r="J179" s="25" t="n">
        <v>1</v>
      </c>
      <c r="K179" s="25" t="n">
        <v>0</v>
      </c>
      <c r="L179" s="25" t="n">
        <v>1296</v>
      </c>
      <c r="M179" s="25" t="n">
        <v>96</v>
      </c>
      <c r="N179" s="25" t="n">
        <v>0</v>
      </c>
      <c r="O179" s="25" t="n">
        <v>0</v>
      </c>
      <c r="P179" s="25">
        <f>MAX(0,I179*J179-K179)</f>
        <v/>
      </c>
      <c r="Q179" s="25">
        <f>MAX(0,L179-N179-M179+O179)</f>
        <v/>
      </c>
      <c r="R179" s="25">
        <f>MAX(0,P179-Q179)</f>
        <v/>
      </c>
      <c r="S179" s="51" t="n">
        <v>46008</v>
      </c>
      <c r="T179" s="51" t="n">
        <v>46008</v>
      </c>
      <c r="U179" s="25">
        <f>IF(S179=T179,"一致","冲突")</f>
        <v/>
      </c>
      <c r="V179" s="25" t="inlineStr">
        <is>
          <t>V3</t>
        </is>
      </c>
      <c r="W179" s="25" t="inlineStr">
        <is>
          <t>V3</t>
        </is>
      </c>
      <c r="X179" s="25">
        <f>IF(V179=W179,"一致","冲突")</f>
        <v/>
      </c>
      <c r="Y179" s="25">
        <f>IF(OR(R179&gt;0,U179="冲突",X179="冲突"),"高","低")</f>
        <v/>
      </c>
      <c r="Z179" s="25" t="inlineStr">
        <is>
          <t>团队模拟数据</t>
        </is>
      </c>
      <c r="AA179" s="25" t="inlineStr">
        <is>
          <t>依据业务规则生成，用于演示订单/BOM/库存/供应承诺闭环</t>
        </is>
      </c>
    </row>
    <row r="180">
      <c r="A180" s="25" t="inlineStr">
        <is>
          <t>SO-2460-2-M-PCBA</t>
        </is>
      </c>
      <c r="B180" s="25" t="inlineStr">
        <is>
          <t>EVT-0060</t>
        </is>
      </c>
      <c r="C180" s="25" t="inlineStr">
        <is>
          <t>WO-20251216-060</t>
        </is>
      </c>
      <c r="D180" s="25" t="inlineStr">
        <is>
          <t>SO-2460</t>
        </is>
      </c>
      <c r="E180" s="25" t="n">
        <v>2</v>
      </c>
      <c r="F180" s="25" t="inlineStr">
        <is>
          <t>M-PCBA</t>
        </is>
      </c>
      <c r="G180" s="25" t="inlineStr">
        <is>
          <t>主板组件</t>
        </is>
      </c>
      <c r="H180" s="51" t="n">
        <v>46009</v>
      </c>
      <c r="I180" s="25" t="n">
        <v>1200</v>
      </c>
      <c r="J180" s="25" t="n">
        <v>1</v>
      </c>
      <c r="K180" s="25" t="n">
        <v>0</v>
      </c>
      <c r="L180" s="25" t="n">
        <v>756</v>
      </c>
      <c r="M180" s="25" t="n">
        <v>96</v>
      </c>
      <c r="N180" s="25" t="n">
        <v>0</v>
      </c>
      <c r="O180" s="25" t="n">
        <v>240</v>
      </c>
      <c r="P180" s="25">
        <f>MAX(0,I180*J180-K180)</f>
        <v/>
      </c>
      <c r="Q180" s="25">
        <f>MAX(0,L180-N180-M180+O180)</f>
        <v/>
      </c>
      <c r="R180" s="25">
        <f>MAX(0,P180-Q180)</f>
        <v/>
      </c>
      <c r="S180" s="51" t="n">
        <v>46008</v>
      </c>
      <c r="T180" s="51" t="n">
        <v>46008</v>
      </c>
      <c r="U180" s="25">
        <f>IF(S180=T180,"一致","冲突")</f>
        <v/>
      </c>
      <c r="V180" s="25" t="inlineStr">
        <is>
          <t>V3</t>
        </is>
      </c>
      <c r="W180" s="25" t="inlineStr">
        <is>
          <t>V3</t>
        </is>
      </c>
      <c r="X180" s="25">
        <f>IF(V180=W180,"一致","冲突")</f>
        <v/>
      </c>
      <c r="Y180" s="25">
        <f>IF(OR(R180&gt;0,U180="冲突",X180="冲突"),"高","低")</f>
        <v/>
      </c>
      <c r="Z180" s="25" t="inlineStr">
        <is>
          <t>团队模拟数据</t>
        </is>
      </c>
      <c r="AA180" s="25" t="inlineStr">
        <is>
          <t>依据业务规则生成，用于演示订单/BOM/库存/供应承诺闭环</t>
        </is>
      </c>
    </row>
    <row r="181">
      <c r="A181" s="25" t="inlineStr">
        <is>
          <t>SO-2460-3-M-HOUSING</t>
        </is>
      </c>
      <c r="B181" s="25" t="inlineStr">
        <is>
          <t>EVT-0060</t>
        </is>
      </c>
      <c r="C181" s="25" t="inlineStr">
        <is>
          <t>WO-20251216-060</t>
        </is>
      </c>
      <c r="D181" s="25" t="inlineStr">
        <is>
          <t>SO-2460</t>
        </is>
      </c>
      <c r="E181" s="25" t="n">
        <v>3</v>
      </c>
      <c r="F181" s="25" t="inlineStr">
        <is>
          <t>M-HOUSING</t>
        </is>
      </c>
      <c r="G181" s="25" t="inlineStr">
        <is>
          <t>结构件</t>
        </is>
      </c>
      <c r="H181" s="51" t="n">
        <v>46009</v>
      </c>
      <c r="I181" s="25" t="n">
        <v>1200</v>
      </c>
      <c r="J181" s="25" t="n">
        <v>2</v>
      </c>
      <c r="K181" s="25" t="n">
        <v>0</v>
      </c>
      <c r="L181" s="25" t="n">
        <v>2592</v>
      </c>
      <c r="M181" s="25" t="n">
        <v>192</v>
      </c>
      <c r="N181" s="25" t="n">
        <v>0</v>
      </c>
      <c r="O181" s="25" t="n">
        <v>0</v>
      </c>
      <c r="P181" s="25">
        <f>MAX(0,I181*J181-K181)</f>
        <v/>
      </c>
      <c r="Q181" s="25">
        <f>MAX(0,L181-N181-M181+O181)</f>
        <v/>
      </c>
      <c r="R181" s="25">
        <f>MAX(0,P181-Q181)</f>
        <v/>
      </c>
      <c r="S181" s="51" t="n">
        <v>46008</v>
      </c>
      <c r="T181" s="51" t="n">
        <v>46008</v>
      </c>
      <c r="U181" s="25">
        <f>IF(S181=T181,"一致","冲突")</f>
        <v/>
      </c>
      <c r="V181" s="25" t="inlineStr">
        <is>
          <t>V3</t>
        </is>
      </c>
      <c r="W181" s="25" t="inlineStr">
        <is>
          <t>V3</t>
        </is>
      </c>
      <c r="X181" s="25">
        <f>IF(V181=W181,"一致","冲突")</f>
        <v/>
      </c>
      <c r="Y181" s="25">
        <f>IF(OR(R181&gt;0,U181="冲突",X181="冲突"),"高","低")</f>
        <v/>
      </c>
      <c r="Z181" s="25" t="inlineStr">
        <is>
          <t>团队模拟数据</t>
        </is>
      </c>
      <c r="AA181" s="25" t="inlineStr">
        <is>
          <t>依据业务规则生成，用于演示订单/BOM/库存/供应承诺闭环</t>
        </is>
      </c>
    </row>
    <row r="182">
      <c r="A182" s="25" t="inlineStr">
        <is>
          <t>SO-2461-1-M-DISPLAY</t>
        </is>
      </c>
      <c r="B182" s="25" t="inlineStr">
        <is>
          <t>EVT-0061</t>
        </is>
      </c>
      <c r="C182" s="25" t="inlineStr">
        <is>
          <t>WO-20251217-061</t>
        </is>
      </c>
      <c r="D182" s="25" t="inlineStr">
        <is>
          <t>SO-2461</t>
        </is>
      </c>
      <c r="E182" s="25" t="n">
        <v>1</v>
      </c>
      <c r="F182" s="25" t="inlineStr">
        <is>
          <t>M-DISPLAY</t>
        </is>
      </c>
      <c r="G182" s="25" t="inlineStr">
        <is>
          <t>显示模组</t>
        </is>
      </c>
      <c r="H182" s="51" t="n">
        <v>46010</v>
      </c>
      <c r="I182" s="25" t="n">
        <v>800</v>
      </c>
      <c r="J182" s="25" t="n">
        <v>1</v>
      </c>
      <c r="K182" s="25" t="n">
        <v>0</v>
      </c>
      <c r="L182" s="25" t="n">
        <v>504</v>
      </c>
      <c r="M182" s="25" t="n">
        <v>64</v>
      </c>
      <c r="N182" s="25" t="n">
        <v>0</v>
      </c>
      <c r="O182" s="25" t="n">
        <v>160</v>
      </c>
      <c r="P182" s="25">
        <f>MAX(0,I182*J182-K182)</f>
        <v/>
      </c>
      <c r="Q182" s="25">
        <f>MAX(0,L182-N182-M182+O182)</f>
        <v/>
      </c>
      <c r="R182" s="25">
        <f>MAX(0,P182-Q182)</f>
        <v/>
      </c>
      <c r="S182" s="51" t="n">
        <v>46009</v>
      </c>
      <c r="T182" s="51" t="n">
        <v>46011</v>
      </c>
      <c r="U182" s="25">
        <f>IF(S182=T182,"一致","冲突")</f>
        <v/>
      </c>
      <c r="V182" s="25" t="inlineStr">
        <is>
          <t>V3</t>
        </is>
      </c>
      <c r="W182" s="25" t="inlineStr">
        <is>
          <t>V3</t>
        </is>
      </c>
      <c r="X182" s="25">
        <f>IF(V182=W182,"一致","冲突")</f>
        <v/>
      </c>
      <c r="Y182" s="25">
        <f>IF(OR(R182&gt;0,U182="冲突",X182="冲突"),"高","低")</f>
        <v/>
      </c>
      <c r="Z182" s="25" t="inlineStr">
        <is>
          <t>团队模拟数据</t>
        </is>
      </c>
      <c r="AA182" s="25" t="inlineStr">
        <is>
          <t>依据业务规则生成，用于演示订单/BOM/库存/供应承诺闭环</t>
        </is>
      </c>
    </row>
    <row r="183">
      <c r="A183" s="25" t="inlineStr">
        <is>
          <t>SO-2461-2-M-PCBA</t>
        </is>
      </c>
      <c r="B183" s="25" t="inlineStr">
        <is>
          <t>EVT-0061</t>
        </is>
      </c>
      <c r="C183" s="25" t="inlineStr">
        <is>
          <t>WO-20251217-061</t>
        </is>
      </c>
      <c r="D183" s="25" t="inlineStr">
        <is>
          <t>SO-2461</t>
        </is>
      </c>
      <c r="E183" s="25" t="n">
        <v>2</v>
      </c>
      <c r="F183" s="25" t="inlineStr">
        <is>
          <t>M-PCBA</t>
        </is>
      </c>
      <c r="G183" s="25" t="inlineStr">
        <is>
          <t>主板组件</t>
        </is>
      </c>
      <c r="H183" s="51" t="n">
        <v>46010</v>
      </c>
      <c r="I183" s="25" t="n">
        <v>800</v>
      </c>
      <c r="J183" s="25" t="n">
        <v>1</v>
      </c>
      <c r="K183" s="25" t="n">
        <v>0</v>
      </c>
      <c r="L183" s="25" t="n">
        <v>864</v>
      </c>
      <c r="M183" s="25" t="n">
        <v>64</v>
      </c>
      <c r="N183" s="25" t="n">
        <v>0</v>
      </c>
      <c r="O183" s="25" t="n">
        <v>0</v>
      </c>
      <c r="P183" s="25">
        <f>MAX(0,I183*J183-K183)</f>
        <v/>
      </c>
      <c r="Q183" s="25">
        <f>MAX(0,L183-N183-M183+O183)</f>
        <v/>
      </c>
      <c r="R183" s="25">
        <f>MAX(0,P183-Q183)</f>
        <v/>
      </c>
      <c r="S183" s="51" t="n">
        <v>46009</v>
      </c>
      <c r="T183" s="51" t="n">
        <v>46009</v>
      </c>
      <c r="U183" s="25">
        <f>IF(S183=T183,"一致","冲突")</f>
        <v/>
      </c>
      <c r="V183" s="25" t="inlineStr">
        <is>
          <t>V3</t>
        </is>
      </c>
      <c r="W183" s="25" t="inlineStr">
        <is>
          <t>V3</t>
        </is>
      </c>
      <c r="X183" s="25">
        <f>IF(V183=W183,"一致","冲突")</f>
        <v/>
      </c>
      <c r="Y183" s="25">
        <f>IF(OR(R183&gt;0,U183="冲突",X183="冲突"),"高","低")</f>
        <v/>
      </c>
      <c r="Z183" s="25" t="inlineStr">
        <is>
          <t>团队模拟数据</t>
        </is>
      </c>
      <c r="AA183" s="25" t="inlineStr">
        <is>
          <t>依据业务规则生成，用于演示订单/BOM/库存/供应承诺闭环</t>
        </is>
      </c>
    </row>
    <row r="184">
      <c r="A184" s="25" t="inlineStr">
        <is>
          <t>SO-2461-3-M-HOUSING</t>
        </is>
      </c>
      <c r="B184" s="25" t="inlineStr">
        <is>
          <t>EVT-0061</t>
        </is>
      </c>
      <c r="C184" s="25" t="inlineStr">
        <is>
          <t>WO-20251217-061</t>
        </is>
      </c>
      <c r="D184" s="25" t="inlineStr">
        <is>
          <t>SO-2461</t>
        </is>
      </c>
      <c r="E184" s="25" t="n">
        <v>3</v>
      </c>
      <c r="F184" s="25" t="inlineStr">
        <is>
          <t>M-HOUSING</t>
        </is>
      </c>
      <c r="G184" s="25" t="inlineStr">
        <is>
          <t>结构件</t>
        </is>
      </c>
      <c r="H184" s="51" t="n">
        <v>46010</v>
      </c>
      <c r="I184" s="25" t="n">
        <v>800</v>
      </c>
      <c r="J184" s="25" t="n">
        <v>2</v>
      </c>
      <c r="K184" s="25" t="n">
        <v>0</v>
      </c>
      <c r="L184" s="25" t="n">
        <v>1728</v>
      </c>
      <c r="M184" s="25" t="n">
        <v>128</v>
      </c>
      <c r="N184" s="25" t="n">
        <v>0</v>
      </c>
      <c r="O184" s="25" t="n">
        <v>0</v>
      </c>
      <c r="P184" s="25">
        <f>MAX(0,I184*J184-K184)</f>
        <v/>
      </c>
      <c r="Q184" s="25">
        <f>MAX(0,L184-N184-M184+O184)</f>
        <v/>
      </c>
      <c r="R184" s="25">
        <f>MAX(0,P184-Q184)</f>
        <v/>
      </c>
      <c r="S184" s="51" t="n">
        <v>46009</v>
      </c>
      <c r="T184" s="51" t="n">
        <v>46009</v>
      </c>
      <c r="U184" s="25">
        <f>IF(S184=T184,"一致","冲突")</f>
        <v/>
      </c>
      <c r="V184" s="25" t="inlineStr">
        <is>
          <t>V3</t>
        </is>
      </c>
      <c r="W184" s="25" t="inlineStr">
        <is>
          <t>V3</t>
        </is>
      </c>
      <c r="X184" s="25">
        <f>IF(V184=W184,"一致","冲突")</f>
        <v/>
      </c>
      <c r="Y184" s="25">
        <f>IF(OR(R184&gt;0,U184="冲突",X184="冲突"),"高","低")</f>
        <v/>
      </c>
      <c r="Z184" s="25" t="inlineStr">
        <is>
          <t>团队模拟数据</t>
        </is>
      </c>
      <c r="AA184" s="25" t="inlineStr">
        <is>
          <t>依据业务规则生成，用于演示订单/BOM/库存/供应承诺闭环</t>
        </is>
      </c>
    </row>
    <row r="185">
      <c r="A185" s="25" t="inlineStr">
        <is>
          <t>SO-2462-1-M-DISPLAY</t>
        </is>
      </c>
      <c r="B185" s="25" t="inlineStr">
        <is>
          <t>EVT-0062</t>
        </is>
      </c>
      <c r="C185" s="25" t="inlineStr">
        <is>
          <t>WO-20251218-062</t>
        </is>
      </c>
      <c r="D185" s="25" t="inlineStr">
        <is>
          <t>SO-2462</t>
        </is>
      </c>
      <c r="E185" s="25" t="n">
        <v>1</v>
      </c>
      <c r="F185" s="25" t="inlineStr">
        <is>
          <t>M-DISPLAY</t>
        </is>
      </c>
      <c r="G185" s="25" t="inlineStr">
        <is>
          <t>显示模组</t>
        </is>
      </c>
      <c r="H185" s="51" t="n">
        <v>46011</v>
      </c>
      <c r="I185" s="25" t="n">
        <v>900</v>
      </c>
      <c r="J185" s="25" t="n">
        <v>1</v>
      </c>
      <c r="K185" s="25" t="n">
        <v>0</v>
      </c>
      <c r="L185" s="25" t="n">
        <v>972</v>
      </c>
      <c r="M185" s="25" t="n">
        <v>72</v>
      </c>
      <c r="N185" s="25" t="n">
        <v>0</v>
      </c>
      <c r="O185" s="25" t="n">
        <v>0</v>
      </c>
      <c r="P185" s="25">
        <f>MAX(0,I185*J185-K185)</f>
        <v/>
      </c>
      <c r="Q185" s="25">
        <f>MAX(0,L185-N185-M185+O185)</f>
        <v/>
      </c>
      <c r="R185" s="25">
        <f>MAX(0,P185-Q185)</f>
        <v/>
      </c>
      <c r="S185" s="51" t="n">
        <v>46010</v>
      </c>
      <c r="T185" s="51" t="n">
        <v>46010</v>
      </c>
      <c r="U185" s="25">
        <f>IF(S185=T185,"一致","冲突")</f>
        <v/>
      </c>
      <c r="V185" s="25" t="inlineStr">
        <is>
          <t>V3</t>
        </is>
      </c>
      <c r="W185" s="25" t="inlineStr">
        <is>
          <t>V3</t>
        </is>
      </c>
      <c r="X185" s="25">
        <f>IF(V185=W185,"一致","冲突")</f>
        <v/>
      </c>
      <c r="Y185" s="25">
        <f>IF(OR(R185&gt;0,U185="冲突",X185="冲突"),"高","低")</f>
        <v/>
      </c>
      <c r="Z185" s="25" t="inlineStr">
        <is>
          <t>团队模拟数据</t>
        </is>
      </c>
      <c r="AA185" s="25" t="inlineStr">
        <is>
          <t>依据业务规则生成，用于演示订单/BOM/库存/供应承诺闭环</t>
        </is>
      </c>
    </row>
    <row r="186">
      <c r="A186" s="25" t="inlineStr">
        <is>
          <t>SO-2462-2-M-PCBA</t>
        </is>
      </c>
      <c r="B186" s="25" t="inlineStr">
        <is>
          <t>EVT-0062</t>
        </is>
      </c>
      <c r="C186" s="25" t="inlineStr">
        <is>
          <t>WO-20251218-062</t>
        </is>
      </c>
      <c r="D186" s="25" t="inlineStr">
        <is>
          <t>SO-2462</t>
        </is>
      </c>
      <c r="E186" s="25" t="n">
        <v>2</v>
      </c>
      <c r="F186" s="25" t="inlineStr">
        <is>
          <t>M-PCBA</t>
        </is>
      </c>
      <c r="G186" s="25" t="inlineStr">
        <is>
          <t>主板组件</t>
        </is>
      </c>
      <c r="H186" s="51" t="n">
        <v>46011</v>
      </c>
      <c r="I186" s="25" t="n">
        <v>900</v>
      </c>
      <c r="J186" s="25" t="n">
        <v>1</v>
      </c>
      <c r="K186" s="25" t="n">
        <v>0</v>
      </c>
      <c r="L186" s="25" t="n">
        <v>972</v>
      </c>
      <c r="M186" s="25" t="n">
        <v>72</v>
      </c>
      <c r="N186" s="25" t="n">
        <v>0</v>
      </c>
      <c r="O186" s="25" t="n">
        <v>0</v>
      </c>
      <c r="P186" s="25">
        <f>MAX(0,I186*J186-K186)</f>
        <v/>
      </c>
      <c r="Q186" s="25">
        <f>MAX(0,L186-N186-M186+O186)</f>
        <v/>
      </c>
      <c r="R186" s="25">
        <f>MAX(0,P186-Q186)</f>
        <v/>
      </c>
      <c r="S186" s="51" t="n">
        <v>46010</v>
      </c>
      <c r="T186" s="51" t="n">
        <v>46010</v>
      </c>
      <c r="U186" s="25">
        <f>IF(S186=T186,"一致","冲突")</f>
        <v/>
      </c>
      <c r="V186" s="25" t="inlineStr">
        <is>
          <t>V3</t>
        </is>
      </c>
      <c r="W186" s="25" t="inlineStr">
        <is>
          <t>V3</t>
        </is>
      </c>
      <c r="X186" s="25">
        <f>IF(V186=W186,"一致","冲突")</f>
        <v/>
      </c>
      <c r="Y186" s="25">
        <f>IF(OR(R186&gt;0,U186="冲突",X186="冲突"),"高","低")</f>
        <v/>
      </c>
      <c r="Z186" s="25" t="inlineStr">
        <is>
          <t>团队模拟数据</t>
        </is>
      </c>
      <c r="AA186" s="25" t="inlineStr">
        <is>
          <t>依据业务规则生成，用于演示订单/BOM/库存/供应承诺闭环</t>
        </is>
      </c>
    </row>
    <row r="187">
      <c r="A187" s="25" t="inlineStr">
        <is>
          <t>SO-2462-3-M-HOUSING</t>
        </is>
      </c>
      <c r="B187" s="25" t="inlineStr">
        <is>
          <t>EVT-0062</t>
        </is>
      </c>
      <c r="C187" s="25" t="inlineStr">
        <is>
          <t>WO-20251218-062</t>
        </is>
      </c>
      <c r="D187" s="25" t="inlineStr">
        <is>
          <t>SO-2462</t>
        </is>
      </c>
      <c r="E187" s="25" t="n">
        <v>3</v>
      </c>
      <c r="F187" s="25" t="inlineStr">
        <is>
          <t>M-HOUSING</t>
        </is>
      </c>
      <c r="G187" s="25" t="inlineStr">
        <is>
          <t>结构件</t>
        </is>
      </c>
      <c r="H187" s="51" t="n">
        <v>46011</v>
      </c>
      <c r="I187" s="25" t="n">
        <v>900</v>
      </c>
      <c r="J187" s="25" t="n">
        <v>2</v>
      </c>
      <c r="K187" s="25" t="n">
        <v>0</v>
      </c>
      <c r="L187" s="25" t="n">
        <v>2124</v>
      </c>
      <c r="M187" s="25" t="n">
        <v>144</v>
      </c>
      <c r="N187" s="25" t="n">
        <v>180</v>
      </c>
      <c r="O187" s="25" t="n">
        <v>0</v>
      </c>
      <c r="P187" s="25">
        <f>MAX(0,I187*J187-K187)</f>
        <v/>
      </c>
      <c r="Q187" s="25">
        <f>MAX(0,L187-N187-M187+O187)</f>
        <v/>
      </c>
      <c r="R187" s="25">
        <f>MAX(0,P187-Q187)</f>
        <v/>
      </c>
      <c r="S187" s="51" t="n">
        <v>46010</v>
      </c>
      <c r="T187" s="51" t="n">
        <v>46010</v>
      </c>
      <c r="U187" s="25">
        <f>IF(S187=T187,"一致","冲突")</f>
        <v/>
      </c>
      <c r="V187" s="25" t="inlineStr">
        <is>
          <t>V3</t>
        </is>
      </c>
      <c r="W187" s="25" t="inlineStr">
        <is>
          <t>V3</t>
        </is>
      </c>
      <c r="X187" s="25">
        <f>IF(V187=W187,"一致","冲突")</f>
        <v/>
      </c>
      <c r="Y187" s="25">
        <f>IF(OR(R187&gt;0,U187="冲突",X187="冲突"),"高","低")</f>
        <v/>
      </c>
      <c r="Z187" s="25" t="inlineStr">
        <is>
          <t>团队模拟数据</t>
        </is>
      </c>
      <c r="AA187" s="25" t="inlineStr">
        <is>
          <t>依据业务规则生成，用于演示订单/BOM/库存/供应承诺闭环</t>
        </is>
      </c>
    </row>
    <row r="188">
      <c r="A188" s="25" t="inlineStr">
        <is>
          <t>SO-2463-1-M-DISPLAY</t>
        </is>
      </c>
      <c r="B188" s="25" t="inlineStr">
        <is>
          <t>EVT-0063</t>
        </is>
      </c>
      <c r="C188" s="25" t="inlineStr">
        <is>
          <t>WO-20260130-063</t>
        </is>
      </c>
      <c r="D188" s="25" t="inlineStr">
        <is>
          <t>SO-2463</t>
        </is>
      </c>
      <c r="E188" s="25" t="n">
        <v>1</v>
      </c>
      <c r="F188" s="25" t="inlineStr">
        <is>
          <t>M-DISPLAY</t>
        </is>
      </c>
      <c r="G188" s="25" t="inlineStr">
        <is>
          <t>显示模组</t>
        </is>
      </c>
      <c r="H188" s="51" t="n">
        <v>46054</v>
      </c>
      <c r="I188" s="25" t="n">
        <v>1000</v>
      </c>
      <c r="J188" s="25" t="n">
        <v>1</v>
      </c>
      <c r="K188" s="25" t="n">
        <v>0</v>
      </c>
      <c r="L188" s="25" t="n">
        <v>1080</v>
      </c>
      <c r="M188" s="25" t="n">
        <v>80</v>
      </c>
      <c r="N188" s="25" t="n">
        <v>0</v>
      </c>
      <c r="O188" s="25" t="n">
        <v>0</v>
      </c>
      <c r="P188" s="25">
        <f>MAX(0,I188*J188-K188)</f>
        <v/>
      </c>
      <c r="Q188" s="25">
        <f>MAX(0,L188-N188-M188+O188)</f>
        <v/>
      </c>
      <c r="R188" s="25">
        <f>MAX(0,P188-Q188)</f>
        <v/>
      </c>
      <c r="S188" s="51" t="n">
        <v>46053</v>
      </c>
      <c r="T188" s="51" t="n">
        <v>46053</v>
      </c>
      <c r="U188" s="25">
        <f>IF(S188=T188,"一致","冲突")</f>
        <v/>
      </c>
      <c r="V188" s="25" t="inlineStr">
        <is>
          <t>V3</t>
        </is>
      </c>
      <c r="W188" s="25" t="inlineStr">
        <is>
          <t>V3</t>
        </is>
      </c>
      <c r="X188" s="25">
        <f>IF(V188=W188,"一致","冲突")</f>
        <v/>
      </c>
      <c r="Y188" s="25">
        <f>IF(OR(R188&gt;0,U188="冲突",X188="冲突"),"高","低")</f>
        <v/>
      </c>
      <c r="Z188" s="25" t="inlineStr">
        <is>
          <t>团队模拟数据</t>
        </is>
      </c>
      <c r="AA188" s="25" t="inlineStr">
        <is>
          <t>依据业务规则生成，用于演示订单/BOM/库存/供应承诺闭环</t>
        </is>
      </c>
    </row>
    <row r="189">
      <c r="A189" s="25" t="inlineStr">
        <is>
          <t>SO-2463-2-M-PCBA</t>
        </is>
      </c>
      <c r="B189" s="25" t="inlineStr">
        <is>
          <t>EVT-0063</t>
        </is>
      </c>
      <c r="C189" s="25" t="inlineStr">
        <is>
          <t>WO-20260130-063</t>
        </is>
      </c>
      <c r="D189" s="25" t="inlineStr">
        <is>
          <t>SO-2463</t>
        </is>
      </c>
      <c r="E189" s="25" t="n">
        <v>2</v>
      </c>
      <c r="F189" s="25" t="inlineStr">
        <is>
          <t>M-PCBA</t>
        </is>
      </c>
      <c r="G189" s="25" t="inlineStr">
        <is>
          <t>主板组件</t>
        </is>
      </c>
      <c r="H189" s="51" t="n">
        <v>46054</v>
      </c>
      <c r="I189" s="25" t="n">
        <v>1000</v>
      </c>
      <c r="J189" s="25" t="n">
        <v>1</v>
      </c>
      <c r="K189" s="25" t="n">
        <v>0</v>
      </c>
      <c r="L189" s="25" t="n">
        <v>1180</v>
      </c>
      <c r="M189" s="25" t="n">
        <v>80</v>
      </c>
      <c r="N189" s="25" t="n">
        <v>100</v>
      </c>
      <c r="O189" s="25" t="n">
        <v>0</v>
      </c>
      <c r="P189" s="25">
        <f>MAX(0,I189*J189-K189)</f>
        <v/>
      </c>
      <c r="Q189" s="25">
        <f>MAX(0,L189-N189-M189+O189)</f>
        <v/>
      </c>
      <c r="R189" s="25">
        <f>MAX(0,P189-Q189)</f>
        <v/>
      </c>
      <c r="S189" s="51" t="n">
        <v>46053</v>
      </c>
      <c r="T189" s="51" t="n">
        <v>46053</v>
      </c>
      <c r="U189" s="25">
        <f>IF(S189=T189,"一致","冲突")</f>
        <v/>
      </c>
      <c r="V189" s="25" t="inlineStr">
        <is>
          <t>V3</t>
        </is>
      </c>
      <c r="W189" s="25" t="inlineStr">
        <is>
          <t>V3</t>
        </is>
      </c>
      <c r="X189" s="25">
        <f>IF(V189=W189,"一致","冲突")</f>
        <v/>
      </c>
      <c r="Y189" s="25">
        <f>IF(OR(R189&gt;0,U189="冲突",X189="冲突"),"高","低")</f>
        <v/>
      </c>
      <c r="Z189" s="25" t="inlineStr">
        <is>
          <t>团队模拟数据</t>
        </is>
      </c>
      <c r="AA189" s="25" t="inlineStr">
        <is>
          <t>依据业务规则生成，用于演示订单/BOM/库存/供应承诺闭环</t>
        </is>
      </c>
    </row>
    <row r="190">
      <c r="A190" s="25" t="inlineStr">
        <is>
          <t>SO-2463-3-M-HOUSING</t>
        </is>
      </c>
      <c r="B190" s="25" t="inlineStr">
        <is>
          <t>EVT-0063</t>
        </is>
      </c>
      <c r="C190" s="25" t="inlineStr">
        <is>
          <t>WO-20260130-063</t>
        </is>
      </c>
      <c r="D190" s="25" t="inlineStr">
        <is>
          <t>SO-2463</t>
        </is>
      </c>
      <c r="E190" s="25" t="n">
        <v>3</v>
      </c>
      <c r="F190" s="25" t="inlineStr">
        <is>
          <t>M-HOUSING</t>
        </is>
      </c>
      <c r="G190" s="25" t="inlineStr">
        <is>
          <t>结构件</t>
        </is>
      </c>
      <c r="H190" s="51" t="n">
        <v>46054</v>
      </c>
      <c r="I190" s="25" t="n">
        <v>1000</v>
      </c>
      <c r="J190" s="25" t="n">
        <v>2</v>
      </c>
      <c r="K190" s="25" t="n">
        <v>0</v>
      </c>
      <c r="L190" s="25" t="n">
        <v>1660</v>
      </c>
      <c r="M190" s="25" t="n">
        <v>160</v>
      </c>
      <c r="N190" s="25" t="n">
        <v>0</v>
      </c>
      <c r="O190" s="25" t="n">
        <v>0</v>
      </c>
      <c r="P190" s="25">
        <f>MAX(0,I190*J190-K190)</f>
        <v/>
      </c>
      <c r="Q190" s="25">
        <f>MAX(0,L190-N190-M190+O190)</f>
        <v/>
      </c>
      <c r="R190" s="25">
        <f>MAX(0,P190-Q190)</f>
        <v/>
      </c>
      <c r="S190" s="51" t="n">
        <v>46053</v>
      </c>
      <c r="T190" s="51" t="n">
        <v>46053</v>
      </c>
      <c r="U190" s="25">
        <f>IF(S190=T190,"一致","冲突")</f>
        <v/>
      </c>
      <c r="V190" s="25" t="inlineStr">
        <is>
          <t>V3</t>
        </is>
      </c>
      <c r="W190" s="25" t="inlineStr">
        <is>
          <t>V3</t>
        </is>
      </c>
      <c r="X190" s="25">
        <f>IF(V190=W190,"一致","冲突")</f>
        <v/>
      </c>
      <c r="Y190" s="25">
        <f>IF(OR(R190&gt;0,U190="冲突",X190="冲突"),"高","低")</f>
        <v/>
      </c>
      <c r="Z190" s="25" t="inlineStr">
        <is>
          <t>团队模拟数据</t>
        </is>
      </c>
      <c r="AA190" s="25" t="inlineStr">
        <is>
          <t>依据业务规则生成，用于演示订单/BOM/库存/供应承诺闭环</t>
        </is>
      </c>
    </row>
    <row r="191">
      <c r="A191" s="25" t="inlineStr">
        <is>
          <t>SO-2464-1-M-DISPLAY</t>
        </is>
      </c>
      <c r="B191" s="25" t="inlineStr">
        <is>
          <t>EVT-0064</t>
        </is>
      </c>
      <c r="C191" s="25" t="inlineStr">
        <is>
          <t>WO-20260202-064</t>
        </is>
      </c>
      <c r="D191" s="25" t="inlineStr">
        <is>
          <t>SO-2464</t>
        </is>
      </c>
      <c r="E191" s="25" t="n">
        <v>1</v>
      </c>
      <c r="F191" s="25" t="inlineStr">
        <is>
          <t>M-DISPLAY</t>
        </is>
      </c>
      <c r="G191" s="25" t="inlineStr">
        <is>
          <t>显示模组</t>
        </is>
      </c>
      <c r="H191" s="51" t="n">
        <v>46057</v>
      </c>
      <c r="I191" s="25" t="n">
        <v>1100</v>
      </c>
      <c r="J191" s="25" t="n">
        <v>1</v>
      </c>
      <c r="K191" s="25" t="n">
        <v>0</v>
      </c>
      <c r="L191" s="25" t="n">
        <v>1298</v>
      </c>
      <c r="M191" s="25" t="n">
        <v>88</v>
      </c>
      <c r="N191" s="25" t="n">
        <v>110</v>
      </c>
      <c r="O191" s="25" t="n">
        <v>0</v>
      </c>
      <c r="P191" s="25">
        <f>MAX(0,I191*J191-K191)</f>
        <v/>
      </c>
      <c r="Q191" s="25">
        <f>MAX(0,L191-N191-M191+O191)</f>
        <v/>
      </c>
      <c r="R191" s="25">
        <f>MAX(0,P191-Q191)</f>
        <v/>
      </c>
      <c r="S191" s="51" t="n">
        <v>46056</v>
      </c>
      <c r="T191" s="51" t="n">
        <v>46056</v>
      </c>
      <c r="U191" s="25">
        <f>IF(S191=T191,"一致","冲突")</f>
        <v/>
      </c>
      <c r="V191" s="25" t="inlineStr">
        <is>
          <t>V3</t>
        </is>
      </c>
      <c r="W191" s="25" t="inlineStr">
        <is>
          <t>V3</t>
        </is>
      </c>
      <c r="X191" s="25">
        <f>IF(V191=W191,"一致","冲突")</f>
        <v/>
      </c>
      <c r="Y191" s="25">
        <f>IF(OR(R191&gt;0,U191="冲突",X191="冲突"),"高","低")</f>
        <v/>
      </c>
      <c r="Z191" s="25" t="inlineStr">
        <is>
          <t>团队模拟数据</t>
        </is>
      </c>
      <c r="AA191" s="25" t="inlineStr">
        <is>
          <t>依据业务规则生成，用于演示订单/BOM/库存/供应承诺闭环</t>
        </is>
      </c>
    </row>
    <row r="192">
      <c r="A192" s="25" t="inlineStr">
        <is>
          <t>SO-2464-2-M-PCBA</t>
        </is>
      </c>
      <c r="B192" s="25" t="inlineStr">
        <is>
          <t>EVT-0064</t>
        </is>
      </c>
      <c r="C192" s="25" t="inlineStr">
        <is>
          <t>WO-20260202-064</t>
        </is>
      </c>
      <c r="D192" s="25" t="inlineStr">
        <is>
          <t>SO-2464</t>
        </is>
      </c>
      <c r="E192" s="25" t="n">
        <v>2</v>
      </c>
      <c r="F192" s="25" t="inlineStr">
        <is>
          <t>M-PCBA</t>
        </is>
      </c>
      <c r="G192" s="25" t="inlineStr">
        <is>
          <t>主板组件</t>
        </is>
      </c>
      <c r="H192" s="51" t="n">
        <v>46057</v>
      </c>
      <c r="I192" s="25" t="n">
        <v>1100</v>
      </c>
      <c r="J192" s="25" t="n">
        <v>1</v>
      </c>
      <c r="K192" s="25" t="n">
        <v>0</v>
      </c>
      <c r="L192" s="25" t="n">
        <v>913</v>
      </c>
      <c r="M192" s="25" t="n">
        <v>88</v>
      </c>
      <c r="N192" s="25" t="n">
        <v>0</v>
      </c>
      <c r="O192" s="25" t="n">
        <v>0</v>
      </c>
      <c r="P192" s="25">
        <f>MAX(0,I192*J192-K192)</f>
        <v/>
      </c>
      <c r="Q192" s="25">
        <f>MAX(0,L192-N192-M192+O192)</f>
        <v/>
      </c>
      <c r="R192" s="25">
        <f>MAX(0,P192-Q192)</f>
        <v/>
      </c>
      <c r="S192" s="51" t="n">
        <v>46056</v>
      </c>
      <c r="T192" s="51" t="n">
        <v>46056</v>
      </c>
      <c r="U192" s="25">
        <f>IF(S192=T192,"一致","冲突")</f>
        <v/>
      </c>
      <c r="V192" s="25" t="inlineStr">
        <is>
          <t>V3</t>
        </is>
      </c>
      <c r="W192" s="25" t="inlineStr">
        <is>
          <t>V3</t>
        </is>
      </c>
      <c r="X192" s="25">
        <f>IF(V192=W192,"一致","冲突")</f>
        <v/>
      </c>
      <c r="Y192" s="25">
        <f>IF(OR(R192&gt;0,U192="冲突",X192="冲突"),"高","低")</f>
        <v/>
      </c>
      <c r="Z192" s="25" t="inlineStr">
        <is>
          <t>团队模拟数据</t>
        </is>
      </c>
      <c r="AA192" s="25" t="inlineStr">
        <is>
          <t>依据业务规则生成，用于演示订单/BOM/库存/供应承诺闭环</t>
        </is>
      </c>
    </row>
    <row r="193">
      <c r="A193" s="25" t="inlineStr">
        <is>
          <t>SO-2464-3-M-HOUSING</t>
        </is>
      </c>
      <c r="B193" s="25" t="inlineStr">
        <is>
          <t>EVT-0064</t>
        </is>
      </c>
      <c r="C193" s="25" t="inlineStr">
        <is>
          <t>WO-20260202-064</t>
        </is>
      </c>
      <c r="D193" s="25" t="inlineStr">
        <is>
          <t>SO-2464</t>
        </is>
      </c>
      <c r="E193" s="25" t="n">
        <v>3</v>
      </c>
      <c r="F193" s="25" t="inlineStr">
        <is>
          <t>M-HOUSING</t>
        </is>
      </c>
      <c r="G193" s="25" t="inlineStr">
        <is>
          <t>结构件</t>
        </is>
      </c>
      <c r="H193" s="51" t="n">
        <v>46057</v>
      </c>
      <c r="I193" s="25" t="n">
        <v>1100</v>
      </c>
      <c r="J193" s="25" t="n">
        <v>2</v>
      </c>
      <c r="K193" s="25" t="n">
        <v>0</v>
      </c>
      <c r="L193" s="25" t="n">
        <v>1936</v>
      </c>
      <c r="M193" s="25" t="n">
        <v>176</v>
      </c>
      <c r="N193" s="25" t="n">
        <v>0</v>
      </c>
      <c r="O193" s="25" t="n">
        <v>440</v>
      </c>
      <c r="P193" s="25">
        <f>MAX(0,I193*J193-K193)</f>
        <v/>
      </c>
      <c r="Q193" s="25">
        <f>MAX(0,L193-N193-M193+O193)</f>
        <v/>
      </c>
      <c r="R193" s="25">
        <f>MAX(0,P193-Q193)</f>
        <v/>
      </c>
      <c r="S193" s="51" t="n">
        <v>46056</v>
      </c>
      <c r="T193" s="51" t="n">
        <v>46056</v>
      </c>
      <c r="U193" s="25">
        <f>IF(S193=T193,"一致","冲突")</f>
        <v/>
      </c>
      <c r="V193" s="25" t="inlineStr">
        <is>
          <t>V3</t>
        </is>
      </c>
      <c r="W193" s="25" t="inlineStr">
        <is>
          <t>V3</t>
        </is>
      </c>
      <c r="X193" s="25">
        <f>IF(V193=W193,"一致","冲突")</f>
        <v/>
      </c>
      <c r="Y193" s="25">
        <f>IF(OR(R193&gt;0,U193="冲突",X193="冲突"),"高","低")</f>
        <v/>
      </c>
      <c r="Z193" s="25" t="inlineStr">
        <is>
          <t>团队模拟数据</t>
        </is>
      </c>
      <c r="AA193" s="25" t="inlineStr">
        <is>
          <t>依据业务规则生成，用于演示订单/BOM/库存/供应承诺闭环</t>
        </is>
      </c>
    </row>
    <row r="194">
      <c r="A194" s="25" t="inlineStr">
        <is>
          <t>SO-2465-1-M-DISPLAY</t>
        </is>
      </c>
      <c r="B194" s="25" t="inlineStr">
        <is>
          <t>EVT-0065</t>
        </is>
      </c>
      <c r="C194" s="25" t="inlineStr">
        <is>
          <t>WO-20260203-065</t>
        </is>
      </c>
      <c r="D194" s="25" t="inlineStr">
        <is>
          <t>SO-2465</t>
        </is>
      </c>
      <c r="E194" s="25" t="n">
        <v>1</v>
      </c>
      <c r="F194" s="25" t="inlineStr">
        <is>
          <t>M-DISPLAY</t>
        </is>
      </c>
      <c r="G194" s="25" t="inlineStr">
        <is>
          <t>显示模组</t>
        </is>
      </c>
      <c r="H194" s="51" t="n">
        <v>46058</v>
      </c>
      <c r="I194" s="25" t="n">
        <v>1200</v>
      </c>
      <c r="J194" s="25" t="n">
        <v>1</v>
      </c>
      <c r="K194" s="25" t="n">
        <v>0</v>
      </c>
      <c r="L194" s="25" t="n">
        <v>996</v>
      </c>
      <c r="M194" s="25" t="n">
        <v>96</v>
      </c>
      <c r="N194" s="25" t="n">
        <v>0</v>
      </c>
      <c r="O194" s="25" t="n">
        <v>0</v>
      </c>
      <c r="P194" s="25">
        <f>MAX(0,I194*J194-K194)</f>
        <v/>
      </c>
      <c r="Q194" s="25">
        <f>MAX(0,L194-N194-M194+O194)</f>
        <v/>
      </c>
      <c r="R194" s="25">
        <f>MAX(0,P194-Q194)</f>
        <v/>
      </c>
      <c r="S194" s="51" t="n">
        <v>46057</v>
      </c>
      <c r="T194" s="51" t="n">
        <v>46057</v>
      </c>
      <c r="U194" s="25">
        <f>IF(S194=T194,"一致","冲突")</f>
        <v/>
      </c>
      <c r="V194" s="25" t="inlineStr">
        <is>
          <t>V3</t>
        </is>
      </c>
      <c r="W194" s="25" t="inlineStr">
        <is>
          <t>V3</t>
        </is>
      </c>
      <c r="X194" s="25">
        <f>IF(V194=W194,"一致","冲突")</f>
        <v/>
      </c>
      <c r="Y194" s="25">
        <f>IF(OR(R194&gt;0,U194="冲突",X194="冲突"),"高","低")</f>
        <v/>
      </c>
      <c r="Z194" s="25" t="inlineStr">
        <is>
          <t>团队模拟数据</t>
        </is>
      </c>
      <c r="AA194" s="25" t="inlineStr">
        <is>
          <t>依据业务规则生成，用于演示订单/BOM/库存/供应承诺闭环</t>
        </is>
      </c>
    </row>
    <row r="195">
      <c r="A195" s="25" t="inlineStr">
        <is>
          <t>SO-2465-2-M-PCBA</t>
        </is>
      </c>
      <c r="B195" s="25" t="inlineStr">
        <is>
          <t>EVT-0065</t>
        </is>
      </c>
      <c r="C195" s="25" t="inlineStr">
        <is>
          <t>WO-20260203-065</t>
        </is>
      </c>
      <c r="D195" s="25" t="inlineStr">
        <is>
          <t>SO-2465</t>
        </is>
      </c>
      <c r="E195" s="25" t="n">
        <v>2</v>
      </c>
      <c r="F195" s="25" t="inlineStr">
        <is>
          <t>M-PCBA</t>
        </is>
      </c>
      <c r="G195" s="25" t="inlineStr">
        <is>
          <t>主板组件</t>
        </is>
      </c>
      <c r="H195" s="51" t="n">
        <v>46058</v>
      </c>
      <c r="I195" s="25" t="n">
        <v>1200</v>
      </c>
      <c r="J195" s="25" t="n">
        <v>1</v>
      </c>
      <c r="K195" s="25" t="n">
        <v>0</v>
      </c>
      <c r="L195" s="25" t="n">
        <v>1056</v>
      </c>
      <c r="M195" s="25" t="n">
        <v>96</v>
      </c>
      <c r="N195" s="25" t="n">
        <v>0</v>
      </c>
      <c r="O195" s="25" t="n">
        <v>240</v>
      </c>
      <c r="P195" s="25">
        <f>MAX(0,I195*J195-K195)</f>
        <v/>
      </c>
      <c r="Q195" s="25">
        <f>MAX(0,L195-N195-M195+O195)</f>
        <v/>
      </c>
      <c r="R195" s="25">
        <f>MAX(0,P195-Q195)</f>
        <v/>
      </c>
      <c r="S195" s="51" t="n">
        <v>46057</v>
      </c>
      <c r="T195" s="51" t="n">
        <v>46057</v>
      </c>
      <c r="U195" s="25">
        <f>IF(S195=T195,"一致","冲突")</f>
        <v/>
      </c>
      <c r="V195" s="25" t="inlineStr">
        <is>
          <t>V3</t>
        </is>
      </c>
      <c r="W195" s="25" t="inlineStr">
        <is>
          <t>V2</t>
        </is>
      </c>
      <c r="X195" s="25">
        <f>IF(V195=W195,"一致","冲突")</f>
        <v/>
      </c>
      <c r="Y195" s="25">
        <f>IF(OR(R195&gt;0,U195="冲突",X195="冲突"),"高","低")</f>
        <v/>
      </c>
      <c r="Z195" s="25" t="inlineStr">
        <is>
          <t>团队模拟数据</t>
        </is>
      </c>
      <c r="AA195" s="25" t="inlineStr">
        <is>
          <t>依据业务规则生成，用于演示订单/BOM/库存/供应承诺闭环</t>
        </is>
      </c>
    </row>
    <row r="196">
      <c r="A196" s="25" t="inlineStr">
        <is>
          <t>SO-2465-3-M-HOUSING</t>
        </is>
      </c>
      <c r="B196" s="25" t="inlineStr">
        <is>
          <t>EVT-0065</t>
        </is>
      </c>
      <c r="C196" s="25" t="inlineStr">
        <is>
          <t>WO-20260203-065</t>
        </is>
      </c>
      <c r="D196" s="25" t="inlineStr">
        <is>
          <t>SO-2465</t>
        </is>
      </c>
      <c r="E196" s="25" t="n">
        <v>3</v>
      </c>
      <c r="F196" s="25" t="inlineStr">
        <is>
          <t>M-HOUSING</t>
        </is>
      </c>
      <c r="G196" s="25" t="inlineStr">
        <is>
          <t>结构件</t>
        </is>
      </c>
      <c r="H196" s="51" t="n">
        <v>46058</v>
      </c>
      <c r="I196" s="25" t="n">
        <v>1200</v>
      </c>
      <c r="J196" s="25" t="n">
        <v>2</v>
      </c>
      <c r="K196" s="25" t="n">
        <v>0</v>
      </c>
      <c r="L196" s="25" t="n">
        <v>2592</v>
      </c>
      <c r="M196" s="25" t="n">
        <v>192</v>
      </c>
      <c r="N196" s="25" t="n">
        <v>0</v>
      </c>
      <c r="O196" s="25" t="n">
        <v>0</v>
      </c>
      <c r="P196" s="25">
        <f>MAX(0,I196*J196-K196)</f>
        <v/>
      </c>
      <c r="Q196" s="25">
        <f>MAX(0,L196-N196-M196+O196)</f>
        <v/>
      </c>
      <c r="R196" s="25">
        <f>MAX(0,P196-Q196)</f>
        <v/>
      </c>
      <c r="S196" s="51" t="n">
        <v>46057</v>
      </c>
      <c r="T196" s="51" t="n">
        <v>46057</v>
      </c>
      <c r="U196" s="25">
        <f>IF(S196=T196,"一致","冲突")</f>
        <v/>
      </c>
      <c r="V196" s="25" t="inlineStr">
        <is>
          <t>V3</t>
        </is>
      </c>
      <c r="W196" s="25" t="inlineStr">
        <is>
          <t>V3</t>
        </is>
      </c>
      <c r="X196" s="25">
        <f>IF(V196=W196,"一致","冲突")</f>
        <v/>
      </c>
      <c r="Y196" s="25">
        <f>IF(OR(R196&gt;0,U196="冲突",X196="冲突"),"高","低")</f>
        <v/>
      </c>
      <c r="Z196" s="25" t="inlineStr">
        <is>
          <t>团队模拟数据</t>
        </is>
      </c>
      <c r="AA196" s="25" t="inlineStr">
        <is>
          <t>依据业务规则生成，用于演示订单/BOM/库存/供应承诺闭环</t>
        </is>
      </c>
    </row>
    <row r="197">
      <c r="A197" s="25" t="inlineStr">
        <is>
          <t>SO-2466-1-M-DISPLAY</t>
        </is>
      </c>
      <c r="B197" s="25" t="inlineStr">
        <is>
          <t>EVT-0066</t>
        </is>
      </c>
      <c r="C197" s="25" t="inlineStr">
        <is>
          <t>WO-20260204-066</t>
        </is>
      </c>
      <c r="D197" s="25" t="inlineStr">
        <is>
          <t>SO-2466</t>
        </is>
      </c>
      <c r="E197" s="25" t="n">
        <v>1</v>
      </c>
      <c r="F197" s="25" t="inlineStr">
        <is>
          <t>M-DISPLAY</t>
        </is>
      </c>
      <c r="G197" s="25" t="inlineStr">
        <is>
          <t>显示模组</t>
        </is>
      </c>
      <c r="H197" s="51" t="n">
        <v>46059</v>
      </c>
      <c r="I197" s="25" t="n">
        <v>800</v>
      </c>
      <c r="J197" s="25" t="n">
        <v>1</v>
      </c>
      <c r="K197" s="25" t="n">
        <v>0</v>
      </c>
      <c r="L197" s="25" t="n">
        <v>704</v>
      </c>
      <c r="M197" s="25" t="n">
        <v>64</v>
      </c>
      <c r="N197" s="25" t="n">
        <v>0</v>
      </c>
      <c r="O197" s="25" t="n">
        <v>160</v>
      </c>
      <c r="P197" s="25">
        <f>MAX(0,I197*J197-K197)</f>
        <v/>
      </c>
      <c r="Q197" s="25">
        <f>MAX(0,L197-N197-M197+O197)</f>
        <v/>
      </c>
      <c r="R197" s="25">
        <f>MAX(0,P197-Q197)</f>
        <v/>
      </c>
      <c r="S197" s="51" t="n">
        <v>46058</v>
      </c>
      <c r="T197" s="51" t="n">
        <v>46058</v>
      </c>
      <c r="U197" s="25">
        <f>IF(S197=T197,"一致","冲突")</f>
        <v/>
      </c>
      <c r="V197" s="25" t="inlineStr">
        <is>
          <t>V3</t>
        </is>
      </c>
      <c r="W197" s="25" t="inlineStr">
        <is>
          <t>V3</t>
        </is>
      </c>
      <c r="X197" s="25">
        <f>IF(V197=W197,"一致","冲突")</f>
        <v/>
      </c>
      <c r="Y197" s="25">
        <f>IF(OR(R197&gt;0,U197="冲突",X197="冲突"),"高","低")</f>
        <v/>
      </c>
      <c r="Z197" s="25" t="inlineStr">
        <is>
          <t>团队模拟数据</t>
        </is>
      </c>
      <c r="AA197" s="25" t="inlineStr">
        <is>
          <t>依据业务规则生成，用于演示订单/BOM/库存/供应承诺闭环</t>
        </is>
      </c>
    </row>
    <row r="198">
      <c r="A198" s="25" t="inlineStr">
        <is>
          <t>SO-2466-2-M-PCBA</t>
        </is>
      </c>
      <c r="B198" s="25" t="inlineStr">
        <is>
          <t>EVT-0066</t>
        </is>
      </c>
      <c r="C198" s="25" t="inlineStr">
        <is>
          <t>WO-20260204-066</t>
        </is>
      </c>
      <c r="D198" s="25" t="inlineStr">
        <is>
          <t>SO-2466</t>
        </is>
      </c>
      <c r="E198" s="25" t="n">
        <v>2</v>
      </c>
      <c r="F198" s="25" t="inlineStr">
        <is>
          <t>M-PCBA</t>
        </is>
      </c>
      <c r="G198" s="25" t="inlineStr">
        <is>
          <t>主板组件</t>
        </is>
      </c>
      <c r="H198" s="51" t="n">
        <v>46059</v>
      </c>
      <c r="I198" s="25" t="n">
        <v>800</v>
      </c>
      <c r="J198" s="25" t="n">
        <v>1</v>
      </c>
      <c r="K198" s="25" t="n">
        <v>0</v>
      </c>
      <c r="L198" s="25" t="n">
        <v>864</v>
      </c>
      <c r="M198" s="25" t="n">
        <v>64</v>
      </c>
      <c r="N198" s="25" t="n">
        <v>0</v>
      </c>
      <c r="O198" s="25" t="n">
        <v>0</v>
      </c>
      <c r="P198" s="25">
        <f>MAX(0,I198*J198-K198)</f>
        <v/>
      </c>
      <c r="Q198" s="25">
        <f>MAX(0,L198-N198-M198+O198)</f>
        <v/>
      </c>
      <c r="R198" s="25">
        <f>MAX(0,P198-Q198)</f>
        <v/>
      </c>
      <c r="S198" s="51" t="n">
        <v>46058</v>
      </c>
      <c r="T198" s="51" t="n">
        <v>46058</v>
      </c>
      <c r="U198" s="25">
        <f>IF(S198=T198,"一致","冲突")</f>
        <v/>
      </c>
      <c r="V198" s="25" t="inlineStr">
        <is>
          <t>V3</t>
        </is>
      </c>
      <c r="W198" s="25" t="inlineStr">
        <is>
          <t>V3</t>
        </is>
      </c>
      <c r="X198" s="25">
        <f>IF(V198=W198,"一致","冲突")</f>
        <v/>
      </c>
      <c r="Y198" s="25">
        <f>IF(OR(R198&gt;0,U198="冲突",X198="冲突"),"高","低")</f>
        <v/>
      </c>
      <c r="Z198" s="25" t="inlineStr">
        <is>
          <t>团队模拟数据</t>
        </is>
      </c>
      <c r="AA198" s="25" t="inlineStr">
        <is>
          <t>依据业务规则生成，用于演示订单/BOM/库存/供应承诺闭环</t>
        </is>
      </c>
    </row>
    <row r="199">
      <c r="A199" s="25" t="inlineStr">
        <is>
          <t>SO-2466-3-M-HOUSING</t>
        </is>
      </c>
      <c r="B199" s="25" t="inlineStr">
        <is>
          <t>EVT-0066</t>
        </is>
      </c>
      <c r="C199" s="25" t="inlineStr">
        <is>
          <t>WO-20260204-066</t>
        </is>
      </c>
      <c r="D199" s="25" t="inlineStr">
        <is>
          <t>SO-2466</t>
        </is>
      </c>
      <c r="E199" s="25" t="n">
        <v>3</v>
      </c>
      <c r="F199" s="25" t="inlineStr">
        <is>
          <t>M-HOUSING</t>
        </is>
      </c>
      <c r="G199" s="25" t="inlineStr">
        <is>
          <t>结构件</t>
        </is>
      </c>
      <c r="H199" s="51" t="n">
        <v>46059</v>
      </c>
      <c r="I199" s="25" t="n">
        <v>800</v>
      </c>
      <c r="J199" s="25" t="n">
        <v>2</v>
      </c>
      <c r="K199" s="25" t="n">
        <v>0</v>
      </c>
      <c r="L199" s="25" t="n">
        <v>1728</v>
      </c>
      <c r="M199" s="25" t="n">
        <v>128</v>
      </c>
      <c r="N199" s="25" t="n">
        <v>0</v>
      </c>
      <c r="O199" s="25" t="n">
        <v>0</v>
      </c>
      <c r="P199" s="25">
        <f>MAX(0,I199*J199-K199)</f>
        <v/>
      </c>
      <c r="Q199" s="25">
        <f>MAX(0,L199-N199-M199+O199)</f>
        <v/>
      </c>
      <c r="R199" s="25">
        <f>MAX(0,P199-Q199)</f>
        <v/>
      </c>
      <c r="S199" s="51" t="n">
        <v>46058</v>
      </c>
      <c r="T199" s="51" t="n">
        <v>46058</v>
      </c>
      <c r="U199" s="25">
        <f>IF(S199=T199,"一致","冲突")</f>
        <v/>
      </c>
      <c r="V199" s="25" t="inlineStr">
        <is>
          <t>V3</t>
        </is>
      </c>
      <c r="W199" s="25" t="inlineStr">
        <is>
          <t>V3</t>
        </is>
      </c>
      <c r="X199" s="25">
        <f>IF(V199=W199,"一致","冲突")</f>
        <v/>
      </c>
      <c r="Y199" s="25">
        <f>IF(OR(R199&gt;0,U199="冲突",X199="冲突"),"高","低")</f>
        <v/>
      </c>
      <c r="Z199" s="25" t="inlineStr">
        <is>
          <t>团队模拟数据</t>
        </is>
      </c>
      <c r="AA199" s="25" t="inlineStr">
        <is>
          <t>依据业务规则生成，用于演示订单/BOM/库存/供应承诺闭环</t>
        </is>
      </c>
    </row>
    <row r="200">
      <c r="A200" s="25" t="inlineStr">
        <is>
          <t>SO-2467-1-M-DISPLAY</t>
        </is>
      </c>
      <c r="B200" s="25" t="inlineStr">
        <is>
          <t>EVT-0067</t>
        </is>
      </c>
      <c r="C200" s="25" t="inlineStr">
        <is>
          <t>WO-20260205-067</t>
        </is>
      </c>
      <c r="D200" s="25" t="inlineStr">
        <is>
          <t>SO-2467</t>
        </is>
      </c>
      <c r="E200" s="25" t="n">
        <v>1</v>
      </c>
      <c r="F200" s="25" t="inlineStr">
        <is>
          <t>M-DISPLAY</t>
        </is>
      </c>
      <c r="G200" s="25" t="inlineStr">
        <is>
          <t>显示模组</t>
        </is>
      </c>
      <c r="H200" s="51" t="n">
        <v>46060</v>
      </c>
      <c r="I200" s="25" t="n">
        <v>900</v>
      </c>
      <c r="J200" s="25" t="n">
        <v>1</v>
      </c>
      <c r="K200" s="25" t="n">
        <v>0</v>
      </c>
      <c r="L200" s="25" t="n">
        <v>972</v>
      </c>
      <c r="M200" s="25" t="n">
        <v>72</v>
      </c>
      <c r="N200" s="25" t="n">
        <v>0</v>
      </c>
      <c r="O200" s="25" t="n">
        <v>0</v>
      </c>
      <c r="P200" s="25">
        <f>MAX(0,I200*J200-K200)</f>
        <v/>
      </c>
      <c r="Q200" s="25">
        <f>MAX(0,L200-N200-M200+O200)</f>
        <v/>
      </c>
      <c r="R200" s="25">
        <f>MAX(0,P200-Q200)</f>
        <v/>
      </c>
      <c r="S200" s="51" t="n">
        <v>46059</v>
      </c>
      <c r="T200" s="51" t="n">
        <v>46061</v>
      </c>
      <c r="U200" s="25">
        <f>IF(S200=T200,"一致","冲突")</f>
        <v/>
      </c>
      <c r="V200" s="25" t="inlineStr">
        <is>
          <t>V3</t>
        </is>
      </c>
      <c r="W200" s="25" t="inlineStr">
        <is>
          <t>V3</t>
        </is>
      </c>
      <c r="X200" s="25">
        <f>IF(V200=W200,"一致","冲突")</f>
        <v/>
      </c>
      <c r="Y200" s="25">
        <f>IF(OR(R200&gt;0,U200="冲突",X200="冲突"),"高","低")</f>
        <v/>
      </c>
      <c r="Z200" s="25" t="inlineStr">
        <is>
          <t>团队模拟数据</t>
        </is>
      </c>
      <c r="AA200" s="25" t="inlineStr">
        <is>
          <t>依据业务规则生成，用于演示订单/BOM/库存/供应承诺闭环</t>
        </is>
      </c>
    </row>
    <row r="201">
      <c r="A201" s="25" t="inlineStr">
        <is>
          <t>SO-2467-2-M-PCBA</t>
        </is>
      </c>
      <c r="B201" s="25" t="inlineStr">
        <is>
          <t>EVT-0067</t>
        </is>
      </c>
      <c r="C201" s="25" t="inlineStr">
        <is>
          <t>WO-20260205-067</t>
        </is>
      </c>
      <c r="D201" s="25" t="inlineStr">
        <is>
          <t>SO-2467</t>
        </is>
      </c>
      <c r="E201" s="25" t="n">
        <v>2</v>
      </c>
      <c r="F201" s="25" t="inlineStr">
        <is>
          <t>M-PCBA</t>
        </is>
      </c>
      <c r="G201" s="25" t="inlineStr">
        <is>
          <t>主板组件</t>
        </is>
      </c>
      <c r="H201" s="51" t="n">
        <v>46060</v>
      </c>
      <c r="I201" s="25" t="n">
        <v>900</v>
      </c>
      <c r="J201" s="25" t="n">
        <v>1</v>
      </c>
      <c r="K201" s="25" t="n">
        <v>0</v>
      </c>
      <c r="L201" s="25" t="n">
        <v>972</v>
      </c>
      <c r="M201" s="25" t="n">
        <v>72</v>
      </c>
      <c r="N201" s="25" t="n">
        <v>0</v>
      </c>
      <c r="O201" s="25" t="n">
        <v>0</v>
      </c>
      <c r="P201" s="25">
        <f>MAX(0,I201*J201-K201)</f>
        <v/>
      </c>
      <c r="Q201" s="25">
        <f>MAX(0,L201-N201-M201+O201)</f>
        <v/>
      </c>
      <c r="R201" s="25">
        <f>MAX(0,P201-Q201)</f>
        <v/>
      </c>
      <c r="S201" s="51" t="n">
        <v>46059</v>
      </c>
      <c r="T201" s="51" t="n">
        <v>46059</v>
      </c>
      <c r="U201" s="25">
        <f>IF(S201=T201,"一致","冲突")</f>
        <v/>
      </c>
      <c r="V201" s="25" t="inlineStr">
        <is>
          <t>V3</t>
        </is>
      </c>
      <c r="W201" s="25" t="inlineStr">
        <is>
          <t>V3</t>
        </is>
      </c>
      <c r="X201" s="25">
        <f>IF(V201=W201,"一致","冲突")</f>
        <v/>
      </c>
      <c r="Y201" s="25">
        <f>IF(OR(R201&gt;0,U201="冲突",X201="冲突"),"高","低")</f>
        <v/>
      </c>
      <c r="Z201" s="25" t="inlineStr">
        <is>
          <t>团队模拟数据</t>
        </is>
      </c>
      <c r="AA201" s="25" t="inlineStr">
        <is>
          <t>依据业务规则生成，用于演示订单/BOM/库存/供应承诺闭环</t>
        </is>
      </c>
    </row>
    <row r="202">
      <c r="A202" s="25" t="inlineStr">
        <is>
          <t>SO-2467-3-M-HOUSING</t>
        </is>
      </c>
      <c r="B202" s="25" t="inlineStr">
        <is>
          <t>EVT-0067</t>
        </is>
      </c>
      <c r="C202" s="25" t="inlineStr">
        <is>
          <t>WO-20260205-067</t>
        </is>
      </c>
      <c r="D202" s="25" t="inlineStr">
        <is>
          <t>SO-2467</t>
        </is>
      </c>
      <c r="E202" s="25" t="n">
        <v>3</v>
      </c>
      <c r="F202" s="25" t="inlineStr">
        <is>
          <t>M-HOUSING</t>
        </is>
      </c>
      <c r="G202" s="25" t="inlineStr">
        <is>
          <t>结构件</t>
        </is>
      </c>
      <c r="H202" s="51" t="n">
        <v>46060</v>
      </c>
      <c r="I202" s="25" t="n">
        <v>900</v>
      </c>
      <c r="J202" s="25" t="n">
        <v>2</v>
      </c>
      <c r="K202" s="25" t="n">
        <v>0</v>
      </c>
      <c r="L202" s="25" t="n">
        <v>1494</v>
      </c>
      <c r="M202" s="25" t="n">
        <v>144</v>
      </c>
      <c r="N202" s="25" t="n">
        <v>0</v>
      </c>
      <c r="O202" s="25" t="n">
        <v>0</v>
      </c>
      <c r="P202" s="25">
        <f>MAX(0,I202*J202-K202)</f>
        <v/>
      </c>
      <c r="Q202" s="25">
        <f>MAX(0,L202-N202-M202+O202)</f>
        <v/>
      </c>
      <c r="R202" s="25">
        <f>MAX(0,P202-Q202)</f>
        <v/>
      </c>
      <c r="S202" s="51" t="n">
        <v>46059</v>
      </c>
      <c r="T202" s="51" t="n">
        <v>46059</v>
      </c>
      <c r="U202" s="25">
        <f>IF(S202=T202,"一致","冲突")</f>
        <v/>
      </c>
      <c r="V202" s="25" t="inlineStr">
        <is>
          <t>V3</t>
        </is>
      </c>
      <c r="W202" s="25" t="inlineStr">
        <is>
          <t>V3</t>
        </is>
      </c>
      <c r="X202" s="25">
        <f>IF(V202=W202,"一致","冲突")</f>
        <v/>
      </c>
      <c r="Y202" s="25">
        <f>IF(OR(R202&gt;0,U202="冲突",X202="冲突"),"高","低")</f>
        <v/>
      </c>
      <c r="Z202" s="25" t="inlineStr">
        <is>
          <t>团队模拟数据</t>
        </is>
      </c>
      <c r="AA202" s="25" t="inlineStr">
        <is>
          <t>依据业务规则生成，用于演示订单/BOM/库存/供应承诺闭环</t>
        </is>
      </c>
    </row>
    <row r="203">
      <c r="A203" s="25" t="inlineStr">
        <is>
          <t>SO-2468-1-M-DISPLAY</t>
        </is>
      </c>
      <c r="B203" s="25" t="inlineStr">
        <is>
          <t>EVT-0068</t>
        </is>
      </c>
      <c r="C203" s="25" t="inlineStr">
        <is>
          <t>WO-20260206-068</t>
        </is>
      </c>
      <c r="D203" s="25" t="inlineStr">
        <is>
          <t>SO-2468</t>
        </is>
      </c>
      <c r="E203" s="25" t="n">
        <v>1</v>
      </c>
      <c r="F203" s="25" t="inlineStr">
        <is>
          <t>M-DISPLAY</t>
        </is>
      </c>
      <c r="G203" s="25" t="inlineStr">
        <is>
          <t>显示模组</t>
        </is>
      </c>
      <c r="H203" s="51" t="n">
        <v>46061</v>
      </c>
      <c r="I203" s="25" t="n">
        <v>1000</v>
      </c>
      <c r="J203" s="25" t="n">
        <v>1</v>
      </c>
      <c r="K203" s="25" t="n">
        <v>0</v>
      </c>
      <c r="L203" s="25" t="n">
        <v>1080</v>
      </c>
      <c r="M203" s="25" t="n">
        <v>80</v>
      </c>
      <c r="N203" s="25" t="n">
        <v>0</v>
      </c>
      <c r="O203" s="25" t="n">
        <v>0</v>
      </c>
      <c r="P203" s="25">
        <f>MAX(0,I203*J203-K203)</f>
        <v/>
      </c>
      <c r="Q203" s="25">
        <f>MAX(0,L203-N203-M203+O203)</f>
        <v/>
      </c>
      <c r="R203" s="25">
        <f>MAX(0,P203-Q203)</f>
        <v/>
      </c>
      <c r="S203" s="51" t="n">
        <v>46060</v>
      </c>
      <c r="T203" s="51" t="n">
        <v>46060</v>
      </c>
      <c r="U203" s="25">
        <f>IF(S203=T203,"一致","冲突")</f>
        <v/>
      </c>
      <c r="V203" s="25" t="inlineStr">
        <is>
          <t>V3</t>
        </is>
      </c>
      <c r="W203" s="25" t="inlineStr">
        <is>
          <t>V3</t>
        </is>
      </c>
      <c r="X203" s="25">
        <f>IF(V203=W203,"一致","冲突")</f>
        <v/>
      </c>
      <c r="Y203" s="25">
        <f>IF(OR(R203&gt;0,U203="冲突",X203="冲突"),"高","低")</f>
        <v/>
      </c>
      <c r="Z203" s="25" t="inlineStr">
        <is>
          <t>团队模拟数据</t>
        </is>
      </c>
      <c r="AA203" s="25" t="inlineStr">
        <is>
          <t>依据业务规则生成，用于演示订单/BOM/库存/供应承诺闭环</t>
        </is>
      </c>
    </row>
    <row r="204">
      <c r="A204" s="25" t="inlineStr">
        <is>
          <t>SO-2468-2-M-PCBA</t>
        </is>
      </c>
      <c r="B204" s="25" t="inlineStr">
        <is>
          <t>EVT-0068</t>
        </is>
      </c>
      <c r="C204" s="25" t="inlineStr">
        <is>
          <t>WO-20260206-068</t>
        </is>
      </c>
      <c r="D204" s="25" t="inlineStr">
        <is>
          <t>SO-2468</t>
        </is>
      </c>
      <c r="E204" s="25" t="n">
        <v>2</v>
      </c>
      <c r="F204" s="25" t="inlineStr">
        <is>
          <t>M-PCBA</t>
        </is>
      </c>
      <c r="G204" s="25" t="inlineStr">
        <is>
          <t>主板组件</t>
        </is>
      </c>
      <c r="H204" s="51" t="n">
        <v>46061</v>
      </c>
      <c r="I204" s="25" t="n">
        <v>1000</v>
      </c>
      <c r="J204" s="25" t="n">
        <v>1</v>
      </c>
      <c r="K204" s="25" t="n">
        <v>0</v>
      </c>
      <c r="L204" s="25" t="n">
        <v>830</v>
      </c>
      <c r="M204" s="25" t="n">
        <v>80</v>
      </c>
      <c r="N204" s="25" t="n">
        <v>0</v>
      </c>
      <c r="O204" s="25" t="n">
        <v>0</v>
      </c>
      <c r="P204" s="25">
        <f>MAX(0,I204*J204-K204)</f>
        <v/>
      </c>
      <c r="Q204" s="25">
        <f>MAX(0,L204-N204-M204+O204)</f>
        <v/>
      </c>
      <c r="R204" s="25">
        <f>MAX(0,P204-Q204)</f>
        <v/>
      </c>
      <c r="S204" s="51" t="n">
        <v>46060</v>
      </c>
      <c r="T204" s="51" t="n">
        <v>46060</v>
      </c>
      <c r="U204" s="25">
        <f>IF(S204=T204,"一致","冲突")</f>
        <v/>
      </c>
      <c r="V204" s="25" t="inlineStr">
        <is>
          <t>V3</t>
        </is>
      </c>
      <c r="W204" s="25" t="inlineStr">
        <is>
          <t>V3</t>
        </is>
      </c>
      <c r="X204" s="25">
        <f>IF(V204=W204,"一致","冲突")</f>
        <v/>
      </c>
      <c r="Y204" s="25">
        <f>IF(OR(R204&gt;0,U204="冲突",X204="冲突"),"高","低")</f>
        <v/>
      </c>
      <c r="Z204" s="25" t="inlineStr">
        <is>
          <t>团队模拟数据</t>
        </is>
      </c>
      <c r="AA204" s="25" t="inlineStr">
        <is>
          <t>依据业务规则生成，用于演示订单/BOM/库存/供应承诺闭环</t>
        </is>
      </c>
    </row>
    <row r="205">
      <c r="A205" s="25" t="inlineStr">
        <is>
          <t>SO-2468-3-M-HOUSING</t>
        </is>
      </c>
      <c r="B205" s="25" t="inlineStr">
        <is>
          <t>EVT-0068</t>
        </is>
      </c>
      <c r="C205" s="25" t="inlineStr">
        <is>
          <t>WO-20260206-068</t>
        </is>
      </c>
      <c r="D205" s="25" t="inlineStr">
        <is>
          <t>SO-2468</t>
        </is>
      </c>
      <c r="E205" s="25" t="n">
        <v>3</v>
      </c>
      <c r="F205" s="25" t="inlineStr">
        <is>
          <t>M-HOUSING</t>
        </is>
      </c>
      <c r="G205" s="25" t="inlineStr">
        <is>
          <t>结构件</t>
        </is>
      </c>
      <c r="H205" s="51" t="n">
        <v>46061</v>
      </c>
      <c r="I205" s="25" t="n">
        <v>1000</v>
      </c>
      <c r="J205" s="25" t="n">
        <v>2</v>
      </c>
      <c r="K205" s="25" t="n">
        <v>0</v>
      </c>
      <c r="L205" s="25" t="n">
        <v>2160</v>
      </c>
      <c r="M205" s="25" t="n">
        <v>160</v>
      </c>
      <c r="N205" s="25" t="n">
        <v>0</v>
      </c>
      <c r="O205" s="25" t="n">
        <v>0</v>
      </c>
      <c r="P205" s="25">
        <f>MAX(0,I205*J205-K205)</f>
        <v/>
      </c>
      <c r="Q205" s="25">
        <f>MAX(0,L205-N205-M205+O205)</f>
        <v/>
      </c>
      <c r="R205" s="25">
        <f>MAX(0,P205-Q205)</f>
        <v/>
      </c>
      <c r="S205" s="51" t="n">
        <v>46060</v>
      </c>
      <c r="T205" s="51" t="n">
        <v>46060</v>
      </c>
      <c r="U205" s="25">
        <f>IF(S205=T205,"一致","冲突")</f>
        <v/>
      </c>
      <c r="V205" s="25" t="inlineStr">
        <is>
          <t>V3</t>
        </is>
      </c>
      <c r="W205" s="25" t="inlineStr">
        <is>
          <t>V3</t>
        </is>
      </c>
      <c r="X205" s="25">
        <f>IF(V205=W205,"一致","冲突")</f>
        <v/>
      </c>
      <c r="Y205" s="25">
        <f>IF(OR(R205&gt;0,U205="冲突",X205="冲突"),"高","低")</f>
        <v/>
      </c>
      <c r="Z205" s="25" t="inlineStr">
        <is>
          <t>团队模拟数据</t>
        </is>
      </c>
      <c r="AA205" s="25" t="inlineStr">
        <is>
          <t>依据业务规则生成，用于演示订单/BOM/库存/供应承诺闭环</t>
        </is>
      </c>
    </row>
    <row r="206">
      <c r="A206" s="25" t="inlineStr">
        <is>
          <t>SO-2469-1-M-DISPLAY</t>
        </is>
      </c>
      <c r="B206" s="25" t="inlineStr">
        <is>
          <t>EVT-0069</t>
        </is>
      </c>
      <c r="C206" s="25" t="inlineStr">
        <is>
          <t>WO-20260209-069</t>
        </is>
      </c>
      <c r="D206" s="25" t="inlineStr">
        <is>
          <t>SO-2469</t>
        </is>
      </c>
      <c r="E206" s="25" t="n">
        <v>1</v>
      </c>
      <c r="F206" s="25" t="inlineStr">
        <is>
          <t>M-DISPLAY</t>
        </is>
      </c>
      <c r="G206" s="25" t="inlineStr">
        <is>
          <t>显示模组</t>
        </is>
      </c>
      <c r="H206" s="51" t="n">
        <v>46064</v>
      </c>
      <c r="I206" s="25" t="n">
        <v>1100</v>
      </c>
      <c r="J206" s="25" t="n">
        <v>1</v>
      </c>
      <c r="K206" s="25" t="n">
        <v>0</v>
      </c>
      <c r="L206" s="25" t="n">
        <v>913</v>
      </c>
      <c r="M206" s="25" t="n">
        <v>88</v>
      </c>
      <c r="N206" s="25" t="n">
        <v>0</v>
      </c>
      <c r="O206" s="25" t="n">
        <v>0</v>
      </c>
      <c r="P206" s="25">
        <f>MAX(0,I206*J206-K206)</f>
        <v/>
      </c>
      <c r="Q206" s="25">
        <f>MAX(0,L206-N206-M206+O206)</f>
        <v/>
      </c>
      <c r="R206" s="25">
        <f>MAX(0,P206-Q206)</f>
        <v/>
      </c>
      <c r="S206" s="51" t="n">
        <v>46063</v>
      </c>
      <c r="T206" s="51" t="n">
        <v>46063</v>
      </c>
      <c r="U206" s="25">
        <f>IF(S206=T206,"一致","冲突")</f>
        <v/>
      </c>
      <c r="V206" s="25" t="inlineStr">
        <is>
          <t>V3</t>
        </is>
      </c>
      <c r="W206" s="25" t="inlineStr">
        <is>
          <t>V3</t>
        </is>
      </c>
      <c r="X206" s="25">
        <f>IF(V206=W206,"一致","冲突")</f>
        <v/>
      </c>
      <c r="Y206" s="25">
        <f>IF(OR(R206&gt;0,U206="冲突",X206="冲突"),"高","低")</f>
        <v/>
      </c>
      <c r="Z206" s="25" t="inlineStr">
        <is>
          <t>团队模拟数据</t>
        </is>
      </c>
      <c r="AA206" s="25" t="inlineStr">
        <is>
          <t>依据业务规则生成，用于演示订单/BOM/库存/供应承诺闭环</t>
        </is>
      </c>
    </row>
    <row r="207">
      <c r="A207" s="25" t="inlineStr">
        <is>
          <t>SO-2469-2-M-PCBA</t>
        </is>
      </c>
      <c r="B207" s="25" t="inlineStr">
        <is>
          <t>EVT-0069</t>
        </is>
      </c>
      <c r="C207" s="25" t="inlineStr">
        <is>
          <t>WO-20260209-069</t>
        </is>
      </c>
      <c r="D207" s="25" t="inlineStr">
        <is>
          <t>SO-2469</t>
        </is>
      </c>
      <c r="E207" s="25" t="n">
        <v>2</v>
      </c>
      <c r="F207" s="25" t="inlineStr">
        <is>
          <t>M-PCBA</t>
        </is>
      </c>
      <c r="G207" s="25" t="inlineStr">
        <is>
          <t>主板组件</t>
        </is>
      </c>
      <c r="H207" s="51" t="n">
        <v>46064</v>
      </c>
      <c r="I207" s="25" t="n">
        <v>1100</v>
      </c>
      <c r="J207" s="25" t="n">
        <v>1</v>
      </c>
      <c r="K207" s="25" t="n">
        <v>0</v>
      </c>
      <c r="L207" s="25" t="n">
        <v>1188</v>
      </c>
      <c r="M207" s="25" t="n">
        <v>88</v>
      </c>
      <c r="N207" s="25" t="n">
        <v>0</v>
      </c>
      <c r="O207" s="25" t="n">
        <v>0</v>
      </c>
      <c r="P207" s="25">
        <f>MAX(0,I207*J207-K207)</f>
        <v/>
      </c>
      <c r="Q207" s="25">
        <f>MAX(0,L207-N207-M207+O207)</f>
        <v/>
      </c>
      <c r="R207" s="25">
        <f>MAX(0,P207-Q207)</f>
        <v/>
      </c>
      <c r="S207" s="51" t="n">
        <v>46063</v>
      </c>
      <c r="T207" s="51" t="n">
        <v>46063</v>
      </c>
      <c r="U207" s="25">
        <f>IF(S207=T207,"一致","冲突")</f>
        <v/>
      </c>
      <c r="V207" s="25" t="inlineStr">
        <is>
          <t>V3</t>
        </is>
      </c>
      <c r="W207" s="25" t="inlineStr">
        <is>
          <t>V3</t>
        </is>
      </c>
      <c r="X207" s="25">
        <f>IF(V207=W207,"一致","冲突")</f>
        <v/>
      </c>
      <c r="Y207" s="25">
        <f>IF(OR(R207&gt;0,U207="冲突",X207="冲突"),"高","低")</f>
        <v/>
      </c>
      <c r="Z207" s="25" t="inlineStr">
        <is>
          <t>团队模拟数据</t>
        </is>
      </c>
      <c r="AA207" s="25" t="inlineStr">
        <is>
          <t>依据业务规则生成，用于演示订单/BOM/库存/供应承诺闭环</t>
        </is>
      </c>
    </row>
    <row r="208">
      <c r="A208" s="25" t="inlineStr">
        <is>
          <t>SO-2469-3-M-HOUSING</t>
        </is>
      </c>
      <c r="B208" s="25" t="inlineStr">
        <is>
          <t>EVT-0069</t>
        </is>
      </c>
      <c r="C208" s="25" t="inlineStr">
        <is>
          <t>WO-20260209-069</t>
        </is>
      </c>
      <c r="D208" s="25" t="inlineStr">
        <is>
          <t>SO-2469</t>
        </is>
      </c>
      <c r="E208" s="25" t="n">
        <v>3</v>
      </c>
      <c r="F208" s="25" t="inlineStr">
        <is>
          <t>M-HOUSING</t>
        </is>
      </c>
      <c r="G208" s="25" t="inlineStr">
        <is>
          <t>结构件</t>
        </is>
      </c>
      <c r="H208" s="51" t="n">
        <v>46064</v>
      </c>
      <c r="I208" s="25" t="n">
        <v>1100</v>
      </c>
      <c r="J208" s="25" t="n">
        <v>2</v>
      </c>
      <c r="K208" s="25" t="n">
        <v>0</v>
      </c>
      <c r="L208" s="25" t="n">
        <v>2156</v>
      </c>
      <c r="M208" s="25" t="n">
        <v>176</v>
      </c>
      <c r="N208" s="25" t="n">
        <v>220</v>
      </c>
      <c r="O208" s="25" t="n">
        <v>440</v>
      </c>
      <c r="P208" s="25">
        <f>MAX(0,I208*J208-K208)</f>
        <v/>
      </c>
      <c r="Q208" s="25">
        <f>MAX(0,L208-N208-M208+O208)</f>
        <v/>
      </c>
      <c r="R208" s="25">
        <f>MAX(0,P208-Q208)</f>
        <v/>
      </c>
      <c r="S208" s="51" t="n">
        <v>46063</v>
      </c>
      <c r="T208" s="51" t="n">
        <v>46063</v>
      </c>
      <c r="U208" s="25">
        <f>IF(S208=T208,"一致","冲突")</f>
        <v/>
      </c>
      <c r="V208" s="25" t="inlineStr">
        <is>
          <t>V3</t>
        </is>
      </c>
      <c r="W208" s="25" t="inlineStr">
        <is>
          <t>V3</t>
        </is>
      </c>
      <c r="X208" s="25">
        <f>IF(V208=W208,"一致","冲突")</f>
        <v/>
      </c>
      <c r="Y208" s="25">
        <f>IF(OR(R208&gt;0,U208="冲突",X208="冲突"),"高","低")</f>
        <v/>
      </c>
      <c r="Z208" s="25" t="inlineStr">
        <is>
          <t>团队模拟数据</t>
        </is>
      </c>
      <c r="AA208" s="25" t="inlineStr">
        <is>
          <t>依据业务规则生成，用于演示订单/BOM/库存/供应承诺闭环</t>
        </is>
      </c>
    </row>
    <row r="209">
      <c r="A209" s="25" t="inlineStr">
        <is>
          <t>SO-2470-1-M-DISPLAY</t>
        </is>
      </c>
      <c r="B209" s="25" t="inlineStr">
        <is>
          <t>EVT-0070</t>
        </is>
      </c>
      <c r="C209" s="25" t="inlineStr">
        <is>
          <t>WO-20260210-070</t>
        </is>
      </c>
      <c r="D209" s="25" t="inlineStr">
        <is>
          <t>SO-2470</t>
        </is>
      </c>
      <c r="E209" s="25" t="n">
        <v>1</v>
      </c>
      <c r="F209" s="25" t="inlineStr">
        <is>
          <t>M-DISPLAY</t>
        </is>
      </c>
      <c r="G209" s="25" t="inlineStr">
        <is>
          <t>显示模组</t>
        </is>
      </c>
      <c r="H209" s="51" t="n">
        <v>46065</v>
      </c>
      <c r="I209" s="25" t="n">
        <v>1200</v>
      </c>
      <c r="J209" s="25" t="n">
        <v>1</v>
      </c>
      <c r="K209" s="25" t="n">
        <v>0</v>
      </c>
      <c r="L209" s="25" t="n">
        <v>1296</v>
      </c>
      <c r="M209" s="25" t="n">
        <v>96</v>
      </c>
      <c r="N209" s="25" t="n">
        <v>0</v>
      </c>
      <c r="O209" s="25" t="n">
        <v>0</v>
      </c>
      <c r="P209" s="25">
        <f>MAX(0,I209*J209-K209)</f>
        <v/>
      </c>
      <c r="Q209" s="25">
        <f>MAX(0,L209-N209-M209+O209)</f>
        <v/>
      </c>
      <c r="R209" s="25">
        <f>MAX(0,P209-Q209)</f>
        <v/>
      </c>
      <c r="S209" s="51" t="n">
        <v>46064</v>
      </c>
      <c r="T209" s="51" t="n">
        <v>46064</v>
      </c>
      <c r="U209" s="25">
        <f>IF(S209=T209,"一致","冲突")</f>
        <v/>
      </c>
      <c r="V209" s="25" t="inlineStr">
        <is>
          <t>V3</t>
        </is>
      </c>
      <c r="W209" s="25" t="inlineStr">
        <is>
          <t>V3</t>
        </is>
      </c>
      <c r="X209" s="25">
        <f>IF(V209=W209,"一致","冲突")</f>
        <v/>
      </c>
      <c r="Y209" s="25">
        <f>IF(OR(R209&gt;0,U209="冲突",X209="冲突"),"高","低")</f>
        <v/>
      </c>
      <c r="Z209" s="25" t="inlineStr">
        <is>
          <t>团队模拟数据</t>
        </is>
      </c>
      <c r="AA209" s="25" t="inlineStr">
        <is>
          <t>依据业务规则生成，用于演示订单/BOM/库存/供应承诺闭环</t>
        </is>
      </c>
    </row>
    <row r="210">
      <c r="A210" s="25" t="inlineStr">
        <is>
          <t>SO-2470-2-M-PCBA</t>
        </is>
      </c>
      <c r="B210" s="25" t="inlineStr">
        <is>
          <t>EVT-0070</t>
        </is>
      </c>
      <c r="C210" s="25" t="inlineStr">
        <is>
          <t>WO-20260210-070</t>
        </is>
      </c>
      <c r="D210" s="25" t="inlineStr">
        <is>
          <t>SO-2470</t>
        </is>
      </c>
      <c r="E210" s="25" t="n">
        <v>2</v>
      </c>
      <c r="F210" s="25" t="inlineStr">
        <is>
          <t>M-PCBA</t>
        </is>
      </c>
      <c r="G210" s="25" t="inlineStr">
        <is>
          <t>主板组件</t>
        </is>
      </c>
      <c r="H210" s="51" t="n">
        <v>46065</v>
      </c>
      <c r="I210" s="25" t="n">
        <v>1200</v>
      </c>
      <c r="J210" s="25" t="n">
        <v>1</v>
      </c>
      <c r="K210" s="25" t="n">
        <v>0</v>
      </c>
      <c r="L210" s="25" t="n">
        <v>1176</v>
      </c>
      <c r="M210" s="25" t="n">
        <v>96</v>
      </c>
      <c r="N210" s="25" t="n">
        <v>120</v>
      </c>
      <c r="O210" s="25" t="n">
        <v>240</v>
      </c>
      <c r="P210" s="25">
        <f>MAX(0,I210*J210-K210)</f>
        <v/>
      </c>
      <c r="Q210" s="25">
        <f>MAX(0,L210-N210-M210+O210)</f>
        <v/>
      </c>
      <c r="R210" s="25">
        <f>MAX(0,P210-Q210)</f>
        <v/>
      </c>
      <c r="S210" s="51" t="n">
        <v>46064</v>
      </c>
      <c r="T210" s="51" t="n">
        <v>46064</v>
      </c>
      <c r="U210" s="25">
        <f>IF(S210=T210,"一致","冲突")</f>
        <v/>
      </c>
      <c r="V210" s="25" t="inlineStr">
        <is>
          <t>V3</t>
        </is>
      </c>
      <c r="W210" s="25" t="inlineStr">
        <is>
          <t>V3</t>
        </is>
      </c>
      <c r="X210" s="25">
        <f>IF(V210=W210,"一致","冲突")</f>
        <v/>
      </c>
      <c r="Y210" s="25">
        <f>IF(OR(R210&gt;0,U210="冲突",X210="冲突"),"高","低")</f>
        <v/>
      </c>
      <c r="Z210" s="25" t="inlineStr">
        <is>
          <t>团队模拟数据</t>
        </is>
      </c>
      <c r="AA210" s="25" t="inlineStr">
        <is>
          <t>依据业务规则生成，用于演示订单/BOM/库存/供应承诺闭环</t>
        </is>
      </c>
    </row>
    <row r="211">
      <c r="A211" s="25" t="inlineStr">
        <is>
          <t>SO-2470-3-M-HOUSING</t>
        </is>
      </c>
      <c r="B211" s="25" t="inlineStr">
        <is>
          <t>EVT-0070</t>
        </is>
      </c>
      <c r="C211" s="25" t="inlineStr">
        <is>
          <t>WO-20260210-070</t>
        </is>
      </c>
      <c r="D211" s="25" t="inlineStr">
        <is>
          <t>SO-2470</t>
        </is>
      </c>
      <c r="E211" s="25" t="n">
        <v>3</v>
      </c>
      <c r="F211" s="25" t="inlineStr">
        <is>
          <t>M-HOUSING</t>
        </is>
      </c>
      <c r="G211" s="25" t="inlineStr">
        <is>
          <t>结构件</t>
        </is>
      </c>
      <c r="H211" s="51" t="n">
        <v>46065</v>
      </c>
      <c r="I211" s="25" t="n">
        <v>1200</v>
      </c>
      <c r="J211" s="25" t="n">
        <v>2</v>
      </c>
      <c r="K211" s="25" t="n">
        <v>0</v>
      </c>
      <c r="L211" s="25" t="n">
        <v>2592</v>
      </c>
      <c r="M211" s="25" t="n">
        <v>192</v>
      </c>
      <c r="N211" s="25" t="n">
        <v>0</v>
      </c>
      <c r="O211" s="25" t="n">
        <v>0</v>
      </c>
      <c r="P211" s="25">
        <f>MAX(0,I211*J211-K211)</f>
        <v/>
      </c>
      <c r="Q211" s="25">
        <f>MAX(0,L211-N211-M211+O211)</f>
        <v/>
      </c>
      <c r="R211" s="25">
        <f>MAX(0,P211-Q211)</f>
        <v/>
      </c>
      <c r="S211" s="51" t="n">
        <v>46064</v>
      </c>
      <c r="T211" s="51" t="n">
        <v>46064</v>
      </c>
      <c r="U211" s="25">
        <f>IF(S211=T211,"一致","冲突")</f>
        <v/>
      </c>
      <c r="V211" s="25" t="inlineStr">
        <is>
          <t>V3</t>
        </is>
      </c>
      <c r="W211" s="25" t="inlineStr">
        <is>
          <t>V3</t>
        </is>
      </c>
      <c r="X211" s="25">
        <f>IF(V211=W211,"一致","冲突")</f>
        <v/>
      </c>
      <c r="Y211" s="25">
        <f>IF(OR(R211&gt;0,U211="冲突",X211="冲突"),"高","低")</f>
        <v/>
      </c>
      <c r="Z211" s="25" t="inlineStr">
        <is>
          <t>团队模拟数据</t>
        </is>
      </c>
      <c r="AA211" s="25" t="inlineStr">
        <is>
          <t>依据业务规则生成，用于演示订单/BOM/库存/供应承诺闭环</t>
        </is>
      </c>
    </row>
    <row r="212">
      <c r="A212" s="25" t="inlineStr">
        <is>
          <t>SO-2471-1-M-DISPLAY</t>
        </is>
      </c>
      <c r="B212" s="25" t="inlineStr">
        <is>
          <t>EVT-0071</t>
        </is>
      </c>
      <c r="C212" s="25" t="inlineStr">
        <is>
          <t>WO-20260211-071</t>
        </is>
      </c>
      <c r="D212" s="25" t="inlineStr">
        <is>
          <t>SO-2471</t>
        </is>
      </c>
      <c r="E212" s="25" t="n">
        <v>1</v>
      </c>
      <c r="F212" s="25" t="inlineStr">
        <is>
          <t>M-DISPLAY</t>
        </is>
      </c>
      <c r="G212" s="25" t="inlineStr">
        <is>
          <t>显示模组</t>
        </is>
      </c>
      <c r="H212" s="51" t="n">
        <v>46066</v>
      </c>
      <c r="I212" s="25" t="n">
        <v>800</v>
      </c>
      <c r="J212" s="25" t="n">
        <v>1</v>
      </c>
      <c r="K212" s="25" t="n">
        <v>0</v>
      </c>
      <c r="L212" s="25" t="n">
        <v>784</v>
      </c>
      <c r="M212" s="25" t="n">
        <v>64</v>
      </c>
      <c r="N212" s="25" t="n">
        <v>80</v>
      </c>
      <c r="O212" s="25" t="n">
        <v>160</v>
      </c>
      <c r="P212" s="25">
        <f>MAX(0,I212*J212-K212)</f>
        <v/>
      </c>
      <c r="Q212" s="25">
        <f>MAX(0,L212-N212-M212+O212)</f>
        <v/>
      </c>
      <c r="R212" s="25">
        <f>MAX(0,P212-Q212)</f>
        <v/>
      </c>
      <c r="S212" s="51" t="n">
        <v>46065</v>
      </c>
      <c r="T212" s="51" t="n">
        <v>46065</v>
      </c>
      <c r="U212" s="25">
        <f>IF(S212=T212,"一致","冲突")</f>
        <v/>
      </c>
      <c r="V212" s="25" t="inlineStr">
        <is>
          <t>V3</t>
        </is>
      </c>
      <c r="W212" s="25" t="inlineStr">
        <is>
          <t>V3</t>
        </is>
      </c>
      <c r="X212" s="25">
        <f>IF(V212=W212,"一致","冲突")</f>
        <v/>
      </c>
      <c r="Y212" s="25">
        <f>IF(OR(R212&gt;0,U212="冲突",X212="冲突"),"高","低")</f>
        <v/>
      </c>
      <c r="Z212" s="25" t="inlineStr">
        <is>
          <t>团队模拟数据</t>
        </is>
      </c>
      <c r="AA212" s="25" t="inlineStr">
        <is>
          <t>依据业务规则生成，用于演示订单/BOM/库存/供应承诺闭环</t>
        </is>
      </c>
    </row>
    <row r="213">
      <c r="A213" s="25" t="inlineStr">
        <is>
          <t>SO-2471-2-M-PCBA</t>
        </is>
      </c>
      <c r="B213" s="25" t="inlineStr">
        <is>
          <t>EVT-0071</t>
        </is>
      </c>
      <c r="C213" s="25" t="inlineStr">
        <is>
          <t>WO-20260211-071</t>
        </is>
      </c>
      <c r="D213" s="25" t="inlineStr">
        <is>
          <t>SO-2471</t>
        </is>
      </c>
      <c r="E213" s="25" t="n">
        <v>2</v>
      </c>
      <c r="F213" s="25" t="inlineStr">
        <is>
          <t>M-PCBA</t>
        </is>
      </c>
      <c r="G213" s="25" t="inlineStr">
        <is>
          <t>主板组件</t>
        </is>
      </c>
      <c r="H213" s="51" t="n">
        <v>46066</v>
      </c>
      <c r="I213" s="25" t="n">
        <v>800</v>
      </c>
      <c r="J213" s="25" t="n">
        <v>1</v>
      </c>
      <c r="K213" s="25" t="n">
        <v>0</v>
      </c>
      <c r="L213" s="25" t="n">
        <v>864</v>
      </c>
      <c r="M213" s="25" t="n">
        <v>64</v>
      </c>
      <c r="N213" s="25" t="n">
        <v>0</v>
      </c>
      <c r="O213" s="25" t="n">
        <v>0</v>
      </c>
      <c r="P213" s="25">
        <f>MAX(0,I213*J213-K213)</f>
        <v/>
      </c>
      <c r="Q213" s="25">
        <f>MAX(0,L213-N213-M213+O213)</f>
        <v/>
      </c>
      <c r="R213" s="25">
        <f>MAX(0,P213-Q213)</f>
        <v/>
      </c>
      <c r="S213" s="51" t="n">
        <v>46065</v>
      </c>
      <c r="T213" s="51" t="n">
        <v>46065</v>
      </c>
      <c r="U213" s="25">
        <f>IF(S213=T213,"一致","冲突")</f>
        <v/>
      </c>
      <c r="V213" s="25" t="inlineStr">
        <is>
          <t>V3</t>
        </is>
      </c>
      <c r="W213" s="25" t="inlineStr">
        <is>
          <t>V3</t>
        </is>
      </c>
      <c r="X213" s="25">
        <f>IF(V213=W213,"一致","冲突")</f>
        <v/>
      </c>
      <c r="Y213" s="25">
        <f>IF(OR(R213&gt;0,U213="冲突",X213="冲突"),"高","低")</f>
        <v/>
      </c>
      <c r="Z213" s="25" t="inlineStr">
        <is>
          <t>团队模拟数据</t>
        </is>
      </c>
      <c r="AA213" s="25" t="inlineStr">
        <is>
          <t>依据业务规则生成，用于演示订单/BOM/库存/供应承诺闭环</t>
        </is>
      </c>
    </row>
    <row r="214">
      <c r="A214" s="25" t="inlineStr">
        <is>
          <t>SO-2471-3-M-HOUSING</t>
        </is>
      </c>
      <c r="B214" s="25" t="inlineStr">
        <is>
          <t>EVT-0071</t>
        </is>
      </c>
      <c r="C214" s="25" t="inlineStr">
        <is>
          <t>WO-20260211-071</t>
        </is>
      </c>
      <c r="D214" s="25" t="inlineStr">
        <is>
          <t>SO-2471</t>
        </is>
      </c>
      <c r="E214" s="25" t="n">
        <v>3</v>
      </c>
      <c r="F214" s="25" t="inlineStr">
        <is>
          <t>M-HOUSING</t>
        </is>
      </c>
      <c r="G214" s="25" t="inlineStr">
        <is>
          <t>结构件</t>
        </is>
      </c>
      <c r="H214" s="51" t="n">
        <v>46066</v>
      </c>
      <c r="I214" s="25" t="n">
        <v>800</v>
      </c>
      <c r="J214" s="25" t="n">
        <v>2</v>
      </c>
      <c r="K214" s="25" t="n">
        <v>0</v>
      </c>
      <c r="L214" s="25" t="n">
        <v>1328</v>
      </c>
      <c r="M214" s="25" t="n">
        <v>128</v>
      </c>
      <c r="N214" s="25" t="n">
        <v>0</v>
      </c>
      <c r="O214" s="25" t="n">
        <v>0</v>
      </c>
      <c r="P214" s="25">
        <f>MAX(0,I214*J214-K214)</f>
        <v/>
      </c>
      <c r="Q214" s="25">
        <f>MAX(0,L214-N214-M214+O214)</f>
        <v/>
      </c>
      <c r="R214" s="25">
        <f>MAX(0,P214-Q214)</f>
        <v/>
      </c>
      <c r="S214" s="51" t="n">
        <v>46065</v>
      </c>
      <c r="T214" s="51" t="n">
        <v>46065</v>
      </c>
      <c r="U214" s="25">
        <f>IF(S214=T214,"一致","冲突")</f>
        <v/>
      </c>
      <c r="V214" s="25" t="inlineStr">
        <is>
          <t>V3</t>
        </is>
      </c>
      <c r="W214" s="25" t="inlineStr">
        <is>
          <t>V3</t>
        </is>
      </c>
      <c r="X214" s="25">
        <f>IF(V214=W214,"一致","冲突")</f>
        <v/>
      </c>
      <c r="Y214" s="25">
        <f>IF(OR(R214&gt;0,U214="冲突",X214="冲突"),"高","低")</f>
        <v/>
      </c>
      <c r="Z214" s="25" t="inlineStr">
        <is>
          <t>团队模拟数据</t>
        </is>
      </c>
      <c r="AA214" s="25" t="inlineStr">
        <is>
          <t>依据业务规则生成，用于演示订单/BOM/库存/供应承诺闭环</t>
        </is>
      </c>
    </row>
    <row r="215">
      <c r="A215" s="25" t="inlineStr">
        <is>
          <t>SO-2472-1-M-DISPLAY</t>
        </is>
      </c>
      <c r="B215" s="25" t="inlineStr">
        <is>
          <t>EVT-0072</t>
        </is>
      </c>
      <c r="C215" s="25" t="inlineStr">
        <is>
          <t>WO-20260212-072</t>
        </is>
      </c>
      <c r="D215" s="25" t="inlineStr">
        <is>
          <t>SO-2472</t>
        </is>
      </c>
      <c r="E215" s="25" t="n">
        <v>1</v>
      </c>
      <c r="F215" s="25" t="inlineStr">
        <is>
          <t>M-DISPLAY</t>
        </is>
      </c>
      <c r="G215" s="25" t="inlineStr">
        <is>
          <t>显示模组</t>
        </is>
      </c>
      <c r="H215" s="51" t="n">
        <v>46067</v>
      </c>
      <c r="I215" s="25" t="n">
        <v>900</v>
      </c>
      <c r="J215" s="25" t="n">
        <v>1</v>
      </c>
      <c r="K215" s="25" t="n">
        <v>0</v>
      </c>
      <c r="L215" s="25" t="n">
        <v>972</v>
      </c>
      <c r="M215" s="25" t="n">
        <v>72</v>
      </c>
      <c r="N215" s="25" t="n">
        <v>0</v>
      </c>
      <c r="O215" s="25" t="n">
        <v>0</v>
      </c>
      <c r="P215" s="25">
        <f>MAX(0,I215*J215-K215)</f>
        <v/>
      </c>
      <c r="Q215" s="25">
        <f>MAX(0,L215-N215-M215+O215)</f>
        <v/>
      </c>
      <c r="R215" s="25">
        <f>MAX(0,P215-Q215)</f>
        <v/>
      </c>
      <c r="S215" s="51" t="n">
        <v>46066</v>
      </c>
      <c r="T215" s="51" t="n">
        <v>46066</v>
      </c>
      <c r="U215" s="25">
        <f>IF(S215=T215,"一致","冲突")</f>
        <v/>
      </c>
      <c r="V215" s="25" t="inlineStr">
        <is>
          <t>V3</t>
        </is>
      </c>
      <c r="W215" s="25" t="inlineStr">
        <is>
          <t>V3</t>
        </is>
      </c>
      <c r="X215" s="25">
        <f>IF(V215=W215,"一致","冲突")</f>
        <v/>
      </c>
      <c r="Y215" s="25">
        <f>IF(OR(R215&gt;0,U215="冲突",X215="冲突"),"高","低")</f>
        <v/>
      </c>
      <c r="Z215" s="25" t="inlineStr">
        <is>
          <t>团队模拟数据</t>
        </is>
      </c>
      <c r="AA215" s="25" t="inlineStr">
        <is>
          <t>依据业务规则生成，用于演示订单/BOM/库存/供应承诺闭环</t>
        </is>
      </c>
    </row>
    <row r="216">
      <c r="A216" s="25" t="inlineStr">
        <is>
          <t>SO-2472-2-M-PCBA</t>
        </is>
      </c>
      <c r="B216" s="25" t="inlineStr">
        <is>
          <t>EVT-0072</t>
        </is>
      </c>
      <c r="C216" s="25" t="inlineStr">
        <is>
          <t>WO-20260212-072</t>
        </is>
      </c>
      <c r="D216" s="25" t="inlineStr">
        <is>
          <t>SO-2472</t>
        </is>
      </c>
      <c r="E216" s="25" t="n">
        <v>2</v>
      </c>
      <c r="F216" s="25" t="inlineStr">
        <is>
          <t>M-PCBA</t>
        </is>
      </c>
      <c r="G216" s="25" t="inlineStr">
        <is>
          <t>主板组件</t>
        </is>
      </c>
      <c r="H216" s="51" t="n">
        <v>46067</v>
      </c>
      <c r="I216" s="25" t="n">
        <v>900</v>
      </c>
      <c r="J216" s="25" t="n">
        <v>1</v>
      </c>
      <c r="K216" s="25" t="n">
        <v>0</v>
      </c>
      <c r="L216" s="25" t="n">
        <v>747</v>
      </c>
      <c r="M216" s="25" t="n">
        <v>72</v>
      </c>
      <c r="N216" s="25" t="n">
        <v>0</v>
      </c>
      <c r="O216" s="25" t="n">
        <v>0</v>
      </c>
      <c r="P216" s="25">
        <f>MAX(0,I216*J216-K216)</f>
        <v/>
      </c>
      <c r="Q216" s="25">
        <f>MAX(0,L216-N216-M216+O216)</f>
        <v/>
      </c>
      <c r="R216" s="25">
        <f>MAX(0,P216-Q216)</f>
        <v/>
      </c>
      <c r="S216" s="51" t="n">
        <v>46066</v>
      </c>
      <c r="T216" s="51" t="n">
        <v>46066</v>
      </c>
      <c r="U216" s="25">
        <f>IF(S216=T216,"一致","冲突")</f>
        <v/>
      </c>
      <c r="V216" s="25" t="inlineStr">
        <is>
          <t>V3</t>
        </is>
      </c>
      <c r="W216" s="25" t="inlineStr">
        <is>
          <t>V3</t>
        </is>
      </c>
      <c r="X216" s="25">
        <f>IF(V216=W216,"一致","冲突")</f>
        <v/>
      </c>
      <c r="Y216" s="25">
        <f>IF(OR(R216&gt;0,U216="冲突",X216="冲突"),"高","低")</f>
        <v/>
      </c>
      <c r="Z216" s="25" t="inlineStr">
        <is>
          <t>团队模拟数据</t>
        </is>
      </c>
      <c r="AA216" s="25" t="inlineStr">
        <is>
          <t>依据业务规则生成，用于演示订单/BOM/库存/供应承诺闭环</t>
        </is>
      </c>
    </row>
    <row r="217">
      <c r="A217" s="25" t="inlineStr">
        <is>
          <t>SO-2472-3-M-HOUSING</t>
        </is>
      </c>
      <c r="B217" s="25" t="inlineStr">
        <is>
          <t>EVT-0072</t>
        </is>
      </c>
      <c r="C217" s="25" t="inlineStr">
        <is>
          <t>WO-20260212-072</t>
        </is>
      </c>
      <c r="D217" s="25" t="inlineStr">
        <is>
          <t>SO-2472</t>
        </is>
      </c>
      <c r="E217" s="25" t="n">
        <v>3</v>
      </c>
      <c r="F217" s="25" t="inlineStr">
        <is>
          <t>M-HOUSING</t>
        </is>
      </c>
      <c r="G217" s="25" t="inlineStr">
        <is>
          <t>结构件</t>
        </is>
      </c>
      <c r="H217" s="51" t="n">
        <v>46067</v>
      </c>
      <c r="I217" s="25" t="n">
        <v>900</v>
      </c>
      <c r="J217" s="25" t="n">
        <v>2</v>
      </c>
      <c r="K217" s="25" t="n">
        <v>0</v>
      </c>
      <c r="L217" s="25" t="n">
        <v>1944</v>
      </c>
      <c r="M217" s="25" t="n">
        <v>144</v>
      </c>
      <c r="N217" s="25" t="n">
        <v>0</v>
      </c>
      <c r="O217" s="25" t="n">
        <v>0</v>
      </c>
      <c r="P217" s="25">
        <f>MAX(0,I217*J217-K217)</f>
        <v/>
      </c>
      <c r="Q217" s="25">
        <f>MAX(0,L217-N217-M217+O217)</f>
        <v/>
      </c>
      <c r="R217" s="25">
        <f>MAX(0,P217-Q217)</f>
        <v/>
      </c>
      <c r="S217" s="51" t="n">
        <v>46066</v>
      </c>
      <c r="T217" s="51" t="n">
        <v>46066</v>
      </c>
      <c r="U217" s="25">
        <f>IF(S217=T217,"一致","冲突")</f>
        <v/>
      </c>
      <c r="V217" s="25" t="inlineStr">
        <is>
          <t>V3</t>
        </is>
      </c>
      <c r="W217" s="25" t="inlineStr">
        <is>
          <t>V3</t>
        </is>
      </c>
      <c r="X217" s="25">
        <f>IF(V217=W217,"一致","冲突")</f>
        <v/>
      </c>
      <c r="Y217" s="25">
        <f>IF(OR(R217&gt;0,U217="冲突",X217="冲突"),"高","低")</f>
        <v/>
      </c>
      <c r="Z217" s="25" t="inlineStr">
        <is>
          <t>团队模拟数据</t>
        </is>
      </c>
      <c r="AA217" s="25" t="inlineStr">
        <is>
          <t>依据业务规则生成，用于演示订单/BOM/库存/供应承诺闭环</t>
        </is>
      </c>
    </row>
    <row r="218">
      <c r="A218" s="25" t="inlineStr">
        <is>
          <t>SO-2473-1-M-DISPLAY</t>
        </is>
      </c>
      <c r="B218" s="25" t="inlineStr">
        <is>
          <t>EVT-0073</t>
        </is>
      </c>
      <c r="C218" s="25" t="inlineStr">
        <is>
          <t>WO-20260213-073</t>
        </is>
      </c>
      <c r="D218" s="25" t="inlineStr">
        <is>
          <t>SO-2473</t>
        </is>
      </c>
      <c r="E218" s="25" t="n">
        <v>1</v>
      </c>
      <c r="F218" s="25" t="inlineStr">
        <is>
          <t>M-DISPLAY</t>
        </is>
      </c>
      <c r="G218" s="25" t="inlineStr">
        <is>
          <t>显示模组</t>
        </is>
      </c>
      <c r="H218" s="51" t="n">
        <v>46068</v>
      </c>
      <c r="I218" s="25" t="n">
        <v>1000</v>
      </c>
      <c r="J218" s="25" t="n">
        <v>1</v>
      </c>
      <c r="K218" s="25" t="n">
        <v>0</v>
      </c>
      <c r="L218" s="25" t="n">
        <v>830</v>
      </c>
      <c r="M218" s="25" t="n">
        <v>80</v>
      </c>
      <c r="N218" s="25" t="n">
        <v>0</v>
      </c>
      <c r="O218" s="25" t="n">
        <v>0</v>
      </c>
      <c r="P218" s="25">
        <f>MAX(0,I218*J218-K218)</f>
        <v/>
      </c>
      <c r="Q218" s="25">
        <f>MAX(0,L218-N218-M218+O218)</f>
        <v/>
      </c>
      <c r="R218" s="25">
        <f>MAX(0,P218-Q218)</f>
        <v/>
      </c>
      <c r="S218" s="51" t="n">
        <v>46067</v>
      </c>
      <c r="T218" s="51" t="n">
        <v>46069</v>
      </c>
      <c r="U218" s="25">
        <f>IF(S218=T218,"一致","冲突")</f>
        <v/>
      </c>
      <c r="V218" s="25" t="inlineStr">
        <is>
          <t>V3</t>
        </is>
      </c>
      <c r="W218" s="25" t="inlineStr">
        <is>
          <t>V3</t>
        </is>
      </c>
      <c r="X218" s="25">
        <f>IF(V218=W218,"一致","冲突")</f>
        <v/>
      </c>
      <c r="Y218" s="25">
        <f>IF(OR(R218&gt;0,U218="冲突",X218="冲突"),"高","低")</f>
        <v/>
      </c>
      <c r="Z218" s="25" t="inlineStr">
        <is>
          <t>团队模拟数据</t>
        </is>
      </c>
      <c r="AA218" s="25" t="inlineStr">
        <is>
          <t>依据业务规则生成，用于演示订单/BOM/库存/供应承诺闭环</t>
        </is>
      </c>
    </row>
    <row r="219">
      <c r="A219" s="25" t="inlineStr">
        <is>
          <t>SO-2473-2-M-PCBA</t>
        </is>
      </c>
      <c r="B219" s="25" t="inlineStr">
        <is>
          <t>EVT-0073</t>
        </is>
      </c>
      <c r="C219" s="25" t="inlineStr">
        <is>
          <t>WO-20260213-073</t>
        </is>
      </c>
      <c r="D219" s="25" t="inlineStr">
        <is>
          <t>SO-2473</t>
        </is>
      </c>
      <c r="E219" s="25" t="n">
        <v>2</v>
      </c>
      <c r="F219" s="25" t="inlineStr">
        <is>
          <t>M-PCBA</t>
        </is>
      </c>
      <c r="G219" s="25" t="inlineStr">
        <is>
          <t>主板组件</t>
        </is>
      </c>
      <c r="H219" s="51" t="n">
        <v>46068</v>
      </c>
      <c r="I219" s="25" t="n">
        <v>1000</v>
      </c>
      <c r="J219" s="25" t="n">
        <v>1</v>
      </c>
      <c r="K219" s="25" t="n">
        <v>0</v>
      </c>
      <c r="L219" s="25" t="n">
        <v>1080</v>
      </c>
      <c r="M219" s="25" t="n">
        <v>80</v>
      </c>
      <c r="N219" s="25" t="n">
        <v>0</v>
      </c>
      <c r="O219" s="25" t="n">
        <v>0</v>
      </c>
      <c r="P219" s="25">
        <f>MAX(0,I219*J219-K219)</f>
        <v/>
      </c>
      <c r="Q219" s="25">
        <f>MAX(0,L219-N219-M219+O219)</f>
        <v/>
      </c>
      <c r="R219" s="25">
        <f>MAX(0,P219-Q219)</f>
        <v/>
      </c>
      <c r="S219" s="51" t="n">
        <v>46067</v>
      </c>
      <c r="T219" s="51" t="n">
        <v>46067</v>
      </c>
      <c r="U219" s="25">
        <f>IF(S219=T219,"一致","冲突")</f>
        <v/>
      </c>
      <c r="V219" s="25" t="inlineStr">
        <is>
          <t>V3</t>
        </is>
      </c>
      <c r="W219" s="25" t="inlineStr">
        <is>
          <t>V2</t>
        </is>
      </c>
      <c r="X219" s="25">
        <f>IF(V219=W219,"一致","冲突")</f>
        <v/>
      </c>
      <c r="Y219" s="25">
        <f>IF(OR(R219&gt;0,U219="冲突",X219="冲突"),"高","低")</f>
        <v/>
      </c>
      <c r="Z219" s="25" t="inlineStr">
        <is>
          <t>团队模拟数据</t>
        </is>
      </c>
      <c r="AA219" s="25" t="inlineStr">
        <is>
          <t>依据业务规则生成，用于演示订单/BOM/库存/供应承诺闭环</t>
        </is>
      </c>
    </row>
    <row r="220">
      <c r="A220" s="25" t="inlineStr">
        <is>
          <t>SO-2473-3-M-HOUSING</t>
        </is>
      </c>
      <c r="B220" s="25" t="inlineStr">
        <is>
          <t>EVT-0073</t>
        </is>
      </c>
      <c r="C220" s="25" t="inlineStr">
        <is>
          <t>WO-20260213-073</t>
        </is>
      </c>
      <c r="D220" s="25" t="inlineStr">
        <is>
          <t>SO-2473</t>
        </is>
      </c>
      <c r="E220" s="25" t="n">
        <v>3</v>
      </c>
      <c r="F220" s="25" t="inlineStr">
        <is>
          <t>M-HOUSING</t>
        </is>
      </c>
      <c r="G220" s="25" t="inlineStr">
        <is>
          <t>结构件</t>
        </is>
      </c>
      <c r="H220" s="51" t="n">
        <v>46068</v>
      </c>
      <c r="I220" s="25" t="n">
        <v>1000</v>
      </c>
      <c r="J220" s="25" t="n">
        <v>2</v>
      </c>
      <c r="K220" s="25" t="n">
        <v>0</v>
      </c>
      <c r="L220" s="25" t="n">
        <v>2160</v>
      </c>
      <c r="M220" s="25" t="n">
        <v>160</v>
      </c>
      <c r="N220" s="25" t="n">
        <v>0</v>
      </c>
      <c r="O220" s="25" t="n">
        <v>0</v>
      </c>
      <c r="P220" s="25">
        <f>MAX(0,I220*J220-K220)</f>
        <v/>
      </c>
      <c r="Q220" s="25">
        <f>MAX(0,L220-N220-M220+O220)</f>
        <v/>
      </c>
      <c r="R220" s="25">
        <f>MAX(0,P220-Q220)</f>
        <v/>
      </c>
      <c r="S220" s="51" t="n">
        <v>46067</v>
      </c>
      <c r="T220" s="51" t="n">
        <v>46067</v>
      </c>
      <c r="U220" s="25">
        <f>IF(S220=T220,"一致","冲突")</f>
        <v/>
      </c>
      <c r="V220" s="25" t="inlineStr">
        <is>
          <t>V3</t>
        </is>
      </c>
      <c r="W220" s="25" t="inlineStr">
        <is>
          <t>V3</t>
        </is>
      </c>
      <c r="X220" s="25">
        <f>IF(V220=W220,"一致","冲突")</f>
        <v/>
      </c>
      <c r="Y220" s="25">
        <f>IF(OR(R220&gt;0,U220="冲突",X220="冲突"),"高","低")</f>
        <v/>
      </c>
      <c r="Z220" s="25" t="inlineStr">
        <is>
          <t>团队模拟数据</t>
        </is>
      </c>
      <c r="AA220" s="25" t="inlineStr">
        <is>
          <t>依据业务规则生成，用于演示订单/BOM/库存/供应承诺闭环</t>
        </is>
      </c>
    </row>
    <row r="221">
      <c r="A221" s="25" t="inlineStr">
        <is>
          <t>SO-2474-1-M-DISPLAY</t>
        </is>
      </c>
      <c r="B221" s="25" t="inlineStr">
        <is>
          <t>EVT-0074</t>
        </is>
      </c>
      <c r="C221" s="25" t="inlineStr">
        <is>
          <t>WO-20260216-074</t>
        </is>
      </c>
      <c r="D221" s="25" t="inlineStr">
        <is>
          <t>SO-2474</t>
        </is>
      </c>
      <c r="E221" s="25" t="n">
        <v>1</v>
      </c>
      <c r="F221" s="25" t="inlineStr">
        <is>
          <t>M-DISPLAY</t>
        </is>
      </c>
      <c r="G221" s="25" t="inlineStr">
        <is>
          <t>显示模组</t>
        </is>
      </c>
      <c r="H221" s="51" t="n">
        <v>46071</v>
      </c>
      <c r="I221" s="25" t="n">
        <v>1100</v>
      </c>
      <c r="J221" s="25" t="n">
        <v>1</v>
      </c>
      <c r="K221" s="25" t="n">
        <v>0</v>
      </c>
      <c r="L221" s="25" t="n">
        <v>1188</v>
      </c>
      <c r="M221" s="25" t="n">
        <v>88</v>
      </c>
      <c r="N221" s="25" t="n">
        <v>0</v>
      </c>
      <c r="O221" s="25" t="n">
        <v>0</v>
      </c>
      <c r="P221" s="25">
        <f>MAX(0,I221*J221-K221)</f>
        <v/>
      </c>
      <c r="Q221" s="25">
        <f>MAX(0,L221-N221-M221+O221)</f>
        <v/>
      </c>
      <c r="R221" s="25">
        <f>MAX(0,P221-Q221)</f>
        <v/>
      </c>
      <c r="S221" s="51" t="n">
        <v>46070</v>
      </c>
      <c r="T221" s="51" t="n">
        <v>46070</v>
      </c>
      <c r="U221" s="25">
        <f>IF(S221=T221,"一致","冲突")</f>
        <v/>
      </c>
      <c r="V221" s="25" t="inlineStr">
        <is>
          <t>V3</t>
        </is>
      </c>
      <c r="W221" s="25" t="inlineStr">
        <is>
          <t>V3</t>
        </is>
      </c>
      <c r="X221" s="25">
        <f>IF(V221=W221,"一致","冲突")</f>
        <v/>
      </c>
      <c r="Y221" s="25">
        <f>IF(OR(R221&gt;0,U221="冲突",X221="冲突"),"高","低")</f>
        <v/>
      </c>
      <c r="Z221" s="25" t="inlineStr">
        <is>
          <t>团队模拟数据</t>
        </is>
      </c>
      <c r="AA221" s="25" t="inlineStr">
        <is>
          <t>依据业务规则生成，用于演示订单/BOM/库存/供应承诺闭环</t>
        </is>
      </c>
    </row>
    <row r="222">
      <c r="A222" s="25" t="inlineStr">
        <is>
          <t>SO-2474-2-M-PCBA</t>
        </is>
      </c>
      <c r="B222" s="25" t="inlineStr">
        <is>
          <t>EVT-0074</t>
        </is>
      </c>
      <c r="C222" s="25" t="inlineStr">
        <is>
          <t>WO-20260216-074</t>
        </is>
      </c>
      <c r="D222" s="25" t="inlineStr">
        <is>
          <t>SO-2474</t>
        </is>
      </c>
      <c r="E222" s="25" t="n">
        <v>2</v>
      </c>
      <c r="F222" s="25" t="inlineStr">
        <is>
          <t>M-PCBA</t>
        </is>
      </c>
      <c r="G222" s="25" t="inlineStr">
        <is>
          <t>主板组件</t>
        </is>
      </c>
      <c r="H222" s="51" t="n">
        <v>46071</v>
      </c>
      <c r="I222" s="25" t="n">
        <v>1100</v>
      </c>
      <c r="J222" s="25" t="n">
        <v>1</v>
      </c>
      <c r="K222" s="25" t="n">
        <v>0</v>
      </c>
      <c r="L222" s="25" t="n">
        <v>1188</v>
      </c>
      <c r="M222" s="25" t="n">
        <v>88</v>
      </c>
      <c r="N222" s="25" t="n">
        <v>0</v>
      </c>
      <c r="O222" s="25" t="n">
        <v>0</v>
      </c>
      <c r="P222" s="25">
        <f>MAX(0,I222*J222-K222)</f>
        <v/>
      </c>
      <c r="Q222" s="25">
        <f>MAX(0,L222-N222-M222+O222)</f>
        <v/>
      </c>
      <c r="R222" s="25">
        <f>MAX(0,P222-Q222)</f>
        <v/>
      </c>
      <c r="S222" s="51" t="n">
        <v>46070</v>
      </c>
      <c r="T222" s="51" t="n">
        <v>46070</v>
      </c>
      <c r="U222" s="25">
        <f>IF(S222=T222,"一致","冲突")</f>
        <v/>
      </c>
      <c r="V222" s="25" t="inlineStr">
        <is>
          <t>V3</t>
        </is>
      </c>
      <c r="W222" s="25" t="inlineStr">
        <is>
          <t>V3</t>
        </is>
      </c>
      <c r="X222" s="25">
        <f>IF(V222=W222,"一致","冲突")</f>
        <v/>
      </c>
      <c r="Y222" s="25">
        <f>IF(OR(R222&gt;0,U222="冲突",X222="冲突"),"高","低")</f>
        <v/>
      </c>
      <c r="Z222" s="25" t="inlineStr">
        <is>
          <t>团队模拟数据</t>
        </is>
      </c>
      <c r="AA222" s="25" t="inlineStr">
        <is>
          <t>依据业务规则生成，用于演示订单/BOM/库存/供应承诺闭环</t>
        </is>
      </c>
    </row>
    <row r="223">
      <c r="A223" s="25" t="inlineStr">
        <is>
          <t>SO-2474-3-M-HOUSING</t>
        </is>
      </c>
      <c r="B223" s="25" t="inlineStr">
        <is>
          <t>EVT-0074</t>
        </is>
      </c>
      <c r="C223" s="25" t="inlineStr">
        <is>
          <t>WO-20260216-074</t>
        </is>
      </c>
      <c r="D223" s="25" t="inlineStr">
        <is>
          <t>SO-2474</t>
        </is>
      </c>
      <c r="E223" s="25" t="n">
        <v>3</v>
      </c>
      <c r="F223" s="25" t="inlineStr">
        <is>
          <t>M-HOUSING</t>
        </is>
      </c>
      <c r="G223" s="25" t="inlineStr">
        <is>
          <t>结构件</t>
        </is>
      </c>
      <c r="H223" s="51" t="n">
        <v>46071</v>
      </c>
      <c r="I223" s="25" t="n">
        <v>1100</v>
      </c>
      <c r="J223" s="25" t="n">
        <v>2</v>
      </c>
      <c r="K223" s="25" t="n">
        <v>0</v>
      </c>
      <c r="L223" s="25" t="n">
        <v>1936</v>
      </c>
      <c r="M223" s="25" t="n">
        <v>176</v>
      </c>
      <c r="N223" s="25" t="n">
        <v>0</v>
      </c>
      <c r="O223" s="25" t="n">
        <v>440</v>
      </c>
      <c r="P223" s="25">
        <f>MAX(0,I223*J223-K223)</f>
        <v/>
      </c>
      <c r="Q223" s="25">
        <f>MAX(0,L223-N223-M223+O223)</f>
        <v/>
      </c>
      <c r="R223" s="25">
        <f>MAX(0,P223-Q223)</f>
        <v/>
      </c>
      <c r="S223" s="51" t="n">
        <v>46070</v>
      </c>
      <c r="T223" s="51" t="n">
        <v>46070</v>
      </c>
      <c r="U223" s="25">
        <f>IF(S223=T223,"一致","冲突")</f>
        <v/>
      </c>
      <c r="V223" s="25" t="inlineStr">
        <is>
          <t>V3</t>
        </is>
      </c>
      <c r="W223" s="25" t="inlineStr">
        <is>
          <t>V3</t>
        </is>
      </c>
      <c r="X223" s="25">
        <f>IF(V223=W223,"一致","冲突")</f>
        <v/>
      </c>
      <c r="Y223" s="25">
        <f>IF(OR(R223&gt;0,U223="冲突",X223="冲突"),"高","低")</f>
        <v/>
      </c>
      <c r="Z223" s="25" t="inlineStr">
        <is>
          <t>团队模拟数据</t>
        </is>
      </c>
      <c r="AA223" s="25" t="inlineStr">
        <is>
          <t>依据业务规则生成，用于演示订单/BOM/库存/供应承诺闭环</t>
        </is>
      </c>
    </row>
    <row r="224">
      <c r="A224" s="25" t="inlineStr">
        <is>
          <t>SO-2475-1-M-DISPLAY</t>
        </is>
      </c>
      <c r="B224" s="25" t="inlineStr">
        <is>
          <t>EVT-0075</t>
        </is>
      </c>
      <c r="C224" s="25" t="inlineStr">
        <is>
          <t>WO-20260217-075</t>
        </is>
      </c>
      <c r="D224" s="25" t="inlineStr">
        <is>
          <t>SO-2475</t>
        </is>
      </c>
      <c r="E224" s="25" t="n">
        <v>1</v>
      </c>
      <c r="F224" s="25" t="inlineStr">
        <is>
          <t>M-DISPLAY</t>
        </is>
      </c>
      <c r="G224" s="25" t="inlineStr">
        <is>
          <t>显示模组</t>
        </is>
      </c>
      <c r="H224" s="51" t="n">
        <v>46072</v>
      </c>
      <c r="I224" s="25" t="n">
        <v>1200</v>
      </c>
      <c r="J224" s="25" t="n">
        <v>1</v>
      </c>
      <c r="K224" s="25" t="n">
        <v>0</v>
      </c>
      <c r="L224" s="25" t="n">
        <v>1296</v>
      </c>
      <c r="M224" s="25" t="n">
        <v>96</v>
      </c>
      <c r="N224" s="25" t="n">
        <v>0</v>
      </c>
      <c r="O224" s="25" t="n">
        <v>0</v>
      </c>
      <c r="P224" s="25">
        <f>MAX(0,I224*J224-K224)</f>
        <v/>
      </c>
      <c r="Q224" s="25">
        <f>MAX(0,L224-N224-M224+O224)</f>
        <v/>
      </c>
      <c r="R224" s="25">
        <f>MAX(0,P224-Q224)</f>
        <v/>
      </c>
      <c r="S224" s="51" t="n">
        <v>46071</v>
      </c>
      <c r="T224" s="51" t="n">
        <v>46071</v>
      </c>
      <c r="U224" s="25">
        <f>IF(S224=T224,"一致","冲突")</f>
        <v/>
      </c>
      <c r="V224" s="25" t="inlineStr">
        <is>
          <t>V3</t>
        </is>
      </c>
      <c r="W224" s="25" t="inlineStr">
        <is>
          <t>V3</t>
        </is>
      </c>
      <c r="X224" s="25">
        <f>IF(V224=W224,"一致","冲突")</f>
        <v/>
      </c>
      <c r="Y224" s="25">
        <f>IF(OR(R224&gt;0,U224="冲突",X224="冲突"),"高","低")</f>
        <v/>
      </c>
      <c r="Z224" s="25" t="inlineStr">
        <is>
          <t>团队模拟数据</t>
        </is>
      </c>
      <c r="AA224" s="25" t="inlineStr">
        <is>
          <t>依据业务规则生成，用于演示订单/BOM/库存/供应承诺闭环</t>
        </is>
      </c>
    </row>
    <row r="225">
      <c r="A225" s="25" t="inlineStr">
        <is>
          <t>SO-2475-2-M-PCBA</t>
        </is>
      </c>
      <c r="B225" s="25" t="inlineStr">
        <is>
          <t>EVT-0075</t>
        </is>
      </c>
      <c r="C225" s="25" t="inlineStr">
        <is>
          <t>WO-20260217-075</t>
        </is>
      </c>
      <c r="D225" s="25" t="inlineStr">
        <is>
          <t>SO-2475</t>
        </is>
      </c>
      <c r="E225" s="25" t="n">
        <v>2</v>
      </c>
      <c r="F225" s="25" t="inlineStr">
        <is>
          <t>M-PCBA</t>
        </is>
      </c>
      <c r="G225" s="25" t="inlineStr">
        <is>
          <t>主板组件</t>
        </is>
      </c>
      <c r="H225" s="51" t="n">
        <v>46072</v>
      </c>
      <c r="I225" s="25" t="n">
        <v>1200</v>
      </c>
      <c r="J225" s="25" t="n">
        <v>1</v>
      </c>
      <c r="K225" s="25" t="n">
        <v>0</v>
      </c>
      <c r="L225" s="25" t="n">
        <v>1056</v>
      </c>
      <c r="M225" s="25" t="n">
        <v>96</v>
      </c>
      <c r="N225" s="25" t="n">
        <v>0</v>
      </c>
      <c r="O225" s="25" t="n">
        <v>240</v>
      </c>
      <c r="P225" s="25">
        <f>MAX(0,I225*J225-K225)</f>
        <v/>
      </c>
      <c r="Q225" s="25">
        <f>MAX(0,L225-N225-M225+O225)</f>
        <v/>
      </c>
      <c r="R225" s="25">
        <f>MAX(0,P225-Q225)</f>
        <v/>
      </c>
      <c r="S225" s="51" t="n">
        <v>46071</v>
      </c>
      <c r="T225" s="51" t="n">
        <v>46071</v>
      </c>
      <c r="U225" s="25">
        <f>IF(S225=T225,"一致","冲突")</f>
        <v/>
      </c>
      <c r="V225" s="25" t="inlineStr">
        <is>
          <t>V3</t>
        </is>
      </c>
      <c r="W225" s="25" t="inlineStr">
        <is>
          <t>V3</t>
        </is>
      </c>
      <c r="X225" s="25">
        <f>IF(V225=W225,"一致","冲突")</f>
        <v/>
      </c>
      <c r="Y225" s="25">
        <f>IF(OR(R225&gt;0,U225="冲突",X225="冲突"),"高","低")</f>
        <v/>
      </c>
      <c r="Z225" s="25" t="inlineStr">
        <is>
          <t>团队模拟数据</t>
        </is>
      </c>
      <c r="AA225" s="25" t="inlineStr">
        <is>
          <t>依据业务规则生成，用于演示订单/BOM/库存/供应承诺闭环</t>
        </is>
      </c>
    </row>
    <row r="226">
      <c r="A226" s="25" t="inlineStr">
        <is>
          <t>SO-2475-3-M-HOUSING</t>
        </is>
      </c>
      <c r="B226" s="25" t="inlineStr">
        <is>
          <t>EVT-0075</t>
        </is>
      </c>
      <c r="C226" s="25" t="inlineStr">
        <is>
          <t>WO-20260217-075</t>
        </is>
      </c>
      <c r="D226" s="25" t="inlineStr">
        <is>
          <t>SO-2475</t>
        </is>
      </c>
      <c r="E226" s="25" t="n">
        <v>3</v>
      </c>
      <c r="F226" s="25" t="inlineStr">
        <is>
          <t>M-HOUSING</t>
        </is>
      </c>
      <c r="G226" s="25" t="inlineStr">
        <is>
          <t>结构件</t>
        </is>
      </c>
      <c r="H226" s="51" t="n">
        <v>46072</v>
      </c>
      <c r="I226" s="25" t="n">
        <v>1200</v>
      </c>
      <c r="J226" s="25" t="n">
        <v>2</v>
      </c>
      <c r="K226" s="25" t="n">
        <v>0</v>
      </c>
      <c r="L226" s="25" t="n">
        <v>1992</v>
      </c>
      <c r="M226" s="25" t="n">
        <v>192</v>
      </c>
      <c r="N226" s="25" t="n">
        <v>0</v>
      </c>
      <c r="O226" s="25" t="n">
        <v>0</v>
      </c>
      <c r="P226" s="25">
        <f>MAX(0,I226*J226-K226)</f>
        <v/>
      </c>
      <c r="Q226" s="25">
        <f>MAX(0,L226-N226-M226+O226)</f>
        <v/>
      </c>
      <c r="R226" s="25">
        <f>MAX(0,P226-Q226)</f>
        <v/>
      </c>
      <c r="S226" s="51" t="n">
        <v>46071</v>
      </c>
      <c r="T226" s="51" t="n">
        <v>46071</v>
      </c>
      <c r="U226" s="25">
        <f>IF(S226=T226,"一致","冲突")</f>
        <v/>
      </c>
      <c r="V226" s="25" t="inlineStr">
        <is>
          <t>V3</t>
        </is>
      </c>
      <c r="W226" s="25" t="inlineStr">
        <is>
          <t>V3</t>
        </is>
      </c>
      <c r="X226" s="25">
        <f>IF(V226=W226,"一致","冲突")</f>
        <v/>
      </c>
      <c r="Y226" s="25">
        <f>IF(OR(R226&gt;0,U226="冲突",X226="冲突"),"高","低")</f>
        <v/>
      </c>
      <c r="Z226" s="25" t="inlineStr">
        <is>
          <t>团队模拟数据</t>
        </is>
      </c>
      <c r="AA226" s="25" t="inlineStr">
        <is>
          <t>依据业务规则生成，用于演示订单/BOM/库存/供应承诺闭环</t>
        </is>
      </c>
    </row>
    <row r="227">
      <c r="A227" s="25" t="inlineStr">
        <is>
          <t>SO-2476-1-M-DISPLAY</t>
        </is>
      </c>
      <c r="B227" s="25" t="inlineStr">
        <is>
          <t>EVT-0076</t>
        </is>
      </c>
      <c r="C227" s="25" t="inlineStr">
        <is>
          <t>WO-20260218-076</t>
        </is>
      </c>
      <c r="D227" s="25" t="inlineStr">
        <is>
          <t>SO-2476</t>
        </is>
      </c>
      <c r="E227" s="25" t="n">
        <v>1</v>
      </c>
      <c r="F227" s="25" t="inlineStr">
        <is>
          <t>M-DISPLAY</t>
        </is>
      </c>
      <c r="G227" s="25" t="inlineStr">
        <is>
          <t>显示模组</t>
        </is>
      </c>
      <c r="H227" s="51" t="n">
        <v>46073</v>
      </c>
      <c r="I227" s="25" t="n">
        <v>800</v>
      </c>
      <c r="J227" s="25" t="n">
        <v>1</v>
      </c>
      <c r="K227" s="25" t="n">
        <v>0</v>
      </c>
      <c r="L227" s="25" t="n">
        <v>704</v>
      </c>
      <c r="M227" s="25" t="n">
        <v>64</v>
      </c>
      <c r="N227" s="25" t="n">
        <v>0</v>
      </c>
      <c r="O227" s="25" t="n">
        <v>160</v>
      </c>
      <c r="P227" s="25">
        <f>MAX(0,I227*J227-K227)</f>
        <v/>
      </c>
      <c r="Q227" s="25">
        <f>MAX(0,L227-N227-M227+O227)</f>
        <v/>
      </c>
      <c r="R227" s="25">
        <f>MAX(0,P227-Q227)</f>
        <v/>
      </c>
      <c r="S227" s="51" t="n">
        <v>46072</v>
      </c>
      <c r="T227" s="51" t="n">
        <v>46072</v>
      </c>
      <c r="U227" s="25">
        <f>IF(S227=T227,"一致","冲突")</f>
        <v/>
      </c>
      <c r="V227" s="25" t="inlineStr">
        <is>
          <t>V3</t>
        </is>
      </c>
      <c r="W227" s="25" t="inlineStr">
        <is>
          <t>V3</t>
        </is>
      </c>
      <c r="X227" s="25">
        <f>IF(V227=W227,"一致","冲突")</f>
        <v/>
      </c>
      <c r="Y227" s="25">
        <f>IF(OR(R227&gt;0,U227="冲突",X227="冲突"),"高","低")</f>
        <v/>
      </c>
      <c r="Z227" s="25" t="inlineStr">
        <is>
          <t>团队模拟数据</t>
        </is>
      </c>
      <c r="AA227" s="25" t="inlineStr">
        <is>
          <t>依据业务规则生成，用于演示订单/BOM/库存/供应承诺闭环</t>
        </is>
      </c>
    </row>
    <row r="228">
      <c r="A228" s="25" t="inlineStr">
        <is>
          <t>SO-2476-2-M-PCBA</t>
        </is>
      </c>
      <c r="B228" s="25" t="inlineStr">
        <is>
          <t>EVT-0076</t>
        </is>
      </c>
      <c r="C228" s="25" t="inlineStr">
        <is>
          <t>WO-20260218-076</t>
        </is>
      </c>
      <c r="D228" s="25" t="inlineStr">
        <is>
          <t>SO-2476</t>
        </is>
      </c>
      <c r="E228" s="25" t="n">
        <v>2</v>
      </c>
      <c r="F228" s="25" t="inlineStr">
        <is>
          <t>M-PCBA</t>
        </is>
      </c>
      <c r="G228" s="25" t="inlineStr">
        <is>
          <t>主板组件</t>
        </is>
      </c>
      <c r="H228" s="51" t="n">
        <v>46073</v>
      </c>
      <c r="I228" s="25" t="n">
        <v>800</v>
      </c>
      <c r="J228" s="25" t="n">
        <v>1</v>
      </c>
      <c r="K228" s="25" t="n">
        <v>0</v>
      </c>
      <c r="L228" s="25" t="n">
        <v>664</v>
      </c>
      <c r="M228" s="25" t="n">
        <v>64</v>
      </c>
      <c r="N228" s="25" t="n">
        <v>0</v>
      </c>
      <c r="O228" s="25" t="n">
        <v>0</v>
      </c>
      <c r="P228" s="25">
        <f>MAX(0,I228*J228-K228)</f>
        <v/>
      </c>
      <c r="Q228" s="25">
        <f>MAX(0,L228-N228-M228+O228)</f>
        <v/>
      </c>
      <c r="R228" s="25">
        <f>MAX(0,P228-Q228)</f>
        <v/>
      </c>
      <c r="S228" s="51" t="n">
        <v>46072</v>
      </c>
      <c r="T228" s="51" t="n">
        <v>46072</v>
      </c>
      <c r="U228" s="25">
        <f>IF(S228=T228,"一致","冲突")</f>
        <v/>
      </c>
      <c r="V228" s="25" t="inlineStr">
        <is>
          <t>V3</t>
        </is>
      </c>
      <c r="W228" s="25" t="inlineStr">
        <is>
          <t>V3</t>
        </is>
      </c>
      <c r="X228" s="25">
        <f>IF(V228=W228,"一致","冲突")</f>
        <v/>
      </c>
      <c r="Y228" s="25">
        <f>IF(OR(R228&gt;0,U228="冲突",X228="冲突"),"高","低")</f>
        <v/>
      </c>
      <c r="Z228" s="25" t="inlineStr">
        <is>
          <t>团队模拟数据</t>
        </is>
      </c>
      <c r="AA228" s="25" t="inlineStr">
        <is>
          <t>依据业务规则生成，用于演示订单/BOM/库存/供应承诺闭环</t>
        </is>
      </c>
    </row>
    <row r="229">
      <c r="A229" s="25" t="inlineStr">
        <is>
          <t>SO-2476-3-M-HOUSING</t>
        </is>
      </c>
      <c r="B229" s="25" t="inlineStr">
        <is>
          <t>EVT-0076</t>
        </is>
      </c>
      <c r="C229" s="25" t="inlineStr">
        <is>
          <t>WO-20260218-076</t>
        </is>
      </c>
      <c r="D229" s="25" t="inlineStr">
        <is>
          <t>SO-2476</t>
        </is>
      </c>
      <c r="E229" s="25" t="n">
        <v>3</v>
      </c>
      <c r="F229" s="25" t="inlineStr">
        <is>
          <t>M-HOUSING</t>
        </is>
      </c>
      <c r="G229" s="25" t="inlineStr">
        <is>
          <t>结构件</t>
        </is>
      </c>
      <c r="H229" s="51" t="n">
        <v>46073</v>
      </c>
      <c r="I229" s="25" t="n">
        <v>800</v>
      </c>
      <c r="J229" s="25" t="n">
        <v>2</v>
      </c>
      <c r="K229" s="25" t="n">
        <v>0</v>
      </c>
      <c r="L229" s="25" t="n">
        <v>1888</v>
      </c>
      <c r="M229" s="25" t="n">
        <v>128</v>
      </c>
      <c r="N229" s="25" t="n">
        <v>160</v>
      </c>
      <c r="O229" s="25" t="n">
        <v>0</v>
      </c>
      <c r="P229" s="25">
        <f>MAX(0,I229*J229-K229)</f>
        <v/>
      </c>
      <c r="Q229" s="25">
        <f>MAX(0,L229-N229-M229+O229)</f>
        <v/>
      </c>
      <c r="R229" s="25">
        <f>MAX(0,P229-Q229)</f>
        <v/>
      </c>
      <c r="S229" s="51" t="n">
        <v>46072</v>
      </c>
      <c r="T229" s="51" t="n">
        <v>46072</v>
      </c>
      <c r="U229" s="25">
        <f>IF(S229=T229,"一致","冲突")</f>
        <v/>
      </c>
      <c r="V229" s="25" t="inlineStr">
        <is>
          <t>V3</t>
        </is>
      </c>
      <c r="W229" s="25" t="inlineStr">
        <is>
          <t>V3</t>
        </is>
      </c>
      <c r="X229" s="25">
        <f>IF(V229=W229,"一致","冲突")</f>
        <v/>
      </c>
      <c r="Y229" s="25">
        <f>IF(OR(R229&gt;0,U229="冲突",X229="冲突"),"高","低")</f>
        <v/>
      </c>
      <c r="Z229" s="25" t="inlineStr">
        <is>
          <t>团队模拟数据</t>
        </is>
      </c>
      <c r="AA229" s="25" t="inlineStr">
        <is>
          <t>依据业务规则生成，用于演示订单/BOM/库存/供应承诺闭环</t>
        </is>
      </c>
    </row>
    <row r="230">
      <c r="A230" s="25" t="inlineStr">
        <is>
          <t>SO-2477-1-M-DISPLAY</t>
        </is>
      </c>
      <c r="B230" s="25" t="inlineStr">
        <is>
          <t>EVT-0077</t>
        </is>
      </c>
      <c r="C230" s="25" t="inlineStr">
        <is>
          <t>WO-20260219-077</t>
        </is>
      </c>
      <c r="D230" s="25" t="inlineStr">
        <is>
          <t>SO-2477</t>
        </is>
      </c>
      <c r="E230" s="25" t="n">
        <v>1</v>
      </c>
      <c r="F230" s="25" t="inlineStr">
        <is>
          <t>M-DISPLAY</t>
        </is>
      </c>
      <c r="G230" s="25" t="inlineStr">
        <is>
          <t>显示模组</t>
        </is>
      </c>
      <c r="H230" s="51" t="n">
        <v>46074</v>
      </c>
      <c r="I230" s="25" t="n">
        <v>900</v>
      </c>
      <c r="J230" s="25" t="n">
        <v>1</v>
      </c>
      <c r="K230" s="25" t="n">
        <v>0</v>
      </c>
      <c r="L230" s="25" t="n">
        <v>747</v>
      </c>
      <c r="M230" s="25" t="n">
        <v>72</v>
      </c>
      <c r="N230" s="25" t="n">
        <v>0</v>
      </c>
      <c r="O230" s="25" t="n">
        <v>0</v>
      </c>
      <c r="P230" s="25">
        <f>MAX(0,I230*J230-K230)</f>
        <v/>
      </c>
      <c r="Q230" s="25">
        <f>MAX(0,L230-N230-M230+O230)</f>
        <v/>
      </c>
      <c r="R230" s="25">
        <f>MAX(0,P230-Q230)</f>
        <v/>
      </c>
      <c r="S230" s="51" t="n">
        <v>46073</v>
      </c>
      <c r="T230" s="51" t="n">
        <v>46073</v>
      </c>
      <c r="U230" s="25">
        <f>IF(S230=T230,"一致","冲突")</f>
        <v/>
      </c>
      <c r="V230" s="25" t="inlineStr">
        <is>
          <t>V3</t>
        </is>
      </c>
      <c r="W230" s="25" t="inlineStr">
        <is>
          <t>V3</t>
        </is>
      </c>
      <c r="X230" s="25">
        <f>IF(V230=W230,"一致","冲突")</f>
        <v/>
      </c>
      <c r="Y230" s="25">
        <f>IF(OR(R230&gt;0,U230="冲突",X230="冲突"),"高","低")</f>
        <v/>
      </c>
      <c r="Z230" s="25" t="inlineStr">
        <is>
          <t>团队模拟数据</t>
        </is>
      </c>
      <c r="AA230" s="25" t="inlineStr">
        <is>
          <t>依据业务规则生成，用于演示订单/BOM/库存/供应承诺闭环</t>
        </is>
      </c>
    </row>
    <row r="231">
      <c r="A231" s="25" t="inlineStr">
        <is>
          <t>SO-2477-2-M-PCBA</t>
        </is>
      </c>
      <c r="B231" s="25" t="inlineStr">
        <is>
          <t>EVT-0077</t>
        </is>
      </c>
      <c r="C231" s="25" t="inlineStr">
        <is>
          <t>WO-20260219-077</t>
        </is>
      </c>
      <c r="D231" s="25" t="inlineStr">
        <is>
          <t>SO-2477</t>
        </is>
      </c>
      <c r="E231" s="25" t="n">
        <v>2</v>
      </c>
      <c r="F231" s="25" t="inlineStr">
        <is>
          <t>M-PCBA</t>
        </is>
      </c>
      <c r="G231" s="25" t="inlineStr">
        <is>
          <t>主板组件</t>
        </is>
      </c>
      <c r="H231" s="51" t="n">
        <v>46074</v>
      </c>
      <c r="I231" s="25" t="n">
        <v>900</v>
      </c>
      <c r="J231" s="25" t="n">
        <v>1</v>
      </c>
      <c r="K231" s="25" t="n">
        <v>0</v>
      </c>
      <c r="L231" s="25" t="n">
        <v>1062</v>
      </c>
      <c r="M231" s="25" t="n">
        <v>72</v>
      </c>
      <c r="N231" s="25" t="n">
        <v>90</v>
      </c>
      <c r="O231" s="25" t="n">
        <v>0</v>
      </c>
      <c r="P231" s="25">
        <f>MAX(0,I231*J231-K231)</f>
        <v/>
      </c>
      <c r="Q231" s="25">
        <f>MAX(0,L231-N231-M231+O231)</f>
        <v/>
      </c>
      <c r="R231" s="25">
        <f>MAX(0,P231-Q231)</f>
        <v/>
      </c>
      <c r="S231" s="51" t="n">
        <v>46073</v>
      </c>
      <c r="T231" s="51" t="n">
        <v>46073</v>
      </c>
      <c r="U231" s="25">
        <f>IF(S231=T231,"一致","冲突")</f>
        <v/>
      </c>
      <c r="V231" s="25" t="inlineStr">
        <is>
          <t>V3</t>
        </is>
      </c>
      <c r="W231" s="25" t="inlineStr">
        <is>
          <t>V3</t>
        </is>
      </c>
      <c r="X231" s="25">
        <f>IF(V231=W231,"一致","冲突")</f>
        <v/>
      </c>
      <c r="Y231" s="25">
        <f>IF(OR(R231&gt;0,U231="冲突",X231="冲突"),"高","低")</f>
        <v/>
      </c>
      <c r="Z231" s="25" t="inlineStr">
        <is>
          <t>团队模拟数据</t>
        </is>
      </c>
      <c r="AA231" s="25" t="inlineStr">
        <is>
          <t>依据业务规则生成，用于演示订单/BOM/库存/供应承诺闭环</t>
        </is>
      </c>
    </row>
    <row r="232">
      <c r="A232" s="25" t="inlineStr">
        <is>
          <t>SO-2477-3-M-HOUSING</t>
        </is>
      </c>
      <c r="B232" s="25" t="inlineStr">
        <is>
          <t>EVT-0077</t>
        </is>
      </c>
      <c r="C232" s="25" t="inlineStr">
        <is>
          <t>WO-20260219-077</t>
        </is>
      </c>
      <c r="D232" s="25" t="inlineStr">
        <is>
          <t>SO-2477</t>
        </is>
      </c>
      <c r="E232" s="25" t="n">
        <v>3</v>
      </c>
      <c r="F232" s="25" t="inlineStr">
        <is>
          <t>M-HOUSING</t>
        </is>
      </c>
      <c r="G232" s="25" t="inlineStr">
        <is>
          <t>结构件</t>
        </is>
      </c>
      <c r="H232" s="51" t="n">
        <v>46074</v>
      </c>
      <c r="I232" s="25" t="n">
        <v>900</v>
      </c>
      <c r="J232" s="25" t="n">
        <v>2</v>
      </c>
      <c r="K232" s="25" t="n">
        <v>0</v>
      </c>
      <c r="L232" s="25" t="n">
        <v>1944</v>
      </c>
      <c r="M232" s="25" t="n">
        <v>144</v>
      </c>
      <c r="N232" s="25" t="n">
        <v>0</v>
      </c>
      <c r="O232" s="25" t="n">
        <v>0</v>
      </c>
      <c r="P232" s="25">
        <f>MAX(0,I232*J232-K232)</f>
        <v/>
      </c>
      <c r="Q232" s="25">
        <f>MAX(0,L232-N232-M232+O232)</f>
        <v/>
      </c>
      <c r="R232" s="25">
        <f>MAX(0,P232-Q232)</f>
        <v/>
      </c>
      <c r="S232" s="51" t="n">
        <v>46073</v>
      </c>
      <c r="T232" s="51" t="n">
        <v>46073</v>
      </c>
      <c r="U232" s="25">
        <f>IF(S232=T232,"一致","冲突")</f>
        <v/>
      </c>
      <c r="V232" s="25" t="inlineStr">
        <is>
          <t>V3</t>
        </is>
      </c>
      <c r="W232" s="25" t="inlineStr">
        <is>
          <t>V3</t>
        </is>
      </c>
      <c r="X232" s="25">
        <f>IF(V232=W232,"一致","冲突")</f>
        <v/>
      </c>
      <c r="Y232" s="25">
        <f>IF(OR(R232&gt;0,U232="冲突",X232="冲突"),"高","低")</f>
        <v/>
      </c>
      <c r="Z232" s="25" t="inlineStr">
        <is>
          <t>团队模拟数据</t>
        </is>
      </c>
      <c r="AA232" s="25" t="inlineStr">
        <is>
          <t>依据业务规则生成，用于演示订单/BOM/库存/供应承诺闭环</t>
        </is>
      </c>
    </row>
    <row r="233">
      <c r="A233" s="25" t="inlineStr">
        <is>
          <t>SO-2478-1-M-DISPLAY</t>
        </is>
      </c>
      <c r="B233" s="25" t="inlineStr">
        <is>
          <t>EVT-0078</t>
        </is>
      </c>
      <c r="C233" s="25" t="inlineStr">
        <is>
          <t>WO-20260220-078</t>
        </is>
      </c>
      <c r="D233" s="25" t="inlineStr">
        <is>
          <t>SO-2478</t>
        </is>
      </c>
      <c r="E233" s="25" t="n">
        <v>1</v>
      </c>
      <c r="F233" s="25" t="inlineStr">
        <is>
          <t>M-DISPLAY</t>
        </is>
      </c>
      <c r="G233" s="25" t="inlineStr">
        <is>
          <t>显示模组</t>
        </is>
      </c>
      <c r="H233" s="51" t="n">
        <v>46075</v>
      </c>
      <c r="I233" s="25" t="n">
        <v>1000</v>
      </c>
      <c r="J233" s="25" t="n">
        <v>1</v>
      </c>
      <c r="K233" s="25" t="n">
        <v>0</v>
      </c>
      <c r="L233" s="25" t="n">
        <v>1180</v>
      </c>
      <c r="M233" s="25" t="n">
        <v>80</v>
      </c>
      <c r="N233" s="25" t="n">
        <v>100</v>
      </c>
      <c r="O233" s="25" t="n">
        <v>0</v>
      </c>
      <c r="P233" s="25">
        <f>MAX(0,I233*J233-K233)</f>
        <v/>
      </c>
      <c r="Q233" s="25">
        <f>MAX(0,L233-N233-M233+O233)</f>
        <v/>
      </c>
      <c r="R233" s="25">
        <f>MAX(0,P233-Q233)</f>
        <v/>
      </c>
      <c r="S233" s="51" t="n">
        <v>46074</v>
      </c>
      <c r="T233" s="51" t="n">
        <v>46074</v>
      </c>
      <c r="U233" s="25">
        <f>IF(S233=T233,"一致","冲突")</f>
        <v/>
      </c>
      <c r="V233" s="25" t="inlineStr">
        <is>
          <t>V3</t>
        </is>
      </c>
      <c r="W233" s="25" t="inlineStr">
        <is>
          <t>V3</t>
        </is>
      </c>
      <c r="X233" s="25">
        <f>IF(V233=W233,"一致","冲突")</f>
        <v/>
      </c>
      <c r="Y233" s="25">
        <f>IF(OR(R233&gt;0,U233="冲突",X233="冲突"),"高","低")</f>
        <v/>
      </c>
      <c r="Z233" s="25" t="inlineStr">
        <is>
          <t>团队模拟数据</t>
        </is>
      </c>
      <c r="AA233" s="25" t="inlineStr">
        <is>
          <t>依据业务规则生成，用于演示订单/BOM/库存/供应承诺闭环</t>
        </is>
      </c>
    </row>
    <row r="234">
      <c r="A234" s="25" t="inlineStr">
        <is>
          <t>SO-2478-2-M-PCBA</t>
        </is>
      </c>
      <c r="B234" s="25" t="inlineStr">
        <is>
          <t>EVT-0078</t>
        </is>
      </c>
      <c r="C234" s="25" t="inlineStr">
        <is>
          <t>WO-20260220-078</t>
        </is>
      </c>
      <c r="D234" s="25" t="inlineStr">
        <is>
          <t>SO-2478</t>
        </is>
      </c>
      <c r="E234" s="25" t="n">
        <v>2</v>
      </c>
      <c r="F234" s="25" t="inlineStr">
        <is>
          <t>M-PCBA</t>
        </is>
      </c>
      <c r="G234" s="25" t="inlineStr">
        <is>
          <t>主板组件</t>
        </is>
      </c>
      <c r="H234" s="51" t="n">
        <v>46075</v>
      </c>
      <c r="I234" s="25" t="n">
        <v>1000</v>
      </c>
      <c r="J234" s="25" t="n">
        <v>1</v>
      </c>
      <c r="K234" s="25" t="n">
        <v>0</v>
      </c>
      <c r="L234" s="25" t="n">
        <v>1080</v>
      </c>
      <c r="M234" s="25" t="n">
        <v>80</v>
      </c>
      <c r="N234" s="25" t="n">
        <v>0</v>
      </c>
      <c r="O234" s="25" t="n">
        <v>0</v>
      </c>
      <c r="P234" s="25">
        <f>MAX(0,I234*J234-K234)</f>
        <v/>
      </c>
      <c r="Q234" s="25">
        <f>MAX(0,L234-N234-M234+O234)</f>
        <v/>
      </c>
      <c r="R234" s="25">
        <f>MAX(0,P234-Q234)</f>
        <v/>
      </c>
      <c r="S234" s="51" t="n">
        <v>46074</v>
      </c>
      <c r="T234" s="51" t="n">
        <v>46074</v>
      </c>
      <c r="U234" s="25">
        <f>IF(S234=T234,"一致","冲突")</f>
        <v/>
      </c>
      <c r="V234" s="25" t="inlineStr">
        <is>
          <t>V3</t>
        </is>
      </c>
      <c r="W234" s="25" t="inlineStr">
        <is>
          <t>V3</t>
        </is>
      </c>
      <c r="X234" s="25">
        <f>IF(V234=W234,"一致","冲突")</f>
        <v/>
      </c>
      <c r="Y234" s="25">
        <f>IF(OR(R234&gt;0,U234="冲突",X234="冲突"),"高","低")</f>
        <v/>
      </c>
      <c r="Z234" s="25" t="inlineStr">
        <is>
          <t>团队模拟数据</t>
        </is>
      </c>
      <c r="AA234" s="25" t="inlineStr">
        <is>
          <t>依据业务规则生成，用于演示订单/BOM/库存/供应承诺闭环</t>
        </is>
      </c>
    </row>
    <row r="235">
      <c r="A235" s="25" t="inlineStr">
        <is>
          <t>SO-2478-3-M-HOUSING</t>
        </is>
      </c>
      <c r="B235" s="25" t="inlineStr">
        <is>
          <t>EVT-0078</t>
        </is>
      </c>
      <c r="C235" s="25" t="inlineStr">
        <is>
          <t>WO-20260220-078</t>
        </is>
      </c>
      <c r="D235" s="25" t="inlineStr">
        <is>
          <t>SO-2478</t>
        </is>
      </c>
      <c r="E235" s="25" t="n">
        <v>3</v>
      </c>
      <c r="F235" s="25" t="inlineStr">
        <is>
          <t>M-HOUSING</t>
        </is>
      </c>
      <c r="G235" s="25" t="inlineStr">
        <is>
          <t>结构件</t>
        </is>
      </c>
      <c r="H235" s="51" t="n">
        <v>46075</v>
      </c>
      <c r="I235" s="25" t="n">
        <v>1000</v>
      </c>
      <c r="J235" s="25" t="n">
        <v>2</v>
      </c>
      <c r="K235" s="25" t="n">
        <v>0</v>
      </c>
      <c r="L235" s="25" t="n">
        <v>2160</v>
      </c>
      <c r="M235" s="25" t="n">
        <v>160</v>
      </c>
      <c r="N235" s="25" t="n">
        <v>0</v>
      </c>
      <c r="O235" s="25" t="n">
        <v>0</v>
      </c>
      <c r="P235" s="25">
        <f>MAX(0,I235*J235-K235)</f>
        <v/>
      </c>
      <c r="Q235" s="25">
        <f>MAX(0,L235-N235-M235+O235)</f>
        <v/>
      </c>
      <c r="R235" s="25">
        <f>MAX(0,P235-Q235)</f>
        <v/>
      </c>
      <c r="S235" s="51" t="n">
        <v>46074</v>
      </c>
      <c r="T235" s="51" t="n">
        <v>46074</v>
      </c>
      <c r="U235" s="25">
        <f>IF(S235=T235,"一致","冲突")</f>
        <v/>
      </c>
      <c r="V235" s="25" t="inlineStr">
        <is>
          <t>V3</t>
        </is>
      </c>
      <c r="W235" s="25" t="inlineStr">
        <is>
          <t>V3</t>
        </is>
      </c>
      <c r="X235" s="25">
        <f>IF(V235=W235,"一致","冲突")</f>
        <v/>
      </c>
      <c r="Y235" s="25">
        <f>IF(OR(R235&gt;0,U235="冲突",X235="冲突"),"高","低")</f>
        <v/>
      </c>
      <c r="Z235" s="25" t="inlineStr">
        <is>
          <t>团队模拟数据</t>
        </is>
      </c>
      <c r="AA235" s="25" t="inlineStr">
        <is>
          <t>依据业务规则生成，用于演示订单/BOM/库存/供应承诺闭环</t>
        </is>
      </c>
    </row>
    <row r="236">
      <c r="A236" s="25" t="inlineStr">
        <is>
          <t>SO-2479-1-M-DISPLAY</t>
        </is>
      </c>
      <c r="B236" s="25" t="inlineStr">
        <is>
          <t>EVT-0079</t>
        </is>
      </c>
      <c r="C236" s="25" t="inlineStr">
        <is>
          <t>WO-20260224-079</t>
        </is>
      </c>
      <c r="D236" s="25" t="inlineStr">
        <is>
          <t>SO-2479</t>
        </is>
      </c>
      <c r="E236" s="25" t="n">
        <v>1</v>
      </c>
      <c r="F236" s="25" t="inlineStr">
        <is>
          <t>M-DISPLAY</t>
        </is>
      </c>
      <c r="G236" s="25" t="inlineStr">
        <is>
          <t>显示模组</t>
        </is>
      </c>
      <c r="H236" s="51" t="n">
        <v>46079</v>
      </c>
      <c r="I236" s="25" t="n">
        <v>1100</v>
      </c>
      <c r="J236" s="25" t="n">
        <v>1</v>
      </c>
      <c r="K236" s="25" t="n">
        <v>0</v>
      </c>
      <c r="L236" s="25" t="n">
        <v>1188</v>
      </c>
      <c r="M236" s="25" t="n">
        <v>88</v>
      </c>
      <c r="N236" s="25" t="n">
        <v>0</v>
      </c>
      <c r="O236" s="25" t="n">
        <v>0</v>
      </c>
      <c r="P236" s="25">
        <f>MAX(0,I236*J236-K236)</f>
        <v/>
      </c>
      <c r="Q236" s="25">
        <f>MAX(0,L236-N236-M236+O236)</f>
        <v/>
      </c>
      <c r="R236" s="25">
        <f>MAX(0,P236-Q236)</f>
        <v/>
      </c>
      <c r="S236" s="51" t="n">
        <v>46078</v>
      </c>
      <c r="T236" s="51" t="n">
        <v>46080</v>
      </c>
      <c r="U236" s="25">
        <f>IF(S236=T236,"一致","冲突")</f>
        <v/>
      </c>
      <c r="V236" s="25" t="inlineStr">
        <is>
          <t>V3</t>
        </is>
      </c>
      <c r="W236" s="25" t="inlineStr">
        <is>
          <t>V3</t>
        </is>
      </c>
      <c r="X236" s="25">
        <f>IF(V236=W236,"一致","冲突")</f>
        <v/>
      </c>
      <c r="Y236" s="25">
        <f>IF(OR(R236&gt;0,U236="冲突",X236="冲突"),"高","低")</f>
        <v/>
      </c>
      <c r="Z236" s="25" t="inlineStr">
        <is>
          <t>团队模拟数据</t>
        </is>
      </c>
      <c r="AA236" s="25" t="inlineStr">
        <is>
          <t>依据业务规则生成，用于演示订单/BOM/库存/供应承诺闭环</t>
        </is>
      </c>
    </row>
    <row r="237">
      <c r="A237" s="25" t="inlineStr">
        <is>
          <t>SO-2479-2-M-PCBA</t>
        </is>
      </c>
      <c r="B237" s="25" t="inlineStr">
        <is>
          <t>EVT-0079</t>
        </is>
      </c>
      <c r="C237" s="25" t="inlineStr">
        <is>
          <t>WO-20260224-079</t>
        </is>
      </c>
      <c r="D237" s="25" t="inlineStr">
        <is>
          <t>SO-2479</t>
        </is>
      </c>
      <c r="E237" s="25" t="n">
        <v>2</v>
      </c>
      <c r="F237" s="25" t="inlineStr">
        <is>
          <t>M-PCBA</t>
        </is>
      </c>
      <c r="G237" s="25" t="inlineStr">
        <is>
          <t>主板组件</t>
        </is>
      </c>
      <c r="H237" s="51" t="n">
        <v>46079</v>
      </c>
      <c r="I237" s="25" t="n">
        <v>1100</v>
      </c>
      <c r="J237" s="25" t="n">
        <v>1</v>
      </c>
      <c r="K237" s="25" t="n">
        <v>0</v>
      </c>
      <c r="L237" s="25" t="n">
        <v>1188</v>
      </c>
      <c r="M237" s="25" t="n">
        <v>88</v>
      </c>
      <c r="N237" s="25" t="n">
        <v>0</v>
      </c>
      <c r="O237" s="25" t="n">
        <v>0</v>
      </c>
      <c r="P237" s="25">
        <f>MAX(0,I237*J237-K237)</f>
        <v/>
      </c>
      <c r="Q237" s="25">
        <f>MAX(0,L237-N237-M237+O237)</f>
        <v/>
      </c>
      <c r="R237" s="25">
        <f>MAX(0,P237-Q237)</f>
        <v/>
      </c>
      <c r="S237" s="51" t="n">
        <v>46078</v>
      </c>
      <c r="T237" s="51" t="n">
        <v>46078</v>
      </c>
      <c r="U237" s="25">
        <f>IF(S237=T237,"一致","冲突")</f>
        <v/>
      </c>
      <c r="V237" s="25" t="inlineStr">
        <is>
          <t>V3</t>
        </is>
      </c>
      <c r="W237" s="25" t="inlineStr">
        <is>
          <t>V3</t>
        </is>
      </c>
      <c r="X237" s="25">
        <f>IF(V237=W237,"一致","冲突")</f>
        <v/>
      </c>
      <c r="Y237" s="25">
        <f>IF(OR(R237&gt;0,U237="冲突",X237="冲突"),"高","低")</f>
        <v/>
      </c>
      <c r="Z237" s="25" t="inlineStr">
        <is>
          <t>团队模拟数据</t>
        </is>
      </c>
      <c r="AA237" s="25" t="inlineStr">
        <is>
          <t>依据业务规则生成，用于演示订单/BOM/库存/供应承诺闭环</t>
        </is>
      </c>
    </row>
    <row r="238">
      <c r="A238" s="25" t="inlineStr">
        <is>
          <t>SO-2479-3-M-HOUSING</t>
        </is>
      </c>
      <c r="B238" s="25" t="inlineStr">
        <is>
          <t>EVT-0079</t>
        </is>
      </c>
      <c r="C238" s="25" t="inlineStr">
        <is>
          <t>WO-20260224-079</t>
        </is>
      </c>
      <c r="D238" s="25" t="inlineStr">
        <is>
          <t>SO-2479</t>
        </is>
      </c>
      <c r="E238" s="25" t="n">
        <v>3</v>
      </c>
      <c r="F238" s="25" t="inlineStr">
        <is>
          <t>M-HOUSING</t>
        </is>
      </c>
      <c r="G238" s="25" t="inlineStr">
        <is>
          <t>结构件</t>
        </is>
      </c>
      <c r="H238" s="51" t="n">
        <v>46079</v>
      </c>
      <c r="I238" s="25" t="n">
        <v>1100</v>
      </c>
      <c r="J238" s="25" t="n">
        <v>2</v>
      </c>
      <c r="K238" s="25" t="n">
        <v>0</v>
      </c>
      <c r="L238" s="25" t="n">
        <v>1386</v>
      </c>
      <c r="M238" s="25" t="n">
        <v>176</v>
      </c>
      <c r="N238" s="25" t="n">
        <v>0</v>
      </c>
      <c r="O238" s="25" t="n">
        <v>440</v>
      </c>
      <c r="P238" s="25">
        <f>MAX(0,I238*J238-K238)</f>
        <v/>
      </c>
      <c r="Q238" s="25">
        <f>MAX(0,L238-N238-M238+O238)</f>
        <v/>
      </c>
      <c r="R238" s="25">
        <f>MAX(0,P238-Q238)</f>
        <v/>
      </c>
      <c r="S238" s="51" t="n">
        <v>46078</v>
      </c>
      <c r="T238" s="51" t="n">
        <v>46078</v>
      </c>
      <c r="U238" s="25">
        <f>IF(S238=T238,"一致","冲突")</f>
        <v/>
      </c>
      <c r="V238" s="25" t="inlineStr">
        <is>
          <t>V3</t>
        </is>
      </c>
      <c r="W238" s="25" t="inlineStr">
        <is>
          <t>V3</t>
        </is>
      </c>
      <c r="X238" s="25">
        <f>IF(V238=W238,"一致","冲突")</f>
        <v/>
      </c>
      <c r="Y238" s="25">
        <f>IF(OR(R238&gt;0,U238="冲突",X238="冲突"),"高","低")</f>
        <v/>
      </c>
      <c r="Z238" s="25" t="inlineStr">
        <is>
          <t>团队模拟数据</t>
        </is>
      </c>
      <c r="AA238" s="25" t="inlineStr">
        <is>
          <t>依据业务规则生成，用于演示订单/BOM/库存/供应承诺闭环</t>
        </is>
      </c>
    </row>
    <row r="239">
      <c r="A239" s="25" t="inlineStr">
        <is>
          <t>SO-2480-1-M-DISPLAY</t>
        </is>
      </c>
      <c r="B239" s="25" t="inlineStr">
        <is>
          <t>EVT-0080</t>
        </is>
      </c>
      <c r="C239" s="25" t="inlineStr">
        <is>
          <t>WO-20260225-080</t>
        </is>
      </c>
      <c r="D239" s="25" t="inlineStr">
        <is>
          <t>SO-2480</t>
        </is>
      </c>
      <c r="E239" s="25" t="n">
        <v>1</v>
      </c>
      <c r="F239" s="25" t="inlineStr">
        <is>
          <t>M-DISPLAY</t>
        </is>
      </c>
      <c r="G239" s="25" t="inlineStr">
        <is>
          <t>显示模组</t>
        </is>
      </c>
      <c r="H239" s="51" t="n">
        <v>46080</v>
      </c>
      <c r="I239" s="25" t="n">
        <v>1200</v>
      </c>
      <c r="J239" s="25" t="n">
        <v>1</v>
      </c>
      <c r="K239" s="25" t="n">
        <v>0</v>
      </c>
      <c r="L239" s="25" t="n">
        <v>1296</v>
      </c>
      <c r="M239" s="25" t="n">
        <v>96</v>
      </c>
      <c r="N239" s="25" t="n">
        <v>0</v>
      </c>
      <c r="O239" s="25" t="n">
        <v>0</v>
      </c>
      <c r="P239" s="25">
        <f>MAX(0,I239*J239-K239)</f>
        <v/>
      </c>
      <c r="Q239" s="25">
        <f>MAX(0,L239-N239-M239+O239)</f>
        <v/>
      </c>
      <c r="R239" s="25">
        <f>MAX(0,P239-Q239)</f>
        <v/>
      </c>
      <c r="S239" s="51" t="n">
        <v>46079</v>
      </c>
      <c r="T239" s="51" t="n">
        <v>46079</v>
      </c>
      <c r="U239" s="25">
        <f>IF(S239=T239,"一致","冲突")</f>
        <v/>
      </c>
      <c r="V239" s="25" t="inlineStr">
        <is>
          <t>V3</t>
        </is>
      </c>
      <c r="W239" s="25" t="inlineStr">
        <is>
          <t>V3</t>
        </is>
      </c>
      <c r="X239" s="25">
        <f>IF(V239=W239,"一致","冲突")</f>
        <v/>
      </c>
      <c r="Y239" s="25">
        <f>IF(OR(R239&gt;0,U239="冲突",X239="冲突"),"高","低")</f>
        <v/>
      </c>
      <c r="Z239" s="25" t="inlineStr">
        <is>
          <t>团队模拟数据</t>
        </is>
      </c>
      <c r="AA239" s="25" t="inlineStr">
        <is>
          <t>依据业务规则生成，用于演示订单/BOM/库存/供应承诺闭环</t>
        </is>
      </c>
    </row>
    <row r="240">
      <c r="A240" s="25" t="inlineStr">
        <is>
          <t>SO-2480-2-M-PCBA</t>
        </is>
      </c>
      <c r="B240" s="25" t="inlineStr">
        <is>
          <t>EVT-0080</t>
        </is>
      </c>
      <c r="C240" s="25" t="inlineStr">
        <is>
          <t>WO-20260225-080</t>
        </is>
      </c>
      <c r="D240" s="25" t="inlineStr">
        <is>
          <t>SO-2480</t>
        </is>
      </c>
      <c r="E240" s="25" t="n">
        <v>2</v>
      </c>
      <c r="F240" s="25" t="inlineStr">
        <is>
          <t>M-PCBA</t>
        </is>
      </c>
      <c r="G240" s="25" t="inlineStr">
        <is>
          <t>主板组件</t>
        </is>
      </c>
      <c r="H240" s="51" t="n">
        <v>46080</v>
      </c>
      <c r="I240" s="25" t="n">
        <v>1200</v>
      </c>
      <c r="J240" s="25" t="n">
        <v>1</v>
      </c>
      <c r="K240" s="25" t="n">
        <v>0</v>
      </c>
      <c r="L240" s="25" t="n">
        <v>756</v>
      </c>
      <c r="M240" s="25" t="n">
        <v>96</v>
      </c>
      <c r="N240" s="25" t="n">
        <v>0</v>
      </c>
      <c r="O240" s="25" t="n">
        <v>240</v>
      </c>
      <c r="P240" s="25">
        <f>MAX(0,I240*J240-K240)</f>
        <v/>
      </c>
      <c r="Q240" s="25">
        <f>MAX(0,L240-N240-M240+O240)</f>
        <v/>
      </c>
      <c r="R240" s="25">
        <f>MAX(0,P240-Q240)</f>
        <v/>
      </c>
      <c r="S240" s="51" t="n">
        <v>46079</v>
      </c>
      <c r="T240" s="51" t="n">
        <v>46079</v>
      </c>
      <c r="U240" s="25">
        <f>IF(S240=T240,"一致","冲突")</f>
        <v/>
      </c>
      <c r="V240" s="25" t="inlineStr">
        <is>
          <t>V3</t>
        </is>
      </c>
      <c r="W240" s="25" t="inlineStr">
        <is>
          <t>V3</t>
        </is>
      </c>
      <c r="X240" s="25">
        <f>IF(V240=W240,"一致","冲突")</f>
        <v/>
      </c>
      <c r="Y240" s="25">
        <f>IF(OR(R240&gt;0,U240="冲突",X240="冲突"),"高","低")</f>
        <v/>
      </c>
      <c r="Z240" s="25" t="inlineStr">
        <is>
          <t>团队模拟数据</t>
        </is>
      </c>
      <c r="AA240" s="25" t="inlineStr">
        <is>
          <t>依据业务规则生成，用于演示订单/BOM/库存/供应承诺闭环</t>
        </is>
      </c>
    </row>
    <row r="241">
      <c r="A241" s="25" t="inlineStr">
        <is>
          <t>SO-2480-3-M-HOUSING</t>
        </is>
      </c>
      <c r="B241" s="25" t="inlineStr">
        <is>
          <t>EVT-0080</t>
        </is>
      </c>
      <c r="C241" s="25" t="inlineStr">
        <is>
          <t>WO-20260225-080</t>
        </is>
      </c>
      <c r="D241" s="25" t="inlineStr">
        <is>
          <t>SO-2480</t>
        </is>
      </c>
      <c r="E241" s="25" t="n">
        <v>3</v>
      </c>
      <c r="F241" s="25" t="inlineStr">
        <is>
          <t>M-HOUSING</t>
        </is>
      </c>
      <c r="G241" s="25" t="inlineStr">
        <is>
          <t>结构件</t>
        </is>
      </c>
      <c r="H241" s="51" t="n">
        <v>46080</v>
      </c>
      <c r="I241" s="25" t="n">
        <v>1200</v>
      </c>
      <c r="J241" s="25" t="n">
        <v>2</v>
      </c>
      <c r="K241" s="25" t="n">
        <v>0</v>
      </c>
      <c r="L241" s="25" t="n">
        <v>2592</v>
      </c>
      <c r="M241" s="25" t="n">
        <v>192</v>
      </c>
      <c r="N241" s="25" t="n">
        <v>0</v>
      </c>
      <c r="O241" s="25" t="n">
        <v>0</v>
      </c>
      <c r="P241" s="25">
        <f>MAX(0,I241*J241-K241)</f>
        <v/>
      </c>
      <c r="Q241" s="25">
        <f>MAX(0,L241-N241-M241+O241)</f>
        <v/>
      </c>
      <c r="R241" s="25">
        <f>MAX(0,P241-Q241)</f>
        <v/>
      </c>
      <c r="S241" s="51" t="n">
        <v>46079</v>
      </c>
      <c r="T241" s="51" t="n">
        <v>46079</v>
      </c>
      <c r="U241" s="25">
        <f>IF(S241=T241,"一致","冲突")</f>
        <v/>
      </c>
      <c r="V241" s="25" t="inlineStr">
        <is>
          <t>V3</t>
        </is>
      </c>
      <c r="W241" s="25" t="inlineStr">
        <is>
          <t>V3</t>
        </is>
      </c>
      <c r="X241" s="25">
        <f>IF(V241=W241,"一致","冲突")</f>
        <v/>
      </c>
      <c r="Y241" s="25">
        <f>IF(OR(R241&gt;0,U241="冲突",X241="冲突"),"高","低")</f>
        <v/>
      </c>
      <c r="Z241" s="25" t="inlineStr">
        <is>
          <t>团队模拟数据</t>
        </is>
      </c>
      <c r="AA241" s="25" t="inlineStr">
        <is>
          <t>依据业务规则生成，用于演示订单/BOM/库存/供应承诺闭环</t>
        </is>
      </c>
    </row>
    <row r="242">
      <c r="A242" s="25" t="inlineStr">
        <is>
          <t>SO-2481-1-M-DISPLAY</t>
        </is>
      </c>
      <c r="B242" s="25" t="inlineStr">
        <is>
          <t>EVT-0081</t>
        </is>
      </c>
      <c r="C242" s="25" t="inlineStr">
        <is>
          <t>WO-20260226-081</t>
        </is>
      </c>
      <c r="D242" s="25" t="inlineStr">
        <is>
          <t>SO-2481</t>
        </is>
      </c>
      <c r="E242" s="25" t="n">
        <v>1</v>
      </c>
      <c r="F242" s="25" t="inlineStr">
        <is>
          <t>M-DISPLAY</t>
        </is>
      </c>
      <c r="G242" s="25" t="inlineStr">
        <is>
          <t>显示模组</t>
        </is>
      </c>
      <c r="H242" s="51" t="n">
        <v>46081</v>
      </c>
      <c r="I242" s="25" t="n">
        <v>800</v>
      </c>
      <c r="J242" s="25" t="n">
        <v>1</v>
      </c>
      <c r="K242" s="25" t="n">
        <v>0</v>
      </c>
      <c r="L242" s="25" t="n">
        <v>504</v>
      </c>
      <c r="M242" s="25" t="n">
        <v>64</v>
      </c>
      <c r="N242" s="25" t="n">
        <v>0</v>
      </c>
      <c r="O242" s="25" t="n">
        <v>160</v>
      </c>
      <c r="P242" s="25">
        <f>MAX(0,I242*J242-K242)</f>
        <v/>
      </c>
      <c r="Q242" s="25">
        <f>MAX(0,L242-N242-M242+O242)</f>
        <v/>
      </c>
      <c r="R242" s="25">
        <f>MAX(0,P242-Q242)</f>
        <v/>
      </c>
      <c r="S242" s="51" t="n">
        <v>46080</v>
      </c>
      <c r="T242" s="51" t="n">
        <v>46080</v>
      </c>
      <c r="U242" s="25">
        <f>IF(S242=T242,"一致","冲突")</f>
        <v/>
      </c>
      <c r="V242" s="25" t="inlineStr">
        <is>
          <t>V3</t>
        </is>
      </c>
      <c r="W242" s="25" t="inlineStr">
        <is>
          <t>V3</t>
        </is>
      </c>
      <c r="X242" s="25">
        <f>IF(V242=W242,"一致","冲突")</f>
        <v/>
      </c>
      <c r="Y242" s="25">
        <f>IF(OR(R242&gt;0,U242="冲突",X242="冲突"),"高","低")</f>
        <v/>
      </c>
      <c r="Z242" s="25" t="inlineStr">
        <is>
          <t>团队模拟数据</t>
        </is>
      </c>
      <c r="AA242" s="25" t="inlineStr">
        <is>
          <t>依据业务规则生成，用于演示订单/BOM/库存/供应承诺闭环</t>
        </is>
      </c>
    </row>
    <row r="243">
      <c r="A243" s="25" t="inlineStr">
        <is>
          <t>SO-2481-2-M-PCBA</t>
        </is>
      </c>
      <c r="B243" s="25" t="inlineStr">
        <is>
          <t>EVT-0081</t>
        </is>
      </c>
      <c r="C243" s="25" t="inlineStr">
        <is>
          <t>WO-20260226-081</t>
        </is>
      </c>
      <c r="D243" s="25" t="inlineStr">
        <is>
          <t>SO-2481</t>
        </is>
      </c>
      <c r="E243" s="25" t="n">
        <v>2</v>
      </c>
      <c r="F243" s="25" t="inlineStr">
        <is>
          <t>M-PCBA</t>
        </is>
      </c>
      <c r="G243" s="25" t="inlineStr">
        <is>
          <t>主板组件</t>
        </is>
      </c>
      <c r="H243" s="51" t="n">
        <v>46081</v>
      </c>
      <c r="I243" s="25" t="n">
        <v>800</v>
      </c>
      <c r="J243" s="25" t="n">
        <v>1</v>
      </c>
      <c r="K243" s="25" t="n">
        <v>0</v>
      </c>
      <c r="L243" s="25" t="n">
        <v>864</v>
      </c>
      <c r="M243" s="25" t="n">
        <v>64</v>
      </c>
      <c r="N243" s="25" t="n">
        <v>0</v>
      </c>
      <c r="O243" s="25" t="n">
        <v>0</v>
      </c>
      <c r="P243" s="25">
        <f>MAX(0,I243*J243-K243)</f>
        <v/>
      </c>
      <c r="Q243" s="25">
        <f>MAX(0,L243-N243-M243+O243)</f>
        <v/>
      </c>
      <c r="R243" s="25">
        <f>MAX(0,P243-Q243)</f>
        <v/>
      </c>
      <c r="S243" s="51" t="n">
        <v>46080</v>
      </c>
      <c r="T243" s="51" t="n">
        <v>46080</v>
      </c>
      <c r="U243" s="25">
        <f>IF(S243=T243,"一致","冲突")</f>
        <v/>
      </c>
      <c r="V243" s="25" t="inlineStr">
        <is>
          <t>V3</t>
        </is>
      </c>
      <c r="W243" s="25" t="inlineStr">
        <is>
          <t>V2</t>
        </is>
      </c>
      <c r="X243" s="25">
        <f>IF(V243=W243,"一致","冲突")</f>
        <v/>
      </c>
      <c r="Y243" s="25">
        <f>IF(OR(R243&gt;0,U243="冲突",X243="冲突"),"高","低")</f>
        <v/>
      </c>
      <c r="Z243" s="25" t="inlineStr">
        <is>
          <t>团队模拟数据</t>
        </is>
      </c>
      <c r="AA243" s="25" t="inlineStr">
        <is>
          <t>依据业务规则生成，用于演示订单/BOM/库存/供应承诺闭环</t>
        </is>
      </c>
    </row>
    <row r="244">
      <c r="A244" s="25" t="inlineStr">
        <is>
          <t>SO-2481-3-M-HOUSING</t>
        </is>
      </c>
      <c r="B244" s="25" t="inlineStr">
        <is>
          <t>EVT-0081</t>
        </is>
      </c>
      <c r="C244" s="25" t="inlineStr">
        <is>
          <t>WO-20260226-081</t>
        </is>
      </c>
      <c r="D244" s="25" t="inlineStr">
        <is>
          <t>SO-2481</t>
        </is>
      </c>
      <c r="E244" s="25" t="n">
        <v>3</v>
      </c>
      <c r="F244" s="25" t="inlineStr">
        <is>
          <t>M-HOUSING</t>
        </is>
      </c>
      <c r="G244" s="25" t="inlineStr">
        <is>
          <t>结构件</t>
        </is>
      </c>
      <c r="H244" s="51" t="n">
        <v>46081</v>
      </c>
      <c r="I244" s="25" t="n">
        <v>800</v>
      </c>
      <c r="J244" s="25" t="n">
        <v>2</v>
      </c>
      <c r="K244" s="25" t="n">
        <v>0</v>
      </c>
      <c r="L244" s="25" t="n">
        <v>1728</v>
      </c>
      <c r="M244" s="25" t="n">
        <v>128</v>
      </c>
      <c r="N244" s="25" t="n">
        <v>0</v>
      </c>
      <c r="O244" s="25" t="n">
        <v>0</v>
      </c>
      <c r="P244" s="25">
        <f>MAX(0,I244*J244-K244)</f>
        <v/>
      </c>
      <c r="Q244" s="25">
        <f>MAX(0,L244-N244-M244+O244)</f>
        <v/>
      </c>
      <c r="R244" s="25">
        <f>MAX(0,P244-Q244)</f>
        <v/>
      </c>
      <c r="S244" s="51" t="n">
        <v>46080</v>
      </c>
      <c r="T244" s="51" t="n">
        <v>46080</v>
      </c>
      <c r="U244" s="25">
        <f>IF(S244=T244,"一致","冲突")</f>
        <v/>
      </c>
      <c r="V244" s="25" t="inlineStr">
        <is>
          <t>V3</t>
        </is>
      </c>
      <c r="W244" s="25" t="inlineStr">
        <is>
          <t>V3</t>
        </is>
      </c>
      <c r="X244" s="25">
        <f>IF(V244=W244,"一致","冲突")</f>
        <v/>
      </c>
      <c r="Y244" s="25">
        <f>IF(OR(R244&gt;0,U244="冲突",X244="冲突"),"高","低")</f>
        <v/>
      </c>
      <c r="Z244" s="25" t="inlineStr">
        <is>
          <t>团队模拟数据</t>
        </is>
      </c>
      <c r="AA244" s="25" t="inlineStr">
        <is>
          <t>依据业务规则生成，用于演示订单/BOM/库存/供应承诺闭环</t>
        </is>
      </c>
    </row>
    <row r="245">
      <c r="A245" s="25" t="inlineStr">
        <is>
          <t>SO-2482-1-M-DISPLAY</t>
        </is>
      </c>
      <c r="B245" s="25" t="inlineStr">
        <is>
          <t>EVT-0082</t>
        </is>
      </c>
      <c r="C245" s="25" t="inlineStr">
        <is>
          <t>WO-20260227-082</t>
        </is>
      </c>
      <c r="D245" s="25" t="inlineStr">
        <is>
          <t>SO-2482</t>
        </is>
      </c>
      <c r="E245" s="25" t="n">
        <v>1</v>
      </c>
      <c r="F245" s="25" t="inlineStr">
        <is>
          <t>M-DISPLAY</t>
        </is>
      </c>
      <c r="G245" s="25" t="inlineStr">
        <is>
          <t>显示模组</t>
        </is>
      </c>
      <c r="H245" s="51" t="n">
        <v>46082</v>
      </c>
      <c r="I245" s="25" t="n">
        <v>900</v>
      </c>
      <c r="J245" s="25" t="n">
        <v>1</v>
      </c>
      <c r="K245" s="25" t="n">
        <v>0</v>
      </c>
      <c r="L245" s="25" t="n">
        <v>972</v>
      </c>
      <c r="M245" s="25" t="n">
        <v>72</v>
      </c>
      <c r="N245" s="25" t="n">
        <v>0</v>
      </c>
      <c r="O245" s="25" t="n">
        <v>0</v>
      </c>
      <c r="P245" s="25">
        <f>MAX(0,I245*J245-K245)</f>
        <v/>
      </c>
      <c r="Q245" s="25">
        <f>MAX(0,L245-N245-M245+O245)</f>
        <v/>
      </c>
      <c r="R245" s="25">
        <f>MAX(0,P245-Q245)</f>
        <v/>
      </c>
      <c r="S245" s="51" t="n">
        <v>46081</v>
      </c>
      <c r="T245" s="51" t="n">
        <v>46081</v>
      </c>
      <c r="U245" s="25">
        <f>IF(S245=T245,"一致","冲突")</f>
        <v/>
      </c>
      <c r="V245" s="25" t="inlineStr">
        <is>
          <t>V3</t>
        </is>
      </c>
      <c r="W245" s="25" t="inlineStr">
        <is>
          <t>V3</t>
        </is>
      </c>
      <c r="X245" s="25">
        <f>IF(V245=W245,"一致","冲突")</f>
        <v/>
      </c>
      <c r="Y245" s="25">
        <f>IF(OR(R245&gt;0,U245="冲突",X245="冲突"),"高","低")</f>
        <v/>
      </c>
      <c r="Z245" s="25" t="inlineStr">
        <is>
          <t>团队模拟数据</t>
        </is>
      </c>
      <c r="AA245" s="25" t="inlineStr">
        <is>
          <t>依据业务规则生成，用于演示订单/BOM/库存/供应承诺闭环</t>
        </is>
      </c>
    </row>
    <row r="246">
      <c r="A246" s="25" t="inlineStr">
        <is>
          <t>SO-2482-2-M-PCBA</t>
        </is>
      </c>
      <c r="B246" s="25" t="inlineStr">
        <is>
          <t>EVT-0082</t>
        </is>
      </c>
      <c r="C246" s="25" t="inlineStr">
        <is>
          <t>WO-20260227-082</t>
        </is>
      </c>
      <c r="D246" s="25" t="inlineStr">
        <is>
          <t>SO-2482</t>
        </is>
      </c>
      <c r="E246" s="25" t="n">
        <v>2</v>
      </c>
      <c r="F246" s="25" t="inlineStr">
        <is>
          <t>M-PCBA</t>
        </is>
      </c>
      <c r="G246" s="25" t="inlineStr">
        <is>
          <t>主板组件</t>
        </is>
      </c>
      <c r="H246" s="51" t="n">
        <v>46082</v>
      </c>
      <c r="I246" s="25" t="n">
        <v>900</v>
      </c>
      <c r="J246" s="25" t="n">
        <v>1</v>
      </c>
      <c r="K246" s="25" t="n">
        <v>0</v>
      </c>
      <c r="L246" s="25" t="n">
        <v>972</v>
      </c>
      <c r="M246" s="25" t="n">
        <v>72</v>
      </c>
      <c r="N246" s="25" t="n">
        <v>0</v>
      </c>
      <c r="O246" s="25" t="n">
        <v>0</v>
      </c>
      <c r="P246" s="25">
        <f>MAX(0,I246*J246-K246)</f>
        <v/>
      </c>
      <c r="Q246" s="25">
        <f>MAX(0,L246-N246-M246+O246)</f>
        <v/>
      </c>
      <c r="R246" s="25">
        <f>MAX(0,P246-Q246)</f>
        <v/>
      </c>
      <c r="S246" s="51" t="n">
        <v>46081</v>
      </c>
      <c r="T246" s="51" t="n">
        <v>46081</v>
      </c>
      <c r="U246" s="25">
        <f>IF(S246=T246,"一致","冲突")</f>
        <v/>
      </c>
      <c r="V246" s="25" t="inlineStr">
        <is>
          <t>V3</t>
        </is>
      </c>
      <c r="W246" s="25" t="inlineStr">
        <is>
          <t>V3</t>
        </is>
      </c>
      <c r="X246" s="25">
        <f>IF(V246=W246,"一致","冲突")</f>
        <v/>
      </c>
      <c r="Y246" s="25">
        <f>IF(OR(R246&gt;0,U246="冲突",X246="冲突"),"高","低")</f>
        <v/>
      </c>
      <c r="Z246" s="25" t="inlineStr">
        <is>
          <t>团队模拟数据</t>
        </is>
      </c>
      <c r="AA246" s="25" t="inlineStr">
        <is>
          <t>依据业务规则生成，用于演示订单/BOM/库存/供应承诺闭环</t>
        </is>
      </c>
    </row>
    <row r="247">
      <c r="A247" s="25" t="inlineStr">
        <is>
          <t>SO-2482-3-M-HOUSING</t>
        </is>
      </c>
      <c r="B247" s="25" t="inlineStr">
        <is>
          <t>EVT-0082</t>
        </is>
      </c>
      <c r="C247" s="25" t="inlineStr">
        <is>
          <t>WO-20260227-082</t>
        </is>
      </c>
      <c r="D247" s="25" t="inlineStr">
        <is>
          <t>SO-2482</t>
        </is>
      </c>
      <c r="E247" s="25" t="n">
        <v>3</v>
      </c>
      <c r="F247" s="25" t="inlineStr">
        <is>
          <t>M-HOUSING</t>
        </is>
      </c>
      <c r="G247" s="25" t="inlineStr">
        <is>
          <t>结构件</t>
        </is>
      </c>
      <c r="H247" s="51" t="n">
        <v>46082</v>
      </c>
      <c r="I247" s="25" t="n">
        <v>900</v>
      </c>
      <c r="J247" s="25" t="n">
        <v>2</v>
      </c>
      <c r="K247" s="25" t="n">
        <v>0</v>
      </c>
      <c r="L247" s="25" t="n">
        <v>1944</v>
      </c>
      <c r="M247" s="25" t="n">
        <v>144</v>
      </c>
      <c r="N247" s="25" t="n">
        <v>0</v>
      </c>
      <c r="O247" s="25" t="n">
        <v>0</v>
      </c>
      <c r="P247" s="25">
        <f>MAX(0,I247*J247-K247)</f>
        <v/>
      </c>
      <c r="Q247" s="25">
        <f>MAX(0,L247-N247-M247+O247)</f>
        <v/>
      </c>
      <c r="R247" s="25">
        <f>MAX(0,P247-Q247)</f>
        <v/>
      </c>
      <c r="S247" s="51" t="n">
        <v>46081</v>
      </c>
      <c r="T247" s="51" t="n">
        <v>46081</v>
      </c>
      <c r="U247" s="25">
        <f>IF(S247=T247,"一致","冲突")</f>
        <v/>
      </c>
      <c r="V247" s="25" t="inlineStr">
        <is>
          <t>V3</t>
        </is>
      </c>
      <c r="W247" s="25" t="inlineStr">
        <is>
          <t>V3</t>
        </is>
      </c>
      <c r="X247" s="25">
        <f>IF(V247=W247,"一致","冲突")</f>
        <v/>
      </c>
      <c r="Y247" s="25">
        <f>IF(OR(R247&gt;0,U247="冲突",X247="冲突"),"高","低")</f>
        <v/>
      </c>
      <c r="Z247" s="25" t="inlineStr">
        <is>
          <t>团队模拟数据</t>
        </is>
      </c>
      <c r="AA247" s="25" t="inlineStr">
        <is>
          <t>依据业务规则生成，用于演示订单/BOM/库存/供应承诺闭环</t>
        </is>
      </c>
    </row>
    <row r="248">
      <c r="A248" s="25" t="inlineStr">
        <is>
          <t>SO-2483-1-M-DISPLAY</t>
        </is>
      </c>
      <c r="B248" s="25" t="inlineStr">
        <is>
          <t>EVT-0083</t>
        </is>
      </c>
      <c r="C248" s="25" t="inlineStr">
        <is>
          <t>WO-20260302-083</t>
        </is>
      </c>
      <c r="D248" s="25" t="inlineStr">
        <is>
          <t>SO-2483</t>
        </is>
      </c>
      <c r="E248" s="25" t="n">
        <v>1</v>
      </c>
      <c r="F248" s="25" t="inlineStr">
        <is>
          <t>M-DISPLAY</t>
        </is>
      </c>
      <c r="G248" s="25" t="inlineStr">
        <is>
          <t>显示模组</t>
        </is>
      </c>
      <c r="H248" s="51" t="n">
        <v>46085</v>
      </c>
      <c r="I248" s="25" t="n">
        <v>1000</v>
      </c>
      <c r="J248" s="25" t="n">
        <v>1</v>
      </c>
      <c r="K248" s="25" t="n">
        <v>0</v>
      </c>
      <c r="L248" s="25" t="n">
        <v>1080</v>
      </c>
      <c r="M248" s="25" t="n">
        <v>80</v>
      </c>
      <c r="N248" s="25" t="n">
        <v>0</v>
      </c>
      <c r="O248" s="25" t="n">
        <v>0</v>
      </c>
      <c r="P248" s="25">
        <f>MAX(0,I248*J248-K248)</f>
        <v/>
      </c>
      <c r="Q248" s="25">
        <f>MAX(0,L248-N248-M248+O248)</f>
        <v/>
      </c>
      <c r="R248" s="25">
        <f>MAX(0,P248-Q248)</f>
        <v/>
      </c>
      <c r="S248" s="51" t="n">
        <v>46084</v>
      </c>
      <c r="T248" s="51" t="n">
        <v>46084</v>
      </c>
      <c r="U248" s="25">
        <f>IF(S248=T248,"一致","冲突")</f>
        <v/>
      </c>
      <c r="V248" s="25" t="inlineStr">
        <is>
          <t>V3</t>
        </is>
      </c>
      <c r="W248" s="25" t="inlineStr">
        <is>
          <t>V3</t>
        </is>
      </c>
      <c r="X248" s="25">
        <f>IF(V248=W248,"一致","冲突")</f>
        <v/>
      </c>
      <c r="Y248" s="25">
        <f>IF(OR(R248&gt;0,U248="冲突",X248="冲突"),"高","低")</f>
        <v/>
      </c>
      <c r="Z248" s="25" t="inlineStr">
        <is>
          <t>团队模拟数据</t>
        </is>
      </c>
      <c r="AA248" s="25" t="inlineStr">
        <is>
          <t>依据业务规则生成，用于演示订单/BOM/库存/供应承诺闭环</t>
        </is>
      </c>
    </row>
    <row r="249">
      <c r="A249" s="25" t="inlineStr">
        <is>
          <t>SO-2483-2-M-PCBA</t>
        </is>
      </c>
      <c r="B249" s="25" t="inlineStr">
        <is>
          <t>EVT-0083</t>
        </is>
      </c>
      <c r="C249" s="25" t="inlineStr">
        <is>
          <t>WO-20260302-083</t>
        </is>
      </c>
      <c r="D249" s="25" t="inlineStr">
        <is>
          <t>SO-2483</t>
        </is>
      </c>
      <c r="E249" s="25" t="n">
        <v>2</v>
      </c>
      <c r="F249" s="25" t="inlineStr">
        <is>
          <t>M-PCBA</t>
        </is>
      </c>
      <c r="G249" s="25" t="inlineStr">
        <is>
          <t>主板组件</t>
        </is>
      </c>
      <c r="H249" s="51" t="n">
        <v>46085</v>
      </c>
      <c r="I249" s="25" t="n">
        <v>1000</v>
      </c>
      <c r="J249" s="25" t="n">
        <v>1</v>
      </c>
      <c r="K249" s="25" t="n">
        <v>0</v>
      </c>
      <c r="L249" s="25" t="n">
        <v>1080</v>
      </c>
      <c r="M249" s="25" t="n">
        <v>80</v>
      </c>
      <c r="N249" s="25" t="n">
        <v>0</v>
      </c>
      <c r="O249" s="25" t="n">
        <v>0</v>
      </c>
      <c r="P249" s="25">
        <f>MAX(0,I249*J249-K249)</f>
        <v/>
      </c>
      <c r="Q249" s="25">
        <f>MAX(0,L249-N249-M249+O249)</f>
        <v/>
      </c>
      <c r="R249" s="25">
        <f>MAX(0,P249-Q249)</f>
        <v/>
      </c>
      <c r="S249" s="51" t="n">
        <v>46084</v>
      </c>
      <c r="T249" s="51" t="n">
        <v>46084</v>
      </c>
      <c r="U249" s="25">
        <f>IF(S249=T249,"一致","冲突")</f>
        <v/>
      </c>
      <c r="V249" s="25" t="inlineStr">
        <is>
          <t>V3</t>
        </is>
      </c>
      <c r="W249" s="25" t="inlineStr">
        <is>
          <t>V3</t>
        </is>
      </c>
      <c r="X249" s="25">
        <f>IF(V249=W249,"一致","冲突")</f>
        <v/>
      </c>
      <c r="Y249" s="25">
        <f>IF(OR(R249&gt;0,U249="冲突",X249="冲突"),"高","低")</f>
        <v/>
      </c>
      <c r="Z249" s="25" t="inlineStr">
        <is>
          <t>团队模拟数据</t>
        </is>
      </c>
      <c r="AA249" s="25" t="inlineStr">
        <is>
          <t>依据业务规则生成，用于演示订单/BOM/库存/供应承诺闭环</t>
        </is>
      </c>
    </row>
    <row r="250">
      <c r="A250" s="25" t="inlineStr">
        <is>
          <t>SO-2483-3-M-HOUSING</t>
        </is>
      </c>
      <c r="B250" s="25" t="inlineStr">
        <is>
          <t>EVT-0083</t>
        </is>
      </c>
      <c r="C250" s="25" t="inlineStr">
        <is>
          <t>WO-20260302-083</t>
        </is>
      </c>
      <c r="D250" s="25" t="inlineStr">
        <is>
          <t>SO-2483</t>
        </is>
      </c>
      <c r="E250" s="25" t="n">
        <v>3</v>
      </c>
      <c r="F250" s="25" t="inlineStr">
        <is>
          <t>M-HOUSING</t>
        </is>
      </c>
      <c r="G250" s="25" t="inlineStr">
        <is>
          <t>结构件</t>
        </is>
      </c>
      <c r="H250" s="51" t="n">
        <v>46085</v>
      </c>
      <c r="I250" s="25" t="n">
        <v>1000</v>
      </c>
      <c r="J250" s="25" t="n">
        <v>2</v>
      </c>
      <c r="K250" s="25" t="n">
        <v>0</v>
      </c>
      <c r="L250" s="25" t="n">
        <v>1860</v>
      </c>
      <c r="M250" s="25" t="n">
        <v>160</v>
      </c>
      <c r="N250" s="25" t="n">
        <v>200</v>
      </c>
      <c r="O250" s="25" t="n">
        <v>0</v>
      </c>
      <c r="P250" s="25">
        <f>MAX(0,I250*J250-K250)</f>
        <v/>
      </c>
      <c r="Q250" s="25">
        <f>MAX(0,L250-N250-M250+O250)</f>
        <v/>
      </c>
      <c r="R250" s="25">
        <f>MAX(0,P250-Q250)</f>
        <v/>
      </c>
      <c r="S250" s="51" t="n">
        <v>46084</v>
      </c>
      <c r="T250" s="51" t="n">
        <v>46084</v>
      </c>
      <c r="U250" s="25">
        <f>IF(S250=T250,"一致","冲突")</f>
        <v/>
      </c>
      <c r="V250" s="25" t="inlineStr">
        <is>
          <t>V3</t>
        </is>
      </c>
      <c r="W250" s="25" t="inlineStr">
        <is>
          <t>V3</t>
        </is>
      </c>
      <c r="X250" s="25">
        <f>IF(V250=W250,"一致","冲突")</f>
        <v/>
      </c>
      <c r="Y250" s="25">
        <f>IF(OR(R250&gt;0,U250="冲突",X250="冲突"),"高","低")</f>
        <v/>
      </c>
      <c r="Z250" s="25" t="inlineStr">
        <is>
          <t>团队模拟数据</t>
        </is>
      </c>
      <c r="AA250" s="25" t="inlineStr">
        <is>
          <t>依据业务规则生成，用于演示订单/BOM/库存/供应承诺闭环</t>
        </is>
      </c>
    </row>
    <row r="251">
      <c r="A251" s="25" t="inlineStr">
        <is>
          <t>SO-2484-1-M-DISPLAY</t>
        </is>
      </c>
      <c r="B251" s="25" t="inlineStr">
        <is>
          <t>EVT-0084</t>
        </is>
      </c>
      <c r="C251" s="25" t="inlineStr">
        <is>
          <t>WO-20260303-084</t>
        </is>
      </c>
      <c r="D251" s="25" t="inlineStr">
        <is>
          <t>SO-2484</t>
        </is>
      </c>
      <c r="E251" s="25" t="n">
        <v>1</v>
      </c>
      <c r="F251" s="25" t="inlineStr">
        <is>
          <t>M-DISPLAY</t>
        </is>
      </c>
      <c r="G251" s="25" t="inlineStr">
        <is>
          <t>显示模组</t>
        </is>
      </c>
      <c r="H251" s="51" t="n">
        <v>46086</v>
      </c>
      <c r="I251" s="25" t="n">
        <v>1100</v>
      </c>
      <c r="J251" s="25" t="n">
        <v>1</v>
      </c>
      <c r="K251" s="25" t="n">
        <v>0</v>
      </c>
      <c r="L251" s="25" t="n">
        <v>1188</v>
      </c>
      <c r="M251" s="25" t="n">
        <v>88</v>
      </c>
      <c r="N251" s="25" t="n">
        <v>0</v>
      </c>
      <c r="O251" s="25" t="n">
        <v>0</v>
      </c>
      <c r="P251" s="25">
        <f>MAX(0,I251*J251-K251)</f>
        <v/>
      </c>
      <c r="Q251" s="25">
        <f>MAX(0,L251-N251-M251+O251)</f>
        <v/>
      </c>
      <c r="R251" s="25">
        <f>MAX(0,P251-Q251)</f>
        <v/>
      </c>
      <c r="S251" s="51" t="n">
        <v>46085</v>
      </c>
      <c r="T251" s="51" t="n">
        <v>46085</v>
      </c>
      <c r="U251" s="25">
        <f>IF(S251=T251,"一致","冲突")</f>
        <v/>
      </c>
      <c r="V251" s="25" t="inlineStr">
        <is>
          <t>V3</t>
        </is>
      </c>
      <c r="W251" s="25" t="inlineStr">
        <is>
          <t>V3</t>
        </is>
      </c>
      <c r="X251" s="25">
        <f>IF(V251=W251,"一致","冲突")</f>
        <v/>
      </c>
      <c r="Y251" s="25">
        <f>IF(OR(R251&gt;0,U251="冲突",X251="冲突"),"高","低")</f>
        <v/>
      </c>
      <c r="Z251" s="25" t="inlineStr">
        <is>
          <t>团队模拟数据</t>
        </is>
      </c>
      <c r="AA251" s="25" t="inlineStr">
        <is>
          <t>依据业务规则生成，用于演示订单/BOM/库存/供应承诺闭环</t>
        </is>
      </c>
    </row>
    <row r="252">
      <c r="A252" s="25" t="inlineStr">
        <is>
          <t>SO-2484-2-M-PCBA</t>
        </is>
      </c>
      <c r="B252" s="25" t="inlineStr">
        <is>
          <t>EVT-0084</t>
        </is>
      </c>
      <c r="C252" s="25" t="inlineStr">
        <is>
          <t>WO-20260303-084</t>
        </is>
      </c>
      <c r="D252" s="25" t="inlineStr">
        <is>
          <t>SO-2484</t>
        </is>
      </c>
      <c r="E252" s="25" t="n">
        <v>2</v>
      </c>
      <c r="F252" s="25" t="inlineStr">
        <is>
          <t>M-PCBA</t>
        </is>
      </c>
      <c r="G252" s="25" t="inlineStr">
        <is>
          <t>主板组件</t>
        </is>
      </c>
      <c r="H252" s="51" t="n">
        <v>46086</v>
      </c>
      <c r="I252" s="25" t="n">
        <v>1100</v>
      </c>
      <c r="J252" s="25" t="n">
        <v>1</v>
      </c>
      <c r="K252" s="25" t="n">
        <v>0</v>
      </c>
      <c r="L252" s="25" t="n">
        <v>1023</v>
      </c>
      <c r="M252" s="25" t="n">
        <v>88</v>
      </c>
      <c r="N252" s="25" t="n">
        <v>110</v>
      </c>
      <c r="O252" s="25" t="n">
        <v>0</v>
      </c>
      <c r="P252" s="25">
        <f>MAX(0,I252*J252-K252)</f>
        <v/>
      </c>
      <c r="Q252" s="25">
        <f>MAX(0,L252-N252-M252+O252)</f>
        <v/>
      </c>
      <c r="R252" s="25">
        <f>MAX(0,P252-Q252)</f>
        <v/>
      </c>
      <c r="S252" s="51" t="n">
        <v>46085</v>
      </c>
      <c r="T252" s="51" t="n">
        <v>46085</v>
      </c>
      <c r="U252" s="25">
        <f>IF(S252=T252,"一致","冲突")</f>
        <v/>
      </c>
      <c r="V252" s="25" t="inlineStr">
        <is>
          <t>V3</t>
        </is>
      </c>
      <c r="W252" s="25" t="inlineStr">
        <is>
          <t>V3</t>
        </is>
      </c>
      <c r="X252" s="25">
        <f>IF(V252=W252,"一致","冲突")</f>
        <v/>
      </c>
      <c r="Y252" s="25">
        <f>IF(OR(R252&gt;0,U252="冲突",X252="冲突"),"高","低")</f>
        <v/>
      </c>
      <c r="Z252" s="25" t="inlineStr">
        <is>
          <t>团队模拟数据</t>
        </is>
      </c>
      <c r="AA252" s="25" t="inlineStr">
        <is>
          <t>依据业务规则生成，用于演示订单/BOM/库存/供应承诺闭环</t>
        </is>
      </c>
    </row>
    <row r="253">
      <c r="A253" s="25" t="inlineStr">
        <is>
          <t>SO-2484-3-M-HOUSING</t>
        </is>
      </c>
      <c r="B253" s="25" t="inlineStr">
        <is>
          <t>EVT-0084</t>
        </is>
      </c>
      <c r="C253" s="25" t="inlineStr">
        <is>
          <t>WO-20260303-084</t>
        </is>
      </c>
      <c r="D253" s="25" t="inlineStr">
        <is>
          <t>SO-2484</t>
        </is>
      </c>
      <c r="E253" s="25" t="n">
        <v>3</v>
      </c>
      <c r="F253" s="25" t="inlineStr">
        <is>
          <t>M-HOUSING</t>
        </is>
      </c>
      <c r="G253" s="25" t="inlineStr">
        <is>
          <t>结构件</t>
        </is>
      </c>
      <c r="H253" s="51" t="n">
        <v>46086</v>
      </c>
      <c r="I253" s="25" t="n">
        <v>1100</v>
      </c>
      <c r="J253" s="25" t="n">
        <v>2</v>
      </c>
      <c r="K253" s="25" t="n">
        <v>0</v>
      </c>
      <c r="L253" s="25" t="n">
        <v>1936</v>
      </c>
      <c r="M253" s="25" t="n">
        <v>176</v>
      </c>
      <c r="N253" s="25" t="n">
        <v>0</v>
      </c>
      <c r="O253" s="25" t="n">
        <v>440</v>
      </c>
      <c r="P253" s="25">
        <f>MAX(0,I253*J253-K253)</f>
        <v/>
      </c>
      <c r="Q253" s="25">
        <f>MAX(0,L253-N253-M253+O253)</f>
        <v/>
      </c>
      <c r="R253" s="25">
        <f>MAX(0,P253-Q253)</f>
        <v/>
      </c>
      <c r="S253" s="51" t="n">
        <v>46085</v>
      </c>
      <c r="T253" s="51" t="n">
        <v>46085</v>
      </c>
      <c r="U253" s="25">
        <f>IF(S253=T253,"一致","冲突")</f>
        <v/>
      </c>
      <c r="V253" s="25" t="inlineStr">
        <is>
          <t>V3</t>
        </is>
      </c>
      <c r="W253" s="25" t="inlineStr">
        <is>
          <t>V3</t>
        </is>
      </c>
      <c r="X253" s="25">
        <f>IF(V253=W253,"一致","冲突")</f>
        <v/>
      </c>
      <c r="Y253" s="25">
        <f>IF(OR(R253&gt;0,U253="冲突",X253="冲突"),"高","低")</f>
        <v/>
      </c>
      <c r="Z253" s="25" t="inlineStr">
        <is>
          <t>团队模拟数据</t>
        </is>
      </c>
      <c r="AA253" s="25" t="inlineStr">
        <is>
          <t>依据业务规则生成，用于演示订单/BOM/库存/供应承诺闭环</t>
        </is>
      </c>
    </row>
    <row r="254">
      <c r="A254" s="25" t="inlineStr">
        <is>
          <t>SO-2485-1-M-DISPLAY</t>
        </is>
      </c>
      <c r="B254" s="25" t="inlineStr">
        <is>
          <t>EVT-0085</t>
        </is>
      </c>
      <c r="C254" s="25" t="inlineStr">
        <is>
          <t>WO-20260304-085</t>
        </is>
      </c>
      <c r="D254" s="25" t="inlineStr">
        <is>
          <t>SO-2485</t>
        </is>
      </c>
      <c r="E254" s="25" t="n">
        <v>1</v>
      </c>
      <c r="F254" s="25" t="inlineStr">
        <is>
          <t>M-DISPLAY</t>
        </is>
      </c>
      <c r="G254" s="25" t="inlineStr">
        <is>
          <t>显示模组</t>
        </is>
      </c>
      <c r="H254" s="51" t="n">
        <v>46087</v>
      </c>
      <c r="I254" s="25" t="n">
        <v>1200</v>
      </c>
      <c r="J254" s="25" t="n">
        <v>1</v>
      </c>
      <c r="K254" s="25" t="n">
        <v>0</v>
      </c>
      <c r="L254" s="25" t="n">
        <v>1116</v>
      </c>
      <c r="M254" s="25" t="n">
        <v>96</v>
      </c>
      <c r="N254" s="25" t="n">
        <v>120</v>
      </c>
      <c r="O254" s="25" t="n">
        <v>0</v>
      </c>
      <c r="P254" s="25">
        <f>MAX(0,I254*J254-K254)</f>
        <v/>
      </c>
      <c r="Q254" s="25">
        <f>MAX(0,L254-N254-M254+O254)</f>
        <v/>
      </c>
      <c r="R254" s="25">
        <f>MAX(0,P254-Q254)</f>
        <v/>
      </c>
      <c r="S254" s="51" t="n">
        <v>46086</v>
      </c>
      <c r="T254" s="51" t="n">
        <v>46088</v>
      </c>
      <c r="U254" s="25">
        <f>IF(S254=T254,"一致","冲突")</f>
        <v/>
      </c>
      <c r="V254" s="25" t="inlineStr">
        <is>
          <t>V3</t>
        </is>
      </c>
      <c r="W254" s="25" t="inlineStr">
        <is>
          <t>V3</t>
        </is>
      </c>
      <c r="X254" s="25">
        <f>IF(V254=W254,"一致","冲突")</f>
        <v/>
      </c>
      <c r="Y254" s="25">
        <f>IF(OR(R254&gt;0,U254="冲突",X254="冲突"),"高","低")</f>
        <v/>
      </c>
      <c r="Z254" s="25" t="inlineStr">
        <is>
          <t>团队模拟数据</t>
        </is>
      </c>
      <c r="AA254" s="25" t="inlineStr">
        <is>
          <t>依据业务规则生成，用于演示订单/BOM/库存/供应承诺闭环</t>
        </is>
      </c>
    </row>
    <row r="255">
      <c r="A255" s="25" t="inlineStr">
        <is>
          <t>SO-2485-2-M-PCBA</t>
        </is>
      </c>
      <c r="B255" s="25" t="inlineStr">
        <is>
          <t>EVT-0085</t>
        </is>
      </c>
      <c r="C255" s="25" t="inlineStr">
        <is>
          <t>WO-20260304-085</t>
        </is>
      </c>
      <c r="D255" s="25" t="inlineStr">
        <is>
          <t>SO-2485</t>
        </is>
      </c>
      <c r="E255" s="25" t="n">
        <v>2</v>
      </c>
      <c r="F255" s="25" t="inlineStr">
        <is>
          <t>M-PCBA</t>
        </is>
      </c>
      <c r="G255" s="25" t="inlineStr">
        <is>
          <t>主板组件</t>
        </is>
      </c>
      <c r="H255" s="51" t="n">
        <v>46087</v>
      </c>
      <c r="I255" s="25" t="n">
        <v>1200</v>
      </c>
      <c r="J255" s="25" t="n">
        <v>1</v>
      </c>
      <c r="K255" s="25" t="n">
        <v>0</v>
      </c>
      <c r="L255" s="25" t="n">
        <v>1056</v>
      </c>
      <c r="M255" s="25" t="n">
        <v>96</v>
      </c>
      <c r="N255" s="25" t="n">
        <v>0</v>
      </c>
      <c r="O255" s="25" t="n">
        <v>240</v>
      </c>
      <c r="P255" s="25">
        <f>MAX(0,I255*J255-K255)</f>
        <v/>
      </c>
      <c r="Q255" s="25">
        <f>MAX(0,L255-N255-M255+O255)</f>
        <v/>
      </c>
      <c r="R255" s="25">
        <f>MAX(0,P255-Q255)</f>
        <v/>
      </c>
      <c r="S255" s="51" t="n">
        <v>46086</v>
      </c>
      <c r="T255" s="51" t="n">
        <v>46086</v>
      </c>
      <c r="U255" s="25">
        <f>IF(S255=T255,"一致","冲突")</f>
        <v/>
      </c>
      <c r="V255" s="25" t="inlineStr">
        <is>
          <t>V3</t>
        </is>
      </c>
      <c r="W255" s="25" t="inlineStr">
        <is>
          <t>V3</t>
        </is>
      </c>
      <c r="X255" s="25">
        <f>IF(V255=W255,"一致","冲突")</f>
        <v/>
      </c>
      <c r="Y255" s="25">
        <f>IF(OR(R255&gt;0,U255="冲突",X255="冲突"),"高","低")</f>
        <v/>
      </c>
      <c r="Z255" s="25" t="inlineStr">
        <is>
          <t>团队模拟数据</t>
        </is>
      </c>
      <c r="AA255" s="25" t="inlineStr">
        <is>
          <t>依据业务规则生成，用于演示订单/BOM/库存/供应承诺闭环</t>
        </is>
      </c>
    </row>
    <row r="256">
      <c r="A256" s="25" t="inlineStr">
        <is>
          <t>SO-2485-3-M-HOUSING</t>
        </is>
      </c>
      <c r="B256" s="25" t="inlineStr">
        <is>
          <t>EVT-0085</t>
        </is>
      </c>
      <c r="C256" s="25" t="inlineStr">
        <is>
          <t>WO-20260304-085</t>
        </is>
      </c>
      <c r="D256" s="25" t="inlineStr">
        <is>
          <t>SO-2485</t>
        </is>
      </c>
      <c r="E256" s="25" t="n">
        <v>3</v>
      </c>
      <c r="F256" s="25" t="inlineStr">
        <is>
          <t>M-HOUSING</t>
        </is>
      </c>
      <c r="G256" s="25" t="inlineStr">
        <is>
          <t>结构件</t>
        </is>
      </c>
      <c r="H256" s="51" t="n">
        <v>46087</v>
      </c>
      <c r="I256" s="25" t="n">
        <v>1200</v>
      </c>
      <c r="J256" s="25" t="n">
        <v>2</v>
      </c>
      <c r="K256" s="25" t="n">
        <v>0</v>
      </c>
      <c r="L256" s="25" t="n">
        <v>2592</v>
      </c>
      <c r="M256" s="25" t="n">
        <v>192</v>
      </c>
      <c r="N256" s="25" t="n">
        <v>0</v>
      </c>
      <c r="O256" s="25" t="n">
        <v>0</v>
      </c>
      <c r="P256" s="25">
        <f>MAX(0,I256*J256-K256)</f>
        <v/>
      </c>
      <c r="Q256" s="25">
        <f>MAX(0,L256-N256-M256+O256)</f>
        <v/>
      </c>
      <c r="R256" s="25">
        <f>MAX(0,P256-Q256)</f>
        <v/>
      </c>
      <c r="S256" s="51" t="n">
        <v>46086</v>
      </c>
      <c r="T256" s="51" t="n">
        <v>46086</v>
      </c>
      <c r="U256" s="25">
        <f>IF(S256=T256,"一致","冲突")</f>
        <v/>
      </c>
      <c r="V256" s="25" t="inlineStr">
        <is>
          <t>V3</t>
        </is>
      </c>
      <c r="W256" s="25" t="inlineStr">
        <is>
          <t>V3</t>
        </is>
      </c>
      <c r="X256" s="25">
        <f>IF(V256=W256,"一致","冲突")</f>
        <v/>
      </c>
      <c r="Y256" s="25">
        <f>IF(OR(R256&gt;0,U256="冲突",X256="冲突"),"高","低")</f>
        <v/>
      </c>
      <c r="Z256" s="25" t="inlineStr">
        <is>
          <t>团队模拟数据</t>
        </is>
      </c>
      <c r="AA256" s="25" t="inlineStr">
        <is>
          <t>依据业务规则生成，用于演示订单/BOM/库存/供应承诺闭环</t>
        </is>
      </c>
    </row>
    <row r="257">
      <c r="A257" s="25" t="inlineStr">
        <is>
          <t>SO-2486-1-M-DISPLAY</t>
        </is>
      </c>
      <c r="B257" s="25" t="inlineStr">
        <is>
          <t>EVT-0086</t>
        </is>
      </c>
      <c r="C257" s="25" t="inlineStr">
        <is>
          <t>WO-20260305-086</t>
        </is>
      </c>
      <c r="D257" s="25" t="inlineStr">
        <is>
          <t>SO-2486</t>
        </is>
      </c>
      <c r="E257" s="25" t="n">
        <v>1</v>
      </c>
      <c r="F257" s="25" t="inlineStr">
        <is>
          <t>M-DISPLAY</t>
        </is>
      </c>
      <c r="G257" s="25" t="inlineStr">
        <is>
          <t>显示模组</t>
        </is>
      </c>
      <c r="H257" s="51" t="n">
        <v>46088</v>
      </c>
      <c r="I257" s="25" t="n">
        <v>800</v>
      </c>
      <c r="J257" s="25" t="n">
        <v>1</v>
      </c>
      <c r="K257" s="25" t="n">
        <v>0</v>
      </c>
      <c r="L257" s="25" t="n">
        <v>704</v>
      </c>
      <c r="M257" s="25" t="n">
        <v>64</v>
      </c>
      <c r="N257" s="25" t="n">
        <v>0</v>
      </c>
      <c r="O257" s="25" t="n">
        <v>160</v>
      </c>
      <c r="P257" s="25">
        <f>MAX(0,I257*J257-K257)</f>
        <v/>
      </c>
      <c r="Q257" s="25">
        <f>MAX(0,L257-N257-M257+O257)</f>
        <v/>
      </c>
      <c r="R257" s="25">
        <f>MAX(0,P257-Q257)</f>
        <v/>
      </c>
      <c r="S257" s="51" t="n">
        <v>46087</v>
      </c>
      <c r="T257" s="51" t="n">
        <v>46087</v>
      </c>
      <c r="U257" s="25">
        <f>IF(S257=T257,"一致","冲突")</f>
        <v/>
      </c>
      <c r="V257" s="25" t="inlineStr">
        <is>
          <t>V3</t>
        </is>
      </c>
      <c r="W257" s="25" t="inlineStr">
        <is>
          <t>V3</t>
        </is>
      </c>
      <c r="X257" s="25">
        <f>IF(V257=W257,"一致","冲突")</f>
        <v/>
      </c>
      <c r="Y257" s="25">
        <f>IF(OR(R257&gt;0,U257="冲突",X257="冲突"),"高","低")</f>
        <v/>
      </c>
      <c r="Z257" s="25" t="inlineStr">
        <is>
          <t>团队模拟数据</t>
        </is>
      </c>
      <c r="AA257" s="25" t="inlineStr">
        <is>
          <t>依据业务规则生成，用于演示订单/BOM/库存/供应承诺闭环</t>
        </is>
      </c>
    </row>
    <row r="258">
      <c r="A258" s="25" t="inlineStr">
        <is>
          <t>SO-2486-2-M-PCBA</t>
        </is>
      </c>
      <c r="B258" s="25" t="inlineStr">
        <is>
          <t>EVT-0086</t>
        </is>
      </c>
      <c r="C258" s="25" t="inlineStr">
        <is>
          <t>WO-20260305-086</t>
        </is>
      </c>
      <c r="D258" s="25" t="inlineStr">
        <is>
          <t>SO-2486</t>
        </is>
      </c>
      <c r="E258" s="25" t="n">
        <v>2</v>
      </c>
      <c r="F258" s="25" t="inlineStr">
        <is>
          <t>M-PCBA</t>
        </is>
      </c>
      <c r="G258" s="25" t="inlineStr">
        <is>
          <t>主板组件</t>
        </is>
      </c>
      <c r="H258" s="51" t="n">
        <v>46088</v>
      </c>
      <c r="I258" s="25" t="n">
        <v>800</v>
      </c>
      <c r="J258" s="25" t="n">
        <v>1</v>
      </c>
      <c r="K258" s="25" t="n">
        <v>0</v>
      </c>
      <c r="L258" s="25" t="n">
        <v>864</v>
      </c>
      <c r="M258" s="25" t="n">
        <v>64</v>
      </c>
      <c r="N258" s="25" t="n">
        <v>0</v>
      </c>
      <c r="O258" s="25" t="n">
        <v>0</v>
      </c>
      <c r="P258" s="25">
        <f>MAX(0,I258*J258-K258)</f>
        <v/>
      </c>
      <c r="Q258" s="25">
        <f>MAX(0,L258-N258-M258+O258)</f>
        <v/>
      </c>
      <c r="R258" s="25">
        <f>MAX(0,P258-Q258)</f>
        <v/>
      </c>
      <c r="S258" s="51" t="n">
        <v>46087</v>
      </c>
      <c r="T258" s="51" t="n">
        <v>46087</v>
      </c>
      <c r="U258" s="25">
        <f>IF(S258=T258,"一致","冲突")</f>
        <v/>
      </c>
      <c r="V258" s="25" t="inlineStr">
        <is>
          <t>V3</t>
        </is>
      </c>
      <c r="W258" s="25" t="inlineStr">
        <is>
          <t>V3</t>
        </is>
      </c>
      <c r="X258" s="25">
        <f>IF(V258=W258,"一致","冲突")</f>
        <v/>
      </c>
      <c r="Y258" s="25">
        <f>IF(OR(R258&gt;0,U258="冲突",X258="冲突"),"高","低")</f>
        <v/>
      </c>
      <c r="Z258" s="25" t="inlineStr">
        <is>
          <t>团队模拟数据</t>
        </is>
      </c>
      <c r="AA258" s="25" t="inlineStr">
        <is>
          <t>依据业务规则生成，用于演示订单/BOM/库存/供应承诺闭环</t>
        </is>
      </c>
    </row>
    <row r="259">
      <c r="A259" s="25" t="inlineStr">
        <is>
          <t>SO-2486-3-M-HOUSING</t>
        </is>
      </c>
      <c r="B259" s="25" t="inlineStr">
        <is>
          <t>EVT-0086</t>
        </is>
      </c>
      <c r="C259" s="25" t="inlineStr">
        <is>
          <t>WO-20260305-086</t>
        </is>
      </c>
      <c r="D259" s="25" t="inlineStr">
        <is>
          <t>SO-2486</t>
        </is>
      </c>
      <c r="E259" s="25" t="n">
        <v>3</v>
      </c>
      <c r="F259" s="25" t="inlineStr">
        <is>
          <t>M-HOUSING</t>
        </is>
      </c>
      <c r="G259" s="25" t="inlineStr">
        <is>
          <t>结构件</t>
        </is>
      </c>
      <c r="H259" s="51" t="n">
        <v>46088</v>
      </c>
      <c r="I259" s="25" t="n">
        <v>800</v>
      </c>
      <c r="J259" s="25" t="n">
        <v>2</v>
      </c>
      <c r="K259" s="25" t="n">
        <v>0</v>
      </c>
      <c r="L259" s="25" t="n">
        <v>1728</v>
      </c>
      <c r="M259" s="25" t="n">
        <v>128</v>
      </c>
      <c r="N259" s="25" t="n">
        <v>0</v>
      </c>
      <c r="O259" s="25" t="n">
        <v>0</v>
      </c>
      <c r="P259" s="25">
        <f>MAX(0,I259*J259-K259)</f>
        <v/>
      </c>
      <c r="Q259" s="25">
        <f>MAX(0,L259-N259-M259+O259)</f>
        <v/>
      </c>
      <c r="R259" s="25">
        <f>MAX(0,P259-Q259)</f>
        <v/>
      </c>
      <c r="S259" s="51" t="n">
        <v>46087</v>
      </c>
      <c r="T259" s="51" t="n">
        <v>46087</v>
      </c>
      <c r="U259" s="25">
        <f>IF(S259=T259,"一致","冲突")</f>
        <v/>
      </c>
      <c r="V259" s="25" t="inlineStr">
        <is>
          <t>V3</t>
        </is>
      </c>
      <c r="W259" s="25" t="inlineStr">
        <is>
          <t>V3</t>
        </is>
      </c>
      <c r="X259" s="25">
        <f>IF(V259=W259,"一致","冲突")</f>
        <v/>
      </c>
      <c r="Y259" s="25">
        <f>IF(OR(R259&gt;0,U259="冲突",X259="冲突"),"高","低")</f>
        <v/>
      </c>
      <c r="Z259" s="25" t="inlineStr">
        <is>
          <t>团队模拟数据</t>
        </is>
      </c>
      <c r="AA259" s="25" t="inlineStr">
        <is>
          <t>依据业务规则生成，用于演示订单/BOM/库存/供应承诺闭环</t>
        </is>
      </c>
    </row>
    <row r="260">
      <c r="A260" s="25" t="inlineStr">
        <is>
          <t>SO-2487-1-M-DISPLAY</t>
        </is>
      </c>
      <c r="B260" s="25" t="inlineStr">
        <is>
          <t>EVT-0087</t>
        </is>
      </c>
      <c r="C260" s="25" t="inlineStr">
        <is>
          <t>WO-20260306-087</t>
        </is>
      </c>
      <c r="D260" s="25" t="inlineStr">
        <is>
          <t>SO-2487</t>
        </is>
      </c>
      <c r="E260" s="25" t="n">
        <v>1</v>
      </c>
      <c r="F260" s="25" t="inlineStr">
        <is>
          <t>M-DISPLAY</t>
        </is>
      </c>
      <c r="G260" s="25" t="inlineStr">
        <is>
          <t>显示模组</t>
        </is>
      </c>
      <c r="H260" s="51" t="n">
        <v>46089</v>
      </c>
      <c r="I260" s="25" t="n">
        <v>900</v>
      </c>
      <c r="J260" s="25" t="n">
        <v>1</v>
      </c>
      <c r="K260" s="25" t="n">
        <v>0</v>
      </c>
      <c r="L260" s="25" t="n">
        <v>972</v>
      </c>
      <c r="M260" s="25" t="n">
        <v>72</v>
      </c>
      <c r="N260" s="25" t="n">
        <v>0</v>
      </c>
      <c r="O260" s="25" t="n">
        <v>0</v>
      </c>
      <c r="P260" s="25">
        <f>MAX(0,I260*J260-K260)</f>
        <v/>
      </c>
      <c r="Q260" s="25">
        <f>MAX(0,L260-N260-M260+O260)</f>
        <v/>
      </c>
      <c r="R260" s="25">
        <f>MAX(0,P260-Q260)</f>
        <v/>
      </c>
      <c r="S260" s="51" t="n">
        <v>46088</v>
      </c>
      <c r="T260" s="51" t="n">
        <v>46088</v>
      </c>
      <c r="U260" s="25">
        <f>IF(S260=T260,"一致","冲突")</f>
        <v/>
      </c>
      <c r="V260" s="25" t="inlineStr">
        <is>
          <t>V3</t>
        </is>
      </c>
      <c r="W260" s="25" t="inlineStr">
        <is>
          <t>V3</t>
        </is>
      </c>
      <c r="X260" s="25">
        <f>IF(V260=W260,"一致","冲突")</f>
        <v/>
      </c>
      <c r="Y260" s="25">
        <f>IF(OR(R260&gt;0,U260="冲突",X260="冲突"),"高","低")</f>
        <v/>
      </c>
      <c r="Z260" s="25" t="inlineStr">
        <is>
          <t>团队模拟数据</t>
        </is>
      </c>
      <c r="AA260" s="25" t="inlineStr">
        <is>
          <t>依据业务规则生成，用于演示订单/BOM/库存/供应承诺闭环</t>
        </is>
      </c>
    </row>
    <row r="261">
      <c r="A261" s="25" t="inlineStr">
        <is>
          <t>SO-2487-2-M-PCBA</t>
        </is>
      </c>
      <c r="B261" s="25" t="inlineStr">
        <is>
          <t>EVT-0087</t>
        </is>
      </c>
      <c r="C261" s="25" t="inlineStr">
        <is>
          <t>WO-20260306-087</t>
        </is>
      </c>
      <c r="D261" s="25" t="inlineStr">
        <is>
          <t>SO-2487</t>
        </is>
      </c>
      <c r="E261" s="25" t="n">
        <v>2</v>
      </c>
      <c r="F261" s="25" t="inlineStr">
        <is>
          <t>M-PCBA</t>
        </is>
      </c>
      <c r="G261" s="25" t="inlineStr">
        <is>
          <t>主板组件</t>
        </is>
      </c>
      <c r="H261" s="51" t="n">
        <v>46089</v>
      </c>
      <c r="I261" s="25" t="n">
        <v>900</v>
      </c>
      <c r="J261" s="25" t="n">
        <v>1</v>
      </c>
      <c r="K261" s="25" t="n">
        <v>0</v>
      </c>
      <c r="L261" s="25" t="n">
        <v>972</v>
      </c>
      <c r="M261" s="25" t="n">
        <v>72</v>
      </c>
      <c r="N261" s="25" t="n">
        <v>0</v>
      </c>
      <c r="O261" s="25" t="n">
        <v>0</v>
      </c>
      <c r="P261" s="25">
        <f>MAX(0,I261*J261-K261)</f>
        <v/>
      </c>
      <c r="Q261" s="25">
        <f>MAX(0,L261-N261-M261+O261)</f>
        <v/>
      </c>
      <c r="R261" s="25">
        <f>MAX(0,P261-Q261)</f>
        <v/>
      </c>
      <c r="S261" s="51" t="n">
        <v>46088</v>
      </c>
      <c r="T261" s="51" t="n">
        <v>46088</v>
      </c>
      <c r="U261" s="25">
        <f>IF(S261=T261,"一致","冲突")</f>
        <v/>
      </c>
      <c r="V261" s="25" t="inlineStr">
        <is>
          <t>V3</t>
        </is>
      </c>
      <c r="W261" s="25" t="inlineStr">
        <is>
          <t>V3</t>
        </is>
      </c>
      <c r="X261" s="25">
        <f>IF(V261=W261,"一致","冲突")</f>
        <v/>
      </c>
      <c r="Y261" s="25">
        <f>IF(OR(R261&gt;0,U261="冲突",X261="冲突"),"高","低")</f>
        <v/>
      </c>
      <c r="Z261" s="25" t="inlineStr">
        <is>
          <t>团队模拟数据</t>
        </is>
      </c>
      <c r="AA261" s="25" t="inlineStr">
        <is>
          <t>依据业务规则生成，用于演示订单/BOM/库存/供应承诺闭环</t>
        </is>
      </c>
    </row>
    <row r="262">
      <c r="A262" s="25" t="inlineStr">
        <is>
          <t>SO-2487-3-M-HOUSING</t>
        </is>
      </c>
      <c r="B262" s="25" t="inlineStr">
        <is>
          <t>EVT-0087</t>
        </is>
      </c>
      <c r="C262" s="25" t="inlineStr">
        <is>
          <t>WO-20260306-087</t>
        </is>
      </c>
      <c r="D262" s="25" t="inlineStr">
        <is>
          <t>SO-2487</t>
        </is>
      </c>
      <c r="E262" s="25" t="n">
        <v>3</v>
      </c>
      <c r="F262" s="25" t="inlineStr">
        <is>
          <t>M-HOUSING</t>
        </is>
      </c>
      <c r="G262" s="25" t="inlineStr">
        <is>
          <t>结构件</t>
        </is>
      </c>
      <c r="H262" s="51" t="n">
        <v>46089</v>
      </c>
      <c r="I262" s="25" t="n">
        <v>900</v>
      </c>
      <c r="J262" s="25" t="n">
        <v>2</v>
      </c>
      <c r="K262" s="25" t="n">
        <v>0</v>
      </c>
      <c r="L262" s="25" t="n">
        <v>1494</v>
      </c>
      <c r="M262" s="25" t="n">
        <v>144</v>
      </c>
      <c r="N262" s="25" t="n">
        <v>0</v>
      </c>
      <c r="O262" s="25" t="n">
        <v>0</v>
      </c>
      <c r="P262" s="25">
        <f>MAX(0,I262*J262-K262)</f>
        <v/>
      </c>
      <c r="Q262" s="25">
        <f>MAX(0,L262-N262-M262+O262)</f>
        <v/>
      </c>
      <c r="R262" s="25">
        <f>MAX(0,P262-Q262)</f>
        <v/>
      </c>
      <c r="S262" s="51" t="n">
        <v>46088</v>
      </c>
      <c r="T262" s="51" t="n">
        <v>46088</v>
      </c>
      <c r="U262" s="25">
        <f>IF(S262=T262,"一致","冲突")</f>
        <v/>
      </c>
      <c r="V262" s="25" t="inlineStr">
        <is>
          <t>V3</t>
        </is>
      </c>
      <c r="W262" s="25" t="inlineStr">
        <is>
          <t>V3</t>
        </is>
      </c>
      <c r="X262" s="25">
        <f>IF(V262=W262,"一致","冲突")</f>
        <v/>
      </c>
      <c r="Y262" s="25">
        <f>IF(OR(R262&gt;0,U262="冲突",X262="冲突"),"高","低")</f>
        <v/>
      </c>
      <c r="Z262" s="25" t="inlineStr">
        <is>
          <t>团队模拟数据</t>
        </is>
      </c>
      <c r="AA262" s="25" t="inlineStr">
        <is>
          <t>依据业务规则生成，用于演示订单/BOM/库存/供应承诺闭环</t>
        </is>
      </c>
    </row>
    <row r="263">
      <c r="A263" s="25" t="inlineStr">
        <is>
          <t>SO-2488-1-M-DISPLAY</t>
        </is>
      </c>
      <c r="B263" s="25" t="inlineStr">
        <is>
          <t>EVT-0088</t>
        </is>
      </c>
      <c r="C263" s="25" t="inlineStr">
        <is>
          <t>WO-20260309-088</t>
        </is>
      </c>
      <c r="D263" s="25" t="inlineStr">
        <is>
          <t>SO-2488</t>
        </is>
      </c>
      <c r="E263" s="25" t="n">
        <v>1</v>
      </c>
      <c r="F263" s="25" t="inlineStr">
        <is>
          <t>M-DISPLAY</t>
        </is>
      </c>
      <c r="G263" s="25" t="inlineStr">
        <is>
          <t>显示模组</t>
        </is>
      </c>
      <c r="H263" s="51" t="n">
        <v>46092</v>
      </c>
      <c r="I263" s="25" t="n">
        <v>1000</v>
      </c>
      <c r="J263" s="25" t="n">
        <v>1</v>
      </c>
      <c r="K263" s="25" t="n">
        <v>0</v>
      </c>
      <c r="L263" s="25" t="n">
        <v>1080</v>
      </c>
      <c r="M263" s="25" t="n">
        <v>80</v>
      </c>
      <c r="N263" s="25" t="n">
        <v>0</v>
      </c>
      <c r="O263" s="25" t="n">
        <v>0</v>
      </c>
      <c r="P263" s="25">
        <f>MAX(0,I263*J263-K263)</f>
        <v/>
      </c>
      <c r="Q263" s="25">
        <f>MAX(0,L263-N263-M263+O263)</f>
        <v/>
      </c>
      <c r="R263" s="25">
        <f>MAX(0,P263-Q263)</f>
        <v/>
      </c>
      <c r="S263" s="51" t="n">
        <v>46091</v>
      </c>
      <c r="T263" s="51" t="n">
        <v>46091</v>
      </c>
      <c r="U263" s="25">
        <f>IF(S263=T263,"一致","冲突")</f>
        <v/>
      </c>
      <c r="V263" s="25" t="inlineStr">
        <is>
          <t>V3</t>
        </is>
      </c>
      <c r="W263" s="25" t="inlineStr">
        <is>
          <t>V3</t>
        </is>
      </c>
      <c r="X263" s="25">
        <f>IF(V263=W263,"一致","冲突")</f>
        <v/>
      </c>
      <c r="Y263" s="25">
        <f>IF(OR(R263&gt;0,U263="冲突",X263="冲突"),"高","低")</f>
        <v/>
      </c>
      <c r="Z263" s="25" t="inlineStr">
        <is>
          <t>团队模拟数据</t>
        </is>
      </c>
      <c r="AA263" s="25" t="inlineStr">
        <is>
          <t>依据业务规则生成，用于演示订单/BOM/库存/供应承诺闭环</t>
        </is>
      </c>
    </row>
    <row r="264">
      <c r="A264" s="25" t="inlineStr">
        <is>
          <t>SO-2488-2-M-PCBA</t>
        </is>
      </c>
      <c r="B264" s="25" t="inlineStr">
        <is>
          <t>EVT-0088</t>
        </is>
      </c>
      <c r="C264" s="25" t="inlineStr">
        <is>
          <t>WO-20260309-088</t>
        </is>
      </c>
      <c r="D264" s="25" t="inlineStr">
        <is>
          <t>SO-2488</t>
        </is>
      </c>
      <c r="E264" s="25" t="n">
        <v>2</v>
      </c>
      <c r="F264" s="25" t="inlineStr">
        <is>
          <t>M-PCBA</t>
        </is>
      </c>
      <c r="G264" s="25" t="inlineStr">
        <is>
          <t>主板组件</t>
        </is>
      </c>
      <c r="H264" s="51" t="n">
        <v>46092</v>
      </c>
      <c r="I264" s="25" t="n">
        <v>1000</v>
      </c>
      <c r="J264" s="25" t="n">
        <v>1</v>
      </c>
      <c r="K264" s="25" t="n">
        <v>0</v>
      </c>
      <c r="L264" s="25" t="n">
        <v>830</v>
      </c>
      <c r="M264" s="25" t="n">
        <v>80</v>
      </c>
      <c r="N264" s="25" t="n">
        <v>0</v>
      </c>
      <c r="O264" s="25" t="n">
        <v>0</v>
      </c>
      <c r="P264" s="25">
        <f>MAX(0,I264*J264-K264)</f>
        <v/>
      </c>
      <c r="Q264" s="25">
        <f>MAX(0,L264-N264-M264+O264)</f>
        <v/>
      </c>
      <c r="R264" s="25">
        <f>MAX(0,P264-Q264)</f>
        <v/>
      </c>
      <c r="S264" s="51" t="n">
        <v>46091</v>
      </c>
      <c r="T264" s="51" t="n">
        <v>46091</v>
      </c>
      <c r="U264" s="25">
        <f>IF(S264=T264,"一致","冲突")</f>
        <v/>
      </c>
      <c r="V264" s="25" t="inlineStr">
        <is>
          <t>V3</t>
        </is>
      </c>
      <c r="W264" s="25" t="inlineStr">
        <is>
          <t>V3</t>
        </is>
      </c>
      <c r="X264" s="25">
        <f>IF(V264=W264,"一致","冲突")</f>
        <v/>
      </c>
      <c r="Y264" s="25">
        <f>IF(OR(R264&gt;0,U264="冲突",X264="冲突"),"高","低")</f>
        <v/>
      </c>
      <c r="Z264" s="25" t="inlineStr">
        <is>
          <t>团队模拟数据</t>
        </is>
      </c>
      <c r="AA264" s="25" t="inlineStr">
        <is>
          <t>依据业务规则生成，用于演示订单/BOM/库存/供应承诺闭环</t>
        </is>
      </c>
    </row>
    <row r="265">
      <c r="A265" s="25" t="inlineStr">
        <is>
          <t>SO-2488-3-M-HOUSING</t>
        </is>
      </c>
      <c r="B265" s="25" t="inlineStr">
        <is>
          <t>EVT-0088</t>
        </is>
      </c>
      <c r="C265" s="25" t="inlineStr">
        <is>
          <t>WO-20260309-088</t>
        </is>
      </c>
      <c r="D265" s="25" t="inlineStr">
        <is>
          <t>SO-2488</t>
        </is>
      </c>
      <c r="E265" s="25" t="n">
        <v>3</v>
      </c>
      <c r="F265" s="25" t="inlineStr">
        <is>
          <t>M-HOUSING</t>
        </is>
      </c>
      <c r="G265" s="25" t="inlineStr">
        <is>
          <t>结构件</t>
        </is>
      </c>
      <c r="H265" s="51" t="n">
        <v>46092</v>
      </c>
      <c r="I265" s="25" t="n">
        <v>1000</v>
      </c>
      <c r="J265" s="25" t="n">
        <v>2</v>
      </c>
      <c r="K265" s="25" t="n">
        <v>0</v>
      </c>
      <c r="L265" s="25" t="n">
        <v>2160</v>
      </c>
      <c r="M265" s="25" t="n">
        <v>160</v>
      </c>
      <c r="N265" s="25" t="n">
        <v>0</v>
      </c>
      <c r="O265" s="25" t="n">
        <v>0</v>
      </c>
      <c r="P265" s="25">
        <f>MAX(0,I265*J265-K265)</f>
        <v/>
      </c>
      <c r="Q265" s="25">
        <f>MAX(0,L265-N265-M265+O265)</f>
        <v/>
      </c>
      <c r="R265" s="25">
        <f>MAX(0,P265-Q265)</f>
        <v/>
      </c>
      <c r="S265" s="51" t="n">
        <v>46091</v>
      </c>
      <c r="T265" s="51" t="n">
        <v>46091</v>
      </c>
      <c r="U265" s="25">
        <f>IF(S265=T265,"一致","冲突")</f>
        <v/>
      </c>
      <c r="V265" s="25" t="inlineStr">
        <is>
          <t>V3</t>
        </is>
      </c>
      <c r="W265" s="25" t="inlineStr">
        <is>
          <t>V3</t>
        </is>
      </c>
      <c r="X265" s="25">
        <f>IF(V265=W265,"一致","冲突")</f>
        <v/>
      </c>
      <c r="Y265" s="25">
        <f>IF(OR(R265&gt;0,U265="冲突",X265="冲突"),"高","低")</f>
        <v/>
      </c>
      <c r="Z265" s="25" t="inlineStr">
        <is>
          <t>团队模拟数据</t>
        </is>
      </c>
      <c r="AA265" s="25" t="inlineStr">
        <is>
          <t>依据业务规则生成，用于演示订单/BOM/库存/供应承诺闭环</t>
        </is>
      </c>
    </row>
    <row r="266">
      <c r="A266" s="25" t="inlineStr">
        <is>
          <t>SO-2489-1-M-DISPLAY</t>
        </is>
      </c>
      <c r="B266" s="25" t="inlineStr">
        <is>
          <t>EVT-0089</t>
        </is>
      </c>
      <c r="C266" s="25" t="inlineStr">
        <is>
          <t>WO-20260310-089</t>
        </is>
      </c>
      <c r="D266" s="25" t="inlineStr">
        <is>
          <t>SO-2489</t>
        </is>
      </c>
      <c r="E266" s="25" t="n">
        <v>1</v>
      </c>
      <c r="F266" s="25" t="inlineStr">
        <is>
          <t>M-DISPLAY</t>
        </is>
      </c>
      <c r="G266" s="25" t="inlineStr">
        <is>
          <t>显示模组</t>
        </is>
      </c>
      <c r="H266" s="51" t="n">
        <v>46093</v>
      </c>
      <c r="I266" s="25" t="n">
        <v>1100</v>
      </c>
      <c r="J266" s="25" t="n">
        <v>1</v>
      </c>
      <c r="K266" s="25" t="n">
        <v>0</v>
      </c>
      <c r="L266" s="25" t="n">
        <v>913</v>
      </c>
      <c r="M266" s="25" t="n">
        <v>88</v>
      </c>
      <c r="N266" s="25" t="n">
        <v>0</v>
      </c>
      <c r="O266" s="25" t="n">
        <v>0</v>
      </c>
      <c r="P266" s="25">
        <f>MAX(0,I266*J266-K266)</f>
        <v/>
      </c>
      <c r="Q266" s="25">
        <f>MAX(0,L266-N266-M266+O266)</f>
        <v/>
      </c>
      <c r="R266" s="25">
        <f>MAX(0,P266-Q266)</f>
        <v/>
      </c>
      <c r="S266" s="51" t="n">
        <v>46092</v>
      </c>
      <c r="T266" s="51" t="n">
        <v>46092</v>
      </c>
      <c r="U266" s="25">
        <f>IF(S266=T266,"一致","冲突")</f>
        <v/>
      </c>
      <c r="V266" s="25" t="inlineStr">
        <is>
          <t>V3</t>
        </is>
      </c>
      <c r="W266" s="25" t="inlineStr">
        <is>
          <t>V3</t>
        </is>
      </c>
      <c r="X266" s="25">
        <f>IF(V266=W266,"一致","冲突")</f>
        <v/>
      </c>
      <c r="Y266" s="25">
        <f>IF(OR(R266&gt;0,U266="冲突",X266="冲突"),"高","低")</f>
        <v/>
      </c>
      <c r="Z266" s="25" t="inlineStr">
        <is>
          <t>团队模拟数据</t>
        </is>
      </c>
      <c r="AA266" s="25" t="inlineStr">
        <is>
          <t>依据业务规则生成，用于演示订单/BOM/库存/供应承诺闭环</t>
        </is>
      </c>
    </row>
    <row r="267">
      <c r="A267" s="25" t="inlineStr">
        <is>
          <t>SO-2489-2-M-PCBA</t>
        </is>
      </c>
      <c r="B267" s="25" t="inlineStr">
        <is>
          <t>EVT-0089</t>
        </is>
      </c>
      <c r="C267" s="25" t="inlineStr">
        <is>
          <t>WO-20260310-089</t>
        </is>
      </c>
      <c r="D267" s="25" t="inlineStr">
        <is>
          <t>SO-2489</t>
        </is>
      </c>
      <c r="E267" s="25" t="n">
        <v>2</v>
      </c>
      <c r="F267" s="25" t="inlineStr">
        <is>
          <t>M-PCBA</t>
        </is>
      </c>
      <c r="G267" s="25" t="inlineStr">
        <is>
          <t>主板组件</t>
        </is>
      </c>
      <c r="H267" s="51" t="n">
        <v>46093</v>
      </c>
      <c r="I267" s="25" t="n">
        <v>1100</v>
      </c>
      <c r="J267" s="25" t="n">
        <v>1</v>
      </c>
      <c r="K267" s="25" t="n">
        <v>0</v>
      </c>
      <c r="L267" s="25" t="n">
        <v>1188</v>
      </c>
      <c r="M267" s="25" t="n">
        <v>88</v>
      </c>
      <c r="N267" s="25" t="n">
        <v>0</v>
      </c>
      <c r="O267" s="25" t="n">
        <v>0</v>
      </c>
      <c r="P267" s="25">
        <f>MAX(0,I267*J267-K267)</f>
        <v/>
      </c>
      <c r="Q267" s="25">
        <f>MAX(0,L267-N267-M267+O267)</f>
        <v/>
      </c>
      <c r="R267" s="25">
        <f>MAX(0,P267-Q267)</f>
        <v/>
      </c>
      <c r="S267" s="51" t="n">
        <v>46092</v>
      </c>
      <c r="T267" s="51" t="n">
        <v>46092</v>
      </c>
      <c r="U267" s="25">
        <f>IF(S267=T267,"一致","冲突")</f>
        <v/>
      </c>
      <c r="V267" s="25" t="inlineStr">
        <is>
          <t>V3</t>
        </is>
      </c>
      <c r="W267" s="25" t="inlineStr">
        <is>
          <t>V2</t>
        </is>
      </c>
      <c r="X267" s="25">
        <f>IF(V267=W267,"一致","冲突")</f>
        <v/>
      </c>
      <c r="Y267" s="25">
        <f>IF(OR(R267&gt;0,U267="冲突",X267="冲突"),"高","低")</f>
        <v/>
      </c>
      <c r="Z267" s="25" t="inlineStr">
        <is>
          <t>团队模拟数据</t>
        </is>
      </c>
      <c r="AA267" s="25" t="inlineStr">
        <is>
          <t>依据业务规则生成，用于演示订单/BOM/库存/供应承诺闭环</t>
        </is>
      </c>
    </row>
    <row r="268">
      <c r="A268" s="25" t="inlineStr">
        <is>
          <t>SO-2489-3-M-HOUSING</t>
        </is>
      </c>
      <c r="B268" s="25" t="inlineStr">
        <is>
          <t>EVT-0089</t>
        </is>
      </c>
      <c r="C268" s="25" t="inlineStr">
        <is>
          <t>WO-20260310-089</t>
        </is>
      </c>
      <c r="D268" s="25" t="inlineStr">
        <is>
          <t>SO-2489</t>
        </is>
      </c>
      <c r="E268" s="25" t="n">
        <v>3</v>
      </c>
      <c r="F268" s="25" t="inlineStr">
        <is>
          <t>M-HOUSING</t>
        </is>
      </c>
      <c r="G268" s="25" t="inlineStr">
        <is>
          <t>结构件</t>
        </is>
      </c>
      <c r="H268" s="51" t="n">
        <v>46093</v>
      </c>
      <c r="I268" s="25" t="n">
        <v>1100</v>
      </c>
      <c r="J268" s="25" t="n">
        <v>2</v>
      </c>
      <c r="K268" s="25" t="n">
        <v>0</v>
      </c>
      <c r="L268" s="25" t="n">
        <v>1936</v>
      </c>
      <c r="M268" s="25" t="n">
        <v>176</v>
      </c>
      <c r="N268" s="25" t="n">
        <v>0</v>
      </c>
      <c r="O268" s="25" t="n">
        <v>440</v>
      </c>
      <c r="P268" s="25">
        <f>MAX(0,I268*J268-K268)</f>
        <v/>
      </c>
      <c r="Q268" s="25">
        <f>MAX(0,L268-N268-M268+O268)</f>
        <v/>
      </c>
      <c r="R268" s="25">
        <f>MAX(0,P268-Q268)</f>
        <v/>
      </c>
      <c r="S268" s="51" t="n">
        <v>46092</v>
      </c>
      <c r="T268" s="51" t="n">
        <v>46092</v>
      </c>
      <c r="U268" s="25">
        <f>IF(S268=T268,"一致","冲突")</f>
        <v/>
      </c>
      <c r="V268" s="25" t="inlineStr">
        <is>
          <t>V3</t>
        </is>
      </c>
      <c r="W268" s="25" t="inlineStr">
        <is>
          <t>V3</t>
        </is>
      </c>
      <c r="X268" s="25">
        <f>IF(V268=W268,"一致","冲突")</f>
        <v/>
      </c>
      <c r="Y268" s="25">
        <f>IF(OR(R268&gt;0,U268="冲突",X268="冲突"),"高","低")</f>
        <v/>
      </c>
      <c r="Z268" s="25" t="inlineStr">
        <is>
          <t>团队模拟数据</t>
        </is>
      </c>
      <c r="AA268" s="25" t="inlineStr">
        <is>
          <t>依据业务规则生成，用于演示订单/BOM/库存/供应承诺闭环</t>
        </is>
      </c>
    </row>
    <row r="269">
      <c r="A269" s="25" t="inlineStr">
        <is>
          <t>SO-2490-1-M-DISPLAY</t>
        </is>
      </c>
      <c r="B269" s="25" t="inlineStr">
        <is>
          <t>EVT-0090</t>
        </is>
      </c>
      <c r="C269" s="25" t="inlineStr">
        <is>
          <t>WO-20260311-090</t>
        </is>
      </c>
      <c r="D269" s="25" t="inlineStr">
        <is>
          <t>SO-2490</t>
        </is>
      </c>
      <c r="E269" s="25" t="n">
        <v>1</v>
      </c>
      <c r="F269" s="25" t="inlineStr">
        <is>
          <t>M-DISPLAY</t>
        </is>
      </c>
      <c r="G269" s="25" t="inlineStr">
        <is>
          <t>显示模组</t>
        </is>
      </c>
      <c r="H269" s="51" t="n">
        <v>46094</v>
      </c>
      <c r="I269" s="25" t="n">
        <v>1200</v>
      </c>
      <c r="J269" s="25" t="n">
        <v>1</v>
      </c>
      <c r="K269" s="25" t="n">
        <v>0</v>
      </c>
      <c r="L269" s="25" t="n">
        <v>1296</v>
      </c>
      <c r="M269" s="25" t="n">
        <v>96</v>
      </c>
      <c r="N269" s="25" t="n">
        <v>0</v>
      </c>
      <c r="O269" s="25" t="n">
        <v>0</v>
      </c>
      <c r="P269" s="25">
        <f>MAX(0,I269*J269-K269)</f>
        <v/>
      </c>
      <c r="Q269" s="25">
        <f>MAX(0,L269-N269-M269+O269)</f>
        <v/>
      </c>
      <c r="R269" s="25">
        <f>MAX(0,P269-Q269)</f>
        <v/>
      </c>
      <c r="S269" s="51" t="n">
        <v>46093</v>
      </c>
      <c r="T269" s="51" t="n">
        <v>46093</v>
      </c>
      <c r="U269" s="25">
        <f>IF(S269=T269,"一致","冲突")</f>
        <v/>
      </c>
      <c r="V269" s="25" t="inlineStr">
        <is>
          <t>V3</t>
        </is>
      </c>
      <c r="W269" s="25" t="inlineStr">
        <is>
          <t>V3</t>
        </is>
      </c>
      <c r="X269" s="25">
        <f>IF(V269=W269,"一致","冲突")</f>
        <v/>
      </c>
      <c r="Y269" s="25">
        <f>IF(OR(R269&gt;0,U269="冲突",X269="冲突"),"高","低")</f>
        <v/>
      </c>
      <c r="Z269" s="25" t="inlineStr">
        <is>
          <t>团队模拟数据</t>
        </is>
      </c>
      <c r="AA269" s="25" t="inlineStr">
        <is>
          <t>依据业务规则生成，用于演示订单/BOM/库存/供应承诺闭环</t>
        </is>
      </c>
    </row>
    <row r="270">
      <c r="A270" s="25" t="inlineStr">
        <is>
          <t>SO-2490-2-M-PCBA</t>
        </is>
      </c>
      <c r="B270" s="25" t="inlineStr">
        <is>
          <t>EVT-0090</t>
        </is>
      </c>
      <c r="C270" s="25" t="inlineStr">
        <is>
          <t>WO-20260311-090</t>
        </is>
      </c>
      <c r="D270" s="25" t="inlineStr">
        <is>
          <t>SO-2490</t>
        </is>
      </c>
      <c r="E270" s="25" t="n">
        <v>2</v>
      </c>
      <c r="F270" s="25" t="inlineStr">
        <is>
          <t>M-PCBA</t>
        </is>
      </c>
      <c r="G270" s="25" t="inlineStr">
        <is>
          <t>主板组件</t>
        </is>
      </c>
      <c r="H270" s="51" t="n">
        <v>46094</v>
      </c>
      <c r="I270" s="25" t="n">
        <v>1200</v>
      </c>
      <c r="J270" s="25" t="n">
        <v>1</v>
      </c>
      <c r="K270" s="25" t="n">
        <v>0</v>
      </c>
      <c r="L270" s="25" t="n">
        <v>1056</v>
      </c>
      <c r="M270" s="25" t="n">
        <v>96</v>
      </c>
      <c r="N270" s="25" t="n">
        <v>0</v>
      </c>
      <c r="O270" s="25" t="n">
        <v>240</v>
      </c>
      <c r="P270" s="25">
        <f>MAX(0,I270*J270-K270)</f>
        <v/>
      </c>
      <c r="Q270" s="25">
        <f>MAX(0,L270-N270-M270+O270)</f>
        <v/>
      </c>
      <c r="R270" s="25">
        <f>MAX(0,P270-Q270)</f>
        <v/>
      </c>
      <c r="S270" s="51" t="n">
        <v>46093</v>
      </c>
      <c r="T270" s="51" t="n">
        <v>46093</v>
      </c>
      <c r="U270" s="25">
        <f>IF(S270=T270,"一致","冲突")</f>
        <v/>
      </c>
      <c r="V270" s="25" t="inlineStr">
        <is>
          <t>V3</t>
        </is>
      </c>
      <c r="W270" s="25" t="inlineStr">
        <is>
          <t>V3</t>
        </is>
      </c>
      <c r="X270" s="25">
        <f>IF(V270=W270,"一致","冲突")</f>
        <v/>
      </c>
      <c r="Y270" s="25">
        <f>IF(OR(R270&gt;0,U270="冲突",X270="冲突"),"高","低")</f>
        <v/>
      </c>
      <c r="Z270" s="25" t="inlineStr">
        <is>
          <t>团队模拟数据</t>
        </is>
      </c>
      <c r="AA270" s="25" t="inlineStr">
        <is>
          <t>依据业务规则生成，用于演示订单/BOM/库存/供应承诺闭环</t>
        </is>
      </c>
    </row>
    <row r="271">
      <c r="A271" s="25" t="inlineStr">
        <is>
          <t>SO-2490-3-M-HOUSING</t>
        </is>
      </c>
      <c r="B271" s="25" t="inlineStr">
        <is>
          <t>EVT-0090</t>
        </is>
      </c>
      <c r="C271" s="25" t="inlineStr">
        <is>
          <t>WO-20260311-090</t>
        </is>
      </c>
      <c r="D271" s="25" t="inlineStr">
        <is>
          <t>SO-2490</t>
        </is>
      </c>
      <c r="E271" s="25" t="n">
        <v>3</v>
      </c>
      <c r="F271" s="25" t="inlineStr">
        <is>
          <t>M-HOUSING</t>
        </is>
      </c>
      <c r="G271" s="25" t="inlineStr">
        <is>
          <t>结构件</t>
        </is>
      </c>
      <c r="H271" s="51" t="n">
        <v>46094</v>
      </c>
      <c r="I271" s="25" t="n">
        <v>1200</v>
      </c>
      <c r="J271" s="25" t="n">
        <v>2</v>
      </c>
      <c r="K271" s="25" t="n">
        <v>0</v>
      </c>
      <c r="L271" s="25" t="n">
        <v>2832</v>
      </c>
      <c r="M271" s="25" t="n">
        <v>192</v>
      </c>
      <c r="N271" s="25" t="n">
        <v>240</v>
      </c>
      <c r="O271" s="25" t="n">
        <v>0</v>
      </c>
      <c r="P271" s="25">
        <f>MAX(0,I271*J271-K271)</f>
        <v/>
      </c>
      <c r="Q271" s="25">
        <f>MAX(0,L271-N271-M271+O271)</f>
        <v/>
      </c>
      <c r="R271" s="25">
        <f>MAX(0,P271-Q271)</f>
        <v/>
      </c>
      <c r="S271" s="51" t="n">
        <v>46093</v>
      </c>
      <c r="T271" s="51" t="n">
        <v>46093</v>
      </c>
      <c r="U271" s="25">
        <f>IF(S271=T271,"一致","冲突")</f>
        <v/>
      </c>
      <c r="V271" s="25" t="inlineStr">
        <is>
          <t>V3</t>
        </is>
      </c>
      <c r="W271" s="25" t="inlineStr">
        <is>
          <t>V3</t>
        </is>
      </c>
      <c r="X271" s="25">
        <f>IF(V271=W271,"一致","冲突")</f>
        <v/>
      </c>
      <c r="Y271" s="25">
        <f>IF(OR(R271&gt;0,U271="冲突",X271="冲突"),"高","低")</f>
        <v/>
      </c>
      <c r="Z271" s="25" t="inlineStr">
        <is>
          <t>团队模拟数据</t>
        </is>
      </c>
      <c r="AA271" s="25" t="inlineStr">
        <is>
          <t>依据业务规则生成，用于演示订单/BOM/库存/供应承诺闭环</t>
        </is>
      </c>
    </row>
    <row r="272">
      <c r="A272" s="25" t="inlineStr">
        <is>
          <t>SO-2491-1-M-DISPLAY</t>
        </is>
      </c>
      <c r="B272" s="25" t="inlineStr">
        <is>
          <t>EVT-0091</t>
        </is>
      </c>
      <c r="C272" s="25" t="inlineStr">
        <is>
          <t>WO-20260312-091</t>
        </is>
      </c>
      <c r="D272" s="25" t="inlineStr">
        <is>
          <t>SO-2491</t>
        </is>
      </c>
      <c r="E272" s="25" t="n">
        <v>1</v>
      </c>
      <c r="F272" s="25" t="inlineStr">
        <is>
          <t>M-DISPLAY</t>
        </is>
      </c>
      <c r="G272" s="25" t="inlineStr">
        <is>
          <t>显示模组</t>
        </is>
      </c>
      <c r="H272" s="51" t="n">
        <v>46095</v>
      </c>
      <c r="I272" s="25" t="n">
        <v>800</v>
      </c>
      <c r="J272" s="25" t="n">
        <v>1</v>
      </c>
      <c r="K272" s="25" t="n">
        <v>0</v>
      </c>
      <c r="L272" s="25" t="n">
        <v>704</v>
      </c>
      <c r="M272" s="25" t="n">
        <v>64</v>
      </c>
      <c r="N272" s="25" t="n">
        <v>0</v>
      </c>
      <c r="O272" s="25" t="n">
        <v>160</v>
      </c>
      <c r="P272" s="25">
        <f>MAX(0,I272*J272-K272)</f>
        <v/>
      </c>
      <c r="Q272" s="25">
        <f>MAX(0,L272-N272-M272+O272)</f>
        <v/>
      </c>
      <c r="R272" s="25">
        <f>MAX(0,P272-Q272)</f>
        <v/>
      </c>
      <c r="S272" s="51" t="n">
        <v>46094</v>
      </c>
      <c r="T272" s="51" t="n">
        <v>46096</v>
      </c>
      <c r="U272" s="25">
        <f>IF(S272=T272,"一致","冲突")</f>
        <v/>
      </c>
      <c r="V272" s="25" t="inlineStr">
        <is>
          <t>V3</t>
        </is>
      </c>
      <c r="W272" s="25" t="inlineStr">
        <is>
          <t>V3</t>
        </is>
      </c>
      <c r="X272" s="25">
        <f>IF(V272=W272,"一致","冲突")</f>
        <v/>
      </c>
      <c r="Y272" s="25">
        <f>IF(OR(R272&gt;0,U272="冲突",X272="冲突"),"高","低")</f>
        <v/>
      </c>
      <c r="Z272" s="25" t="inlineStr">
        <is>
          <t>团队模拟数据</t>
        </is>
      </c>
      <c r="AA272" s="25" t="inlineStr">
        <is>
          <t>依据业务规则生成，用于演示订单/BOM/库存/供应承诺闭环</t>
        </is>
      </c>
    </row>
    <row r="273">
      <c r="A273" s="25" t="inlineStr">
        <is>
          <t>SO-2491-2-M-PCBA</t>
        </is>
      </c>
      <c r="B273" s="25" t="inlineStr">
        <is>
          <t>EVT-0091</t>
        </is>
      </c>
      <c r="C273" s="25" t="inlineStr">
        <is>
          <t>WO-20260312-091</t>
        </is>
      </c>
      <c r="D273" s="25" t="inlineStr">
        <is>
          <t>SO-2491</t>
        </is>
      </c>
      <c r="E273" s="25" t="n">
        <v>2</v>
      </c>
      <c r="F273" s="25" t="inlineStr">
        <is>
          <t>M-PCBA</t>
        </is>
      </c>
      <c r="G273" s="25" t="inlineStr">
        <is>
          <t>主板组件</t>
        </is>
      </c>
      <c r="H273" s="51" t="n">
        <v>46095</v>
      </c>
      <c r="I273" s="25" t="n">
        <v>800</v>
      </c>
      <c r="J273" s="25" t="n">
        <v>1</v>
      </c>
      <c r="K273" s="25" t="n">
        <v>0</v>
      </c>
      <c r="L273" s="25" t="n">
        <v>944</v>
      </c>
      <c r="M273" s="25" t="n">
        <v>64</v>
      </c>
      <c r="N273" s="25" t="n">
        <v>80</v>
      </c>
      <c r="O273" s="25" t="n">
        <v>0</v>
      </c>
      <c r="P273" s="25">
        <f>MAX(0,I273*J273-K273)</f>
        <v/>
      </c>
      <c r="Q273" s="25">
        <f>MAX(0,L273-N273-M273+O273)</f>
        <v/>
      </c>
      <c r="R273" s="25">
        <f>MAX(0,P273-Q273)</f>
        <v/>
      </c>
      <c r="S273" s="51" t="n">
        <v>46094</v>
      </c>
      <c r="T273" s="51" t="n">
        <v>46094</v>
      </c>
      <c r="U273" s="25">
        <f>IF(S273=T273,"一致","冲突")</f>
        <v/>
      </c>
      <c r="V273" s="25" t="inlineStr">
        <is>
          <t>V3</t>
        </is>
      </c>
      <c r="W273" s="25" t="inlineStr">
        <is>
          <t>V3</t>
        </is>
      </c>
      <c r="X273" s="25">
        <f>IF(V273=W273,"一致","冲突")</f>
        <v/>
      </c>
      <c r="Y273" s="25">
        <f>IF(OR(R273&gt;0,U273="冲突",X273="冲突"),"高","低")</f>
        <v/>
      </c>
      <c r="Z273" s="25" t="inlineStr">
        <is>
          <t>团队模拟数据</t>
        </is>
      </c>
      <c r="AA273" s="25" t="inlineStr">
        <is>
          <t>依据业务规则生成，用于演示订单/BOM/库存/供应承诺闭环</t>
        </is>
      </c>
    </row>
    <row r="274">
      <c r="A274" s="25" t="inlineStr">
        <is>
          <t>SO-2491-3-M-HOUSING</t>
        </is>
      </c>
      <c r="B274" s="25" t="inlineStr">
        <is>
          <t>EVT-0091</t>
        </is>
      </c>
      <c r="C274" s="25" t="inlineStr">
        <is>
          <t>WO-20260312-091</t>
        </is>
      </c>
      <c r="D274" s="25" t="inlineStr">
        <is>
          <t>SO-2491</t>
        </is>
      </c>
      <c r="E274" s="25" t="n">
        <v>3</v>
      </c>
      <c r="F274" s="25" t="inlineStr">
        <is>
          <t>M-HOUSING</t>
        </is>
      </c>
      <c r="G274" s="25" t="inlineStr">
        <is>
          <t>结构件</t>
        </is>
      </c>
      <c r="H274" s="51" t="n">
        <v>46095</v>
      </c>
      <c r="I274" s="25" t="n">
        <v>800</v>
      </c>
      <c r="J274" s="25" t="n">
        <v>2</v>
      </c>
      <c r="K274" s="25" t="n">
        <v>0</v>
      </c>
      <c r="L274" s="25" t="n">
        <v>1328</v>
      </c>
      <c r="M274" s="25" t="n">
        <v>128</v>
      </c>
      <c r="N274" s="25" t="n">
        <v>0</v>
      </c>
      <c r="O274" s="25" t="n">
        <v>0</v>
      </c>
      <c r="P274" s="25">
        <f>MAX(0,I274*J274-K274)</f>
        <v/>
      </c>
      <c r="Q274" s="25">
        <f>MAX(0,L274-N274-M274+O274)</f>
        <v/>
      </c>
      <c r="R274" s="25">
        <f>MAX(0,P274-Q274)</f>
        <v/>
      </c>
      <c r="S274" s="51" t="n">
        <v>46094</v>
      </c>
      <c r="T274" s="51" t="n">
        <v>46094</v>
      </c>
      <c r="U274" s="25">
        <f>IF(S274=T274,"一致","冲突")</f>
        <v/>
      </c>
      <c r="V274" s="25" t="inlineStr">
        <is>
          <t>V3</t>
        </is>
      </c>
      <c r="W274" s="25" t="inlineStr">
        <is>
          <t>V3</t>
        </is>
      </c>
      <c r="X274" s="25">
        <f>IF(V274=W274,"一致","冲突")</f>
        <v/>
      </c>
      <c r="Y274" s="25">
        <f>IF(OR(R274&gt;0,U274="冲突",X274="冲突"),"高","低")</f>
        <v/>
      </c>
      <c r="Z274" s="25" t="inlineStr">
        <is>
          <t>团队模拟数据</t>
        </is>
      </c>
      <c r="AA274" s="25" t="inlineStr">
        <is>
          <t>依据业务规则生成，用于演示订单/BOM/库存/供应承诺闭环</t>
        </is>
      </c>
    </row>
    <row r="275">
      <c r="A275" s="25" t="inlineStr">
        <is>
          <t>SO-2492-1-M-DISPLAY</t>
        </is>
      </c>
      <c r="B275" s="25" t="inlineStr">
        <is>
          <t>EVT-0092</t>
        </is>
      </c>
      <c r="C275" s="25" t="inlineStr">
        <is>
          <t>WO-20260313-092</t>
        </is>
      </c>
      <c r="D275" s="25" t="inlineStr">
        <is>
          <t>SO-2492</t>
        </is>
      </c>
      <c r="E275" s="25" t="n">
        <v>1</v>
      </c>
      <c r="F275" s="25" t="inlineStr">
        <is>
          <t>M-DISPLAY</t>
        </is>
      </c>
      <c r="G275" s="25" t="inlineStr">
        <is>
          <t>显示模组</t>
        </is>
      </c>
      <c r="H275" s="51" t="n">
        <v>46096</v>
      </c>
      <c r="I275" s="25" t="n">
        <v>900</v>
      </c>
      <c r="J275" s="25" t="n">
        <v>1</v>
      </c>
      <c r="K275" s="25" t="n">
        <v>0</v>
      </c>
      <c r="L275" s="25" t="n">
        <v>1062</v>
      </c>
      <c r="M275" s="25" t="n">
        <v>72</v>
      </c>
      <c r="N275" s="25" t="n">
        <v>90</v>
      </c>
      <c r="O275" s="25" t="n">
        <v>0</v>
      </c>
      <c r="P275" s="25">
        <f>MAX(0,I275*J275-K275)</f>
        <v/>
      </c>
      <c r="Q275" s="25">
        <f>MAX(0,L275-N275-M275+O275)</f>
        <v/>
      </c>
      <c r="R275" s="25">
        <f>MAX(0,P275-Q275)</f>
        <v/>
      </c>
      <c r="S275" s="51" t="n">
        <v>46095</v>
      </c>
      <c r="T275" s="51" t="n">
        <v>46095</v>
      </c>
      <c r="U275" s="25">
        <f>IF(S275=T275,"一致","冲突")</f>
        <v/>
      </c>
      <c r="V275" s="25" t="inlineStr">
        <is>
          <t>V3</t>
        </is>
      </c>
      <c r="W275" s="25" t="inlineStr">
        <is>
          <t>V3</t>
        </is>
      </c>
      <c r="X275" s="25">
        <f>IF(V275=W275,"一致","冲突")</f>
        <v/>
      </c>
      <c r="Y275" s="25">
        <f>IF(OR(R275&gt;0,U275="冲突",X275="冲突"),"高","低")</f>
        <v/>
      </c>
      <c r="Z275" s="25" t="inlineStr">
        <is>
          <t>团队模拟数据</t>
        </is>
      </c>
      <c r="AA275" s="25" t="inlineStr">
        <is>
          <t>依据业务规则生成，用于演示订单/BOM/库存/供应承诺闭环</t>
        </is>
      </c>
    </row>
    <row r="276">
      <c r="A276" s="25" t="inlineStr">
        <is>
          <t>SO-2492-2-M-PCBA</t>
        </is>
      </c>
      <c r="B276" s="25" t="inlineStr">
        <is>
          <t>EVT-0092</t>
        </is>
      </c>
      <c r="C276" s="25" t="inlineStr">
        <is>
          <t>WO-20260313-092</t>
        </is>
      </c>
      <c r="D276" s="25" t="inlineStr">
        <is>
          <t>SO-2492</t>
        </is>
      </c>
      <c r="E276" s="25" t="n">
        <v>2</v>
      </c>
      <c r="F276" s="25" t="inlineStr">
        <is>
          <t>M-PCBA</t>
        </is>
      </c>
      <c r="G276" s="25" t="inlineStr">
        <is>
          <t>主板组件</t>
        </is>
      </c>
      <c r="H276" s="51" t="n">
        <v>46096</v>
      </c>
      <c r="I276" s="25" t="n">
        <v>900</v>
      </c>
      <c r="J276" s="25" t="n">
        <v>1</v>
      </c>
      <c r="K276" s="25" t="n">
        <v>0</v>
      </c>
      <c r="L276" s="25" t="n">
        <v>747</v>
      </c>
      <c r="M276" s="25" t="n">
        <v>72</v>
      </c>
      <c r="N276" s="25" t="n">
        <v>0</v>
      </c>
      <c r="O276" s="25" t="n">
        <v>0</v>
      </c>
      <c r="P276" s="25">
        <f>MAX(0,I276*J276-K276)</f>
        <v/>
      </c>
      <c r="Q276" s="25">
        <f>MAX(0,L276-N276-M276+O276)</f>
        <v/>
      </c>
      <c r="R276" s="25">
        <f>MAX(0,P276-Q276)</f>
        <v/>
      </c>
      <c r="S276" s="51" t="n">
        <v>46095</v>
      </c>
      <c r="T276" s="51" t="n">
        <v>46095</v>
      </c>
      <c r="U276" s="25">
        <f>IF(S276=T276,"一致","冲突")</f>
        <v/>
      </c>
      <c r="V276" s="25" t="inlineStr">
        <is>
          <t>V3</t>
        </is>
      </c>
      <c r="W276" s="25" t="inlineStr">
        <is>
          <t>V3</t>
        </is>
      </c>
      <c r="X276" s="25">
        <f>IF(V276=W276,"一致","冲突")</f>
        <v/>
      </c>
      <c r="Y276" s="25">
        <f>IF(OR(R276&gt;0,U276="冲突",X276="冲突"),"高","低")</f>
        <v/>
      </c>
      <c r="Z276" s="25" t="inlineStr">
        <is>
          <t>团队模拟数据</t>
        </is>
      </c>
      <c r="AA276" s="25" t="inlineStr">
        <is>
          <t>依据业务规则生成，用于演示订单/BOM/库存/供应承诺闭环</t>
        </is>
      </c>
    </row>
    <row r="277">
      <c r="A277" s="25" t="inlineStr">
        <is>
          <t>SO-2492-3-M-HOUSING</t>
        </is>
      </c>
      <c r="B277" s="25" t="inlineStr">
        <is>
          <t>EVT-0092</t>
        </is>
      </c>
      <c r="C277" s="25" t="inlineStr">
        <is>
          <t>WO-20260313-092</t>
        </is>
      </c>
      <c r="D277" s="25" t="inlineStr">
        <is>
          <t>SO-2492</t>
        </is>
      </c>
      <c r="E277" s="25" t="n">
        <v>3</v>
      </c>
      <c r="F277" s="25" t="inlineStr">
        <is>
          <t>M-HOUSING</t>
        </is>
      </c>
      <c r="G277" s="25" t="inlineStr">
        <is>
          <t>结构件</t>
        </is>
      </c>
      <c r="H277" s="51" t="n">
        <v>46096</v>
      </c>
      <c r="I277" s="25" t="n">
        <v>900</v>
      </c>
      <c r="J277" s="25" t="n">
        <v>2</v>
      </c>
      <c r="K277" s="25" t="n">
        <v>0</v>
      </c>
      <c r="L277" s="25" t="n">
        <v>1944</v>
      </c>
      <c r="M277" s="25" t="n">
        <v>144</v>
      </c>
      <c r="N277" s="25" t="n">
        <v>0</v>
      </c>
      <c r="O277" s="25" t="n">
        <v>0</v>
      </c>
      <c r="P277" s="25">
        <f>MAX(0,I277*J277-K277)</f>
        <v/>
      </c>
      <c r="Q277" s="25">
        <f>MAX(0,L277-N277-M277+O277)</f>
        <v/>
      </c>
      <c r="R277" s="25">
        <f>MAX(0,P277-Q277)</f>
        <v/>
      </c>
      <c r="S277" s="51" t="n">
        <v>46095</v>
      </c>
      <c r="T277" s="51" t="n">
        <v>46095</v>
      </c>
      <c r="U277" s="25">
        <f>IF(S277=T277,"一致","冲突")</f>
        <v/>
      </c>
      <c r="V277" s="25" t="inlineStr">
        <is>
          <t>V3</t>
        </is>
      </c>
      <c r="W277" s="25" t="inlineStr">
        <is>
          <t>V3</t>
        </is>
      </c>
      <c r="X277" s="25">
        <f>IF(V277=W277,"一致","冲突")</f>
        <v/>
      </c>
      <c r="Y277" s="25">
        <f>IF(OR(R277&gt;0,U277="冲突",X277="冲突"),"高","低")</f>
        <v/>
      </c>
      <c r="Z277" s="25" t="inlineStr">
        <is>
          <t>团队模拟数据</t>
        </is>
      </c>
      <c r="AA277" s="25" t="inlineStr">
        <is>
          <t>依据业务规则生成，用于演示订单/BOM/库存/供应承诺闭环</t>
        </is>
      </c>
    </row>
    <row r="278">
      <c r="A278" s="25" t="inlineStr">
        <is>
          <t>SO-2493-1-M-DISPLAY</t>
        </is>
      </c>
      <c r="B278" s="25" t="inlineStr">
        <is>
          <t>EVT-0093</t>
        </is>
      </c>
      <c r="C278" s="25" t="inlineStr">
        <is>
          <t>WO-20260316-093</t>
        </is>
      </c>
      <c r="D278" s="25" t="inlineStr">
        <is>
          <t>SO-2493</t>
        </is>
      </c>
      <c r="E278" s="25" t="n">
        <v>1</v>
      </c>
      <c r="F278" s="25" t="inlineStr">
        <is>
          <t>M-DISPLAY</t>
        </is>
      </c>
      <c r="G278" s="25" t="inlineStr">
        <is>
          <t>显示模组</t>
        </is>
      </c>
      <c r="H278" s="51" t="n">
        <v>46099</v>
      </c>
      <c r="I278" s="25" t="n">
        <v>1000</v>
      </c>
      <c r="J278" s="25" t="n">
        <v>1</v>
      </c>
      <c r="K278" s="25" t="n">
        <v>0</v>
      </c>
      <c r="L278" s="25" t="n">
        <v>830</v>
      </c>
      <c r="M278" s="25" t="n">
        <v>80</v>
      </c>
      <c r="N278" s="25" t="n">
        <v>0</v>
      </c>
      <c r="O278" s="25" t="n">
        <v>0</v>
      </c>
      <c r="P278" s="25">
        <f>MAX(0,I278*J278-K278)</f>
        <v/>
      </c>
      <c r="Q278" s="25">
        <f>MAX(0,L278-N278-M278+O278)</f>
        <v/>
      </c>
      <c r="R278" s="25">
        <f>MAX(0,P278-Q278)</f>
        <v/>
      </c>
      <c r="S278" s="51" t="n">
        <v>46098</v>
      </c>
      <c r="T278" s="51" t="n">
        <v>46098</v>
      </c>
      <c r="U278" s="25">
        <f>IF(S278=T278,"一致","冲突")</f>
        <v/>
      </c>
      <c r="V278" s="25" t="inlineStr">
        <is>
          <t>V3</t>
        </is>
      </c>
      <c r="W278" s="25" t="inlineStr">
        <is>
          <t>V3</t>
        </is>
      </c>
      <c r="X278" s="25">
        <f>IF(V278=W278,"一致","冲突")</f>
        <v/>
      </c>
      <c r="Y278" s="25">
        <f>IF(OR(R278&gt;0,U278="冲突",X278="冲突"),"高","低")</f>
        <v/>
      </c>
      <c r="Z278" s="25" t="inlineStr">
        <is>
          <t>团队模拟数据</t>
        </is>
      </c>
      <c r="AA278" s="25" t="inlineStr">
        <is>
          <t>依据业务规则生成，用于演示订单/BOM/库存/供应承诺闭环</t>
        </is>
      </c>
    </row>
    <row r="279">
      <c r="A279" s="25" t="inlineStr">
        <is>
          <t>SO-2493-2-M-PCBA</t>
        </is>
      </c>
      <c r="B279" s="25" t="inlineStr">
        <is>
          <t>EVT-0093</t>
        </is>
      </c>
      <c r="C279" s="25" t="inlineStr">
        <is>
          <t>WO-20260316-093</t>
        </is>
      </c>
      <c r="D279" s="25" t="inlineStr">
        <is>
          <t>SO-2493</t>
        </is>
      </c>
      <c r="E279" s="25" t="n">
        <v>2</v>
      </c>
      <c r="F279" s="25" t="inlineStr">
        <is>
          <t>M-PCBA</t>
        </is>
      </c>
      <c r="G279" s="25" t="inlineStr">
        <is>
          <t>主板组件</t>
        </is>
      </c>
      <c r="H279" s="51" t="n">
        <v>46099</v>
      </c>
      <c r="I279" s="25" t="n">
        <v>1000</v>
      </c>
      <c r="J279" s="25" t="n">
        <v>1</v>
      </c>
      <c r="K279" s="25" t="n">
        <v>0</v>
      </c>
      <c r="L279" s="25" t="n">
        <v>1080</v>
      </c>
      <c r="M279" s="25" t="n">
        <v>80</v>
      </c>
      <c r="N279" s="25" t="n">
        <v>0</v>
      </c>
      <c r="O279" s="25" t="n">
        <v>0</v>
      </c>
      <c r="P279" s="25">
        <f>MAX(0,I279*J279-K279)</f>
        <v/>
      </c>
      <c r="Q279" s="25">
        <f>MAX(0,L279-N279-M279+O279)</f>
        <v/>
      </c>
      <c r="R279" s="25">
        <f>MAX(0,P279-Q279)</f>
        <v/>
      </c>
      <c r="S279" s="51" t="n">
        <v>46098</v>
      </c>
      <c r="T279" s="51" t="n">
        <v>46098</v>
      </c>
      <c r="U279" s="25">
        <f>IF(S279=T279,"一致","冲突")</f>
        <v/>
      </c>
      <c r="V279" s="25" t="inlineStr">
        <is>
          <t>V3</t>
        </is>
      </c>
      <c r="W279" s="25" t="inlineStr">
        <is>
          <t>V3</t>
        </is>
      </c>
      <c r="X279" s="25">
        <f>IF(V279=W279,"一致","冲突")</f>
        <v/>
      </c>
      <c r="Y279" s="25">
        <f>IF(OR(R279&gt;0,U279="冲突",X279="冲突"),"高","低")</f>
        <v/>
      </c>
      <c r="Z279" s="25" t="inlineStr">
        <is>
          <t>团队模拟数据</t>
        </is>
      </c>
      <c r="AA279" s="25" t="inlineStr">
        <is>
          <t>依据业务规则生成，用于演示订单/BOM/库存/供应承诺闭环</t>
        </is>
      </c>
    </row>
    <row r="280">
      <c r="A280" s="25" t="inlineStr">
        <is>
          <t>SO-2493-3-M-HOUSING</t>
        </is>
      </c>
      <c r="B280" s="25" t="inlineStr">
        <is>
          <t>EVT-0093</t>
        </is>
      </c>
      <c r="C280" s="25" t="inlineStr">
        <is>
          <t>WO-20260316-093</t>
        </is>
      </c>
      <c r="D280" s="25" t="inlineStr">
        <is>
          <t>SO-2493</t>
        </is>
      </c>
      <c r="E280" s="25" t="n">
        <v>3</v>
      </c>
      <c r="F280" s="25" t="inlineStr">
        <is>
          <t>M-HOUSING</t>
        </is>
      </c>
      <c r="G280" s="25" t="inlineStr">
        <is>
          <t>结构件</t>
        </is>
      </c>
      <c r="H280" s="51" t="n">
        <v>46099</v>
      </c>
      <c r="I280" s="25" t="n">
        <v>1000</v>
      </c>
      <c r="J280" s="25" t="n">
        <v>2</v>
      </c>
      <c r="K280" s="25" t="n">
        <v>0</v>
      </c>
      <c r="L280" s="25" t="n">
        <v>2160</v>
      </c>
      <c r="M280" s="25" t="n">
        <v>160</v>
      </c>
      <c r="N280" s="25" t="n">
        <v>0</v>
      </c>
      <c r="O280" s="25" t="n">
        <v>0</v>
      </c>
      <c r="P280" s="25">
        <f>MAX(0,I280*J280-K280)</f>
        <v/>
      </c>
      <c r="Q280" s="25">
        <f>MAX(0,L280-N280-M280+O280)</f>
        <v/>
      </c>
      <c r="R280" s="25">
        <f>MAX(0,P280-Q280)</f>
        <v/>
      </c>
      <c r="S280" s="51" t="n">
        <v>46098</v>
      </c>
      <c r="T280" s="51" t="n">
        <v>46098</v>
      </c>
      <c r="U280" s="25">
        <f>IF(S280=T280,"一致","冲突")</f>
        <v/>
      </c>
      <c r="V280" s="25" t="inlineStr">
        <is>
          <t>V3</t>
        </is>
      </c>
      <c r="W280" s="25" t="inlineStr">
        <is>
          <t>V3</t>
        </is>
      </c>
      <c r="X280" s="25">
        <f>IF(V280=W280,"一致","冲突")</f>
        <v/>
      </c>
      <c r="Y280" s="25">
        <f>IF(OR(R280&gt;0,U280="冲突",X280="冲突"),"高","低")</f>
        <v/>
      </c>
      <c r="Z280" s="25" t="inlineStr">
        <is>
          <t>团队模拟数据</t>
        </is>
      </c>
      <c r="AA280" s="25" t="inlineStr">
        <is>
          <t>依据业务规则生成，用于演示订单/BOM/库存/供应承诺闭环</t>
        </is>
      </c>
    </row>
    <row r="281">
      <c r="A281" s="25" t="inlineStr">
        <is>
          <t>SO-2494-1-M-DISPLAY</t>
        </is>
      </c>
      <c r="B281" s="25" t="inlineStr">
        <is>
          <t>EVT-0094</t>
        </is>
      </c>
      <c r="C281" s="25" t="inlineStr">
        <is>
          <t>WO-20260317-094</t>
        </is>
      </c>
      <c r="D281" s="25" t="inlineStr">
        <is>
          <t>SO-2494</t>
        </is>
      </c>
      <c r="E281" s="25" t="n">
        <v>1</v>
      </c>
      <c r="F281" s="25" t="inlineStr">
        <is>
          <t>M-DISPLAY</t>
        </is>
      </c>
      <c r="G281" s="25" t="inlineStr">
        <is>
          <t>显示模组</t>
        </is>
      </c>
      <c r="H281" s="51" t="n">
        <v>46100</v>
      </c>
      <c r="I281" s="25" t="n">
        <v>1100</v>
      </c>
      <c r="J281" s="25" t="n">
        <v>1</v>
      </c>
      <c r="K281" s="25" t="n">
        <v>0</v>
      </c>
      <c r="L281" s="25" t="n">
        <v>1188</v>
      </c>
      <c r="M281" s="25" t="n">
        <v>88</v>
      </c>
      <c r="N281" s="25" t="n">
        <v>0</v>
      </c>
      <c r="O281" s="25" t="n">
        <v>0</v>
      </c>
      <c r="P281" s="25">
        <f>MAX(0,I281*J281-K281)</f>
        <v/>
      </c>
      <c r="Q281" s="25">
        <f>MAX(0,L281-N281-M281+O281)</f>
        <v/>
      </c>
      <c r="R281" s="25">
        <f>MAX(0,P281-Q281)</f>
        <v/>
      </c>
      <c r="S281" s="51" t="n">
        <v>46099</v>
      </c>
      <c r="T281" s="51" t="n">
        <v>46099</v>
      </c>
      <c r="U281" s="25">
        <f>IF(S281=T281,"一致","冲突")</f>
        <v/>
      </c>
      <c r="V281" s="25" t="inlineStr">
        <is>
          <t>V3</t>
        </is>
      </c>
      <c r="W281" s="25" t="inlineStr">
        <is>
          <t>V3</t>
        </is>
      </c>
      <c r="X281" s="25">
        <f>IF(V281=W281,"一致","冲突")</f>
        <v/>
      </c>
      <c r="Y281" s="25">
        <f>IF(OR(R281&gt;0,U281="冲突",X281="冲突"),"高","低")</f>
        <v/>
      </c>
      <c r="Z281" s="25" t="inlineStr">
        <is>
          <t>团队模拟数据</t>
        </is>
      </c>
      <c r="AA281" s="25" t="inlineStr">
        <is>
          <t>依据业务规则生成，用于演示订单/BOM/库存/供应承诺闭环</t>
        </is>
      </c>
    </row>
    <row r="282">
      <c r="A282" s="25" t="inlineStr">
        <is>
          <t>SO-2494-2-M-PCBA</t>
        </is>
      </c>
      <c r="B282" s="25" t="inlineStr">
        <is>
          <t>EVT-0094</t>
        </is>
      </c>
      <c r="C282" s="25" t="inlineStr">
        <is>
          <t>WO-20260317-094</t>
        </is>
      </c>
      <c r="D282" s="25" t="inlineStr">
        <is>
          <t>SO-2494</t>
        </is>
      </c>
      <c r="E282" s="25" t="n">
        <v>2</v>
      </c>
      <c r="F282" s="25" t="inlineStr">
        <is>
          <t>M-PCBA</t>
        </is>
      </c>
      <c r="G282" s="25" t="inlineStr">
        <is>
          <t>主板组件</t>
        </is>
      </c>
      <c r="H282" s="51" t="n">
        <v>46100</v>
      </c>
      <c r="I282" s="25" t="n">
        <v>1100</v>
      </c>
      <c r="J282" s="25" t="n">
        <v>1</v>
      </c>
      <c r="K282" s="25" t="n">
        <v>0</v>
      </c>
      <c r="L282" s="25" t="n">
        <v>1188</v>
      </c>
      <c r="M282" s="25" t="n">
        <v>88</v>
      </c>
      <c r="N282" s="25" t="n">
        <v>0</v>
      </c>
      <c r="O282" s="25" t="n">
        <v>0</v>
      </c>
      <c r="P282" s="25">
        <f>MAX(0,I282*J282-K282)</f>
        <v/>
      </c>
      <c r="Q282" s="25">
        <f>MAX(0,L282-N282-M282+O282)</f>
        <v/>
      </c>
      <c r="R282" s="25">
        <f>MAX(0,P282-Q282)</f>
        <v/>
      </c>
      <c r="S282" s="51" t="n">
        <v>46099</v>
      </c>
      <c r="T282" s="51" t="n">
        <v>46099</v>
      </c>
      <c r="U282" s="25">
        <f>IF(S282=T282,"一致","冲突")</f>
        <v/>
      </c>
      <c r="V282" s="25" t="inlineStr">
        <is>
          <t>V3</t>
        </is>
      </c>
      <c r="W282" s="25" t="inlineStr">
        <is>
          <t>V3</t>
        </is>
      </c>
      <c r="X282" s="25">
        <f>IF(V282=W282,"一致","冲突")</f>
        <v/>
      </c>
      <c r="Y282" s="25">
        <f>IF(OR(R282&gt;0,U282="冲突",X282="冲突"),"高","低")</f>
        <v/>
      </c>
      <c r="Z282" s="25" t="inlineStr">
        <is>
          <t>团队模拟数据</t>
        </is>
      </c>
      <c r="AA282" s="25" t="inlineStr">
        <is>
          <t>依据业务规则生成，用于演示订单/BOM/库存/供应承诺闭环</t>
        </is>
      </c>
    </row>
    <row r="283">
      <c r="A283" s="25" t="inlineStr">
        <is>
          <t>SO-2494-3-M-HOUSING</t>
        </is>
      </c>
      <c r="B283" s="25" t="inlineStr">
        <is>
          <t>EVT-0094</t>
        </is>
      </c>
      <c r="C283" s="25" t="inlineStr">
        <is>
          <t>WO-20260317-094</t>
        </is>
      </c>
      <c r="D283" s="25" t="inlineStr">
        <is>
          <t>SO-2494</t>
        </is>
      </c>
      <c r="E283" s="25" t="n">
        <v>3</v>
      </c>
      <c r="F283" s="25" t="inlineStr">
        <is>
          <t>M-HOUSING</t>
        </is>
      </c>
      <c r="G283" s="25" t="inlineStr">
        <is>
          <t>结构件</t>
        </is>
      </c>
      <c r="H283" s="51" t="n">
        <v>46100</v>
      </c>
      <c r="I283" s="25" t="n">
        <v>1100</v>
      </c>
      <c r="J283" s="25" t="n">
        <v>2</v>
      </c>
      <c r="K283" s="25" t="n">
        <v>0</v>
      </c>
      <c r="L283" s="25" t="n">
        <v>1936</v>
      </c>
      <c r="M283" s="25" t="n">
        <v>176</v>
      </c>
      <c r="N283" s="25" t="n">
        <v>0</v>
      </c>
      <c r="O283" s="25" t="n">
        <v>440</v>
      </c>
      <c r="P283" s="25">
        <f>MAX(0,I283*J283-K283)</f>
        <v/>
      </c>
      <c r="Q283" s="25">
        <f>MAX(0,L283-N283-M283+O283)</f>
        <v/>
      </c>
      <c r="R283" s="25">
        <f>MAX(0,P283-Q283)</f>
        <v/>
      </c>
      <c r="S283" s="51" t="n">
        <v>46099</v>
      </c>
      <c r="T283" s="51" t="n">
        <v>46099</v>
      </c>
      <c r="U283" s="25">
        <f>IF(S283=T283,"一致","冲突")</f>
        <v/>
      </c>
      <c r="V283" s="25" t="inlineStr">
        <is>
          <t>V3</t>
        </is>
      </c>
      <c r="W283" s="25" t="inlineStr">
        <is>
          <t>V3</t>
        </is>
      </c>
      <c r="X283" s="25">
        <f>IF(V283=W283,"一致","冲突")</f>
        <v/>
      </c>
      <c r="Y283" s="25">
        <f>IF(OR(R283&gt;0,U283="冲突",X283="冲突"),"高","低")</f>
        <v/>
      </c>
      <c r="Z283" s="25" t="inlineStr">
        <is>
          <t>团队模拟数据</t>
        </is>
      </c>
      <c r="AA283" s="25" t="inlineStr">
        <is>
          <t>依据业务规则生成，用于演示订单/BOM/库存/供应承诺闭环</t>
        </is>
      </c>
    </row>
    <row r="284">
      <c r="A284" s="25" t="inlineStr">
        <is>
          <t>SO-2495-1-M-DISPLAY</t>
        </is>
      </c>
      <c r="B284" s="25" t="inlineStr">
        <is>
          <t>EVT-0095</t>
        </is>
      </c>
      <c r="C284" s="25" t="inlineStr">
        <is>
          <t>WO-20260318-095</t>
        </is>
      </c>
      <c r="D284" s="25" t="inlineStr">
        <is>
          <t>SO-2495</t>
        </is>
      </c>
      <c r="E284" s="25" t="n">
        <v>1</v>
      </c>
      <c r="F284" s="25" t="inlineStr">
        <is>
          <t>M-DISPLAY</t>
        </is>
      </c>
      <c r="G284" s="25" t="inlineStr">
        <is>
          <t>显示模组</t>
        </is>
      </c>
      <c r="H284" s="51" t="n">
        <v>46101</v>
      </c>
      <c r="I284" s="25" t="n">
        <v>1200</v>
      </c>
      <c r="J284" s="25" t="n">
        <v>1</v>
      </c>
      <c r="K284" s="25" t="n">
        <v>0</v>
      </c>
      <c r="L284" s="25" t="n">
        <v>1296</v>
      </c>
      <c r="M284" s="25" t="n">
        <v>96</v>
      </c>
      <c r="N284" s="25" t="n">
        <v>0</v>
      </c>
      <c r="O284" s="25" t="n">
        <v>0</v>
      </c>
      <c r="P284" s="25">
        <f>MAX(0,I284*J284-K284)</f>
        <v/>
      </c>
      <c r="Q284" s="25">
        <f>MAX(0,L284-N284-M284+O284)</f>
        <v/>
      </c>
      <c r="R284" s="25">
        <f>MAX(0,P284-Q284)</f>
        <v/>
      </c>
      <c r="S284" s="51" t="n">
        <v>46100</v>
      </c>
      <c r="T284" s="51" t="n">
        <v>46100</v>
      </c>
      <c r="U284" s="25">
        <f>IF(S284=T284,"一致","冲突")</f>
        <v/>
      </c>
      <c r="V284" s="25" t="inlineStr">
        <is>
          <t>V3</t>
        </is>
      </c>
      <c r="W284" s="25" t="inlineStr">
        <is>
          <t>V3</t>
        </is>
      </c>
      <c r="X284" s="25">
        <f>IF(V284=W284,"一致","冲突")</f>
        <v/>
      </c>
      <c r="Y284" s="25">
        <f>IF(OR(R284&gt;0,U284="冲突",X284="冲突"),"高","低")</f>
        <v/>
      </c>
      <c r="Z284" s="25" t="inlineStr">
        <is>
          <t>团队模拟数据</t>
        </is>
      </c>
      <c r="AA284" s="25" t="inlineStr">
        <is>
          <t>依据业务规则生成，用于演示订单/BOM/库存/供应承诺闭环</t>
        </is>
      </c>
    </row>
    <row r="285">
      <c r="A285" s="25" t="inlineStr">
        <is>
          <t>SO-2495-2-M-PCBA</t>
        </is>
      </c>
      <c r="B285" s="25" t="inlineStr">
        <is>
          <t>EVT-0095</t>
        </is>
      </c>
      <c r="C285" s="25" t="inlineStr">
        <is>
          <t>WO-20260318-095</t>
        </is>
      </c>
      <c r="D285" s="25" t="inlineStr">
        <is>
          <t>SO-2495</t>
        </is>
      </c>
      <c r="E285" s="25" t="n">
        <v>2</v>
      </c>
      <c r="F285" s="25" t="inlineStr">
        <is>
          <t>M-PCBA</t>
        </is>
      </c>
      <c r="G285" s="25" t="inlineStr">
        <is>
          <t>主板组件</t>
        </is>
      </c>
      <c r="H285" s="51" t="n">
        <v>46101</v>
      </c>
      <c r="I285" s="25" t="n">
        <v>1200</v>
      </c>
      <c r="J285" s="25" t="n">
        <v>1</v>
      </c>
      <c r="K285" s="25" t="n">
        <v>0</v>
      </c>
      <c r="L285" s="25" t="n">
        <v>1056</v>
      </c>
      <c r="M285" s="25" t="n">
        <v>96</v>
      </c>
      <c r="N285" s="25" t="n">
        <v>0</v>
      </c>
      <c r="O285" s="25" t="n">
        <v>240</v>
      </c>
      <c r="P285" s="25">
        <f>MAX(0,I285*J285-K285)</f>
        <v/>
      </c>
      <c r="Q285" s="25">
        <f>MAX(0,L285-N285-M285+O285)</f>
        <v/>
      </c>
      <c r="R285" s="25">
        <f>MAX(0,P285-Q285)</f>
        <v/>
      </c>
      <c r="S285" s="51" t="n">
        <v>46100</v>
      </c>
      <c r="T285" s="51" t="n">
        <v>46100</v>
      </c>
      <c r="U285" s="25">
        <f>IF(S285=T285,"一致","冲突")</f>
        <v/>
      </c>
      <c r="V285" s="25" t="inlineStr">
        <is>
          <t>V3</t>
        </is>
      </c>
      <c r="W285" s="25" t="inlineStr">
        <is>
          <t>V3</t>
        </is>
      </c>
      <c r="X285" s="25">
        <f>IF(V285=W285,"一致","冲突")</f>
        <v/>
      </c>
      <c r="Y285" s="25">
        <f>IF(OR(R285&gt;0,U285="冲突",X285="冲突"),"高","低")</f>
        <v/>
      </c>
      <c r="Z285" s="25" t="inlineStr">
        <is>
          <t>团队模拟数据</t>
        </is>
      </c>
      <c r="AA285" s="25" t="inlineStr">
        <is>
          <t>依据业务规则生成，用于演示订单/BOM/库存/供应承诺闭环</t>
        </is>
      </c>
    </row>
    <row r="286">
      <c r="A286" s="25" t="inlineStr">
        <is>
          <t>SO-2495-3-M-HOUSING</t>
        </is>
      </c>
      <c r="B286" s="25" t="inlineStr">
        <is>
          <t>EVT-0095</t>
        </is>
      </c>
      <c r="C286" s="25" t="inlineStr">
        <is>
          <t>WO-20260318-095</t>
        </is>
      </c>
      <c r="D286" s="25" t="inlineStr">
        <is>
          <t>SO-2495</t>
        </is>
      </c>
      <c r="E286" s="25" t="n">
        <v>3</v>
      </c>
      <c r="F286" s="25" t="inlineStr">
        <is>
          <t>M-HOUSING</t>
        </is>
      </c>
      <c r="G286" s="25" t="inlineStr">
        <is>
          <t>结构件</t>
        </is>
      </c>
      <c r="H286" s="51" t="n">
        <v>46101</v>
      </c>
      <c r="I286" s="25" t="n">
        <v>1200</v>
      </c>
      <c r="J286" s="25" t="n">
        <v>2</v>
      </c>
      <c r="K286" s="25" t="n">
        <v>0</v>
      </c>
      <c r="L286" s="25" t="n">
        <v>1992</v>
      </c>
      <c r="M286" s="25" t="n">
        <v>192</v>
      </c>
      <c r="N286" s="25" t="n">
        <v>0</v>
      </c>
      <c r="O286" s="25" t="n">
        <v>0</v>
      </c>
      <c r="P286" s="25">
        <f>MAX(0,I286*J286-K286)</f>
        <v/>
      </c>
      <c r="Q286" s="25">
        <f>MAX(0,L286-N286-M286+O286)</f>
        <v/>
      </c>
      <c r="R286" s="25">
        <f>MAX(0,P286-Q286)</f>
        <v/>
      </c>
      <c r="S286" s="51" t="n">
        <v>46100</v>
      </c>
      <c r="T286" s="51" t="n">
        <v>46100</v>
      </c>
      <c r="U286" s="25">
        <f>IF(S286=T286,"一致","冲突")</f>
        <v/>
      </c>
      <c r="V286" s="25" t="inlineStr">
        <is>
          <t>V3</t>
        </is>
      </c>
      <c r="W286" s="25" t="inlineStr">
        <is>
          <t>V3</t>
        </is>
      </c>
      <c r="X286" s="25">
        <f>IF(V286=W286,"一致","冲突")</f>
        <v/>
      </c>
      <c r="Y286" s="25">
        <f>IF(OR(R286&gt;0,U286="冲突",X286="冲突"),"高","低")</f>
        <v/>
      </c>
      <c r="Z286" s="25" t="inlineStr">
        <is>
          <t>团队模拟数据</t>
        </is>
      </c>
      <c r="AA286" s="25" t="inlineStr">
        <is>
          <t>依据业务规则生成，用于演示订单/BOM/库存/供应承诺闭环</t>
        </is>
      </c>
    </row>
    <row r="287">
      <c r="A287" s="25" t="inlineStr">
        <is>
          <t>SO-2496-1-M-DISPLAY</t>
        </is>
      </c>
      <c r="B287" s="25" t="inlineStr">
        <is>
          <t>EVT-0096</t>
        </is>
      </c>
      <c r="C287" s="25" t="inlineStr">
        <is>
          <t>WO-20260319-096</t>
        </is>
      </c>
      <c r="D287" s="25" t="inlineStr">
        <is>
          <t>SO-2496</t>
        </is>
      </c>
      <c r="E287" s="25" t="n">
        <v>1</v>
      </c>
      <c r="F287" s="25" t="inlineStr">
        <is>
          <t>M-DISPLAY</t>
        </is>
      </c>
      <c r="G287" s="25" t="inlineStr">
        <is>
          <t>显示模组</t>
        </is>
      </c>
      <c r="H287" s="51" t="n">
        <v>46102</v>
      </c>
      <c r="I287" s="25" t="n">
        <v>800</v>
      </c>
      <c r="J287" s="25" t="n">
        <v>1</v>
      </c>
      <c r="K287" s="25" t="n">
        <v>0</v>
      </c>
      <c r="L287" s="25" t="n">
        <v>704</v>
      </c>
      <c r="M287" s="25" t="n">
        <v>64</v>
      </c>
      <c r="N287" s="25" t="n">
        <v>0</v>
      </c>
      <c r="O287" s="25" t="n">
        <v>160</v>
      </c>
      <c r="P287" s="25">
        <f>MAX(0,I287*J287-K287)</f>
        <v/>
      </c>
      <c r="Q287" s="25">
        <f>MAX(0,L287-N287-M287+O287)</f>
        <v/>
      </c>
      <c r="R287" s="25">
        <f>MAX(0,P287-Q287)</f>
        <v/>
      </c>
      <c r="S287" s="51" t="n">
        <v>46101</v>
      </c>
      <c r="T287" s="51" t="n">
        <v>46101</v>
      </c>
      <c r="U287" s="25">
        <f>IF(S287=T287,"一致","冲突")</f>
        <v/>
      </c>
      <c r="V287" s="25" t="inlineStr">
        <is>
          <t>V3</t>
        </is>
      </c>
      <c r="W287" s="25" t="inlineStr">
        <is>
          <t>V3</t>
        </is>
      </c>
      <c r="X287" s="25">
        <f>IF(V287=W287,"一致","冲突")</f>
        <v/>
      </c>
      <c r="Y287" s="25">
        <f>IF(OR(R287&gt;0,U287="冲突",X287="冲突"),"高","低")</f>
        <v/>
      </c>
      <c r="Z287" s="25" t="inlineStr">
        <is>
          <t>团队模拟数据</t>
        </is>
      </c>
      <c r="AA287" s="25" t="inlineStr">
        <is>
          <t>依据业务规则生成，用于演示订单/BOM/库存/供应承诺闭环</t>
        </is>
      </c>
    </row>
    <row r="288">
      <c r="A288" s="25" t="inlineStr">
        <is>
          <t>SO-2496-2-M-PCBA</t>
        </is>
      </c>
      <c r="B288" s="25" t="inlineStr">
        <is>
          <t>EVT-0096</t>
        </is>
      </c>
      <c r="C288" s="25" t="inlineStr">
        <is>
          <t>WO-20260319-096</t>
        </is>
      </c>
      <c r="D288" s="25" t="inlineStr">
        <is>
          <t>SO-2496</t>
        </is>
      </c>
      <c r="E288" s="25" t="n">
        <v>2</v>
      </c>
      <c r="F288" s="25" t="inlineStr">
        <is>
          <t>M-PCBA</t>
        </is>
      </c>
      <c r="G288" s="25" t="inlineStr">
        <is>
          <t>主板组件</t>
        </is>
      </c>
      <c r="H288" s="51" t="n">
        <v>46102</v>
      </c>
      <c r="I288" s="25" t="n">
        <v>800</v>
      </c>
      <c r="J288" s="25" t="n">
        <v>1</v>
      </c>
      <c r="K288" s="25" t="n">
        <v>0</v>
      </c>
      <c r="L288" s="25" t="n">
        <v>664</v>
      </c>
      <c r="M288" s="25" t="n">
        <v>64</v>
      </c>
      <c r="N288" s="25" t="n">
        <v>0</v>
      </c>
      <c r="O288" s="25" t="n">
        <v>0</v>
      </c>
      <c r="P288" s="25">
        <f>MAX(0,I288*J288-K288)</f>
        <v/>
      </c>
      <c r="Q288" s="25">
        <f>MAX(0,L288-N288-M288+O288)</f>
        <v/>
      </c>
      <c r="R288" s="25">
        <f>MAX(0,P288-Q288)</f>
        <v/>
      </c>
      <c r="S288" s="51" t="n">
        <v>46101</v>
      </c>
      <c r="T288" s="51" t="n">
        <v>46101</v>
      </c>
      <c r="U288" s="25">
        <f>IF(S288=T288,"一致","冲突")</f>
        <v/>
      </c>
      <c r="V288" s="25" t="inlineStr">
        <is>
          <t>V3</t>
        </is>
      </c>
      <c r="W288" s="25" t="inlineStr">
        <is>
          <t>V3</t>
        </is>
      </c>
      <c r="X288" s="25">
        <f>IF(V288=W288,"一致","冲突")</f>
        <v/>
      </c>
      <c r="Y288" s="25">
        <f>IF(OR(R288&gt;0,U288="冲突",X288="冲突"),"高","低")</f>
        <v/>
      </c>
      <c r="Z288" s="25" t="inlineStr">
        <is>
          <t>团队模拟数据</t>
        </is>
      </c>
      <c r="AA288" s="25" t="inlineStr">
        <is>
          <t>依据业务规则生成，用于演示订单/BOM/库存/供应承诺闭环</t>
        </is>
      </c>
    </row>
    <row r="289">
      <c r="A289" s="25" t="inlineStr">
        <is>
          <t>SO-2496-3-M-HOUSING</t>
        </is>
      </c>
      <c r="B289" s="25" t="inlineStr">
        <is>
          <t>EVT-0096</t>
        </is>
      </c>
      <c r="C289" s="25" t="inlineStr">
        <is>
          <t>WO-20260319-096</t>
        </is>
      </c>
      <c r="D289" s="25" t="inlineStr">
        <is>
          <t>SO-2496</t>
        </is>
      </c>
      <c r="E289" s="25" t="n">
        <v>3</v>
      </c>
      <c r="F289" s="25" t="inlineStr">
        <is>
          <t>M-HOUSING</t>
        </is>
      </c>
      <c r="G289" s="25" t="inlineStr">
        <is>
          <t>结构件</t>
        </is>
      </c>
      <c r="H289" s="51" t="n">
        <v>46102</v>
      </c>
      <c r="I289" s="25" t="n">
        <v>800</v>
      </c>
      <c r="J289" s="25" t="n">
        <v>2</v>
      </c>
      <c r="K289" s="25" t="n">
        <v>0</v>
      </c>
      <c r="L289" s="25" t="n">
        <v>1728</v>
      </c>
      <c r="M289" s="25" t="n">
        <v>128</v>
      </c>
      <c r="N289" s="25" t="n">
        <v>0</v>
      </c>
      <c r="O289" s="25" t="n">
        <v>0</v>
      </c>
      <c r="P289" s="25">
        <f>MAX(0,I289*J289-K289)</f>
        <v/>
      </c>
      <c r="Q289" s="25">
        <f>MAX(0,L289-N289-M289+O289)</f>
        <v/>
      </c>
      <c r="R289" s="25">
        <f>MAX(0,P289-Q289)</f>
        <v/>
      </c>
      <c r="S289" s="51" t="n">
        <v>46101</v>
      </c>
      <c r="T289" s="51" t="n">
        <v>46101</v>
      </c>
      <c r="U289" s="25">
        <f>IF(S289=T289,"一致","冲突")</f>
        <v/>
      </c>
      <c r="V289" s="25" t="inlineStr">
        <is>
          <t>V3</t>
        </is>
      </c>
      <c r="W289" s="25" t="inlineStr">
        <is>
          <t>V3</t>
        </is>
      </c>
      <c r="X289" s="25">
        <f>IF(V289=W289,"一致","冲突")</f>
        <v/>
      </c>
      <c r="Y289" s="25">
        <f>IF(OR(R289&gt;0,U289="冲突",X289="冲突"),"高","低")</f>
        <v/>
      </c>
      <c r="Z289" s="25" t="inlineStr">
        <is>
          <t>团队模拟数据</t>
        </is>
      </c>
      <c r="AA289" s="25" t="inlineStr">
        <is>
          <t>依据业务规则生成，用于演示订单/BOM/库存/供应承诺闭环</t>
        </is>
      </c>
    </row>
    <row r="290">
      <c r="A290" s="25" t="inlineStr">
        <is>
          <t>SO-2497-1-M-DISPLAY</t>
        </is>
      </c>
      <c r="B290" s="25" t="inlineStr">
        <is>
          <t>EVT-0097</t>
        </is>
      </c>
      <c r="C290" s="25" t="inlineStr">
        <is>
          <t>WO-20260320-097</t>
        </is>
      </c>
      <c r="D290" s="25" t="inlineStr">
        <is>
          <t>SO-2497</t>
        </is>
      </c>
      <c r="E290" s="25" t="n">
        <v>1</v>
      </c>
      <c r="F290" s="25" t="inlineStr">
        <is>
          <t>M-DISPLAY</t>
        </is>
      </c>
      <c r="G290" s="25" t="inlineStr">
        <is>
          <t>显示模组</t>
        </is>
      </c>
      <c r="H290" s="51" t="n">
        <v>46103</v>
      </c>
      <c r="I290" s="25" t="n">
        <v>900</v>
      </c>
      <c r="J290" s="25" t="n">
        <v>1</v>
      </c>
      <c r="K290" s="25" t="n">
        <v>0</v>
      </c>
      <c r="L290" s="25" t="n">
        <v>747</v>
      </c>
      <c r="M290" s="25" t="n">
        <v>72</v>
      </c>
      <c r="N290" s="25" t="n">
        <v>0</v>
      </c>
      <c r="O290" s="25" t="n">
        <v>0</v>
      </c>
      <c r="P290" s="25">
        <f>MAX(0,I290*J290-K290)</f>
        <v/>
      </c>
      <c r="Q290" s="25">
        <f>MAX(0,L290-N290-M290+O290)</f>
        <v/>
      </c>
      <c r="R290" s="25">
        <f>MAX(0,P290-Q290)</f>
        <v/>
      </c>
      <c r="S290" s="51" t="n">
        <v>46102</v>
      </c>
      <c r="T290" s="51" t="n">
        <v>46104</v>
      </c>
      <c r="U290" s="25">
        <f>IF(S290=T290,"一致","冲突")</f>
        <v/>
      </c>
      <c r="V290" s="25" t="inlineStr">
        <is>
          <t>V3</t>
        </is>
      </c>
      <c r="W290" s="25" t="inlineStr">
        <is>
          <t>V3</t>
        </is>
      </c>
      <c r="X290" s="25">
        <f>IF(V290=W290,"一致","冲突")</f>
        <v/>
      </c>
      <c r="Y290" s="25">
        <f>IF(OR(R290&gt;0,U290="冲突",X290="冲突"),"高","低")</f>
        <v/>
      </c>
      <c r="Z290" s="25" t="inlineStr">
        <is>
          <t>团队模拟数据</t>
        </is>
      </c>
      <c r="AA290" s="25" t="inlineStr">
        <is>
          <t>依据业务规则生成，用于演示订单/BOM/库存/供应承诺闭环</t>
        </is>
      </c>
    </row>
    <row r="291">
      <c r="A291" s="25" t="inlineStr">
        <is>
          <t>SO-2497-2-M-PCBA</t>
        </is>
      </c>
      <c r="B291" s="25" t="inlineStr">
        <is>
          <t>EVT-0097</t>
        </is>
      </c>
      <c r="C291" s="25" t="inlineStr">
        <is>
          <t>WO-20260320-097</t>
        </is>
      </c>
      <c r="D291" s="25" t="inlineStr">
        <is>
          <t>SO-2497</t>
        </is>
      </c>
      <c r="E291" s="25" t="n">
        <v>2</v>
      </c>
      <c r="F291" s="25" t="inlineStr">
        <is>
          <t>M-PCBA</t>
        </is>
      </c>
      <c r="G291" s="25" t="inlineStr">
        <is>
          <t>主板组件</t>
        </is>
      </c>
      <c r="H291" s="51" t="n">
        <v>46103</v>
      </c>
      <c r="I291" s="25" t="n">
        <v>900</v>
      </c>
      <c r="J291" s="25" t="n">
        <v>1</v>
      </c>
      <c r="K291" s="25" t="n">
        <v>0</v>
      </c>
      <c r="L291" s="25" t="n">
        <v>972</v>
      </c>
      <c r="M291" s="25" t="n">
        <v>72</v>
      </c>
      <c r="N291" s="25" t="n">
        <v>0</v>
      </c>
      <c r="O291" s="25" t="n">
        <v>0</v>
      </c>
      <c r="P291" s="25">
        <f>MAX(0,I291*J291-K291)</f>
        <v/>
      </c>
      <c r="Q291" s="25">
        <f>MAX(0,L291-N291-M291+O291)</f>
        <v/>
      </c>
      <c r="R291" s="25">
        <f>MAX(0,P291-Q291)</f>
        <v/>
      </c>
      <c r="S291" s="51" t="n">
        <v>46102</v>
      </c>
      <c r="T291" s="51" t="n">
        <v>46102</v>
      </c>
      <c r="U291" s="25">
        <f>IF(S291=T291,"一致","冲突")</f>
        <v/>
      </c>
      <c r="V291" s="25" t="inlineStr">
        <is>
          <t>V3</t>
        </is>
      </c>
      <c r="W291" s="25" t="inlineStr">
        <is>
          <t>V2</t>
        </is>
      </c>
      <c r="X291" s="25">
        <f>IF(V291=W291,"一致","冲突")</f>
        <v/>
      </c>
      <c r="Y291" s="25">
        <f>IF(OR(R291&gt;0,U291="冲突",X291="冲突"),"高","低")</f>
        <v/>
      </c>
      <c r="Z291" s="25" t="inlineStr">
        <is>
          <t>团队模拟数据</t>
        </is>
      </c>
      <c r="AA291" s="25" t="inlineStr">
        <is>
          <t>依据业务规则生成，用于演示订单/BOM/库存/供应承诺闭环</t>
        </is>
      </c>
    </row>
    <row r="292">
      <c r="A292" s="25" t="inlineStr">
        <is>
          <t>SO-2497-3-M-HOUSING</t>
        </is>
      </c>
      <c r="B292" s="25" t="inlineStr">
        <is>
          <t>EVT-0097</t>
        </is>
      </c>
      <c r="C292" s="25" t="inlineStr">
        <is>
          <t>WO-20260320-097</t>
        </is>
      </c>
      <c r="D292" s="25" t="inlineStr">
        <is>
          <t>SO-2497</t>
        </is>
      </c>
      <c r="E292" s="25" t="n">
        <v>3</v>
      </c>
      <c r="F292" s="25" t="inlineStr">
        <is>
          <t>M-HOUSING</t>
        </is>
      </c>
      <c r="G292" s="25" t="inlineStr">
        <is>
          <t>结构件</t>
        </is>
      </c>
      <c r="H292" s="51" t="n">
        <v>46103</v>
      </c>
      <c r="I292" s="25" t="n">
        <v>900</v>
      </c>
      <c r="J292" s="25" t="n">
        <v>2</v>
      </c>
      <c r="K292" s="25" t="n">
        <v>0</v>
      </c>
      <c r="L292" s="25" t="n">
        <v>2124</v>
      </c>
      <c r="M292" s="25" t="n">
        <v>144</v>
      </c>
      <c r="N292" s="25" t="n">
        <v>180</v>
      </c>
      <c r="O292" s="25" t="n">
        <v>0</v>
      </c>
      <c r="P292" s="25">
        <f>MAX(0,I292*J292-K292)</f>
        <v/>
      </c>
      <c r="Q292" s="25">
        <f>MAX(0,L292-N292-M292+O292)</f>
        <v/>
      </c>
      <c r="R292" s="25">
        <f>MAX(0,P292-Q292)</f>
        <v/>
      </c>
      <c r="S292" s="51" t="n">
        <v>46102</v>
      </c>
      <c r="T292" s="51" t="n">
        <v>46102</v>
      </c>
      <c r="U292" s="25">
        <f>IF(S292=T292,"一致","冲突")</f>
        <v/>
      </c>
      <c r="V292" s="25" t="inlineStr">
        <is>
          <t>V3</t>
        </is>
      </c>
      <c r="W292" s="25" t="inlineStr">
        <is>
          <t>V3</t>
        </is>
      </c>
      <c r="X292" s="25">
        <f>IF(V292=W292,"一致","冲突")</f>
        <v/>
      </c>
      <c r="Y292" s="25">
        <f>IF(OR(R292&gt;0,U292="冲突",X292="冲突"),"高","低")</f>
        <v/>
      </c>
      <c r="Z292" s="25" t="inlineStr">
        <is>
          <t>团队模拟数据</t>
        </is>
      </c>
      <c r="AA292" s="25" t="inlineStr">
        <is>
          <t>依据业务规则生成，用于演示订单/BOM/库存/供应承诺闭环</t>
        </is>
      </c>
    </row>
    <row r="293">
      <c r="A293" s="25" t="inlineStr">
        <is>
          <t>SO-2498-1-M-DISPLAY</t>
        </is>
      </c>
      <c r="B293" s="25" t="inlineStr">
        <is>
          <t>EVT-0098</t>
        </is>
      </c>
      <c r="C293" s="25" t="inlineStr">
        <is>
          <t>WO-20260323-098</t>
        </is>
      </c>
      <c r="D293" s="25" t="inlineStr">
        <is>
          <t>SO-2498</t>
        </is>
      </c>
      <c r="E293" s="25" t="n">
        <v>1</v>
      </c>
      <c r="F293" s="25" t="inlineStr">
        <is>
          <t>M-DISPLAY</t>
        </is>
      </c>
      <c r="G293" s="25" t="inlineStr">
        <is>
          <t>显示模组</t>
        </is>
      </c>
      <c r="H293" s="51" t="n">
        <v>46106</v>
      </c>
      <c r="I293" s="25" t="n">
        <v>1000</v>
      </c>
      <c r="J293" s="25" t="n">
        <v>1</v>
      </c>
      <c r="K293" s="25" t="n">
        <v>0</v>
      </c>
      <c r="L293" s="25" t="n">
        <v>1080</v>
      </c>
      <c r="M293" s="25" t="n">
        <v>80</v>
      </c>
      <c r="N293" s="25" t="n">
        <v>0</v>
      </c>
      <c r="O293" s="25" t="n">
        <v>0</v>
      </c>
      <c r="P293" s="25">
        <f>MAX(0,I293*J293-K293)</f>
        <v/>
      </c>
      <c r="Q293" s="25">
        <f>MAX(0,L293-N293-M293+O293)</f>
        <v/>
      </c>
      <c r="R293" s="25">
        <f>MAX(0,P293-Q293)</f>
        <v/>
      </c>
      <c r="S293" s="51" t="n">
        <v>46105</v>
      </c>
      <c r="T293" s="51" t="n">
        <v>46105</v>
      </c>
      <c r="U293" s="25">
        <f>IF(S293=T293,"一致","冲突")</f>
        <v/>
      </c>
      <c r="V293" s="25" t="inlineStr">
        <is>
          <t>V3</t>
        </is>
      </c>
      <c r="W293" s="25" t="inlineStr">
        <is>
          <t>V3</t>
        </is>
      </c>
      <c r="X293" s="25">
        <f>IF(V293=W293,"一致","冲突")</f>
        <v/>
      </c>
      <c r="Y293" s="25">
        <f>IF(OR(R293&gt;0,U293="冲突",X293="冲突"),"高","低")</f>
        <v/>
      </c>
      <c r="Z293" s="25" t="inlineStr">
        <is>
          <t>团队模拟数据</t>
        </is>
      </c>
      <c r="AA293" s="25" t="inlineStr">
        <is>
          <t>依据业务规则生成，用于演示订单/BOM/库存/供应承诺闭环</t>
        </is>
      </c>
    </row>
    <row r="294">
      <c r="A294" s="25" t="inlineStr">
        <is>
          <t>SO-2498-2-M-PCBA</t>
        </is>
      </c>
      <c r="B294" s="25" t="inlineStr">
        <is>
          <t>EVT-0098</t>
        </is>
      </c>
      <c r="C294" s="25" t="inlineStr">
        <is>
          <t>WO-20260323-098</t>
        </is>
      </c>
      <c r="D294" s="25" t="inlineStr">
        <is>
          <t>SO-2498</t>
        </is>
      </c>
      <c r="E294" s="25" t="n">
        <v>2</v>
      </c>
      <c r="F294" s="25" t="inlineStr">
        <is>
          <t>M-PCBA</t>
        </is>
      </c>
      <c r="G294" s="25" t="inlineStr">
        <is>
          <t>主板组件</t>
        </is>
      </c>
      <c r="H294" s="51" t="n">
        <v>46106</v>
      </c>
      <c r="I294" s="25" t="n">
        <v>1000</v>
      </c>
      <c r="J294" s="25" t="n">
        <v>1</v>
      </c>
      <c r="K294" s="25" t="n">
        <v>0</v>
      </c>
      <c r="L294" s="25" t="n">
        <v>1180</v>
      </c>
      <c r="M294" s="25" t="n">
        <v>80</v>
      </c>
      <c r="N294" s="25" t="n">
        <v>100</v>
      </c>
      <c r="O294" s="25" t="n">
        <v>0</v>
      </c>
      <c r="P294" s="25">
        <f>MAX(0,I294*J294-K294)</f>
        <v/>
      </c>
      <c r="Q294" s="25">
        <f>MAX(0,L294-N294-M294+O294)</f>
        <v/>
      </c>
      <c r="R294" s="25">
        <f>MAX(0,P294-Q294)</f>
        <v/>
      </c>
      <c r="S294" s="51" t="n">
        <v>46105</v>
      </c>
      <c r="T294" s="51" t="n">
        <v>46105</v>
      </c>
      <c r="U294" s="25">
        <f>IF(S294=T294,"一致","冲突")</f>
        <v/>
      </c>
      <c r="V294" s="25" t="inlineStr">
        <is>
          <t>V3</t>
        </is>
      </c>
      <c r="W294" s="25" t="inlineStr">
        <is>
          <t>V3</t>
        </is>
      </c>
      <c r="X294" s="25">
        <f>IF(V294=W294,"一致","冲突")</f>
        <v/>
      </c>
      <c r="Y294" s="25">
        <f>IF(OR(R294&gt;0,U294="冲突",X294="冲突"),"高","低")</f>
        <v/>
      </c>
      <c r="Z294" s="25" t="inlineStr">
        <is>
          <t>团队模拟数据</t>
        </is>
      </c>
      <c r="AA294" s="25" t="inlineStr">
        <is>
          <t>依据业务规则生成，用于演示订单/BOM/库存/供应承诺闭环</t>
        </is>
      </c>
    </row>
    <row r="295">
      <c r="A295" s="25" t="inlineStr">
        <is>
          <t>SO-2498-3-M-HOUSING</t>
        </is>
      </c>
      <c r="B295" s="25" t="inlineStr">
        <is>
          <t>EVT-0098</t>
        </is>
      </c>
      <c r="C295" s="25" t="inlineStr">
        <is>
          <t>WO-20260323-098</t>
        </is>
      </c>
      <c r="D295" s="25" t="inlineStr">
        <is>
          <t>SO-2498</t>
        </is>
      </c>
      <c r="E295" s="25" t="n">
        <v>3</v>
      </c>
      <c r="F295" s="25" t="inlineStr">
        <is>
          <t>M-HOUSING</t>
        </is>
      </c>
      <c r="G295" s="25" t="inlineStr">
        <is>
          <t>结构件</t>
        </is>
      </c>
      <c r="H295" s="51" t="n">
        <v>46106</v>
      </c>
      <c r="I295" s="25" t="n">
        <v>1000</v>
      </c>
      <c r="J295" s="25" t="n">
        <v>2</v>
      </c>
      <c r="K295" s="25" t="n">
        <v>0</v>
      </c>
      <c r="L295" s="25" t="n">
        <v>2160</v>
      </c>
      <c r="M295" s="25" t="n">
        <v>160</v>
      </c>
      <c r="N295" s="25" t="n">
        <v>0</v>
      </c>
      <c r="O295" s="25" t="n">
        <v>0</v>
      </c>
      <c r="P295" s="25">
        <f>MAX(0,I295*J295-K295)</f>
        <v/>
      </c>
      <c r="Q295" s="25">
        <f>MAX(0,L295-N295-M295+O295)</f>
        <v/>
      </c>
      <c r="R295" s="25">
        <f>MAX(0,P295-Q295)</f>
        <v/>
      </c>
      <c r="S295" s="51" t="n">
        <v>46105</v>
      </c>
      <c r="T295" s="51" t="n">
        <v>46105</v>
      </c>
      <c r="U295" s="25">
        <f>IF(S295=T295,"一致","冲突")</f>
        <v/>
      </c>
      <c r="V295" s="25" t="inlineStr">
        <is>
          <t>V3</t>
        </is>
      </c>
      <c r="W295" s="25" t="inlineStr">
        <is>
          <t>V3</t>
        </is>
      </c>
      <c r="X295" s="25">
        <f>IF(V295=W295,"一致","冲突")</f>
        <v/>
      </c>
      <c r="Y295" s="25">
        <f>IF(OR(R295&gt;0,U295="冲突",X295="冲突"),"高","低")</f>
        <v/>
      </c>
      <c r="Z295" s="25" t="inlineStr">
        <is>
          <t>团队模拟数据</t>
        </is>
      </c>
      <c r="AA295" s="25" t="inlineStr">
        <is>
          <t>依据业务规则生成，用于演示订单/BOM/库存/供应承诺闭环</t>
        </is>
      </c>
    </row>
    <row r="296">
      <c r="A296" s="25" t="inlineStr">
        <is>
          <t>SO-2499-1-M-DISPLAY</t>
        </is>
      </c>
      <c r="B296" s="25" t="inlineStr">
        <is>
          <t>EVT-0099</t>
        </is>
      </c>
      <c r="C296" s="25" t="inlineStr">
        <is>
          <t>WO-20260324-099</t>
        </is>
      </c>
      <c r="D296" s="25" t="inlineStr">
        <is>
          <t>SO-2499</t>
        </is>
      </c>
      <c r="E296" s="25" t="n">
        <v>1</v>
      </c>
      <c r="F296" s="25" t="inlineStr">
        <is>
          <t>M-DISPLAY</t>
        </is>
      </c>
      <c r="G296" s="25" t="inlineStr">
        <is>
          <t>显示模组</t>
        </is>
      </c>
      <c r="H296" s="51" t="n">
        <v>46107</v>
      </c>
      <c r="I296" s="25" t="n">
        <v>1100</v>
      </c>
      <c r="J296" s="25" t="n">
        <v>1</v>
      </c>
      <c r="K296" s="25" t="n">
        <v>0</v>
      </c>
      <c r="L296" s="25" t="n">
        <v>1298</v>
      </c>
      <c r="M296" s="25" t="n">
        <v>88</v>
      </c>
      <c r="N296" s="25" t="n">
        <v>110</v>
      </c>
      <c r="O296" s="25" t="n">
        <v>0</v>
      </c>
      <c r="P296" s="25">
        <f>MAX(0,I296*J296-K296)</f>
        <v/>
      </c>
      <c r="Q296" s="25">
        <f>MAX(0,L296-N296-M296+O296)</f>
        <v/>
      </c>
      <c r="R296" s="25">
        <f>MAX(0,P296-Q296)</f>
        <v/>
      </c>
      <c r="S296" s="51" t="n">
        <v>46106</v>
      </c>
      <c r="T296" s="51" t="n">
        <v>46106</v>
      </c>
      <c r="U296" s="25">
        <f>IF(S296=T296,"一致","冲突")</f>
        <v/>
      </c>
      <c r="V296" s="25" t="inlineStr">
        <is>
          <t>V3</t>
        </is>
      </c>
      <c r="W296" s="25" t="inlineStr">
        <is>
          <t>V3</t>
        </is>
      </c>
      <c r="X296" s="25">
        <f>IF(V296=W296,"一致","冲突")</f>
        <v/>
      </c>
      <c r="Y296" s="25">
        <f>IF(OR(R296&gt;0,U296="冲突",X296="冲突"),"高","低")</f>
        <v/>
      </c>
      <c r="Z296" s="25" t="inlineStr">
        <is>
          <t>团队模拟数据</t>
        </is>
      </c>
      <c r="AA296" s="25" t="inlineStr">
        <is>
          <t>依据业务规则生成，用于演示订单/BOM/库存/供应承诺闭环</t>
        </is>
      </c>
    </row>
    <row r="297">
      <c r="A297" s="25" t="inlineStr">
        <is>
          <t>SO-2499-2-M-PCBA</t>
        </is>
      </c>
      <c r="B297" s="25" t="inlineStr">
        <is>
          <t>EVT-0099</t>
        </is>
      </c>
      <c r="C297" s="25" t="inlineStr">
        <is>
          <t>WO-20260324-099</t>
        </is>
      </c>
      <c r="D297" s="25" t="inlineStr">
        <is>
          <t>SO-2499</t>
        </is>
      </c>
      <c r="E297" s="25" t="n">
        <v>2</v>
      </c>
      <c r="F297" s="25" t="inlineStr">
        <is>
          <t>M-PCBA</t>
        </is>
      </c>
      <c r="G297" s="25" t="inlineStr">
        <is>
          <t>主板组件</t>
        </is>
      </c>
      <c r="H297" s="51" t="n">
        <v>46107</v>
      </c>
      <c r="I297" s="25" t="n">
        <v>1100</v>
      </c>
      <c r="J297" s="25" t="n">
        <v>1</v>
      </c>
      <c r="K297" s="25" t="n">
        <v>0</v>
      </c>
      <c r="L297" s="25" t="n">
        <v>1188</v>
      </c>
      <c r="M297" s="25" t="n">
        <v>88</v>
      </c>
      <c r="N297" s="25" t="n">
        <v>0</v>
      </c>
      <c r="O297" s="25" t="n">
        <v>0</v>
      </c>
      <c r="P297" s="25">
        <f>MAX(0,I297*J297-K297)</f>
        <v/>
      </c>
      <c r="Q297" s="25">
        <f>MAX(0,L297-N297-M297+O297)</f>
        <v/>
      </c>
      <c r="R297" s="25">
        <f>MAX(0,P297-Q297)</f>
        <v/>
      </c>
      <c r="S297" s="51" t="n">
        <v>46106</v>
      </c>
      <c r="T297" s="51" t="n">
        <v>46106</v>
      </c>
      <c r="U297" s="25">
        <f>IF(S297=T297,"一致","冲突")</f>
        <v/>
      </c>
      <c r="V297" s="25" t="inlineStr">
        <is>
          <t>V3</t>
        </is>
      </c>
      <c r="W297" s="25" t="inlineStr">
        <is>
          <t>V3</t>
        </is>
      </c>
      <c r="X297" s="25">
        <f>IF(V297=W297,"一致","冲突")</f>
        <v/>
      </c>
      <c r="Y297" s="25">
        <f>IF(OR(R297&gt;0,U297="冲突",X297="冲突"),"高","低")</f>
        <v/>
      </c>
      <c r="Z297" s="25" t="inlineStr">
        <is>
          <t>团队模拟数据</t>
        </is>
      </c>
      <c r="AA297" s="25" t="inlineStr">
        <is>
          <t>依据业务规则生成，用于演示订单/BOM/库存/供应承诺闭环</t>
        </is>
      </c>
    </row>
    <row r="298">
      <c r="A298" s="25" t="inlineStr">
        <is>
          <t>SO-2499-3-M-HOUSING</t>
        </is>
      </c>
      <c r="B298" s="25" t="inlineStr">
        <is>
          <t>EVT-0099</t>
        </is>
      </c>
      <c r="C298" s="25" t="inlineStr">
        <is>
          <t>WO-20260324-099</t>
        </is>
      </c>
      <c r="D298" s="25" t="inlineStr">
        <is>
          <t>SO-2499</t>
        </is>
      </c>
      <c r="E298" s="25" t="n">
        <v>3</v>
      </c>
      <c r="F298" s="25" t="inlineStr">
        <is>
          <t>M-HOUSING</t>
        </is>
      </c>
      <c r="G298" s="25" t="inlineStr">
        <is>
          <t>结构件</t>
        </is>
      </c>
      <c r="H298" s="51" t="n">
        <v>46107</v>
      </c>
      <c r="I298" s="25" t="n">
        <v>1100</v>
      </c>
      <c r="J298" s="25" t="n">
        <v>2</v>
      </c>
      <c r="K298" s="25" t="n">
        <v>0</v>
      </c>
      <c r="L298" s="25" t="n">
        <v>1386</v>
      </c>
      <c r="M298" s="25" t="n">
        <v>176</v>
      </c>
      <c r="N298" s="25" t="n">
        <v>0</v>
      </c>
      <c r="O298" s="25" t="n">
        <v>440</v>
      </c>
      <c r="P298" s="25">
        <f>MAX(0,I298*J298-K298)</f>
        <v/>
      </c>
      <c r="Q298" s="25">
        <f>MAX(0,L298-N298-M298+O298)</f>
        <v/>
      </c>
      <c r="R298" s="25">
        <f>MAX(0,P298-Q298)</f>
        <v/>
      </c>
      <c r="S298" s="51" t="n">
        <v>46106</v>
      </c>
      <c r="T298" s="51" t="n">
        <v>46106</v>
      </c>
      <c r="U298" s="25">
        <f>IF(S298=T298,"一致","冲突")</f>
        <v/>
      </c>
      <c r="V298" s="25" t="inlineStr">
        <is>
          <t>V3</t>
        </is>
      </c>
      <c r="W298" s="25" t="inlineStr">
        <is>
          <t>V3</t>
        </is>
      </c>
      <c r="X298" s="25">
        <f>IF(V298=W298,"一致","冲突")</f>
        <v/>
      </c>
      <c r="Y298" s="25">
        <f>IF(OR(R298&gt;0,U298="冲突",X298="冲突"),"高","低")</f>
        <v/>
      </c>
      <c r="Z298" s="25" t="inlineStr">
        <is>
          <t>团队模拟数据</t>
        </is>
      </c>
      <c r="AA298" s="25" t="inlineStr">
        <is>
          <t>依据业务规则生成，用于演示订单/BOM/库存/供应承诺闭环</t>
        </is>
      </c>
    </row>
    <row r="299">
      <c r="A299" s="25" t="inlineStr">
        <is>
          <t>SO-2500-1-M-DISPLAY</t>
        </is>
      </c>
      <c r="B299" s="25" t="inlineStr">
        <is>
          <t>EVT-0100</t>
        </is>
      </c>
      <c r="C299" s="25" t="inlineStr">
        <is>
          <t>WO-20260326-100</t>
        </is>
      </c>
      <c r="D299" s="25" t="inlineStr">
        <is>
          <t>SO-2500</t>
        </is>
      </c>
      <c r="E299" s="25" t="n">
        <v>1</v>
      </c>
      <c r="F299" s="25" t="inlineStr">
        <is>
          <t>M-DISPLAY</t>
        </is>
      </c>
      <c r="G299" s="25" t="inlineStr">
        <is>
          <t>显示模组</t>
        </is>
      </c>
      <c r="H299" s="51" t="n">
        <v>46109</v>
      </c>
      <c r="I299" s="25" t="n">
        <v>1200</v>
      </c>
      <c r="J299" s="25" t="n">
        <v>1</v>
      </c>
      <c r="K299" s="25" t="n">
        <v>0</v>
      </c>
      <c r="L299" s="25" t="n">
        <v>1296</v>
      </c>
      <c r="M299" s="25" t="n">
        <v>96</v>
      </c>
      <c r="N299" s="25" t="n">
        <v>0</v>
      </c>
      <c r="O299" s="25" t="n">
        <v>0</v>
      </c>
      <c r="P299" s="25">
        <f>MAX(0,I299*J299-K299)</f>
        <v/>
      </c>
      <c r="Q299" s="25">
        <f>MAX(0,L299-N299-M299+O299)</f>
        <v/>
      </c>
      <c r="R299" s="25">
        <f>MAX(0,P299-Q299)</f>
        <v/>
      </c>
      <c r="S299" s="51" t="n">
        <v>46108</v>
      </c>
      <c r="T299" s="51" t="n">
        <v>46108</v>
      </c>
      <c r="U299" s="25">
        <f>IF(S299=T299,"一致","冲突")</f>
        <v/>
      </c>
      <c r="V299" s="25" t="inlineStr">
        <is>
          <t>V3</t>
        </is>
      </c>
      <c r="W299" s="25" t="inlineStr">
        <is>
          <t>V3</t>
        </is>
      </c>
      <c r="X299" s="25">
        <f>IF(V299=W299,"一致","冲突")</f>
        <v/>
      </c>
      <c r="Y299" s="25">
        <f>IF(OR(R299&gt;0,U299="冲突",X299="冲突"),"高","低")</f>
        <v/>
      </c>
      <c r="Z299" s="25" t="inlineStr">
        <is>
          <t>团队模拟数据</t>
        </is>
      </c>
      <c r="AA299" s="25" t="inlineStr">
        <is>
          <t>依据业务规则生成，用于演示订单/BOM/库存/供应承诺闭环</t>
        </is>
      </c>
    </row>
    <row r="300">
      <c r="A300" s="25" t="inlineStr">
        <is>
          <t>SO-2500-2-M-PCBA</t>
        </is>
      </c>
      <c r="B300" s="25" t="inlineStr">
        <is>
          <t>EVT-0100</t>
        </is>
      </c>
      <c r="C300" s="25" t="inlineStr">
        <is>
          <t>WO-20260326-100</t>
        </is>
      </c>
      <c r="D300" s="25" t="inlineStr">
        <is>
          <t>SO-2500</t>
        </is>
      </c>
      <c r="E300" s="25" t="n">
        <v>2</v>
      </c>
      <c r="F300" s="25" t="inlineStr">
        <is>
          <t>M-PCBA</t>
        </is>
      </c>
      <c r="G300" s="25" t="inlineStr">
        <is>
          <t>主板组件</t>
        </is>
      </c>
      <c r="H300" s="51" t="n">
        <v>46109</v>
      </c>
      <c r="I300" s="25" t="n">
        <v>1200</v>
      </c>
      <c r="J300" s="25" t="n">
        <v>1</v>
      </c>
      <c r="K300" s="25" t="n">
        <v>0</v>
      </c>
      <c r="L300" s="25" t="n">
        <v>756</v>
      </c>
      <c r="M300" s="25" t="n">
        <v>96</v>
      </c>
      <c r="N300" s="25" t="n">
        <v>0</v>
      </c>
      <c r="O300" s="25" t="n">
        <v>240</v>
      </c>
      <c r="P300" s="25">
        <f>MAX(0,I300*J300-K300)</f>
        <v/>
      </c>
      <c r="Q300" s="25">
        <f>MAX(0,L300-N300-M300+O300)</f>
        <v/>
      </c>
      <c r="R300" s="25">
        <f>MAX(0,P300-Q300)</f>
        <v/>
      </c>
      <c r="S300" s="51" t="n">
        <v>46108</v>
      </c>
      <c r="T300" s="51" t="n">
        <v>46108</v>
      </c>
      <c r="U300" s="25">
        <f>IF(S300=T300,"一致","冲突")</f>
        <v/>
      </c>
      <c r="V300" s="25" t="inlineStr">
        <is>
          <t>V3</t>
        </is>
      </c>
      <c r="W300" s="25" t="inlineStr">
        <is>
          <t>V3</t>
        </is>
      </c>
      <c r="X300" s="25">
        <f>IF(V300=W300,"一致","冲突")</f>
        <v/>
      </c>
      <c r="Y300" s="25">
        <f>IF(OR(R300&gt;0,U300="冲突",X300="冲突"),"高","低")</f>
        <v/>
      </c>
      <c r="Z300" s="25" t="inlineStr">
        <is>
          <t>团队模拟数据</t>
        </is>
      </c>
      <c r="AA300" s="25" t="inlineStr">
        <is>
          <t>依据业务规则生成，用于演示订单/BOM/库存/供应承诺闭环</t>
        </is>
      </c>
    </row>
    <row r="301">
      <c r="A301" s="25" t="inlineStr">
        <is>
          <t>SO-2500-3-M-HOUSING</t>
        </is>
      </c>
      <c r="B301" s="25" t="inlineStr">
        <is>
          <t>EVT-0100</t>
        </is>
      </c>
      <c r="C301" s="25" t="inlineStr">
        <is>
          <t>WO-20260326-100</t>
        </is>
      </c>
      <c r="D301" s="25" t="inlineStr">
        <is>
          <t>SO-2500</t>
        </is>
      </c>
      <c r="E301" s="25" t="n">
        <v>3</v>
      </c>
      <c r="F301" s="25" t="inlineStr">
        <is>
          <t>M-HOUSING</t>
        </is>
      </c>
      <c r="G301" s="25" t="inlineStr">
        <is>
          <t>结构件</t>
        </is>
      </c>
      <c r="H301" s="51" t="n">
        <v>46109</v>
      </c>
      <c r="I301" s="25" t="n">
        <v>1200</v>
      </c>
      <c r="J301" s="25" t="n">
        <v>2</v>
      </c>
      <c r="K301" s="25" t="n">
        <v>0</v>
      </c>
      <c r="L301" s="25" t="n">
        <v>2592</v>
      </c>
      <c r="M301" s="25" t="n">
        <v>192</v>
      </c>
      <c r="N301" s="25" t="n">
        <v>0</v>
      </c>
      <c r="O301" s="25" t="n">
        <v>0</v>
      </c>
      <c r="P301" s="25">
        <f>MAX(0,I301*J301-K301)</f>
        <v/>
      </c>
      <c r="Q301" s="25">
        <f>MAX(0,L301-N301-M301+O301)</f>
        <v/>
      </c>
      <c r="R301" s="25">
        <f>MAX(0,P301-Q301)</f>
        <v/>
      </c>
      <c r="S301" s="51" t="n">
        <v>46108</v>
      </c>
      <c r="T301" s="51" t="n">
        <v>46108</v>
      </c>
      <c r="U301" s="25">
        <f>IF(S301=T301,"一致","冲突")</f>
        <v/>
      </c>
      <c r="V301" s="25" t="inlineStr">
        <is>
          <t>V3</t>
        </is>
      </c>
      <c r="W301" s="25" t="inlineStr">
        <is>
          <t>V3</t>
        </is>
      </c>
      <c r="X301" s="25">
        <f>IF(V301=W301,"一致","冲突")</f>
        <v/>
      </c>
      <c r="Y301" s="25">
        <f>IF(OR(R301&gt;0,U301="冲突",X301="冲突"),"高","低")</f>
        <v/>
      </c>
      <c r="Z301" s="25" t="inlineStr">
        <is>
          <t>团队模拟数据</t>
        </is>
      </c>
      <c r="AA301" s="25" t="inlineStr">
        <is>
          <t>依据业务规则生成，用于演示订单/BOM/库存/供应承诺闭环</t>
        </is>
      </c>
    </row>
    <row r="302">
      <c r="A302" s="25" t="inlineStr">
        <is>
          <t>SO-2501-1-M-DISPLAY</t>
        </is>
      </c>
      <c r="B302" s="25" t="inlineStr">
        <is>
          <t>EVT-0101</t>
        </is>
      </c>
      <c r="C302" s="25" t="inlineStr">
        <is>
          <t>WO-20260327-101</t>
        </is>
      </c>
      <c r="D302" s="25" t="inlineStr">
        <is>
          <t>SO-2501</t>
        </is>
      </c>
      <c r="E302" s="25" t="n">
        <v>1</v>
      </c>
      <c r="F302" s="25" t="inlineStr">
        <is>
          <t>M-DISPLAY</t>
        </is>
      </c>
      <c r="G302" s="25" t="inlineStr">
        <is>
          <t>显示模组</t>
        </is>
      </c>
      <c r="H302" s="51" t="n">
        <v>46110</v>
      </c>
      <c r="I302" s="25" t="n">
        <v>800</v>
      </c>
      <c r="J302" s="25" t="n">
        <v>1</v>
      </c>
      <c r="K302" s="25" t="n">
        <v>0</v>
      </c>
      <c r="L302" s="25" t="n">
        <v>504</v>
      </c>
      <c r="M302" s="25" t="n">
        <v>64</v>
      </c>
      <c r="N302" s="25" t="n">
        <v>0</v>
      </c>
      <c r="O302" s="25" t="n">
        <v>160</v>
      </c>
      <c r="P302" s="25">
        <f>MAX(0,I302*J302-K302)</f>
        <v/>
      </c>
      <c r="Q302" s="25">
        <f>MAX(0,L302-N302-M302+O302)</f>
        <v/>
      </c>
      <c r="R302" s="25">
        <f>MAX(0,P302-Q302)</f>
        <v/>
      </c>
      <c r="S302" s="51" t="n">
        <v>46109</v>
      </c>
      <c r="T302" s="51" t="n">
        <v>46109</v>
      </c>
      <c r="U302" s="25">
        <f>IF(S302=T302,"一致","冲突")</f>
        <v/>
      </c>
      <c r="V302" s="25" t="inlineStr">
        <is>
          <t>V3</t>
        </is>
      </c>
      <c r="W302" s="25" t="inlineStr">
        <is>
          <t>V3</t>
        </is>
      </c>
      <c r="X302" s="25">
        <f>IF(V302=W302,"一致","冲突")</f>
        <v/>
      </c>
      <c r="Y302" s="25">
        <f>IF(OR(R302&gt;0,U302="冲突",X302="冲突"),"高","低")</f>
        <v/>
      </c>
      <c r="Z302" s="25" t="inlineStr">
        <is>
          <t>团队模拟数据</t>
        </is>
      </c>
      <c r="AA302" s="25" t="inlineStr">
        <is>
          <t>依据业务规则生成，用于演示订单/BOM/库存/供应承诺闭环</t>
        </is>
      </c>
    </row>
    <row r="303">
      <c r="A303" s="25" t="inlineStr">
        <is>
          <t>SO-2501-2-M-PCBA</t>
        </is>
      </c>
      <c r="B303" s="25" t="inlineStr">
        <is>
          <t>EVT-0101</t>
        </is>
      </c>
      <c r="C303" s="25" t="inlineStr">
        <is>
          <t>WO-20260327-101</t>
        </is>
      </c>
      <c r="D303" s="25" t="inlineStr">
        <is>
          <t>SO-2501</t>
        </is>
      </c>
      <c r="E303" s="25" t="n">
        <v>2</v>
      </c>
      <c r="F303" s="25" t="inlineStr">
        <is>
          <t>M-PCBA</t>
        </is>
      </c>
      <c r="G303" s="25" t="inlineStr">
        <is>
          <t>主板组件</t>
        </is>
      </c>
      <c r="H303" s="51" t="n">
        <v>46110</v>
      </c>
      <c r="I303" s="25" t="n">
        <v>800</v>
      </c>
      <c r="J303" s="25" t="n">
        <v>1</v>
      </c>
      <c r="K303" s="25" t="n">
        <v>0</v>
      </c>
      <c r="L303" s="25" t="n">
        <v>864</v>
      </c>
      <c r="M303" s="25" t="n">
        <v>64</v>
      </c>
      <c r="N303" s="25" t="n">
        <v>0</v>
      </c>
      <c r="O303" s="25" t="n">
        <v>0</v>
      </c>
      <c r="P303" s="25">
        <f>MAX(0,I303*J303-K303)</f>
        <v/>
      </c>
      <c r="Q303" s="25">
        <f>MAX(0,L303-N303-M303+O303)</f>
        <v/>
      </c>
      <c r="R303" s="25">
        <f>MAX(0,P303-Q303)</f>
        <v/>
      </c>
      <c r="S303" s="51" t="n">
        <v>46109</v>
      </c>
      <c r="T303" s="51" t="n">
        <v>46109</v>
      </c>
      <c r="U303" s="25">
        <f>IF(S303=T303,"一致","冲突")</f>
        <v/>
      </c>
      <c r="V303" s="25" t="inlineStr">
        <is>
          <t>V3</t>
        </is>
      </c>
      <c r="W303" s="25" t="inlineStr">
        <is>
          <t>V3</t>
        </is>
      </c>
      <c r="X303" s="25">
        <f>IF(V303=W303,"一致","冲突")</f>
        <v/>
      </c>
      <c r="Y303" s="25">
        <f>IF(OR(R303&gt;0,U303="冲突",X303="冲突"),"高","低")</f>
        <v/>
      </c>
      <c r="Z303" s="25" t="inlineStr">
        <is>
          <t>团队模拟数据</t>
        </is>
      </c>
      <c r="AA303" s="25" t="inlineStr">
        <is>
          <t>依据业务规则生成，用于演示订单/BOM/库存/供应承诺闭环</t>
        </is>
      </c>
    </row>
    <row r="304">
      <c r="A304" s="25" t="inlineStr">
        <is>
          <t>SO-2501-3-M-HOUSING</t>
        </is>
      </c>
      <c r="B304" s="25" t="inlineStr">
        <is>
          <t>EVT-0101</t>
        </is>
      </c>
      <c r="C304" s="25" t="inlineStr">
        <is>
          <t>WO-20260327-101</t>
        </is>
      </c>
      <c r="D304" s="25" t="inlineStr">
        <is>
          <t>SO-2501</t>
        </is>
      </c>
      <c r="E304" s="25" t="n">
        <v>3</v>
      </c>
      <c r="F304" s="25" t="inlineStr">
        <is>
          <t>M-HOUSING</t>
        </is>
      </c>
      <c r="G304" s="25" t="inlineStr">
        <is>
          <t>结构件</t>
        </is>
      </c>
      <c r="H304" s="51" t="n">
        <v>46110</v>
      </c>
      <c r="I304" s="25" t="n">
        <v>800</v>
      </c>
      <c r="J304" s="25" t="n">
        <v>2</v>
      </c>
      <c r="K304" s="25" t="n">
        <v>0</v>
      </c>
      <c r="L304" s="25" t="n">
        <v>1728</v>
      </c>
      <c r="M304" s="25" t="n">
        <v>128</v>
      </c>
      <c r="N304" s="25" t="n">
        <v>0</v>
      </c>
      <c r="O304" s="25" t="n">
        <v>0</v>
      </c>
      <c r="P304" s="25">
        <f>MAX(0,I304*J304-K304)</f>
        <v/>
      </c>
      <c r="Q304" s="25">
        <f>MAX(0,L304-N304-M304+O304)</f>
        <v/>
      </c>
      <c r="R304" s="25">
        <f>MAX(0,P304-Q304)</f>
        <v/>
      </c>
      <c r="S304" s="51" t="n">
        <v>46109</v>
      </c>
      <c r="T304" s="51" t="n">
        <v>46109</v>
      </c>
      <c r="U304" s="25">
        <f>IF(S304=T304,"一致","冲突")</f>
        <v/>
      </c>
      <c r="V304" s="25" t="inlineStr">
        <is>
          <t>V3</t>
        </is>
      </c>
      <c r="W304" s="25" t="inlineStr">
        <is>
          <t>V3</t>
        </is>
      </c>
      <c r="X304" s="25">
        <f>IF(V304=W304,"一致","冲突")</f>
        <v/>
      </c>
      <c r="Y304" s="25">
        <f>IF(OR(R304&gt;0,U304="冲突",X304="冲突"),"高","低")</f>
        <v/>
      </c>
      <c r="Z304" s="25" t="inlineStr">
        <is>
          <t>团队模拟数据</t>
        </is>
      </c>
      <c r="AA304" s="25" t="inlineStr">
        <is>
          <t>依据业务规则生成，用于演示订单/BOM/库存/供应承诺闭环</t>
        </is>
      </c>
    </row>
    <row r="305">
      <c r="A305" s="25" t="inlineStr">
        <is>
          <t>SO-2502-1-M-DISPLAY</t>
        </is>
      </c>
      <c r="B305" s="25" t="inlineStr">
        <is>
          <t>EVT-0102</t>
        </is>
      </c>
      <c r="C305" s="25" t="inlineStr">
        <is>
          <t>WO-20260330-102</t>
        </is>
      </c>
      <c r="D305" s="25" t="inlineStr">
        <is>
          <t>SO-2502</t>
        </is>
      </c>
      <c r="E305" s="25" t="n">
        <v>1</v>
      </c>
      <c r="F305" s="25" t="inlineStr">
        <is>
          <t>M-DISPLAY</t>
        </is>
      </c>
      <c r="G305" s="25" t="inlineStr">
        <is>
          <t>显示模组</t>
        </is>
      </c>
      <c r="H305" s="51" t="n">
        <v>46113</v>
      </c>
      <c r="I305" s="25" t="n">
        <v>900</v>
      </c>
      <c r="J305" s="25" t="n">
        <v>1</v>
      </c>
      <c r="K305" s="25" t="n">
        <v>0</v>
      </c>
      <c r="L305" s="25" t="n">
        <v>972</v>
      </c>
      <c r="M305" s="25" t="n">
        <v>72</v>
      </c>
      <c r="N305" s="25" t="n">
        <v>0</v>
      </c>
      <c r="O305" s="25" t="n">
        <v>0</v>
      </c>
      <c r="P305" s="25">
        <f>MAX(0,I305*J305-K305)</f>
        <v/>
      </c>
      <c r="Q305" s="25">
        <f>MAX(0,L305-N305-M305+O305)</f>
        <v/>
      </c>
      <c r="R305" s="25">
        <f>MAX(0,P305-Q305)</f>
        <v/>
      </c>
      <c r="S305" s="51" t="n">
        <v>46112</v>
      </c>
      <c r="T305" s="51" t="n">
        <v>46112</v>
      </c>
      <c r="U305" s="25">
        <f>IF(S305=T305,"一致","冲突")</f>
        <v/>
      </c>
      <c r="V305" s="25" t="inlineStr">
        <is>
          <t>V3</t>
        </is>
      </c>
      <c r="W305" s="25" t="inlineStr">
        <is>
          <t>V3</t>
        </is>
      </c>
      <c r="X305" s="25">
        <f>IF(V305=W305,"一致","冲突")</f>
        <v/>
      </c>
      <c r="Y305" s="25">
        <f>IF(OR(R305&gt;0,U305="冲突",X305="冲突"),"高","低")</f>
        <v/>
      </c>
      <c r="Z305" s="25" t="inlineStr">
        <is>
          <t>团队模拟数据</t>
        </is>
      </c>
      <c r="AA305" s="25" t="inlineStr">
        <is>
          <t>依据业务规则生成，用于演示订单/BOM/库存/供应承诺闭环</t>
        </is>
      </c>
    </row>
    <row r="306">
      <c r="A306" s="25" t="inlineStr">
        <is>
          <t>SO-2502-2-M-PCBA</t>
        </is>
      </c>
      <c r="B306" s="25" t="inlineStr">
        <is>
          <t>EVT-0102</t>
        </is>
      </c>
      <c r="C306" s="25" t="inlineStr">
        <is>
          <t>WO-20260330-102</t>
        </is>
      </c>
      <c r="D306" s="25" t="inlineStr">
        <is>
          <t>SO-2502</t>
        </is>
      </c>
      <c r="E306" s="25" t="n">
        <v>2</v>
      </c>
      <c r="F306" s="25" t="inlineStr">
        <is>
          <t>M-PCBA</t>
        </is>
      </c>
      <c r="G306" s="25" t="inlineStr">
        <is>
          <t>主板组件</t>
        </is>
      </c>
      <c r="H306" s="51" t="n">
        <v>46113</v>
      </c>
      <c r="I306" s="25" t="n">
        <v>900</v>
      </c>
      <c r="J306" s="25" t="n">
        <v>1</v>
      </c>
      <c r="K306" s="25" t="n">
        <v>0</v>
      </c>
      <c r="L306" s="25" t="n">
        <v>972</v>
      </c>
      <c r="M306" s="25" t="n">
        <v>72</v>
      </c>
      <c r="N306" s="25" t="n">
        <v>0</v>
      </c>
      <c r="O306" s="25" t="n">
        <v>0</v>
      </c>
      <c r="P306" s="25">
        <f>MAX(0,I306*J306-K306)</f>
        <v/>
      </c>
      <c r="Q306" s="25">
        <f>MAX(0,L306-N306-M306+O306)</f>
        <v/>
      </c>
      <c r="R306" s="25">
        <f>MAX(0,P306-Q306)</f>
        <v/>
      </c>
      <c r="S306" s="51" t="n">
        <v>46112</v>
      </c>
      <c r="T306" s="51" t="n">
        <v>46112</v>
      </c>
      <c r="U306" s="25">
        <f>IF(S306=T306,"一致","冲突")</f>
        <v/>
      </c>
      <c r="V306" s="25" t="inlineStr">
        <is>
          <t>V3</t>
        </is>
      </c>
      <c r="W306" s="25" t="inlineStr">
        <is>
          <t>V3</t>
        </is>
      </c>
      <c r="X306" s="25">
        <f>IF(V306=W306,"一致","冲突")</f>
        <v/>
      </c>
      <c r="Y306" s="25">
        <f>IF(OR(R306&gt;0,U306="冲突",X306="冲突"),"高","低")</f>
        <v/>
      </c>
      <c r="Z306" s="25" t="inlineStr">
        <is>
          <t>团队模拟数据</t>
        </is>
      </c>
      <c r="AA306" s="25" t="inlineStr">
        <is>
          <t>依据业务规则生成，用于演示订单/BOM/库存/供应承诺闭环</t>
        </is>
      </c>
    </row>
    <row r="307">
      <c r="A307" s="25" t="inlineStr">
        <is>
          <t>SO-2502-3-M-HOUSING</t>
        </is>
      </c>
      <c r="B307" s="25" t="inlineStr">
        <is>
          <t>EVT-0102</t>
        </is>
      </c>
      <c r="C307" s="25" t="inlineStr">
        <is>
          <t>WO-20260330-102</t>
        </is>
      </c>
      <c r="D307" s="25" t="inlineStr">
        <is>
          <t>SO-2502</t>
        </is>
      </c>
      <c r="E307" s="25" t="n">
        <v>3</v>
      </c>
      <c r="F307" s="25" t="inlineStr">
        <is>
          <t>M-HOUSING</t>
        </is>
      </c>
      <c r="G307" s="25" t="inlineStr">
        <is>
          <t>结构件</t>
        </is>
      </c>
      <c r="H307" s="51" t="n">
        <v>46113</v>
      </c>
      <c r="I307" s="25" t="n">
        <v>900</v>
      </c>
      <c r="J307" s="25" t="n">
        <v>2</v>
      </c>
      <c r="K307" s="25" t="n">
        <v>0</v>
      </c>
      <c r="L307" s="25" t="n">
        <v>1944</v>
      </c>
      <c r="M307" s="25" t="n">
        <v>144</v>
      </c>
      <c r="N307" s="25" t="n">
        <v>0</v>
      </c>
      <c r="O307" s="25" t="n">
        <v>0</v>
      </c>
      <c r="P307" s="25">
        <f>MAX(0,I307*J307-K307)</f>
        <v/>
      </c>
      <c r="Q307" s="25">
        <f>MAX(0,L307-N307-M307+O307)</f>
        <v/>
      </c>
      <c r="R307" s="25">
        <f>MAX(0,P307-Q307)</f>
        <v/>
      </c>
      <c r="S307" s="51" t="n">
        <v>46112</v>
      </c>
      <c r="T307" s="51" t="n">
        <v>46112</v>
      </c>
      <c r="U307" s="25">
        <f>IF(S307=T307,"一致","冲突")</f>
        <v/>
      </c>
      <c r="V307" s="25" t="inlineStr">
        <is>
          <t>V3</t>
        </is>
      </c>
      <c r="W307" s="25" t="inlineStr">
        <is>
          <t>V3</t>
        </is>
      </c>
      <c r="X307" s="25">
        <f>IF(V307=W307,"一致","冲突")</f>
        <v/>
      </c>
      <c r="Y307" s="25">
        <f>IF(OR(R307&gt;0,U307="冲突",X307="冲突"),"高","低")</f>
        <v/>
      </c>
      <c r="Z307" s="25" t="inlineStr">
        <is>
          <t>团队模拟数据</t>
        </is>
      </c>
      <c r="AA307" s="25" t="inlineStr">
        <is>
          <t>依据业务规则生成，用于演示订单/BOM/库存/供应承诺闭环</t>
        </is>
      </c>
    </row>
    <row r="308">
      <c r="A308" s="25" t="inlineStr">
        <is>
          <t>SO-2503-1-M-DISPLAY</t>
        </is>
      </c>
      <c r="B308" s="25" t="inlineStr">
        <is>
          <t>EVT-0103</t>
        </is>
      </c>
      <c r="C308" s="25" t="inlineStr">
        <is>
          <t>WO-20260331-103</t>
        </is>
      </c>
      <c r="D308" s="25" t="inlineStr">
        <is>
          <t>SO-2503</t>
        </is>
      </c>
      <c r="E308" s="25" t="n">
        <v>1</v>
      </c>
      <c r="F308" s="25" t="inlineStr">
        <is>
          <t>M-DISPLAY</t>
        </is>
      </c>
      <c r="G308" s="25" t="inlineStr">
        <is>
          <t>显示模组</t>
        </is>
      </c>
      <c r="H308" s="51" t="n">
        <v>46114</v>
      </c>
      <c r="I308" s="25" t="n">
        <v>1000</v>
      </c>
      <c r="J308" s="25" t="n">
        <v>1</v>
      </c>
      <c r="K308" s="25" t="n">
        <v>0</v>
      </c>
      <c r="L308" s="25" t="n">
        <v>1080</v>
      </c>
      <c r="M308" s="25" t="n">
        <v>80</v>
      </c>
      <c r="N308" s="25" t="n">
        <v>0</v>
      </c>
      <c r="O308" s="25" t="n">
        <v>0</v>
      </c>
      <c r="P308" s="25">
        <f>MAX(0,I308*J308-K308)</f>
        <v/>
      </c>
      <c r="Q308" s="25">
        <f>MAX(0,L308-N308-M308+O308)</f>
        <v/>
      </c>
      <c r="R308" s="25">
        <f>MAX(0,P308-Q308)</f>
        <v/>
      </c>
      <c r="S308" s="51" t="n">
        <v>46113</v>
      </c>
      <c r="T308" s="51" t="n">
        <v>46115</v>
      </c>
      <c r="U308" s="25">
        <f>IF(S308=T308,"一致","冲突")</f>
        <v/>
      </c>
      <c r="V308" s="25" t="inlineStr">
        <is>
          <t>V3</t>
        </is>
      </c>
      <c r="W308" s="25" t="inlineStr">
        <is>
          <t>V3</t>
        </is>
      </c>
      <c r="X308" s="25">
        <f>IF(V308=W308,"一致","冲突")</f>
        <v/>
      </c>
      <c r="Y308" s="25">
        <f>IF(OR(R308&gt;0,U308="冲突",X308="冲突"),"高","低")</f>
        <v/>
      </c>
      <c r="Z308" s="25" t="inlineStr">
        <is>
          <t>团队模拟数据</t>
        </is>
      </c>
      <c r="AA308" s="25" t="inlineStr">
        <is>
          <t>依据业务规则生成，用于演示订单/BOM/库存/供应承诺闭环</t>
        </is>
      </c>
    </row>
    <row r="309">
      <c r="A309" s="25" t="inlineStr">
        <is>
          <t>SO-2503-2-M-PCBA</t>
        </is>
      </c>
      <c r="B309" s="25" t="inlineStr">
        <is>
          <t>EVT-0103</t>
        </is>
      </c>
      <c r="C309" s="25" t="inlineStr">
        <is>
          <t>WO-20260331-103</t>
        </is>
      </c>
      <c r="D309" s="25" t="inlineStr">
        <is>
          <t>SO-2503</t>
        </is>
      </c>
      <c r="E309" s="25" t="n">
        <v>2</v>
      </c>
      <c r="F309" s="25" t="inlineStr">
        <is>
          <t>M-PCBA</t>
        </is>
      </c>
      <c r="G309" s="25" t="inlineStr">
        <is>
          <t>主板组件</t>
        </is>
      </c>
      <c r="H309" s="51" t="n">
        <v>46114</v>
      </c>
      <c r="I309" s="25" t="n">
        <v>1000</v>
      </c>
      <c r="J309" s="25" t="n">
        <v>1</v>
      </c>
      <c r="K309" s="25" t="n">
        <v>0</v>
      </c>
      <c r="L309" s="25" t="n">
        <v>1080</v>
      </c>
      <c r="M309" s="25" t="n">
        <v>80</v>
      </c>
      <c r="N309" s="25" t="n">
        <v>0</v>
      </c>
      <c r="O309" s="25" t="n">
        <v>0</v>
      </c>
      <c r="P309" s="25">
        <f>MAX(0,I309*J309-K309)</f>
        <v/>
      </c>
      <c r="Q309" s="25">
        <f>MAX(0,L309-N309-M309+O309)</f>
        <v/>
      </c>
      <c r="R309" s="25">
        <f>MAX(0,P309-Q309)</f>
        <v/>
      </c>
      <c r="S309" s="51" t="n">
        <v>46113</v>
      </c>
      <c r="T309" s="51" t="n">
        <v>46113</v>
      </c>
      <c r="U309" s="25">
        <f>IF(S309=T309,"一致","冲突")</f>
        <v/>
      </c>
      <c r="V309" s="25" t="inlineStr">
        <is>
          <t>V3</t>
        </is>
      </c>
      <c r="W309" s="25" t="inlineStr">
        <is>
          <t>V3</t>
        </is>
      </c>
      <c r="X309" s="25">
        <f>IF(V309=W309,"一致","冲突")</f>
        <v/>
      </c>
      <c r="Y309" s="25">
        <f>IF(OR(R309&gt;0,U309="冲突",X309="冲突"),"高","低")</f>
        <v/>
      </c>
      <c r="Z309" s="25" t="inlineStr">
        <is>
          <t>团队模拟数据</t>
        </is>
      </c>
      <c r="AA309" s="25" t="inlineStr">
        <is>
          <t>依据业务规则生成，用于演示订单/BOM/库存/供应承诺闭环</t>
        </is>
      </c>
    </row>
    <row r="310">
      <c r="A310" s="25" t="inlineStr">
        <is>
          <t>SO-2503-3-M-HOUSING</t>
        </is>
      </c>
      <c r="B310" s="25" t="inlineStr">
        <is>
          <t>EVT-0103</t>
        </is>
      </c>
      <c r="C310" s="25" t="inlineStr">
        <is>
          <t>WO-20260331-103</t>
        </is>
      </c>
      <c r="D310" s="25" t="inlineStr">
        <is>
          <t>SO-2503</t>
        </is>
      </c>
      <c r="E310" s="25" t="n">
        <v>3</v>
      </c>
      <c r="F310" s="25" t="inlineStr">
        <is>
          <t>M-HOUSING</t>
        </is>
      </c>
      <c r="G310" s="25" t="inlineStr">
        <is>
          <t>结构件</t>
        </is>
      </c>
      <c r="H310" s="51" t="n">
        <v>46114</v>
      </c>
      <c r="I310" s="25" t="n">
        <v>1000</v>
      </c>
      <c r="J310" s="25" t="n">
        <v>2</v>
      </c>
      <c r="K310" s="25" t="n">
        <v>0</v>
      </c>
      <c r="L310" s="25" t="n">
        <v>1660</v>
      </c>
      <c r="M310" s="25" t="n">
        <v>160</v>
      </c>
      <c r="N310" s="25" t="n">
        <v>0</v>
      </c>
      <c r="O310" s="25" t="n">
        <v>0</v>
      </c>
      <c r="P310" s="25">
        <f>MAX(0,I310*J310-K310)</f>
        <v/>
      </c>
      <c r="Q310" s="25">
        <f>MAX(0,L310-N310-M310+O310)</f>
        <v/>
      </c>
      <c r="R310" s="25">
        <f>MAX(0,P310-Q310)</f>
        <v/>
      </c>
      <c r="S310" s="51" t="n">
        <v>46113</v>
      </c>
      <c r="T310" s="51" t="n">
        <v>46113</v>
      </c>
      <c r="U310" s="25">
        <f>IF(S310=T310,"一致","冲突")</f>
        <v/>
      </c>
      <c r="V310" s="25" t="inlineStr">
        <is>
          <t>V3</t>
        </is>
      </c>
      <c r="W310" s="25" t="inlineStr">
        <is>
          <t>V3</t>
        </is>
      </c>
      <c r="X310" s="25">
        <f>IF(V310=W310,"一致","冲突")</f>
        <v/>
      </c>
      <c r="Y310" s="25">
        <f>IF(OR(R310&gt;0,U310="冲突",X310="冲突"),"高","低")</f>
        <v/>
      </c>
      <c r="Z310" s="25" t="inlineStr">
        <is>
          <t>团队模拟数据</t>
        </is>
      </c>
      <c r="AA310" s="25" t="inlineStr">
        <is>
          <t>依据业务规则生成，用于演示订单/BOM/库存/供应承诺闭环</t>
        </is>
      </c>
    </row>
    <row r="311">
      <c r="A311" s="25" t="inlineStr">
        <is>
          <t>SO-2504-1-M-DISPLAY</t>
        </is>
      </c>
      <c r="B311" s="25" t="inlineStr">
        <is>
          <t>EVT-0104</t>
        </is>
      </c>
      <c r="C311" s="25" t="inlineStr">
        <is>
          <t>WO-20260402-104</t>
        </is>
      </c>
      <c r="D311" s="25" t="inlineStr">
        <is>
          <t>SO-2504</t>
        </is>
      </c>
      <c r="E311" s="25" t="n">
        <v>1</v>
      </c>
      <c r="F311" s="25" t="inlineStr">
        <is>
          <t>M-DISPLAY</t>
        </is>
      </c>
      <c r="G311" s="25" t="inlineStr">
        <is>
          <t>显示模组</t>
        </is>
      </c>
      <c r="H311" s="51" t="n">
        <v>46116</v>
      </c>
      <c r="I311" s="25" t="n">
        <v>1100</v>
      </c>
      <c r="J311" s="25" t="n">
        <v>1</v>
      </c>
      <c r="K311" s="25" t="n">
        <v>0</v>
      </c>
      <c r="L311" s="25" t="n">
        <v>1188</v>
      </c>
      <c r="M311" s="25" t="n">
        <v>88</v>
      </c>
      <c r="N311" s="25" t="n">
        <v>0</v>
      </c>
      <c r="O311" s="25" t="n">
        <v>0</v>
      </c>
      <c r="P311" s="25">
        <f>MAX(0,I311*J311-K311)</f>
        <v/>
      </c>
      <c r="Q311" s="25">
        <f>MAX(0,L311-N311-M311+O311)</f>
        <v/>
      </c>
      <c r="R311" s="25">
        <f>MAX(0,P311-Q311)</f>
        <v/>
      </c>
      <c r="S311" s="51" t="n">
        <v>46115</v>
      </c>
      <c r="T311" s="51" t="n">
        <v>46115</v>
      </c>
      <c r="U311" s="25">
        <f>IF(S311=T311,"一致","冲突")</f>
        <v/>
      </c>
      <c r="V311" s="25" t="inlineStr">
        <is>
          <t>V3</t>
        </is>
      </c>
      <c r="W311" s="25" t="inlineStr">
        <is>
          <t>V3</t>
        </is>
      </c>
      <c r="X311" s="25">
        <f>IF(V311=W311,"一致","冲突")</f>
        <v/>
      </c>
      <c r="Y311" s="25">
        <f>IF(OR(R311&gt;0,U311="冲突",X311="冲突"),"高","低")</f>
        <v/>
      </c>
      <c r="Z311" s="25" t="inlineStr">
        <is>
          <t>团队模拟数据</t>
        </is>
      </c>
      <c r="AA311" s="25" t="inlineStr">
        <is>
          <t>依据业务规则生成，用于演示订单/BOM/库存/供应承诺闭环</t>
        </is>
      </c>
    </row>
    <row r="312">
      <c r="A312" s="25" t="inlineStr">
        <is>
          <t>SO-2504-2-M-PCBA</t>
        </is>
      </c>
      <c r="B312" s="25" t="inlineStr">
        <is>
          <t>EVT-0104</t>
        </is>
      </c>
      <c r="C312" s="25" t="inlineStr">
        <is>
          <t>WO-20260402-104</t>
        </is>
      </c>
      <c r="D312" s="25" t="inlineStr">
        <is>
          <t>SO-2504</t>
        </is>
      </c>
      <c r="E312" s="25" t="n">
        <v>2</v>
      </c>
      <c r="F312" s="25" t="inlineStr">
        <is>
          <t>M-PCBA</t>
        </is>
      </c>
      <c r="G312" s="25" t="inlineStr">
        <is>
          <t>主板组件</t>
        </is>
      </c>
      <c r="H312" s="51" t="n">
        <v>46116</v>
      </c>
      <c r="I312" s="25" t="n">
        <v>1100</v>
      </c>
      <c r="J312" s="25" t="n">
        <v>1</v>
      </c>
      <c r="K312" s="25" t="n">
        <v>0</v>
      </c>
      <c r="L312" s="25" t="n">
        <v>913</v>
      </c>
      <c r="M312" s="25" t="n">
        <v>88</v>
      </c>
      <c r="N312" s="25" t="n">
        <v>0</v>
      </c>
      <c r="O312" s="25" t="n">
        <v>0</v>
      </c>
      <c r="P312" s="25">
        <f>MAX(0,I312*J312-K312)</f>
        <v/>
      </c>
      <c r="Q312" s="25">
        <f>MAX(0,L312-N312-M312+O312)</f>
        <v/>
      </c>
      <c r="R312" s="25">
        <f>MAX(0,P312-Q312)</f>
        <v/>
      </c>
      <c r="S312" s="51" t="n">
        <v>46115</v>
      </c>
      <c r="T312" s="51" t="n">
        <v>46115</v>
      </c>
      <c r="U312" s="25">
        <f>IF(S312=T312,"一致","冲突")</f>
        <v/>
      </c>
      <c r="V312" s="25" t="inlineStr">
        <is>
          <t>V3</t>
        </is>
      </c>
      <c r="W312" s="25" t="inlineStr">
        <is>
          <t>V3</t>
        </is>
      </c>
      <c r="X312" s="25">
        <f>IF(V312=W312,"一致","冲突")</f>
        <v/>
      </c>
      <c r="Y312" s="25">
        <f>IF(OR(R312&gt;0,U312="冲突",X312="冲突"),"高","低")</f>
        <v/>
      </c>
      <c r="Z312" s="25" t="inlineStr">
        <is>
          <t>团队模拟数据</t>
        </is>
      </c>
      <c r="AA312" s="25" t="inlineStr">
        <is>
          <t>依据业务规则生成，用于演示订单/BOM/库存/供应承诺闭环</t>
        </is>
      </c>
    </row>
    <row r="313">
      <c r="A313" s="25" t="inlineStr">
        <is>
          <t>SO-2504-3-M-HOUSING</t>
        </is>
      </c>
      <c r="B313" s="25" t="inlineStr">
        <is>
          <t>EVT-0104</t>
        </is>
      </c>
      <c r="C313" s="25" t="inlineStr">
        <is>
          <t>WO-20260402-104</t>
        </is>
      </c>
      <c r="D313" s="25" t="inlineStr">
        <is>
          <t>SO-2504</t>
        </is>
      </c>
      <c r="E313" s="25" t="n">
        <v>3</v>
      </c>
      <c r="F313" s="25" t="inlineStr">
        <is>
          <t>M-HOUSING</t>
        </is>
      </c>
      <c r="G313" s="25" t="inlineStr">
        <is>
          <t>结构件</t>
        </is>
      </c>
      <c r="H313" s="51" t="n">
        <v>46116</v>
      </c>
      <c r="I313" s="25" t="n">
        <v>1100</v>
      </c>
      <c r="J313" s="25" t="n">
        <v>2</v>
      </c>
      <c r="K313" s="25" t="n">
        <v>0</v>
      </c>
      <c r="L313" s="25" t="n">
        <v>2156</v>
      </c>
      <c r="M313" s="25" t="n">
        <v>176</v>
      </c>
      <c r="N313" s="25" t="n">
        <v>220</v>
      </c>
      <c r="O313" s="25" t="n">
        <v>440</v>
      </c>
      <c r="P313" s="25">
        <f>MAX(0,I313*J313-K313)</f>
        <v/>
      </c>
      <c r="Q313" s="25">
        <f>MAX(0,L313-N313-M313+O313)</f>
        <v/>
      </c>
      <c r="R313" s="25">
        <f>MAX(0,P313-Q313)</f>
        <v/>
      </c>
      <c r="S313" s="51" t="n">
        <v>46115</v>
      </c>
      <c r="T313" s="51" t="n">
        <v>46115</v>
      </c>
      <c r="U313" s="25">
        <f>IF(S313=T313,"一致","冲突")</f>
        <v/>
      </c>
      <c r="V313" s="25" t="inlineStr">
        <is>
          <t>V3</t>
        </is>
      </c>
      <c r="W313" s="25" t="inlineStr">
        <is>
          <t>V3</t>
        </is>
      </c>
      <c r="X313" s="25">
        <f>IF(V313=W313,"一致","冲突")</f>
        <v/>
      </c>
      <c r="Y313" s="25">
        <f>IF(OR(R313&gt;0,U313="冲突",X313="冲突"),"高","低")</f>
        <v/>
      </c>
      <c r="Z313" s="25" t="inlineStr">
        <is>
          <t>团队模拟数据</t>
        </is>
      </c>
      <c r="AA313" s="25" t="inlineStr">
        <is>
          <t>依据业务规则生成，用于演示订单/BOM/库存/供应承诺闭环</t>
        </is>
      </c>
    </row>
    <row r="314">
      <c r="A314" s="25" t="inlineStr">
        <is>
          <t>SO-2505-1-M-DISPLAY</t>
        </is>
      </c>
      <c r="B314" s="25" t="inlineStr">
        <is>
          <t>EVT-0105</t>
        </is>
      </c>
      <c r="C314" s="25" t="inlineStr">
        <is>
          <t>WO-20260403-105</t>
        </is>
      </c>
      <c r="D314" s="25" t="inlineStr">
        <is>
          <t>SO-2505</t>
        </is>
      </c>
      <c r="E314" s="25" t="n">
        <v>1</v>
      </c>
      <c r="F314" s="25" t="inlineStr">
        <is>
          <t>M-DISPLAY</t>
        </is>
      </c>
      <c r="G314" s="25" t="inlineStr">
        <is>
          <t>显示模组</t>
        </is>
      </c>
      <c r="H314" s="51" t="n">
        <v>46117</v>
      </c>
      <c r="I314" s="25" t="n">
        <v>1200</v>
      </c>
      <c r="J314" s="25" t="n">
        <v>1</v>
      </c>
      <c r="K314" s="25" t="n">
        <v>0</v>
      </c>
      <c r="L314" s="25" t="n">
        <v>996</v>
      </c>
      <c r="M314" s="25" t="n">
        <v>96</v>
      </c>
      <c r="N314" s="25" t="n">
        <v>0</v>
      </c>
      <c r="O314" s="25" t="n">
        <v>0</v>
      </c>
      <c r="P314" s="25">
        <f>MAX(0,I314*J314-K314)</f>
        <v/>
      </c>
      <c r="Q314" s="25">
        <f>MAX(0,L314-N314-M314+O314)</f>
        <v/>
      </c>
      <c r="R314" s="25">
        <f>MAX(0,P314-Q314)</f>
        <v/>
      </c>
      <c r="S314" s="51" t="n">
        <v>46116</v>
      </c>
      <c r="T314" s="51" t="n">
        <v>46116</v>
      </c>
      <c r="U314" s="25">
        <f>IF(S314=T314,"一致","冲突")</f>
        <v/>
      </c>
      <c r="V314" s="25" t="inlineStr">
        <is>
          <t>V3</t>
        </is>
      </c>
      <c r="W314" s="25" t="inlineStr">
        <is>
          <t>V3</t>
        </is>
      </c>
      <c r="X314" s="25">
        <f>IF(V314=W314,"一致","冲突")</f>
        <v/>
      </c>
      <c r="Y314" s="25">
        <f>IF(OR(R314&gt;0,U314="冲突",X314="冲突"),"高","低")</f>
        <v/>
      </c>
      <c r="Z314" s="25" t="inlineStr">
        <is>
          <t>团队模拟数据</t>
        </is>
      </c>
      <c r="AA314" s="25" t="inlineStr">
        <is>
          <t>依据业务规则生成，用于演示订单/BOM/库存/供应承诺闭环</t>
        </is>
      </c>
    </row>
    <row r="315">
      <c r="A315" s="25" t="inlineStr">
        <is>
          <t>SO-2505-2-M-PCBA</t>
        </is>
      </c>
      <c r="B315" s="25" t="inlineStr">
        <is>
          <t>EVT-0105</t>
        </is>
      </c>
      <c r="C315" s="25" t="inlineStr">
        <is>
          <t>WO-20260403-105</t>
        </is>
      </c>
      <c r="D315" s="25" t="inlineStr">
        <is>
          <t>SO-2505</t>
        </is>
      </c>
      <c r="E315" s="25" t="n">
        <v>2</v>
      </c>
      <c r="F315" s="25" t="inlineStr">
        <is>
          <t>M-PCBA</t>
        </is>
      </c>
      <c r="G315" s="25" t="inlineStr">
        <is>
          <t>主板组件</t>
        </is>
      </c>
      <c r="H315" s="51" t="n">
        <v>46117</v>
      </c>
      <c r="I315" s="25" t="n">
        <v>1200</v>
      </c>
      <c r="J315" s="25" t="n">
        <v>1</v>
      </c>
      <c r="K315" s="25" t="n">
        <v>0</v>
      </c>
      <c r="L315" s="25" t="n">
        <v>1176</v>
      </c>
      <c r="M315" s="25" t="n">
        <v>96</v>
      </c>
      <c r="N315" s="25" t="n">
        <v>120</v>
      </c>
      <c r="O315" s="25" t="n">
        <v>240</v>
      </c>
      <c r="P315" s="25">
        <f>MAX(0,I315*J315-K315)</f>
        <v/>
      </c>
      <c r="Q315" s="25">
        <f>MAX(0,L315-N315-M315+O315)</f>
        <v/>
      </c>
      <c r="R315" s="25">
        <f>MAX(0,P315-Q315)</f>
        <v/>
      </c>
      <c r="S315" s="51" t="n">
        <v>46116</v>
      </c>
      <c r="T315" s="51" t="n">
        <v>46116</v>
      </c>
      <c r="U315" s="25">
        <f>IF(S315=T315,"一致","冲突")</f>
        <v/>
      </c>
      <c r="V315" s="25" t="inlineStr">
        <is>
          <t>V3</t>
        </is>
      </c>
      <c r="W315" s="25" t="inlineStr">
        <is>
          <t>V2</t>
        </is>
      </c>
      <c r="X315" s="25">
        <f>IF(V315=W315,"一致","冲突")</f>
        <v/>
      </c>
      <c r="Y315" s="25">
        <f>IF(OR(R315&gt;0,U315="冲突",X315="冲突"),"高","低")</f>
        <v/>
      </c>
      <c r="Z315" s="25" t="inlineStr">
        <is>
          <t>团队模拟数据</t>
        </is>
      </c>
      <c r="AA315" s="25" t="inlineStr">
        <is>
          <t>依据业务规则生成，用于演示订单/BOM/库存/供应承诺闭环</t>
        </is>
      </c>
    </row>
    <row r="316">
      <c r="A316" s="25" t="inlineStr">
        <is>
          <t>SO-2505-3-M-HOUSING</t>
        </is>
      </c>
      <c r="B316" s="25" t="inlineStr">
        <is>
          <t>EVT-0105</t>
        </is>
      </c>
      <c r="C316" s="25" t="inlineStr">
        <is>
          <t>WO-20260403-105</t>
        </is>
      </c>
      <c r="D316" s="25" t="inlineStr">
        <is>
          <t>SO-2505</t>
        </is>
      </c>
      <c r="E316" s="25" t="n">
        <v>3</v>
      </c>
      <c r="F316" s="25" t="inlineStr">
        <is>
          <t>M-HOUSING</t>
        </is>
      </c>
      <c r="G316" s="25" t="inlineStr">
        <is>
          <t>结构件</t>
        </is>
      </c>
      <c r="H316" s="51" t="n">
        <v>46117</v>
      </c>
      <c r="I316" s="25" t="n">
        <v>1200</v>
      </c>
      <c r="J316" s="25" t="n">
        <v>2</v>
      </c>
      <c r="K316" s="25" t="n">
        <v>0</v>
      </c>
      <c r="L316" s="25" t="n">
        <v>2592</v>
      </c>
      <c r="M316" s="25" t="n">
        <v>192</v>
      </c>
      <c r="N316" s="25" t="n">
        <v>0</v>
      </c>
      <c r="O316" s="25" t="n">
        <v>0</v>
      </c>
      <c r="P316" s="25">
        <f>MAX(0,I316*J316-K316)</f>
        <v/>
      </c>
      <c r="Q316" s="25">
        <f>MAX(0,L316-N316-M316+O316)</f>
        <v/>
      </c>
      <c r="R316" s="25">
        <f>MAX(0,P316-Q316)</f>
        <v/>
      </c>
      <c r="S316" s="51" t="n">
        <v>46116</v>
      </c>
      <c r="T316" s="51" t="n">
        <v>46116</v>
      </c>
      <c r="U316" s="25">
        <f>IF(S316=T316,"一致","冲突")</f>
        <v/>
      </c>
      <c r="V316" s="25" t="inlineStr">
        <is>
          <t>V3</t>
        </is>
      </c>
      <c r="W316" s="25" t="inlineStr">
        <is>
          <t>V3</t>
        </is>
      </c>
      <c r="X316" s="25">
        <f>IF(V316=W316,"一致","冲突")</f>
        <v/>
      </c>
      <c r="Y316" s="25">
        <f>IF(OR(R316&gt;0,U316="冲突",X316="冲突"),"高","低")</f>
        <v/>
      </c>
      <c r="Z316" s="25" t="inlineStr">
        <is>
          <t>团队模拟数据</t>
        </is>
      </c>
      <c r="AA316" s="25" t="inlineStr">
        <is>
          <t>依据业务规则生成，用于演示订单/BOM/库存/供应承诺闭环</t>
        </is>
      </c>
    </row>
  </sheetData>
  <conditionalFormatting sqref="R2:R316">
    <cfRule type="dataBar" priority="1">
      <dataBar>
        <cfvo type="min"/>
        <cfvo type="max"/>
        <color rgb="FFC00000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17" customWidth="1" min="9" max="9"/>
    <col width="12" customWidth="1" min="10" max="10"/>
    <col width="12" customWidth="1" min="11" max="11"/>
    <col width="15" customWidth="1" min="12" max="12"/>
    <col width="24" customWidth="1" min="13" max="13"/>
    <col width="16" customWidth="1" min="14" max="14"/>
    <col width="24" customWidth="1" min="15" max="15"/>
    <col width="40" customWidth="1" min="16" max="16"/>
    <col width="18" customWidth="1" min="17" max="17"/>
    <col width="17" customWidth="1" min="18" max="18"/>
  </cols>
  <sheetData>
    <row r="1" ht="30" customHeight="1">
      <c r="A1" s="24" t="inlineStr">
        <is>
          <t>DQRecordID</t>
        </is>
      </c>
      <c r="B1" s="24" t="inlineStr">
        <is>
          <t>ShiftID</t>
        </is>
      </c>
      <c r="C1" s="24" t="inlineStr">
        <is>
          <t>日期</t>
        </is>
      </c>
      <c r="D1" s="24" t="inlineStr">
        <is>
          <t>OEE</t>
        </is>
      </c>
      <c r="E1" s="24" t="inlineStr">
        <is>
          <t>开动率</t>
        </is>
      </c>
      <c r="F1" s="24" t="inlineStr">
        <is>
          <t>性能率</t>
        </is>
      </c>
      <c r="G1" s="24" t="inlineStr">
        <is>
          <t>质量率</t>
        </is>
      </c>
      <c r="H1" s="24" t="inlineStr">
        <is>
          <t>计划生产时间_秒</t>
        </is>
      </c>
      <c r="I1" s="24" t="inlineStr">
        <is>
          <t>非计划停机_秒</t>
        </is>
      </c>
      <c r="J1" s="24" t="inlineStr">
        <is>
          <t>良品数</t>
        </is>
      </c>
      <c r="K1" s="24" t="inlineStr">
        <is>
          <t>总产量</t>
        </is>
      </c>
      <c r="L1" s="24" t="inlineStr">
        <is>
          <t>是否人工注错</t>
        </is>
      </c>
      <c r="M1" s="24" t="inlineStr">
        <is>
          <t>ExpectedIssueType</t>
        </is>
      </c>
      <c r="N1" s="24" t="inlineStr">
        <is>
          <t>ExpectedSeverity</t>
        </is>
      </c>
      <c r="O1" s="24" t="inlineStr">
        <is>
          <t>AI_DetectedType_待填</t>
        </is>
      </c>
      <c r="P1" s="24" t="inlineStr">
        <is>
          <t>AI_Explanation_待填</t>
        </is>
      </c>
      <c r="Q1" s="24" t="inlineStr">
        <is>
          <t>人工确认_待填</t>
        </is>
      </c>
      <c r="R1" s="24" t="inlineStr">
        <is>
          <t>DetectionCorrect</t>
        </is>
      </c>
    </row>
    <row r="2">
      <c r="A2" s="25" t="inlineStr">
        <is>
          <t>DQ-0001</t>
        </is>
      </c>
      <c r="B2" s="25" t="inlineStr">
        <is>
          <t>SHIFT-PRE-20250922</t>
        </is>
      </c>
      <c r="C2" s="51" t="n">
        <v>45922</v>
      </c>
      <c r="D2" s="52" t="n">
        <v>1.18</v>
      </c>
      <c r="E2" s="52" t="n">
        <v>0.8902</v>
      </c>
      <c r="F2" s="52" t="n">
        <v>0.9272</v>
      </c>
      <c r="G2" s="52" t="n">
        <v>0.9996</v>
      </c>
      <c r="H2" s="25" t="n">
        <v>17884</v>
      </c>
      <c r="I2" s="25" t="n">
        <v>668</v>
      </c>
      <c r="J2" s="25" t="n">
        <v>35800</v>
      </c>
      <c r="K2" s="25" t="n">
        <v>35815</v>
      </c>
      <c r="L2" s="30" t="inlineStr">
        <is>
          <t>是</t>
        </is>
      </c>
      <c r="M2" s="30" t="inlineStr">
        <is>
          <t>数值越界</t>
        </is>
      </c>
      <c r="N2" s="30" t="inlineStr">
        <is>
          <t>高</t>
        </is>
      </c>
      <c r="O2" s="31" t="str"/>
      <c r="P2" s="31" t="str"/>
      <c r="Q2" s="31" t="str"/>
      <c r="R2" s="25">
        <f>IF(O2="","待检测",IF(O2=M2,"正确","不一致"))</f>
        <v/>
      </c>
    </row>
    <row r="3">
      <c r="A3" s="25" t="inlineStr">
        <is>
          <t>DQ-0002</t>
        </is>
      </c>
      <c r="B3" s="25" t="inlineStr">
        <is>
          <t>SHIFT-PRE-20250923</t>
        </is>
      </c>
      <c r="C3" s="51" t="n">
        <v>45923</v>
      </c>
      <c r="D3" s="52" t="n">
        <v>0.5891</v>
      </c>
      <c r="E3" s="52" t="n">
        <v>0.6236</v>
      </c>
      <c r="F3" s="52" t="n">
        <v>0.9447</v>
      </c>
      <c r="G3" s="52" t="n">
        <v>0.9975000000000001</v>
      </c>
      <c r="H3" s="25" t="n">
        <v>29700</v>
      </c>
      <c r="I3" s="25" t="n">
        <v>10545</v>
      </c>
      <c r="J3" s="25" t="n">
        <v>26441</v>
      </c>
      <c r="K3" s="25" t="n">
        <v>26416</v>
      </c>
      <c r="L3" s="30" t="inlineStr">
        <is>
          <t>是</t>
        </is>
      </c>
      <c r="M3" s="30" t="inlineStr">
        <is>
          <t>良品数大于总产量</t>
        </is>
      </c>
      <c r="N3" s="30" t="inlineStr">
        <is>
          <t>高</t>
        </is>
      </c>
      <c r="O3" s="31" t="str"/>
      <c r="P3" s="31" t="str"/>
      <c r="Q3" s="31" t="str"/>
      <c r="R3" s="25">
        <f>IF(O3="","待检测",IF(O3=M3,"正确","不一致"))</f>
        <v/>
      </c>
    </row>
    <row r="4">
      <c r="A4" s="25" t="inlineStr">
        <is>
          <t>DQ-0003</t>
        </is>
      </c>
      <c r="B4" s="25" t="inlineStr">
        <is>
          <t>SHIFT-PRE-20250924</t>
        </is>
      </c>
      <c r="C4" s="51" t="n">
        <v>45924</v>
      </c>
      <c r="D4" s="52" t="n">
        <v>0.7498</v>
      </c>
      <c r="E4" s="52" t="n">
        <v>0.7833</v>
      </c>
      <c r="F4" s="52" t="n">
        <v>0.9572000000000001</v>
      </c>
      <c r="G4" s="52" t="n">
        <v>0.9951</v>
      </c>
      <c r="H4" s="25" t="n"/>
      <c r="I4" s="25" t="n">
        <v>3006</v>
      </c>
      <c r="J4" s="25" t="n">
        <v>21490</v>
      </c>
      <c r="K4" s="25" t="n">
        <v>21594</v>
      </c>
      <c r="L4" s="30" t="inlineStr">
        <is>
          <t>是</t>
        </is>
      </c>
      <c r="M4" s="30" t="inlineStr">
        <is>
          <t>关键字段缺失</t>
        </is>
      </c>
      <c r="N4" s="30" t="inlineStr">
        <is>
          <t>高</t>
        </is>
      </c>
      <c r="O4" s="31" t="str"/>
      <c r="P4" s="31" t="str"/>
      <c r="Q4" s="31" t="str"/>
      <c r="R4" s="25">
        <f>IF(O4="","待检测",IF(O4=M4,"正确","不一致"))</f>
        <v/>
      </c>
    </row>
    <row r="5">
      <c r="A5" s="25" t="inlineStr">
        <is>
          <t>DQ-0004</t>
        </is>
      </c>
      <c r="B5" s="25" t="inlineStr">
        <is>
          <t>SHIFT-PRE-20250925</t>
        </is>
      </c>
      <c r="C5" s="51" t="n">
        <v>45925</v>
      </c>
      <c r="D5" s="52" t="n">
        <v>0.6546</v>
      </c>
      <c r="E5" s="52" t="n">
        <v>0.7179</v>
      </c>
      <c r="F5" s="52" t="n">
        <v>0.9118000000000001</v>
      </c>
      <c r="G5" s="52" t="n">
        <v>0.9933</v>
      </c>
      <c r="H5" s="25" t="n">
        <v>24300</v>
      </c>
      <c r="I5" s="25" t="n">
        <v>-120</v>
      </c>
      <c r="J5" s="25" t="n">
        <v>16700</v>
      </c>
      <c r="K5" s="25" t="n">
        <v>16812</v>
      </c>
      <c r="L5" s="30" t="inlineStr">
        <is>
          <t>是</t>
        </is>
      </c>
      <c r="M5" s="30" t="inlineStr">
        <is>
          <t>负停机时长</t>
        </is>
      </c>
      <c r="N5" s="30" t="inlineStr">
        <is>
          <t>高</t>
        </is>
      </c>
      <c r="O5" s="31" t="str"/>
      <c r="P5" s="31" t="str"/>
      <c r="Q5" s="31" t="str"/>
      <c r="R5" s="25">
        <f>IF(O5="","待检测",IF(O5=M5,"正确","不一致"))</f>
        <v/>
      </c>
    </row>
    <row r="6">
      <c r="A6" s="25" t="inlineStr">
        <is>
          <t>DQ-0005</t>
        </is>
      </c>
      <c r="B6" s="25" t="inlineStr">
        <is>
          <t>SHIFT-PRE-20250926</t>
        </is>
      </c>
      <c r="C6" s="51" t="n">
        <v>45926</v>
      </c>
      <c r="D6" s="52" t="n">
        <v>0.8197</v>
      </c>
      <c r="E6" s="52" t="n">
        <v>0.8096</v>
      </c>
      <c r="F6" s="52" t="n">
        <v>0.926</v>
      </c>
      <c r="G6" s="52" t="n">
        <v>0.9867</v>
      </c>
      <c r="H6" s="25" t="n">
        <v>22920</v>
      </c>
      <c r="I6" s="25" t="n">
        <v>3364</v>
      </c>
      <c r="J6" s="25" t="n">
        <v>23000</v>
      </c>
      <c r="K6" s="25" t="n">
        <v>23310</v>
      </c>
      <c r="L6" s="30" t="inlineStr">
        <is>
          <t>是</t>
        </is>
      </c>
      <c r="M6" s="30" t="inlineStr">
        <is>
          <t>OEE分项不一致</t>
        </is>
      </c>
      <c r="N6" s="30" t="inlineStr">
        <is>
          <t>中</t>
        </is>
      </c>
      <c r="O6" s="31" t="str"/>
      <c r="P6" s="31" t="str"/>
      <c r="Q6" s="31" t="str"/>
      <c r="R6" s="25">
        <f>IF(O6="","待检测",IF(O6=M6,"正确","不一致"))</f>
        <v/>
      </c>
    </row>
    <row r="7">
      <c r="A7" s="25" t="inlineStr">
        <is>
          <t>DQ-0006</t>
        </is>
      </c>
      <c r="B7" s="25" t="inlineStr">
        <is>
          <t>SHIFT-PRE-20250926</t>
        </is>
      </c>
      <c r="C7" s="51" t="n">
        <v>45929</v>
      </c>
      <c r="D7" s="52" t="n">
        <v>0.6467000000000001</v>
      </c>
      <c r="E7" s="52" t="n">
        <v>0.6717</v>
      </c>
      <c r="F7" s="52" t="n">
        <v>0.9628</v>
      </c>
      <c r="G7" s="52" t="n">
        <v>0.9967</v>
      </c>
      <c r="H7" s="25" t="n">
        <v>29132</v>
      </c>
      <c r="I7" s="25" t="n">
        <v>8847</v>
      </c>
      <c r="J7" s="25" t="n">
        <v>46000</v>
      </c>
      <c r="K7" s="25" t="n">
        <v>46150</v>
      </c>
      <c r="L7" s="30" t="inlineStr">
        <is>
          <t>是</t>
        </is>
      </c>
      <c r="M7" s="30" t="inlineStr">
        <is>
          <t>复合主键重复</t>
        </is>
      </c>
      <c r="N7" s="30" t="inlineStr">
        <is>
          <t>中</t>
        </is>
      </c>
      <c r="O7" s="31" t="str"/>
      <c r="P7" s="31" t="str"/>
      <c r="Q7" s="31" t="str"/>
      <c r="R7" s="25">
        <f>IF(O7="","待检测",IF(O7=M7,"正确","不一致"))</f>
        <v/>
      </c>
    </row>
    <row r="8">
      <c r="A8" s="25" t="inlineStr">
        <is>
          <t>DQ-0007</t>
        </is>
      </c>
      <c r="B8" s="25" t="inlineStr">
        <is>
          <t>SHIFT-PRE-20250930</t>
        </is>
      </c>
      <c r="C8" s="51" t="n">
        <v>45930</v>
      </c>
      <c r="D8" s="52" t="n">
        <v>0.4864</v>
      </c>
      <c r="E8" s="52" t="n">
        <v>0.5234</v>
      </c>
      <c r="F8" s="52" t="n">
        <v>0.9307</v>
      </c>
      <c r="G8" s="52" t="n">
        <v>0.9985000000000001</v>
      </c>
      <c r="H8" s="25" t="n">
        <v>26823</v>
      </c>
      <c r="I8" s="25" t="n">
        <v>11978</v>
      </c>
      <c r="J8" s="25" t="n">
        <v>16327</v>
      </c>
      <c r="K8" s="25" t="n">
        <v>16351</v>
      </c>
      <c r="L8" s="30" t="inlineStr">
        <is>
          <t>否</t>
        </is>
      </c>
      <c r="M8" s="30" t="inlineStr">
        <is>
          <t>无异常</t>
        </is>
      </c>
      <c r="N8" s="30" t="inlineStr">
        <is>
          <t>低</t>
        </is>
      </c>
      <c r="O8" s="31" t="str"/>
      <c r="P8" s="31" t="str"/>
      <c r="Q8" s="31" t="str"/>
      <c r="R8" s="25">
        <f>IF(O8="","待检测",IF(O8=M8,"正确","不一致"))</f>
        <v/>
      </c>
    </row>
    <row r="9">
      <c r="A9" s="25" t="inlineStr">
        <is>
          <t>DQ-0008</t>
        </is>
      </c>
      <c r="B9" s="25" t="inlineStr">
        <is>
          <t>SHIFT-PRE-20251002</t>
        </is>
      </c>
      <c r="C9" s="51" t="n">
        <v>45932</v>
      </c>
      <c r="D9" s="52" t="n">
        <v>0.7714</v>
      </c>
      <c r="E9" s="52" t="n">
        <v>0.8898</v>
      </c>
      <c r="F9" s="52" t="n">
        <v>0.8729</v>
      </c>
      <c r="G9" s="52" t="n">
        <v>0.9932</v>
      </c>
      <c r="H9" s="25" t="n">
        <v>27006</v>
      </c>
      <c r="I9" s="25" t="n">
        <v>2107</v>
      </c>
      <c r="J9" s="25" t="n">
        <v>22222</v>
      </c>
      <c r="K9" s="25" t="n">
        <v>22374</v>
      </c>
      <c r="L9" s="30" t="inlineStr">
        <is>
          <t>否</t>
        </is>
      </c>
      <c r="M9" s="30" t="inlineStr">
        <is>
          <t>无异常</t>
        </is>
      </c>
      <c r="N9" s="30" t="inlineStr">
        <is>
          <t>低</t>
        </is>
      </c>
      <c r="O9" s="31" t="str"/>
      <c r="P9" s="31" t="str"/>
      <c r="Q9" s="31" t="str"/>
      <c r="R9" s="25">
        <f>IF(O9="","待检测",IF(O9=M9,"正确","不一致"))</f>
        <v/>
      </c>
    </row>
    <row r="10">
      <c r="A10" s="25" t="inlineStr">
        <is>
          <t>DQ-0009</t>
        </is>
      </c>
      <c r="B10" s="25" t="inlineStr">
        <is>
          <t>SHIFT-PRE-20251003</t>
        </is>
      </c>
      <c r="C10" s="51" t="n">
        <v>45933</v>
      </c>
      <c r="D10" s="52" t="n">
        <v>0.3383</v>
      </c>
      <c r="E10" s="52" t="n">
        <v>0.3708</v>
      </c>
      <c r="F10" s="52" t="n">
        <v>0.9221</v>
      </c>
      <c r="G10" s="52" t="n">
        <v>0.9896</v>
      </c>
      <c r="H10" s="25" t="n">
        <v>27240</v>
      </c>
      <c r="I10" s="25" t="n">
        <v>15913</v>
      </c>
      <c r="J10" s="25" t="n">
        <v>19727</v>
      </c>
      <c r="K10" s="25" t="n">
        <v>19935</v>
      </c>
      <c r="L10" s="30" t="inlineStr">
        <is>
          <t>否</t>
        </is>
      </c>
      <c r="M10" s="30" t="inlineStr">
        <is>
          <t>无异常</t>
        </is>
      </c>
      <c r="N10" s="30" t="inlineStr">
        <is>
          <t>低</t>
        </is>
      </c>
      <c r="O10" s="31" t="str"/>
      <c r="P10" s="31" t="str"/>
      <c r="Q10" s="31" t="str"/>
      <c r="R10" s="25">
        <f>IF(O10="","待检测",IF(O10=M10,"正确","不一致"))</f>
        <v/>
      </c>
    </row>
    <row r="11">
      <c r="A11" s="25" t="inlineStr">
        <is>
          <t>DQ-0010</t>
        </is>
      </c>
      <c r="B11" s="25" t="inlineStr">
        <is>
          <t>SHIFT-PRE-20251006</t>
        </is>
      </c>
      <c r="C11" s="51" t="n">
        <v>45936</v>
      </c>
      <c r="D11" s="52" t="n">
        <v>0.7396</v>
      </c>
      <c r="E11" s="52" t="n">
        <v>0.7848000000000001</v>
      </c>
      <c r="F11" s="52" t="n">
        <v>0.9483</v>
      </c>
      <c r="G11" s="52" t="n">
        <v>0.9938</v>
      </c>
      <c r="H11" s="25" t="n">
        <v>28432</v>
      </c>
      <c r="I11" s="25" t="n">
        <v>5182</v>
      </c>
      <c r="J11" s="25" t="n">
        <v>54740</v>
      </c>
      <c r="K11" s="25" t="n">
        <v>55080</v>
      </c>
      <c r="L11" s="30" t="inlineStr">
        <is>
          <t>否</t>
        </is>
      </c>
      <c r="M11" s="30" t="inlineStr">
        <is>
          <t>无异常</t>
        </is>
      </c>
      <c r="N11" s="30" t="inlineStr">
        <is>
          <t>低</t>
        </is>
      </c>
      <c r="O11" s="31" t="str"/>
      <c r="P11" s="31" t="str"/>
      <c r="Q11" s="31" t="str"/>
      <c r="R11" s="25">
        <f>IF(O11="","待检测",IF(O11=M11,"正确","不一致"))</f>
        <v/>
      </c>
    </row>
    <row r="12">
      <c r="A12" s="25" t="inlineStr">
        <is>
          <t>DQ-0011</t>
        </is>
      </c>
      <c r="B12" s="25" t="inlineStr">
        <is>
          <t>SHIFT-PRE-20251007</t>
        </is>
      </c>
      <c r="C12" s="51" t="n">
        <v>45937</v>
      </c>
      <c r="D12" s="52" t="n">
        <v>1.18</v>
      </c>
      <c r="E12" s="52" t="n">
        <v>0.9238</v>
      </c>
      <c r="F12" s="52" t="n">
        <v>0.9819</v>
      </c>
      <c r="G12" s="52" t="n">
        <v>0.9925</v>
      </c>
      <c r="H12" s="25" t="n">
        <v>28252</v>
      </c>
      <c r="I12" s="25" t="n">
        <v>459</v>
      </c>
      <c r="J12" s="25" t="n">
        <v>31040</v>
      </c>
      <c r="K12" s="25" t="n">
        <v>31276</v>
      </c>
      <c r="L12" s="30" t="inlineStr">
        <is>
          <t>是</t>
        </is>
      </c>
      <c r="M12" s="30" t="inlineStr">
        <is>
          <t>数值越界</t>
        </is>
      </c>
      <c r="N12" s="30" t="inlineStr">
        <is>
          <t>高</t>
        </is>
      </c>
      <c r="O12" s="31" t="str"/>
      <c r="P12" s="31" t="str"/>
      <c r="Q12" s="31" t="str"/>
      <c r="R12" s="25">
        <f>IF(O12="","待检测",IF(O12=M12,"正确","不一致"))</f>
        <v/>
      </c>
    </row>
    <row r="13">
      <c r="A13" s="25" t="inlineStr">
        <is>
          <t>DQ-0012</t>
        </is>
      </c>
      <c r="B13" s="25" t="inlineStr">
        <is>
          <t>SHIFT-PRE-20251008</t>
        </is>
      </c>
      <c r="C13" s="51" t="n">
        <v>45938</v>
      </c>
      <c r="D13" s="52" t="n">
        <v>0.8304</v>
      </c>
      <c r="E13" s="52" t="n">
        <v>0.8908</v>
      </c>
      <c r="F13" s="52" t="n">
        <v>0.9354</v>
      </c>
      <c r="G13" s="52" t="n">
        <v>0.9966</v>
      </c>
      <c r="H13" s="25" t="n">
        <v>22678</v>
      </c>
      <c r="I13" s="25" t="n">
        <v>1246</v>
      </c>
      <c r="J13" s="25" t="n">
        <v>27892</v>
      </c>
      <c r="K13" s="25" t="n">
        <v>27867</v>
      </c>
      <c r="L13" s="30" t="inlineStr">
        <is>
          <t>是</t>
        </is>
      </c>
      <c r="M13" s="30" t="inlineStr">
        <is>
          <t>良品数大于总产量</t>
        </is>
      </c>
      <c r="N13" s="30" t="inlineStr">
        <is>
          <t>高</t>
        </is>
      </c>
      <c r="O13" s="31" t="str"/>
      <c r="P13" s="31" t="str"/>
      <c r="Q13" s="31" t="str"/>
      <c r="R13" s="25">
        <f>IF(O13="","待检测",IF(O13=M13,"正确","不一致"))</f>
        <v/>
      </c>
    </row>
    <row r="14">
      <c r="A14" s="25" t="inlineStr">
        <is>
          <t>DQ-0013</t>
        </is>
      </c>
      <c r="B14" s="25" t="inlineStr">
        <is>
          <t>SHIFT-PRE-20251009</t>
        </is>
      </c>
      <c r="C14" s="51" t="n">
        <v>45939</v>
      </c>
      <c r="D14" s="52" t="n">
        <v>0.4747</v>
      </c>
      <c r="E14" s="52" t="n">
        <v>0.6019</v>
      </c>
      <c r="F14" s="52" t="n">
        <v>0.8434</v>
      </c>
      <c r="G14" s="52" t="n">
        <v>0.9352</v>
      </c>
      <c r="H14" s="25" t="n"/>
      <c r="I14" s="25" t="n">
        <v>6126</v>
      </c>
      <c r="J14" s="25" t="n">
        <v>13566</v>
      </c>
      <c r="K14" s="25" t="n">
        <v>14506</v>
      </c>
      <c r="L14" s="30" t="inlineStr">
        <is>
          <t>是</t>
        </is>
      </c>
      <c r="M14" s="30" t="inlineStr">
        <is>
          <t>关键字段缺失</t>
        </is>
      </c>
      <c r="N14" s="30" t="inlineStr">
        <is>
          <t>高</t>
        </is>
      </c>
      <c r="O14" s="31" t="str"/>
      <c r="P14" s="31" t="str"/>
      <c r="Q14" s="31" t="str"/>
      <c r="R14" s="25">
        <f>IF(O14="","待检测",IF(O14=M14,"正确","不一致"))</f>
        <v/>
      </c>
    </row>
    <row r="15">
      <c r="A15" s="25" t="inlineStr">
        <is>
          <t>DQ-0014</t>
        </is>
      </c>
      <c r="B15" s="25" t="inlineStr">
        <is>
          <t>SHIFT-PRE-20251010</t>
        </is>
      </c>
      <c r="C15" s="51" t="n">
        <v>45940</v>
      </c>
      <c r="D15" s="52" t="n">
        <v>0.7552</v>
      </c>
      <c r="E15" s="52" t="n">
        <v>0.8008999999999999</v>
      </c>
      <c r="F15" s="52" t="n">
        <v>0.9508</v>
      </c>
      <c r="G15" s="52" t="n">
        <v>0.9918</v>
      </c>
      <c r="H15" s="25" t="n">
        <v>27900</v>
      </c>
      <c r="I15" s="25" t="n">
        <v>-120</v>
      </c>
      <c r="J15" s="25" t="n">
        <v>33336</v>
      </c>
      <c r="K15" s="25" t="n">
        <v>33612</v>
      </c>
      <c r="L15" s="30" t="inlineStr">
        <is>
          <t>是</t>
        </is>
      </c>
      <c r="M15" s="30" t="inlineStr">
        <is>
          <t>负停机时长</t>
        </is>
      </c>
      <c r="N15" s="30" t="inlineStr">
        <is>
          <t>高</t>
        </is>
      </c>
      <c r="O15" s="31" t="str"/>
      <c r="P15" s="31" t="str"/>
      <c r="Q15" s="31" t="str"/>
      <c r="R15" s="25">
        <f>IF(O15="","待检测",IF(O15=M15,"正确","不一致"))</f>
        <v/>
      </c>
    </row>
    <row r="16">
      <c r="A16" s="25" t="inlineStr">
        <is>
          <t>DQ-0015</t>
        </is>
      </c>
      <c r="B16" s="25" t="inlineStr">
        <is>
          <t>SHIFT-PRE-20251013</t>
        </is>
      </c>
      <c r="C16" s="51" t="n">
        <v>45943</v>
      </c>
      <c r="D16" s="52" t="n">
        <v>0.6544</v>
      </c>
      <c r="E16" s="52" t="n">
        <v>0.6293</v>
      </c>
      <c r="F16" s="52" t="n">
        <v>0.93</v>
      </c>
      <c r="G16" s="52" t="n">
        <v>0.9814000000000001</v>
      </c>
      <c r="H16" s="25" t="n">
        <v>29700</v>
      </c>
      <c r="I16" s="25" t="n">
        <v>8262</v>
      </c>
      <c r="J16" s="25" t="n">
        <v>45189</v>
      </c>
      <c r="K16" s="25" t="n">
        <v>46045</v>
      </c>
      <c r="L16" s="30" t="inlineStr">
        <is>
          <t>是</t>
        </is>
      </c>
      <c r="M16" s="30" t="inlineStr">
        <is>
          <t>OEE分项不一致</t>
        </is>
      </c>
      <c r="N16" s="30" t="inlineStr">
        <is>
          <t>中</t>
        </is>
      </c>
      <c r="O16" s="31" t="str"/>
      <c r="P16" s="31" t="str"/>
      <c r="Q16" s="31" t="str"/>
      <c r="R16" s="25">
        <f>IF(O16="","待检测",IF(O16=M16,"正确","不一致"))</f>
        <v/>
      </c>
    </row>
    <row r="17">
      <c r="A17" s="25" t="inlineStr">
        <is>
          <t>DQ-0016</t>
        </is>
      </c>
      <c r="B17" s="25" t="inlineStr">
        <is>
          <t>SHIFT-PRE-20251013</t>
        </is>
      </c>
      <c r="C17" s="51" t="n">
        <v>45944</v>
      </c>
      <c r="D17" s="52" t="n">
        <v>0.379</v>
      </c>
      <c r="E17" s="52" t="n">
        <v>0.4139</v>
      </c>
      <c r="F17" s="52" t="n">
        <v>0.9157</v>
      </c>
      <c r="G17" s="52" t="n">
        <v>0.9958</v>
      </c>
      <c r="H17" s="25" t="n">
        <v>59400</v>
      </c>
      <c r="I17" s="25" t="n">
        <v>2526</v>
      </c>
      <c r="J17" s="25" t="n">
        <v>34600</v>
      </c>
      <c r="K17" s="25" t="n">
        <v>34745</v>
      </c>
      <c r="L17" s="30" t="inlineStr">
        <is>
          <t>是</t>
        </is>
      </c>
      <c r="M17" s="30" t="inlineStr">
        <is>
          <t>复合主键重复</t>
        </is>
      </c>
      <c r="N17" s="30" t="inlineStr">
        <is>
          <t>中</t>
        </is>
      </c>
      <c r="O17" s="31" t="str"/>
      <c r="P17" s="31" t="str"/>
      <c r="Q17" s="31" t="str"/>
      <c r="R17" s="25">
        <f>IF(O17="","待检测",IF(O17=M17,"正确","不一致"))</f>
        <v/>
      </c>
    </row>
    <row r="18">
      <c r="A18" s="25" t="inlineStr">
        <is>
          <t>DQ-0017</t>
        </is>
      </c>
      <c r="B18" s="25" t="inlineStr">
        <is>
          <t>SHIFT-PRE-20251015</t>
        </is>
      </c>
      <c r="C18" s="51" t="n">
        <v>45945</v>
      </c>
      <c r="D18" s="52" t="n">
        <v>0.1408</v>
      </c>
      <c r="E18" s="52" t="n">
        <v>0.1605</v>
      </c>
      <c r="F18" s="52" t="n">
        <v>0.8838</v>
      </c>
      <c r="G18" s="52" t="n">
        <v>0.9932</v>
      </c>
      <c r="H18" s="25" t="n">
        <v>55800</v>
      </c>
      <c r="I18" s="25" t="n">
        <v>17568</v>
      </c>
      <c r="J18" s="25" t="n">
        <v>13093</v>
      </c>
      <c r="K18" s="25" t="n">
        <v>13183</v>
      </c>
      <c r="L18" s="30" t="inlineStr">
        <is>
          <t>否</t>
        </is>
      </c>
      <c r="M18" s="30" t="inlineStr">
        <is>
          <t>无异常</t>
        </is>
      </c>
      <c r="N18" s="30" t="inlineStr">
        <is>
          <t>低</t>
        </is>
      </c>
      <c r="O18" s="31" t="str"/>
      <c r="P18" s="31" t="str"/>
      <c r="Q18" s="31" t="str"/>
      <c r="R18" s="25">
        <f>IF(O18="","待检测",IF(O18=M18,"正确","不一致"))</f>
        <v/>
      </c>
    </row>
    <row r="19">
      <c r="A19" s="25" t="inlineStr">
        <is>
          <t>DQ-0018</t>
        </is>
      </c>
      <c r="B19" s="25" t="inlineStr">
        <is>
          <t>SHIFT-PRE-20251016</t>
        </is>
      </c>
      <c r="C19" s="51" t="n">
        <v>45946</v>
      </c>
      <c r="D19" s="52" t="n">
        <v>0.3428</v>
      </c>
      <c r="E19" s="52" t="n">
        <v>0.3681</v>
      </c>
      <c r="F19" s="52" t="n">
        <v>0.9314</v>
      </c>
      <c r="G19" s="52" t="n">
        <v>0.9877</v>
      </c>
      <c r="H19" s="25" t="n">
        <v>56760</v>
      </c>
      <c r="I19" s="25" t="n">
        <v>5625</v>
      </c>
      <c r="J19" s="25" t="n">
        <v>20500</v>
      </c>
      <c r="K19" s="25" t="n">
        <v>20754</v>
      </c>
      <c r="L19" s="30" t="inlineStr">
        <is>
          <t>否</t>
        </is>
      </c>
      <c r="M19" s="30" t="inlineStr">
        <is>
          <t>无异常</t>
        </is>
      </c>
      <c r="N19" s="30" t="inlineStr">
        <is>
          <t>低</t>
        </is>
      </c>
      <c r="O19" s="31" t="str"/>
      <c r="P19" s="31" t="str"/>
      <c r="Q19" s="31" t="str"/>
      <c r="R19" s="25">
        <f>IF(O19="","待检测",IF(O19=M19,"正确","不一致"))</f>
        <v/>
      </c>
    </row>
    <row r="20">
      <c r="A20" s="25" t="inlineStr">
        <is>
          <t>DQ-0019</t>
        </is>
      </c>
      <c r="B20" s="25" t="inlineStr">
        <is>
          <t>SHIFT-PRE-20251017</t>
        </is>
      </c>
      <c r="C20" s="51" t="n">
        <v>45947</v>
      </c>
      <c r="D20" s="52" t="n">
        <v>0.3737</v>
      </c>
      <c r="E20" s="52" t="n">
        <v>0.3966</v>
      </c>
      <c r="F20" s="52" t="n">
        <v>0.9526</v>
      </c>
      <c r="G20" s="52" t="n">
        <v>0.9892</v>
      </c>
      <c r="H20" s="25" t="n">
        <v>53100</v>
      </c>
      <c r="I20" s="25" t="n">
        <v>3459</v>
      </c>
      <c r="J20" s="25" t="n">
        <v>31848</v>
      </c>
      <c r="K20" s="25" t="n">
        <v>32195</v>
      </c>
      <c r="L20" s="30" t="inlineStr">
        <is>
          <t>否</t>
        </is>
      </c>
      <c r="M20" s="30" t="inlineStr">
        <is>
          <t>无异常</t>
        </is>
      </c>
      <c r="N20" s="30" t="inlineStr">
        <is>
          <t>低</t>
        </is>
      </c>
      <c r="O20" s="31" t="str"/>
      <c r="P20" s="31" t="str"/>
      <c r="Q20" s="31" t="str"/>
      <c r="R20" s="25">
        <f>IF(O20="","待检测",IF(O20=M20,"正确","不一致"))</f>
        <v/>
      </c>
    </row>
    <row r="21">
      <c r="A21" s="25" t="inlineStr">
        <is>
          <t>DQ-0020</t>
        </is>
      </c>
      <c r="B21" s="25" t="inlineStr">
        <is>
          <t>SHIFT-PRE-20251020</t>
        </is>
      </c>
      <c r="C21" s="51" t="n">
        <v>45950</v>
      </c>
      <c r="D21" s="52" t="n">
        <v>0.4213</v>
      </c>
      <c r="E21" s="52" t="n">
        <v>0.4511</v>
      </c>
      <c r="F21" s="52" t="n">
        <v>0.9409999999999999</v>
      </c>
      <c r="G21" s="52" t="n">
        <v>0.9927</v>
      </c>
      <c r="H21" s="25" t="n">
        <v>57621</v>
      </c>
      <c r="I21" s="25" t="n">
        <v>2647</v>
      </c>
      <c r="J21" s="25" t="n">
        <v>62154</v>
      </c>
      <c r="K21" s="25" t="n">
        <v>62609</v>
      </c>
      <c r="L21" s="30" t="inlineStr">
        <is>
          <t>否</t>
        </is>
      </c>
      <c r="M21" s="30" t="inlineStr">
        <is>
          <t>无异常</t>
        </is>
      </c>
      <c r="N21" s="30" t="inlineStr">
        <is>
          <t>低</t>
        </is>
      </c>
      <c r="O21" s="31" t="str"/>
      <c r="P21" s="31" t="str"/>
      <c r="Q21" s="31" t="str"/>
      <c r="R21" s="25">
        <f>IF(O21="","待检测",IF(O21=M21,"正确","不一致"))</f>
        <v/>
      </c>
    </row>
    <row r="22">
      <c r="A22" s="25" t="inlineStr">
        <is>
          <t>DQ-0021</t>
        </is>
      </c>
      <c r="B22" s="25" t="inlineStr">
        <is>
          <t>SHIFT-PRE-20251021</t>
        </is>
      </c>
      <c r="C22" s="51" t="n">
        <v>45951</v>
      </c>
      <c r="D22" s="52" t="n">
        <v>1.18</v>
      </c>
      <c r="E22" s="52" t="n">
        <v>0.387</v>
      </c>
      <c r="F22" s="52" t="n">
        <v>0.9377</v>
      </c>
      <c r="G22" s="52" t="n">
        <v>0.9959</v>
      </c>
      <c r="H22" s="25" t="n">
        <v>56882</v>
      </c>
      <c r="I22" s="25" t="n">
        <v>5156</v>
      </c>
      <c r="J22" s="25" t="n">
        <v>48430</v>
      </c>
      <c r="K22" s="25" t="n">
        <v>48631</v>
      </c>
      <c r="L22" s="30" t="inlineStr">
        <is>
          <t>是</t>
        </is>
      </c>
      <c r="M22" s="30" t="inlineStr">
        <is>
          <t>数值越界</t>
        </is>
      </c>
      <c r="N22" s="30" t="inlineStr">
        <is>
          <t>高</t>
        </is>
      </c>
      <c r="O22" s="31" t="str"/>
      <c r="P22" s="31" t="str"/>
      <c r="Q22" s="31" t="str"/>
      <c r="R22" s="25">
        <f>IF(O22="","待检测",IF(O22=M22,"正确","不一致"))</f>
        <v/>
      </c>
    </row>
    <row r="23">
      <c r="A23" s="25" t="inlineStr">
        <is>
          <t>DQ-0022</t>
        </is>
      </c>
      <c r="B23" s="25" t="inlineStr">
        <is>
          <t>SHIFT-PRE-20251022</t>
        </is>
      </c>
      <c r="C23" s="51" t="n">
        <v>45952</v>
      </c>
      <c r="D23" s="52" t="n">
        <v>0.2177</v>
      </c>
      <c r="E23" s="52" t="n">
        <v>0.2318</v>
      </c>
      <c r="F23" s="52" t="n">
        <v>0.9393</v>
      </c>
      <c r="G23" s="52" t="n">
        <v>0.9456</v>
      </c>
      <c r="H23" s="25" t="n">
        <v>54047</v>
      </c>
      <c r="I23" s="25" t="n">
        <v>11946</v>
      </c>
      <c r="J23" s="25" t="n">
        <v>12747</v>
      </c>
      <c r="K23" s="25" t="n">
        <v>12722</v>
      </c>
      <c r="L23" s="30" t="inlineStr">
        <is>
          <t>是</t>
        </is>
      </c>
      <c r="M23" s="30" t="inlineStr">
        <is>
          <t>良品数大于总产量</t>
        </is>
      </c>
      <c r="N23" s="30" t="inlineStr">
        <is>
          <t>高</t>
        </is>
      </c>
      <c r="O23" s="31" t="str"/>
      <c r="P23" s="31" t="str"/>
      <c r="Q23" s="31" t="str"/>
      <c r="R23" s="25">
        <f>IF(O23="","待检测",IF(O23=M23,"正确","不一致"))</f>
        <v/>
      </c>
    </row>
    <row r="24">
      <c r="A24" s="25" t="inlineStr">
        <is>
          <t>DQ-0023</t>
        </is>
      </c>
      <c r="B24" s="25" t="inlineStr">
        <is>
          <t>SHIFT-PRE-20251023</t>
        </is>
      </c>
      <c r="C24" s="51" t="n">
        <v>45953</v>
      </c>
      <c r="D24" s="52" t="n">
        <v>0.3732</v>
      </c>
      <c r="E24" s="52" t="n">
        <v>0.4094</v>
      </c>
      <c r="F24" s="52" t="n">
        <v>0.9115</v>
      </c>
      <c r="G24" s="52" t="n">
        <v>0.9955000000000001</v>
      </c>
      <c r="H24" s="25" t="n"/>
      <c r="I24" s="25" t="n">
        <v>2700</v>
      </c>
      <c r="J24" s="25" t="n">
        <v>21850</v>
      </c>
      <c r="K24" s="25" t="n">
        <v>21948</v>
      </c>
      <c r="L24" s="30" t="inlineStr">
        <is>
          <t>是</t>
        </is>
      </c>
      <c r="M24" s="30" t="inlineStr">
        <is>
          <t>关键字段缺失</t>
        </is>
      </c>
      <c r="N24" s="30" t="inlineStr">
        <is>
          <t>高</t>
        </is>
      </c>
      <c r="O24" s="31" t="str"/>
      <c r="P24" s="31" t="str"/>
      <c r="Q24" s="31" t="str"/>
      <c r="R24" s="25">
        <f>IF(O24="","待检测",IF(O24=M24,"正确","不一致"))</f>
        <v/>
      </c>
    </row>
    <row r="25">
      <c r="A25" s="25" t="inlineStr">
        <is>
          <t>DQ-0024</t>
        </is>
      </c>
      <c r="B25" s="25" t="inlineStr">
        <is>
          <t>SHIFT-PRE-20251024</t>
        </is>
      </c>
      <c r="C25" s="51" t="n">
        <v>45954</v>
      </c>
      <c r="D25" s="52" t="n">
        <v>0.3052</v>
      </c>
      <c r="E25" s="52" t="n">
        <v>0.3586</v>
      </c>
      <c r="F25" s="52" t="n">
        <v>0.8667</v>
      </c>
      <c r="G25" s="52" t="n">
        <v>0.9822</v>
      </c>
      <c r="H25" s="25" t="n">
        <v>55020</v>
      </c>
      <c r="I25" s="25" t="n">
        <v>-120</v>
      </c>
      <c r="J25" s="25" t="n">
        <v>21758</v>
      </c>
      <c r="K25" s="25" t="n">
        <v>22152</v>
      </c>
      <c r="L25" s="30" t="inlineStr">
        <is>
          <t>是</t>
        </is>
      </c>
      <c r="M25" s="30" t="inlineStr">
        <is>
          <t>负停机时长</t>
        </is>
      </c>
      <c r="N25" s="30" t="inlineStr">
        <is>
          <t>高</t>
        </is>
      </c>
      <c r="O25" s="31" t="str"/>
      <c r="P25" s="31" t="str"/>
      <c r="Q25" s="31" t="str"/>
      <c r="R25" s="25">
        <f>IF(O25="","待检测",IF(O25=M25,"正确","不一致"))</f>
        <v/>
      </c>
    </row>
    <row r="26">
      <c r="A26" s="25" t="inlineStr">
        <is>
          <t>DQ-0025</t>
        </is>
      </c>
      <c r="B26" s="25" t="inlineStr">
        <is>
          <t>SHIFT-PRE-20251027</t>
        </is>
      </c>
      <c r="C26" s="51" t="n">
        <v>45957</v>
      </c>
      <c r="D26" s="52" t="n">
        <v>0.5017</v>
      </c>
      <c r="E26" s="52" t="n">
        <v>0.4472</v>
      </c>
      <c r="F26" s="52" t="n">
        <v>0.9429999999999999</v>
      </c>
      <c r="G26" s="52" t="n">
        <v>0.9919</v>
      </c>
      <c r="H26" s="25" t="n">
        <v>58380</v>
      </c>
      <c r="I26" s="25" t="n">
        <v>3307</v>
      </c>
      <c r="J26" s="25" t="n">
        <v>64020</v>
      </c>
      <c r="K26" s="25" t="n">
        <v>64540</v>
      </c>
      <c r="L26" s="30" t="inlineStr">
        <is>
          <t>是</t>
        </is>
      </c>
      <c r="M26" s="30" t="inlineStr">
        <is>
          <t>OEE分项不一致</t>
        </is>
      </c>
      <c r="N26" s="30" t="inlineStr">
        <is>
          <t>中</t>
        </is>
      </c>
      <c r="O26" s="31" t="str"/>
      <c r="P26" s="31" t="str"/>
      <c r="Q26" s="31" t="str"/>
      <c r="R26" s="25">
        <f>IF(O26="","待检测",IF(O26=M26,"正确","不一致"))</f>
        <v/>
      </c>
    </row>
    <row r="27">
      <c r="A27" s="25" t="inlineStr">
        <is>
          <t>DQ-0026</t>
        </is>
      </c>
      <c r="B27" s="25" t="inlineStr">
        <is>
          <t>SHIFT-PRE-20251027</t>
        </is>
      </c>
      <c r="C27" s="51" t="n">
        <v>45959</v>
      </c>
      <c r="D27" s="52" t="n">
        <v>0.278</v>
      </c>
      <c r="E27" s="52" t="n">
        <v>0.312</v>
      </c>
      <c r="F27" s="52" t="n">
        <v>0.8911</v>
      </c>
      <c r="G27" s="52" t="n">
        <v>0.9831</v>
      </c>
      <c r="H27" s="25" t="n">
        <v>54589</v>
      </c>
      <c r="I27" s="25" t="n">
        <v>7356</v>
      </c>
      <c r="J27" s="25" t="n">
        <v>30200</v>
      </c>
      <c r="K27" s="25" t="n">
        <v>30717</v>
      </c>
      <c r="L27" s="30" t="inlineStr">
        <is>
          <t>是</t>
        </is>
      </c>
      <c r="M27" s="30" t="inlineStr">
        <is>
          <t>复合主键重复</t>
        </is>
      </c>
      <c r="N27" s="30" t="inlineStr">
        <is>
          <t>中</t>
        </is>
      </c>
      <c r="O27" s="31" t="str"/>
      <c r="P27" s="31" t="str"/>
      <c r="Q27" s="31" t="str"/>
      <c r="R27" s="25">
        <f>IF(O27="","待检测",IF(O27=M27,"正确","不一致"))</f>
        <v/>
      </c>
    </row>
    <row r="28">
      <c r="A28" s="25" t="inlineStr">
        <is>
          <t>DQ-0027</t>
        </is>
      </c>
      <c r="B28" s="25" t="inlineStr">
        <is>
          <t>SHIFT-PRE-20251030</t>
        </is>
      </c>
      <c r="C28" s="51" t="n">
        <v>45960</v>
      </c>
      <c r="D28" s="52" t="n">
        <v>0.3799</v>
      </c>
      <c r="E28" s="52" t="n">
        <v>0.4153</v>
      </c>
      <c r="F28" s="52" t="n">
        <v>0.9252</v>
      </c>
      <c r="G28" s="52" t="n">
        <v>0.9886</v>
      </c>
      <c r="H28" s="25" t="n">
        <v>55800</v>
      </c>
      <c r="I28" s="25" t="n">
        <v>3179</v>
      </c>
      <c r="J28" s="25" t="n">
        <v>22610</v>
      </c>
      <c r="K28" s="25" t="n">
        <v>22870</v>
      </c>
      <c r="L28" s="30" t="inlineStr">
        <is>
          <t>否</t>
        </is>
      </c>
      <c r="M28" s="30" t="inlineStr">
        <is>
          <t>无异常</t>
        </is>
      </c>
      <c r="N28" s="30" t="inlineStr">
        <is>
          <t>低</t>
        </is>
      </c>
      <c r="O28" s="31" t="str"/>
      <c r="P28" s="31" t="str"/>
      <c r="Q28" s="31" t="str"/>
      <c r="R28" s="25">
        <f>IF(O28="","待检测",IF(O28=M28,"正确","不一致"))</f>
        <v/>
      </c>
    </row>
    <row r="29">
      <c r="A29" s="25" t="inlineStr">
        <is>
          <t>DQ-0028</t>
        </is>
      </c>
      <c r="B29" s="25" t="inlineStr">
        <is>
          <t>SHIFT-PRE-20251031</t>
        </is>
      </c>
      <c r="C29" s="51" t="n">
        <v>45961</v>
      </c>
      <c r="D29" s="52" t="n">
        <v>0.4838</v>
      </c>
      <c r="E29" s="52" t="n">
        <v>0.5508999999999999</v>
      </c>
      <c r="F29" s="52" t="n">
        <v>0.9176</v>
      </c>
      <c r="G29" s="52" t="n">
        <v>0.9569</v>
      </c>
      <c r="H29" s="25" t="n">
        <v>38269</v>
      </c>
      <c r="I29" s="25" t="n">
        <v>2995</v>
      </c>
      <c r="J29" s="25" t="n">
        <v>17102</v>
      </c>
      <c r="K29" s="25" t="n">
        <v>17872</v>
      </c>
      <c r="L29" s="30" t="inlineStr">
        <is>
          <t>否</t>
        </is>
      </c>
      <c r="M29" s="30" t="inlineStr">
        <is>
          <t>无异常</t>
        </is>
      </c>
      <c r="N29" s="30" t="inlineStr">
        <is>
          <t>低</t>
        </is>
      </c>
      <c r="O29" s="31" t="str"/>
      <c r="P29" s="31" t="str"/>
      <c r="Q29" s="31" t="str"/>
      <c r="R29" s="25">
        <f>IF(O29="","待检测",IF(O29=M29,"正确","不一致"))</f>
        <v/>
      </c>
    </row>
    <row r="30">
      <c r="A30" s="25" t="inlineStr">
        <is>
          <t>DQ-0029</t>
        </is>
      </c>
      <c r="B30" s="25" t="inlineStr">
        <is>
          <t>SHIFT-PRE-20251103</t>
        </is>
      </c>
      <c r="C30" s="51" t="n">
        <v>45964</v>
      </c>
      <c r="D30" s="52" t="n">
        <v>0.8187</v>
      </c>
      <c r="E30" s="52" t="n">
        <v>0.8913</v>
      </c>
      <c r="F30" s="52" t="n">
        <v>0.9411</v>
      </c>
      <c r="G30" s="52" t="n">
        <v>0.9761</v>
      </c>
      <c r="H30" s="25" t="n">
        <v>28235</v>
      </c>
      <c r="I30" s="25" t="n">
        <v>2245</v>
      </c>
      <c r="J30" s="25" t="n">
        <v>58985</v>
      </c>
      <c r="K30" s="25" t="n">
        <v>60430</v>
      </c>
      <c r="L30" s="30" t="inlineStr">
        <is>
          <t>否</t>
        </is>
      </c>
      <c r="M30" s="30" t="inlineStr">
        <is>
          <t>无异常</t>
        </is>
      </c>
      <c r="N30" s="30" t="inlineStr">
        <is>
          <t>低</t>
        </is>
      </c>
      <c r="O30" s="31" t="str"/>
      <c r="P30" s="31" t="str"/>
      <c r="Q30" s="31" t="str"/>
      <c r="R30" s="25">
        <f>IF(O30="","待检测",IF(O30=M30,"正确","不一致"))</f>
        <v/>
      </c>
    </row>
    <row r="31">
      <c r="A31" s="25" t="inlineStr">
        <is>
          <t>DQ-0030</t>
        </is>
      </c>
      <c r="B31" s="25" t="inlineStr">
        <is>
          <t>SHIFT-PRE-20251104</t>
        </is>
      </c>
      <c r="C31" s="51" t="n">
        <v>45965</v>
      </c>
      <c r="D31" s="52" t="n">
        <v>0.6196</v>
      </c>
      <c r="E31" s="52" t="n">
        <v>0.6821</v>
      </c>
      <c r="F31" s="52" t="n">
        <v>0.9386</v>
      </c>
      <c r="G31" s="52" t="n">
        <v>0.9677</v>
      </c>
      <c r="H31" s="25" t="n">
        <v>27829</v>
      </c>
      <c r="I31" s="25" t="n">
        <v>6914</v>
      </c>
      <c r="J31" s="25" t="n">
        <v>44230</v>
      </c>
      <c r="K31" s="25" t="n">
        <v>45705</v>
      </c>
      <c r="L31" s="30" t="inlineStr">
        <is>
          <t>否</t>
        </is>
      </c>
      <c r="M31" s="30" t="inlineStr">
        <is>
          <t>无异常</t>
        </is>
      </c>
      <c r="N31" s="30" t="inlineStr">
        <is>
          <t>低</t>
        </is>
      </c>
      <c r="O31" s="31" t="str"/>
      <c r="P31" s="31" t="str"/>
      <c r="Q31" s="31" t="str"/>
      <c r="R31" s="25">
        <f>IF(O31="","待检测",IF(O31=M31,"正确","不一致"))</f>
        <v/>
      </c>
    </row>
    <row r="32">
      <c r="A32" s="25" t="inlineStr">
        <is>
          <t>DQ-0031</t>
        </is>
      </c>
      <c r="B32" s="25" t="inlineStr">
        <is>
          <t>SHIFT-PRE-20251105</t>
        </is>
      </c>
      <c r="C32" s="51" t="n">
        <v>45966</v>
      </c>
      <c r="D32" s="52" t="n">
        <v>1.18</v>
      </c>
      <c r="E32" s="52" t="n">
        <v>0.8280999999999999</v>
      </c>
      <c r="F32" s="52" t="n">
        <v>0.9370000000000001</v>
      </c>
      <c r="G32" s="52" t="n">
        <v>0.985</v>
      </c>
      <c r="H32" s="25" t="n">
        <v>20984</v>
      </c>
      <c r="I32" s="25" t="n">
        <v>2842</v>
      </c>
      <c r="J32" s="25" t="n">
        <v>25316</v>
      </c>
      <c r="K32" s="25" t="n">
        <v>25701</v>
      </c>
      <c r="L32" s="30" t="inlineStr">
        <is>
          <t>是</t>
        </is>
      </c>
      <c r="M32" s="30" t="inlineStr">
        <is>
          <t>数值越界</t>
        </is>
      </c>
      <c r="N32" s="30" t="inlineStr">
        <is>
          <t>高</t>
        </is>
      </c>
      <c r="O32" s="31" t="str"/>
      <c r="P32" s="31" t="str"/>
      <c r="Q32" s="31" t="str"/>
      <c r="R32" s="25">
        <f>IF(O32="","待检测",IF(O32=M32,"正确","不一致"))</f>
        <v/>
      </c>
    </row>
    <row r="33">
      <c r="A33" s="25" t="inlineStr">
        <is>
          <t>DQ-0032</t>
        </is>
      </c>
      <c r="B33" s="25" t="inlineStr">
        <is>
          <t>SHIFT-PRE-20251106</t>
        </is>
      </c>
      <c r="C33" s="51" t="n">
        <v>45967</v>
      </c>
      <c r="D33" s="52" t="n">
        <v>0.7305</v>
      </c>
      <c r="E33" s="52" t="n">
        <v>0.7809</v>
      </c>
      <c r="F33" s="52" t="n">
        <v>0.9385</v>
      </c>
      <c r="G33" s="52" t="n">
        <v>0.9968</v>
      </c>
      <c r="H33" s="25" t="n">
        <v>24874</v>
      </c>
      <c r="I33" s="25" t="n">
        <v>3723</v>
      </c>
      <c r="J33" s="25" t="n">
        <v>19469</v>
      </c>
      <c r="K33" s="25" t="n">
        <v>19444</v>
      </c>
      <c r="L33" s="30" t="inlineStr">
        <is>
          <t>是</t>
        </is>
      </c>
      <c r="M33" s="30" t="inlineStr">
        <is>
          <t>良品数大于总产量</t>
        </is>
      </c>
      <c r="N33" s="30" t="inlineStr">
        <is>
          <t>高</t>
        </is>
      </c>
      <c r="O33" s="31" t="str"/>
      <c r="P33" s="31" t="str"/>
      <c r="Q33" s="31" t="str"/>
      <c r="R33" s="25">
        <f>IF(O33="","待检测",IF(O33=M33,"正确","不一致"))</f>
        <v/>
      </c>
    </row>
    <row r="34">
      <c r="A34" s="25" t="inlineStr">
        <is>
          <t>DQ-0033</t>
        </is>
      </c>
      <c r="B34" s="25" t="inlineStr">
        <is>
          <t>SHIFT-PRE-20251107</t>
        </is>
      </c>
      <c r="C34" s="51" t="n">
        <v>45968</v>
      </c>
      <c r="D34" s="52" t="n">
        <v>0.4629</v>
      </c>
      <c r="E34" s="52" t="n">
        <v>0.5603</v>
      </c>
      <c r="F34" s="52" t="n">
        <v>0.8697</v>
      </c>
      <c r="G34" s="52" t="n">
        <v>0.95</v>
      </c>
      <c r="H34" s="25" t="n"/>
      <c r="I34" s="25" t="n">
        <v>8388</v>
      </c>
      <c r="J34" s="25" t="n">
        <v>18552</v>
      </c>
      <c r="K34" s="25" t="n">
        <v>19528</v>
      </c>
      <c r="L34" s="30" t="inlineStr">
        <is>
          <t>是</t>
        </is>
      </c>
      <c r="M34" s="30" t="inlineStr">
        <is>
          <t>关键字段缺失</t>
        </is>
      </c>
      <c r="N34" s="30" t="inlineStr">
        <is>
          <t>高</t>
        </is>
      </c>
      <c r="O34" s="31" t="str"/>
      <c r="P34" s="31" t="str"/>
      <c r="Q34" s="31" t="str"/>
      <c r="R34" s="25">
        <f>IF(O34="","待检测",IF(O34=M34,"正确","不一致"))</f>
        <v/>
      </c>
    </row>
    <row r="35">
      <c r="A35" s="25" t="inlineStr">
        <is>
          <t>DQ-0034</t>
        </is>
      </c>
      <c r="B35" s="25" t="inlineStr">
        <is>
          <t>SHIFT-PRE-20251110</t>
        </is>
      </c>
      <c r="C35" s="51" t="n">
        <v>45971</v>
      </c>
      <c r="D35" s="52" t="n">
        <v>0.7055</v>
      </c>
      <c r="E35" s="52" t="n">
        <v>0.7574</v>
      </c>
      <c r="F35" s="52" t="n">
        <v>0.9494</v>
      </c>
      <c r="G35" s="52" t="n">
        <v>0.9811</v>
      </c>
      <c r="H35" s="25" t="n">
        <v>27760</v>
      </c>
      <c r="I35" s="25" t="n">
        <v>-120</v>
      </c>
      <c r="J35" s="25" t="n">
        <v>49800</v>
      </c>
      <c r="K35" s="25" t="n">
        <v>50760</v>
      </c>
      <c r="L35" s="30" t="inlineStr">
        <is>
          <t>是</t>
        </is>
      </c>
      <c r="M35" s="30" t="inlineStr">
        <is>
          <t>负停机时长</t>
        </is>
      </c>
      <c r="N35" s="30" t="inlineStr">
        <is>
          <t>高</t>
        </is>
      </c>
      <c r="O35" s="31" t="str"/>
      <c r="P35" s="31" t="str"/>
      <c r="Q35" s="31" t="str"/>
      <c r="R35" s="25">
        <f>IF(O35="","待检测",IF(O35=M35,"正确","不一致"))</f>
        <v/>
      </c>
    </row>
    <row r="36">
      <c r="A36" s="25" t="inlineStr">
        <is>
          <t>DQ-0035</t>
        </is>
      </c>
      <c r="B36" s="25" t="inlineStr">
        <is>
          <t>SHIFT-PRE-20251111</t>
        </is>
      </c>
      <c r="C36" s="51" t="n">
        <v>45972</v>
      </c>
      <c r="D36" s="52" t="n">
        <v>0.6165999999999999</v>
      </c>
      <c r="E36" s="52" t="n">
        <v>0.574</v>
      </c>
      <c r="F36" s="52" t="n">
        <v>0.9669</v>
      </c>
      <c r="G36" s="52" t="n">
        <v>0.967</v>
      </c>
      <c r="H36" s="25" t="n">
        <v>29040</v>
      </c>
      <c r="I36" s="25" t="n">
        <v>12372</v>
      </c>
      <c r="J36" s="25" t="n">
        <v>41555</v>
      </c>
      <c r="K36" s="25" t="n">
        <v>42975</v>
      </c>
      <c r="L36" s="30" t="inlineStr">
        <is>
          <t>是</t>
        </is>
      </c>
      <c r="M36" s="30" t="inlineStr">
        <is>
          <t>OEE分项不一致</t>
        </is>
      </c>
      <c r="N36" s="30" t="inlineStr">
        <is>
          <t>中</t>
        </is>
      </c>
      <c r="O36" s="31" t="str"/>
      <c r="P36" s="31" t="str"/>
      <c r="Q36" s="31" t="str"/>
      <c r="R36" s="25">
        <f>IF(O36="","待检测",IF(O36=M36,"正确","不一致"))</f>
        <v/>
      </c>
    </row>
    <row r="37">
      <c r="A37" s="25" t="inlineStr">
        <is>
          <t>DQ-0036</t>
        </is>
      </c>
      <c r="B37" s="25" t="inlineStr">
        <is>
          <t>SHIFT-PRE-20251111</t>
        </is>
      </c>
      <c r="C37" s="51" t="n">
        <v>45973</v>
      </c>
      <c r="D37" s="52" t="n">
        <v>0.5271</v>
      </c>
      <c r="E37" s="52" t="n">
        <v>0.5790999999999999</v>
      </c>
      <c r="F37" s="52" t="n">
        <v>0.9388</v>
      </c>
      <c r="G37" s="52" t="n">
        <v>0.9696</v>
      </c>
      <c r="H37" s="25" t="n">
        <v>25632</v>
      </c>
      <c r="I37" s="25" t="n">
        <v>9424</v>
      </c>
      <c r="J37" s="25" t="n">
        <v>28421</v>
      </c>
      <c r="K37" s="25" t="n">
        <v>29311</v>
      </c>
      <c r="L37" s="30" t="inlineStr">
        <is>
          <t>是</t>
        </is>
      </c>
      <c r="M37" s="30" t="inlineStr">
        <is>
          <t>复合主键重复</t>
        </is>
      </c>
      <c r="N37" s="30" t="inlineStr">
        <is>
          <t>中</t>
        </is>
      </c>
      <c r="O37" s="31" t="str"/>
      <c r="P37" s="31" t="str"/>
      <c r="Q37" s="31" t="str"/>
      <c r="R37" s="25">
        <f>IF(O37="","待检测",IF(O37=M37,"正确","不一致"))</f>
        <v/>
      </c>
    </row>
    <row r="38">
      <c r="A38" s="25" t="inlineStr">
        <is>
          <t>DQ-0037</t>
        </is>
      </c>
      <c r="B38" s="25" t="inlineStr">
        <is>
          <t>SHIFT-PRE-20251113</t>
        </is>
      </c>
      <c r="C38" s="51" t="n">
        <v>45974</v>
      </c>
      <c r="D38" s="52" t="n">
        <v>0.5792</v>
      </c>
      <c r="E38" s="52" t="n">
        <v>0.6383</v>
      </c>
      <c r="F38" s="52" t="n">
        <v>0.9298</v>
      </c>
      <c r="G38" s="52" t="n">
        <v>0.976</v>
      </c>
      <c r="H38" s="25" t="n">
        <v>27900</v>
      </c>
      <c r="I38" s="25" t="n">
        <v>8956</v>
      </c>
      <c r="J38" s="25" t="n">
        <v>17238</v>
      </c>
      <c r="K38" s="25" t="n">
        <v>17662</v>
      </c>
      <c r="L38" s="30" t="inlineStr">
        <is>
          <t>否</t>
        </is>
      </c>
      <c r="M38" s="30" t="inlineStr">
        <is>
          <t>无异常</t>
        </is>
      </c>
      <c r="N38" s="30" t="inlineStr">
        <is>
          <t>低</t>
        </is>
      </c>
      <c r="O38" s="31" t="str"/>
      <c r="P38" s="31" t="str"/>
      <c r="Q38" s="31" t="str"/>
      <c r="R38" s="25">
        <f>IF(O38="","待检测",IF(O38=M38,"正确","不一致"))</f>
        <v/>
      </c>
    </row>
    <row r="39">
      <c r="A39" s="25" t="inlineStr">
        <is>
          <t>DQ-0038</t>
        </is>
      </c>
      <c r="B39" s="25" t="inlineStr">
        <is>
          <t>SHIFT-PRE-20251114</t>
        </is>
      </c>
      <c r="C39" s="51" t="n">
        <v>45975</v>
      </c>
      <c r="D39" s="52" t="n">
        <v>0.6113</v>
      </c>
      <c r="E39" s="52" t="n">
        <v>0.6865</v>
      </c>
      <c r="F39" s="52" t="n">
        <v>0.9056999999999999</v>
      </c>
      <c r="G39" s="52" t="n">
        <v>0.983</v>
      </c>
      <c r="H39" s="25" t="n">
        <v>26441</v>
      </c>
      <c r="I39" s="25" t="n">
        <v>7437</v>
      </c>
      <c r="J39" s="25" t="n">
        <v>19117</v>
      </c>
      <c r="K39" s="25" t="n">
        <v>19447</v>
      </c>
      <c r="L39" s="30" t="inlineStr">
        <is>
          <t>否</t>
        </is>
      </c>
      <c r="M39" s="30" t="inlineStr">
        <is>
          <t>无异常</t>
        </is>
      </c>
      <c r="N39" s="30" t="inlineStr">
        <is>
          <t>低</t>
        </is>
      </c>
      <c r="O39" s="31" t="str"/>
      <c r="P39" s="31" t="str"/>
      <c r="Q39" s="31" t="str"/>
      <c r="R39" s="25">
        <f>IF(O39="","待检测",IF(O39=M39,"正确","不一致"))</f>
        <v/>
      </c>
    </row>
    <row r="40">
      <c r="A40" s="25" t="inlineStr">
        <is>
          <t>DQ-0039</t>
        </is>
      </c>
      <c r="B40" s="25" t="inlineStr">
        <is>
          <t>SHIFT-PRE-20251117</t>
        </is>
      </c>
      <c r="C40" s="51" t="n">
        <v>45978</v>
      </c>
      <c r="D40" s="52" t="n">
        <v>0.613</v>
      </c>
      <c r="E40" s="52" t="n">
        <v>0.6729000000000001</v>
      </c>
      <c r="F40" s="52" t="n">
        <v>0.9214</v>
      </c>
      <c r="G40" s="52" t="n">
        <v>0.9887</v>
      </c>
      <c r="H40" s="25" t="n">
        <v>28777</v>
      </c>
      <c r="I40" s="25" t="n">
        <v>8575</v>
      </c>
      <c r="J40" s="25" t="n">
        <v>42870</v>
      </c>
      <c r="K40" s="25" t="n">
        <v>43360</v>
      </c>
      <c r="L40" s="30" t="inlineStr">
        <is>
          <t>否</t>
        </is>
      </c>
      <c r="M40" s="30" t="inlineStr">
        <is>
          <t>无异常</t>
        </is>
      </c>
      <c r="N40" s="30" t="inlineStr">
        <is>
          <t>低</t>
        </is>
      </c>
      <c r="O40" s="31" t="str"/>
      <c r="P40" s="31" t="str"/>
      <c r="Q40" s="31" t="str"/>
      <c r="R40" s="25">
        <f>IF(O40="","待检测",IF(O40=M40,"正确","不一致"))</f>
        <v/>
      </c>
    </row>
    <row r="41">
      <c r="A41" s="25" t="inlineStr">
        <is>
          <t>DQ-0040</t>
        </is>
      </c>
      <c r="B41" s="25" t="inlineStr">
        <is>
          <t>SHIFT-PRE-20251118</t>
        </is>
      </c>
      <c r="C41" s="51" t="n">
        <v>45979</v>
      </c>
      <c r="D41" s="52" t="n">
        <v>0.6738</v>
      </c>
      <c r="E41" s="52" t="n">
        <v>0.7731</v>
      </c>
      <c r="F41" s="52" t="n">
        <v>0.8915999999999999</v>
      </c>
      <c r="G41" s="52" t="n">
        <v>0.9776</v>
      </c>
      <c r="H41" s="25" t="n">
        <v>28249</v>
      </c>
      <c r="I41" s="25" t="n">
        <v>6409</v>
      </c>
      <c r="J41" s="25" t="n">
        <v>50760</v>
      </c>
      <c r="K41" s="25" t="n">
        <v>51925</v>
      </c>
      <c r="L41" s="30" t="inlineStr">
        <is>
          <t>否</t>
        </is>
      </c>
      <c r="M41" s="30" t="inlineStr">
        <is>
          <t>无异常</t>
        </is>
      </c>
      <c r="N41" s="30" t="inlineStr">
        <is>
          <t>低</t>
        </is>
      </c>
      <c r="O41" s="31" t="str"/>
      <c r="P41" s="31" t="str"/>
      <c r="Q41" s="31" t="str"/>
      <c r="R41" s="25">
        <f>IF(O41="","待检测",IF(O41=M41,"正确","不一致"))</f>
        <v/>
      </c>
    </row>
    <row r="42">
      <c r="A42" s="25" t="inlineStr">
        <is>
          <t>DQ-0041</t>
        </is>
      </c>
      <c r="B42" s="25" t="inlineStr">
        <is>
          <t>SHIFT-PRE-20251119</t>
        </is>
      </c>
      <c r="C42" s="51" t="n">
        <v>45980</v>
      </c>
      <c r="D42" s="52" t="n">
        <v>1.18</v>
      </c>
      <c r="E42" s="52" t="n">
        <v>0.6394</v>
      </c>
      <c r="F42" s="52" t="n">
        <v>0.8761</v>
      </c>
      <c r="G42" s="52" t="n">
        <v>0.962</v>
      </c>
      <c r="H42" s="25" t="n">
        <v>26400</v>
      </c>
      <c r="I42" s="25" t="n">
        <v>8722</v>
      </c>
      <c r="J42" s="25" t="n">
        <v>32500</v>
      </c>
      <c r="K42" s="25" t="n">
        <v>33785</v>
      </c>
      <c r="L42" s="30" t="inlineStr">
        <is>
          <t>是</t>
        </is>
      </c>
      <c r="M42" s="30" t="inlineStr">
        <is>
          <t>数值越界</t>
        </is>
      </c>
      <c r="N42" s="30" t="inlineStr">
        <is>
          <t>高</t>
        </is>
      </c>
      <c r="O42" s="31" t="str"/>
      <c r="P42" s="31" t="str"/>
      <c r="Q42" s="31" t="str"/>
      <c r="R42" s="25">
        <f>IF(O42="","待检测",IF(O42=M42,"正确","不一致"))</f>
        <v/>
      </c>
    </row>
    <row r="43">
      <c r="A43" s="25" t="inlineStr">
        <is>
          <t>DQ-0042</t>
        </is>
      </c>
      <c r="B43" s="25" t="inlineStr">
        <is>
          <t>SHIFT-PRE-20251120</t>
        </is>
      </c>
      <c r="C43" s="51" t="n">
        <v>45981</v>
      </c>
      <c r="D43" s="52" t="n">
        <v>0.679</v>
      </c>
      <c r="E43" s="52" t="n">
        <v>0.7093</v>
      </c>
      <c r="F43" s="52" t="n">
        <v>0.9613</v>
      </c>
      <c r="G43" s="52" t="n">
        <v>0.9958</v>
      </c>
      <c r="H43" s="25" t="n">
        <v>27420</v>
      </c>
      <c r="I43" s="25" t="n">
        <v>7778</v>
      </c>
      <c r="J43" s="25" t="n">
        <v>20159</v>
      </c>
      <c r="K43" s="25" t="n">
        <v>20134</v>
      </c>
      <c r="L43" s="30" t="inlineStr">
        <is>
          <t>是</t>
        </is>
      </c>
      <c r="M43" s="30" t="inlineStr">
        <is>
          <t>良品数大于总产量</t>
        </is>
      </c>
      <c r="N43" s="30" t="inlineStr">
        <is>
          <t>高</t>
        </is>
      </c>
      <c r="O43" s="31" t="str"/>
      <c r="P43" s="31" t="str"/>
      <c r="Q43" s="31" t="str"/>
      <c r="R43" s="25">
        <f>IF(O43="","待检测",IF(O43=M43,"正确","不一致"))</f>
        <v/>
      </c>
    </row>
    <row r="44">
      <c r="A44" s="25" t="inlineStr">
        <is>
          <t>DQ-0043</t>
        </is>
      </c>
      <c r="B44" s="25" t="inlineStr">
        <is>
          <t>SHIFT-PRE-20251121</t>
        </is>
      </c>
      <c r="C44" s="51" t="n">
        <v>45982</v>
      </c>
      <c r="D44" s="52" t="n">
        <v>0.7276</v>
      </c>
      <c r="E44" s="52" t="n">
        <v>0.8144</v>
      </c>
      <c r="F44" s="52" t="n">
        <v>0.9224</v>
      </c>
      <c r="G44" s="52" t="n">
        <v>0.9685</v>
      </c>
      <c r="H44" s="25" t="n"/>
      <c r="I44" s="25" t="n">
        <v>1824</v>
      </c>
      <c r="J44" s="25" t="n">
        <v>15331</v>
      </c>
      <c r="K44" s="25" t="n">
        <v>15829</v>
      </c>
      <c r="L44" s="30" t="inlineStr">
        <is>
          <t>是</t>
        </is>
      </c>
      <c r="M44" s="30" t="inlineStr">
        <is>
          <t>关键字段缺失</t>
        </is>
      </c>
      <c r="N44" s="30" t="inlineStr">
        <is>
          <t>高</t>
        </is>
      </c>
      <c r="O44" s="31" t="str"/>
      <c r="P44" s="31" t="str"/>
      <c r="Q44" s="31" t="str"/>
      <c r="R44" s="25">
        <f>IF(O44="","待检测",IF(O44=M44,"正确","不一致"))</f>
        <v/>
      </c>
    </row>
    <row r="45">
      <c r="A45" s="25" t="inlineStr">
        <is>
          <t>DQ-0044</t>
        </is>
      </c>
      <c r="B45" s="25" t="inlineStr">
        <is>
          <t>SHIFT-PRE-20251124</t>
        </is>
      </c>
      <c r="C45" s="51" t="n">
        <v>45985</v>
      </c>
      <c r="D45" s="52" t="n">
        <v>0.7905</v>
      </c>
      <c r="E45" s="52" t="n">
        <v>0.8696</v>
      </c>
      <c r="F45" s="52" t="n">
        <v>0.9215</v>
      </c>
      <c r="G45" s="52" t="n">
        <v>0.9865</v>
      </c>
      <c r="H45" s="25" t="n">
        <v>28447</v>
      </c>
      <c r="I45" s="25" t="n">
        <v>-120</v>
      </c>
      <c r="J45" s="25" t="n">
        <v>55470</v>
      </c>
      <c r="K45" s="25" t="n">
        <v>56230</v>
      </c>
      <c r="L45" s="30" t="inlineStr">
        <is>
          <t>是</t>
        </is>
      </c>
      <c r="M45" s="30" t="inlineStr">
        <is>
          <t>负停机时长</t>
        </is>
      </c>
      <c r="N45" s="30" t="inlineStr">
        <is>
          <t>高</t>
        </is>
      </c>
      <c r="O45" s="31" t="str"/>
      <c r="P45" s="31" t="str"/>
      <c r="Q45" s="31" t="str"/>
      <c r="R45" s="25">
        <f>IF(O45="","待检测",IF(O45=M45,"正确","不一致"))</f>
        <v/>
      </c>
    </row>
    <row r="46">
      <c r="A46" s="25" t="inlineStr">
        <is>
          <t>DQ-0045</t>
        </is>
      </c>
      <c r="B46" s="25" t="inlineStr">
        <is>
          <t>SHIFT-PRE-20251125</t>
        </is>
      </c>
      <c r="C46" s="51" t="n">
        <v>45986</v>
      </c>
      <c r="D46" s="52" t="n">
        <v>0.7744</v>
      </c>
      <c r="E46" s="52" t="n">
        <v>0.7503</v>
      </c>
      <c r="F46" s="52" t="n">
        <v>0.944</v>
      </c>
      <c r="G46" s="52" t="n">
        <v>0.9805</v>
      </c>
      <c r="H46" s="25" t="n">
        <v>28806</v>
      </c>
      <c r="I46" s="25" t="n">
        <v>3634</v>
      </c>
      <c r="J46" s="25" t="n">
        <v>24321</v>
      </c>
      <c r="K46" s="25" t="n">
        <v>24804</v>
      </c>
      <c r="L46" s="30" t="inlineStr">
        <is>
          <t>是</t>
        </is>
      </c>
      <c r="M46" s="30" t="inlineStr">
        <is>
          <t>OEE分项不一致</t>
        </is>
      </c>
      <c r="N46" s="30" t="inlineStr">
        <is>
          <t>中</t>
        </is>
      </c>
      <c r="O46" s="31" t="str"/>
      <c r="P46" s="31" t="str"/>
      <c r="Q46" s="31" t="str"/>
      <c r="R46" s="25">
        <f>IF(O46="","待检测",IF(O46=M46,"正确","不一致"))</f>
        <v/>
      </c>
    </row>
    <row r="47">
      <c r="A47" s="25" t="inlineStr">
        <is>
          <t>DQ-0046</t>
        </is>
      </c>
      <c r="B47" s="25" t="inlineStr">
        <is>
          <t>SHIFT-PRE-20251125</t>
        </is>
      </c>
      <c r="C47" s="51" t="n">
        <v>45987</v>
      </c>
      <c r="D47" s="52" t="n">
        <v>0.769</v>
      </c>
      <c r="E47" s="52" t="n">
        <v>0.8161</v>
      </c>
      <c r="F47" s="52" t="n">
        <v>0.9515</v>
      </c>
      <c r="G47" s="52" t="n">
        <v>0.9903999999999999</v>
      </c>
      <c r="H47" s="25" t="n">
        <v>22572</v>
      </c>
      <c r="I47" s="25" t="n">
        <v>3121</v>
      </c>
      <c r="J47" s="25" t="n">
        <v>27727</v>
      </c>
      <c r="K47" s="25" t="n">
        <v>27996</v>
      </c>
      <c r="L47" s="30" t="inlineStr">
        <is>
          <t>是</t>
        </is>
      </c>
      <c r="M47" s="30" t="inlineStr">
        <is>
          <t>复合主键重复</t>
        </is>
      </c>
      <c r="N47" s="30" t="inlineStr">
        <is>
          <t>中</t>
        </is>
      </c>
      <c r="O47" s="31" t="str"/>
      <c r="P47" s="31" t="str"/>
      <c r="Q47" s="31" t="str"/>
      <c r="R47" s="25">
        <f>IF(O47="","待检测",IF(O47=M47,"正确","不一致"))</f>
        <v/>
      </c>
    </row>
    <row r="48">
      <c r="A48" s="25" t="inlineStr">
        <is>
          <t>DQ-0047</t>
        </is>
      </c>
      <c r="B48" s="25" t="inlineStr">
        <is>
          <t>SHIFT-PRE-20251127</t>
        </is>
      </c>
      <c r="C48" s="51" t="n">
        <v>45988</v>
      </c>
      <c r="D48" s="52" t="n">
        <v>0.7262</v>
      </c>
      <c r="E48" s="52" t="n">
        <v>0.8226</v>
      </c>
      <c r="F48" s="52" t="n">
        <v>0.8969</v>
      </c>
      <c r="G48" s="52" t="n">
        <v>0.9842</v>
      </c>
      <c r="H48" s="25" t="n">
        <v>25080</v>
      </c>
      <c r="I48" s="25" t="n">
        <v>2066</v>
      </c>
      <c r="J48" s="25" t="n">
        <v>18212</v>
      </c>
      <c r="K48" s="25" t="n">
        <v>18504</v>
      </c>
      <c r="L48" s="30" t="inlineStr">
        <is>
          <t>否</t>
        </is>
      </c>
      <c r="M48" s="30" t="inlineStr">
        <is>
          <t>无异常</t>
        </is>
      </c>
      <c r="N48" s="30" t="inlineStr">
        <is>
          <t>低</t>
        </is>
      </c>
      <c r="O48" s="31" t="str"/>
      <c r="P48" s="31" t="str"/>
      <c r="Q48" s="31" t="str"/>
      <c r="R48" s="25">
        <f>IF(O48="","待检测",IF(O48=M48,"正确","不一致"))</f>
        <v/>
      </c>
    </row>
    <row r="49">
      <c r="A49" s="25" t="inlineStr">
        <is>
          <t>DQ-0048</t>
        </is>
      </c>
      <c r="B49" s="25" t="inlineStr">
        <is>
          <t>SHIFT-PRE-20251128</t>
        </is>
      </c>
      <c r="C49" s="51" t="n">
        <v>45989</v>
      </c>
      <c r="D49" s="52" t="n">
        <v>0.6054</v>
      </c>
      <c r="E49" s="52" t="n">
        <v>0.6392</v>
      </c>
      <c r="F49" s="52" t="n">
        <v>0.9566</v>
      </c>
      <c r="G49" s="52" t="n">
        <v>0.9901</v>
      </c>
      <c r="H49" s="25" t="n">
        <v>26400</v>
      </c>
      <c r="I49" s="25" t="n">
        <v>8710</v>
      </c>
      <c r="J49" s="25" t="n">
        <v>23640</v>
      </c>
      <c r="K49" s="25" t="n">
        <v>23876</v>
      </c>
      <c r="L49" s="30" t="inlineStr">
        <is>
          <t>否</t>
        </is>
      </c>
      <c r="M49" s="30" t="inlineStr">
        <is>
          <t>无异常</t>
        </is>
      </c>
      <c r="N49" s="30" t="inlineStr">
        <is>
          <t>低</t>
        </is>
      </c>
      <c r="O49" s="31" t="str"/>
      <c r="P49" s="31" t="str"/>
      <c r="Q49" s="31" t="str"/>
      <c r="R49" s="25">
        <f>IF(O49="","待检测",IF(O49=M49,"正确","不一致"))</f>
        <v/>
      </c>
    </row>
    <row r="50">
      <c r="A50" s="25" t="inlineStr">
        <is>
          <t>DQ-0049</t>
        </is>
      </c>
      <c r="B50" s="25" t="inlineStr">
        <is>
          <t>SHIFT-PRE-20251201</t>
        </is>
      </c>
      <c r="C50" s="51" t="n">
        <v>45992</v>
      </c>
      <c r="D50" s="52" t="n">
        <v>0.4622</v>
      </c>
      <c r="E50" s="52" t="n">
        <v>0.5039</v>
      </c>
      <c r="F50" s="52" t="n">
        <v>0.9312</v>
      </c>
      <c r="G50" s="52" t="n">
        <v>0.985</v>
      </c>
      <c r="H50" s="25" t="n">
        <v>28353</v>
      </c>
      <c r="I50" s="25" t="n">
        <v>12464</v>
      </c>
      <c r="J50" s="25" t="n">
        <v>32725</v>
      </c>
      <c r="K50" s="25" t="n">
        <v>33225</v>
      </c>
      <c r="L50" s="30" t="inlineStr">
        <is>
          <t>否</t>
        </is>
      </c>
      <c r="M50" s="30" t="inlineStr">
        <is>
          <t>无异常</t>
        </is>
      </c>
      <c r="N50" s="30" t="inlineStr">
        <is>
          <t>低</t>
        </is>
      </c>
      <c r="O50" s="31" t="str"/>
      <c r="P50" s="31" t="str"/>
      <c r="Q50" s="31" t="str"/>
      <c r="R50" s="25">
        <f>IF(O50="","待检测",IF(O50=M50,"正确","不一致"))</f>
        <v/>
      </c>
    </row>
    <row r="51">
      <c r="A51" s="25" t="inlineStr">
        <is>
          <t>DQ-0050</t>
        </is>
      </c>
      <c r="B51" s="25" t="inlineStr">
        <is>
          <t>SHIFT-PRE-20251202</t>
        </is>
      </c>
      <c r="C51" s="51" t="n">
        <v>45993</v>
      </c>
      <c r="D51" s="52" t="n">
        <v>0.738</v>
      </c>
      <c r="E51" s="52" t="n">
        <v>0.7497</v>
      </c>
      <c r="F51" s="52" t="n">
        <v>0.9887</v>
      </c>
      <c r="G51" s="52" t="n">
        <v>0.9956</v>
      </c>
      <c r="H51" s="25" t="n">
        <v>26029</v>
      </c>
      <c r="I51" s="25" t="n">
        <v>4798</v>
      </c>
      <c r="J51" s="25" t="n">
        <v>37836</v>
      </c>
      <c r="K51" s="25" t="n">
        <v>38002</v>
      </c>
      <c r="L51" s="30" t="inlineStr">
        <is>
          <t>否</t>
        </is>
      </c>
      <c r="M51" s="30" t="inlineStr">
        <is>
          <t>无异常</t>
        </is>
      </c>
      <c r="N51" s="30" t="inlineStr">
        <is>
          <t>低</t>
        </is>
      </c>
      <c r="O51" s="31" t="str"/>
      <c r="P51" s="31" t="str"/>
      <c r="Q51" s="31" t="str"/>
      <c r="R51" s="25">
        <f>IF(O51="","待检测",IF(O51=M51,"正确","不一致"))</f>
        <v/>
      </c>
    </row>
    <row r="52">
      <c r="A52" s="25" t="inlineStr">
        <is>
          <t>DQ-0051</t>
        </is>
      </c>
      <c r="B52" s="25" t="inlineStr">
        <is>
          <t>SHIFT-PRE-20251203</t>
        </is>
      </c>
      <c r="C52" s="51" t="n">
        <v>45994</v>
      </c>
      <c r="D52" s="52" t="n">
        <v>1.18</v>
      </c>
      <c r="E52" s="52" t="n">
        <v>0.8329</v>
      </c>
      <c r="F52" s="52" t="n">
        <v>0.9376</v>
      </c>
      <c r="G52" s="52" t="n">
        <v>0.9907</v>
      </c>
      <c r="H52" s="25" t="n">
        <v>22260</v>
      </c>
      <c r="I52" s="25" t="n">
        <v>2179</v>
      </c>
      <c r="J52" s="25" t="n">
        <v>30139</v>
      </c>
      <c r="K52" s="25" t="n">
        <v>30421</v>
      </c>
      <c r="L52" s="30" t="inlineStr">
        <is>
          <t>是</t>
        </is>
      </c>
      <c r="M52" s="30" t="inlineStr">
        <is>
          <t>数值越界</t>
        </is>
      </c>
      <c r="N52" s="30" t="inlineStr">
        <is>
          <t>高</t>
        </is>
      </c>
      <c r="O52" s="31" t="str"/>
      <c r="P52" s="31" t="str"/>
      <c r="Q52" s="31" t="str"/>
      <c r="R52" s="25">
        <f>IF(O52="","待检测",IF(O52=M52,"正确","不一致"))</f>
        <v/>
      </c>
    </row>
    <row r="53">
      <c r="A53" s="25" t="inlineStr">
        <is>
          <t>DQ-0052</t>
        </is>
      </c>
      <c r="B53" s="25" t="inlineStr">
        <is>
          <t>SHIFT-PRE-20251204</t>
        </is>
      </c>
      <c r="C53" s="51" t="n">
        <v>45995</v>
      </c>
      <c r="D53" s="52" t="n">
        <v>0.581</v>
      </c>
      <c r="E53" s="52" t="n">
        <v>0.6244</v>
      </c>
      <c r="F53" s="52" t="n">
        <v>1.0166</v>
      </c>
      <c r="G53" s="52" t="n">
        <v>0.9153</v>
      </c>
      <c r="H53" s="25" t="n">
        <v>19740</v>
      </c>
      <c r="I53" s="25" t="n">
        <v>6638</v>
      </c>
      <c r="J53" s="25" t="n">
        <v>13173</v>
      </c>
      <c r="K53" s="25" t="n">
        <v>13148</v>
      </c>
      <c r="L53" s="30" t="inlineStr">
        <is>
          <t>是</t>
        </is>
      </c>
      <c r="M53" s="30" t="inlineStr">
        <is>
          <t>良品数大于总产量</t>
        </is>
      </c>
      <c r="N53" s="30" t="inlineStr">
        <is>
          <t>高</t>
        </is>
      </c>
      <c r="O53" s="31" t="str"/>
      <c r="P53" s="31" t="str"/>
      <c r="Q53" s="31" t="str"/>
      <c r="R53" s="25">
        <f>IF(O53="","待检测",IF(O53=M53,"正确","不一致"))</f>
        <v/>
      </c>
    </row>
    <row r="54">
      <c r="A54" s="25" t="inlineStr">
        <is>
          <t>DQ-0053</t>
        </is>
      </c>
      <c r="B54" s="25" t="inlineStr">
        <is>
          <t>SHIFT-PRE-20251205</t>
        </is>
      </c>
      <c r="C54" s="51" t="n">
        <v>45996</v>
      </c>
      <c r="D54" s="52" t="n">
        <v>0.736</v>
      </c>
      <c r="E54" s="52" t="n">
        <v>0.7681</v>
      </c>
      <c r="F54" s="52" t="n">
        <v>0.9766</v>
      </c>
      <c r="G54" s="52" t="n">
        <v>0.9812</v>
      </c>
      <c r="H54" s="25" t="n"/>
      <c r="I54" s="25" t="n">
        <v>5029</v>
      </c>
      <c r="J54" s="25" t="n">
        <v>24601</v>
      </c>
      <c r="K54" s="25" t="n">
        <v>25073</v>
      </c>
      <c r="L54" s="30" t="inlineStr">
        <is>
          <t>是</t>
        </is>
      </c>
      <c r="M54" s="30" t="inlineStr">
        <is>
          <t>关键字段缺失</t>
        </is>
      </c>
      <c r="N54" s="30" t="inlineStr">
        <is>
          <t>高</t>
        </is>
      </c>
      <c r="O54" s="31" t="str"/>
      <c r="P54" s="31" t="str"/>
      <c r="Q54" s="31" t="str"/>
      <c r="R54" s="25">
        <f>IF(O54="","待检测",IF(O54=M54,"正确","不一致"))</f>
        <v/>
      </c>
    </row>
    <row r="55">
      <c r="A55" s="25" t="inlineStr">
        <is>
          <t>DQ-0054</t>
        </is>
      </c>
      <c r="B55" s="25" t="inlineStr">
        <is>
          <t>SHIFT-PRE-20251208</t>
        </is>
      </c>
      <c r="C55" s="51" t="n">
        <v>45999</v>
      </c>
      <c r="D55" s="52" t="n">
        <v>0.5986</v>
      </c>
      <c r="E55" s="52" t="n">
        <v>0.6294</v>
      </c>
      <c r="F55" s="52" t="n">
        <v>0.9704</v>
      </c>
      <c r="G55" s="52" t="n">
        <v>0.98</v>
      </c>
      <c r="H55" s="25" t="n">
        <v>26422</v>
      </c>
      <c r="I55" s="25" t="n">
        <v>-120</v>
      </c>
      <c r="J55" s="25" t="n">
        <v>38805</v>
      </c>
      <c r="K55" s="25" t="n">
        <v>39595</v>
      </c>
      <c r="L55" s="30" t="inlineStr">
        <is>
          <t>是</t>
        </is>
      </c>
      <c r="M55" s="30" t="inlineStr">
        <is>
          <t>负停机时长</t>
        </is>
      </c>
      <c r="N55" s="30" t="inlineStr">
        <is>
          <t>高</t>
        </is>
      </c>
      <c r="O55" s="31" t="str"/>
      <c r="P55" s="31" t="str"/>
      <c r="Q55" s="31" t="str"/>
      <c r="R55" s="25">
        <f>IF(O55="","待检测",IF(O55=M55,"正确","不一致"))</f>
        <v/>
      </c>
    </row>
    <row r="56">
      <c r="A56" s="25" t="inlineStr">
        <is>
          <t>DQ-0055</t>
        </is>
      </c>
      <c r="B56" s="25" t="inlineStr">
        <is>
          <t>SHIFT-PRE-20251209</t>
        </is>
      </c>
      <c r="C56" s="51" t="n">
        <v>46000</v>
      </c>
      <c r="D56" s="52" t="n">
        <v>0.8303999999999999</v>
      </c>
      <c r="E56" s="52" t="n">
        <v>0.7472</v>
      </c>
      <c r="F56" s="52" t="n">
        <v>1.0099</v>
      </c>
      <c r="G56" s="52" t="n">
        <v>0.9946</v>
      </c>
      <c r="H56" s="25" t="n">
        <v>26847</v>
      </c>
      <c r="I56" s="25" t="n">
        <v>6068</v>
      </c>
      <c r="J56" s="25" t="n">
        <v>29440</v>
      </c>
      <c r="K56" s="25" t="n">
        <v>29601</v>
      </c>
      <c r="L56" s="30" t="inlineStr">
        <is>
          <t>是</t>
        </is>
      </c>
      <c r="M56" s="30" t="inlineStr">
        <is>
          <t>OEE分项不一致</t>
        </is>
      </c>
      <c r="N56" s="30" t="inlineStr">
        <is>
          <t>中</t>
        </is>
      </c>
      <c r="O56" s="31" t="str"/>
      <c r="P56" s="31" t="str"/>
      <c r="Q56" s="31" t="str"/>
      <c r="R56" s="25">
        <f>IF(O56="","待检测",IF(O56=M56,"正确","不一致"))</f>
        <v/>
      </c>
    </row>
    <row r="57">
      <c r="A57" s="25" t="inlineStr">
        <is>
          <t>DQ-0056</t>
        </is>
      </c>
      <c r="B57" s="25" t="inlineStr">
        <is>
          <t>SHIFT-PRE-20251209</t>
        </is>
      </c>
      <c r="C57" s="51" t="n">
        <v>46001</v>
      </c>
      <c r="D57" s="52" t="n">
        <v>0.6901</v>
      </c>
      <c r="E57" s="52" t="n">
        <v>0.7454</v>
      </c>
      <c r="F57" s="52" t="n">
        <v>0.9364</v>
      </c>
      <c r="G57" s="52" t="n">
        <v>0.9886</v>
      </c>
      <c r="H57" s="25" t="n">
        <v>24904</v>
      </c>
      <c r="I57" s="25" t="n">
        <v>4226</v>
      </c>
      <c r="J57" s="25" t="n">
        <v>36364</v>
      </c>
      <c r="K57" s="25" t="n">
        <v>36784</v>
      </c>
      <c r="L57" s="30" t="inlineStr">
        <is>
          <t>是</t>
        </is>
      </c>
      <c r="M57" s="30" t="inlineStr">
        <is>
          <t>复合主键重复</t>
        </is>
      </c>
      <c r="N57" s="30" t="inlineStr">
        <is>
          <t>中</t>
        </is>
      </c>
      <c r="O57" s="31" t="str"/>
      <c r="P57" s="31" t="str"/>
      <c r="Q57" s="31" t="str"/>
      <c r="R57" s="25">
        <f>IF(O57="","待检测",IF(O57=M57,"正确","不一致"))</f>
        <v/>
      </c>
    </row>
    <row r="58">
      <c r="A58" s="25" t="inlineStr">
        <is>
          <t>DQ-0057</t>
        </is>
      </c>
      <c r="B58" s="25" t="inlineStr">
        <is>
          <t>SHIFT-PRE-20251211</t>
        </is>
      </c>
      <c r="C58" s="51" t="n">
        <v>46002</v>
      </c>
      <c r="D58" s="52" t="n">
        <v>0.5787</v>
      </c>
      <c r="E58" s="52" t="n">
        <v>0.6024</v>
      </c>
      <c r="F58" s="52" t="n">
        <v>0.9675</v>
      </c>
      <c r="G58" s="52" t="n">
        <v>0.993</v>
      </c>
      <c r="H58" s="25" t="n">
        <v>27209</v>
      </c>
      <c r="I58" s="25" t="n">
        <v>10144</v>
      </c>
      <c r="J58" s="25" t="n">
        <v>41990</v>
      </c>
      <c r="K58" s="25" t="n">
        <v>42285</v>
      </c>
      <c r="L58" s="30" t="inlineStr">
        <is>
          <t>否</t>
        </is>
      </c>
      <c r="M58" s="30" t="inlineStr">
        <is>
          <t>无异常</t>
        </is>
      </c>
      <c r="N58" s="30" t="inlineStr">
        <is>
          <t>低</t>
        </is>
      </c>
      <c r="O58" s="31" t="str"/>
      <c r="P58" s="31" t="str"/>
      <c r="Q58" s="31" t="str"/>
      <c r="R58" s="25">
        <f>IF(O58="","待检测",IF(O58=M58,"正确","不一致"))</f>
        <v/>
      </c>
    </row>
    <row r="59">
      <c r="A59" s="25" t="inlineStr">
        <is>
          <t>DQ-0058</t>
        </is>
      </c>
      <c r="B59" s="25" t="inlineStr">
        <is>
          <t>SHIFT-PRE-20251212</t>
        </is>
      </c>
      <c r="C59" s="51" t="n">
        <v>46003</v>
      </c>
      <c r="D59" s="52" t="n">
        <v>0.6435999999999999</v>
      </c>
      <c r="E59" s="52" t="n">
        <v>0.6899999999999999</v>
      </c>
      <c r="F59" s="52" t="n">
        <v>0.9415</v>
      </c>
      <c r="G59" s="52" t="n">
        <v>0.9908</v>
      </c>
      <c r="H59" s="25" t="n">
        <v>21645</v>
      </c>
      <c r="I59" s="25" t="n">
        <v>5604</v>
      </c>
      <c r="J59" s="25" t="n">
        <v>36480</v>
      </c>
      <c r="K59" s="25" t="n">
        <v>36820</v>
      </c>
      <c r="L59" s="30" t="inlineStr">
        <is>
          <t>否</t>
        </is>
      </c>
      <c r="M59" s="30" t="inlineStr">
        <is>
          <t>无异常</t>
        </is>
      </c>
      <c r="N59" s="30" t="inlineStr">
        <is>
          <t>低</t>
        </is>
      </c>
      <c r="O59" s="31" t="str"/>
      <c r="P59" s="31" t="str"/>
      <c r="Q59" s="31" t="str"/>
      <c r="R59" s="25">
        <f>IF(O59="","待检测",IF(O59=M59,"正确","不一致"))</f>
        <v/>
      </c>
    </row>
    <row r="60">
      <c r="A60" s="25" t="inlineStr">
        <is>
          <t>DQ-0059</t>
        </is>
      </c>
      <c r="B60" s="25" t="inlineStr">
        <is>
          <t>SHIFT-PRE-20251215</t>
        </is>
      </c>
      <c r="C60" s="51" t="n">
        <v>46006</v>
      </c>
      <c r="D60" s="52" t="n">
        <v>0.7072000000000001</v>
      </c>
      <c r="E60" s="52" t="n">
        <v>0.7688</v>
      </c>
      <c r="F60" s="52" t="n">
        <v>0.9294</v>
      </c>
      <c r="G60" s="52" t="n">
        <v>0.9896</v>
      </c>
      <c r="H60" s="25" t="n">
        <v>27750</v>
      </c>
      <c r="I60" s="25" t="n">
        <v>5662</v>
      </c>
      <c r="J60" s="25" t="n">
        <v>47734</v>
      </c>
      <c r="K60" s="25" t="n">
        <v>48235</v>
      </c>
      <c r="L60" s="30" t="inlineStr">
        <is>
          <t>否</t>
        </is>
      </c>
      <c r="M60" s="30" t="inlineStr">
        <is>
          <t>无异常</t>
        </is>
      </c>
      <c r="N60" s="30" t="inlineStr">
        <is>
          <t>低</t>
        </is>
      </c>
      <c r="O60" s="31" t="str"/>
      <c r="P60" s="31" t="str"/>
      <c r="Q60" s="31" t="str"/>
      <c r="R60" s="25">
        <f>IF(O60="","待检测",IF(O60=M60,"正确","不一致"))</f>
        <v/>
      </c>
    </row>
    <row r="61">
      <c r="A61" s="25" t="inlineStr">
        <is>
          <t>DQ-0060</t>
        </is>
      </c>
      <c r="B61" s="25" t="inlineStr">
        <is>
          <t>SHIFT-PRE-20251216</t>
        </is>
      </c>
      <c r="C61" s="51" t="n">
        <v>46007</v>
      </c>
      <c r="D61" s="52" t="n">
        <v>0.592</v>
      </c>
      <c r="E61" s="52" t="n">
        <v>0.7095</v>
      </c>
      <c r="F61" s="52" t="n">
        <v>0.8606</v>
      </c>
      <c r="G61" s="52" t="n">
        <v>0.9694</v>
      </c>
      <c r="H61" s="25" t="n">
        <v>28620</v>
      </c>
      <c r="I61" s="25" t="n">
        <v>7635</v>
      </c>
      <c r="J61" s="25" t="n">
        <v>45180</v>
      </c>
      <c r="K61" s="25" t="n">
        <v>46605</v>
      </c>
      <c r="L61" s="30" t="inlineStr">
        <is>
          <t>否</t>
        </is>
      </c>
      <c r="M61" s="30" t="inlineStr">
        <is>
          <t>无异常</t>
        </is>
      </c>
      <c r="N61" s="30" t="inlineStr">
        <is>
          <t>低</t>
        </is>
      </c>
      <c r="O61" s="31" t="str"/>
      <c r="P61" s="31" t="str"/>
      <c r="Q61" s="31" t="str"/>
      <c r="R61" s="25">
        <f>IF(O61="","待检测",IF(O61=M61,"正确","不一致"))</f>
        <v/>
      </c>
    </row>
    <row r="62">
      <c r="A62" s="25" t="inlineStr">
        <is>
          <t>DQ-0061</t>
        </is>
      </c>
      <c r="B62" s="25" t="inlineStr">
        <is>
          <t>SHIFT-PRE-20251217</t>
        </is>
      </c>
      <c r="C62" s="51" t="n">
        <v>46008</v>
      </c>
      <c r="D62" s="52" t="n">
        <v>1.18</v>
      </c>
      <c r="E62" s="52" t="n">
        <v>0.6418</v>
      </c>
      <c r="F62" s="52" t="n">
        <v>0.9134</v>
      </c>
      <c r="G62" s="52" t="n">
        <v>0.9931</v>
      </c>
      <c r="H62" s="25" t="n">
        <v>27222</v>
      </c>
      <c r="I62" s="25" t="n">
        <v>7958</v>
      </c>
      <c r="J62" s="25" t="n">
        <v>36955</v>
      </c>
      <c r="K62" s="25" t="n">
        <v>37210</v>
      </c>
      <c r="L62" s="30" t="inlineStr">
        <is>
          <t>是</t>
        </is>
      </c>
      <c r="M62" s="30" t="inlineStr">
        <is>
          <t>数值越界</t>
        </is>
      </c>
      <c r="N62" s="30" t="inlineStr">
        <is>
          <t>高</t>
        </is>
      </c>
      <c r="O62" s="31" t="str"/>
      <c r="P62" s="31" t="str"/>
      <c r="Q62" s="31" t="str"/>
      <c r="R62" s="25">
        <f>IF(O62="","待检测",IF(O62=M62,"正确","不一致"))</f>
        <v/>
      </c>
    </row>
    <row r="63">
      <c r="A63" s="25" t="inlineStr">
        <is>
          <t>DQ-0062</t>
        </is>
      </c>
      <c r="B63" s="25" t="inlineStr">
        <is>
          <t>SHIFT-PRE-20251218</t>
        </is>
      </c>
      <c r="C63" s="51" t="n">
        <v>46009</v>
      </c>
      <c r="D63" s="52" t="n">
        <v>0.4617</v>
      </c>
      <c r="E63" s="52" t="n">
        <v>0.5973000000000001</v>
      </c>
      <c r="F63" s="52" t="n">
        <v>0.7788</v>
      </c>
      <c r="G63" s="52" t="n">
        <v>0.9923999999999999</v>
      </c>
      <c r="H63" s="25" t="n">
        <v>7448</v>
      </c>
      <c r="I63" s="25" t="n">
        <v>2999</v>
      </c>
      <c r="J63" s="25" t="n">
        <v>9265</v>
      </c>
      <c r="K63" s="25" t="n">
        <v>9240</v>
      </c>
      <c r="L63" s="30" t="inlineStr">
        <is>
          <t>是</t>
        </is>
      </c>
      <c r="M63" s="30" t="inlineStr">
        <is>
          <t>良品数大于总产量</t>
        </is>
      </c>
      <c r="N63" s="30" t="inlineStr">
        <is>
          <t>高</t>
        </is>
      </c>
      <c r="O63" s="31" t="str"/>
      <c r="P63" s="31" t="str"/>
      <c r="Q63" s="31" t="str"/>
      <c r="R63" s="25">
        <f>IF(O63="","待检测",IF(O63=M63,"正确","不一致"))</f>
        <v/>
      </c>
    </row>
    <row r="64">
      <c r="A64" s="25" t="inlineStr">
        <is>
          <t>DQ-0063</t>
        </is>
      </c>
      <c r="B64" s="25" t="inlineStr">
        <is>
          <t>SHIFT-POST-20260130</t>
        </is>
      </c>
      <c r="C64" s="51" t="n">
        <v>46052</v>
      </c>
      <c r="D64" s="52" t="n">
        <v>0.644347336</v>
      </c>
      <c r="E64" s="52" t="n">
        <v>0.66562724</v>
      </c>
      <c r="F64" s="52" t="n">
        <v>0.976218909</v>
      </c>
      <c r="G64" s="52" t="n">
        <v>0.991611911</v>
      </c>
      <c r="H64" s="25" t="n"/>
      <c r="I64" s="25" t="n">
        <v>6048</v>
      </c>
      <c r="J64" s="25" t="n">
        <v>28372</v>
      </c>
      <c r="K64" s="25" t="n">
        <v>28612</v>
      </c>
      <c r="L64" s="30" t="inlineStr">
        <is>
          <t>是</t>
        </is>
      </c>
      <c r="M64" s="30" t="inlineStr">
        <is>
          <t>关键字段缺失</t>
        </is>
      </c>
      <c r="N64" s="30" t="inlineStr">
        <is>
          <t>高</t>
        </is>
      </c>
      <c r="O64" s="31" t="str"/>
      <c r="P64" s="31" t="str"/>
      <c r="Q64" s="31" t="str"/>
      <c r="R64" s="25">
        <f>IF(O64="","待检测",IF(O64=M64,"正确","不一致"))</f>
        <v/>
      </c>
    </row>
    <row r="65">
      <c r="A65" s="25" t="inlineStr">
        <is>
          <t>DQ-0064</t>
        </is>
      </c>
      <c r="B65" s="25" t="inlineStr">
        <is>
          <t>SHIFT-POST-20260202</t>
        </is>
      </c>
      <c r="C65" s="51" t="n">
        <v>46055</v>
      </c>
      <c r="D65" s="52" t="n">
        <v>0.687063235</v>
      </c>
      <c r="E65" s="52" t="n">
        <v>0.834040404</v>
      </c>
      <c r="F65" s="52" t="n">
        <v>0.916115212</v>
      </c>
      <c r="G65" s="52" t="n">
        <v>0.899206681</v>
      </c>
      <c r="H65" s="25" t="n">
        <v>29700</v>
      </c>
      <c r="I65" s="25" t="n">
        <v>-120</v>
      </c>
      <c r="J65" s="25" t="n">
        <v>53840</v>
      </c>
      <c r="K65" s="25" t="n">
        <v>59875</v>
      </c>
      <c r="L65" s="30" t="inlineStr">
        <is>
          <t>是</t>
        </is>
      </c>
      <c r="M65" s="30" t="inlineStr">
        <is>
          <t>负停机时长</t>
        </is>
      </c>
      <c r="N65" s="30" t="inlineStr">
        <is>
          <t>高</t>
        </is>
      </c>
      <c r="O65" s="31" t="str"/>
      <c r="P65" s="31" t="str"/>
      <c r="Q65" s="31" t="str"/>
      <c r="R65" s="25">
        <f>IF(O65="","待检测",IF(O65=M65,"正确","不一致"))</f>
        <v/>
      </c>
    </row>
    <row r="66">
      <c r="A66" s="25" t="inlineStr">
        <is>
          <t>DQ-0065</t>
        </is>
      </c>
      <c r="B66" s="25" t="inlineStr">
        <is>
          <t>SHIFT-POST-20260203</t>
        </is>
      </c>
      <c r="C66" s="51" t="n">
        <v>46056</v>
      </c>
      <c r="D66" s="52" t="n">
        <v>0.689544002</v>
      </c>
      <c r="E66" s="52" t="n">
        <v>0.615117845</v>
      </c>
      <c r="F66" s="52" t="n">
        <v>1.022931712</v>
      </c>
      <c r="G66" s="52" t="n">
        <v>0.968724075</v>
      </c>
      <c r="H66" s="25" t="n">
        <v>29700</v>
      </c>
      <c r="I66" s="25" t="n">
        <v>7944</v>
      </c>
      <c r="J66" s="25" t="n">
        <v>35031</v>
      </c>
      <c r="K66" s="25" t="n">
        <v>36162</v>
      </c>
      <c r="L66" s="30" t="inlineStr">
        <is>
          <t>是</t>
        </is>
      </c>
      <c r="M66" s="30" t="inlineStr">
        <is>
          <t>OEE分项不一致</t>
        </is>
      </c>
      <c r="N66" s="30" t="inlineStr">
        <is>
          <t>中</t>
        </is>
      </c>
      <c r="O66" s="31" t="str"/>
      <c r="P66" s="31" t="str"/>
      <c r="Q66" s="31" t="str"/>
      <c r="R66" s="25">
        <f>IF(O66="","待检测",IF(O66=M66,"正确","不一致"))</f>
        <v/>
      </c>
    </row>
    <row r="67">
      <c r="A67" s="25" t="inlineStr">
        <is>
          <t>DQ-0066</t>
        </is>
      </c>
      <c r="B67" s="25" t="inlineStr">
        <is>
          <t>SHIFT-POST-20260203</t>
        </is>
      </c>
      <c r="C67" s="51" t="n">
        <v>46057</v>
      </c>
      <c r="D67" s="52" t="n">
        <v>0.65891145</v>
      </c>
      <c r="E67" s="52" t="n">
        <v>0.710998308</v>
      </c>
      <c r="F67" s="52" t="n">
        <v>0.931104236</v>
      </c>
      <c r="G67" s="52" t="n">
        <v>0.9953141639999999</v>
      </c>
      <c r="H67" s="25" t="n">
        <v>26595</v>
      </c>
      <c r="I67" s="25" t="n">
        <v>7686</v>
      </c>
      <c r="J67" s="25" t="n">
        <v>18692</v>
      </c>
      <c r="K67" s="25" t="n">
        <v>18780</v>
      </c>
      <c r="L67" s="30" t="inlineStr">
        <is>
          <t>是</t>
        </is>
      </c>
      <c r="M67" s="30" t="inlineStr">
        <is>
          <t>复合主键重复</t>
        </is>
      </c>
      <c r="N67" s="30" t="inlineStr">
        <is>
          <t>中</t>
        </is>
      </c>
      <c r="O67" s="31" t="str"/>
      <c r="P67" s="31" t="str"/>
      <c r="Q67" s="31" t="str"/>
      <c r="R67" s="25">
        <f>IF(O67="","待检测",IF(O67=M67,"正确","不一致"))</f>
        <v/>
      </c>
    </row>
    <row r="68">
      <c r="A68" s="25" t="inlineStr">
        <is>
          <t>DQ-0067</t>
        </is>
      </c>
      <c r="B68" s="25" t="inlineStr">
        <is>
          <t>SHIFT-POST-20260205</t>
        </is>
      </c>
      <c r="C68" s="51" t="n">
        <v>46058</v>
      </c>
      <c r="D68" s="52" t="n">
        <v>0.6982992609999999</v>
      </c>
      <c r="E68" s="52" t="n">
        <v>0.821104273</v>
      </c>
      <c r="F68" s="52" t="n">
        <v>0.909154262</v>
      </c>
      <c r="G68" s="52" t="n">
        <v>0.935417931</v>
      </c>
      <c r="H68" s="25" t="n">
        <v>23237</v>
      </c>
      <c r="I68" s="25" t="n">
        <v>2010</v>
      </c>
      <c r="J68" s="25" t="n">
        <v>29287</v>
      </c>
      <c r="K68" s="25" t="n">
        <v>31309</v>
      </c>
      <c r="L68" s="30" t="inlineStr">
        <is>
          <t>否</t>
        </is>
      </c>
      <c r="M68" s="30" t="inlineStr">
        <is>
          <t>无异常</t>
        </is>
      </c>
      <c r="N68" s="30" t="inlineStr">
        <is>
          <t>低</t>
        </is>
      </c>
      <c r="O68" s="31" t="str"/>
      <c r="P68" s="31" t="str"/>
      <c r="Q68" s="31" t="str"/>
      <c r="R68" s="25">
        <f>IF(O68="","待检测",IF(O68=M68,"正确","不一致"))</f>
        <v/>
      </c>
    </row>
    <row r="69">
      <c r="A69" s="25" t="inlineStr">
        <is>
          <t>DQ-0068</t>
        </is>
      </c>
      <c r="B69" s="25" t="inlineStr">
        <is>
          <t>SHIFT-POST-20260206</t>
        </is>
      </c>
      <c r="C69" s="51" t="n">
        <v>46059</v>
      </c>
      <c r="D69" s="52" t="n">
        <v>0.743525122</v>
      </c>
      <c r="E69" s="52" t="n">
        <v>0.73805566</v>
      </c>
      <c r="F69" s="52" t="n">
        <v>1.043010753</v>
      </c>
      <c r="G69" s="52" t="n">
        <v>0.96586793</v>
      </c>
      <c r="H69" s="25" t="n">
        <v>18649</v>
      </c>
      <c r="I69" s="25" t="n">
        <v>2860</v>
      </c>
      <c r="J69" s="25" t="n">
        <v>13866</v>
      </c>
      <c r="K69" s="25" t="n">
        <v>14356</v>
      </c>
      <c r="L69" s="30" t="inlineStr">
        <is>
          <t>否</t>
        </is>
      </c>
      <c r="M69" s="30" t="inlineStr">
        <is>
          <t>无异常</t>
        </is>
      </c>
      <c r="N69" s="30" t="inlineStr">
        <is>
          <t>低</t>
        </is>
      </c>
      <c r="O69" s="31" t="str"/>
      <c r="P69" s="31" t="str"/>
      <c r="Q69" s="31" t="str"/>
      <c r="R69" s="25">
        <f>IF(O69="","待检测",IF(O69=M69,"正确","不一致"))</f>
        <v/>
      </c>
    </row>
    <row r="70">
      <c r="A70" s="25" t="inlineStr">
        <is>
          <t>DQ-0069</t>
        </is>
      </c>
      <c r="B70" s="25" t="inlineStr">
        <is>
          <t>SHIFT-POST-20260209</t>
        </is>
      </c>
      <c r="C70" s="51" t="n">
        <v>46062</v>
      </c>
      <c r="D70" s="52" t="n">
        <v>0.6438567630000001</v>
      </c>
      <c r="E70" s="52" t="n">
        <v>0.74959596</v>
      </c>
      <c r="F70" s="52" t="n">
        <v>0.933866049</v>
      </c>
      <c r="G70" s="52" t="n">
        <v>0.919766184</v>
      </c>
      <c r="H70" s="25" t="n">
        <v>29700</v>
      </c>
      <c r="I70" s="25" t="n">
        <v>5289</v>
      </c>
      <c r="J70" s="25" t="n">
        <v>44215</v>
      </c>
      <c r="K70" s="25" t="n">
        <v>48072</v>
      </c>
      <c r="L70" s="30" t="inlineStr">
        <is>
          <t>否</t>
        </is>
      </c>
      <c r="M70" s="30" t="inlineStr">
        <is>
          <t>无异常</t>
        </is>
      </c>
      <c r="N70" s="30" t="inlineStr">
        <is>
          <t>低</t>
        </is>
      </c>
      <c r="O70" s="31" t="str"/>
      <c r="P70" s="31" t="str"/>
      <c r="Q70" s="31" t="str"/>
      <c r="R70" s="25">
        <f>IF(O70="","待检测",IF(O70=M70,"正确","不一致"))</f>
        <v/>
      </c>
    </row>
    <row r="71">
      <c r="A71" s="25" t="inlineStr">
        <is>
          <t>DQ-0070</t>
        </is>
      </c>
      <c r="B71" s="25" t="inlineStr">
        <is>
          <t>SHIFT-POST-20260210</t>
        </is>
      </c>
      <c r="C71" s="51" t="n">
        <v>46063</v>
      </c>
      <c r="D71" s="52" t="n">
        <v>0.685507438</v>
      </c>
      <c r="E71" s="52" t="n">
        <v>0.75010101</v>
      </c>
      <c r="F71" s="52" t="n">
        <v>0.961563005</v>
      </c>
      <c r="G71" s="52" t="n">
        <v>0.950418049</v>
      </c>
      <c r="H71" s="25" t="n">
        <v>29700</v>
      </c>
      <c r="I71" s="25" t="n">
        <v>4585</v>
      </c>
      <c r="J71" s="25" t="n">
        <v>35807</v>
      </c>
      <c r="K71" s="25" t="n">
        <v>37675</v>
      </c>
      <c r="L71" s="30" t="inlineStr">
        <is>
          <t>否</t>
        </is>
      </c>
      <c r="M71" s="30" t="inlineStr">
        <is>
          <t>无异常</t>
        </is>
      </c>
      <c r="N71" s="30" t="inlineStr">
        <is>
          <t>低</t>
        </is>
      </c>
      <c r="O71" s="31" t="str"/>
      <c r="P71" s="31" t="str"/>
      <c r="Q71" s="31" t="str"/>
      <c r="R71" s="25">
        <f>IF(O71="","待检测",IF(O71=M71,"正确","不一致"))</f>
        <v/>
      </c>
    </row>
    <row r="72">
      <c r="A72" s="25" t="inlineStr">
        <is>
          <t>DQ-0071</t>
        </is>
      </c>
      <c r="B72" s="25" t="inlineStr">
        <is>
          <t>SHIFT-POST-20260211</t>
        </is>
      </c>
      <c r="C72" s="51" t="n">
        <v>46064</v>
      </c>
      <c r="D72" s="52" t="n">
        <v>1.18</v>
      </c>
      <c r="E72" s="52" t="n">
        <v>0.642361111</v>
      </c>
      <c r="F72" s="52" t="n">
        <v>0.977589638</v>
      </c>
      <c r="G72" s="52" t="n">
        <v>0.923958897</v>
      </c>
      <c r="H72" s="25" t="n">
        <v>28800</v>
      </c>
      <c r="I72" s="25" t="n">
        <v>2513</v>
      </c>
      <c r="J72" s="25" t="n">
        <v>17084</v>
      </c>
      <c r="K72" s="25" t="n">
        <v>18490</v>
      </c>
      <c r="L72" s="30" t="inlineStr">
        <is>
          <t>是</t>
        </is>
      </c>
      <c r="M72" s="30" t="inlineStr">
        <is>
          <t>数值越界</t>
        </is>
      </c>
      <c r="N72" s="30" t="inlineStr">
        <is>
          <t>高</t>
        </is>
      </c>
      <c r="O72" s="31" t="str"/>
      <c r="P72" s="31" t="str"/>
      <c r="Q72" s="31" t="str"/>
      <c r="R72" s="25">
        <f>IF(O72="","待检测",IF(O72=M72,"正确","不一致"))</f>
        <v/>
      </c>
    </row>
    <row r="73">
      <c r="A73" s="25" t="inlineStr">
        <is>
          <t>DQ-0072</t>
        </is>
      </c>
      <c r="B73" s="25" t="inlineStr">
        <is>
          <t>SHIFT-POST-20260212</t>
        </is>
      </c>
      <c r="C73" s="51" t="n">
        <v>46065</v>
      </c>
      <c r="D73" s="52" t="n">
        <v>0.66917636</v>
      </c>
      <c r="E73" s="52" t="n">
        <v>0.673299663</v>
      </c>
      <c r="F73" s="52" t="n">
        <v>1.012011336</v>
      </c>
      <c r="G73" s="52" t="n">
        <v>0.982079885</v>
      </c>
      <c r="H73" s="25" t="n">
        <v>29700</v>
      </c>
      <c r="I73" s="25" t="n">
        <v>3951</v>
      </c>
      <c r="J73" s="25" t="n">
        <v>27815</v>
      </c>
      <c r="K73" s="25" t="n">
        <v>27790</v>
      </c>
      <c r="L73" s="30" t="inlineStr">
        <is>
          <t>是</t>
        </is>
      </c>
      <c r="M73" s="30" t="inlineStr">
        <is>
          <t>良品数大于总产量</t>
        </is>
      </c>
      <c r="N73" s="30" t="inlineStr">
        <is>
          <t>高</t>
        </is>
      </c>
      <c r="O73" s="31" t="str"/>
      <c r="P73" s="31" t="str"/>
      <c r="Q73" s="31" t="str"/>
      <c r="R73" s="25">
        <f>IF(O73="","待检测",IF(O73=M73,"正确","不一致"))</f>
        <v/>
      </c>
    </row>
    <row r="74">
      <c r="A74" s="25" t="inlineStr">
        <is>
          <t>DQ-0073</t>
        </is>
      </c>
      <c r="B74" s="25" t="inlineStr">
        <is>
          <t>SHIFT-POST-20260213</t>
        </is>
      </c>
      <c r="C74" s="51" t="n">
        <v>46066</v>
      </c>
      <c r="D74" s="52" t="n">
        <v>0.607008535</v>
      </c>
      <c r="E74" s="52" t="n">
        <v>0.724068793</v>
      </c>
      <c r="F74" s="52" t="n">
        <v>0.856564715</v>
      </c>
      <c r="G74" s="52" t="n">
        <v>0.978711715</v>
      </c>
      <c r="H74" s="25" t="n"/>
      <c r="I74" s="25" t="n">
        <v>1921</v>
      </c>
      <c r="J74" s="25" t="n">
        <v>14252</v>
      </c>
      <c r="K74" s="25" t="n">
        <v>14562</v>
      </c>
      <c r="L74" s="30" t="inlineStr">
        <is>
          <t>是</t>
        </is>
      </c>
      <c r="M74" s="30" t="inlineStr">
        <is>
          <t>关键字段缺失</t>
        </is>
      </c>
      <c r="N74" s="30" t="inlineStr">
        <is>
          <t>高</t>
        </is>
      </c>
      <c r="O74" s="31" t="str"/>
      <c r="P74" s="31" t="str"/>
      <c r="Q74" s="31" t="str"/>
      <c r="R74" s="25">
        <f>IF(O74="","待检测",IF(O74=M74,"正确","不一致"))</f>
        <v/>
      </c>
    </row>
    <row r="75">
      <c r="A75" s="25" t="inlineStr">
        <is>
          <t>DQ-0074</t>
        </is>
      </c>
      <c r="B75" s="25" t="inlineStr">
        <is>
          <t>SHIFT-POST-20260216</t>
        </is>
      </c>
      <c r="C75" s="51" t="n">
        <v>46069</v>
      </c>
      <c r="D75" s="52" t="n">
        <v>0.493497475</v>
      </c>
      <c r="E75" s="52" t="n">
        <v>0.567777778</v>
      </c>
      <c r="F75" s="52" t="n">
        <v>0.879069561</v>
      </c>
      <c r="G75" s="52" t="n">
        <v>0.988742727</v>
      </c>
      <c r="H75" s="25" t="n">
        <v>29700</v>
      </c>
      <c r="I75" s="25" t="n">
        <v>-120</v>
      </c>
      <c r="J75" s="25" t="n">
        <v>39085</v>
      </c>
      <c r="K75" s="25" t="n">
        <v>39530</v>
      </c>
      <c r="L75" s="30" t="inlineStr">
        <is>
          <t>是</t>
        </is>
      </c>
      <c r="M75" s="30" t="inlineStr">
        <is>
          <t>负停机时长</t>
        </is>
      </c>
      <c r="N75" s="30" t="inlineStr">
        <is>
          <t>高</t>
        </is>
      </c>
      <c r="O75" s="31" t="str"/>
      <c r="P75" s="31" t="str"/>
      <c r="Q75" s="31" t="str"/>
      <c r="R75" s="25">
        <f>IF(O75="","待检测",IF(O75=M75,"正确","不一致"))</f>
        <v/>
      </c>
    </row>
    <row r="76">
      <c r="A76" s="25" t="inlineStr">
        <is>
          <t>DQ-0075</t>
        </is>
      </c>
      <c r="B76" s="25" t="inlineStr">
        <is>
          <t>SHIFT-POST-20260217</t>
        </is>
      </c>
      <c r="C76" s="51" t="n">
        <v>46070</v>
      </c>
      <c r="D76" s="52" t="n">
        <v>0.6941113339999999</v>
      </c>
      <c r="E76" s="52" t="n">
        <v>0.718585859</v>
      </c>
      <c r="F76" s="52" t="n">
        <v>0.874798597</v>
      </c>
      <c r="G76" s="52" t="n">
        <v>0.976923077</v>
      </c>
      <c r="H76" s="25" t="n">
        <v>29700</v>
      </c>
      <c r="I76" s="25" t="n">
        <v>5810</v>
      </c>
      <c r="J76" s="25" t="n">
        <v>45085</v>
      </c>
      <c r="K76" s="25" t="n">
        <v>46150</v>
      </c>
      <c r="L76" s="30" t="inlineStr">
        <is>
          <t>是</t>
        </is>
      </c>
      <c r="M76" s="30" t="inlineStr">
        <is>
          <t>OEE分项不一致</t>
        </is>
      </c>
      <c r="N76" s="30" t="inlineStr">
        <is>
          <t>中</t>
        </is>
      </c>
      <c r="O76" s="31" t="str"/>
      <c r="P76" s="31" t="str"/>
      <c r="Q76" s="31" t="str"/>
      <c r="R76" s="25">
        <f>IF(O76="","待检测",IF(O76=M76,"正确","不一致"))</f>
        <v/>
      </c>
    </row>
    <row r="77">
      <c r="A77" s="25" t="inlineStr">
        <is>
          <t>DQ-0076</t>
        </is>
      </c>
      <c r="B77" s="25" t="inlineStr">
        <is>
          <t>SHIFT-POST-20260217</t>
        </is>
      </c>
      <c r="C77" s="51" t="n">
        <v>46071</v>
      </c>
      <c r="D77" s="52" t="n">
        <v>0.576902166</v>
      </c>
      <c r="E77" s="52" t="n">
        <v>0.70256582</v>
      </c>
      <c r="F77" s="52" t="n">
        <v>0.8303472160000001</v>
      </c>
      <c r="G77" s="52" t="n">
        <v>0.988906926</v>
      </c>
      <c r="H77" s="25" t="n">
        <v>23891</v>
      </c>
      <c r="I77" s="25" t="n">
        <v>5327</v>
      </c>
      <c r="J77" s="25" t="n">
        <v>36550</v>
      </c>
      <c r="K77" s="25" t="n">
        <v>36960</v>
      </c>
      <c r="L77" s="30" t="inlineStr">
        <is>
          <t>是</t>
        </is>
      </c>
      <c r="M77" s="30" t="inlineStr">
        <is>
          <t>复合主键重复</t>
        </is>
      </c>
      <c r="N77" s="30" t="inlineStr">
        <is>
          <t>中</t>
        </is>
      </c>
      <c r="O77" s="31" t="str"/>
      <c r="P77" s="31" t="str"/>
      <c r="Q77" s="31" t="str"/>
      <c r="R77" s="25">
        <f>IF(O77="","待检测",IF(O77=M77,"正确","不一致"))</f>
        <v/>
      </c>
    </row>
    <row r="78">
      <c r="A78" s="25" t="inlineStr">
        <is>
          <t>DQ-0077</t>
        </is>
      </c>
      <c r="B78" s="25" t="inlineStr">
        <is>
          <t>SHIFT-POST-20260219</t>
        </is>
      </c>
      <c r="C78" s="51" t="n">
        <v>46072</v>
      </c>
      <c r="D78" s="52" t="n">
        <v>0.680560904</v>
      </c>
      <c r="E78" s="52" t="n">
        <v>0.666622103</v>
      </c>
      <c r="F78" s="52" t="n">
        <v>1.042413326</v>
      </c>
      <c r="G78" s="52" t="n">
        <v>0.979371208</v>
      </c>
      <c r="H78" s="25" t="n">
        <v>22440</v>
      </c>
      <c r="I78" s="25" t="n">
        <v>5733</v>
      </c>
      <c r="J78" s="25" t="n">
        <v>17756</v>
      </c>
      <c r="K78" s="25" t="n">
        <v>18130</v>
      </c>
      <c r="L78" s="30" t="inlineStr">
        <is>
          <t>否</t>
        </is>
      </c>
      <c r="M78" s="30" t="inlineStr">
        <is>
          <t>无异常</t>
        </is>
      </c>
      <c r="N78" s="30" t="inlineStr">
        <is>
          <t>低</t>
        </is>
      </c>
      <c r="O78" s="31" t="str"/>
      <c r="P78" s="31" t="str"/>
      <c r="Q78" s="31" t="str"/>
      <c r="R78" s="25">
        <f>IF(O78="","待检测",IF(O78=M78,"正确","不一致"))</f>
        <v/>
      </c>
    </row>
    <row r="79">
      <c r="A79" s="25" t="inlineStr">
        <is>
          <t>DQ-0078</t>
        </is>
      </c>
      <c r="B79" s="25" t="inlineStr">
        <is>
          <t>SHIFT-POST-20260220</t>
        </is>
      </c>
      <c r="C79" s="51" t="n">
        <v>46073</v>
      </c>
      <c r="D79" s="52" t="n">
        <v>0.565868326</v>
      </c>
      <c r="E79" s="52" t="n">
        <v>0.582995756</v>
      </c>
      <c r="F79" s="52" t="n">
        <v>0.989458995</v>
      </c>
      <c r="G79" s="52" t="n">
        <v>0.980962016</v>
      </c>
      <c r="H79" s="25" t="n">
        <v>20736</v>
      </c>
      <c r="I79" s="25" t="n">
        <v>6887</v>
      </c>
      <c r="J79" s="25" t="n">
        <v>21332</v>
      </c>
      <c r="K79" s="25" t="n">
        <v>21746</v>
      </c>
      <c r="L79" s="30" t="inlineStr">
        <is>
          <t>否</t>
        </is>
      </c>
      <c r="M79" s="30" t="inlineStr">
        <is>
          <t>无异常</t>
        </is>
      </c>
      <c r="N79" s="30" t="inlineStr">
        <is>
          <t>低</t>
        </is>
      </c>
      <c r="O79" s="31" t="str"/>
      <c r="P79" s="31" t="str"/>
      <c r="Q79" s="31" t="str"/>
      <c r="R79" s="25">
        <f>IF(O79="","待检测",IF(O79=M79,"正确","不一致"))</f>
        <v/>
      </c>
    </row>
    <row r="80">
      <c r="A80" s="25" t="inlineStr">
        <is>
          <t>DQ-0079</t>
        </is>
      </c>
      <c r="B80" s="25" t="inlineStr">
        <is>
          <t>SHIFT-POST-20260224</t>
        </is>
      </c>
      <c r="C80" s="51" t="n">
        <v>46077</v>
      </c>
      <c r="D80" s="52" t="n">
        <v>0.501550848</v>
      </c>
      <c r="E80" s="52" t="n">
        <v>0.595353535</v>
      </c>
      <c r="F80" s="52" t="n">
        <v>0.925648891</v>
      </c>
      <c r="G80" s="52" t="n">
        <v>0.910109709</v>
      </c>
      <c r="H80" s="25" t="n">
        <v>29700</v>
      </c>
      <c r="I80" s="25" t="n">
        <v>9070</v>
      </c>
      <c r="J80" s="25" t="n">
        <v>38575</v>
      </c>
      <c r="K80" s="25" t="n">
        <v>42385</v>
      </c>
      <c r="L80" s="30" t="inlineStr">
        <is>
          <t>否</t>
        </is>
      </c>
      <c r="M80" s="30" t="inlineStr">
        <is>
          <t>无异常</t>
        </is>
      </c>
      <c r="N80" s="30" t="inlineStr">
        <is>
          <t>低</t>
        </is>
      </c>
      <c r="O80" s="31" t="str"/>
      <c r="P80" s="31" t="str"/>
      <c r="Q80" s="31" t="str"/>
      <c r="R80" s="25">
        <f>IF(O80="","待检测",IF(O80=M80,"正确","不一致"))</f>
        <v/>
      </c>
    </row>
    <row r="81">
      <c r="A81" s="25" t="inlineStr">
        <is>
          <t>DQ-0080</t>
        </is>
      </c>
      <c r="B81" s="25" t="inlineStr">
        <is>
          <t>SHIFT-POST-20260225</t>
        </is>
      </c>
      <c r="C81" s="51" t="n">
        <v>46078</v>
      </c>
      <c r="D81" s="52" t="n">
        <v>0.642118488</v>
      </c>
      <c r="E81" s="52" t="n">
        <v>0.682534722</v>
      </c>
      <c r="F81" s="52" t="n">
        <v>0.958198957</v>
      </c>
      <c r="G81" s="52" t="n">
        <v>0.981826456</v>
      </c>
      <c r="H81" s="25" t="n">
        <v>28800</v>
      </c>
      <c r="I81" s="25" t="n">
        <v>7270</v>
      </c>
      <c r="J81" s="25" t="n">
        <v>32361</v>
      </c>
      <c r="K81" s="25" t="n">
        <v>32960</v>
      </c>
      <c r="L81" s="30" t="inlineStr">
        <is>
          <t>否</t>
        </is>
      </c>
      <c r="M81" s="30" t="inlineStr">
        <is>
          <t>无异常</t>
        </is>
      </c>
      <c r="N81" s="30" t="inlineStr">
        <is>
          <t>低</t>
        </is>
      </c>
      <c r="O81" s="31" t="str"/>
      <c r="P81" s="31" t="str"/>
      <c r="Q81" s="31" t="str"/>
      <c r="R81" s="25">
        <f>IF(O81="","待检测",IF(O81=M81,"正确","不一致"))</f>
        <v/>
      </c>
    </row>
    <row r="82">
      <c r="A82" s="25" t="inlineStr">
        <is>
          <t>DQ-0081</t>
        </is>
      </c>
      <c r="B82" s="25" t="inlineStr">
        <is>
          <t>SHIFT-POST-20260226</t>
        </is>
      </c>
      <c r="C82" s="51" t="n">
        <v>46079</v>
      </c>
      <c r="D82" s="52" t="n">
        <v>1.18</v>
      </c>
      <c r="E82" s="52" t="n">
        <v>0.757171717</v>
      </c>
      <c r="F82" s="52" t="n">
        <v>0.893241184</v>
      </c>
      <c r="G82" s="52" t="n">
        <v>0.98750794</v>
      </c>
      <c r="H82" s="25" t="n">
        <v>29700</v>
      </c>
      <c r="I82" s="25" t="n">
        <v>3976</v>
      </c>
      <c r="J82" s="25" t="n">
        <v>32648</v>
      </c>
      <c r="K82" s="25" t="n">
        <v>33061</v>
      </c>
      <c r="L82" s="30" t="inlineStr">
        <is>
          <t>是</t>
        </is>
      </c>
      <c r="M82" s="30" t="inlineStr">
        <is>
          <t>数值越界</t>
        </is>
      </c>
      <c r="N82" s="30" t="inlineStr">
        <is>
          <t>高</t>
        </is>
      </c>
      <c r="O82" s="31" t="str"/>
      <c r="P82" s="31" t="str"/>
      <c r="Q82" s="31" t="str"/>
      <c r="R82" s="25">
        <f>IF(O82="","待检测",IF(O82=M82,"正确","不一致"))</f>
        <v/>
      </c>
    </row>
    <row r="83">
      <c r="A83" s="25" t="inlineStr">
        <is>
          <t>DQ-0082</t>
        </is>
      </c>
      <c r="B83" s="25" t="inlineStr">
        <is>
          <t>SHIFT-POST-20260227</t>
        </is>
      </c>
      <c r="C83" s="51" t="n">
        <v>46080</v>
      </c>
      <c r="D83" s="52" t="n">
        <v>0.661963952</v>
      </c>
      <c r="E83" s="52" t="n">
        <v>0.735162353</v>
      </c>
      <c r="F83" s="52" t="n">
        <v>0.929444992</v>
      </c>
      <c r="G83" s="52" t="n">
        <v>0.9687849630000001</v>
      </c>
      <c r="H83" s="25" t="n">
        <v>27009</v>
      </c>
      <c r="I83" s="25" t="n">
        <v>3217</v>
      </c>
      <c r="J83" s="25" t="n">
        <v>17901</v>
      </c>
      <c r="K83" s="25" t="n">
        <v>17876</v>
      </c>
      <c r="L83" s="30" t="inlineStr">
        <is>
          <t>是</t>
        </is>
      </c>
      <c r="M83" s="30" t="inlineStr">
        <is>
          <t>良品数大于总产量</t>
        </is>
      </c>
      <c r="N83" s="30" t="inlineStr">
        <is>
          <t>高</t>
        </is>
      </c>
      <c r="O83" s="31" t="str"/>
      <c r="P83" s="31" t="str"/>
      <c r="Q83" s="31" t="str"/>
      <c r="R83" s="25">
        <f>IF(O83="","待检测",IF(O83=M83,"正确","不一致"))</f>
        <v/>
      </c>
    </row>
    <row r="84">
      <c r="A84" s="25" t="inlineStr">
        <is>
          <t>DQ-0083</t>
        </is>
      </c>
      <c r="B84" s="25" t="inlineStr">
        <is>
          <t>SHIFT-POST-20260302</t>
        </is>
      </c>
      <c r="C84" s="51" t="n">
        <v>46083</v>
      </c>
      <c r="D84" s="52" t="n">
        <v>0.700290601</v>
      </c>
      <c r="E84" s="52" t="n">
        <v>0.799748838</v>
      </c>
      <c r="F84" s="52" t="n">
        <v>0.90265892</v>
      </c>
      <c r="G84" s="52" t="n">
        <v>0.970065372</v>
      </c>
      <c r="H84" s="25" t="n"/>
      <c r="I84" s="25" t="n">
        <v>2665</v>
      </c>
      <c r="J84" s="25" t="n">
        <v>49711</v>
      </c>
      <c r="K84" s="25" t="n">
        <v>51245</v>
      </c>
      <c r="L84" s="30" t="inlineStr">
        <is>
          <t>是</t>
        </is>
      </c>
      <c r="M84" s="30" t="inlineStr">
        <is>
          <t>关键字段缺失</t>
        </is>
      </c>
      <c r="N84" s="30" t="inlineStr">
        <is>
          <t>高</t>
        </is>
      </c>
      <c r="O84" s="31" t="str"/>
      <c r="P84" s="31" t="str"/>
      <c r="Q84" s="31" t="str"/>
      <c r="R84" s="25">
        <f>IF(O84="","待检测",IF(O84=M84,"正确","不一致"))</f>
        <v/>
      </c>
    </row>
    <row r="85">
      <c r="A85" s="25" t="inlineStr">
        <is>
          <t>DQ-0084</t>
        </is>
      </c>
      <c r="B85" s="25" t="inlineStr">
        <is>
          <t>SHIFT-POST-20260303</t>
        </is>
      </c>
      <c r="C85" s="51" t="n">
        <v>46084</v>
      </c>
      <c r="D85" s="52" t="n">
        <v>0.617641998</v>
      </c>
      <c r="E85" s="52" t="n">
        <v>0.6664520739999999</v>
      </c>
      <c r="F85" s="52" t="n">
        <v>0.945368964</v>
      </c>
      <c r="G85" s="52" t="n">
        <v>0.980317047</v>
      </c>
      <c r="H85" s="25" t="n">
        <v>27960</v>
      </c>
      <c r="I85" s="25" t="n">
        <v>-120</v>
      </c>
      <c r="J85" s="25" t="n">
        <v>40691</v>
      </c>
      <c r="K85" s="25" t="n">
        <v>41508</v>
      </c>
      <c r="L85" s="30" t="inlineStr">
        <is>
          <t>是</t>
        </is>
      </c>
      <c r="M85" s="30" t="inlineStr">
        <is>
          <t>负停机时长</t>
        </is>
      </c>
      <c r="N85" s="30" t="inlineStr">
        <is>
          <t>高</t>
        </is>
      </c>
      <c r="O85" s="31" t="str"/>
      <c r="P85" s="31" t="str"/>
      <c r="Q85" s="31" t="str"/>
      <c r="R85" s="25">
        <f>IF(O85="","待检测",IF(O85=M85,"正确","不一致"))</f>
        <v/>
      </c>
    </row>
    <row r="86">
      <c r="A86" s="25" t="inlineStr">
        <is>
          <t>DQ-0085</t>
        </is>
      </c>
      <c r="B86" s="25" t="inlineStr">
        <is>
          <t>SHIFT-POST-20260304</t>
        </is>
      </c>
      <c r="C86" s="51" t="n">
        <v>46085</v>
      </c>
      <c r="D86" s="52" t="n">
        <v>0.793529277</v>
      </c>
      <c r="E86" s="52" t="n">
        <v>0.729878185</v>
      </c>
      <c r="F86" s="52" t="n">
        <v>0.994173188</v>
      </c>
      <c r="G86" s="52" t="n">
        <v>0.9833301759999999</v>
      </c>
      <c r="H86" s="25" t="n">
        <v>26762</v>
      </c>
      <c r="I86" s="25" t="n">
        <v>4604</v>
      </c>
      <c r="J86" s="25" t="n">
        <v>25955</v>
      </c>
      <c r="K86" s="25" t="n">
        <v>26395</v>
      </c>
      <c r="L86" s="30" t="inlineStr">
        <is>
          <t>是</t>
        </is>
      </c>
      <c r="M86" s="30" t="inlineStr">
        <is>
          <t>OEE分项不一致</t>
        </is>
      </c>
      <c r="N86" s="30" t="inlineStr">
        <is>
          <t>中</t>
        </is>
      </c>
      <c r="O86" s="31" t="str"/>
      <c r="P86" s="31" t="str"/>
      <c r="Q86" s="31" t="str"/>
      <c r="R86" s="25">
        <f>IF(O86="","待检测",IF(O86=M86,"正确","不一致"))</f>
        <v/>
      </c>
    </row>
    <row r="87">
      <c r="A87" s="25" t="inlineStr">
        <is>
          <t>DQ-0086</t>
        </is>
      </c>
      <c r="B87" s="25" t="inlineStr">
        <is>
          <t>SHIFT-POST-20260304</t>
        </is>
      </c>
      <c r="C87" s="51" t="n">
        <v>46086</v>
      </c>
      <c r="D87" s="52" t="n">
        <v>0.697991567</v>
      </c>
      <c r="E87" s="52" t="n">
        <v>0.757503771</v>
      </c>
      <c r="F87" s="52" t="n">
        <v>0.935594901</v>
      </c>
      <c r="G87" s="52" t="n">
        <v>0.9848668739999999</v>
      </c>
      <c r="H87" s="25" t="n">
        <v>26520</v>
      </c>
      <c r="I87" s="25" t="n">
        <v>4127</v>
      </c>
      <c r="J87" s="25" t="n">
        <v>25967</v>
      </c>
      <c r="K87" s="25" t="n">
        <v>26366</v>
      </c>
      <c r="L87" s="30" t="inlineStr">
        <is>
          <t>是</t>
        </is>
      </c>
      <c r="M87" s="30" t="inlineStr">
        <is>
          <t>复合主键重复</t>
        </is>
      </c>
      <c r="N87" s="30" t="inlineStr">
        <is>
          <t>中</t>
        </is>
      </c>
      <c r="O87" s="31" t="str"/>
      <c r="P87" s="31" t="str"/>
      <c r="Q87" s="31" t="str"/>
      <c r="R87" s="25">
        <f>IF(O87="","待检测",IF(O87=M87,"正确","不一致"))</f>
        <v/>
      </c>
    </row>
    <row r="88">
      <c r="A88" s="25" t="inlineStr">
        <is>
          <t>DQ-0087</t>
        </is>
      </c>
      <c r="B88" s="25" t="inlineStr">
        <is>
          <t>SHIFT-POST-20260306</t>
        </is>
      </c>
      <c r="C88" s="51" t="n">
        <v>46087</v>
      </c>
      <c r="D88" s="52" t="n">
        <v>0.707833143</v>
      </c>
      <c r="E88" s="52" t="n">
        <v>0.760429255</v>
      </c>
      <c r="F88" s="52" t="n">
        <v>0.9750172030000001</v>
      </c>
      <c r="G88" s="52" t="n">
        <v>0.95468434</v>
      </c>
      <c r="H88" s="25" t="n">
        <v>20687</v>
      </c>
      <c r="I88" s="25" t="n">
        <v>4154</v>
      </c>
      <c r="J88" s="25" t="n">
        <v>22184</v>
      </c>
      <c r="K88" s="25" t="n">
        <v>23237</v>
      </c>
      <c r="L88" s="30" t="inlineStr">
        <is>
          <t>否</t>
        </is>
      </c>
      <c r="M88" s="30" t="inlineStr">
        <is>
          <t>无异常</t>
        </is>
      </c>
      <c r="N88" s="30" t="inlineStr">
        <is>
          <t>低</t>
        </is>
      </c>
      <c r="O88" s="31" t="str"/>
      <c r="P88" s="31" t="str"/>
      <c r="Q88" s="31" t="str"/>
      <c r="R88" s="25">
        <f>IF(O88="","待检测",IF(O88=M88,"正确","不一致"))</f>
        <v/>
      </c>
    </row>
    <row r="89">
      <c r="A89" s="25" t="inlineStr">
        <is>
          <t>DQ-0088</t>
        </is>
      </c>
      <c r="B89" s="25" t="inlineStr">
        <is>
          <t>SHIFT-POST-20260309</t>
        </is>
      </c>
      <c r="C89" s="51" t="n">
        <v>46090</v>
      </c>
      <c r="D89" s="52" t="n">
        <v>0.732315265</v>
      </c>
      <c r="E89" s="52" t="n">
        <v>0.79790795</v>
      </c>
      <c r="F89" s="52" t="n">
        <v>0.932404104</v>
      </c>
      <c r="G89" s="52" t="n">
        <v>0.9843309</v>
      </c>
      <c r="H89" s="25" t="n">
        <v>28680</v>
      </c>
      <c r="I89" s="25" t="n">
        <v>3167</v>
      </c>
      <c r="J89" s="25" t="n">
        <v>50570</v>
      </c>
      <c r="K89" s="25" t="n">
        <v>51375</v>
      </c>
      <c r="L89" s="30" t="inlineStr">
        <is>
          <t>否</t>
        </is>
      </c>
      <c r="M89" s="30" t="inlineStr">
        <is>
          <t>无异常</t>
        </is>
      </c>
      <c r="N89" s="30" t="inlineStr">
        <is>
          <t>低</t>
        </is>
      </c>
      <c r="O89" s="31" t="str"/>
      <c r="P89" s="31" t="str"/>
      <c r="Q89" s="31" t="str"/>
      <c r="R89" s="25">
        <f>IF(O89="","待检测",IF(O89=M89,"正确","不一致"))</f>
        <v/>
      </c>
    </row>
    <row r="90">
      <c r="A90" s="25" t="inlineStr">
        <is>
          <t>DQ-0089</t>
        </is>
      </c>
      <c r="B90" s="25" t="inlineStr">
        <is>
          <t>SHIFT-POST-20260310</t>
        </is>
      </c>
      <c r="C90" s="51" t="n">
        <v>46091</v>
      </c>
      <c r="D90" s="52" t="n">
        <v>0.660164141</v>
      </c>
      <c r="E90" s="52" t="n">
        <v>0.76016835</v>
      </c>
      <c r="F90" s="52" t="n">
        <v>0.8930271950000001</v>
      </c>
      <c r="G90" s="52" t="n">
        <v>0.972472798</v>
      </c>
      <c r="H90" s="25" t="n">
        <v>29700</v>
      </c>
      <c r="I90" s="25" t="n">
        <v>6003</v>
      </c>
      <c r="J90" s="25" t="n">
        <v>52285</v>
      </c>
      <c r="K90" s="25" t="n">
        <v>53765</v>
      </c>
      <c r="L90" s="30" t="inlineStr">
        <is>
          <t>否</t>
        </is>
      </c>
      <c r="M90" s="30" t="inlineStr">
        <is>
          <t>无异常</t>
        </is>
      </c>
      <c r="N90" s="30" t="inlineStr">
        <is>
          <t>低</t>
        </is>
      </c>
      <c r="O90" s="31" t="str"/>
      <c r="P90" s="31" t="str"/>
      <c r="Q90" s="31" t="str"/>
      <c r="R90" s="25">
        <f>IF(O90="","待检测",IF(O90=M90,"正确","不一致"))</f>
        <v/>
      </c>
    </row>
    <row r="91">
      <c r="A91" s="25" t="inlineStr">
        <is>
          <t>DQ-0090</t>
        </is>
      </c>
      <c r="B91" s="25" t="inlineStr">
        <is>
          <t>SHIFT-POST-20260311</t>
        </is>
      </c>
      <c r="C91" s="51" t="n">
        <v>46092</v>
      </c>
      <c r="D91" s="52" t="n">
        <v>0.390794031</v>
      </c>
      <c r="E91" s="52" t="n">
        <v>0.566348347</v>
      </c>
      <c r="F91" s="52" t="n">
        <v>0.771449077</v>
      </c>
      <c r="G91" s="52" t="n">
        <v>0.894451962</v>
      </c>
      <c r="H91" s="25" t="n">
        <v>28064</v>
      </c>
      <c r="I91" s="25" t="n">
        <v>11007</v>
      </c>
      <c r="J91" s="25" t="n">
        <v>26440</v>
      </c>
      <c r="K91" s="25" t="n">
        <v>29560</v>
      </c>
      <c r="L91" s="30" t="inlineStr">
        <is>
          <t>否</t>
        </is>
      </c>
      <c r="M91" s="30" t="inlineStr">
        <is>
          <t>无异常</t>
        </is>
      </c>
      <c r="N91" s="30" t="inlineStr">
        <is>
          <t>低</t>
        </is>
      </c>
      <c r="O91" s="31" t="str"/>
      <c r="P91" s="31" t="str"/>
      <c r="Q91" s="31" t="str"/>
      <c r="R91" s="25">
        <f>IF(O91="","待检测",IF(O91=M91,"正确","不一致"))</f>
        <v/>
      </c>
    </row>
    <row r="92">
      <c r="A92" s="25" t="inlineStr">
        <is>
          <t>DQ-0091</t>
        </is>
      </c>
      <c r="B92" s="25" t="inlineStr">
        <is>
          <t>SHIFT-POST-20260312</t>
        </is>
      </c>
      <c r="C92" s="51" t="n">
        <v>46093</v>
      </c>
      <c r="D92" s="52" t="n">
        <v>1.18</v>
      </c>
      <c r="E92" s="52" t="n">
        <v>0.739654288</v>
      </c>
      <c r="F92" s="52" t="n">
        <v>0.935938972</v>
      </c>
      <c r="G92" s="52" t="n">
        <v>0.989599526</v>
      </c>
      <c r="H92" s="25" t="n">
        <v>27306</v>
      </c>
      <c r="I92" s="25" t="n">
        <v>5370</v>
      </c>
      <c r="J92" s="25" t="n">
        <v>26737</v>
      </c>
      <c r="K92" s="25" t="n">
        <v>27018</v>
      </c>
      <c r="L92" s="30" t="inlineStr">
        <is>
          <t>是</t>
        </is>
      </c>
      <c r="M92" s="30" t="inlineStr">
        <is>
          <t>数值越界</t>
        </is>
      </c>
      <c r="N92" s="30" t="inlineStr">
        <is>
          <t>高</t>
        </is>
      </c>
      <c r="O92" s="31" t="str"/>
      <c r="P92" s="31" t="str"/>
      <c r="Q92" s="31" t="str"/>
      <c r="R92" s="25">
        <f>IF(O92="","待检测",IF(O92=M92,"正确","不一致"))</f>
        <v/>
      </c>
    </row>
    <row r="93">
      <c r="A93" s="25" t="inlineStr">
        <is>
          <t>DQ-0092</t>
        </is>
      </c>
      <c r="B93" s="25" t="inlineStr">
        <is>
          <t>SHIFT-POST-20260313</t>
        </is>
      </c>
      <c r="C93" s="51" t="n">
        <v>46094</v>
      </c>
      <c r="D93" s="52" t="n">
        <v>0.532043971</v>
      </c>
      <c r="E93" s="52" t="n">
        <v>0.589974624</v>
      </c>
      <c r="F93" s="52" t="n">
        <v>0.925937199</v>
      </c>
      <c r="G93" s="52" t="n">
        <v>0.97394103</v>
      </c>
      <c r="H93" s="25" t="n">
        <v>27191</v>
      </c>
      <c r="I93" s="25" t="n">
        <v>8272</v>
      </c>
      <c r="J93" s="25" t="n">
        <v>19289</v>
      </c>
      <c r="K93" s="25" t="n">
        <v>19264</v>
      </c>
      <c r="L93" s="30" t="inlineStr">
        <is>
          <t>是</t>
        </is>
      </c>
      <c r="M93" s="30" t="inlineStr">
        <is>
          <t>良品数大于总产量</t>
        </is>
      </c>
      <c r="N93" s="30" t="inlineStr">
        <is>
          <t>高</t>
        </is>
      </c>
      <c r="O93" s="31" t="str"/>
      <c r="P93" s="31" t="str"/>
      <c r="Q93" s="31" t="str"/>
      <c r="R93" s="25">
        <f>IF(O93="","待检测",IF(O93=M93,"正确","不一致"))</f>
        <v/>
      </c>
    </row>
    <row r="94">
      <c r="A94" s="25" t="inlineStr">
        <is>
          <t>DQ-0093</t>
        </is>
      </c>
      <c r="B94" s="25" t="inlineStr">
        <is>
          <t>SHIFT-POST-20260316</t>
        </is>
      </c>
      <c r="C94" s="51" t="n">
        <v>46097</v>
      </c>
      <c r="D94" s="52" t="n">
        <v>0.594141344</v>
      </c>
      <c r="E94" s="52" t="n">
        <v>0.61084668</v>
      </c>
      <c r="F94" s="52" t="n">
        <v>0.983614817</v>
      </c>
      <c r="G94" s="52" t="n">
        <v>0.988854727</v>
      </c>
      <c r="H94" s="25" t="n"/>
      <c r="I94" s="25" t="n">
        <v>8625</v>
      </c>
      <c r="J94" s="25" t="n">
        <v>38595</v>
      </c>
      <c r="K94" s="25" t="n">
        <v>39030</v>
      </c>
      <c r="L94" s="30" t="inlineStr">
        <is>
          <t>是</t>
        </is>
      </c>
      <c r="M94" s="30" t="inlineStr">
        <is>
          <t>关键字段缺失</t>
        </is>
      </c>
      <c r="N94" s="30" t="inlineStr">
        <is>
          <t>高</t>
        </is>
      </c>
      <c r="O94" s="31" t="str"/>
      <c r="P94" s="31" t="str"/>
      <c r="Q94" s="31" t="str"/>
      <c r="R94" s="25">
        <f>IF(O94="","待检测",IF(O94=M94,"正确","不一致"))</f>
        <v/>
      </c>
    </row>
    <row r="95">
      <c r="A95" s="25" t="inlineStr">
        <is>
          <t>DQ-0094</t>
        </is>
      </c>
      <c r="B95" s="25" t="inlineStr">
        <is>
          <t>SHIFT-POST-20260317</t>
        </is>
      </c>
      <c r="C95" s="51" t="n">
        <v>46098</v>
      </c>
      <c r="D95" s="52" t="n">
        <v>0.745356884</v>
      </c>
      <c r="E95" s="52" t="n">
        <v>0.789824736</v>
      </c>
      <c r="F95" s="52" t="n">
        <v>0.954398204</v>
      </c>
      <c r="G95" s="52" t="n">
        <v>0.988789675</v>
      </c>
      <c r="H95" s="25" t="n">
        <v>28186</v>
      </c>
      <c r="I95" s="25" t="n">
        <v>-120</v>
      </c>
      <c r="J95" s="25" t="n">
        <v>50717</v>
      </c>
      <c r="K95" s="25" t="n">
        <v>51292</v>
      </c>
      <c r="L95" s="30" t="inlineStr">
        <is>
          <t>是</t>
        </is>
      </c>
      <c r="M95" s="30" t="inlineStr">
        <is>
          <t>负停机时长</t>
        </is>
      </c>
      <c r="N95" s="30" t="inlineStr">
        <is>
          <t>高</t>
        </is>
      </c>
      <c r="O95" s="31" t="str"/>
      <c r="P95" s="31" t="str"/>
      <c r="Q95" s="31" t="str"/>
      <c r="R95" s="25">
        <f>IF(O95="","待检测",IF(O95=M95,"正确","不一致"))</f>
        <v/>
      </c>
    </row>
    <row r="96">
      <c r="A96" s="25" t="inlineStr">
        <is>
          <t>DQ-0095</t>
        </is>
      </c>
      <c r="B96" s="25" t="inlineStr">
        <is>
          <t>SHIFT-POST-20260318</t>
        </is>
      </c>
      <c r="C96" s="51" t="n">
        <v>46099</v>
      </c>
      <c r="D96" s="52" t="n">
        <v>0.7802705329999999</v>
      </c>
      <c r="E96" s="52" t="n">
        <v>0.748695584</v>
      </c>
      <c r="F96" s="52" t="n">
        <v>0.949416399</v>
      </c>
      <c r="G96" s="52" t="n">
        <v>0.985153379</v>
      </c>
      <c r="H96" s="25" t="n">
        <v>25682</v>
      </c>
      <c r="I96" s="25" t="n">
        <v>3713</v>
      </c>
      <c r="J96" s="25" t="n">
        <v>27073</v>
      </c>
      <c r="K96" s="25" t="n">
        <v>27481</v>
      </c>
      <c r="L96" s="30" t="inlineStr">
        <is>
          <t>是</t>
        </is>
      </c>
      <c r="M96" s="30" t="inlineStr">
        <is>
          <t>OEE分项不一致</t>
        </is>
      </c>
      <c r="N96" s="30" t="inlineStr">
        <is>
          <t>中</t>
        </is>
      </c>
      <c r="O96" s="31" t="str"/>
      <c r="P96" s="31" t="str"/>
      <c r="Q96" s="31" t="str"/>
      <c r="R96" s="25">
        <f>IF(O96="","待检测",IF(O96=M96,"正确","不一致"))</f>
        <v/>
      </c>
    </row>
    <row r="97">
      <c r="A97" s="25" t="inlineStr">
        <is>
          <t>DQ-0096</t>
        </is>
      </c>
      <c r="B97" s="25" t="inlineStr">
        <is>
          <t>SHIFT-POST-20260318</t>
        </is>
      </c>
      <c r="C97" s="51" t="n">
        <v>46100</v>
      </c>
      <c r="D97" s="52" t="n">
        <v>0.699348221</v>
      </c>
      <c r="E97" s="52" t="n">
        <v>0.70718232</v>
      </c>
      <c r="F97" s="52" t="n">
        <v>0.996416599</v>
      </c>
      <c r="G97" s="52" t="n">
        <v>0.992478542</v>
      </c>
      <c r="H97" s="25" t="n">
        <v>24797</v>
      </c>
      <c r="I97" s="25" t="n">
        <v>6076</v>
      </c>
      <c r="J97" s="25" t="n">
        <v>22432</v>
      </c>
      <c r="K97" s="25" t="n">
        <v>22602</v>
      </c>
      <c r="L97" s="30" t="inlineStr">
        <is>
          <t>是</t>
        </is>
      </c>
      <c r="M97" s="30" t="inlineStr">
        <is>
          <t>复合主键重复</t>
        </is>
      </c>
      <c r="N97" s="30" t="inlineStr">
        <is>
          <t>中</t>
        </is>
      </c>
      <c r="O97" s="31" t="str"/>
      <c r="P97" s="31" t="str"/>
      <c r="Q97" s="31" t="str"/>
      <c r="R97" s="25">
        <f>IF(O97="","待检测",IF(O97=M97,"正确","不一致"))</f>
        <v/>
      </c>
    </row>
    <row r="98">
      <c r="A98" s="25" t="inlineStr">
        <is>
          <t>DQ-0097</t>
        </is>
      </c>
      <c r="B98" s="25" t="inlineStr">
        <is>
          <t>SHIFT-POST-20260320</t>
        </is>
      </c>
      <c r="C98" s="51" t="n">
        <v>46101</v>
      </c>
      <c r="D98" s="52" t="n">
        <v>0.642183146</v>
      </c>
      <c r="E98" s="52" t="n">
        <v>0.649052675</v>
      </c>
      <c r="F98" s="52" t="n">
        <v>1.013787325</v>
      </c>
      <c r="G98" s="52" t="n">
        <v>0.975960188</v>
      </c>
      <c r="H98" s="25" t="n">
        <v>24015</v>
      </c>
      <c r="I98" s="25" t="n">
        <v>6078</v>
      </c>
      <c r="J98" s="25" t="n">
        <v>24318</v>
      </c>
      <c r="K98" s="25" t="n">
        <v>24917</v>
      </c>
      <c r="L98" s="30" t="inlineStr">
        <is>
          <t>否</t>
        </is>
      </c>
      <c r="M98" s="30" t="inlineStr">
        <is>
          <t>无异常</t>
        </is>
      </c>
      <c r="N98" s="30" t="inlineStr">
        <is>
          <t>低</t>
        </is>
      </c>
      <c r="O98" s="31" t="str"/>
      <c r="P98" s="31" t="str"/>
      <c r="Q98" s="31" t="str"/>
      <c r="R98" s="25">
        <f>IF(O98="","待检测",IF(O98=M98,"正确","不一致"))</f>
        <v/>
      </c>
    </row>
    <row r="99">
      <c r="A99" s="25" t="inlineStr">
        <is>
          <t>DQ-0098</t>
        </is>
      </c>
      <c r="B99" s="25" t="inlineStr">
        <is>
          <t>SHIFT-POST-20260323</t>
        </is>
      </c>
      <c r="C99" s="51" t="n">
        <v>46104</v>
      </c>
      <c r="D99" s="52" t="n">
        <v>0.695035721</v>
      </c>
      <c r="E99" s="52" t="n">
        <v>0.724347064</v>
      </c>
      <c r="F99" s="52" t="n">
        <v>0.9753967</v>
      </c>
      <c r="G99" s="52" t="n">
        <v>0.983737302</v>
      </c>
      <c r="H99" s="25" t="n">
        <v>28525</v>
      </c>
      <c r="I99" s="25" t="n">
        <v>4562</v>
      </c>
      <c r="J99" s="25" t="n">
        <v>44158</v>
      </c>
      <c r="K99" s="25" t="n">
        <v>44888</v>
      </c>
      <c r="L99" s="30" t="inlineStr">
        <is>
          <t>否</t>
        </is>
      </c>
      <c r="M99" s="30" t="inlineStr">
        <is>
          <t>无异常</t>
        </is>
      </c>
      <c r="N99" s="30" t="inlineStr">
        <is>
          <t>低</t>
        </is>
      </c>
      <c r="O99" s="31" t="str"/>
      <c r="P99" s="31" t="str"/>
      <c r="Q99" s="31" t="str"/>
      <c r="R99" s="25">
        <f>IF(O99="","待检测",IF(O99=M99,"正确","不一致"))</f>
        <v/>
      </c>
    </row>
    <row r="100">
      <c r="A100" s="25" t="inlineStr">
        <is>
          <t>DQ-0099</t>
        </is>
      </c>
      <c r="B100" s="25" t="inlineStr">
        <is>
          <t>SHIFT-POST-20260324</t>
        </is>
      </c>
      <c r="C100" s="51" t="n">
        <v>46105</v>
      </c>
      <c r="D100" s="52" t="n">
        <v>0.678764254</v>
      </c>
      <c r="E100" s="52" t="n">
        <v>0.684905389</v>
      </c>
      <c r="F100" s="52" t="n">
        <v>1.000392469</v>
      </c>
      <c r="G100" s="52" t="n">
        <v>0.990644804</v>
      </c>
      <c r="H100" s="25" t="n">
        <v>27798</v>
      </c>
      <c r="I100" s="25" t="n">
        <v>7503</v>
      </c>
      <c r="J100" s="25" t="n">
        <v>19696</v>
      </c>
      <c r="K100" s="25" t="n">
        <v>19882</v>
      </c>
      <c r="L100" s="30" t="inlineStr">
        <is>
          <t>否</t>
        </is>
      </c>
      <c r="M100" s="30" t="inlineStr">
        <is>
          <t>无异常</t>
        </is>
      </c>
      <c r="N100" s="30" t="inlineStr">
        <is>
          <t>低</t>
        </is>
      </c>
      <c r="O100" s="31" t="str"/>
      <c r="P100" s="31" t="str"/>
      <c r="Q100" s="31" t="str"/>
      <c r="R100" s="25">
        <f>IF(O100="","待检测",IF(O100=M100,"正确","不一致"))</f>
        <v/>
      </c>
    </row>
    <row r="101">
      <c r="A101" s="25" t="inlineStr">
        <is>
          <t>DQ-0100</t>
        </is>
      </c>
      <c r="B101" s="25" t="inlineStr">
        <is>
          <t>SHIFT-POST-20260326</t>
        </is>
      </c>
      <c r="C101" s="51" t="n">
        <v>46107</v>
      </c>
      <c r="D101" s="52" t="n">
        <v>0.666444752</v>
      </c>
      <c r="E101" s="52" t="n">
        <v>0.666233579</v>
      </c>
      <c r="F101" s="52" t="n">
        <v>1.007631516</v>
      </c>
      <c r="G101" s="52" t="n">
        <v>0.992740848</v>
      </c>
      <c r="H101" s="25" t="n">
        <v>27708</v>
      </c>
      <c r="I101" s="25" t="n">
        <v>8247</v>
      </c>
      <c r="J101" s="25" t="n">
        <v>19146</v>
      </c>
      <c r="K101" s="25" t="n">
        <v>19286</v>
      </c>
      <c r="L101" s="30" t="inlineStr">
        <is>
          <t>否</t>
        </is>
      </c>
      <c r="M101" s="30" t="inlineStr">
        <is>
          <t>无异常</t>
        </is>
      </c>
      <c r="N101" s="30" t="inlineStr">
        <is>
          <t>低</t>
        </is>
      </c>
      <c r="O101" s="31" t="str"/>
      <c r="P101" s="31" t="str"/>
      <c r="Q101" s="31" t="str"/>
      <c r="R101" s="25">
        <f>IF(O101="","待检测",IF(O101=M101,"正确","不一致"))</f>
        <v/>
      </c>
    </row>
    <row r="102">
      <c r="A102" s="25" t="inlineStr">
        <is>
          <t>DQ-0101</t>
        </is>
      </c>
      <c r="B102" s="25" t="inlineStr">
        <is>
          <t>SHIFT-POST-20260327</t>
        </is>
      </c>
      <c r="C102" s="51" t="n">
        <v>46108</v>
      </c>
      <c r="D102" s="52" t="n">
        <v>1.18</v>
      </c>
      <c r="E102" s="52" t="n">
        <v>0.814114114</v>
      </c>
      <c r="F102" s="52" t="n">
        <v>0.967929982</v>
      </c>
      <c r="G102" s="52" t="n">
        <v>0.956862361</v>
      </c>
      <c r="H102" s="25" t="n">
        <v>26640</v>
      </c>
      <c r="I102" s="25" t="n">
        <v>1311</v>
      </c>
      <c r="J102" s="25" t="n">
        <v>19542</v>
      </c>
      <c r="K102" s="25" t="n">
        <v>20423</v>
      </c>
      <c r="L102" s="30" t="inlineStr">
        <is>
          <t>是</t>
        </is>
      </c>
      <c r="M102" s="30" t="inlineStr">
        <is>
          <t>数值越界</t>
        </is>
      </c>
      <c r="N102" s="30" t="inlineStr">
        <is>
          <t>高</t>
        </is>
      </c>
      <c r="O102" s="31" t="str"/>
      <c r="P102" s="31" t="str"/>
      <c r="Q102" s="31" t="str"/>
      <c r="R102" s="25">
        <f>IF(O102="","待检测",IF(O102=M102,"正确","不一致"))</f>
        <v/>
      </c>
    </row>
    <row r="103">
      <c r="A103" s="25" t="inlineStr">
        <is>
          <t>DQ-0102</t>
        </is>
      </c>
      <c r="B103" s="25" t="inlineStr">
        <is>
          <t>SHIFT-POST-20260330</t>
        </is>
      </c>
      <c r="C103" s="51" t="n">
        <v>46111</v>
      </c>
      <c r="D103" s="52" t="n">
        <v>0.702076073</v>
      </c>
      <c r="E103" s="52" t="n">
        <v>0.759555633</v>
      </c>
      <c r="F103" s="52" t="n">
        <v>0.941459124</v>
      </c>
      <c r="G103" s="52" t="n">
        <v>0.981800198</v>
      </c>
      <c r="H103" s="25" t="n">
        <v>28805</v>
      </c>
      <c r="I103" s="25" t="n">
        <v>5874</v>
      </c>
      <c r="J103" s="25" t="n">
        <v>50575</v>
      </c>
      <c r="K103" s="25" t="n">
        <v>50550</v>
      </c>
      <c r="L103" s="30" t="inlineStr">
        <is>
          <t>是</t>
        </is>
      </c>
      <c r="M103" s="30" t="inlineStr">
        <is>
          <t>良品数大于总产量</t>
        </is>
      </c>
      <c r="N103" s="30" t="inlineStr">
        <is>
          <t>高</t>
        </is>
      </c>
      <c r="O103" s="31" t="str"/>
      <c r="P103" s="31" t="str"/>
      <c r="Q103" s="31" t="str"/>
      <c r="R103" s="25">
        <f>IF(O103="","待检测",IF(O103=M103,"正确","不一致"))</f>
        <v/>
      </c>
    </row>
    <row r="104">
      <c r="A104" s="25" t="inlineStr">
        <is>
          <t>DQ-0103</t>
        </is>
      </c>
      <c r="B104" s="25" t="inlineStr">
        <is>
          <t>SHIFT-POST-20260331</t>
        </is>
      </c>
      <c r="C104" s="51" t="n">
        <v>46112</v>
      </c>
      <c r="D104" s="52" t="n">
        <v>0.393658454</v>
      </c>
      <c r="E104" s="52" t="n">
        <v>0.457394335</v>
      </c>
      <c r="F104" s="52" t="n">
        <v>0.890332154</v>
      </c>
      <c r="G104" s="52" t="n">
        <v>0.966666667</v>
      </c>
      <c r="H104" s="25" t="n"/>
      <c r="I104" s="25" t="n">
        <v>17024</v>
      </c>
      <c r="J104" s="25" t="n">
        <v>20010</v>
      </c>
      <c r="K104" s="25" t="n">
        <v>20700</v>
      </c>
      <c r="L104" s="30" t="inlineStr">
        <is>
          <t>是</t>
        </is>
      </c>
      <c r="M104" s="30" t="inlineStr">
        <is>
          <t>关键字段缺失</t>
        </is>
      </c>
      <c r="N104" s="30" t="inlineStr">
        <is>
          <t>高</t>
        </is>
      </c>
      <c r="O104" s="31" t="str"/>
      <c r="P104" s="31" t="str"/>
      <c r="Q104" s="31" t="str"/>
      <c r="R104" s="25">
        <f>IF(O104="","待检测",IF(O104=M104,"正确","不一致"))</f>
        <v/>
      </c>
    </row>
    <row r="105">
      <c r="A105" s="25" t="inlineStr">
        <is>
          <t>DQ-0104</t>
        </is>
      </c>
      <c r="B105" s="25" t="inlineStr">
        <is>
          <t>SHIFT-POST-20260402</t>
        </is>
      </c>
      <c r="C105" s="51" t="n">
        <v>46114</v>
      </c>
      <c r="D105" s="52" t="n">
        <v>0.642659338</v>
      </c>
      <c r="E105" s="52" t="n">
        <v>0.642732167</v>
      </c>
      <c r="F105" s="52" t="n">
        <v>1.017782871</v>
      </c>
      <c r="G105" s="52" t="n">
        <v>0.9824165030000001</v>
      </c>
      <c r="H105" s="25" t="n">
        <v>29720</v>
      </c>
      <c r="I105" s="25" t="n">
        <v>-120</v>
      </c>
      <c r="J105" s="25" t="n">
        <v>20002</v>
      </c>
      <c r="K105" s="25" t="n">
        <v>20360</v>
      </c>
      <c r="L105" s="30" t="inlineStr">
        <is>
          <t>是</t>
        </is>
      </c>
      <c r="M105" s="30" t="inlineStr">
        <is>
          <t>负停机时长</t>
        </is>
      </c>
      <c r="N105" s="30" t="inlineStr">
        <is>
          <t>高</t>
        </is>
      </c>
      <c r="O105" s="31" t="str"/>
      <c r="P105" s="31" t="str"/>
      <c r="Q105" s="31" t="str"/>
      <c r="R105" s="25">
        <f>IF(O105="","待检测",IF(O105=M105,"正确","不一致"))</f>
        <v/>
      </c>
    </row>
    <row r="106">
      <c r="A106" s="25" t="inlineStr">
        <is>
          <t>DQ-0105</t>
        </is>
      </c>
      <c r="B106" s="25" t="inlineStr">
        <is>
          <t>SHIFT-POST-20260403</t>
        </is>
      </c>
      <c r="C106" s="51" t="n">
        <v>46115</v>
      </c>
      <c r="D106" s="52" t="n">
        <v>0.7466952529999999</v>
      </c>
      <c r="E106" s="52" t="n">
        <v>0.62813081</v>
      </c>
      <c r="F106" s="52" t="n">
        <v>1.079587232</v>
      </c>
      <c r="G106" s="52" t="n">
        <v>0.983149418</v>
      </c>
      <c r="H106" s="25" t="n">
        <v>9143</v>
      </c>
      <c r="I106" s="25" t="n">
        <v>1907</v>
      </c>
      <c r="J106" s="25" t="n">
        <v>6593</v>
      </c>
      <c r="K106" s="25" t="n">
        <v>6706</v>
      </c>
      <c r="L106" s="30" t="inlineStr">
        <is>
          <t>是</t>
        </is>
      </c>
      <c r="M106" s="30" t="inlineStr">
        <is>
          <t>OEE分项不一致</t>
        </is>
      </c>
      <c r="N106" s="30" t="inlineStr">
        <is>
          <t>中</t>
        </is>
      </c>
      <c r="O106" s="31" t="str"/>
      <c r="P106" s="31" t="str"/>
      <c r="Q106" s="31" t="str"/>
      <c r="R106" s="25">
        <f>IF(O106="","待检测",IF(O106=M106,"正确","不一致"))</f>
        <v/>
      </c>
    </row>
  </sheetData>
  <conditionalFormatting sqref="M2:M106">
    <cfRule type="notContainsText" priority="1" dxfId="1" text="无异常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6" customWidth="1" min="4" max="4"/>
    <col width="14" customWidth="1" min="5" max="5"/>
    <col width="40" customWidth="1" min="6" max="6"/>
    <col width="16" customWidth="1" min="7" max="7"/>
    <col width="24" customWidth="1" min="8" max="8"/>
    <col width="16" customWidth="1" min="9" max="9"/>
  </cols>
  <sheetData>
    <row r="1" ht="30" customHeight="1">
      <c r="A1" s="24" t="inlineStr">
        <is>
          <t>RoleID</t>
        </is>
      </c>
      <c r="B1" s="24" t="inlineStr">
        <is>
          <t>演示用户</t>
        </is>
      </c>
      <c r="C1" s="24" t="inlineStr">
        <is>
          <t>岗位名称</t>
        </is>
      </c>
      <c r="D1" s="24" t="inlineStr">
        <is>
          <t>组织范围</t>
        </is>
      </c>
      <c r="E1" s="24" t="inlineStr">
        <is>
          <t>产线范围</t>
        </is>
      </c>
      <c r="F1" s="24" t="inlineStr">
        <is>
          <t>必看指标</t>
        </is>
      </c>
      <c r="G1" s="24" t="inlineStr">
        <is>
          <t>数据颗粒度</t>
        </is>
      </c>
      <c r="H1" s="24" t="inlineStr">
        <is>
          <t>推送偏好</t>
        </is>
      </c>
      <c r="I1" s="24" t="inlineStr">
        <is>
          <t>数据性质</t>
        </is>
      </c>
    </row>
    <row r="2">
      <c r="A2" s="25" t="inlineStr">
        <is>
          <t>ROLE-CEO</t>
        </is>
      </c>
      <c r="B2" s="25" t="inlineStr">
        <is>
          <t>演示用户-经营层</t>
        </is>
      </c>
      <c r="C2" s="25" t="inlineStr">
        <is>
          <t>经营层</t>
        </is>
      </c>
      <c r="D2" s="25" t="inlineStr">
        <is>
          <t>全集团</t>
        </is>
      </c>
      <c r="E2" s="25" t="inlineStr">
        <is>
          <t>全部产线</t>
        </is>
      </c>
      <c r="F2" s="25" t="inlineStr">
        <is>
          <t>OEE、重大交付风险、跨部门处置进度</t>
        </is>
      </c>
      <c r="G2" s="25" t="inlineStr">
        <is>
          <t>仅汇总</t>
        </is>
      </c>
      <c r="H2" s="25" t="inlineStr">
        <is>
          <t>即时高风险+每日摘要</t>
        </is>
      </c>
      <c r="I2" s="25" t="inlineStr">
        <is>
          <t>团队模拟数据</t>
        </is>
      </c>
    </row>
    <row r="3">
      <c r="A3" s="25" t="inlineStr">
        <is>
          <t>ROLE-PLANT</t>
        </is>
      </c>
      <c r="B3" s="25" t="inlineStr">
        <is>
          <t>演示用户-厂长</t>
        </is>
      </c>
      <c r="C3" s="25" t="inlineStr">
        <is>
          <t>厂长</t>
        </is>
      </c>
      <c r="D3" s="25" t="inlineStr">
        <is>
          <t>示范工厂</t>
        </is>
      </c>
      <c r="E3" s="25" t="inlineStr">
        <is>
          <t>全部产线</t>
        </is>
      </c>
      <c r="F3" s="25" t="inlineStr">
        <is>
          <t>产线OEE、停机损失、良率</t>
        </is>
      </c>
      <c r="G3" s="25" t="inlineStr">
        <is>
          <t>产线/班次</t>
        </is>
      </c>
      <c r="H3" s="25" t="inlineStr">
        <is>
          <t>即时高风险+每班摘要</t>
        </is>
      </c>
      <c r="I3" s="25" t="inlineStr">
        <is>
          <t>团队模拟数据</t>
        </is>
      </c>
    </row>
    <row r="4">
      <c r="A4" s="25" t="inlineStr">
        <is>
          <t>ROLE-PROD</t>
        </is>
      </c>
      <c r="B4" s="25" t="inlineStr">
        <is>
          <t>演示用户-生产主管</t>
        </is>
      </c>
      <c r="C4" s="25" t="inlineStr">
        <is>
          <t>生产主管</t>
        </is>
      </c>
      <c r="D4" s="25" t="inlineStr">
        <is>
          <t>示范工厂</t>
        </is>
      </c>
      <c r="E4" s="25" t="inlineStr">
        <is>
          <t>LINE-R01</t>
        </is>
      </c>
      <c r="F4" s="25" t="inlineStr">
        <is>
          <t>产量、性能损失、工单进度</t>
        </is>
      </c>
      <c r="G4" s="25" t="inlineStr">
        <is>
          <t>班次/工单</t>
        </is>
      </c>
      <c r="H4" s="25" t="inlineStr">
        <is>
          <t>事件触发</t>
        </is>
      </c>
      <c r="I4" s="25" t="inlineStr">
        <is>
          <t>团队模拟数据</t>
        </is>
      </c>
    </row>
    <row r="5">
      <c r="A5" s="25" t="inlineStr">
        <is>
          <t>ROLE-EQUIP</t>
        </is>
      </c>
      <c r="B5" s="25" t="inlineStr">
        <is>
          <t>演示用户-设备工程师</t>
        </is>
      </c>
      <c r="C5" s="25" t="inlineStr">
        <is>
          <t>设备工程师</t>
        </is>
      </c>
      <c r="D5" s="25" t="inlineStr">
        <is>
          <t>示范工厂</t>
        </is>
      </c>
      <c r="E5" s="25" t="inlineStr">
        <is>
          <t>LINE-R01</t>
        </is>
      </c>
      <c r="F5" s="25" t="inlineStr">
        <is>
          <t>非计划停机、设备位置、维修任务</t>
        </is>
      </c>
      <c r="G5" s="25" t="inlineStr">
        <is>
          <t>停机事件</t>
        </is>
      </c>
      <c r="H5" s="25" t="inlineStr">
        <is>
          <t>事件触发</t>
        </is>
      </c>
      <c r="I5" s="25" t="inlineStr">
        <is>
          <t>团队模拟数据</t>
        </is>
      </c>
    </row>
    <row r="6">
      <c r="A6" s="25" t="inlineStr">
        <is>
          <t>ROLE-QA</t>
        </is>
      </c>
      <c r="B6" s="25" t="inlineStr">
        <is>
          <t>演示用户-质量工程师</t>
        </is>
      </c>
      <c r="C6" s="25" t="inlineStr">
        <is>
          <t>质量工程师</t>
        </is>
      </c>
      <c r="D6" s="25" t="inlineStr">
        <is>
          <t>示范工厂</t>
        </is>
      </c>
      <c r="E6" s="25" t="inlineStr">
        <is>
          <t>LINE-R01</t>
        </is>
      </c>
      <c r="F6" s="25" t="inlineStr">
        <is>
          <t>质量率、良品数、冻结量、异常批次</t>
        </is>
      </c>
      <c r="G6" s="25" t="inlineStr">
        <is>
          <t>批次/物料</t>
        </is>
      </c>
      <c r="H6" s="25" t="inlineStr">
        <is>
          <t>事件触发</t>
        </is>
      </c>
      <c r="I6" s="25" t="inlineStr">
        <is>
          <t>团队模拟数据</t>
        </is>
      </c>
    </row>
    <row r="7">
      <c r="A7" s="25" t="inlineStr">
        <is>
          <t>ROLE-SC</t>
        </is>
      </c>
      <c r="B7" s="25" t="inlineStr">
        <is>
          <t>演示用户-供应链</t>
        </is>
      </c>
      <c r="C7" s="25" t="inlineStr">
        <is>
          <t>供应链负责人</t>
        </is>
      </c>
      <c r="D7" s="25" t="inlineStr">
        <is>
          <t>示范工厂</t>
        </is>
      </c>
      <c r="E7" s="25" t="inlineStr">
        <is>
          <t>全部产线</t>
        </is>
      </c>
      <c r="F7" s="25" t="inlineStr">
        <is>
          <t>物料缺口、库存、供应承诺</t>
        </is>
      </c>
      <c r="G7" s="25" t="inlineStr">
        <is>
          <t>物料明细</t>
        </is>
      </c>
      <c r="H7" s="25" t="inlineStr">
        <is>
          <t>事件触发</t>
        </is>
      </c>
      <c r="I7" s="25" t="inlineStr">
        <is>
          <t>团队模拟数据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1" customWidth="1" min="3" max="3"/>
    <col width="18" customWidth="1" min="4" max="4"/>
    <col width="22" customWidth="1" min="5" max="5"/>
    <col width="35" customWidth="1" min="6" max="6"/>
    <col width="18" customWidth="1" min="7" max="7"/>
    <col width="30" customWidth="1" min="8" max="8"/>
    <col width="11" customWidth="1" min="9" max="9"/>
    <col width="16" customWidth="1" min="10" max="10"/>
  </cols>
  <sheetData>
    <row r="1" ht="30" customHeight="1">
      <c r="A1" s="24" t="inlineStr">
        <is>
          <t>RuleID</t>
        </is>
      </c>
      <c r="B1" s="24" t="inlineStr">
        <is>
          <t>触发条件</t>
        </is>
      </c>
      <c r="C1" s="24" t="inlineStr">
        <is>
          <t>严重度</t>
        </is>
      </c>
      <c r="D1" s="24" t="inlineStr">
        <is>
          <t>接收岗位</t>
        </is>
      </c>
      <c r="E1" s="24" t="inlineStr">
        <is>
          <t>推送方式</t>
        </is>
      </c>
      <c r="F1" s="24" t="inlineStr">
        <is>
          <t>消息内容颗粒度</t>
        </is>
      </c>
      <c r="G1" s="24" t="inlineStr">
        <is>
          <t>去重窗口_分钟</t>
        </is>
      </c>
      <c r="H1" s="24" t="inlineStr">
        <is>
          <t>升级策略</t>
        </is>
      </c>
      <c r="I1" s="24" t="inlineStr">
        <is>
          <t>状态</t>
        </is>
      </c>
      <c r="J1" s="24" t="inlineStr">
        <is>
          <t>数据性质</t>
        </is>
      </c>
    </row>
    <row r="2">
      <c r="A2" s="25" t="inlineStr">
        <is>
          <t>PUSH-001</t>
        </is>
      </c>
      <c r="B2" s="25" t="inlineStr">
        <is>
          <t>OEE低于75%</t>
        </is>
      </c>
      <c r="C2" s="25" t="inlineStr">
        <is>
          <t>高</t>
        </is>
      </c>
      <c r="D2" s="25" t="inlineStr">
        <is>
          <t>厂长</t>
        </is>
      </c>
      <c r="E2" s="25" t="inlineStr">
        <is>
          <t>飞书消息卡片</t>
        </is>
      </c>
      <c r="F2" s="25" t="inlineStr">
        <is>
          <t>产线、班次、OEE及三项损失</t>
        </is>
      </c>
      <c r="G2" s="25" t="n">
        <v>120</v>
      </c>
      <c r="H2" s="25" t="inlineStr">
        <is>
          <t>30分钟未确认升级经营层</t>
        </is>
      </c>
      <c r="I2" s="25" t="inlineStr">
        <is>
          <t>启用</t>
        </is>
      </c>
      <c r="J2" s="25" t="inlineStr">
        <is>
          <t>团队模拟数据</t>
        </is>
      </c>
    </row>
    <row r="3">
      <c r="A3" s="25" t="inlineStr">
        <is>
          <t>PUSH-002</t>
        </is>
      </c>
      <c r="B3" s="25" t="inlineStr">
        <is>
          <t>非计划停机超过60分钟</t>
        </is>
      </c>
      <c r="C3" s="25" t="inlineStr">
        <is>
          <t>高</t>
        </is>
      </c>
      <c r="D3" s="25" t="inlineStr">
        <is>
          <t>设备工程师</t>
        </is>
      </c>
      <c r="E3" s="25" t="inlineStr">
        <is>
          <t>飞书消息卡片+任务</t>
        </is>
      </c>
      <c r="F3" s="25" t="inlineStr">
        <is>
          <t>设备位置、停机原因、持续时间</t>
        </is>
      </c>
      <c r="G3" s="25" t="n">
        <v>60</v>
      </c>
      <c r="H3" s="25" t="inlineStr">
        <is>
          <t>20分钟未响应升级厂长</t>
        </is>
      </c>
      <c r="I3" s="25" t="inlineStr">
        <is>
          <t>启用</t>
        </is>
      </c>
      <c r="J3" s="25" t="inlineStr">
        <is>
          <t>团队模拟数据</t>
        </is>
      </c>
    </row>
    <row r="4">
      <c r="A4" s="25" t="inlineStr">
        <is>
          <t>PUSH-003</t>
        </is>
      </c>
      <c r="B4" s="25" t="inlineStr">
        <is>
          <t>质量率低于98%</t>
        </is>
      </c>
      <c r="C4" s="25" t="inlineStr">
        <is>
          <t>高</t>
        </is>
      </c>
      <c r="D4" s="25" t="inlineStr">
        <is>
          <t>质量工程师</t>
        </is>
      </c>
      <c r="E4" s="25" t="inlineStr">
        <is>
          <t>飞书消息卡片+任务</t>
        </is>
      </c>
      <c r="F4" s="25" t="inlineStr">
        <is>
          <t>总产量、良品数、缺陷数量</t>
        </is>
      </c>
      <c r="G4" s="25" t="n">
        <v>120</v>
      </c>
      <c r="H4" s="25" t="inlineStr">
        <is>
          <t>30分钟未确认升级质量负责人</t>
        </is>
      </c>
      <c r="I4" s="25" t="inlineStr">
        <is>
          <t>启用</t>
        </is>
      </c>
      <c r="J4" s="25" t="inlineStr">
        <is>
          <t>团队模拟数据</t>
        </is>
      </c>
    </row>
    <row r="5">
      <c r="A5" s="25" t="inlineStr">
        <is>
          <t>PUSH-004</t>
        </is>
      </c>
      <c r="B5" s="25" t="inlineStr">
        <is>
          <t>性能率低于85%</t>
        </is>
      </c>
      <c r="C5" s="25" t="inlineStr">
        <is>
          <t>中</t>
        </is>
      </c>
      <c r="D5" s="25" t="inlineStr">
        <is>
          <t>生产主管</t>
        </is>
      </c>
      <c r="E5" s="25" t="inlineStr">
        <is>
          <t>飞书消息卡片</t>
        </is>
      </c>
      <c r="F5" s="25" t="inlineStr">
        <is>
          <t>计划产量、实际产量、速度损失</t>
        </is>
      </c>
      <c r="G5" s="25" t="n">
        <v>240</v>
      </c>
      <c r="H5" s="25" t="inlineStr">
        <is>
          <t>每班汇总</t>
        </is>
      </c>
      <c r="I5" s="25" t="inlineStr">
        <is>
          <t>启用</t>
        </is>
      </c>
      <c r="J5" s="25" t="inlineStr">
        <is>
          <t>团队模拟数据</t>
        </is>
      </c>
    </row>
    <row r="6">
      <c r="A6" s="25" t="inlineStr">
        <is>
          <t>PUSH-005</t>
        </is>
      </c>
      <c r="B6" s="25" t="inlineStr">
        <is>
          <t>物料缺口大于0</t>
        </is>
      </c>
      <c r="C6" s="25" t="inlineStr">
        <is>
          <t>高</t>
        </is>
      </c>
      <c r="D6" s="25" t="inlineStr">
        <is>
          <t>供应链负责人</t>
        </is>
      </c>
      <c r="E6" s="25" t="inlineStr">
        <is>
          <t>飞书消息卡片+任务</t>
        </is>
      </c>
      <c r="F6" s="25" t="inlineStr">
        <is>
          <t>订单、物料、需求日、缺口量</t>
        </is>
      </c>
      <c r="G6" s="25" t="n">
        <v>120</v>
      </c>
      <c r="H6" s="25" t="inlineStr">
        <is>
          <t>30分钟未确认升级厂长</t>
        </is>
      </c>
      <c r="I6" s="25" t="inlineStr">
        <is>
          <t>启用</t>
        </is>
      </c>
      <c r="J6" s="25" t="inlineStr">
        <is>
          <t>团队模拟数据</t>
        </is>
      </c>
    </row>
    <row r="7">
      <c r="A7" s="25" t="inlineStr">
        <is>
          <t>PUSH-006</t>
        </is>
      </c>
      <c r="B7" s="25" t="inlineStr">
        <is>
          <t>ERP与SRM日期冲突</t>
        </is>
      </c>
      <c r="C7" s="25" t="inlineStr">
        <is>
          <t>中</t>
        </is>
      </c>
      <c r="D7" s="25" t="inlineStr">
        <is>
          <t>供应链负责人</t>
        </is>
      </c>
      <c r="E7" s="25" t="inlineStr">
        <is>
          <t>飞书消息卡片</t>
        </is>
      </c>
      <c r="F7" s="25" t="inlineStr">
        <is>
          <t>两个来源日期及影响订单</t>
        </is>
      </c>
      <c r="G7" s="25" t="n">
        <v>240</v>
      </c>
      <c r="H7" s="25" t="inlineStr">
        <is>
          <t>每日汇总</t>
        </is>
      </c>
      <c r="I7" s="25" t="inlineStr">
        <is>
          <t>启用</t>
        </is>
      </c>
      <c r="J7" s="25" t="inlineStr">
        <is>
          <t>团队模拟数据</t>
        </is>
      </c>
    </row>
    <row r="8">
      <c r="A8" s="25" t="inlineStr">
        <is>
          <t>PUSH-007</t>
        </is>
      </c>
      <c r="B8" s="25" t="inlineStr">
        <is>
          <t>BOM版本冲突</t>
        </is>
      </c>
      <c r="C8" s="25" t="inlineStr">
        <is>
          <t>高</t>
        </is>
      </c>
      <c r="D8" s="25" t="inlineStr">
        <is>
          <t>研发工程师</t>
        </is>
      </c>
      <c r="E8" s="25" t="inlineStr">
        <is>
          <t>飞书消息卡片+任务</t>
        </is>
      </c>
      <c r="F8" s="25" t="inlineStr">
        <is>
          <t>订单BOM、工单BOM、物料</t>
        </is>
      </c>
      <c r="G8" s="25" t="n">
        <v>120</v>
      </c>
      <c r="H8" s="25" t="inlineStr">
        <is>
          <t>30分钟未确认升级研发负责人</t>
        </is>
      </c>
      <c r="I8" s="25" t="inlineStr">
        <is>
          <t>启用</t>
        </is>
      </c>
      <c r="J8" s="25" t="inlineStr">
        <is>
          <t>团队模拟数据</t>
        </is>
      </c>
    </row>
    <row r="9">
      <c r="A9" s="25" t="inlineStr">
        <is>
          <t>PUSH-008</t>
        </is>
      </c>
      <c r="B9" s="25" t="inlineStr">
        <is>
          <t>数据质量高风险</t>
        </is>
      </c>
      <c r="C9" s="25" t="inlineStr">
        <is>
          <t>高</t>
        </is>
      </c>
      <c r="D9" s="25" t="inlineStr">
        <is>
          <t>字段责任人</t>
        </is>
      </c>
      <c r="E9" s="25" t="inlineStr">
        <is>
          <t>飞书消息卡片</t>
        </is>
      </c>
      <c r="F9" s="25" t="inlineStr">
        <is>
          <t>原始值、规则、待确认问题</t>
        </is>
      </c>
      <c r="G9" s="25" t="n">
        <v>120</v>
      </c>
      <c r="H9" s="25" t="inlineStr">
        <is>
          <t>30分钟未确认升级数据负责人</t>
        </is>
      </c>
      <c r="I9" s="25" t="inlineStr">
        <is>
          <t>启用</t>
        </is>
      </c>
      <c r="J9" s="25" t="inlineStr">
        <is>
          <t>团队模拟数据</t>
        </is>
      </c>
    </row>
  </sheetData>
  <dataValidations count="1">
    <dataValidation sqref="I2:I100" showDropDown="0" showInputMessage="0" showErrorMessage="0" allowBlank="0" type="list">
      <formula1>"启用,停用"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42" customWidth="1" min="4" max="4"/>
    <col width="18" customWidth="1" min="5" max="5"/>
    <col width="13" customWidth="1" min="6" max="6"/>
    <col width="13" customWidth="1" min="7" max="7"/>
    <col width="40" customWidth="1" min="8" max="8"/>
    <col width="16" customWidth="1" min="9" max="9"/>
  </cols>
  <sheetData>
    <row r="1" ht="30" customHeight="1">
      <c r="A1" s="24" t="inlineStr">
        <is>
          <t>TaskID</t>
        </is>
      </c>
      <c r="B1" s="24" t="inlineStr">
        <is>
          <t>EventID</t>
        </is>
      </c>
      <c r="C1" s="24" t="inlineStr">
        <is>
          <t>WorkOrderID</t>
        </is>
      </c>
      <c r="D1" s="24" t="inlineStr">
        <is>
          <t>任务措施</t>
        </is>
      </c>
      <c r="E1" s="24" t="inlineStr">
        <is>
          <t>责任岗位</t>
        </is>
      </c>
      <c r="F1" s="24" t="inlineStr">
        <is>
          <t>截止日期</t>
        </is>
      </c>
      <c r="G1" s="24" t="inlineStr">
        <is>
          <t>状态</t>
        </is>
      </c>
      <c r="H1" s="24" t="inlineStr">
        <is>
          <t>处理结果_待填</t>
        </is>
      </c>
      <c r="I1" s="24" t="inlineStr">
        <is>
          <t>数据性质</t>
        </is>
      </c>
    </row>
    <row r="2">
      <c r="A2" s="25" t="inlineStr">
        <is>
          <t>TASK-0001</t>
        </is>
      </c>
      <c r="B2" s="25" t="inlineStr">
        <is>
          <t>EVT-0002</t>
        </is>
      </c>
      <c r="C2" s="25" t="inlineStr">
        <is>
          <t>WO-20250923-002</t>
        </is>
      </c>
      <c r="D2" s="25" t="inlineStr">
        <is>
          <t>检查非计划停机原因并反馈预计恢复时间</t>
        </is>
      </c>
      <c r="E2" s="25" t="inlineStr">
        <is>
          <t>设备工程师</t>
        </is>
      </c>
      <c r="F2" s="51" t="n">
        <v>45924</v>
      </c>
      <c r="G2" s="25" t="inlineStr">
        <is>
          <t>处理中</t>
        </is>
      </c>
      <c r="H2" s="25" t="str"/>
      <c r="I2" s="25" t="inlineStr">
        <is>
          <t>团队模拟数据</t>
        </is>
      </c>
    </row>
    <row r="3">
      <c r="A3" s="25" t="inlineStr">
        <is>
          <t>TASK-0002</t>
        </is>
      </c>
      <c r="B3" s="25" t="inlineStr">
        <is>
          <t>EVT-0002</t>
        </is>
      </c>
      <c r="C3" s="25" t="inlineStr">
        <is>
          <t>WO-20250923-002</t>
        </is>
      </c>
      <c r="D3" s="25" t="inlineStr">
        <is>
          <t>核对良率异常及冻结批次</t>
        </is>
      </c>
      <c r="E3" s="25" t="inlineStr">
        <is>
          <t>质量工程师</t>
        </is>
      </c>
      <c r="F3" s="51" t="n">
        <v>45924</v>
      </c>
      <c r="G3" s="25" t="inlineStr">
        <is>
          <t>待处理</t>
        </is>
      </c>
      <c r="H3" s="25" t="str"/>
      <c r="I3" s="25" t="inlineStr">
        <is>
          <t>团队模拟数据</t>
        </is>
      </c>
    </row>
    <row r="4">
      <c r="A4" s="25" t="inlineStr">
        <is>
          <t>TASK-0003</t>
        </is>
      </c>
      <c r="B4" s="25" t="inlineStr">
        <is>
          <t>EVT-0002</t>
        </is>
      </c>
      <c r="C4" s="25" t="inlineStr">
        <is>
          <t>WO-20250923-002</t>
        </is>
      </c>
      <c r="D4" s="25" t="inlineStr">
        <is>
          <t>核对物料缺口和供应承诺</t>
        </is>
      </c>
      <c r="E4" s="25" t="inlineStr">
        <is>
          <t>供应链负责人</t>
        </is>
      </c>
      <c r="F4" s="51" t="n">
        <v>45924</v>
      </c>
      <c r="G4" s="25" t="inlineStr">
        <is>
          <t>待处理</t>
        </is>
      </c>
      <c r="H4" s="25" t="str"/>
      <c r="I4" s="25" t="inlineStr">
        <is>
          <t>团队模拟数据</t>
        </is>
      </c>
    </row>
    <row r="5">
      <c r="A5" s="25" t="inlineStr">
        <is>
          <t>TASK-0004</t>
        </is>
      </c>
      <c r="B5" s="25" t="inlineStr">
        <is>
          <t>EVT-0003</t>
        </is>
      </c>
      <c r="C5" s="25" t="inlineStr">
        <is>
          <t>WO-20250924-003</t>
        </is>
      </c>
      <c r="D5" s="25" t="inlineStr">
        <is>
          <t>检查非计划停机原因并反馈预计恢复时间</t>
        </is>
      </c>
      <c r="E5" s="25" t="inlineStr">
        <is>
          <t>设备工程师</t>
        </is>
      </c>
      <c r="F5" s="51" t="n">
        <v>45925</v>
      </c>
      <c r="G5" s="25" t="inlineStr">
        <is>
          <t>处理中</t>
        </is>
      </c>
      <c r="H5" s="25" t="str"/>
      <c r="I5" s="25" t="inlineStr">
        <is>
          <t>团队模拟数据</t>
        </is>
      </c>
    </row>
    <row r="6">
      <c r="A6" s="25" t="inlineStr">
        <is>
          <t>TASK-0005</t>
        </is>
      </c>
      <c r="B6" s="25" t="inlineStr">
        <is>
          <t>EVT-0003</t>
        </is>
      </c>
      <c r="C6" s="25" t="inlineStr">
        <is>
          <t>WO-20250924-003</t>
        </is>
      </c>
      <c r="D6" s="25" t="inlineStr">
        <is>
          <t>核对良率异常及冻结批次</t>
        </is>
      </c>
      <c r="E6" s="25" t="inlineStr">
        <is>
          <t>质量工程师</t>
        </is>
      </c>
      <c r="F6" s="51" t="n">
        <v>45925</v>
      </c>
      <c r="G6" s="25" t="inlineStr">
        <is>
          <t>待处理</t>
        </is>
      </c>
      <c r="H6" s="25" t="str"/>
      <c r="I6" s="25" t="inlineStr">
        <is>
          <t>团队模拟数据</t>
        </is>
      </c>
    </row>
    <row r="7">
      <c r="A7" s="25" t="inlineStr">
        <is>
          <t>TASK-0006</t>
        </is>
      </c>
      <c r="B7" s="25" t="inlineStr">
        <is>
          <t>EVT-0003</t>
        </is>
      </c>
      <c r="C7" s="25" t="inlineStr">
        <is>
          <t>WO-20250924-003</t>
        </is>
      </c>
      <c r="D7" s="25" t="inlineStr">
        <is>
          <t>核对物料缺口和供应承诺</t>
        </is>
      </c>
      <c r="E7" s="25" t="inlineStr">
        <is>
          <t>供应链负责人</t>
        </is>
      </c>
      <c r="F7" s="51" t="n">
        <v>45925</v>
      </c>
      <c r="G7" s="25" t="inlineStr">
        <is>
          <t>待处理</t>
        </is>
      </c>
      <c r="H7" s="25" t="str"/>
      <c r="I7" s="25" t="inlineStr">
        <is>
          <t>团队模拟数据</t>
        </is>
      </c>
    </row>
    <row r="8">
      <c r="A8" s="25" t="inlineStr">
        <is>
          <t>TASK-0007</t>
        </is>
      </c>
      <c r="B8" s="25" t="inlineStr">
        <is>
          <t>EVT-0004</t>
        </is>
      </c>
      <c r="C8" s="25" t="inlineStr">
        <is>
          <t>WO-20250925-004</t>
        </is>
      </c>
      <c r="D8" s="25" t="inlineStr">
        <is>
          <t>检查非计划停机原因并反馈预计恢复时间</t>
        </is>
      </c>
      <c r="E8" s="25" t="inlineStr">
        <is>
          <t>设备工程师</t>
        </is>
      </c>
      <c r="F8" s="51" t="n">
        <v>45926</v>
      </c>
      <c r="G8" s="25" t="inlineStr">
        <is>
          <t>处理中</t>
        </is>
      </c>
      <c r="H8" s="25" t="str"/>
      <c r="I8" s="25" t="inlineStr">
        <is>
          <t>团队模拟数据</t>
        </is>
      </c>
    </row>
    <row r="9">
      <c r="A9" s="25" t="inlineStr">
        <is>
          <t>TASK-0008</t>
        </is>
      </c>
      <c r="B9" s="25" t="inlineStr">
        <is>
          <t>EVT-0004</t>
        </is>
      </c>
      <c r="C9" s="25" t="inlineStr">
        <is>
          <t>WO-20250925-004</t>
        </is>
      </c>
      <c r="D9" s="25" t="inlineStr">
        <is>
          <t>核对良率异常及冻结批次</t>
        </is>
      </c>
      <c r="E9" s="25" t="inlineStr">
        <is>
          <t>质量工程师</t>
        </is>
      </c>
      <c r="F9" s="51" t="n">
        <v>45926</v>
      </c>
      <c r="G9" s="25" t="inlineStr">
        <is>
          <t>待处理</t>
        </is>
      </c>
      <c r="H9" s="25" t="str"/>
      <c r="I9" s="25" t="inlineStr">
        <is>
          <t>团队模拟数据</t>
        </is>
      </c>
    </row>
    <row r="10">
      <c r="A10" s="25" t="inlineStr">
        <is>
          <t>TASK-0009</t>
        </is>
      </c>
      <c r="B10" s="25" t="inlineStr">
        <is>
          <t>EVT-0004</t>
        </is>
      </c>
      <c r="C10" s="25" t="inlineStr">
        <is>
          <t>WO-20250925-004</t>
        </is>
      </c>
      <c r="D10" s="25" t="inlineStr">
        <is>
          <t>核对物料缺口和供应承诺</t>
        </is>
      </c>
      <c r="E10" s="25" t="inlineStr">
        <is>
          <t>供应链负责人</t>
        </is>
      </c>
      <c r="F10" s="51" t="n">
        <v>45926</v>
      </c>
      <c r="G10" s="25" t="inlineStr">
        <is>
          <t>待处理</t>
        </is>
      </c>
      <c r="H10" s="25" t="str"/>
      <c r="I10" s="25" t="inlineStr">
        <is>
          <t>团队模拟数据</t>
        </is>
      </c>
    </row>
    <row r="11">
      <c r="A11" s="25" t="inlineStr">
        <is>
          <t>TASK-0010</t>
        </is>
      </c>
      <c r="B11" s="25" t="inlineStr">
        <is>
          <t>EVT-0005</t>
        </is>
      </c>
      <c r="C11" s="25" t="inlineStr">
        <is>
          <t>WO-20250926-005</t>
        </is>
      </c>
      <c r="D11" s="25" t="inlineStr">
        <is>
          <t>检查非计划停机原因并反馈预计恢复时间</t>
        </is>
      </c>
      <c r="E11" s="25" t="inlineStr">
        <is>
          <t>设备工程师</t>
        </is>
      </c>
      <c r="F11" s="51" t="n">
        <v>45927</v>
      </c>
      <c r="G11" s="25" t="inlineStr">
        <is>
          <t>处理中</t>
        </is>
      </c>
      <c r="H11" s="25" t="str"/>
      <c r="I11" s="25" t="inlineStr">
        <is>
          <t>团队模拟数据</t>
        </is>
      </c>
    </row>
    <row r="12">
      <c r="A12" s="25" t="inlineStr">
        <is>
          <t>TASK-0011</t>
        </is>
      </c>
      <c r="B12" s="25" t="inlineStr">
        <is>
          <t>EVT-0005</t>
        </is>
      </c>
      <c r="C12" s="25" t="inlineStr">
        <is>
          <t>WO-20250926-005</t>
        </is>
      </c>
      <c r="D12" s="25" t="inlineStr">
        <is>
          <t>核对良率异常及冻结批次</t>
        </is>
      </c>
      <c r="E12" s="25" t="inlineStr">
        <is>
          <t>质量工程师</t>
        </is>
      </c>
      <c r="F12" s="51" t="n">
        <v>45927</v>
      </c>
      <c r="G12" s="25" t="inlineStr">
        <is>
          <t>待处理</t>
        </is>
      </c>
      <c r="H12" s="25" t="str"/>
      <c r="I12" s="25" t="inlineStr">
        <is>
          <t>团队模拟数据</t>
        </is>
      </c>
    </row>
    <row r="13">
      <c r="A13" s="25" t="inlineStr">
        <is>
          <t>TASK-0012</t>
        </is>
      </c>
      <c r="B13" s="25" t="inlineStr">
        <is>
          <t>EVT-0005</t>
        </is>
      </c>
      <c r="C13" s="25" t="inlineStr">
        <is>
          <t>WO-20250926-005</t>
        </is>
      </c>
      <c r="D13" s="25" t="inlineStr">
        <is>
          <t>核对物料缺口和供应承诺</t>
        </is>
      </c>
      <c r="E13" s="25" t="inlineStr">
        <is>
          <t>供应链负责人</t>
        </is>
      </c>
      <c r="F13" s="51" t="n">
        <v>45927</v>
      </c>
      <c r="G13" s="25" t="inlineStr">
        <is>
          <t>待处理</t>
        </is>
      </c>
      <c r="H13" s="25" t="str"/>
      <c r="I13" s="25" t="inlineStr">
        <is>
          <t>团队模拟数据</t>
        </is>
      </c>
    </row>
    <row r="14">
      <c r="A14" s="25" t="inlineStr">
        <is>
          <t>TASK-0013</t>
        </is>
      </c>
      <c r="B14" s="25" t="inlineStr">
        <is>
          <t>EVT-0006</t>
        </is>
      </c>
      <c r="C14" s="25" t="inlineStr">
        <is>
          <t>WO-20250929-006</t>
        </is>
      </c>
      <c r="D14" s="25" t="inlineStr">
        <is>
          <t>检查非计划停机原因并反馈预计恢复时间</t>
        </is>
      </c>
      <c r="E14" s="25" t="inlineStr">
        <is>
          <t>设备工程师</t>
        </is>
      </c>
      <c r="F14" s="51" t="n">
        <v>45930</v>
      </c>
      <c r="G14" s="25" t="inlineStr">
        <is>
          <t>处理中</t>
        </is>
      </c>
      <c r="H14" s="25" t="str"/>
      <c r="I14" s="25" t="inlineStr">
        <is>
          <t>团队模拟数据</t>
        </is>
      </c>
    </row>
    <row r="15">
      <c r="A15" s="25" t="inlineStr">
        <is>
          <t>TASK-0014</t>
        </is>
      </c>
      <c r="B15" s="25" t="inlineStr">
        <is>
          <t>EVT-0006</t>
        </is>
      </c>
      <c r="C15" s="25" t="inlineStr">
        <is>
          <t>WO-20250929-006</t>
        </is>
      </c>
      <c r="D15" s="25" t="inlineStr">
        <is>
          <t>核对良率异常及冻结批次</t>
        </is>
      </c>
      <c r="E15" s="25" t="inlineStr">
        <is>
          <t>质量工程师</t>
        </is>
      </c>
      <c r="F15" s="51" t="n">
        <v>45930</v>
      </c>
      <c r="G15" s="25" t="inlineStr">
        <is>
          <t>待处理</t>
        </is>
      </c>
      <c r="H15" s="25" t="str"/>
      <c r="I15" s="25" t="inlineStr">
        <is>
          <t>团队模拟数据</t>
        </is>
      </c>
    </row>
    <row r="16">
      <c r="A16" s="25" t="inlineStr">
        <is>
          <t>TASK-0015</t>
        </is>
      </c>
      <c r="B16" s="25" t="inlineStr">
        <is>
          <t>EVT-0006</t>
        </is>
      </c>
      <c r="C16" s="25" t="inlineStr">
        <is>
          <t>WO-20250929-006</t>
        </is>
      </c>
      <c r="D16" s="25" t="inlineStr">
        <is>
          <t>核对物料缺口和供应承诺</t>
        </is>
      </c>
      <c r="E16" s="25" t="inlineStr">
        <is>
          <t>供应链负责人</t>
        </is>
      </c>
      <c r="F16" s="51" t="n">
        <v>45930</v>
      </c>
      <c r="G16" s="25" t="inlineStr">
        <is>
          <t>待处理</t>
        </is>
      </c>
      <c r="H16" s="25" t="str"/>
      <c r="I16" s="25" t="inlineStr">
        <is>
          <t>团队模拟数据</t>
        </is>
      </c>
    </row>
    <row r="17">
      <c r="A17" s="25" t="inlineStr">
        <is>
          <t>TASK-0016</t>
        </is>
      </c>
      <c r="B17" s="25" t="inlineStr">
        <is>
          <t>EVT-0007</t>
        </is>
      </c>
      <c r="C17" s="25" t="inlineStr">
        <is>
          <t>WO-20250930-007</t>
        </is>
      </c>
      <c r="D17" s="25" t="inlineStr">
        <is>
          <t>检查非计划停机原因并反馈预计恢复时间</t>
        </is>
      </c>
      <c r="E17" s="25" t="inlineStr">
        <is>
          <t>设备工程师</t>
        </is>
      </c>
      <c r="F17" s="51" t="n">
        <v>45931</v>
      </c>
      <c r="G17" s="25" t="inlineStr">
        <is>
          <t>处理中</t>
        </is>
      </c>
      <c r="H17" s="25" t="str"/>
      <c r="I17" s="25" t="inlineStr">
        <is>
          <t>团队模拟数据</t>
        </is>
      </c>
    </row>
    <row r="18">
      <c r="A18" s="25" t="inlineStr">
        <is>
          <t>TASK-0017</t>
        </is>
      </c>
      <c r="B18" s="25" t="inlineStr">
        <is>
          <t>EVT-0007</t>
        </is>
      </c>
      <c r="C18" s="25" t="inlineStr">
        <is>
          <t>WO-20250930-007</t>
        </is>
      </c>
      <c r="D18" s="25" t="inlineStr">
        <is>
          <t>核对良率异常及冻结批次</t>
        </is>
      </c>
      <c r="E18" s="25" t="inlineStr">
        <is>
          <t>质量工程师</t>
        </is>
      </c>
      <c r="F18" s="51" t="n">
        <v>45931</v>
      </c>
      <c r="G18" s="25" t="inlineStr">
        <is>
          <t>待处理</t>
        </is>
      </c>
      <c r="H18" s="25" t="str"/>
      <c r="I18" s="25" t="inlineStr">
        <is>
          <t>团队模拟数据</t>
        </is>
      </c>
    </row>
    <row r="19">
      <c r="A19" s="25" t="inlineStr">
        <is>
          <t>TASK-0018</t>
        </is>
      </c>
      <c r="B19" s="25" t="inlineStr">
        <is>
          <t>EVT-0007</t>
        </is>
      </c>
      <c r="C19" s="25" t="inlineStr">
        <is>
          <t>WO-20250930-007</t>
        </is>
      </c>
      <c r="D19" s="25" t="inlineStr">
        <is>
          <t>核对物料缺口和供应承诺</t>
        </is>
      </c>
      <c r="E19" s="25" t="inlineStr">
        <is>
          <t>供应链负责人</t>
        </is>
      </c>
      <c r="F19" s="51" t="n">
        <v>45931</v>
      </c>
      <c r="G19" s="25" t="inlineStr">
        <is>
          <t>待处理</t>
        </is>
      </c>
      <c r="H19" s="25" t="str"/>
      <c r="I19" s="25" t="inlineStr">
        <is>
          <t>团队模拟数据</t>
        </is>
      </c>
    </row>
    <row r="20">
      <c r="A20" s="25" t="inlineStr">
        <is>
          <t>TASK-0019</t>
        </is>
      </c>
      <c r="B20" s="25" t="inlineStr">
        <is>
          <t>EVT-0009</t>
        </is>
      </c>
      <c r="C20" s="25" t="inlineStr">
        <is>
          <t>WO-20251003-009</t>
        </is>
      </c>
      <c r="D20" s="25" t="inlineStr">
        <is>
          <t>检查非计划停机原因并反馈预计恢复时间</t>
        </is>
      </c>
      <c r="E20" s="25" t="inlineStr">
        <is>
          <t>设备工程师</t>
        </is>
      </c>
      <c r="F20" s="51" t="n">
        <v>45934</v>
      </c>
      <c r="G20" s="25" t="inlineStr">
        <is>
          <t>处理中</t>
        </is>
      </c>
      <c r="H20" s="25" t="str"/>
      <c r="I20" s="25" t="inlineStr">
        <is>
          <t>团队模拟数据</t>
        </is>
      </c>
    </row>
    <row r="21">
      <c r="A21" s="25" t="inlineStr">
        <is>
          <t>TASK-0020</t>
        </is>
      </c>
      <c r="B21" s="25" t="inlineStr">
        <is>
          <t>EVT-0009</t>
        </is>
      </c>
      <c r="C21" s="25" t="inlineStr">
        <is>
          <t>WO-20251003-009</t>
        </is>
      </c>
      <c r="D21" s="25" t="inlineStr">
        <is>
          <t>核对良率异常及冻结批次</t>
        </is>
      </c>
      <c r="E21" s="25" t="inlineStr">
        <is>
          <t>质量工程师</t>
        </is>
      </c>
      <c r="F21" s="51" t="n">
        <v>45934</v>
      </c>
      <c r="G21" s="25" t="inlineStr">
        <is>
          <t>待处理</t>
        </is>
      </c>
      <c r="H21" s="25" t="str"/>
      <c r="I21" s="25" t="inlineStr">
        <is>
          <t>团队模拟数据</t>
        </is>
      </c>
    </row>
    <row r="22">
      <c r="A22" s="25" t="inlineStr">
        <is>
          <t>TASK-0021</t>
        </is>
      </c>
      <c r="B22" s="25" t="inlineStr">
        <is>
          <t>EVT-0009</t>
        </is>
      </c>
      <c r="C22" s="25" t="inlineStr">
        <is>
          <t>WO-20251003-009</t>
        </is>
      </c>
      <c r="D22" s="25" t="inlineStr">
        <is>
          <t>核对物料缺口和供应承诺</t>
        </is>
      </c>
      <c r="E22" s="25" t="inlineStr">
        <is>
          <t>供应链负责人</t>
        </is>
      </c>
      <c r="F22" s="51" t="n">
        <v>45934</v>
      </c>
      <c r="G22" s="25" t="inlineStr">
        <is>
          <t>待处理</t>
        </is>
      </c>
      <c r="H22" s="25" t="str"/>
      <c r="I22" s="25" t="inlineStr">
        <is>
          <t>团队模拟数据</t>
        </is>
      </c>
    </row>
    <row r="23">
      <c r="A23" s="25" t="inlineStr">
        <is>
          <t>TASK-0022</t>
        </is>
      </c>
      <c r="B23" s="25" t="inlineStr">
        <is>
          <t>EVT-0010</t>
        </is>
      </c>
      <c r="C23" s="25" t="inlineStr">
        <is>
          <t>WO-20251006-010</t>
        </is>
      </c>
      <c r="D23" s="25" t="inlineStr">
        <is>
          <t>检查非计划停机原因并反馈预计恢复时间</t>
        </is>
      </c>
      <c r="E23" s="25" t="inlineStr">
        <is>
          <t>设备工程师</t>
        </is>
      </c>
      <c r="F23" s="51" t="n">
        <v>45937</v>
      </c>
      <c r="G23" s="25" t="inlineStr">
        <is>
          <t>处理中</t>
        </is>
      </c>
      <c r="H23" s="25" t="str"/>
      <c r="I23" s="25" t="inlineStr">
        <is>
          <t>团队模拟数据</t>
        </is>
      </c>
    </row>
    <row r="24">
      <c r="A24" s="25" t="inlineStr">
        <is>
          <t>TASK-0023</t>
        </is>
      </c>
      <c r="B24" s="25" t="inlineStr">
        <is>
          <t>EVT-0010</t>
        </is>
      </c>
      <c r="C24" s="25" t="inlineStr">
        <is>
          <t>WO-20251006-010</t>
        </is>
      </c>
      <c r="D24" s="25" t="inlineStr">
        <is>
          <t>核对良率异常及冻结批次</t>
        </is>
      </c>
      <c r="E24" s="25" t="inlineStr">
        <is>
          <t>质量工程师</t>
        </is>
      </c>
      <c r="F24" s="51" t="n">
        <v>45937</v>
      </c>
      <c r="G24" s="25" t="inlineStr">
        <is>
          <t>待处理</t>
        </is>
      </c>
      <c r="H24" s="25" t="str"/>
      <c r="I24" s="25" t="inlineStr">
        <is>
          <t>团队模拟数据</t>
        </is>
      </c>
    </row>
    <row r="25">
      <c r="A25" s="25" t="inlineStr">
        <is>
          <t>TASK-0024</t>
        </is>
      </c>
      <c r="B25" s="25" t="inlineStr">
        <is>
          <t>EVT-0010</t>
        </is>
      </c>
      <c r="C25" s="25" t="inlineStr">
        <is>
          <t>WO-20251006-010</t>
        </is>
      </c>
      <c r="D25" s="25" t="inlineStr">
        <is>
          <t>核对物料缺口和供应承诺</t>
        </is>
      </c>
      <c r="E25" s="25" t="inlineStr">
        <is>
          <t>供应链负责人</t>
        </is>
      </c>
      <c r="F25" s="51" t="n">
        <v>45937</v>
      </c>
      <c r="G25" s="25" t="inlineStr">
        <is>
          <t>待处理</t>
        </is>
      </c>
      <c r="H25" s="25" t="str"/>
      <c r="I25" s="25" t="inlineStr">
        <is>
          <t>团队模拟数据</t>
        </is>
      </c>
    </row>
    <row r="26">
      <c r="A26" s="25" t="inlineStr">
        <is>
          <t>TASK-0025</t>
        </is>
      </c>
      <c r="B26" s="25" t="inlineStr">
        <is>
          <t>EVT-0013</t>
        </is>
      </c>
      <c r="C26" s="25" t="inlineStr">
        <is>
          <t>WO-20251009-013</t>
        </is>
      </c>
      <c r="D26" s="25" t="inlineStr">
        <is>
          <t>检查非计划停机原因并反馈预计恢复时间</t>
        </is>
      </c>
      <c r="E26" s="25" t="inlineStr">
        <is>
          <t>设备工程师</t>
        </is>
      </c>
      <c r="F26" s="51" t="n">
        <v>45940</v>
      </c>
      <c r="G26" s="25" t="inlineStr">
        <is>
          <t>处理中</t>
        </is>
      </c>
      <c r="H26" s="25" t="str"/>
      <c r="I26" s="25" t="inlineStr">
        <is>
          <t>团队模拟数据</t>
        </is>
      </c>
    </row>
    <row r="27">
      <c r="A27" s="25" t="inlineStr">
        <is>
          <t>TASK-0026</t>
        </is>
      </c>
      <c r="B27" s="25" t="inlineStr">
        <is>
          <t>EVT-0013</t>
        </is>
      </c>
      <c r="C27" s="25" t="inlineStr">
        <is>
          <t>WO-20251009-013</t>
        </is>
      </c>
      <c r="D27" s="25" t="inlineStr">
        <is>
          <t>核对良率异常及冻结批次</t>
        </is>
      </c>
      <c r="E27" s="25" t="inlineStr">
        <is>
          <t>质量工程师</t>
        </is>
      </c>
      <c r="F27" s="51" t="n">
        <v>45940</v>
      </c>
      <c r="G27" s="25" t="inlineStr">
        <is>
          <t>待处理</t>
        </is>
      </c>
      <c r="H27" s="25" t="str"/>
      <c r="I27" s="25" t="inlineStr">
        <is>
          <t>团队模拟数据</t>
        </is>
      </c>
    </row>
    <row r="28">
      <c r="A28" s="25" t="inlineStr">
        <is>
          <t>TASK-0027</t>
        </is>
      </c>
      <c r="B28" s="25" t="inlineStr">
        <is>
          <t>EVT-0013</t>
        </is>
      </c>
      <c r="C28" s="25" t="inlineStr">
        <is>
          <t>WO-20251009-013</t>
        </is>
      </c>
      <c r="D28" s="25" t="inlineStr">
        <is>
          <t>核对物料缺口和供应承诺</t>
        </is>
      </c>
      <c r="E28" s="25" t="inlineStr">
        <is>
          <t>供应链负责人</t>
        </is>
      </c>
      <c r="F28" s="51" t="n">
        <v>45940</v>
      </c>
      <c r="G28" s="25" t="inlineStr">
        <is>
          <t>待处理</t>
        </is>
      </c>
      <c r="H28" s="25" t="str"/>
      <c r="I28" s="25" t="inlineStr">
        <is>
          <t>团队模拟数据</t>
        </is>
      </c>
    </row>
    <row r="29">
      <c r="A29" s="25" t="inlineStr">
        <is>
          <t>TASK-0028</t>
        </is>
      </c>
      <c r="B29" s="25" t="inlineStr">
        <is>
          <t>EVT-0015</t>
        </is>
      </c>
      <c r="C29" s="25" t="inlineStr">
        <is>
          <t>WO-20251013-015</t>
        </is>
      </c>
      <c r="D29" s="25" t="inlineStr">
        <is>
          <t>检查非计划停机原因并反馈预计恢复时间</t>
        </is>
      </c>
      <c r="E29" s="25" t="inlineStr">
        <is>
          <t>设备工程师</t>
        </is>
      </c>
      <c r="F29" s="51" t="n">
        <v>45944</v>
      </c>
      <c r="G29" s="25" t="inlineStr">
        <is>
          <t>处理中</t>
        </is>
      </c>
      <c r="H29" s="25" t="str"/>
      <c r="I29" s="25" t="inlineStr">
        <is>
          <t>团队模拟数据</t>
        </is>
      </c>
    </row>
    <row r="30">
      <c r="A30" s="25" t="inlineStr">
        <is>
          <t>TASK-0029</t>
        </is>
      </c>
      <c r="B30" s="25" t="inlineStr">
        <is>
          <t>EVT-0015</t>
        </is>
      </c>
      <c r="C30" s="25" t="inlineStr">
        <is>
          <t>WO-20251013-015</t>
        </is>
      </c>
      <c r="D30" s="25" t="inlineStr">
        <is>
          <t>核对良率异常及冻结批次</t>
        </is>
      </c>
      <c r="E30" s="25" t="inlineStr">
        <is>
          <t>质量工程师</t>
        </is>
      </c>
      <c r="F30" s="51" t="n">
        <v>45944</v>
      </c>
      <c r="G30" s="25" t="inlineStr">
        <is>
          <t>待处理</t>
        </is>
      </c>
      <c r="H30" s="25" t="str"/>
      <c r="I30" s="25" t="inlineStr">
        <is>
          <t>团队模拟数据</t>
        </is>
      </c>
    </row>
    <row r="31">
      <c r="A31" s="25" t="inlineStr">
        <is>
          <t>TASK-0030</t>
        </is>
      </c>
      <c r="B31" s="25" t="inlineStr">
        <is>
          <t>EVT-0015</t>
        </is>
      </c>
      <c r="C31" s="25" t="inlineStr">
        <is>
          <t>WO-20251013-015</t>
        </is>
      </c>
      <c r="D31" s="25" t="inlineStr">
        <is>
          <t>核对物料缺口和供应承诺</t>
        </is>
      </c>
      <c r="E31" s="25" t="inlineStr">
        <is>
          <t>供应链负责人</t>
        </is>
      </c>
      <c r="F31" s="51" t="n">
        <v>45944</v>
      </c>
      <c r="G31" s="25" t="inlineStr">
        <is>
          <t>待处理</t>
        </is>
      </c>
      <c r="H31" s="25" t="str"/>
      <c r="I31" s="25" t="inlineStr">
        <is>
          <t>团队模拟数据</t>
        </is>
      </c>
    </row>
    <row r="32">
      <c r="A32" s="25" t="inlineStr">
        <is>
          <t>TASK-0031</t>
        </is>
      </c>
      <c r="B32" s="25" t="inlineStr">
        <is>
          <t>EVT-0016</t>
        </is>
      </c>
      <c r="C32" s="25" t="inlineStr">
        <is>
          <t>WO-20251014-016</t>
        </is>
      </c>
      <c r="D32" s="25" t="inlineStr">
        <is>
          <t>检查非计划停机原因并反馈预计恢复时间</t>
        </is>
      </c>
      <c r="E32" s="25" t="inlineStr">
        <is>
          <t>设备工程师</t>
        </is>
      </c>
      <c r="F32" s="51" t="n">
        <v>45945</v>
      </c>
      <c r="G32" s="25" t="inlineStr">
        <is>
          <t>处理中</t>
        </is>
      </c>
      <c r="H32" s="25" t="str"/>
      <c r="I32" s="25" t="inlineStr">
        <is>
          <t>团队模拟数据</t>
        </is>
      </c>
    </row>
    <row r="33">
      <c r="A33" s="25" t="inlineStr">
        <is>
          <t>TASK-0032</t>
        </is>
      </c>
      <c r="B33" s="25" t="inlineStr">
        <is>
          <t>EVT-0016</t>
        </is>
      </c>
      <c r="C33" s="25" t="inlineStr">
        <is>
          <t>WO-20251014-016</t>
        </is>
      </c>
      <c r="D33" s="25" t="inlineStr">
        <is>
          <t>核对良率异常及冻结批次</t>
        </is>
      </c>
      <c r="E33" s="25" t="inlineStr">
        <is>
          <t>质量工程师</t>
        </is>
      </c>
      <c r="F33" s="51" t="n">
        <v>45945</v>
      </c>
      <c r="G33" s="25" t="inlineStr">
        <is>
          <t>待处理</t>
        </is>
      </c>
      <c r="H33" s="25" t="str"/>
      <c r="I33" s="25" t="inlineStr">
        <is>
          <t>团队模拟数据</t>
        </is>
      </c>
    </row>
    <row r="34">
      <c r="A34" s="25" t="inlineStr">
        <is>
          <t>TASK-0033</t>
        </is>
      </c>
      <c r="B34" s="25" t="inlineStr">
        <is>
          <t>EVT-0016</t>
        </is>
      </c>
      <c r="C34" s="25" t="inlineStr">
        <is>
          <t>WO-20251014-016</t>
        </is>
      </c>
      <c r="D34" s="25" t="inlineStr">
        <is>
          <t>核对物料缺口和供应承诺</t>
        </is>
      </c>
      <c r="E34" s="25" t="inlineStr">
        <is>
          <t>供应链负责人</t>
        </is>
      </c>
      <c r="F34" s="51" t="n">
        <v>45945</v>
      </c>
      <c r="G34" s="25" t="inlineStr">
        <is>
          <t>待处理</t>
        </is>
      </c>
      <c r="H34" s="25" t="str"/>
      <c r="I34" s="25" t="inlineStr">
        <is>
          <t>团队模拟数据</t>
        </is>
      </c>
    </row>
    <row r="35">
      <c r="A35" s="25" t="inlineStr">
        <is>
          <t>TASK-0034</t>
        </is>
      </c>
      <c r="B35" s="25" t="inlineStr">
        <is>
          <t>EVT-0017</t>
        </is>
      </c>
      <c r="C35" s="25" t="inlineStr">
        <is>
          <t>WO-20251015-017</t>
        </is>
      </c>
      <c r="D35" s="25" t="inlineStr">
        <is>
          <t>检查非计划停机原因并反馈预计恢复时间</t>
        </is>
      </c>
      <c r="E35" s="25" t="inlineStr">
        <is>
          <t>设备工程师</t>
        </is>
      </c>
      <c r="F35" s="51" t="n">
        <v>45946</v>
      </c>
      <c r="G35" s="25" t="inlineStr">
        <is>
          <t>处理中</t>
        </is>
      </c>
      <c r="H35" s="25" t="str"/>
      <c r="I35" s="25" t="inlineStr">
        <is>
          <t>团队模拟数据</t>
        </is>
      </c>
    </row>
    <row r="36">
      <c r="A36" s="25" t="inlineStr">
        <is>
          <t>TASK-0035</t>
        </is>
      </c>
      <c r="B36" s="25" t="inlineStr">
        <is>
          <t>EVT-0017</t>
        </is>
      </c>
      <c r="C36" s="25" t="inlineStr">
        <is>
          <t>WO-20251015-017</t>
        </is>
      </c>
      <c r="D36" s="25" t="inlineStr">
        <is>
          <t>核对良率异常及冻结批次</t>
        </is>
      </c>
      <c r="E36" s="25" t="inlineStr">
        <is>
          <t>质量工程师</t>
        </is>
      </c>
      <c r="F36" s="51" t="n">
        <v>45946</v>
      </c>
      <c r="G36" s="25" t="inlineStr">
        <is>
          <t>待处理</t>
        </is>
      </c>
      <c r="H36" s="25" t="str"/>
      <c r="I36" s="25" t="inlineStr">
        <is>
          <t>团队模拟数据</t>
        </is>
      </c>
    </row>
    <row r="37">
      <c r="A37" s="25" t="inlineStr">
        <is>
          <t>TASK-0036</t>
        </is>
      </c>
      <c r="B37" s="25" t="inlineStr">
        <is>
          <t>EVT-0017</t>
        </is>
      </c>
      <c r="C37" s="25" t="inlineStr">
        <is>
          <t>WO-20251015-017</t>
        </is>
      </c>
      <c r="D37" s="25" t="inlineStr">
        <is>
          <t>核对物料缺口和供应承诺</t>
        </is>
      </c>
      <c r="E37" s="25" t="inlineStr">
        <is>
          <t>供应链负责人</t>
        </is>
      </c>
      <c r="F37" s="51" t="n">
        <v>45946</v>
      </c>
      <c r="G37" s="25" t="inlineStr">
        <is>
          <t>待处理</t>
        </is>
      </c>
      <c r="H37" s="25" t="str"/>
      <c r="I37" s="25" t="inlineStr">
        <is>
          <t>团队模拟数据</t>
        </is>
      </c>
    </row>
    <row r="38">
      <c r="A38" s="25" t="inlineStr">
        <is>
          <t>TASK-0037</t>
        </is>
      </c>
      <c r="B38" s="25" t="inlineStr">
        <is>
          <t>EVT-0018</t>
        </is>
      </c>
      <c r="C38" s="25" t="inlineStr">
        <is>
          <t>WO-20251016-018</t>
        </is>
      </c>
      <c r="D38" s="25" t="inlineStr">
        <is>
          <t>检查非计划停机原因并反馈预计恢复时间</t>
        </is>
      </c>
      <c r="E38" s="25" t="inlineStr">
        <is>
          <t>设备工程师</t>
        </is>
      </c>
      <c r="F38" s="51" t="n">
        <v>45947</v>
      </c>
      <c r="G38" s="25" t="inlineStr">
        <is>
          <t>处理中</t>
        </is>
      </c>
      <c r="H38" s="25" t="str"/>
      <c r="I38" s="25" t="inlineStr">
        <is>
          <t>团队模拟数据</t>
        </is>
      </c>
    </row>
    <row r="39">
      <c r="A39" s="25" t="inlineStr">
        <is>
          <t>TASK-0038</t>
        </is>
      </c>
      <c r="B39" s="25" t="inlineStr">
        <is>
          <t>EVT-0018</t>
        </is>
      </c>
      <c r="C39" s="25" t="inlineStr">
        <is>
          <t>WO-20251016-018</t>
        </is>
      </c>
      <c r="D39" s="25" t="inlineStr">
        <is>
          <t>核对良率异常及冻结批次</t>
        </is>
      </c>
      <c r="E39" s="25" t="inlineStr">
        <is>
          <t>质量工程师</t>
        </is>
      </c>
      <c r="F39" s="51" t="n">
        <v>45947</v>
      </c>
      <c r="G39" s="25" t="inlineStr">
        <is>
          <t>待处理</t>
        </is>
      </c>
      <c r="H39" s="25" t="str"/>
      <c r="I39" s="25" t="inlineStr">
        <is>
          <t>团队模拟数据</t>
        </is>
      </c>
    </row>
    <row r="40">
      <c r="A40" s="25" t="inlineStr">
        <is>
          <t>TASK-0039</t>
        </is>
      </c>
      <c r="B40" s="25" t="inlineStr">
        <is>
          <t>EVT-0018</t>
        </is>
      </c>
      <c r="C40" s="25" t="inlineStr">
        <is>
          <t>WO-20251016-018</t>
        </is>
      </c>
      <c r="D40" s="25" t="inlineStr">
        <is>
          <t>核对物料缺口和供应承诺</t>
        </is>
      </c>
      <c r="E40" s="25" t="inlineStr">
        <is>
          <t>供应链负责人</t>
        </is>
      </c>
      <c r="F40" s="51" t="n">
        <v>45947</v>
      </c>
      <c r="G40" s="25" t="inlineStr">
        <is>
          <t>待处理</t>
        </is>
      </c>
      <c r="H40" s="25" t="str"/>
      <c r="I40" s="25" t="inlineStr">
        <is>
          <t>团队模拟数据</t>
        </is>
      </c>
    </row>
    <row r="41">
      <c r="A41" s="25" t="inlineStr">
        <is>
          <t>TASK-0040</t>
        </is>
      </c>
      <c r="B41" s="25" t="inlineStr">
        <is>
          <t>EVT-0019</t>
        </is>
      </c>
      <c r="C41" s="25" t="inlineStr">
        <is>
          <t>WO-20251017-019</t>
        </is>
      </c>
      <c r="D41" s="25" t="inlineStr">
        <is>
          <t>检查非计划停机原因并反馈预计恢复时间</t>
        </is>
      </c>
      <c r="E41" s="25" t="inlineStr">
        <is>
          <t>设备工程师</t>
        </is>
      </c>
      <c r="F41" s="51" t="n">
        <v>45948</v>
      </c>
      <c r="G41" s="25" t="inlineStr">
        <is>
          <t>处理中</t>
        </is>
      </c>
      <c r="H41" s="25" t="str"/>
      <c r="I41" s="25" t="inlineStr">
        <is>
          <t>团队模拟数据</t>
        </is>
      </c>
    </row>
    <row r="42">
      <c r="A42" s="25" t="inlineStr">
        <is>
          <t>TASK-0041</t>
        </is>
      </c>
      <c r="B42" s="25" t="inlineStr">
        <is>
          <t>EVT-0019</t>
        </is>
      </c>
      <c r="C42" s="25" t="inlineStr">
        <is>
          <t>WO-20251017-019</t>
        </is>
      </c>
      <c r="D42" s="25" t="inlineStr">
        <is>
          <t>核对良率异常及冻结批次</t>
        </is>
      </c>
      <c r="E42" s="25" t="inlineStr">
        <is>
          <t>质量工程师</t>
        </is>
      </c>
      <c r="F42" s="51" t="n">
        <v>45948</v>
      </c>
      <c r="G42" s="25" t="inlineStr">
        <is>
          <t>待处理</t>
        </is>
      </c>
      <c r="H42" s="25" t="str"/>
      <c r="I42" s="25" t="inlineStr">
        <is>
          <t>团队模拟数据</t>
        </is>
      </c>
    </row>
    <row r="43">
      <c r="A43" s="25" t="inlineStr">
        <is>
          <t>TASK-0042</t>
        </is>
      </c>
      <c r="B43" s="25" t="inlineStr">
        <is>
          <t>EVT-0019</t>
        </is>
      </c>
      <c r="C43" s="25" t="inlineStr">
        <is>
          <t>WO-20251017-019</t>
        </is>
      </c>
      <c r="D43" s="25" t="inlineStr">
        <is>
          <t>核对物料缺口和供应承诺</t>
        </is>
      </c>
      <c r="E43" s="25" t="inlineStr">
        <is>
          <t>供应链负责人</t>
        </is>
      </c>
      <c r="F43" s="51" t="n">
        <v>45948</v>
      </c>
      <c r="G43" s="25" t="inlineStr">
        <is>
          <t>待处理</t>
        </is>
      </c>
      <c r="H43" s="25" t="str"/>
      <c r="I43" s="25" t="inlineStr">
        <is>
          <t>团队模拟数据</t>
        </is>
      </c>
    </row>
    <row r="44">
      <c r="A44" s="25" t="inlineStr">
        <is>
          <t>TASK-0043</t>
        </is>
      </c>
      <c r="B44" s="25" t="inlineStr">
        <is>
          <t>EVT-0020</t>
        </is>
      </c>
      <c r="C44" s="25" t="inlineStr">
        <is>
          <t>WO-20251020-020</t>
        </is>
      </c>
      <c r="D44" s="25" t="inlineStr">
        <is>
          <t>检查非计划停机原因并反馈预计恢复时间</t>
        </is>
      </c>
      <c r="E44" s="25" t="inlineStr">
        <is>
          <t>设备工程师</t>
        </is>
      </c>
      <c r="F44" s="51" t="n">
        <v>45951</v>
      </c>
      <c r="G44" s="25" t="inlineStr">
        <is>
          <t>处理中</t>
        </is>
      </c>
      <c r="H44" s="25" t="str"/>
      <c r="I44" s="25" t="inlineStr">
        <is>
          <t>团队模拟数据</t>
        </is>
      </c>
    </row>
    <row r="45">
      <c r="A45" s="25" t="inlineStr">
        <is>
          <t>TASK-0044</t>
        </is>
      </c>
      <c r="B45" s="25" t="inlineStr">
        <is>
          <t>EVT-0020</t>
        </is>
      </c>
      <c r="C45" s="25" t="inlineStr">
        <is>
          <t>WO-20251020-020</t>
        </is>
      </c>
      <c r="D45" s="25" t="inlineStr">
        <is>
          <t>核对良率异常及冻结批次</t>
        </is>
      </c>
      <c r="E45" s="25" t="inlineStr">
        <is>
          <t>质量工程师</t>
        </is>
      </c>
      <c r="F45" s="51" t="n">
        <v>45951</v>
      </c>
      <c r="G45" s="25" t="inlineStr">
        <is>
          <t>待处理</t>
        </is>
      </c>
      <c r="H45" s="25" t="str"/>
      <c r="I45" s="25" t="inlineStr">
        <is>
          <t>团队模拟数据</t>
        </is>
      </c>
    </row>
    <row r="46">
      <c r="A46" s="25" t="inlineStr">
        <is>
          <t>TASK-0045</t>
        </is>
      </c>
      <c r="B46" s="25" t="inlineStr">
        <is>
          <t>EVT-0020</t>
        </is>
      </c>
      <c r="C46" s="25" t="inlineStr">
        <is>
          <t>WO-20251020-020</t>
        </is>
      </c>
      <c r="D46" s="25" t="inlineStr">
        <is>
          <t>核对物料缺口和供应承诺</t>
        </is>
      </c>
      <c r="E46" s="25" t="inlineStr">
        <is>
          <t>供应链负责人</t>
        </is>
      </c>
      <c r="F46" s="51" t="n">
        <v>45951</v>
      </c>
      <c r="G46" s="25" t="inlineStr">
        <is>
          <t>待处理</t>
        </is>
      </c>
      <c r="H46" s="25" t="str"/>
      <c r="I46" s="25" t="inlineStr">
        <is>
          <t>团队模拟数据</t>
        </is>
      </c>
    </row>
    <row r="47">
      <c r="A47" s="25" t="inlineStr">
        <is>
          <t>TASK-0046</t>
        </is>
      </c>
      <c r="B47" s="25" t="inlineStr">
        <is>
          <t>EVT-0021</t>
        </is>
      </c>
      <c r="C47" s="25" t="inlineStr">
        <is>
          <t>WO-20251021-021</t>
        </is>
      </c>
      <c r="D47" s="25" t="inlineStr">
        <is>
          <t>检查非计划停机原因并反馈预计恢复时间</t>
        </is>
      </c>
      <c r="E47" s="25" t="inlineStr">
        <is>
          <t>设备工程师</t>
        </is>
      </c>
      <c r="F47" s="51" t="n">
        <v>45952</v>
      </c>
      <c r="G47" s="25" t="inlineStr">
        <is>
          <t>处理中</t>
        </is>
      </c>
      <c r="H47" s="25" t="str"/>
      <c r="I47" s="25" t="inlineStr">
        <is>
          <t>团队模拟数据</t>
        </is>
      </c>
    </row>
    <row r="48">
      <c r="A48" s="25" t="inlineStr">
        <is>
          <t>TASK-0047</t>
        </is>
      </c>
      <c r="B48" s="25" t="inlineStr">
        <is>
          <t>EVT-0021</t>
        </is>
      </c>
      <c r="C48" s="25" t="inlineStr">
        <is>
          <t>WO-20251021-021</t>
        </is>
      </c>
      <c r="D48" s="25" t="inlineStr">
        <is>
          <t>核对良率异常及冻结批次</t>
        </is>
      </c>
      <c r="E48" s="25" t="inlineStr">
        <is>
          <t>质量工程师</t>
        </is>
      </c>
      <c r="F48" s="51" t="n">
        <v>45952</v>
      </c>
      <c r="G48" s="25" t="inlineStr">
        <is>
          <t>待处理</t>
        </is>
      </c>
      <c r="H48" s="25" t="str"/>
      <c r="I48" s="25" t="inlineStr">
        <is>
          <t>团队模拟数据</t>
        </is>
      </c>
    </row>
    <row r="49">
      <c r="A49" s="25" t="inlineStr">
        <is>
          <t>TASK-0048</t>
        </is>
      </c>
      <c r="B49" s="25" t="inlineStr">
        <is>
          <t>EVT-0021</t>
        </is>
      </c>
      <c r="C49" s="25" t="inlineStr">
        <is>
          <t>WO-20251021-021</t>
        </is>
      </c>
      <c r="D49" s="25" t="inlineStr">
        <is>
          <t>核对物料缺口和供应承诺</t>
        </is>
      </c>
      <c r="E49" s="25" t="inlineStr">
        <is>
          <t>供应链负责人</t>
        </is>
      </c>
      <c r="F49" s="51" t="n">
        <v>45952</v>
      </c>
      <c r="G49" s="25" t="inlineStr">
        <is>
          <t>待处理</t>
        </is>
      </c>
      <c r="H49" s="25" t="str"/>
      <c r="I49" s="25" t="inlineStr">
        <is>
          <t>团队模拟数据</t>
        </is>
      </c>
    </row>
    <row r="50">
      <c r="A50" s="25" t="inlineStr">
        <is>
          <t>TASK-0049</t>
        </is>
      </c>
      <c r="B50" s="25" t="inlineStr">
        <is>
          <t>EVT-0022</t>
        </is>
      </c>
      <c r="C50" s="25" t="inlineStr">
        <is>
          <t>WO-20251022-022</t>
        </is>
      </c>
      <c r="D50" s="25" t="inlineStr">
        <is>
          <t>检查非计划停机原因并反馈预计恢复时间</t>
        </is>
      </c>
      <c r="E50" s="25" t="inlineStr">
        <is>
          <t>设备工程师</t>
        </is>
      </c>
      <c r="F50" s="51" t="n">
        <v>45953</v>
      </c>
      <c r="G50" s="25" t="inlineStr">
        <is>
          <t>处理中</t>
        </is>
      </c>
      <c r="H50" s="25" t="str"/>
      <c r="I50" s="25" t="inlineStr">
        <is>
          <t>团队模拟数据</t>
        </is>
      </c>
    </row>
    <row r="51">
      <c r="A51" s="25" t="inlineStr">
        <is>
          <t>TASK-0050</t>
        </is>
      </c>
      <c r="B51" s="25" t="inlineStr">
        <is>
          <t>EVT-0022</t>
        </is>
      </c>
      <c r="C51" s="25" t="inlineStr">
        <is>
          <t>WO-20251022-022</t>
        </is>
      </c>
      <c r="D51" s="25" t="inlineStr">
        <is>
          <t>核对良率异常及冻结批次</t>
        </is>
      </c>
      <c r="E51" s="25" t="inlineStr">
        <is>
          <t>质量工程师</t>
        </is>
      </c>
      <c r="F51" s="51" t="n">
        <v>45953</v>
      </c>
      <c r="G51" s="25" t="inlineStr">
        <is>
          <t>待处理</t>
        </is>
      </c>
      <c r="H51" s="25" t="str"/>
      <c r="I51" s="25" t="inlineStr">
        <is>
          <t>团队模拟数据</t>
        </is>
      </c>
    </row>
    <row r="52">
      <c r="A52" s="25" t="inlineStr">
        <is>
          <t>TASK-0051</t>
        </is>
      </c>
      <c r="B52" s="25" t="inlineStr">
        <is>
          <t>EVT-0022</t>
        </is>
      </c>
      <c r="C52" s="25" t="inlineStr">
        <is>
          <t>WO-20251022-022</t>
        </is>
      </c>
      <c r="D52" s="25" t="inlineStr">
        <is>
          <t>核对物料缺口和供应承诺</t>
        </is>
      </c>
      <c r="E52" s="25" t="inlineStr">
        <is>
          <t>供应链负责人</t>
        </is>
      </c>
      <c r="F52" s="51" t="n">
        <v>45953</v>
      </c>
      <c r="G52" s="25" t="inlineStr">
        <is>
          <t>待处理</t>
        </is>
      </c>
      <c r="H52" s="25" t="str"/>
      <c r="I52" s="25" t="inlineStr">
        <is>
          <t>团队模拟数据</t>
        </is>
      </c>
    </row>
    <row r="53">
      <c r="A53" s="25" t="inlineStr">
        <is>
          <t>TASK-0052</t>
        </is>
      </c>
      <c r="B53" s="25" t="inlineStr">
        <is>
          <t>EVT-0023</t>
        </is>
      </c>
      <c r="C53" s="25" t="inlineStr">
        <is>
          <t>WO-20251023-023</t>
        </is>
      </c>
      <c r="D53" s="25" t="inlineStr">
        <is>
          <t>检查非计划停机原因并反馈预计恢复时间</t>
        </is>
      </c>
      <c r="E53" s="25" t="inlineStr">
        <is>
          <t>设备工程师</t>
        </is>
      </c>
      <c r="F53" s="51" t="n">
        <v>45954</v>
      </c>
      <c r="G53" s="25" t="inlineStr">
        <is>
          <t>处理中</t>
        </is>
      </c>
      <c r="H53" s="25" t="str"/>
      <c r="I53" s="25" t="inlineStr">
        <is>
          <t>团队模拟数据</t>
        </is>
      </c>
    </row>
    <row r="54">
      <c r="A54" s="25" t="inlineStr">
        <is>
          <t>TASK-0053</t>
        </is>
      </c>
      <c r="B54" s="25" t="inlineStr">
        <is>
          <t>EVT-0023</t>
        </is>
      </c>
      <c r="C54" s="25" t="inlineStr">
        <is>
          <t>WO-20251023-023</t>
        </is>
      </c>
      <c r="D54" s="25" t="inlineStr">
        <is>
          <t>核对良率异常及冻结批次</t>
        </is>
      </c>
      <c r="E54" s="25" t="inlineStr">
        <is>
          <t>质量工程师</t>
        </is>
      </c>
      <c r="F54" s="51" t="n">
        <v>45954</v>
      </c>
      <c r="G54" s="25" t="inlineStr">
        <is>
          <t>待处理</t>
        </is>
      </c>
      <c r="H54" s="25" t="str"/>
      <c r="I54" s="25" t="inlineStr">
        <is>
          <t>团队模拟数据</t>
        </is>
      </c>
    </row>
    <row r="55">
      <c r="A55" s="25" t="inlineStr">
        <is>
          <t>TASK-0054</t>
        </is>
      </c>
      <c r="B55" s="25" t="inlineStr">
        <is>
          <t>EVT-0023</t>
        </is>
      </c>
      <c r="C55" s="25" t="inlineStr">
        <is>
          <t>WO-20251023-023</t>
        </is>
      </c>
      <c r="D55" s="25" t="inlineStr">
        <is>
          <t>核对物料缺口和供应承诺</t>
        </is>
      </c>
      <c r="E55" s="25" t="inlineStr">
        <is>
          <t>供应链负责人</t>
        </is>
      </c>
      <c r="F55" s="51" t="n">
        <v>45954</v>
      </c>
      <c r="G55" s="25" t="inlineStr">
        <is>
          <t>待处理</t>
        </is>
      </c>
      <c r="H55" s="25" t="str"/>
      <c r="I55" s="25" t="inlineStr">
        <is>
          <t>团队模拟数据</t>
        </is>
      </c>
    </row>
    <row r="56">
      <c r="A56" s="25" t="inlineStr">
        <is>
          <t>TASK-0055</t>
        </is>
      </c>
      <c r="B56" s="25" t="inlineStr">
        <is>
          <t>EVT-0024</t>
        </is>
      </c>
      <c r="C56" s="25" t="inlineStr">
        <is>
          <t>WO-20251024-024</t>
        </is>
      </c>
      <c r="D56" s="25" t="inlineStr">
        <is>
          <t>检查非计划停机原因并反馈预计恢复时间</t>
        </is>
      </c>
      <c r="E56" s="25" t="inlineStr">
        <is>
          <t>设备工程师</t>
        </is>
      </c>
      <c r="F56" s="51" t="n">
        <v>45955</v>
      </c>
      <c r="G56" s="25" t="inlineStr">
        <is>
          <t>处理中</t>
        </is>
      </c>
      <c r="H56" s="25" t="str"/>
      <c r="I56" s="25" t="inlineStr">
        <is>
          <t>团队模拟数据</t>
        </is>
      </c>
    </row>
    <row r="57">
      <c r="A57" s="25" t="inlineStr">
        <is>
          <t>TASK-0056</t>
        </is>
      </c>
      <c r="B57" s="25" t="inlineStr">
        <is>
          <t>EVT-0024</t>
        </is>
      </c>
      <c r="C57" s="25" t="inlineStr">
        <is>
          <t>WO-20251024-024</t>
        </is>
      </c>
      <c r="D57" s="25" t="inlineStr">
        <is>
          <t>核对良率异常及冻结批次</t>
        </is>
      </c>
      <c r="E57" s="25" t="inlineStr">
        <is>
          <t>质量工程师</t>
        </is>
      </c>
      <c r="F57" s="51" t="n">
        <v>45955</v>
      </c>
      <c r="G57" s="25" t="inlineStr">
        <is>
          <t>待处理</t>
        </is>
      </c>
      <c r="H57" s="25" t="str"/>
      <c r="I57" s="25" t="inlineStr">
        <is>
          <t>团队模拟数据</t>
        </is>
      </c>
    </row>
    <row r="58">
      <c r="A58" s="25" t="inlineStr">
        <is>
          <t>TASK-0057</t>
        </is>
      </c>
      <c r="B58" s="25" t="inlineStr">
        <is>
          <t>EVT-0024</t>
        </is>
      </c>
      <c r="C58" s="25" t="inlineStr">
        <is>
          <t>WO-20251024-024</t>
        </is>
      </c>
      <c r="D58" s="25" t="inlineStr">
        <is>
          <t>核对物料缺口和供应承诺</t>
        </is>
      </c>
      <c r="E58" s="25" t="inlineStr">
        <is>
          <t>供应链负责人</t>
        </is>
      </c>
      <c r="F58" s="51" t="n">
        <v>45955</v>
      </c>
      <c r="G58" s="25" t="inlineStr">
        <is>
          <t>待处理</t>
        </is>
      </c>
      <c r="H58" s="25" t="str"/>
      <c r="I58" s="25" t="inlineStr">
        <is>
          <t>团队模拟数据</t>
        </is>
      </c>
    </row>
    <row r="59">
      <c r="A59" s="25" t="inlineStr">
        <is>
          <t>TASK-0058</t>
        </is>
      </c>
      <c r="B59" s="25" t="inlineStr">
        <is>
          <t>EVT-0025</t>
        </is>
      </c>
      <c r="C59" s="25" t="inlineStr">
        <is>
          <t>WO-20251027-025</t>
        </is>
      </c>
      <c r="D59" s="25" t="inlineStr">
        <is>
          <t>检查非计划停机原因并反馈预计恢复时间</t>
        </is>
      </c>
      <c r="E59" s="25" t="inlineStr">
        <is>
          <t>设备工程师</t>
        </is>
      </c>
      <c r="F59" s="51" t="n">
        <v>45958</v>
      </c>
      <c r="G59" s="25" t="inlineStr">
        <is>
          <t>处理中</t>
        </is>
      </c>
      <c r="H59" s="25" t="str"/>
      <c r="I59" s="25" t="inlineStr">
        <is>
          <t>团队模拟数据</t>
        </is>
      </c>
    </row>
    <row r="60">
      <c r="A60" s="25" t="inlineStr">
        <is>
          <t>TASK-0059</t>
        </is>
      </c>
      <c r="B60" s="25" t="inlineStr">
        <is>
          <t>EVT-0025</t>
        </is>
      </c>
      <c r="C60" s="25" t="inlineStr">
        <is>
          <t>WO-20251027-025</t>
        </is>
      </c>
      <c r="D60" s="25" t="inlineStr">
        <is>
          <t>核对良率异常及冻结批次</t>
        </is>
      </c>
      <c r="E60" s="25" t="inlineStr">
        <is>
          <t>质量工程师</t>
        </is>
      </c>
      <c r="F60" s="51" t="n">
        <v>45958</v>
      </c>
      <c r="G60" s="25" t="inlineStr">
        <is>
          <t>待处理</t>
        </is>
      </c>
      <c r="H60" s="25" t="str"/>
      <c r="I60" s="25" t="inlineStr">
        <is>
          <t>团队模拟数据</t>
        </is>
      </c>
    </row>
    <row r="61">
      <c r="A61" s="25" t="inlineStr">
        <is>
          <t>TASK-0060</t>
        </is>
      </c>
      <c r="B61" s="25" t="inlineStr">
        <is>
          <t>EVT-0025</t>
        </is>
      </c>
      <c r="C61" s="25" t="inlineStr">
        <is>
          <t>WO-20251027-025</t>
        </is>
      </c>
      <c r="D61" s="25" t="inlineStr">
        <is>
          <t>核对物料缺口和供应承诺</t>
        </is>
      </c>
      <c r="E61" s="25" t="inlineStr">
        <is>
          <t>供应链负责人</t>
        </is>
      </c>
      <c r="F61" s="51" t="n">
        <v>45958</v>
      </c>
      <c r="G61" s="25" t="inlineStr">
        <is>
          <t>待处理</t>
        </is>
      </c>
      <c r="H61" s="25" t="str"/>
      <c r="I61" s="25" t="inlineStr">
        <is>
          <t>团队模拟数据</t>
        </is>
      </c>
    </row>
    <row r="62">
      <c r="A62" s="25" t="inlineStr">
        <is>
          <t>TASK-0061</t>
        </is>
      </c>
      <c r="B62" s="25" t="inlineStr">
        <is>
          <t>EVT-0026</t>
        </is>
      </c>
      <c r="C62" s="25" t="inlineStr">
        <is>
          <t>WO-20251029-026</t>
        </is>
      </c>
      <c r="D62" s="25" t="inlineStr">
        <is>
          <t>检查非计划停机原因并反馈预计恢复时间</t>
        </is>
      </c>
      <c r="E62" s="25" t="inlineStr">
        <is>
          <t>设备工程师</t>
        </is>
      </c>
      <c r="F62" s="51" t="n">
        <v>45960</v>
      </c>
      <c r="G62" s="25" t="inlineStr">
        <is>
          <t>处理中</t>
        </is>
      </c>
      <c r="H62" s="25" t="str"/>
      <c r="I62" s="25" t="inlineStr">
        <is>
          <t>团队模拟数据</t>
        </is>
      </c>
    </row>
    <row r="63">
      <c r="A63" s="25" t="inlineStr">
        <is>
          <t>TASK-0062</t>
        </is>
      </c>
      <c r="B63" s="25" t="inlineStr">
        <is>
          <t>EVT-0026</t>
        </is>
      </c>
      <c r="C63" s="25" t="inlineStr">
        <is>
          <t>WO-20251029-026</t>
        </is>
      </c>
      <c r="D63" s="25" t="inlineStr">
        <is>
          <t>核对良率异常及冻结批次</t>
        </is>
      </c>
      <c r="E63" s="25" t="inlineStr">
        <is>
          <t>质量工程师</t>
        </is>
      </c>
      <c r="F63" s="51" t="n">
        <v>45960</v>
      </c>
      <c r="G63" s="25" t="inlineStr">
        <is>
          <t>待处理</t>
        </is>
      </c>
      <c r="H63" s="25" t="str"/>
      <c r="I63" s="25" t="inlineStr">
        <is>
          <t>团队模拟数据</t>
        </is>
      </c>
    </row>
    <row r="64">
      <c r="A64" s="25" t="inlineStr">
        <is>
          <t>TASK-0063</t>
        </is>
      </c>
      <c r="B64" s="25" t="inlineStr">
        <is>
          <t>EVT-0026</t>
        </is>
      </c>
      <c r="C64" s="25" t="inlineStr">
        <is>
          <t>WO-20251029-026</t>
        </is>
      </c>
      <c r="D64" s="25" t="inlineStr">
        <is>
          <t>核对物料缺口和供应承诺</t>
        </is>
      </c>
      <c r="E64" s="25" t="inlineStr">
        <is>
          <t>供应链负责人</t>
        </is>
      </c>
      <c r="F64" s="51" t="n">
        <v>45960</v>
      </c>
      <c r="G64" s="25" t="inlineStr">
        <is>
          <t>待处理</t>
        </is>
      </c>
      <c r="H64" s="25" t="str"/>
      <c r="I64" s="25" t="inlineStr">
        <is>
          <t>团队模拟数据</t>
        </is>
      </c>
    </row>
    <row r="65">
      <c r="A65" s="25" t="inlineStr">
        <is>
          <t>TASK-0064</t>
        </is>
      </c>
      <c r="B65" s="25" t="inlineStr">
        <is>
          <t>EVT-0027</t>
        </is>
      </c>
      <c r="C65" s="25" t="inlineStr">
        <is>
          <t>WO-20251030-027</t>
        </is>
      </c>
      <c r="D65" s="25" t="inlineStr">
        <is>
          <t>检查非计划停机原因并反馈预计恢复时间</t>
        </is>
      </c>
      <c r="E65" s="25" t="inlineStr">
        <is>
          <t>设备工程师</t>
        </is>
      </c>
      <c r="F65" s="51" t="n">
        <v>45961</v>
      </c>
      <c r="G65" s="25" t="inlineStr">
        <is>
          <t>处理中</t>
        </is>
      </c>
      <c r="H65" s="25" t="str"/>
      <c r="I65" s="25" t="inlineStr">
        <is>
          <t>团队模拟数据</t>
        </is>
      </c>
    </row>
    <row r="66">
      <c r="A66" s="25" t="inlineStr">
        <is>
          <t>TASK-0065</t>
        </is>
      </c>
      <c r="B66" s="25" t="inlineStr">
        <is>
          <t>EVT-0027</t>
        </is>
      </c>
      <c r="C66" s="25" t="inlineStr">
        <is>
          <t>WO-20251030-027</t>
        </is>
      </c>
      <c r="D66" s="25" t="inlineStr">
        <is>
          <t>核对良率异常及冻结批次</t>
        </is>
      </c>
      <c r="E66" s="25" t="inlineStr">
        <is>
          <t>质量工程师</t>
        </is>
      </c>
      <c r="F66" s="51" t="n">
        <v>45961</v>
      </c>
      <c r="G66" s="25" t="inlineStr">
        <is>
          <t>待处理</t>
        </is>
      </c>
      <c r="H66" s="25" t="str"/>
      <c r="I66" s="25" t="inlineStr">
        <is>
          <t>团队模拟数据</t>
        </is>
      </c>
    </row>
    <row r="67">
      <c r="A67" s="25" t="inlineStr">
        <is>
          <t>TASK-0066</t>
        </is>
      </c>
      <c r="B67" s="25" t="inlineStr">
        <is>
          <t>EVT-0027</t>
        </is>
      </c>
      <c r="C67" s="25" t="inlineStr">
        <is>
          <t>WO-20251030-027</t>
        </is>
      </c>
      <c r="D67" s="25" t="inlineStr">
        <is>
          <t>核对物料缺口和供应承诺</t>
        </is>
      </c>
      <c r="E67" s="25" t="inlineStr">
        <is>
          <t>供应链负责人</t>
        </is>
      </c>
      <c r="F67" s="51" t="n">
        <v>45961</v>
      </c>
      <c r="G67" s="25" t="inlineStr">
        <is>
          <t>待处理</t>
        </is>
      </c>
      <c r="H67" s="25" t="str"/>
      <c r="I67" s="25" t="inlineStr">
        <is>
          <t>团队模拟数据</t>
        </is>
      </c>
    </row>
    <row r="68">
      <c r="A68" s="25" t="inlineStr">
        <is>
          <t>TASK-0067</t>
        </is>
      </c>
      <c r="B68" s="25" t="inlineStr">
        <is>
          <t>EVT-0028</t>
        </is>
      </c>
      <c r="C68" s="25" t="inlineStr">
        <is>
          <t>WO-20251031-028</t>
        </is>
      </c>
      <c r="D68" s="25" t="inlineStr">
        <is>
          <t>检查非计划停机原因并反馈预计恢复时间</t>
        </is>
      </c>
      <c r="E68" s="25" t="inlineStr">
        <is>
          <t>设备工程师</t>
        </is>
      </c>
      <c r="F68" s="51" t="n">
        <v>45962</v>
      </c>
      <c r="G68" s="25" t="inlineStr">
        <is>
          <t>处理中</t>
        </is>
      </c>
      <c r="H68" s="25" t="str"/>
      <c r="I68" s="25" t="inlineStr">
        <is>
          <t>团队模拟数据</t>
        </is>
      </c>
    </row>
    <row r="69">
      <c r="A69" s="25" t="inlineStr">
        <is>
          <t>TASK-0068</t>
        </is>
      </c>
      <c r="B69" s="25" t="inlineStr">
        <is>
          <t>EVT-0028</t>
        </is>
      </c>
      <c r="C69" s="25" t="inlineStr">
        <is>
          <t>WO-20251031-028</t>
        </is>
      </c>
      <c r="D69" s="25" t="inlineStr">
        <is>
          <t>核对良率异常及冻结批次</t>
        </is>
      </c>
      <c r="E69" s="25" t="inlineStr">
        <is>
          <t>质量工程师</t>
        </is>
      </c>
      <c r="F69" s="51" t="n">
        <v>45962</v>
      </c>
      <c r="G69" s="25" t="inlineStr">
        <is>
          <t>待处理</t>
        </is>
      </c>
      <c r="H69" s="25" t="str"/>
      <c r="I69" s="25" t="inlineStr">
        <is>
          <t>团队模拟数据</t>
        </is>
      </c>
    </row>
    <row r="70">
      <c r="A70" s="25" t="inlineStr">
        <is>
          <t>TASK-0069</t>
        </is>
      </c>
      <c r="B70" s="25" t="inlineStr">
        <is>
          <t>EVT-0028</t>
        </is>
      </c>
      <c r="C70" s="25" t="inlineStr">
        <is>
          <t>WO-20251031-028</t>
        </is>
      </c>
      <c r="D70" s="25" t="inlineStr">
        <is>
          <t>核对物料缺口和供应承诺</t>
        </is>
      </c>
      <c r="E70" s="25" t="inlineStr">
        <is>
          <t>供应链负责人</t>
        </is>
      </c>
      <c r="F70" s="51" t="n">
        <v>45962</v>
      </c>
      <c r="G70" s="25" t="inlineStr">
        <is>
          <t>待处理</t>
        </is>
      </c>
      <c r="H70" s="25" t="str"/>
      <c r="I70" s="25" t="inlineStr">
        <is>
          <t>团队模拟数据</t>
        </is>
      </c>
    </row>
    <row r="71">
      <c r="A71" s="25" t="inlineStr">
        <is>
          <t>TASK-0070</t>
        </is>
      </c>
      <c r="B71" s="25" t="inlineStr">
        <is>
          <t>EVT-0029</t>
        </is>
      </c>
      <c r="C71" s="25" t="inlineStr">
        <is>
          <t>WO-20251103-029</t>
        </is>
      </c>
      <c r="D71" s="25" t="inlineStr">
        <is>
          <t>检查非计划停机原因并反馈预计恢复时间</t>
        </is>
      </c>
      <c r="E71" s="25" t="inlineStr">
        <is>
          <t>设备工程师</t>
        </is>
      </c>
      <c r="F71" s="51" t="n">
        <v>45965</v>
      </c>
      <c r="G71" s="25" t="inlineStr">
        <is>
          <t>处理中</t>
        </is>
      </c>
      <c r="H71" s="25" t="str"/>
      <c r="I71" s="25" t="inlineStr">
        <is>
          <t>团队模拟数据</t>
        </is>
      </c>
    </row>
    <row r="72">
      <c r="A72" s="25" t="inlineStr">
        <is>
          <t>TASK-0071</t>
        </is>
      </c>
      <c r="B72" s="25" t="inlineStr">
        <is>
          <t>EVT-0029</t>
        </is>
      </c>
      <c r="C72" s="25" t="inlineStr">
        <is>
          <t>WO-20251103-029</t>
        </is>
      </c>
      <c r="D72" s="25" t="inlineStr">
        <is>
          <t>核对良率异常及冻结批次</t>
        </is>
      </c>
      <c r="E72" s="25" t="inlineStr">
        <is>
          <t>质量工程师</t>
        </is>
      </c>
      <c r="F72" s="51" t="n">
        <v>45965</v>
      </c>
      <c r="G72" s="25" t="inlineStr">
        <is>
          <t>待处理</t>
        </is>
      </c>
      <c r="H72" s="25" t="str"/>
      <c r="I72" s="25" t="inlineStr">
        <is>
          <t>团队模拟数据</t>
        </is>
      </c>
    </row>
    <row r="73">
      <c r="A73" s="25" t="inlineStr">
        <is>
          <t>TASK-0072</t>
        </is>
      </c>
      <c r="B73" s="25" t="inlineStr">
        <is>
          <t>EVT-0029</t>
        </is>
      </c>
      <c r="C73" s="25" t="inlineStr">
        <is>
          <t>WO-20251103-029</t>
        </is>
      </c>
      <c r="D73" s="25" t="inlineStr">
        <is>
          <t>核对物料缺口和供应承诺</t>
        </is>
      </c>
      <c r="E73" s="25" t="inlineStr">
        <is>
          <t>供应链负责人</t>
        </is>
      </c>
      <c r="F73" s="51" t="n">
        <v>45965</v>
      </c>
      <c r="G73" s="25" t="inlineStr">
        <is>
          <t>待处理</t>
        </is>
      </c>
      <c r="H73" s="25" t="str"/>
      <c r="I73" s="25" t="inlineStr">
        <is>
          <t>团队模拟数据</t>
        </is>
      </c>
    </row>
    <row r="74">
      <c r="A74" s="25" t="inlineStr">
        <is>
          <t>TASK-0073</t>
        </is>
      </c>
      <c r="B74" s="25" t="inlineStr">
        <is>
          <t>EVT-0030</t>
        </is>
      </c>
      <c r="C74" s="25" t="inlineStr">
        <is>
          <t>WO-20251104-030</t>
        </is>
      </c>
      <c r="D74" s="25" t="inlineStr">
        <is>
          <t>检查非计划停机原因并反馈预计恢复时间</t>
        </is>
      </c>
      <c r="E74" s="25" t="inlineStr">
        <is>
          <t>设备工程师</t>
        </is>
      </c>
      <c r="F74" s="51" t="n">
        <v>45966</v>
      </c>
      <c r="G74" s="25" t="inlineStr">
        <is>
          <t>处理中</t>
        </is>
      </c>
      <c r="H74" s="25" t="str"/>
      <c r="I74" s="25" t="inlineStr">
        <is>
          <t>团队模拟数据</t>
        </is>
      </c>
    </row>
    <row r="75">
      <c r="A75" s="25" t="inlineStr">
        <is>
          <t>TASK-0074</t>
        </is>
      </c>
      <c r="B75" s="25" t="inlineStr">
        <is>
          <t>EVT-0030</t>
        </is>
      </c>
      <c r="C75" s="25" t="inlineStr">
        <is>
          <t>WO-20251104-030</t>
        </is>
      </c>
      <c r="D75" s="25" t="inlineStr">
        <is>
          <t>核对良率异常及冻结批次</t>
        </is>
      </c>
      <c r="E75" s="25" t="inlineStr">
        <is>
          <t>质量工程师</t>
        </is>
      </c>
      <c r="F75" s="51" t="n">
        <v>45966</v>
      </c>
      <c r="G75" s="25" t="inlineStr">
        <is>
          <t>待处理</t>
        </is>
      </c>
      <c r="H75" s="25" t="str"/>
      <c r="I75" s="25" t="inlineStr">
        <is>
          <t>团队模拟数据</t>
        </is>
      </c>
    </row>
    <row r="76">
      <c r="A76" s="25" t="inlineStr">
        <is>
          <t>TASK-0075</t>
        </is>
      </c>
      <c r="B76" s="25" t="inlineStr">
        <is>
          <t>EVT-0030</t>
        </is>
      </c>
      <c r="C76" s="25" t="inlineStr">
        <is>
          <t>WO-20251104-030</t>
        </is>
      </c>
      <c r="D76" s="25" t="inlineStr">
        <is>
          <t>核对物料缺口和供应承诺</t>
        </is>
      </c>
      <c r="E76" s="25" t="inlineStr">
        <is>
          <t>供应链负责人</t>
        </is>
      </c>
      <c r="F76" s="51" t="n">
        <v>45966</v>
      </c>
      <c r="G76" s="25" t="inlineStr">
        <is>
          <t>待处理</t>
        </is>
      </c>
      <c r="H76" s="25" t="str"/>
      <c r="I76" s="25" t="inlineStr">
        <is>
          <t>团队模拟数据</t>
        </is>
      </c>
    </row>
  </sheetData>
  <dataValidations count="1">
    <dataValidation sqref="G2:G76" showDropDown="0" showInputMessage="0" showErrorMessage="0" allowBlank="0" type="list">
      <formula1>"待处理,处理中,已完成,已关闭"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52" customWidth="1" min="4" max="4"/>
    <col width="20" customWidth="1" min="5" max="5"/>
  </cols>
  <sheetData>
    <row r="1" ht="30" customHeight="1">
      <c r="A1" s="24" t="inlineStr">
        <is>
          <t>工作表</t>
        </is>
      </c>
      <c r="B1" s="24" t="inlineStr">
        <is>
          <t>字段</t>
        </is>
      </c>
      <c r="C1" s="24" t="inlineStr">
        <is>
          <t>建议飞书字段类型</t>
        </is>
      </c>
      <c r="D1" s="24" t="inlineStr">
        <is>
          <t>定义/计算口径</t>
        </is>
      </c>
      <c r="E1" s="24" t="inlineStr">
        <is>
          <t>数据性质</t>
        </is>
      </c>
    </row>
    <row r="2">
      <c r="A2" s="25" t="inlineStr">
        <is>
          <t>01_OEE班次</t>
        </is>
      </c>
      <c r="B2" s="25" t="inlineStr">
        <is>
          <t>ShiftID</t>
        </is>
      </c>
      <c r="C2" s="25" t="inlineStr">
        <is>
          <t>文本</t>
        </is>
      </c>
      <c r="D2" s="25" t="inlineStr">
        <is>
          <t>阶段+日期生成的班次唯一键</t>
        </is>
      </c>
      <c r="E2" s="25" t="inlineStr">
        <is>
          <t>公开数据派生键</t>
        </is>
      </c>
    </row>
    <row r="3">
      <c r="A3" s="25" t="inlineStr">
        <is>
          <t>01_OEE班次</t>
        </is>
      </c>
      <c r="B3" s="25" t="inlineStr">
        <is>
          <t>OEE原值</t>
        </is>
      </c>
      <c r="C3" s="25" t="inlineStr">
        <is>
          <t>百分比</t>
        </is>
      </c>
      <c r="D3" s="25" t="inlineStr">
        <is>
          <t>来源数据集的OEE</t>
        </is>
      </c>
      <c r="E3" s="25" t="inlineStr">
        <is>
          <t>公开真实数据</t>
        </is>
      </c>
    </row>
    <row r="4">
      <c r="A4" s="25" t="inlineStr">
        <is>
          <t>01_OEE班次</t>
        </is>
      </c>
      <c r="B4" s="25" t="inlineStr">
        <is>
          <t>OEE复算</t>
        </is>
      </c>
      <c r="C4" s="25" t="inlineStr">
        <is>
          <t>公式</t>
        </is>
      </c>
      <c r="D4" s="25" t="inlineStr">
        <is>
          <t>开动率×性能率×质量率</t>
        </is>
      </c>
      <c r="E4" s="25" t="inlineStr">
        <is>
          <t>工作簿公式</t>
        </is>
      </c>
    </row>
    <row r="5">
      <c r="A5" s="25" t="inlineStr">
        <is>
          <t>01_OEE班次</t>
        </is>
      </c>
      <c r="B5" s="25" t="inlineStr">
        <is>
          <t>良率复算</t>
        </is>
      </c>
      <c r="C5" s="25" t="inlineStr">
        <is>
          <t>公式</t>
        </is>
      </c>
      <c r="D5" s="25" t="inlineStr">
        <is>
          <t>良品数÷总产量</t>
        </is>
      </c>
      <c r="E5" s="25" t="inlineStr">
        <is>
          <t>工作簿公式</t>
        </is>
      </c>
    </row>
    <row r="6">
      <c r="A6" s="25" t="inlineStr">
        <is>
          <t>02_停机明细</t>
        </is>
      </c>
      <c r="B6" s="25" t="inlineStr">
        <is>
          <t>StopEventID</t>
        </is>
      </c>
      <c r="C6" s="25" t="inlineStr">
        <is>
          <t>文本</t>
        </is>
      </c>
      <c r="D6" s="25" t="inlineStr">
        <is>
          <t>停机事件唯一键</t>
        </is>
      </c>
      <c r="E6" s="25" t="inlineStr">
        <is>
          <t>公开数据派生键</t>
        </is>
      </c>
    </row>
    <row r="7">
      <c r="A7" s="25" t="inlineStr">
        <is>
          <t>02_停机明细</t>
        </is>
      </c>
      <c r="B7" s="25" t="inlineStr">
        <is>
          <t>ShiftID</t>
        </is>
      </c>
      <c r="C7" s="25" t="inlineStr">
        <is>
          <t>文本</t>
        </is>
      </c>
      <c r="D7" s="25" t="inlineStr">
        <is>
          <t>关联OEE班次表</t>
        </is>
      </c>
      <c r="E7" s="25" t="inlineStr">
        <is>
          <t>公开数据派生键</t>
        </is>
      </c>
    </row>
    <row r="8">
      <c r="A8" s="25" t="inlineStr">
        <is>
          <t>03_工单映射_模拟</t>
        </is>
      </c>
      <c r="B8" s="25" t="inlineStr">
        <is>
          <t>WorkOrderID</t>
        </is>
      </c>
      <c r="C8" s="25" t="inlineStr">
        <is>
          <t>文本</t>
        </is>
      </c>
      <c r="D8" s="25" t="inlineStr">
        <is>
          <t>演示工单唯一键</t>
        </is>
      </c>
      <c r="E8" s="25" t="inlineStr">
        <is>
          <t>团队模拟</t>
        </is>
      </c>
    </row>
    <row r="9">
      <c r="A9" s="25" t="inlineStr">
        <is>
          <t>04_订单物料_模拟</t>
        </is>
      </c>
      <c r="B9" s="25" t="inlineStr">
        <is>
          <t>BusinessKey</t>
        </is>
      </c>
      <c r="C9" s="25" t="inlineStr">
        <is>
          <t>文本</t>
        </is>
      </c>
      <c r="D9" s="25" t="inlineStr">
        <is>
          <t>订单号+订单行+物料编码</t>
        </is>
      </c>
      <c r="E9" s="25" t="inlineStr">
        <is>
          <t>团队模拟</t>
        </is>
      </c>
    </row>
    <row r="10">
      <c r="A10" s="25" t="inlineStr">
        <is>
          <t>04_订单物料_模拟</t>
        </is>
      </c>
      <c r="B10" s="25" t="inlineStr">
        <is>
          <t>EventID</t>
        </is>
      </c>
      <c r="C10" s="25" t="inlineStr">
        <is>
          <t>文本</t>
        </is>
      </c>
      <c r="D10" s="25" t="inlineStr">
        <is>
          <t>贯穿问题、任务和复盘的事件编号</t>
        </is>
      </c>
      <c r="E10" s="25" t="inlineStr">
        <is>
          <t>团队模拟</t>
        </is>
      </c>
    </row>
    <row r="11">
      <c r="A11" s="25" t="inlineStr">
        <is>
          <t>04_订单物料_模拟</t>
        </is>
      </c>
      <c r="B11" s="25" t="inlineStr">
        <is>
          <t>物料缺口</t>
        </is>
      </c>
      <c r="C11" s="25" t="inlineStr">
        <is>
          <t>公式</t>
        </is>
      </c>
      <c r="D11" s="25" t="inlineStr">
        <is>
          <t>max(0,需求量-需求日前可用量)</t>
        </is>
      </c>
      <c r="E11" s="25" t="inlineStr">
        <is>
          <t>工作簿公式</t>
        </is>
      </c>
    </row>
    <row r="12">
      <c r="A12" s="25" t="inlineStr">
        <is>
          <t>05_数据质量测试</t>
        </is>
      </c>
      <c r="B12" s="25" t="inlineStr">
        <is>
          <t>ExpectedIssueType</t>
        </is>
      </c>
      <c r="C12" s="25" t="inlineStr">
        <is>
          <t>单选</t>
        </is>
      </c>
      <c r="D12" s="25" t="inlineStr">
        <is>
          <t>人工注错的标准答案</t>
        </is>
      </c>
      <c r="E12" s="25" t="inlineStr">
        <is>
          <t>实验标签</t>
        </is>
      </c>
    </row>
    <row r="13">
      <c r="A13" s="25" t="inlineStr">
        <is>
          <t>05_数据质量测试</t>
        </is>
      </c>
      <c r="B13" s="25" t="inlineStr">
        <is>
          <t>AI_DetectedType_待填</t>
        </is>
      </c>
      <c r="C13" s="25" t="inlineStr">
        <is>
          <t>文本/AI字段</t>
        </is>
      </c>
      <c r="D13" s="25" t="inlineStr">
        <is>
          <t>飞书AI检测输出字段</t>
        </is>
      </c>
      <c r="E13" s="25" t="inlineStr">
        <is>
          <t>待配置</t>
        </is>
      </c>
    </row>
    <row r="14">
      <c r="A14" s="25" t="inlineStr">
        <is>
          <t>05_数据质量测试</t>
        </is>
      </c>
      <c r="B14" s="25" t="inlineStr">
        <is>
          <t>DetectionCorrect</t>
        </is>
      </c>
      <c r="C14" s="25" t="inlineStr">
        <is>
          <t>公式</t>
        </is>
      </c>
      <c r="D14" s="25" t="inlineStr">
        <is>
          <t>AI检测结果与标准答案是否一致</t>
        </is>
      </c>
      <c r="E14" s="25" t="inlineStr">
        <is>
          <t>工作簿公式</t>
        </is>
      </c>
    </row>
    <row r="15">
      <c r="A15" s="25" t="inlineStr">
        <is>
          <t>06_岗位画像_模拟</t>
        </is>
      </c>
      <c r="B15" s="25" t="inlineStr">
        <is>
          <t>数据颗粒度</t>
        </is>
      </c>
      <c r="C15" s="25" t="inlineStr">
        <is>
          <t>单选</t>
        </is>
      </c>
      <c r="D15" s="25" t="inlineStr">
        <is>
          <t>该岗位可见数据的默认详细程度</t>
        </is>
      </c>
      <c r="E15" s="25" t="inlineStr">
        <is>
          <t>团队模拟</t>
        </is>
      </c>
    </row>
    <row r="16">
      <c r="A16" s="25" t="inlineStr">
        <is>
          <t>07_推送规则_模拟</t>
        </is>
      </c>
      <c r="B16" s="25" t="inlineStr">
        <is>
          <t>去重窗口_分钟</t>
        </is>
      </c>
      <c r="C16" s="25" t="inlineStr">
        <is>
          <t>数字</t>
        </is>
      </c>
      <c r="D16" s="25" t="inlineStr">
        <is>
          <t>相同事件在窗口期内不重复推送</t>
        </is>
      </c>
      <c r="E16" s="25" t="inlineStr">
        <is>
          <t>团队模拟</t>
        </is>
      </c>
    </row>
    <row r="18">
      <c r="A18" t="inlineStr">
        <is>
          <t>--- v3 新增字段字典 ---</t>
        </is>
      </c>
    </row>
    <row r="19">
      <c r="A19" t="inlineStr">
        <is>
          <t>表名</t>
        </is>
      </c>
      <c r="B19" t="inlineStr">
        <is>
          <t>字段名</t>
        </is>
      </c>
      <c r="C19" t="inlineStr">
        <is>
          <t>类型</t>
        </is>
      </c>
      <c r="D19" t="inlineStr">
        <is>
          <t>说明</t>
        </is>
      </c>
    </row>
    <row r="20">
      <c r="A20" t="inlineStr">
        <is>
          <t>16_不良类型_模拟</t>
        </is>
      </c>
      <c r="B20" t="inlineStr">
        <is>
          <t>DefectDetailID</t>
        </is>
      </c>
      <c r="C20" t="inlineStr">
        <is>
          <t>文本</t>
        </is>
      </c>
      <c r="D20" t="inlineStr">
        <is>
          <t>不良明细记录唯一ID (DEF-00001~DEF-01575)</t>
        </is>
      </c>
    </row>
    <row r="21">
      <c r="A21" t="inlineStr">
        <is>
          <t>16_不良类型_模拟</t>
        </is>
      </c>
      <c r="B21" t="inlineStr">
        <is>
          <t>SimShiftID</t>
        </is>
      </c>
      <c r="C21" t="inlineStr">
        <is>
          <t>关联</t>
        </is>
      </c>
      <c r="D21" t="inlineStr">
        <is>
          <t>关联12_多产线班次_模拟</t>
        </is>
      </c>
    </row>
    <row r="22">
      <c r="A22" t="inlineStr">
        <is>
          <t>16_不良类型_模拟</t>
        </is>
      </c>
      <c r="B22" t="inlineStr">
        <is>
          <t>不良类型</t>
        </is>
      </c>
      <c r="C22" t="inlineStr">
        <is>
          <t>单选</t>
        </is>
      </c>
      <c r="D22" t="inlineStr">
        <is>
          <t>外观不良/尺寸超差/功能失效/电气不良/其他不良</t>
        </is>
      </c>
    </row>
    <row r="23">
      <c r="A23" t="inlineStr">
        <is>
          <t>16_不良类型_模拟</t>
        </is>
      </c>
      <c r="B23" t="inlineStr">
        <is>
          <t>不良数量</t>
        </is>
      </c>
      <c r="C23" t="inlineStr">
        <is>
          <t>数字</t>
        </is>
      </c>
      <c r="D23" t="inlineStr">
        <is>
          <t>该班次该不良类型的数量(整数)</t>
        </is>
      </c>
    </row>
    <row r="24">
      <c r="A24" t="inlineStr">
        <is>
          <t>16_不良类型_模拟</t>
        </is>
      </c>
      <c r="B24" t="inlineStr">
        <is>
          <t>不良占比</t>
        </is>
      </c>
      <c r="C24" t="inlineStr">
        <is>
          <t>数字</t>
        </is>
      </c>
      <c r="D24" t="inlineStr">
        <is>
          <t>该类型占班次不良总数的比例(0~1, 显示0.00%)</t>
        </is>
      </c>
    </row>
    <row r="25">
      <c r="A25" t="inlineStr">
        <is>
          <t>17_质量冻结明细_模拟</t>
        </is>
      </c>
      <c r="B25" t="inlineStr">
        <is>
          <t>FreezeID</t>
        </is>
      </c>
      <c r="C25" t="inlineStr">
        <is>
          <t>文本</t>
        </is>
      </c>
      <c r="D25" t="inlineStr">
        <is>
          <t>冻结记录唯一ID (FZ-0001~FZ-0045)</t>
        </is>
      </c>
    </row>
    <row r="26">
      <c r="A26" t="inlineStr">
        <is>
          <t>17_质量冻结明细_模拟</t>
        </is>
      </c>
      <c r="B26" t="inlineStr">
        <is>
          <t>BusinessKey</t>
        </is>
      </c>
      <c r="C26" t="inlineStr">
        <is>
          <t>关联</t>
        </is>
      </c>
      <c r="D26" t="inlineStr">
        <is>
          <t>关联04_订单物料_模拟</t>
        </is>
      </c>
    </row>
    <row r="27">
      <c r="A27" t="inlineStr">
        <is>
          <t>17_质量冻结明细_模拟</t>
        </is>
      </c>
      <c r="B27" t="inlineStr">
        <is>
          <t>冻结原因</t>
        </is>
      </c>
      <c r="C27" t="inlineStr">
        <is>
          <t>单选</t>
        </is>
      </c>
      <c r="D27" t="inlineStr">
        <is>
          <t>抽检不合格/功能测试失败/来料质量异常/电气性能异常/工艺参数偏移/尺寸超差/外观不良</t>
        </is>
      </c>
    </row>
    <row r="28">
      <c r="A28" t="inlineStr">
        <is>
          <t>17_质量冻结明细_模拟</t>
        </is>
      </c>
      <c r="B28" t="inlineStr">
        <is>
          <t>关联不良类型</t>
        </is>
      </c>
      <c r="C28" t="inlineStr">
        <is>
          <t>单选</t>
        </is>
      </c>
      <c r="D28" t="inlineStr">
        <is>
          <t>关联16表的不良类型分类</t>
        </is>
      </c>
    </row>
    <row r="29">
      <c r="A29" t="inlineStr">
        <is>
          <t>17_质量冻结明细_模拟</t>
        </is>
      </c>
      <c r="B29" t="inlineStr">
        <is>
          <t>风险等级</t>
        </is>
      </c>
      <c r="C29" t="inlineStr">
        <is>
          <t>公式</t>
        </is>
      </c>
      <c r="D29" t="inlineStr">
        <is>
          <t>VLOOKUP 04表风险等级</t>
        </is>
      </c>
    </row>
    <row r="30">
      <c r="A30" t="inlineStr">
        <is>
          <t>17_质量冻结明细_模拟</t>
        </is>
      </c>
      <c r="B30" t="inlineStr">
        <is>
          <t>需要人工确认</t>
        </is>
      </c>
      <c r="C30" t="inlineStr">
        <is>
          <t>公式</t>
        </is>
      </c>
      <c r="D30" t="inlineStr">
        <is>
          <t>风险等级=高且状态≠已解除→是</t>
        </is>
      </c>
    </row>
    <row r="31">
      <c r="A31" t="inlineStr">
        <is>
          <t>17_质量冻结明细_模拟</t>
        </is>
      </c>
      <c r="B31" t="inlineStr">
        <is>
          <t>确认状态</t>
        </is>
      </c>
      <c r="C31" t="inlineStr">
        <is>
          <t>单选</t>
        </is>
      </c>
      <c r="D31" t="inlineStr">
        <is>
          <t>需要确认/已完成</t>
        </is>
      </c>
    </row>
    <row r="32">
      <c r="A32" t="inlineStr">
        <is>
          <t>18_换产标准_模拟</t>
        </is>
      </c>
      <c r="B32" t="inlineStr">
        <is>
          <t>ChangeoverRuleID</t>
        </is>
      </c>
      <c r="C32" t="inlineStr">
        <is>
          <t>文本</t>
        </is>
      </c>
      <c r="D32" t="inlineStr">
        <is>
          <t>换产规则唯一ID (CO-RULE-001~003)</t>
        </is>
      </c>
    </row>
    <row r="33">
      <c r="A33" t="inlineStr">
        <is>
          <t>18_换产标准_模拟</t>
        </is>
      </c>
      <c r="B33" t="inlineStr">
        <is>
          <t>标准换产时间_分钟</t>
        </is>
      </c>
      <c r="C33" t="inlineStr">
        <is>
          <t>数字</t>
        </is>
      </c>
      <c r="D33" t="inlineStr">
        <is>
          <t>标准换产时间</t>
        </is>
      </c>
    </row>
    <row r="34">
      <c r="A34" t="inlineStr">
        <is>
          <t>18_换产标准_模拟</t>
        </is>
      </c>
      <c r="B34" t="inlineStr">
        <is>
          <t>预警阈值_分钟</t>
        </is>
      </c>
      <c r="C34" t="inlineStr">
        <is>
          <t>数字</t>
        </is>
      </c>
      <c r="D34" t="inlineStr">
        <is>
          <t>轻微超时上限(标准×1.3)</t>
        </is>
      </c>
    </row>
    <row r="35">
      <c r="A35" t="inlineStr">
        <is>
          <t>18_换产标准_模拟</t>
        </is>
      </c>
      <c r="B35" t="inlineStr">
        <is>
          <t>严重超时阈值_分钟</t>
        </is>
      </c>
      <c r="C35" t="inlineStr">
        <is>
          <t>数字</t>
        </is>
      </c>
      <c r="D35" t="inlineStr">
        <is>
          <t>严重超时上限(标准×2.0)</t>
        </is>
      </c>
    </row>
    <row r="36">
      <c r="A36" t="inlineStr">
        <is>
          <t>02_停机明细(新增)</t>
        </is>
      </c>
      <c r="B36" t="inlineStr">
        <is>
          <t>是否换产事件</t>
        </is>
      </c>
      <c r="C36" t="inlineStr">
        <is>
          <t>文本</t>
        </is>
      </c>
      <c r="D36" t="inlineStr">
        <is>
          <t>SETUPS-CHANGEOVERS组且匹配18表规则→是</t>
        </is>
      </c>
    </row>
    <row r="37">
      <c r="A37" t="inlineStr">
        <is>
          <t>02_停机明细(新增)</t>
        </is>
      </c>
      <c r="B37" t="inlineStr">
        <is>
          <t>标准换产时间_分钟</t>
        </is>
      </c>
      <c r="C37" t="inlineStr">
        <is>
          <t>公式</t>
        </is>
      </c>
      <c r="D37" t="inlineStr">
        <is>
          <t>VLOOKUP 18表</t>
        </is>
      </c>
    </row>
    <row r="38">
      <c r="A38" t="inlineStr">
        <is>
          <t>02_停机明细(新增)</t>
        </is>
      </c>
      <c r="B38" t="inlineStr">
        <is>
          <t>换产超时_分钟</t>
        </is>
      </c>
      <c r="C38" t="inlineStr">
        <is>
          <t>公式</t>
        </is>
      </c>
      <c r="D38" t="inlineStr">
        <is>
          <t>MAX(持续时间-标准时间, 0)</t>
        </is>
      </c>
    </row>
    <row r="39">
      <c r="A39" t="inlineStr">
        <is>
          <t>02_停机明细(新增)</t>
        </is>
      </c>
      <c r="B39" t="inlineStr">
        <is>
          <t>换产达标状态</t>
        </is>
      </c>
      <c r="C39" t="inlineStr">
        <is>
          <t>公式</t>
        </is>
      </c>
      <c r="D39" t="inlineStr">
        <is>
          <t>达标/轻微超时/超时/严重超时</t>
        </is>
      </c>
    </row>
    <row r="40">
      <c r="A40" t="inlineStr">
        <is>
          <t>02_停机明细(新增)</t>
        </is>
      </c>
      <c r="B40" t="inlineStr">
        <is>
          <t>换产规则ID</t>
        </is>
      </c>
      <c r="C40" t="inlineStr">
        <is>
          <t>公式</t>
        </is>
      </c>
      <c r="D40" t="inlineStr">
        <is>
          <t>VLOOKUP 18表ChangeoverRuleID</t>
        </is>
      </c>
    </row>
    <row r="41">
      <c r="A41" t="inlineStr">
        <is>
          <t>13_多产线停机(新增)</t>
        </is>
      </c>
      <c r="B41" t="inlineStr">
        <is>
          <t>同02表</t>
        </is>
      </c>
      <c r="C41" t="inlineStr">
        <is>
          <t>公式</t>
        </is>
      </c>
      <c r="D41" t="inlineStr">
        <is>
          <t>字段相同，公式引用18表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22" customWidth="1" min="3" max="3"/>
    <col width="22" customWidth="1" min="4" max="4"/>
    <col width="22" customWidth="1" min="5" max="5"/>
    <col width="24" customWidth="1" min="6" max="6"/>
    <col width="34" customWidth="1" min="7" max="7"/>
    <col width="22" customWidth="1" min="8" max="8"/>
  </cols>
  <sheetData>
    <row r="1" ht="38" customHeight="1">
      <c r="A1" s="34" t="inlineStr">
        <is>
          <t>BIFROST 多产线模拟扩展层｜使用说明</t>
        </is>
      </c>
    </row>
    <row r="3" ht="36" customHeight="1">
      <c r="A3" s="37" t="inlineStr">
        <is>
          <t>结论</t>
        </is>
      </c>
      <c r="B3" s="8" t="inlineStr">
        <is>
          <t>原始公开数据只有一条真实产线；LINE-R01仅代表来源线。LINE-S01/S02/S03全部是团队模拟场景。</t>
        </is>
      </c>
    </row>
    <row r="4" ht="36" customHeight="1">
      <c r="A4" s="37" t="inlineStr">
        <is>
          <t>使用目的</t>
        </is>
      </c>
      <c r="B4" s="8" t="inlineStr">
        <is>
          <t>用于展示多产线横向对比、智能体分工、主动推送和管理员公式配置能力。</t>
        </is>
      </c>
    </row>
    <row r="5" ht="36" customHeight="1">
      <c r="A5" s="37" t="inlineStr">
        <is>
          <t>禁止表述</t>
        </is>
      </c>
      <c r="B5" s="8" t="inlineStr">
        <is>
          <t>不得称为合作企业真实多产线数据，不得用模拟层证明企业实际经营改善。</t>
        </is>
      </c>
    </row>
    <row r="6" ht="36" customHeight="1">
      <c r="A6" s="37" t="inlineStr">
        <is>
          <t>推荐页面</t>
        </is>
      </c>
      <c r="B6" s="8" t="inlineStr">
        <is>
          <t>真实单线深度分析｜模拟多产线管理演示；两个入口必须显示数据性质标签。</t>
        </is>
      </c>
    </row>
    <row r="7" ht="36" customHeight="1">
      <c r="A7" s="37" t="inlineStr">
        <is>
          <t>真实来源</t>
        </is>
      </c>
      <c r="B7" s="8" t="inlineStr">
        <is>
          <t>https://zenodo.org/records/17855209</t>
        </is>
      </c>
    </row>
    <row r="8" ht="36" customHeight="1">
      <c r="A8" s="37" t="inlineStr">
        <is>
          <t>模拟版本</t>
        </is>
      </c>
      <c r="B8" s="8" t="inlineStr">
        <is>
          <t>SIM-v2.2-20260807-20260804</t>
        </is>
      </c>
    </row>
    <row r="9" ht="36" customHeight="1">
      <c r="A9" s="37" t="inlineStr">
        <is>
          <t>记录规模</t>
        </is>
      </c>
      <c r="B9" s="8" t="inlineStr">
        <is>
          <t>315条模拟班次；3525条模拟停机事件；909条规则告警</t>
        </is>
      </c>
    </row>
    <row r="11">
      <c r="A11" s="40" t="inlineStr">
        <is>
          <t>工作表</t>
        </is>
      </c>
      <c r="B11" s="40" t="inlineStr">
        <is>
          <t>用途</t>
        </is>
      </c>
      <c r="C11" s="40" t="inlineStr">
        <is>
          <t>主键</t>
        </is>
      </c>
      <c r="D11" s="40" t="inlineStr">
        <is>
          <t>来源关联</t>
        </is>
      </c>
      <c r="E11" s="40" t="inlineStr">
        <is>
          <t>数据性质</t>
        </is>
      </c>
      <c r="F11" s="40" t="inlineStr">
        <is>
          <t>飞书建议</t>
        </is>
      </c>
      <c r="G11" s="40" t="inlineStr">
        <is>
          <t>关键限制</t>
        </is>
      </c>
      <c r="H11" s="40" t="inlineStr">
        <is>
          <t>更新方式</t>
        </is>
      </c>
    </row>
    <row r="12">
      <c r="A12" s="8" t="inlineStr">
        <is>
          <t>01_OEE班次</t>
        </is>
      </c>
      <c r="B12" s="8" t="inlineStr">
        <is>
          <t>真实单线OEE</t>
        </is>
      </c>
      <c r="C12" s="8" t="inlineStr">
        <is>
          <t>ShiftID</t>
        </is>
      </c>
      <c r="D12" s="8" t="inlineStr">
        <is>
          <t>-</t>
        </is>
      </c>
      <c r="E12" s="8" t="inlineStr">
        <is>
          <t>公开真实</t>
        </is>
      </c>
      <c r="F12" s="8" t="inlineStr">
        <is>
          <t>真实分析入口</t>
        </is>
      </c>
      <c r="G12" s="8" t="inlineStr">
        <is>
          <t>无LineID</t>
        </is>
      </c>
      <c r="H12" s="8" t="inlineStr">
        <is>
          <t>保留原表</t>
        </is>
      </c>
    </row>
    <row r="13">
      <c r="A13" s="8" t="inlineStr">
        <is>
          <t>11_产线主数据_模拟</t>
        </is>
      </c>
      <c r="B13" s="8" t="inlineStr">
        <is>
          <t>模拟参数</t>
        </is>
      </c>
      <c r="C13" s="8" t="inlineStr">
        <is>
          <t>LineID</t>
        </is>
      </c>
      <c r="D13" s="8" t="inlineStr">
        <is>
          <t>-</t>
        </is>
      </c>
      <c r="E13" s="8" t="inlineStr">
        <is>
          <t>团队模拟</t>
        </is>
      </c>
      <c r="F13" s="8" t="inlineStr">
        <is>
          <t>配置表</t>
        </is>
      </c>
      <c r="G13" s="8" t="inlineStr">
        <is>
          <t>参数可调整</t>
        </is>
      </c>
      <c r="H13" s="8" t="inlineStr">
        <is>
          <t>管理员发布版本</t>
        </is>
      </c>
    </row>
    <row r="14">
      <c r="A14" s="8" t="inlineStr">
        <is>
          <t>12_多产线班次_模拟</t>
        </is>
      </c>
      <c r="B14" s="8" t="inlineStr">
        <is>
          <t>横向OEE</t>
        </is>
      </c>
      <c r="C14" s="8" t="inlineStr">
        <is>
          <t>SimShiftID</t>
        </is>
      </c>
      <c r="D14" s="8" t="inlineStr">
        <is>
          <t>SourceShiftID</t>
        </is>
      </c>
      <c r="E14" s="8" t="inlineStr">
        <is>
          <t>团队模拟</t>
        </is>
      </c>
      <c r="F14" s="8" t="inlineStr">
        <is>
          <t>多线看板</t>
        </is>
      </c>
      <c r="G14" s="8" t="inlineStr">
        <is>
          <t>不能冒充真实线</t>
        </is>
      </c>
      <c r="H14" s="8" t="inlineStr">
        <is>
          <t>按版本重算</t>
        </is>
      </c>
    </row>
    <row r="15">
      <c r="A15" s="8" t="inlineStr">
        <is>
          <t>13_多产线停机_模拟</t>
        </is>
      </c>
      <c r="B15" s="8" t="inlineStr">
        <is>
          <t>停机追溯</t>
        </is>
      </c>
      <c r="C15" s="8" t="inlineStr">
        <is>
          <t>SimStopEventID</t>
        </is>
      </c>
      <c r="D15" s="8" t="inlineStr">
        <is>
          <t>SourceStopEventID</t>
        </is>
      </c>
      <c r="E15" s="8" t="inlineStr">
        <is>
          <t>团队模拟</t>
        </is>
      </c>
      <c r="F15" s="8" t="inlineStr">
        <is>
          <t>根因/Pareto</t>
        </is>
      </c>
      <c r="G15" s="8" t="inlineStr">
        <is>
          <t>工位为演示映射</t>
        </is>
      </c>
      <c r="H15" s="8" t="inlineStr">
        <is>
          <t>按版本重算</t>
        </is>
      </c>
    </row>
    <row r="16">
      <c r="A16" s="8" t="inlineStr">
        <is>
          <t>14_多产线告警_模拟</t>
        </is>
      </c>
      <c r="B16" s="8" t="inlineStr">
        <is>
          <t>智能体路由</t>
        </is>
      </c>
      <c r="C16" s="8" t="inlineStr">
        <is>
          <t>EventID</t>
        </is>
      </c>
      <c r="D16" s="8" t="inlineStr">
        <is>
          <t>SimShiftID</t>
        </is>
      </c>
      <c r="E16" s="8" t="inlineStr">
        <is>
          <t>团队模拟</t>
        </is>
      </c>
      <c r="F16" s="8" t="inlineStr">
        <is>
          <t>预警与任务</t>
        </is>
      </c>
      <c r="G16" s="8" t="inlineStr">
        <is>
          <t>高风险需人工确认</t>
        </is>
      </c>
      <c r="H16" s="8" t="inlineStr">
        <is>
          <t>由规则重算</t>
        </is>
      </c>
    </row>
    <row r="17">
      <c r="A17" s="8" t="inlineStr">
        <is>
          <t>15_多产线校验</t>
        </is>
      </c>
      <c r="B17" s="8" t="inlineStr">
        <is>
          <t>质量核对</t>
        </is>
      </c>
      <c r="C17" s="8" t="inlineStr">
        <is>
          <t>LineID+阶段</t>
        </is>
      </c>
      <c r="D17" s="8" t="inlineStr">
        <is>
          <t>12/14表</t>
        </is>
      </c>
      <c r="E17" s="8" t="inlineStr">
        <is>
          <t>计算汇总</t>
        </is>
      </c>
      <c r="F17" s="8" t="inlineStr">
        <is>
          <t>管理员验收</t>
        </is>
      </c>
      <c r="G17" s="8" t="inlineStr">
        <is>
          <t>用于核数</t>
        </is>
      </c>
      <c r="H17" s="8" t="inlineStr">
        <is>
          <t>公式自动更新</t>
        </is>
      </c>
    </row>
    <row r="19">
      <c r="A19" t="inlineStr">
        <is>
          <t>--- v3 5M1E 第一阶段补充说明 ---</t>
        </is>
      </c>
    </row>
    <row r="20">
      <c r="A20" t="inlineStr">
        <is>
          <t>16_不良类型_模拟：基于12表315个SimShiftID生成，每班次5种不良类型，共1575行</t>
        </is>
      </c>
    </row>
    <row r="21">
      <c r="A21" t="inlineStr">
        <is>
          <t>三条线不良画像差异：S01均衡、S02功能失效+电气主导、S03外观+尺寸主导</t>
        </is>
      </c>
    </row>
    <row r="22">
      <c r="A22" t="inlineStr">
        <is>
          <t>17_质量冻结明细_模拟：45行，与04表冻结记录1:1对齐，冻结总量6000</t>
        </is>
      </c>
    </row>
    <row r="23">
      <c r="A23" t="inlineStr">
        <is>
          <t>18_换产标准_模拟：3条规则，02/13表通过VLOOKUP引用实现公式驱动</t>
        </is>
      </c>
    </row>
    <row r="24">
      <c r="A24" t="inlineStr">
        <is>
          <t>所有新增数据为团队模拟数据(SIM-v2.2-20260807-20260805)，不得解释为合作企业真实数据</t>
        </is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8" customWidth="1" min="4" max="4"/>
    <col width="12" customWidth="1" min="5" max="5"/>
    <col width="1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22" customWidth="1" min="13" max="13"/>
    <col width="22" customWidth="1" min="14" max="14"/>
    <col width="20" customWidth="1" min="15" max="15"/>
    <col width="20" customWidth="1" min="16" max="16"/>
    <col width="34" customWidth="1" min="17" max="17"/>
    <col width="20" customWidth="1" min="18" max="18"/>
  </cols>
  <sheetData>
    <row r="1" ht="30" customHeight="1">
      <c r="A1" s="42" t="inlineStr">
        <is>
          <t>LineID</t>
        </is>
      </c>
      <c r="B1" s="42" t="inlineStr">
        <is>
          <t>产线名称</t>
        </is>
      </c>
      <c r="C1" s="42" t="inlineStr">
        <is>
          <t>场景画像</t>
        </is>
      </c>
      <c r="D1" s="42" t="inlineStr">
        <is>
          <t>演示产品族</t>
        </is>
      </c>
      <c r="E1" s="42" t="inlineStr">
        <is>
          <t>目标OEE</t>
        </is>
      </c>
      <c r="F1" s="42" t="inlineStr">
        <is>
          <t>产能系数</t>
        </is>
      </c>
      <c r="G1" s="42" t="inlineStr">
        <is>
          <t>改善前_开动率偏移</t>
        </is>
      </c>
      <c r="H1" s="42" t="inlineStr">
        <is>
          <t>改善后_开动率偏移</t>
        </is>
      </c>
      <c r="I1" s="42" t="inlineStr">
        <is>
          <t>改善前_性能率偏移</t>
        </is>
      </c>
      <c r="J1" s="42" t="inlineStr">
        <is>
          <t>改善后_性能率偏移</t>
        </is>
      </c>
      <c r="K1" s="42" t="inlineStr">
        <is>
          <t>改善前_质量率偏移</t>
        </is>
      </c>
      <c r="L1" s="42" t="inlineStr">
        <is>
          <t>改善后_质量率偏移</t>
        </is>
      </c>
      <c r="M1" s="42" t="inlineStr">
        <is>
          <t>改善前_非计划停机系数</t>
        </is>
      </c>
      <c r="N1" s="42" t="inlineStr">
        <is>
          <t>改善后_非计划停机系数</t>
        </is>
      </c>
      <c r="O1" s="42" t="inlineStr">
        <is>
          <t>主要风险</t>
        </is>
      </c>
      <c r="P1" s="42" t="inlineStr">
        <is>
          <t>默认智能体</t>
        </is>
      </c>
      <c r="Q1" s="42" t="inlineStr">
        <is>
          <t>数据性质</t>
        </is>
      </c>
      <c r="R1" s="42" t="inlineStr">
        <is>
          <t>模拟版本</t>
        </is>
      </c>
    </row>
    <row r="2" ht="34" customHeight="1">
      <c r="A2" t="inlineStr">
        <is>
          <t>LINE-S01</t>
        </is>
      </c>
      <c r="B2" t="inlineStr">
        <is>
          <t>稳态基准线</t>
        </is>
      </c>
      <c r="C2" s="8" t="inlineStr">
        <is>
          <t>稳定生产、波动较小，作为横向比较基准</t>
        </is>
      </c>
      <c r="D2" t="inlineStr">
        <is>
          <t>智能终端系列</t>
        </is>
      </c>
      <c r="E2" s="55" t="n">
        <v>0.78</v>
      </c>
      <c r="F2" s="56" t="n">
        <v>1</v>
      </c>
      <c r="G2" s="55" t="n">
        <v>0.02</v>
      </c>
      <c r="H2" s="55" t="n">
        <v>0.025</v>
      </c>
      <c r="I2" s="55" t="n">
        <v>0.01</v>
      </c>
      <c r="J2" s="55" t="n">
        <v>0.015</v>
      </c>
      <c r="K2" s="55" t="n">
        <v>0</v>
      </c>
      <c r="L2" s="55" t="n">
        <v>0.001</v>
      </c>
      <c r="M2" s="56" t="n">
        <v>0.9</v>
      </c>
      <c r="N2" s="56" t="n">
        <v>0.82</v>
      </c>
      <c r="O2" t="inlineStr">
        <is>
          <t>综合效率波动</t>
        </is>
      </c>
      <c r="P2" t="inlineStr">
        <is>
          <t>生产诊断智能体</t>
        </is>
      </c>
      <c r="Q2" t="inlineStr">
        <is>
          <t>团队模拟数据（基于公开单线数据派生）</t>
        </is>
      </c>
      <c r="R2" t="inlineStr">
        <is>
          <t>SIM-v2.2-20260807-20260804</t>
        </is>
      </c>
    </row>
    <row r="3" ht="34" customHeight="1">
      <c r="A3" t="inlineStr">
        <is>
          <t>LINE-S02</t>
        </is>
      </c>
      <c r="B3" t="inlineStr">
        <is>
          <t>设备瓶颈线</t>
        </is>
      </c>
      <c r="C3" s="8" t="inlineStr">
        <is>
          <t>关键设备停机偏多，改善后故障影响逐步收敛</t>
        </is>
      </c>
      <c r="D3" t="inlineStr">
        <is>
          <t>视觉设备系列</t>
        </is>
      </c>
      <c r="E3" s="55" t="n">
        <v>0.74</v>
      </c>
      <c r="F3" s="56" t="n">
        <v>0.95</v>
      </c>
      <c r="G3" s="55" t="n">
        <v>-0.06</v>
      </c>
      <c r="H3" s="55" t="n">
        <v>-0.025</v>
      </c>
      <c r="I3" s="55" t="n">
        <v>-0.005</v>
      </c>
      <c r="J3" s="55" t="n">
        <v>0.005</v>
      </c>
      <c r="K3" s="55" t="n">
        <v>0.001</v>
      </c>
      <c r="L3" s="55" t="n">
        <v>0.002</v>
      </c>
      <c r="M3" s="56" t="n">
        <v>1.35</v>
      </c>
      <c r="N3" s="56" t="n">
        <v>1.1</v>
      </c>
      <c r="O3" t="inlineStr">
        <is>
          <t>设备非计划停机</t>
        </is>
      </c>
      <c r="P3" t="inlineStr">
        <is>
          <t>设备诊断智能体</t>
        </is>
      </c>
      <c r="Q3" t="inlineStr">
        <is>
          <t>团队模拟数据（基于公开单线数据派生）</t>
        </is>
      </c>
      <c r="R3" t="inlineStr">
        <is>
          <t>SIM-v2.2-20260807-20260804</t>
        </is>
      </c>
    </row>
    <row r="4" ht="34" customHeight="1">
      <c r="A4" t="inlineStr">
        <is>
          <t>LINE-S03</t>
        </is>
      </c>
      <c r="B4" t="inlineStr">
        <is>
          <t>质量波动线</t>
        </is>
      </c>
      <c r="C4" s="8" t="inlineStr">
        <is>
          <t>产能较高但质量与节拍波动，改善后质量损失下降</t>
        </is>
      </c>
      <c r="D4" t="inlineStr">
        <is>
          <t>音频模组系列</t>
        </is>
      </c>
      <c r="E4" s="55" t="n">
        <v>0.76</v>
      </c>
      <c r="F4" s="56" t="n">
        <v>1.08</v>
      </c>
      <c r="G4" s="55" t="n">
        <v>0.005</v>
      </c>
      <c r="H4" s="55" t="n">
        <v>0.015</v>
      </c>
      <c r="I4" s="55" t="n">
        <v>-0.025</v>
      </c>
      <c r="J4" s="55" t="n">
        <v>-0.01</v>
      </c>
      <c r="K4" s="55" t="n">
        <v>-0.025</v>
      </c>
      <c r="L4" s="55" t="n">
        <v>-0.01</v>
      </c>
      <c r="M4" s="56" t="n">
        <v>0.98</v>
      </c>
      <c r="N4" s="56" t="n">
        <v>0.9</v>
      </c>
      <c r="O4" t="inlineStr">
        <is>
          <t>质量与节拍波动</t>
        </is>
      </c>
      <c r="P4" t="inlineStr">
        <is>
          <t>质量分析智能体</t>
        </is>
      </c>
      <c r="Q4" t="inlineStr">
        <is>
          <t>团队模拟数据（基于公开单线数据派生）</t>
        </is>
      </c>
      <c r="R4" t="inlineStr">
        <is>
          <t>SIM-v2.2-20260807-20260804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3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6" customWidth="1" min="4" max="4"/>
    <col width="46" customWidth="1" min="5" max="5"/>
    <col width="12" customWidth="1" min="6" max="6"/>
    <col width="14" customWidth="1" min="7" max="7"/>
    <col width="18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6" customWidth="1" min="17" max="17"/>
    <col width="18" customWidth="1" min="18" max="18"/>
    <col width="16" customWidth="1" min="19" max="19"/>
    <col width="16" customWidth="1" min="20" max="20"/>
    <col width="12" customWidth="1" min="21" max="21"/>
    <col width="12" customWidth="1" min="22" max="22"/>
    <col width="12" customWidth="1" min="23" max="23"/>
    <col width="34" customWidth="1" min="24" max="24"/>
    <col width="36" customWidth="1" min="25" max="25"/>
    <col width="20" customWidth="1" min="26" max="26"/>
    <col width="56" customWidth="1" min="27" max="27"/>
  </cols>
  <sheetData>
    <row r="1" ht="30" customHeight="1">
      <c r="A1" s="42" t="inlineStr">
        <is>
          <t>SimShiftID</t>
        </is>
      </c>
      <c r="B1" s="42" t="inlineStr">
        <is>
          <t>SourceShiftID</t>
        </is>
      </c>
      <c r="C1" s="42" t="inlineStr">
        <is>
          <t>LineID</t>
        </is>
      </c>
      <c r="D1" s="42" t="inlineStr">
        <is>
          <t>产线名称</t>
        </is>
      </c>
      <c r="E1" s="42" t="inlineStr">
        <is>
          <t>场景画像</t>
        </is>
      </c>
      <c r="F1" s="42" t="inlineStr">
        <is>
          <t>阶段</t>
        </is>
      </c>
      <c r="G1" s="42" t="inlineStr">
        <is>
          <t>班次日期</t>
        </is>
      </c>
      <c r="H1" s="42" t="inlineStr">
        <is>
          <t>演示产品族</t>
        </is>
      </c>
      <c r="I1" s="42" t="inlineStr">
        <is>
          <t>计划生产时间_秒</t>
        </is>
      </c>
      <c r="J1" s="42" t="inlineStr">
        <is>
          <t>开动率</t>
        </is>
      </c>
      <c r="K1" s="42" t="inlineStr">
        <is>
          <t>性能率</t>
        </is>
      </c>
      <c r="L1" s="42" t="inlineStr">
        <is>
          <t>质量率</t>
        </is>
      </c>
      <c r="M1" s="42" t="inlineStr">
        <is>
          <t>OEE复算</t>
        </is>
      </c>
      <c r="N1" s="42" t="inlineStr">
        <is>
          <t>总产量</t>
        </is>
      </c>
      <c r="O1" s="42" t="inlineStr">
        <is>
          <t>良品数</t>
        </is>
      </c>
      <c r="P1" s="42" t="inlineStr">
        <is>
          <t>良率复算</t>
        </is>
      </c>
      <c r="Q1" s="42" t="inlineStr">
        <is>
          <t>计划停机_秒</t>
        </is>
      </c>
      <c r="R1" s="42" t="inlineStr">
        <is>
          <t>非计划停机_秒</t>
        </is>
      </c>
      <c r="S1" s="42" t="inlineStr">
        <is>
          <t>全速生产_秒</t>
        </is>
      </c>
      <c r="T1" s="42" t="inlineStr">
        <is>
          <t>低速生产_秒</t>
        </is>
      </c>
      <c r="U1" s="42" t="inlineStr">
        <is>
          <t>目标OEE</t>
        </is>
      </c>
      <c r="V1" s="42" t="inlineStr">
        <is>
          <t>OEE偏差</t>
        </is>
      </c>
      <c r="W1" s="42" t="inlineStr">
        <is>
          <t>风险等级</t>
        </is>
      </c>
      <c r="X1" s="42" t="inlineStr">
        <is>
          <t>数据性质</t>
        </is>
      </c>
      <c r="Y1" s="42" t="inlineStr">
        <is>
          <t>来源链接</t>
        </is>
      </c>
      <c r="Z1" s="42" t="inlineStr">
        <is>
          <t>模拟版本</t>
        </is>
      </c>
      <c r="AA1" s="42" t="inlineStr">
        <is>
          <t>生成规则摘要</t>
        </is>
      </c>
    </row>
    <row r="2">
      <c r="A2" t="inlineStr">
        <is>
          <t>LINE-S01-PRE-20250922</t>
        </is>
      </c>
      <c r="B2" t="inlineStr">
        <is>
          <t>SHIFT-PRE-20250922</t>
        </is>
      </c>
      <c r="C2" t="inlineStr">
        <is>
          <t>LINE-S01</t>
        </is>
      </c>
      <c r="D2" t="inlineStr">
        <is>
          <t>稳态基准线</t>
        </is>
      </c>
      <c r="E2" t="inlineStr">
        <is>
          <t>稳定生产、波动较小，作为横向比较基准</t>
        </is>
      </c>
      <c r="F2" t="inlineStr">
        <is>
          <t>改善前</t>
        </is>
      </c>
      <c r="G2" s="57" t="n">
        <v>45922</v>
      </c>
      <c r="H2" t="inlineStr">
        <is>
          <t>智能终端系列</t>
        </is>
      </c>
      <c r="I2" s="58" t="n">
        <v>17884</v>
      </c>
      <c r="J2" s="55" t="n">
        <v>0.8982</v>
      </c>
      <c r="K2" s="55" t="n">
        <v>0.9255330000000001</v>
      </c>
      <c r="L2" s="55" t="n">
        <v>0.997378</v>
      </c>
      <c r="M2" s="55">
        <f>J2*K2*L2</f>
        <v/>
      </c>
      <c r="N2" s="58" t="n">
        <v>36511</v>
      </c>
      <c r="O2" s="58">
        <f>ROUND(N2*L2,0)</f>
        <v/>
      </c>
      <c r="P2" s="55">
        <f>IF(N2=0,0,O2/N2)</f>
        <v/>
      </c>
      <c r="Q2" s="58" t="n">
        <v>12849</v>
      </c>
      <c r="R2" s="58" t="n">
        <v>600</v>
      </c>
      <c r="S2" s="58" t="n">
        <v>14604</v>
      </c>
      <c r="T2" s="58" t="n">
        <v>1212</v>
      </c>
      <c r="U2" s="55" t="n">
        <v>0.78</v>
      </c>
      <c r="V2" s="55">
        <f>M2-U2</f>
        <v/>
      </c>
      <c r="W2">
        <f>IF(OR(J2&lt;0.65,L2&lt;0.96,M2&lt;0.6),"高",IF(OR(J2&lt;0.78,K2&lt;0.88,L2&lt;0.98,M2&lt;0.75),"中","低"))</f>
        <v/>
      </c>
      <c r="X2" t="inlineStr">
        <is>
          <t>团队模拟数据（基于公开单线数据派生）</t>
        </is>
      </c>
      <c r="Y2" t="inlineStr">
        <is>
          <t>https://zenodo.org/records/17855209</t>
        </is>
      </c>
      <c r="Z2" t="inlineStr">
        <is>
          <t>SIM-v2.2-20260807-20260804</t>
        </is>
      </c>
      <c r="AA2" t="inlineStr">
        <is>
          <t>基于SHIFT-PRE-20250922；应用稳态基准线的改善前参数、确定性周期扰动及停机事件缩放</t>
        </is>
      </c>
    </row>
    <row r="3">
      <c r="A3" t="inlineStr">
        <is>
          <t>LINE-S02-PRE-20250922</t>
        </is>
      </c>
      <c r="B3" t="inlineStr">
        <is>
          <t>SHIFT-PRE-20250922</t>
        </is>
      </c>
      <c r="C3" t="inlineStr">
        <is>
          <t>LINE-S02</t>
        </is>
      </c>
      <c r="D3" t="inlineStr">
        <is>
          <t>设备瓶颈线</t>
        </is>
      </c>
      <c r="E3" t="inlineStr">
        <is>
          <t>关键设备停机偏多，改善后故障影响逐步收敛</t>
        </is>
      </c>
      <c r="F3" t="inlineStr">
        <is>
          <t>改善前</t>
        </is>
      </c>
      <c r="G3" s="57" t="n">
        <v>45922</v>
      </c>
      <c r="H3" t="inlineStr">
        <is>
          <t>视觉设备系列</t>
        </is>
      </c>
      <c r="I3" s="58" t="n">
        <v>17884</v>
      </c>
      <c r="J3" s="55" t="n">
        <v>0.832867</v>
      </c>
      <c r="K3" s="55" t="n">
        <v>0.928867</v>
      </c>
      <c r="L3" s="55" t="n">
        <v>0.9995000000000001</v>
      </c>
      <c r="M3" s="55">
        <f>J3*K3*L3</f>
        <v/>
      </c>
      <c r="N3" s="58" t="n">
        <v>33627</v>
      </c>
      <c r="O3" s="58">
        <f>ROUND(N3*L3,0)</f>
        <v/>
      </c>
      <c r="P3" s="55">
        <f>IF(N3=0,0,O3/N3)</f>
        <v/>
      </c>
      <c r="Q3" s="58" t="n">
        <v>13373</v>
      </c>
      <c r="R3" s="58" t="n">
        <v>990</v>
      </c>
      <c r="S3" s="58" t="n">
        <v>13627</v>
      </c>
      <c r="T3" s="58" t="n">
        <v>1383</v>
      </c>
      <c r="U3" s="55" t="n">
        <v>0.74</v>
      </c>
      <c r="V3" s="55">
        <f>M3-U3</f>
        <v/>
      </c>
      <c r="W3">
        <f>IF(OR(J3&lt;0.65,L3&lt;0.96,M3&lt;0.6),"高",IF(OR(J3&lt;0.78,K3&lt;0.88,L3&lt;0.98,M3&lt;0.75),"中","低"))</f>
        <v/>
      </c>
      <c r="X3" t="inlineStr">
        <is>
          <t>团队模拟数据（基于公开单线数据派生）</t>
        </is>
      </c>
      <c r="Y3" t="inlineStr">
        <is>
          <t>https://zenodo.org/records/17855209</t>
        </is>
      </c>
      <c r="Z3" t="inlineStr">
        <is>
          <t>SIM-v2.2-20260807-20260804</t>
        </is>
      </c>
      <c r="AA3" t="inlineStr">
        <is>
          <t>基于SHIFT-PRE-20250922；应用设备瓶颈线的改善前参数、确定性周期扰动及停机事件缩放</t>
        </is>
      </c>
    </row>
    <row r="4">
      <c r="A4" t="inlineStr">
        <is>
          <t>LINE-S03-PRE-20250922</t>
        </is>
      </c>
      <c r="B4" t="inlineStr">
        <is>
          <t>SHIFT-PRE-20250922</t>
        </is>
      </c>
      <c r="C4" t="inlineStr">
        <is>
          <t>LINE-S03</t>
        </is>
      </c>
      <c r="D4" t="inlineStr">
        <is>
          <t>质量波动线</t>
        </is>
      </c>
      <c r="E4" t="inlineStr">
        <is>
          <t>产能较高但质量与节拍波动，改善后质量损失下降</t>
        </is>
      </c>
      <c r="F4" t="inlineStr">
        <is>
          <t>改善前</t>
        </is>
      </c>
      <c r="G4" s="57" t="n">
        <v>45922</v>
      </c>
      <c r="H4" t="inlineStr">
        <is>
          <t>音频模组系列</t>
        </is>
      </c>
      <c r="I4" s="58" t="n">
        <v>17884</v>
      </c>
      <c r="J4" s="55" t="n">
        <v>0.8872</v>
      </c>
      <c r="K4" s="55" t="n">
        <v>0.895533</v>
      </c>
      <c r="L4" s="55" t="n">
        <v>0.973711</v>
      </c>
      <c r="M4" s="55">
        <f>J4*K4*L4</f>
        <v/>
      </c>
      <c r="N4" s="58" t="n">
        <v>39884</v>
      </c>
      <c r="O4" s="58">
        <f>ROUND(N4*L4,0)</f>
        <v/>
      </c>
      <c r="P4" s="55">
        <f>IF(N4=0,0,O4/N4)</f>
        <v/>
      </c>
      <c r="Q4" s="58" t="n">
        <v>13111</v>
      </c>
      <c r="R4" s="58" t="n">
        <v>738</v>
      </c>
      <c r="S4" s="58" t="n">
        <v>15877</v>
      </c>
      <c r="T4" s="58" t="n">
        <v>1580</v>
      </c>
      <c r="U4" s="55" t="n">
        <v>0.76</v>
      </c>
      <c r="V4" s="55">
        <f>M4-U4</f>
        <v/>
      </c>
      <c r="W4">
        <f>IF(OR(J4&lt;0.65,L4&lt;0.96,M4&lt;0.6),"高",IF(OR(J4&lt;0.78,K4&lt;0.88,L4&lt;0.98,M4&lt;0.75),"中","低"))</f>
        <v/>
      </c>
      <c r="X4" t="inlineStr">
        <is>
          <t>团队模拟数据（基于公开单线数据派生）</t>
        </is>
      </c>
      <c r="Y4" t="inlineStr">
        <is>
          <t>https://zenodo.org/records/17855209</t>
        </is>
      </c>
      <c r="Z4" t="inlineStr">
        <is>
          <t>SIM-v2.2-20260807-20260804</t>
        </is>
      </c>
      <c r="AA4" t="inlineStr">
        <is>
          <t>基于SHIFT-PRE-20250922；应用质量波动线的改善前参数、确定性周期扰动及停机事件缩放</t>
        </is>
      </c>
    </row>
    <row r="5">
      <c r="A5" t="inlineStr">
        <is>
          <t>LINE-S01-PRE-20250923</t>
        </is>
      </c>
      <c r="B5" t="inlineStr">
        <is>
          <t>SHIFT-PRE-20250923</t>
        </is>
      </c>
      <c r="C5" t="inlineStr">
        <is>
          <t>LINE-S01</t>
        </is>
      </c>
      <c r="D5" t="inlineStr">
        <is>
          <t>稳态基准线</t>
        </is>
      </c>
      <c r="E5" t="inlineStr">
        <is>
          <t>稳定生产、波动较小，作为横向比较基准</t>
        </is>
      </c>
      <c r="F5" t="inlineStr">
        <is>
          <t>改善前</t>
        </is>
      </c>
      <c r="G5" s="57" t="n">
        <v>45923</v>
      </c>
      <c r="H5" t="inlineStr">
        <is>
          <t>智能终端系列</t>
        </is>
      </c>
      <c r="I5" s="58" t="n">
        <v>29700</v>
      </c>
      <c r="J5" s="55" t="n">
        <v>0.640933</v>
      </c>
      <c r="K5" s="55" t="n">
        <v>0.9547</v>
      </c>
      <c r="L5" s="55" t="n">
        <v>0.998389</v>
      </c>
      <c r="M5" s="55">
        <f>J5*K5*L5</f>
        <v/>
      </c>
      <c r="N5" s="58" t="n">
        <v>25697</v>
      </c>
      <c r="O5" s="58">
        <f>ROUND(N5*L5,0)</f>
        <v/>
      </c>
      <c r="P5" s="55">
        <f>IF(N5=0,0,O5/N5)</f>
        <v/>
      </c>
      <c r="Q5" s="58" t="n">
        <v>621</v>
      </c>
      <c r="R5" s="58" t="n">
        <v>9450</v>
      </c>
      <c r="S5" s="58" t="n">
        <v>17669</v>
      </c>
      <c r="T5" s="58" t="n">
        <v>1033</v>
      </c>
      <c r="U5" s="55" t="n">
        <v>0.78</v>
      </c>
      <c r="V5" s="55">
        <f>M5-U5</f>
        <v/>
      </c>
      <c r="W5">
        <f>IF(OR(J5&lt;0.65,L5&lt;0.96,M5&lt;0.6),"高",IF(OR(J5&lt;0.78,K5&lt;0.88,L5&lt;0.98,M5&lt;0.75),"中","低"))</f>
        <v/>
      </c>
      <c r="X5" t="inlineStr">
        <is>
          <t>团队模拟数据（基于公开单线数据派生）</t>
        </is>
      </c>
      <c r="Y5" t="inlineStr">
        <is>
          <t>https://zenodo.org/records/17855209</t>
        </is>
      </c>
      <c r="Z5" t="inlineStr">
        <is>
          <t>SIM-v2.2-20260807-20260804</t>
        </is>
      </c>
      <c r="AA5" t="inlineStr">
        <is>
          <t>基于SHIFT-PRE-20250923；应用稳态基准线的改善前参数、确定性周期扰动及停机事件缩放</t>
        </is>
      </c>
    </row>
    <row r="6">
      <c r="A6" t="inlineStr">
        <is>
          <t>LINE-S02-PRE-20250923</t>
        </is>
      </c>
      <c r="B6" t="inlineStr">
        <is>
          <t>SHIFT-PRE-20250923</t>
        </is>
      </c>
      <c r="C6" t="inlineStr">
        <is>
          <t>LINE-S02</t>
        </is>
      </c>
      <c r="D6" t="inlineStr">
        <is>
          <t>设备瓶颈线</t>
        </is>
      </c>
      <c r="E6" t="inlineStr">
        <is>
          <t>关键设备停机偏多，改善后故障影响逐步收敛</t>
        </is>
      </c>
      <c r="F6" t="inlineStr">
        <is>
          <t>改善前</t>
        </is>
      </c>
      <c r="G6" s="57" t="n">
        <v>45923</v>
      </c>
      <c r="H6" t="inlineStr">
        <is>
          <t>视觉设备系列</t>
        </is>
      </c>
      <c r="I6" s="58" t="n">
        <v>29700</v>
      </c>
      <c r="J6" s="55" t="n">
        <v>0.5756</v>
      </c>
      <c r="K6" s="55" t="n">
        <v>0.9263670000000001</v>
      </c>
      <c r="L6" s="55" t="n">
        <v>0.995833</v>
      </c>
      <c r="M6" s="55">
        <f>J6*K6*L6</f>
        <v/>
      </c>
      <c r="N6" s="58" t="n">
        <v>25486</v>
      </c>
      <c r="O6" s="58">
        <f>ROUND(N6*L6,0)</f>
        <v/>
      </c>
      <c r="P6" s="55">
        <f>IF(N6=0,0,O6/N6)</f>
        <v/>
      </c>
      <c r="Q6" s="58" t="n">
        <v>647</v>
      </c>
      <c r="R6" s="58" t="n">
        <v>14586</v>
      </c>
      <c r="S6" s="58" t="n">
        <v>16491</v>
      </c>
      <c r="T6" s="58" t="n">
        <v>1179</v>
      </c>
      <c r="U6" s="55" t="n">
        <v>0.74</v>
      </c>
      <c r="V6" s="55">
        <f>M6-U6</f>
        <v/>
      </c>
      <c r="W6">
        <f>IF(OR(J6&lt;0.65,L6&lt;0.96,M6&lt;0.6),"高",IF(OR(J6&lt;0.78,K6&lt;0.88,L6&lt;0.98,M6&lt;0.75),"中","低"))</f>
        <v/>
      </c>
      <c r="X6" t="inlineStr">
        <is>
          <t>团队模拟数据（基于公开单线数据派生）</t>
        </is>
      </c>
      <c r="Y6" t="inlineStr">
        <is>
          <t>https://zenodo.org/records/17855209</t>
        </is>
      </c>
      <c r="Z6" t="inlineStr">
        <is>
          <t>SIM-v2.2-20260807-20260804</t>
        </is>
      </c>
      <c r="AA6" t="inlineStr">
        <is>
          <t>基于SHIFT-PRE-20250923；应用设备瓶颈线的改善前参数、确定性周期扰动及停机事件缩放</t>
        </is>
      </c>
    </row>
    <row r="7">
      <c r="A7" t="inlineStr">
        <is>
          <t>LINE-S03-PRE-20250923</t>
        </is>
      </c>
      <c r="B7" t="inlineStr">
        <is>
          <t>SHIFT-PRE-20250923</t>
        </is>
      </c>
      <c r="C7" t="inlineStr">
        <is>
          <t>LINE-S03</t>
        </is>
      </c>
      <c r="D7" t="inlineStr">
        <is>
          <t>质量波动线</t>
        </is>
      </c>
      <c r="E7" t="inlineStr">
        <is>
          <t>产能较高但质量与节拍波动，改善后质量损失下降</t>
        </is>
      </c>
      <c r="F7" t="inlineStr">
        <is>
          <t>改善前</t>
        </is>
      </c>
      <c r="G7" s="57" t="n">
        <v>45923</v>
      </c>
      <c r="H7" t="inlineStr">
        <is>
          <t>音频模组系列</t>
        </is>
      </c>
      <c r="I7" s="58" t="n">
        <v>29700</v>
      </c>
      <c r="J7" s="55" t="n">
        <v>0.629933</v>
      </c>
      <c r="K7" s="55" t="n">
        <v>0.9247</v>
      </c>
      <c r="L7" s="55" t="n">
        <v>0.974722</v>
      </c>
      <c r="M7" s="55">
        <f>J7*K7*L7</f>
        <v/>
      </c>
      <c r="N7" s="58" t="n">
        <v>28085</v>
      </c>
      <c r="O7" s="58">
        <f>ROUND(N7*L7,0)</f>
        <v/>
      </c>
      <c r="P7" s="55">
        <f>IF(N7=0,0,O7/N7)</f>
        <v/>
      </c>
      <c r="Q7" s="58" t="n">
        <v>634</v>
      </c>
      <c r="R7" s="58" t="n">
        <v>11484</v>
      </c>
      <c r="S7" s="58" t="n">
        <v>18414</v>
      </c>
      <c r="T7" s="58" t="n">
        <v>1348</v>
      </c>
      <c r="U7" s="55" t="n">
        <v>0.76</v>
      </c>
      <c r="V7" s="55">
        <f>M7-U7</f>
        <v/>
      </c>
      <c r="W7">
        <f>IF(OR(J7&lt;0.65,L7&lt;0.96,M7&lt;0.6),"高",IF(OR(J7&lt;0.78,K7&lt;0.88,L7&lt;0.98,M7&lt;0.75),"中","低"))</f>
        <v/>
      </c>
      <c r="X7" t="inlineStr">
        <is>
          <t>团队模拟数据（基于公开单线数据派生）</t>
        </is>
      </c>
      <c r="Y7" t="inlineStr">
        <is>
          <t>https://zenodo.org/records/17855209</t>
        </is>
      </c>
      <c r="Z7" t="inlineStr">
        <is>
          <t>SIM-v2.2-20260807-20260804</t>
        </is>
      </c>
      <c r="AA7" t="inlineStr">
        <is>
          <t>基于SHIFT-PRE-20250923；应用质量波动线的改善前参数、确定性周期扰动及停机事件缩放</t>
        </is>
      </c>
    </row>
    <row r="8">
      <c r="A8" t="inlineStr">
        <is>
          <t>LINE-S01-PRE-20250924</t>
        </is>
      </c>
      <c r="B8" t="inlineStr">
        <is>
          <t>SHIFT-PRE-20250924</t>
        </is>
      </c>
      <c r="C8" t="inlineStr">
        <is>
          <t>LINE-S01</t>
        </is>
      </c>
      <c r="D8" t="inlineStr">
        <is>
          <t>稳态基准线</t>
        </is>
      </c>
      <c r="E8" t="inlineStr">
        <is>
          <t>稳定生产、波动较小，作为横向比较基准</t>
        </is>
      </c>
      <c r="F8" t="inlineStr">
        <is>
          <t>改善前</t>
        </is>
      </c>
      <c r="G8" s="57" t="n">
        <v>45924</v>
      </c>
      <c r="H8" t="inlineStr">
        <is>
          <t>智能终端系列</t>
        </is>
      </c>
      <c r="I8" s="58" t="n">
        <v>28800</v>
      </c>
      <c r="J8" s="55" t="n">
        <v>0.809967</v>
      </c>
      <c r="K8" s="55" t="n">
        <v>0.978867</v>
      </c>
      <c r="L8" s="55" t="n">
        <v>0.9991</v>
      </c>
      <c r="M8" s="55">
        <f>J8*K8*L8</f>
        <v/>
      </c>
      <c r="N8" s="58" t="n">
        <v>21594</v>
      </c>
      <c r="O8" s="58">
        <f>ROUND(N8*L8,0)</f>
        <v/>
      </c>
      <c r="P8" s="55">
        <f>IF(N8=0,0,O8/N8)</f>
        <v/>
      </c>
      <c r="Q8" s="58" t="n">
        <v>3169</v>
      </c>
      <c r="R8" s="58" t="n">
        <v>2646</v>
      </c>
      <c r="S8" s="58" t="n">
        <v>20802</v>
      </c>
      <c r="T8" s="58" t="n">
        <v>1402</v>
      </c>
      <c r="U8" s="55" t="n">
        <v>0.78</v>
      </c>
      <c r="V8" s="55">
        <f>M8-U8</f>
        <v/>
      </c>
      <c r="W8">
        <f>IF(OR(J8&lt;0.65,L8&lt;0.96,M8&lt;0.6),"高",IF(OR(J8&lt;0.78,K8&lt;0.88,L8&lt;0.98,M8&lt;0.75),"中","低"))</f>
        <v/>
      </c>
      <c r="X8" t="inlineStr">
        <is>
          <t>团队模拟数据（基于公开单线数据派生）</t>
        </is>
      </c>
      <c r="Y8" t="inlineStr">
        <is>
          <t>https://zenodo.org/records/17855209</t>
        </is>
      </c>
      <c r="Z8" t="inlineStr">
        <is>
          <t>SIM-v2.2-20260807-20260804</t>
        </is>
      </c>
      <c r="AA8" t="inlineStr">
        <is>
          <t>基于SHIFT-PRE-20250924；应用稳态基准线的改善前参数、确定性周期扰动及停机事件缩放</t>
        </is>
      </c>
    </row>
    <row r="9">
      <c r="A9" t="inlineStr">
        <is>
          <t>LINE-S02-PRE-20250924</t>
        </is>
      </c>
      <c r="B9" t="inlineStr">
        <is>
          <t>SHIFT-PRE-20250924</t>
        </is>
      </c>
      <c r="C9" t="inlineStr">
        <is>
          <t>LINE-S02</t>
        </is>
      </c>
      <c r="D9" t="inlineStr">
        <is>
          <t>设备瓶颈线</t>
        </is>
      </c>
      <c r="E9" t="inlineStr">
        <is>
          <t>关键设备停机偏多，改善后故障影响逐步收敛</t>
        </is>
      </c>
      <c r="F9" t="inlineStr">
        <is>
          <t>改善前</t>
        </is>
      </c>
      <c r="G9" s="57" t="n">
        <v>45924</v>
      </c>
      <c r="H9" t="inlineStr">
        <is>
          <t>视觉设备系列</t>
        </is>
      </c>
      <c r="I9" s="58" t="n">
        <v>28800</v>
      </c>
      <c r="J9" s="55" t="n">
        <v>0.7193000000000001</v>
      </c>
      <c r="K9" s="55" t="n">
        <v>0.950533</v>
      </c>
      <c r="L9" s="55" t="n">
        <v>0.996544</v>
      </c>
      <c r="M9" s="55">
        <f>J9*K9*L9</f>
        <v/>
      </c>
      <c r="N9" s="58" t="n">
        <v>19876</v>
      </c>
      <c r="O9" s="58">
        <f>ROUND(N9*L9,0)</f>
        <v/>
      </c>
      <c r="P9" s="55">
        <f>IF(N9=0,0,O9/N9)</f>
        <v/>
      </c>
      <c r="Q9" s="58" t="n">
        <v>3299</v>
      </c>
      <c r="R9" s="58" t="n">
        <v>4386</v>
      </c>
      <c r="S9" s="58" t="n">
        <v>20251</v>
      </c>
      <c r="T9" s="58" t="n">
        <v>1600</v>
      </c>
      <c r="U9" s="55" t="n">
        <v>0.74</v>
      </c>
      <c r="V9" s="55">
        <f>M9-U9</f>
        <v/>
      </c>
      <c r="W9">
        <f>IF(OR(J9&lt;0.65,L9&lt;0.96,M9&lt;0.6),"高",IF(OR(J9&lt;0.78,K9&lt;0.88,L9&lt;0.98,M9&lt;0.75),"中","低"))</f>
        <v/>
      </c>
      <c r="X9" t="inlineStr">
        <is>
          <t>团队模拟数据（基于公开单线数据派生）</t>
        </is>
      </c>
      <c r="Y9" t="inlineStr">
        <is>
          <t>https://zenodo.org/records/17855209</t>
        </is>
      </c>
      <c r="Z9" t="inlineStr">
        <is>
          <t>SIM-v2.2-20260807-20260804</t>
        </is>
      </c>
      <c r="AA9" t="inlineStr">
        <is>
          <t>基于SHIFT-PRE-20250924；应用设备瓶颈线的改善前参数、确定性周期扰动及停机事件缩放</t>
        </is>
      </c>
    </row>
    <row r="10">
      <c r="A10" t="inlineStr">
        <is>
          <t>LINE-S03-PRE-20250924</t>
        </is>
      </c>
      <c r="B10" t="inlineStr">
        <is>
          <t>SHIFT-PRE-20250924</t>
        </is>
      </c>
      <c r="C10" t="inlineStr">
        <is>
          <t>LINE-S03</t>
        </is>
      </c>
      <c r="D10" t="inlineStr">
        <is>
          <t>质量波动线</t>
        </is>
      </c>
      <c r="E10" t="inlineStr">
        <is>
          <t>产能较高但质量与节拍波动，改善后质量损失下降</t>
        </is>
      </c>
      <c r="F10" t="inlineStr">
        <is>
          <t>改善前</t>
        </is>
      </c>
      <c r="G10" s="57" t="n">
        <v>45924</v>
      </c>
      <c r="H10" t="inlineStr">
        <is>
          <t>音频模组系列</t>
        </is>
      </c>
      <c r="I10" s="58" t="n">
        <v>28800</v>
      </c>
      <c r="J10" s="55" t="n">
        <v>0.798967</v>
      </c>
      <c r="K10" s="55" t="n">
        <v>0.9172</v>
      </c>
      <c r="L10" s="55" t="n">
        <v>0.966989</v>
      </c>
      <c r="M10" s="55">
        <f>J10*K10*L10</f>
        <v/>
      </c>
      <c r="N10" s="58" t="n">
        <v>23594</v>
      </c>
      <c r="O10" s="58">
        <f>ROUND(N10*L10,0)</f>
        <v/>
      </c>
      <c r="P10" s="55">
        <f>IF(N10=0,0,O10/N10)</f>
        <v/>
      </c>
      <c r="Q10" s="58" t="n">
        <v>3234</v>
      </c>
      <c r="R10" s="58" t="n">
        <v>3168</v>
      </c>
      <c r="S10" s="58" t="n">
        <v>22618</v>
      </c>
      <c r="T10" s="58" t="n">
        <v>1829</v>
      </c>
      <c r="U10" s="55" t="n">
        <v>0.76</v>
      </c>
      <c r="V10" s="55">
        <f>M10-U10</f>
        <v/>
      </c>
      <c r="W10">
        <f>IF(OR(J10&lt;0.65,L10&lt;0.96,M10&lt;0.6),"高",IF(OR(J10&lt;0.78,K10&lt;0.88,L10&lt;0.98,M10&lt;0.75),"中","低"))</f>
        <v/>
      </c>
      <c r="X10" t="inlineStr">
        <is>
          <t>团队模拟数据（基于公开单线数据派生）</t>
        </is>
      </c>
      <c r="Y10" t="inlineStr">
        <is>
          <t>https://zenodo.org/records/17855209</t>
        </is>
      </c>
      <c r="Z10" t="inlineStr">
        <is>
          <t>SIM-v2.2-20260807-20260804</t>
        </is>
      </c>
      <c r="AA10" t="inlineStr">
        <is>
          <t>基于SHIFT-PRE-20250924；应用质量波动线的改善前参数、确定性周期扰动及停机事件缩放</t>
        </is>
      </c>
    </row>
    <row r="11">
      <c r="A11" t="inlineStr">
        <is>
          <t>LINE-S01-PRE-20250925</t>
        </is>
      </c>
      <c r="B11" t="inlineStr">
        <is>
          <t>SHIFT-PRE-20250925</t>
        </is>
      </c>
      <c r="C11" t="inlineStr">
        <is>
          <t>LINE-S01</t>
        </is>
      </c>
      <c r="D11" t="inlineStr">
        <is>
          <t>稳态基准线</t>
        </is>
      </c>
      <c r="E11" t="inlineStr">
        <is>
          <t>稳定生产、波动较小，作为横向比较基准</t>
        </is>
      </c>
      <c r="F11" t="inlineStr">
        <is>
          <t>改善前</t>
        </is>
      </c>
      <c r="G11" s="57" t="n">
        <v>45925</v>
      </c>
      <c r="H11" t="inlineStr">
        <is>
          <t>智能终端系列</t>
        </is>
      </c>
      <c r="I11" s="58" t="n">
        <v>24300</v>
      </c>
      <c r="J11" s="55" t="n">
        <v>0.728567</v>
      </c>
      <c r="K11" s="55" t="n">
        <v>0.913467</v>
      </c>
      <c r="L11" s="55" t="n">
        <v>0.991967</v>
      </c>
      <c r="M11" s="55">
        <f>J11*K11*L11</f>
        <v/>
      </c>
      <c r="N11" s="58" t="n">
        <v>17270</v>
      </c>
      <c r="O11" s="58">
        <f>ROUND(N11*L11,0)</f>
        <v/>
      </c>
      <c r="P11" s="55">
        <f>IF(N11=0,0,O11/N11)</f>
        <v/>
      </c>
      <c r="Q11" s="58" t="n">
        <v>7559</v>
      </c>
      <c r="R11" s="58" t="n">
        <v>3894</v>
      </c>
      <c r="S11" s="58" t="n">
        <v>16006</v>
      </c>
      <c r="T11" s="58" t="n">
        <v>1390</v>
      </c>
      <c r="U11" s="55" t="n">
        <v>0.78</v>
      </c>
      <c r="V11" s="55">
        <f>M11-U11</f>
        <v/>
      </c>
      <c r="W11">
        <f>IF(OR(J11&lt;0.65,L11&lt;0.96,M11&lt;0.6),"高",IF(OR(J11&lt;0.78,K11&lt;0.88,L11&lt;0.98,M11&lt;0.75),"中","低"))</f>
        <v/>
      </c>
      <c r="X11" t="inlineStr">
        <is>
          <t>团队模拟数据（基于公开单线数据派生）</t>
        </is>
      </c>
      <c r="Y11" t="inlineStr">
        <is>
          <t>https://zenodo.org/records/17855209</t>
        </is>
      </c>
      <c r="Z11" t="inlineStr">
        <is>
          <t>SIM-v2.2-20260807-20260804</t>
        </is>
      </c>
      <c r="AA11" t="inlineStr">
        <is>
          <t>基于SHIFT-PRE-20250925；应用稳态基准线的改善前参数、确定性周期扰动及停机事件缩放</t>
        </is>
      </c>
    </row>
    <row r="12">
      <c r="A12" t="inlineStr">
        <is>
          <t>LINE-S02-PRE-20250925</t>
        </is>
      </c>
      <c r="B12" t="inlineStr">
        <is>
          <t>SHIFT-PRE-20250925</t>
        </is>
      </c>
      <c r="C12" t="inlineStr">
        <is>
          <t>LINE-S02</t>
        </is>
      </c>
      <c r="D12" t="inlineStr">
        <is>
          <t>设备瓶颈线</t>
        </is>
      </c>
      <c r="E12" t="inlineStr">
        <is>
          <t>关键设备停机偏多，改善后故障影响逐步收敛</t>
        </is>
      </c>
      <c r="F12" t="inlineStr">
        <is>
          <t>改善前</t>
        </is>
      </c>
      <c r="G12" s="57" t="n">
        <v>45925</v>
      </c>
      <c r="H12" t="inlineStr">
        <is>
          <t>视觉设备系列</t>
        </is>
      </c>
      <c r="I12" s="58" t="n">
        <v>24300</v>
      </c>
      <c r="J12" s="55" t="n">
        <v>0.663233</v>
      </c>
      <c r="K12" s="55" t="n">
        <v>0.9167999999999999</v>
      </c>
      <c r="L12" s="55" t="n">
        <v>0.997856</v>
      </c>
      <c r="M12" s="55">
        <f>J12*K12*L12</f>
        <v/>
      </c>
      <c r="N12" s="58" t="n">
        <v>15909</v>
      </c>
      <c r="O12" s="58">
        <f>ROUND(N12*L12,0)</f>
        <v/>
      </c>
      <c r="P12" s="55">
        <f>IF(N12=0,0,O12/N12)</f>
        <v/>
      </c>
      <c r="Q12" s="58" t="n">
        <v>7867</v>
      </c>
      <c r="R12" s="58" t="n">
        <v>6228</v>
      </c>
      <c r="S12" s="58" t="n">
        <v>14936</v>
      </c>
      <c r="T12" s="58" t="n">
        <v>1587</v>
      </c>
      <c r="U12" s="55" t="n">
        <v>0.74</v>
      </c>
      <c r="V12" s="55">
        <f>M12-U12</f>
        <v/>
      </c>
      <c r="W12">
        <f>IF(OR(J12&lt;0.65,L12&lt;0.96,M12&lt;0.6),"高",IF(OR(J12&lt;0.78,K12&lt;0.88,L12&lt;0.98,M12&lt;0.75),"中","低"))</f>
        <v/>
      </c>
      <c r="X12" t="inlineStr">
        <is>
          <t>团队模拟数据（基于公开单线数据派生）</t>
        </is>
      </c>
      <c r="Y12" t="inlineStr">
        <is>
          <t>https://zenodo.org/records/17855209</t>
        </is>
      </c>
      <c r="Z12" t="inlineStr">
        <is>
          <t>SIM-v2.2-20260807-20260804</t>
        </is>
      </c>
      <c r="AA12" t="inlineStr">
        <is>
          <t>基于SHIFT-PRE-20250925；应用设备瓶颈线的改善前参数、确定性周期扰动及停机事件缩放</t>
        </is>
      </c>
    </row>
    <row r="13">
      <c r="A13" t="inlineStr">
        <is>
          <t>LINE-S03-PRE-20250925</t>
        </is>
      </c>
      <c r="B13" t="inlineStr">
        <is>
          <t>SHIFT-PRE-20250925</t>
        </is>
      </c>
      <c r="C13" t="inlineStr">
        <is>
          <t>LINE-S03</t>
        </is>
      </c>
      <c r="D13" t="inlineStr">
        <is>
          <t>质量波动线</t>
        </is>
      </c>
      <c r="E13" t="inlineStr">
        <is>
          <t>产能较高但质量与节拍波动，改善后质量损失下降</t>
        </is>
      </c>
      <c r="F13" t="inlineStr">
        <is>
          <t>改善前</t>
        </is>
      </c>
      <c r="G13" s="57" t="n">
        <v>45925</v>
      </c>
      <c r="H13" t="inlineStr">
        <is>
          <t>音频模组系列</t>
        </is>
      </c>
      <c r="I13" s="58" t="n">
        <v>24300</v>
      </c>
      <c r="J13" s="55" t="n">
        <v>0.717567</v>
      </c>
      <c r="K13" s="55" t="n">
        <v>0.883467</v>
      </c>
      <c r="L13" s="55" t="n">
        <v>0.9683</v>
      </c>
      <c r="M13" s="55">
        <f>J13*K13*L13</f>
        <v/>
      </c>
      <c r="N13" s="58" t="n">
        <v>17521</v>
      </c>
      <c r="O13" s="58">
        <f>ROUND(N13*L13,0)</f>
        <v/>
      </c>
      <c r="P13" s="55">
        <f>IF(N13=0,0,O13/N13)</f>
        <v/>
      </c>
      <c r="Q13" s="58" t="n">
        <v>7713</v>
      </c>
      <c r="R13" s="58" t="n">
        <v>5022</v>
      </c>
      <c r="S13" s="58" t="n">
        <v>17401</v>
      </c>
      <c r="T13" s="58" t="n">
        <v>1813</v>
      </c>
      <c r="U13" s="55" t="n">
        <v>0.76</v>
      </c>
      <c r="V13" s="55">
        <f>M13-U13</f>
        <v/>
      </c>
      <c r="W13">
        <f>IF(OR(J13&lt;0.65,L13&lt;0.96,M13&lt;0.6),"高",IF(OR(J13&lt;0.78,K13&lt;0.88,L13&lt;0.98,M13&lt;0.75),"中","低"))</f>
        <v/>
      </c>
      <c r="X13" t="inlineStr">
        <is>
          <t>团队模拟数据（基于公开单线数据派生）</t>
        </is>
      </c>
      <c r="Y13" t="inlineStr">
        <is>
          <t>https://zenodo.org/records/17855209</t>
        </is>
      </c>
      <c r="Z13" t="inlineStr">
        <is>
          <t>SIM-v2.2-20260807-20260804</t>
        </is>
      </c>
      <c r="AA13" t="inlineStr">
        <is>
          <t>基于SHIFT-PRE-20250925；应用质量波动线的改善前参数、确定性周期扰动及停机事件缩放</t>
        </is>
      </c>
    </row>
    <row r="14">
      <c r="A14" t="inlineStr">
        <is>
          <t>LINE-S01-PRE-20250926</t>
        </is>
      </c>
      <c r="B14" t="inlineStr">
        <is>
          <t>SHIFT-PRE-20250926</t>
        </is>
      </c>
      <c r="C14" t="inlineStr">
        <is>
          <t>LINE-S01</t>
        </is>
      </c>
      <c r="D14" t="inlineStr">
        <is>
          <t>稳态基准线</t>
        </is>
      </c>
      <c r="E14" t="inlineStr">
        <is>
          <t>稳定生产、波动较小，作为横向比较基准</t>
        </is>
      </c>
      <c r="F14" t="inlineStr">
        <is>
          <t>改善前</t>
        </is>
      </c>
      <c r="G14" s="57" t="n">
        <v>45926</v>
      </c>
      <c r="H14" t="inlineStr">
        <is>
          <t>智能终端系列</t>
        </is>
      </c>
      <c r="I14" s="58" t="n">
        <v>22920</v>
      </c>
      <c r="J14" s="55" t="n">
        <v>0.8296</v>
      </c>
      <c r="K14" s="55" t="n">
        <v>0.939333</v>
      </c>
      <c r="L14" s="55" t="n">
        <v>0.988478</v>
      </c>
      <c r="M14" s="55">
        <f>J14*K14*L14</f>
        <v/>
      </c>
      <c r="N14" s="58" t="n">
        <v>22857</v>
      </c>
      <c r="O14" s="58">
        <f>ROUND(N14*L14,0)</f>
        <v/>
      </c>
      <c r="P14" s="55">
        <f>IF(N14=0,0,O14/N14)</f>
        <v/>
      </c>
      <c r="Q14" s="58" t="n">
        <v>5861</v>
      </c>
      <c r="R14" s="58" t="n">
        <v>2904</v>
      </c>
      <c r="S14" s="58" t="n">
        <v>17689</v>
      </c>
      <c r="T14" s="58" t="n">
        <v>1116</v>
      </c>
      <c r="U14" s="55" t="n">
        <v>0.78</v>
      </c>
      <c r="V14" s="55">
        <f>M14-U14</f>
        <v/>
      </c>
      <c r="W14">
        <f>IF(OR(J14&lt;0.65,L14&lt;0.96,M14&lt;0.6),"高",IF(OR(J14&lt;0.78,K14&lt;0.88,L14&lt;0.98,M14&lt;0.75),"中","低"))</f>
        <v/>
      </c>
      <c r="X14" t="inlineStr">
        <is>
          <t>团队模拟数据（基于公开单线数据派生）</t>
        </is>
      </c>
      <c r="Y14" t="inlineStr">
        <is>
          <t>https://zenodo.org/records/17855209</t>
        </is>
      </c>
      <c r="Z14" t="inlineStr">
        <is>
          <t>SIM-v2.2-20260807-20260804</t>
        </is>
      </c>
      <c r="AA14" t="inlineStr">
        <is>
          <t>基于SHIFT-PRE-20250926；应用稳态基准线的改善前参数、确定性周期扰动及停机事件缩放</t>
        </is>
      </c>
    </row>
    <row r="15">
      <c r="A15" t="inlineStr">
        <is>
          <t>LINE-S02-PRE-20250926</t>
        </is>
      </c>
      <c r="B15" t="inlineStr">
        <is>
          <t>SHIFT-PRE-20250926</t>
        </is>
      </c>
      <c r="C15" t="inlineStr">
        <is>
          <t>LINE-S02</t>
        </is>
      </c>
      <c r="D15" t="inlineStr">
        <is>
          <t>设备瓶颈线</t>
        </is>
      </c>
      <c r="E15" t="inlineStr">
        <is>
          <t>关键设备停机偏多，改善后故障影响逐步收敛</t>
        </is>
      </c>
      <c r="F15" t="inlineStr">
        <is>
          <t>改善前</t>
        </is>
      </c>
      <c r="G15" s="57" t="n">
        <v>45926</v>
      </c>
      <c r="H15" t="inlineStr">
        <is>
          <t>视觉设备系列</t>
        </is>
      </c>
      <c r="I15" s="58" t="n">
        <v>22920</v>
      </c>
      <c r="J15" s="55" t="n">
        <v>0.738933</v>
      </c>
      <c r="K15" s="55" t="n">
        <v>0.911</v>
      </c>
      <c r="L15" s="55" t="n">
        <v>0.985922</v>
      </c>
      <c r="M15" s="55">
        <f>J15*K15*L15</f>
        <v/>
      </c>
      <c r="N15" s="58" t="n">
        <v>22661</v>
      </c>
      <c r="O15" s="58">
        <f>ROUND(N15*L15,0)</f>
        <v/>
      </c>
      <c r="P15" s="55">
        <f>IF(N15=0,0,O15/N15)</f>
        <v/>
      </c>
      <c r="Q15" s="58" t="n">
        <v>6101</v>
      </c>
      <c r="R15" s="58" t="n">
        <v>4662</v>
      </c>
      <c r="S15" s="58" t="n">
        <v>16512</v>
      </c>
      <c r="T15" s="58" t="n">
        <v>1274</v>
      </c>
      <c r="U15" s="55" t="n">
        <v>0.74</v>
      </c>
      <c r="V15" s="55">
        <f>M15-U15</f>
        <v/>
      </c>
      <c r="W15">
        <f>IF(OR(J15&lt;0.65,L15&lt;0.96,M15&lt;0.6),"高",IF(OR(J15&lt;0.78,K15&lt;0.88,L15&lt;0.98,M15&lt;0.75),"中","低"))</f>
        <v/>
      </c>
      <c r="X15" t="inlineStr">
        <is>
          <t>团队模拟数据（基于公开单线数据派生）</t>
        </is>
      </c>
      <c r="Y15" t="inlineStr">
        <is>
          <t>https://zenodo.org/records/17855209</t>
        </is>
      </c>
      <c r="Z15" t="inlineStr">
        <is>
          <t>SIM-v2.2-20260807-20260804</t>
        </is>
      </c>
      <c r="AA15" t="inlineStr">
        <is>
          <t>基于SHIFT-PRE-20250926；应用设备瓶颈线的改善前参数、确定性周期扰动及停机事件缩放</t>
        </is>
      </c>
    </row>
    <row r="16">
      <c r="A16" t="inlineStr">
        <is>
          <t>LINE-S03-PRE-20250926</t>
        </is>
      </c>
      <c r="B16" t="inlineStr">
        <is>
          <t>SHIFT-PRE-20250926</t>
        </is>
      </c>
      <c r="C16" t="inlineStr">
        <is>
          <t>LINE-S03</t>
        </is>
      </c>
      <c r="D16" t="inlineStr">
        <is>
          <t>质量波动线</t>
        </is>
      </c>
      <c r="E16" t="inlineStr">
        <is>
          <t>产能较高但质量与节拍波动，改善后质量损失下降</t>
        </is>
      </c>
      <c r="F16" t="inlineStr">
        <is>
          <t>改善前</t>
        </is>
      </c>
      <c r="G16" s="57" t="n">
        <v>45926</v>
      </c>
      <c r="H16" t="inlineStr">
        <is>
          <t>音频模组系列</t>
        </is>
      </c>
      <c r="I16" s="58" t="n">
        <v>22920</v>
      </c>
      <c r="J16" s="55" t="n">
        <v>0.8186</v>
      </c>
      <c r="K16" s="55" t="n">
        <v>0.9093329999999999</v>
      </c>
      <c r="L16" s="55" t="n">
        <v>0.964811</v>
      </c>
      <c r="M16" s="55">
        <f>J16*K16*L16</f>
        <v/>
      </c>
      <c r="N16" s="58" t="n">
        <v>24979</v>
      </c>
      <c r="O16" s="58">
        <f>ROUND(N16*L16,0)</f>
        <v/>
      </c>
      <c r="P16" s="55">
        <f>IF(N16=0,0,O16/N16)</f>
        <v/>
      </c>
      <c r="Q16" s="58" t="n">
        <v>5981</v>
      </c>
      <c r="R16" s="58" t="n">
        <v>3666</v>
      </c>
      <c r="S16" s="58" t="n">
        <v>18438</v>
      </c>
      <c r="T16" s="58" t="n">
        <v>1456</v>
      </c>
      <c r="U16" s="55" t="n">
        <v>0.76</v>
      </c>
      <c r="V16" s="55">
        <f>M16-U16</f>
        <v/>
      </c>
      <c r="W16">
        <f>IF(OR(J16&lt;0.65,L16&lt;0.96,M16&lt;0.6),"高",IF(OR(J16&lt;0.78,K16&lt;0.88,L16&lt;0.98,M16&lt;0.75),"中","低"))</f>
        <v/>
      </c>
      <c r="X16" t="inlineStr">
        <is>
          <t>团队模拟数据（基于公开单线数据派生）</t>
        </is>
      </c>
      <c r="Y16" t="inlineStr">
        <is>
          <t>https://zenodo.org/records/17855209</t>
        </is>
      </c>
      <c r="Z16" t="inlineStr">
        <is>
          <t>SIM-v2.2-20260807-20260804</t>
        </is>
      </c>
      <c r="AA16" t="inlineStr">
        <is>
          <t>基于SHIFT-PRE-20250926；应用质量波动线的改善前参数、确定性周期扰动及停机事件缩放</t>
        </is>
      </c>
    </row>
    <row r="17">
      <c r="A17" t="inlineStr">
        <is>
          <t>LINE-S01-PRE-20250929</t>
        </is>
      </c>
      <c r="B17" t="inlineStr">
        <is>
          <t>SHIFT-PRE-20250929</t>
        </is>
      </c>
      <c r="C17" t="inlineStr">
        <is>
          <t>LINE-S01</t>
        </is>
      </c>
      <c r="D17" t="inlineStr">
        <is>
          <t>稳态基准线</t>
        </is>
      </c>
      <c r="E17" t="inlineStr">
        <is>
          <t>稳定生产、波动较小，作为横向比较基准</t>
        </is>
      </c>
      <c r="F17" t="inlineStr">
        <is>
          <t>改善前</t>
        </is>
      </c>
      <c r="G17" s="57" t="n">
        <v>45929</v>
      </c>
      <c r="H17" t="inlineStr">
        <is>
          <t>智能终端系列</t>
        </is>
      </c>
      <c r="I17" s="58" t="n">
        <v>29132</v>
      </c>
      <c r="J17" s="55" t="n">
        <v>0.701033</v>
      </c>
      <c r="K17" s="55" t="n">
        <v>0.9878</v>
      </c>
      <c r="L17" s="55" t="n">
        <v>0.993144</v>
      </c>
      <c r="M17" s="55">
        <f>J17*K17*L17</f>
        <v/>
      </c>
      <c r="N17" s="58" t="n">
        <v>46509</v>
      </c>
      <c r="O17" s="58">
        <f>ROUND(N17*L17,0)</f>
        <v/>
      </c>
      <c r="P17" s="55">
        <f>IF(N17=0,0,O17/N17)</f>
        <v/>
      </c>
      <c r="Q17" s="58" t="n">
        <v>1259</v>
      </c>
      <c r="R17" s="58" t="n">
        <v>7770</v>
      </c>
      <c r="S17" s="58" t="n">
        <v>18162</v>
      </c>
      <c r="T17" s="58" t="n">
        <v>1181</v>
      </c>
      <c r="U17" s="55" t="n">
        <v>0.78</v>
      </c>
      <c r="V17" s="55">
        <f>M17-U17</f>
        <v/>
      </c>
      <c r="W17">
        <f>IF(OR(J17&lt;0.65,L17&lt;0.96,M17&lt;0.6),"高",IF(OR(J17&lt;0.78,K17&lt;0.88,L17&lt;0.98,M17&lt;0.75),"中","低"))</f>
        <v/>
      </c>
      <c r="X17" t="inlineStr">
        <is>
          <t>团队模拟数据（基于公开单线数据派生）</t>
        </is>
      </c>
      <c r="Y17" t="inlineStr">
        <is>
          <t>https://zenodo.org/records/17855209</t>
        </is>
      </c>
      <c r="Z17" t="inlineStr">
        <is>
          <t>SIM-v2.2-20260807-20260804</t>
        </is>
      </c>
      <c r="AA17" t="inlineStr">
        <is>
          <t>基于SHIFT-PRE-20250929；应用稳态基准线的改善前参数、确定性周期扰动及停机事件缩放</t>
        </is>
      </c>
    </row>
    <row r="18">
      <c r="A18" t="inlineStr">
        <is>
          <t>LINE-S02-PRE-20250929</t>
        </is>
      </c>
      <c r="B18" t="inlineStr">
        <is>
          <t>SHIFT-PRE-20250929</t>
        </is>
      </c>
      <c r="C18" t="inlineStr">
        <is>
          <t>LINE-S02</t>
        </is>
      </c>
      <c r="D18" t="inlineStr">
        <is>
          <t>设备瓶颈线</t>
        </is>
      </c>
      <c r="E18" t="inlineStr">
        <is>
          <t>关键设备停机偏多，改善后故障影响逐步收敛</t>
        </is>
      </c>
      <c r="F18" t="inlineStr">
        <is>
          <t>改善前</t>
        </is>
      </c>
      <c r="G18" s="57" t="n">
        <v>45929</v>
      </c>
      <c r="H18" t="inlineStr">
        <is>
          <t>视觉设备系列</t>
        </is>
      </c>
      <c r="I18" s="58" t="n">
        <v>29132</v>
      </c>
      <c r="J18" s="55" t="n">
        <v>0.610367</v>
      </c>
      <c r="K18" s="55" t="n">
        <v>0.959467</v>
      </c>
      <c r="L18" s="55" t="n">
        <v>0.9990329999999999</v>
      </c>
      <c r="M18" s="55">
        <f>J18*K18*L18</f>
        <v/>
      </c>
      <c r="N18" s="58" t="n">
        <v>42820</v>
      </c>
      <c r="O18" s="58">
        <f>ROUND(N18*L18,0)</f>
        <v/>
      </c>
      <c r="P18" s="55">
        <f>IF(N18=0,0,O18/N18)</f>
        <v/>
      </c>
      <c r="Q18" s="58" t="n">
        <v>1311</v>
      </c>
      <c r="R18" s="58" t="n">
        <v>13644</v>
      </c>
      <c r="S18" s="58" t="n">
        <v>17679</v>
      </c>
      <c r="T18" s="58" t="n">
        <v>1348</v>
      </c>
      <c r="U18" s="55" t="n">
        <v>0.74</v>
      </c>
      <c r="V18" s="55">
        <f>M18-U18</f>
        <v/>
      </c>
      <c r="W18">
        <f>IF(OR(J18&lt;0.65,L18&lt;0.96,M18&lt;0.6),"高",IF(OR(J18&lt;0.78,K18&lt;0.88,L18&lt;0.98,M18&lt;0.75),"中","低"))</f>
        <v/>
      </c>
      <c r="X18" t="inlineStr">
        <is>
          <t>团队模拟数据（基于公开单线数据派生）</t>
        </is>
      </c>
      <c r="Y18" t="inlineStr">
        <is>
          <t>https://zenodo.org/records/17855209</t>
        </is>
      </c>
      <c r="Z18" t="inlineStr">
        <is>
          <t>SIM-v2.2-20260807-20260804</t>
        </is>
      </c>
      <c r="AA18" t="inlineStr">
        <is>
          <t>基于SHIFT-PRE-20250929；应用设备瓶颈线的改善前参数、确定性周期扰动及停机事件缩放</t>
        </is>
      </c>
    </row>
    <row r="19">
      <c r="A19" t="inlineStr">
        <is>
          <t>LINE-S03-PRE-20250929</t>
        </is>
      </c>
      <c r="B19" t="inlineStr">
        <is>
          <t>SHIFT-PRE-20250929</t>
        </is>
      </c>
      <c r="C19" t="inlineStr">
        <is>
          <t>LINE-S03</t>
        </is>
      </c>
      <c r="D19" t="inlineStr">
        <is>
          <t>质量波动线</t>
        </is>
      </c>
      <c r="E19" t="inlineStr">
        <is>
          <t>产能较高但质量与节拍波动，改善后质量损失下降</t>
        </is>
      </c>
      <c r="F19" t="inlineStr">
        <is>
          <t>改善前</t>
        </is>
      </c>
      <c r="G19" s="57" t="n">
        <v>45929</v>
      </c>
      <c r="H19" t="inlineStr">
        <is>
          <t>音频模组系列</t>
        </is>
      </c>
      <c r="I19" s="58" t="n">
        <v>29132</v>
      </c>
      <c r="J19" s="55" t="n">
        <v>0.6647</v>
      </c>
      <c r="K19" s="55" t="n">
        <v>0.926133</v>
      </c>
      <c r="L19" s="55" t="n">
        <v>0.969478</v>
      </c>
      <c r="M19" s="55">
        <f>J19*K19*L19</f>
        <v/>
      </c>
      <c r="N19" s="58" t="n">
        <v>50811</v>
      </c>
      <c r="O19" s="58">
        <f>ROUND(N19*L19,0)</f>
        <v/>
      </c>
      <c r="P19" s="55">
        <f>IF(N19=0,0,O19/N19)</f>
        <v/>
      </c>
      <c r="Q19" s="58" t="n">
        <v>1285</v>
      </c>
      <c r="R19" s="58" t="n">
        <v>9318</v>
      </c>
      <c r="S19" s="58" t="n">
        <v>19747</v>
      </c>
      <c r="T19" s="58" t="n">
        <v>1541</v>
      </c>
      <c r="U19" s="55" t="n">
        <v>0.76</v>
      </c>
      <c r="V19" s="55">
        <f>M19-U19</f>
        <v/>
      </c>
      <c r="W19">
        <f>IF(OR(J19&lt;0.65,L19&lt;0.96,M19&lt;0.6),"高",IF(OR(J19&lt;0.78,K19&lt;0.88,L19&lt;0.98,M19&lt;0.75),"中","低"))</f>
        <v/>
      </c>
      <c r="X19" t="inlineStr">
        <is>
          <t>团队模拟数据（基于公开单线数据派生）</t>
        </is>
      </c>
      <c r="Y19" t="inlineStr">
        <is>
          <t>https://zenodo.org/records/17855209</t>
        </is>
      </c>
      <c r="Z19" t="inlineStr">
        <is>
          <t>SIM-v2.2-20260807-20260804</t>
        </is>
      </c>
      <c r="AA19" t="inlineStr">
        <is>
          <t>基于SHIFT-PRE-20250929；应用质量波动线的改善前参数、确定性周期扰动及停机事件缩放</t>
        </is>
      </c>
    </row>
    <row r="20">
      <c r="A20" t="inlineStr">
        <is>
          <t>LINE-S01-PRE-20250930</t>
        </is>
      </c>
      <c r="B20" t="inlineStr">
        <is>
          <t>SHIFT-PRE-20250930</t>
        </is>
      </c>
      <c r="C20" t="inlineStr">
        <is>
          <t>LINE-S01</t>
        </is>
      </c>
      <c r="D20" t="inlineStr">
        <is>
          <t>稳态基准线</t>
        </is>
      </c>
      <c r="E20" t="inlineStr">
        <is>
          <t>稳定生产、波动较小，作为横向比较基准</t>
        </is>
      </c>
      <c r="F20" t="inlineStr">
        <is>
          <t>改善前</t>
        </is>
      </c>
      <c r="G20" s="57" t="n">
        <v>45930</v>
      </c>
      <c r="H20" t="inlineStr">
        <is>
          <t>智能终端系列</t>
        </is>
      </c>
      <c r="I20" s="58" t="n">
        <v>26823</v>
      </c>
      <c r="J20" s="55" t="n">
        <v>0.536733</v>
      </c>
      <c r="K20" s="55" t="n">
        <v>0.9357</v>
      </c>
      <c r="L20" s="55" t="n">
        <v>0.9980560000000001</v>
      </c>
      <c r="M20" s="55">
        <f>J20*K20*L20</f>
        <v/>
      </c>
      <c r="N20" s="58" t="n">
        <v>16923</v>
      </c>
      <c r="O20" s="58">
        <f>ROUND(N20*L20,0)</f>
        <v/>
      </c>
      <c r="P20" s="55">
        <f>IF(N20=0,0,O20/N20)</f>
        <v/>
      </c>
      <c r="Q20" s="58" t="n">
        <v>3609</v>
      </c>
      <c r="R20" s="58" t="n">
        <v>10620</v>
      </c>
      <c r="S20" s="58" t="n">
        <v>13102</v>
      </c>
      <c r="T20" s="58" t="n">
        <v>968</v>
      </c>
      <c r="U20" s="55" t="n">
        <v>0.78</v>
      </c>
      <c r="V20" s="55">
        <f>M20-U20</f>
        <v/>
      </c>
      <c r="W20">
        <f>IF(OR(J20&lt;0.65,L20&lt;0.96,M20&lt;0.6),"高",IF(OR(J20&lt;0.78,K20&lt;0.88,L20&lt;0.98,M20&lt;0.75),"中","低"))</f>
        <v/>
      </c>
      <c r="X20" t="inlineStr">
        <is>
          <t>团队模拟数据（基于公开单线数据派生）</t>
        </is>
      </c>
      <c r="Y20" t="inlineStr">
        <is>
          <t>https://zenodo.org/records/17855209</t>
        </is>
      </c>
      <c r="Z20" t="inlineStr">
        <is>
          <t>SIM-v2.2-20260807-20260804</t>
        </is>
      </c>
      <c r="AA20" t="inlineStr">
        <is>
          <t>基于SHIFT-PRE-20250930；应用稳态基准线的改善前参数、确定性周期扰动及停机事件缩放</t>
        </is>
      </c>
    </row>
    <row r="21">
      <c r="A21" t="inlineStr">
        <is>
          <t>LINE-S02-PRE-20250930</t>
        </is>
      </c>
      <c r="B21" t="inlineStr">
        <is>
          <t>SHIFT-PRE-20250930</t>
        </is>
      </c>
      <c r="C21" t="inlineStr">
        <is>
          <t>LINE-S02</t>
        </is>
      </c>
      <c r="D21" t="inlineStr">
        <is>
          <t>设备瓶颈线</t>
        </is>
      </c>
      <c r="E21" t="inlineStr">
        <is>
          <t>关键设备停机偏多，改善后故障影响逐步收敛</t>
        </is>
      </c>
      <c r="F21" t="inlineStr">
        <is>
          <t>改善前</t>
        </is>
      </c>
      <c r="G21" s="57" t="n">
        <v>45930</v>
      </c>
      <c r="H21" t="inlineStr">
        <is>
          <t>视觉设备系列</t>
        </is>
      </c>
      <c r="I21" s="58" t="n">
        <v>26823</v>
      </c>
      <c r="J21" s="55" t="n">
        <v>0.4714</v>
      </c>
      <c r="K21" s="55" t="n">
        <v>0.939033</v>
      </c>
      <c r="L21" s="55" t="n">
        <v>0.9955000000000001</v>
      </c>
      <c r="M21" s="55">
        <f>J21*K21*L21</f>
        <v/>
      </c>
      <c r="N21" s="58" t="n">
        <v>15594</v>
      </c>
      <c r="O21" s="58">
        <f>ROUND(N21*L21,0)</f>
        <v/>
      </c>
      <c r="P21" s="55">
        <f>IF(N21=0,0,O21/N21)</f>
        <v/>
      </c>
      <c r="Q21" s="58" t="n">
        <v>3757</v>
      </c>
      <c r="R21" s="58" t="n">
        <v>18318</v>
      </c>
      <c r="S21" s="58" t="n">
        <v>12228</v>
      </c>
      <c r="T21" s="58" t="n">
        <v>1105</v>
      </c>
      <c r="U21" s="55" t="n">
        <v>0.74</v>
      </c>
      <c r="V21" s="55">
        <f>M21-U21</f>
        <v/>
      </c>
      <c r="W21">
        <f>IF(OR(J21&lt;0.65,L21&lt;0.96,M21&lt;0.6),"高",IF(OR(J21&lt;0.78,K21&lt;0.88,L21&lt;0.98,M21&lt;0.75),"中","低"))</f>
        <v/>
      </c>
      <c r="X21" t="inlineStr">
        <is>
          <t>团队模拟数据（基于公开单线数据派生）</t>
        </is>
      </c>
      <c r="Y21" t="inlineStr">
        <is>
          <t>https://zenodo.org/records/17855209</t>
        </is>
      </c>
      <c r="Z21" t="inlineStr">
        <is>
          <t>SIM-v2.2-20260807-20260804</t>
        </is>
      </c>
      <c r="AA21" t="inlineStr">
        <is>
          <t>基于SHIFT-PRE-20250930；应用设备瓶颈线的改善前参数、确定性周期扰动及停机事件缩放</t>
        </is>
      </c>
    </row>
    <row r="22">
      <c r="A22" t="inlineStr">
        <is>
          <t>LINE-S03-PRE-20250930</t>
        </is>
      </c>
      <c r="B22" t="inlineStr">
        <is>
          <t>SHIFT-PRE-20250930</t>
        </is>
      </c>
      <c r="C22" t="inlineStr">
        <is>
          <t>LINE-S03</t>
        </is>
      </c>
      <c r="D22" t="inlineStr">
        <is>
          <t>质量波动线</t>
        </is>
      </c>
      <c r="E22" t="inlineStr">
        <is>
          <t>产能较高但质量与节拍波动，改善后质量损失下降</t>
        </is>
      </c>
      <c r="F22" t="inlineStr">
        <is>
          <t>改善前</t>
        </is>
      </c>
      <c r="G22" s="57" t="n">
        <v>45930</v>
      </c>
      <c r="H22" t="inlineStr">
        <is>
          <t>音频模组系列</t>
        </is>
      </c>
      <c r="I22" s="58" t="n">
        <v>26823</v>
      </c>
      <c r="J22" s="55" t="n">
        <v>0.525733</v>
      </c>
      <c r="K22" s="55" t="n">
        <v>0.9056999999999999</v>
      </c>
      <c r="L22" s="55" t="n">
        <v>0.9743889999999999</v>
      </c>
      <c r="M22" s="55">
        <f>J22*K22*L22</f>
        <v/>
      </c>
      <c r="N22" s="58" t="n">
        <v>17178</v>
      </c>
      <c r="O22" s="58">
        <f>ROUND(N22*L22,0)</f>
        <v/>
      </c>
      <c r="P22" s="55">
        <f>IF(N22=0,0,O22/N22)</f>
        <v/>
      </c>
      <c r="Q22" s="58" t="n">
        <v>3683</v>
      </c>
      <c r="R22" s="58" t="n">
        <v>11688</v>
      </c>
      <c r="S22" s="58" t="n">
        <v>14244</v>
      </c>
      <c r="T22" s="58" t="n">
        <v>1262</v>
      </c>
      <c r="U22" s="55" t="n">
        <v>0.76</v>
      </c>
      <c r="V22" s="55">
        <f>M22-U22</f>
        <v/>
      </c>
      <c r="W22">
        <f>IF(OR(J22&lt;0.65,L22&lt;0.96,M22&lt;0.6),"高",IF(OR(J22&lt;0.78,K22&lt;0.88,L22&lt;0.98,M22&lt;0.75),"中","低"))</f>
        <v/>
      </c>
      <c r="X22" t="inlineStr">
        <is>
          <t>团队模拟数据（基于公开单线数据派生）</t>
        </is>
      </c>
      <c r="Y22" t="inlineStr">
        <is>
          <t>https://zenodo.org/records/17855209</t>
        </is>
      </c>
      <c r="Z22" t="inlineStr">
        <is>
          <t>SIM-v2.2-20260807-20260804</t>
        </is>
      </c>
      <c r="AA22" t="inlineStr">
        <is>
          <t>基于SHIFT-PRE-20250930；应用质量波动线的改善前参数、确定性周期扰动及停机事件缩放</t>
        </is>
      </c>
    </row>
    <row r="23">
      <c r="A23" t="inlineStr">
        <is>
          <t>LINE-S01-PRE-20251002</t>
        </is>
      </c>
      <c r="B23" t="inlineStr">
        <is>
          <t>SHIFT-PRE-20251002</t>
        </is>
      </c>
      <c r="C23" t="inlineStr">
        <is>
          <t>LINE-S01</t>
        </is>
      </c>
      <c r="D23" t="inlineStr">
        <is>
          <t>稳态基准线</t>
        </is>
      </c>
      <c r="E23" t="inlineStr">
        <is>
          <t>稳定生产、波动较小，作为横向比较基准</t>
        </is>
      </c>
      <c r="F23" t="inlineStr">
        <is>
          <t>改善前</t>
        </is>
      </c>
      <c r="G23" s="57" t="n">
        <v>45932</v>
      </c>
      <c r="H23" t="inlineStr">
        <is>
          <t>智能终端系列</t>
        </is>
      </c>
      <c r="I23" s="58" t="n">
        <v>27006</v>
      </c>
      <c r="J23" s="55" t="n">
        <v>0.912467</v>
      </c>
      <c r="K23" s="55" t="n">
        <v>0.889567</v>
      </c>
      <c r="L23" s="55" t="n">
        <v>0.9958669999999999</v>
      </c>
      <c r="M23" s="55">
        <f>J23*K23*L23</f>
        <v/>
      </c>
      <c r="N23" s="58" t="n">
        <v>22113</v>
      </c>
      <c r="O23" s="58">
        <f>ROUND(N23*L23,0)</f>
        <v/>
      </c>
      <c r="P23" s="55">
        <f>IF(N23=0,0,O23/N23)</f>
        <v/>
      </c>
      <c r="Q23" s="58" t="n">
        <v>3491</v>
      </c>
      <c r="R23" s="58" t="n">
        <v>1860</v>
      </c>
      <c r="S23" s="58" t="n">
        <v>20762</v>
      </c>
      <c r="T23" s="58" t="n">
        <v>2662</v>
      </c>
      <c r="U23" s="55" t="n">
        <v>0.78</v>
      </c>
      <c r="V23" s="55">
        <f>M23-U23</f>
        <v/>
      </c>
      <c r="W23">
        <f>IF(OR(J23&lt;0.65,L23&lt;0.96,M23&lt;0.6),"高",IF(OR(J23&lt;0.78,K23&lt;0.88,L23&lt;0.98,M23&lt;0.75),"中","低"))</f>
        <v/>
      </c>
      <c r="X23" t="inlineStr">
        <is>
          <t>团队模拟数据（基于公开单线数据派生）</t>
        </is>
      </c>
      <c r="Y23" t="inlineStr">
        <is>
          <t>https://zenodo.org/records/17855209</t>
        </is>
      </c>
      <c r="Z23" t="inlineStr">
        <is>
          <t>SIM-v2.2-20260807-20260804</t>
        </is>
      </c>
      <c r="AA23" t="inlineStr">
        <is>
          <t>基于SHIFT-PRE-20251002；应用稳态基准线的改善前参数、确定性周期扰动及停机事件缩放</t>
        </is>
      </c>
    </row>
    <row r="24">
      <c r="A24" t="inlineStr">
        <is>
          <t>LINE-S02-PRE-20251002</t>
        </is>
      </c>
      <c r="B24" t="inlineStr">
        <is>
          <t>SHIFT-PRE-20251002</t>
        </is>
      </c>
      <c r="C24" t="inlineStr">
        <is>
          <t>LINE-S02</t>
        </is>
      </c>
      <c r="D24" t="inlineStr">
        <is>
          <t>设备瓶颈线</t>
        </is>
      </c>
      <c r="E24" t="inlineStr">
        <is>
          <t>关键设备停机偏多，改善后故障影响逐步收敛</t>
        </is>
      </c>
      <c r="F24" t="inlineStr">
        <is>
          <t>改善前</t>
        </is>
      </c>
      <c r="G24" s="57" t="n">
        <v>45932</v>
      </c>
      <c r="H24" t="inlineStr">
        <is>
          <t>视觉设备系列</t>
        </is>
      </c>
      <c r="I24" s="58" t="n">
        <v>27006</v>
      </c>
      <c r="J24" s="55" t="n">
        <v>0.8218</v>
      </c>
      <c r="K24" s="55" t="n">
        <v>0.861233</v>
      </c>
      <c r="L24" s="55" t="n">
        <v>0.9933110000000001</v>
      </c>
      <c r="M24" s="55">
        <f>J24*K24*L24</f>
        <v/>
      </c>
      <c r="N24" s="58" t="n">
        <v>21917</v>
      </c>
      <c r="O24" s="58">
        <f>ROUND(N24*L24,0)</f>
        <v/>
      </c>
      <c r="P24" s="55">
        <f>IF(N24=0,0,O24/N24)</f>
        <v/>
      </c>
      <c r="Q24" s="58" t="n">
        <v>3633</v>
      </c>
      <c r="R24" s="58" t="n">
        <v>3510</v>
      </c>
      <c r="S24" s="58" t="n">
        <v>20215</v>
      </c>
      <c r="T24" s="58" t="n">
        <v>3038</v>
      </c>
      <c r="U24" s="55" t="n">
        <v>0.74</v>
      </c>
      <c r="V24" s="55">
        <f>M24-U24</f>
        <v/>
      </c>
      <c r="W24">
        <f>IF(OR(J24&lt;0.65,L24&lt;0.96,M24&lt;0.6),"高",IF(OR(J24&lt;0.78,K24&lt;0.88,L24&lt;0.98,M24&lt;0.75),"中","低"))</f>
        <v/>
      </c>
      <c r="X24" t="inlineStr">
        <is>
          <t>团队模拟数据（基于公开单线数据派生）</t>
        </is>
      </c>
      <c r="Y24" t="inlineStr">
        <is>
          <t>https://zenodo.org/records/17855209</t>
        </is>
      </c>
      <c r="Z24" t="inlineStr">
        <is>
          <t>SIM-v2.2-20260807-20260804</t>
        </is>
      </c>
      <c r="AA24" t="inlineStr">
        <is>
          <t>基于SHIFT-PRE-20251002；应用设备瓶颈线的改善前参数、确定性周期扰动及停机事件缩放</t>
        </is>
      </c>
    </row>
    <row r="25">
      <c r="A25" t="inlineStr">
        <is>
          <t>LINE-S03-PRE-20251002</t>
        </is>
      </c>
      <c r="B25" t="inlineStr">
        <is>
          <t>SHIFT-PRE-20251002</t>
        </is>
      </c>
      <c r="C25" t="inlineStr">
        <is>
          <t>LINE-S03</t>
        </is>
      </c>
      <c r="D25" t="inlineStr">
        <is>
          <t>质量波动线</t>
        </is>
      </c>
      <c r="E25" t="inlineStr">
        <is>
          <t>产能较高但质量与节拍波动，改善后质量损失下降</t>
        </is>
      </c>
      <c r="F25" t="inlineStr">
        <is>
          <t>改善前</t>
        </is>
      </c>
      <c r="G25" s="57" t="n">
        <v>45932</v>
      </c>
      <c r="H25" t="inlineStr">
        <is>
          <t>音频模组系列</t>
        </is>
      </c>
      <c r="I25" s="58" t="n">
        <v>27006</v>
      </c>
      <c r="J25" s="55" t="n">
        <v>0.901467</v>
      </c>
      <c r="K25" s="55" t="n">
        <v>0.859567</v>
      </c>
      <c r="L25" s="55" t="n">
        <v>0.9722</v>
      </c>
      <c r="M25" s="55">
        <f>J25*K25*L25</f>
        <v/>
      </c>
      <c r="N25" s="58" t="n">
        <v>24164</v>
      </c>
      <c r="O25" s="58">
        <f>ROUND(N25*L25,0)</f>
        <v/>
      </c>
      <c r="P25" s="55">
        <f>IF(N25=0,0,O25/N25)</f>
        <v/>
      </c>
      <c r="Q25" s="58" t="n">
        <v>3562</v>
      </c>
      <c r="R25" s="58" t="n">
        <v>2052</v>
      </c>
      <c r="S25" s="58" t="n">
        <v>22575</v>
      </c>
      <c r="T25" s="58" t="n">
        <v>3472</v>
      </c>
      <c r="U25" s="55" t="n">
        <v>0.76</v>
      </c>
      <c r="V25" s="55">
        <f>M25-U25</f>
        <v/>
      </c>
      <c r="W25">
        <f>IF(OR(J25&lt;0.65,L25&lt;0.96,M25&lt;0.6),"高",IF(OR(J25&lt;0.78,K25&lt;0.88,L25&lt;0.98,M25&lt;0.75),"中","低"))</f>
        <v/>
      </c>
      <c r="X25" t="inlineStr">
        <is>
          <t>团队模拟数据（基于公开单线数据派生）</t>
        </is>
      </c>
      <c r="Y25" t="inlineStr">
        <is>
          <t>https://zenodo.org/records/17855209</t>
        </is>
      </c>
      <c r="Z25" t="inlineStr">
        <is>
          <t>SIM-v2.2-20260807-20260804</t>
        </is>
      </c>
      <c r="AA25" t="inlineStr">
        <is>
          <t>基于SHIFT-PRE-20251002；应用质量波动线的改善前参数、确定性周期扰动及停机事件缩放</t>
        </is>
      </c>
    </row>
    <row r="26">
      <c r="A26" t="inlineStr">
        <is>
          <t>LINE-S01-PRE-20251003</t>
        </is>
      </c>
      <c r="B26" t="inlineStr">
        <is>
          <t>SHIFT-PRE-20251003</t>
        </is>
      </c>
      <c r="C26" t="inlineStr">
        <is>
          <t>LINE-S01</t>
        </is>
      </c>
      <c r="D26" t="inlineStr">
        <is>
          <t>稳态基准线</t>
        </is>
      </c>
      <c r="E26" t="inlineStr">
        <is>
          <t>稳定生产、波动较小，作为横向比较基准</t>
        </is>
      </c>
      <c r="F26" t="inlineStr">
        <is>
          <t>改善前</t>
        </is>
      </c>
      <c r="G26" s="57" t="n">
        <v>45933</v>
      </c>
      <c r="H26" t="inlineStr">
        <is>
          <t>智能终端系列</t>
        </is>
      </c>
      <c r="I26" s="58" t="n">
        <v>27240</v>
      </c>
      <c r="J26" s="55" t="n">
        <v>0.4028</v>
      </c>
      <c r="K26" s="55" t="n">
        <v>0.918767</v>
      </c>
      <c r="L26" s="55" t="n">
        <v>0.9869329999999999</v>
      </c>
      <c r="M26" s="55">
        <f>J26*K26*L26</f>
        <v/>
      </c>
      <c r="N26" s="58" t="n">
        <v>20245</v>
      </c>
      <c r="O26" s="58">
        <f>ROUND(N26*L26,0)</f>
        <v/>
      </c>
      <c r="P26" s="55">
        <f>IF(N26=0,0,O26/N26)</f>
        <v/>
      </c>
      <c r="Q26" s="58" t="n">
        <v>1849</v>
      </c>
      <c r="R26" s="58" t="n">
        <v>13734</v>
      </c>
      <c r="S26" s="58" t="n">
        <v>9054</v>
      </c>
      <c r="T26" s="58" t="n">
        <v>944</v>
      </c>
      <c r="U26" s="55" t="n">
        <v>0.78</v>
      </c>
      <c r="V26" s="55">
        <f>M26-U26</f>
        <v/>
      </c>
      <c r="W26">
        <f>IF(OR(J26&lt;0.65,L26&lt;0.96,M26&lt;0.6),"高",IF(OR(J26&lt;0.78,K26&lt;0.88,L26&lt;0.98,M26&lt;0.75),"中","低"))</f>
        <v/>
      </c>
      <c r="X26" t="inlineStr">
        <is>
          <t>团队模拟数据（基于公开单线数据派生）</t>
        </is>
      </c>
      <c r="Y26" t="inlineStr">
        <is>
          <t>https://zenodo.org/records/17855209</t>
        </is>
      </c>
      <c r="Z26" t="inlineStr">
        <is>
          <t>SIM-v2.2-20260807-20260804</t>
        </is>
      </c>
      <c r="AA26" t="inlineStr">
        <is>
          <t>基于SHIFT-PRE-20251003；应用稳态基准线的改善前参数、确定性周期扰动及停机事件缩放</t>
        </is>
      </c>
    </row>
    <row r="27">
      <c r="A27" t="inlineStr">
        <is>
          <t>LINE-S02-PRE-20251003</t>
        </is>
      </c>
      <c r="B27" t="inlineStr">
        <is>
          <t>SHIFT-PRE-20251003</t>
        </is>
      </c>
      <c r="C27" t="inlineStr">
        <is>
          <t>LINE-S02</t>
        </is>
      </c>
      <c r="D27" t="inlineStr">
        <is>
          <t>设备瓶颈线</t>
        </is>
      </c>
      <c r="E27" t="inlineStr">
        <is>
          <t>关键设备停机偏多，改善后故障影响逐步收敛</t>
        </is>
      </c>
      <c r="F27" t="inlineStr">
        <is>
          <t>改善前</t>
        </is>
      </c>
      <c r="G27" s="57" t="n">
        <v>45933</v>
      </c>
      <c r="H27" t="inlineStr">
        <is>
          <t>视觉设备系列</t>
        </is>
      </c>
      <c r="I27" s="58" t="n">
        <v>27240</v>
      </c>
      <c r="J27" s="55" t="n">
        <v>0.312133</v>
      </c>
      <c r="K27" s="55" t="n">
        <v>0.9221</v>
      </c>
      <c r="L27" s="55" t="n">
        <v>0.992822</v>
      </c>
      <c r="M27" s="55">
        <f>J27*K27*L27</f>
        <v/>
      </c>
      <c r="N27" s="58" t="n">
        <v>18644</v>
      </c>
      <c r="O27" s="58">
        <f>ROUND(N27*L27,0)</f>
        <v/>
      </c>
      <c r="P27" s="55">
        <f>IF(N27=0,0,O27/N27)</f>
        <v/>
      </c>
      <c r="Q27" s="58" t="n">
        <v>1925</v>
      </c>
      <c r="R27" s="58" t="n">
        <v>21990</v>
      </c>
      <c r="S27" s="58" t="n">
        <v>8448</v>
      </c>
      <c r="T27" s="58" t="n">
        <v>1077</v>
      </c>
      <c r="U27" s="55" t="n">
        <v>0.74</v>
      </c>
      <c r="V27" s="55">
        <f>M27-U27</f>
        <v/>
      </c>
      <c r="W27">
        <f>IF(OR(J27&lt;0.65,L27&lt;0.96,M27&lt;0.6),"高",IF(OR(J27&lt;0.78,K27&lt;0.88,L27&lt;0.98,M27&lt;0.75),"中","低"))</f>
        <v/>
      </c>
      <c r="X27" t="inlineStr">
        <is>
          <t>团队模拟数据（基于公开单线数据派生）</t>
        </is>
      </c>
      <c r="Y27" t="inlineStr">
        <is>
          <t>https://zenodo.org/records/17855209</t>
        </is>
      </c>
      <c r="Z27" t="inlineStr">
        <is>
          <t>SIM-v2.2-20260807-20260804</t>
        </is>
      </c>
      <c r="AA27" t="inlineStr">
        <is>
          <t>基于SHIFT-PRE-20251003；应用设备瓶颈线的改善前参数、确定性周期扰动及停机事件缩放</t>
        </is>
      </c>
    </row>
    <row r="28">
      <c r="A28" t="inlineStr">
        <is>
          <t>LINE-S03-PRE-20251003</t>
        </is>
      </c>
      <c r="B28" t="inlineStr">
        <is>
          <t>SHIFT-PRE-20251003</t>
        </is>
      </c>
      <c r="C28" t="inlineStr">
        <is>
          <t>LINE-S03</t>
        </is>
      </c>
      <c r="D28" t="inlineStr">
        <is>
          <t>质量波动线</t>
        </is>
      </c>
      <c r="E28" t="inlineStr">
        <is>
          <t>产能较高但质量与节拍波动，改善后质量损失下降</t>
        </is>
      </c>
      <c r="F28" t="inlineStr">
        <is>
          <t>改善前</t>
        </is>
      </c>
      <c r="G28" s="57" t="n">
        <v>45933</v>
      </c>
      <c r="H28" t="inlineStr">
        <is>
          <t>音频模组系列</t>
        </is>
      </c>
      <c r="I28" s="58" t="n">
        <v>27240</v>
      </c>
      <c r="J28" s="55" t="n">
        <v>0.366467</v>
      </c>
      <c r="K28" s="55" t="n">
        <v>0.888767</v>
      </c>
      <c r="L28" s="55" t="n">
        <v>0.963267</v>
      </c>
      <c r="M28" s="55">
        <f>J28*K28*L28</f>
        <v/>
      </c>
      <c r="N28" s="58" t="n">
        <v>22116</v>
      </c>
      <c r="O28" s="58">
        <f>ROUND(N28*L28,0)</f>
        <v/>
      </c>
      <c r="P28" s="55">
        <f>IF(N28=0,0,O28/N28)</f>
        <v/>
      </c>
      <c r="Q28" s="58" t="n">
        <v>1887</v>
      </c>
      <c r="R28" s="58" t="n">
        <v>17436</v>
      </c>
      <c r="S28" s="58" t="n">
        <v>9843</v>
      </c>
      <c r="T28" s="58" t="n">
        <v>1231</v>
      </c>
      <c r="U28" s="55" t="n">
        <v>0.76</v>
      </c>
      <c r="V28" s="55">
        <f>M28-U28</f>
        <v/>
      </c>
      <c r="W28">
        <f>IF(OR(J28&lt;0.65,L28&lt;0.96,M28&lt;0.6),"高",IF(OR(J28&lt;0.78,K28&lt;0.88,L28&lt;0.98,M28&lt;0.75),"中","低"))</f>
        <v/>
      </c>
      <c r="X28" t="inlineStr">
        <is>
          <t>团队模拟数据（基于公开单线数据派生）</t>
        </is>
      </c>
      <c r="Y28" t="inlineStr">
        <is>
          <t>https://zenodo.org/records/17855209</t>
        </is>
      </c>
      <c r="Z28" t="inlineStr">
        <is>
          <t>SIM-v2.2-20260807-20260804</t>
        </is>
      </c>
      <c r="AA28" t="inlineStr">
        <is>
          <t>基于SHIFT-PRE-20251003；应用质量波动线的改善前参数、确定性周期扰动及停机事件缩放</t>
        </is>
      </c>
    </row>
    <row r="29">
      <c r="A29" t="inlineStr">
        <is>
          <t>LINE-S01-PRE-20251006</t>
        </is>
      </c>
      <c r="B29" t="inlineStr">
        <is>
          <t>SHIFT-PRE-20251006</t>
        </is>
      </c>
      <c r="C29" t="inlineStr">
        <is>
          <t>LINE-S01</t>
        </is>
      </c>
      <c r="D29" t="inlineStr">
        <is>
          <t>稳态基准线</t>
        </is>
      </c>
      <c r="E29" t="inlineStr">
        <is>
          <t>稳定生产、波动较小，作为横向比较基准</t>
        </is>
      </c>
      <c r="F29" t="inlineStr">
        <is>
          <t>改善前</t>
        </is>
      </c>
      <c r="G29" s="57" t="n">
        <v>45936</v>
      </c>
      <c r="H29" t="inlineStr">
        <is>
          <t>智能终端系列</t>
        </is>
      </c>
      <c r="I29" s="58" t="n">
        <v>28432</v>
      </c>
      <c r="J29" s="55" t="n">
        <v>0.8008</v>
      </c>
      <c r="K29" s="55" t="n">
        <v>0.956633</v>
      </c>
      <c r="L29" s="55" t="n">
        <v>0.994244</v>
      </c>
      <c r="M29" s="55">
        <f>J29*K29*L29</f>
        <v/>
      </c>
      <c r="N29" s="58" t="n">
        <v>53366</v>
      </c>
      <c r="O29" s="58">
        <f>ROUND(N29*L29,0)</f>
        <v/>
      </c>
      <c r="P29" s="55">
        <f>IF(N29=0,0,O29/N29)</f>
        <v/>
      </c>
      <c r="Q29" s="58" t="n">
        <v>2161</v>
      </c>
      <c r="R29" s="58" t="n">
        <v>4608</v>
      </c>
      <c r="S29" s="58" t="n">
        <v>21507</v>
      </c>
      <c r="T29" s="58" t="n">
        <v>1002</v>
      </c>
      <c r="U29" s="55" t="n">
        <v>0.78</v>
      </c>
      <c r="V29" s="55">
        <f>M29-U29</f>
        <v/>
      </c>
      <c r="W29">
        <f>IF(OR(J29&lt;0.65,L29&lt;0.96,M29&lt;0.6),"高",IF(OR(J29&lt;0.78,K29&lt;0.88,L29&lt;0.98,M29&lt;0.75),"中","低"))</f>
        <v/>
      </c>
      <c r="X29" t="inlineStr">
        <is>
          <t>团队模拟数据（基于公开单线数据派生）</t>
        </is>
      </c>
      <c r="Y29" t="inlineStr">
        <is>
          <t>https://zenodo.org/records/17855209</t>
        </is>
      </c>
      <c r="Z29" t="inlineStr">
        <is>
          <t>SIM-v2.2-20260807-20260804</t>
        </is>
      </c>
      <c r="AA29" t="inlineStr">
        <is>
          <t>基于SHIFT-PRE-20251006；应用稳态基准线的改善前参数、确定性周期扰动及停机事件缩放</t>
        </is>
      </c>
    </row>
    <row r="30">
      <c r="A30" t="inlineStr">
        <is>
          <t>LINE-S02-PRE-20251006</t>
        </is>
      </c>
      <c r="B30" t="inlineStr">
        <is>
          <t>SHIFT-PRE-20251006</t>
        </is>
      </c>
      <c r="C30" t="inlineStr">
        <is>
          <t>LINE-S02</t>
        </is>
      </c>
      <c r="D30" t="inlineStr">
        <is>
          <t>设备瓶颈线</t>
        </is>
      </c>
      <c r="E30" t="inlineStr">
        <is>
          <t>关键设备停机偏多，改善后故障影响逐步收敛</t>
        </is>
      </c>
      <c r="F30" t="inlineStr">
        <is>
          <t>改善前</t>
        </is>
      </c>
      <c r="G30" s="57" t="n">
        <v>45936</v>
      </c>
      <c r="H30" t="inlineStr">
        <is>
          <t>视觉设备系列</t>
        </is>
      </c>
      <c r="I30" s="58" t="n">
        <v>28432</v>
      </c>
      <c r="J30" s="55" t="n">
        <v>0.735467</v>
      </c>
      <c r="K30" s="55" t="n">
        <v>0.9283</v>
      </c>
      <c r="L30" s="55" t="n">
        <v>0.991689</v>
      </c>
      <c r="M30" s="55">
        <f>J30*K30*L30</f>
        <v/>
      </c>
      <c r="N30" s="58" t="n">
        <v>52936</v>
      </c>
      <c r="O30" s="58">
        <f>ROUND(N30*L30,0)</f>
        <v/>
      </c>
      <c r="P30" s="55">
        <f>IF(N30=0,0,O30/N30)</f>
        <v/>
      </c>
      <c r="Q30" s="58" t="n">
        <v>2249</v>
      </c>
      <c r="R30" s="58" t="n">
        <v>8010</v>
      </c>
      <c r="S30" s="58" t="n">
        <v>20073</v>
      </c>
      <c r="T30" s="58" t="n">
        <v>1143</v>
      </c>
      <c r="U30" s="55" t="n">
        <v>0.74</v>
      </c>
      <c r="V30" s="55">
        <f>M30-U30</f>
        <v/>
      </c>
      <c r="W30">
        <f>IF(OR(J30&lt;0.65,L30&lt;0.96,M30&lt;0.6),"高",IF(OR(J30&lt;0.78,K30&lt;0.88,L30&lt;0.98,M30&lt;0.75),"中","低"))</f>
        <v/>
      </c>
      <c r="X30" t="inlineStr">
        <is>
          <t>团队模拟数据（基于公开单线数据派生）</t>
        </is>
      </c>
      <c r="Y30" t="inlineStr">
        <is>
          <t>https://zenodo.org/records/17855209</t>
        </is>
      </c>
      <c r="Z30" t="inlineStr">
        <is>
          <t>SIM-v2.2-20260807-20260804</t>
        </is>
      </c>
      <c r="AA30" t="inlineStr">
        <is>
          <t>基于SHIFT-PRE-20251006；应用设备瓶颈线的改善前参数、确定性周期扰动及停机事件缩放</t>
        </is>
      </c>
    </row>
    <row r="31">
      <c r="A31" t="inlineStr">
        <is>
          <t>LINE-S03-PRE-20251006</t>
        </is>
      </c>
      <c r="B31" t="inlineStr">
        <is>
          <t>SHIFT-PRE-20251006</t>
        </is>
      </c>
      <c r="C31" t="inlineStr">
        <is>
          <t>LINE-S03</t>
        </is>
      </c>
      <c r="D31" t="inlineStr">
        <is>
          <t>质量波动线</t>
        </is>
      </c>
      <c r="E31" t="inlineStr">
        <is>
          <t>产能较高但质量与节拍波动，改善后质量损失下降</t>
        </is>
      </c>
      <c r="F31" t="inlineStr">
        <is>
          <t>改善前</t>
        </is>
      </c>
      <c r="G31" s="57" t="n">
        <v>45936</v>
      </c>
      <c r="H31" t="inlineStr">
        <is>
          <t>音频模组系列</t>
        </is>
      </c>
      <c r="I31" s="58" t="n">
        <v>28432</v>
      </c>
      <c r="J31" s="55" t="n">
        <v>0.7897999999999999</v>
      </c>
      <c r="K31" s="55" t="n">
        <v>0.926633</v>
      </c>
      <c r="L31" s="55" t="n">
        <v>0.9705780000000001</v>
      </c>
      <c r="M31" s="55">
        <f>J31*K31*L31</f>
        <v/>
      </c>
      <c r="N31" s="58" t="n">
        <v>58330</v>
      </c>
      <c r="O31" s="58">
        <f>ROUND(N31*L31,0)</f>
        <v/>
      </c>
      <c r="P31" s="55">
        <f>IF(N31=0,0,O31/N31)</f>
        <v/>
      </c>
      <c r="Q31" s="58" t="n">
        <v>2205</v>
      </c>
      <c r="R31" s="58" t="n">
        <v>5214</v>
      </c>
      <c r="S31" s="58" t="n">
        <v>23380</v>
      </c>
      <c r="T31" s="58" t="n">
        <v>1307</v>
      </c>
      <c r="U31" s="55" t="n">
        <v>0.76</v>
      </c>
      <c r="V31" s="55">
        <f>M31-U31</f>
        <v/>
      </c>
      <c r="W31">
        <f>IF(OR(J31&lt;0.65,L31&lt;0.96,M31&lt;0.6),"高",IF(OR(J31&lt;0.78,K31&lt;0.88,L31&lt;0.98,M31&lt;0.75),"中","低"))</f>
        <v/>
      </c>
      <c r="X31" t="inlineStr">
        <is>
          <t>团队模拟数据（基于公开单线数据派生）</t>
        </is>
      </c>
      <c r="Y31" t="inlineStr">
        <is>
          <t>https://zenodo.org/records/17855209</t>
        </is>
      </c>
      <c r="Z31" t="inlineStr">
        <is>
          <t>SIM-v2.2-20260807-20260804</t>
        </is>
      </c>
      <c r="AA31" t="inlineStr">
        <is>
          <t>基于SHIFT-PRE-20251006；应用质量波动线的改善前参数、确定性周期扰动及停机事件缩放</t>
        </is>
      </c>
    </row>
    <row r="32">
      <c r="A32" t="inlineStr">
        <is>
          <t>LINE-S01-PRE-20251007</t>
        </is>
      </c>
      <c r="B32" t="inlineStr">
        <is>
          <t>SHIFT-PRE-20251007</t>
        </is>
      </c>
      <c r="C32" t="inlineStr">
        <is>
          <t>LINE-S01</t>
        </is>
      </c>
      <c r="D32" t="inlineStr">
        <is>
          <t>稳态基准线</t>
        </is>
      </c>
      <c r="E32" t="inlineStr">
        <is>
          <t>稳定生产、波动较小，作为横向比较基准</t>
        </is>
      </c>
      <c r="F32" t="inlineStr">
        <is>
          <t>改善前</t>
        </is>
      </c>
      <c r="G32" s="57" t="n">
        <v>45937</v>
      </c>
      <c r="H32" t="inlineStr">
        <is>
          <t>智能终端系列</t>
        </is>
      </c>
      <c r="I32" s="58" t="n">
        <v>28252</v>
      </c>
      <c r="J32" s="55" t="n">
        <v>0.949133</v>
      </c>
      <c r="K32" s="55" t="n">
        <v>1.0019</v>
      </c>
      <c r="L32" s="55" t="n">
        <v>0.9960560000000001</v>
      </c>
      <c r="M32" s="55">
        <f>J32*K32*L32</f>
        <v/>
      </c>
      <c r="N32" s="58" t="n">
        <v>31154</v>
      </c>
      <c r="O32" s="58">
        <f>ROUND(N32*L32,0)</f>
        <v/>
      </c>
      <c r="P32" s="55">
        <f>IF(N32=0,0,O32/N32)</f>
        <v/>
      </c>
      <c r="Q32" s="58" t="n">
        <v>3078</v>
      </c>
      <c r="R32" s="58" t="n">
        <v>414</v>
      </c>
      <c r="S32" s="58" t="n">
        <v>24597</v>
      </c>
      <c r="T32" s="58" t="n">
        <v>1077</v>
      </c>
      <c r="U32" s="55" t="n">
        <v>0.78</v>
      </c>
      <c r="V32" s="55">
        <f>M32-U32</f>
        <v/>
      </c>
      <c r="W32">
        <f>IF(OR(J32&lt;0.65,L32&lt;0.96,M32&lt;0.6),"高",IF(OR(J32&lt;0.78,K32&lt;0.88,L32&lt;0.98,M32&lt;0.75),"中","低"))</f>
        <v/>
      </c>
      <c r="X32" t="inlineStr">
        <is>
          <t>团队模拟数据（基于公开单线数据派生）</t>
        </is>
      </c>
      <c r="Y32" t="inlineStr">
        <is>
          <t>https://zenodo.org/records/17855209</t>
        </is>
      </c>
      <c r="Z32" t="inlineStr">
        <is>
          <t>SIM-v2.2-20260807-20260804</t>
        </is>
      </c>
      <c r="AA32" t="inlineStr">
        <is>
          <t>基于SHIFT-PRE-20251007；应用稳态基准线的改善前参数、确定性周期扰动及停机事件缩放</t>
        </is>
      </c>
    </row>
    <row r="33">
      <c r="A33" t="inlineStr">
        <is>
          <t>LINE-S02-PRE-20251007</t>
        </is>
      </c>
      <c r="B33" t="inlineStr">
        <is>
          <t>SHIFT-PRE-20251007</t>
        </is>
      </c>
      <c r="C33" t="inlineStr">
        <is>
          <t>LINE-S02</t>
        </is>
      </c>
      <c r="D33" t="inlineStr">
        <is>
          <t>设备瓶颈线</t>
        </is>
      </c>
      <c r="E33" t="inlineStr">
        <is>
          <t>关键设备停机偏多，改善后故障影响逐步收敛</t>
        </is>
      </c>
      <c r="F33" t="inlineStr">
        <is>
          <t>改善前</t>
        </is>
      </c>
      <c r="G33" s="57" t="n">
        <v>45937</v>
      </c>
      <c r="H33" t="inlineStr">
        <is>
          <t>视觉设备系列</t>
        </is>
      </c>
      <c r="I33" s="58" t="n">
        <v>28252</v>
      </c>
      <c r="J33" s="55" t="n">
        <v>0.858467</v>
      </c>
      <c r="K33" s="55" t="n">
        <v>0.973567</v>
      </c>
      <c r="L33" s="55" t="n">
        <v>0.9935</v>
      </c>
      <c r="M33" s="55">
        <f>J33*K33*L33</f>
        <v/>
      </c>
      <c r="N33" s="58" t="n">
        <v>28672</v>
      </c>
      <c r="O33" s="58">
        <f>ROUND(N33*L33,0)</f>
        <v/>
      </c>
      <c r="P33" s="55">
        <f>IF(N33=0,0,O33/N33)</f>
        <v/>
      </c>
      <c r="Q33" s="58" t="n">
        <v>3204</v>
      </c>
      <c r="R33" s="58" t="n">
        <v>756</v>
      </c>
      <c r="S33" s="58" t="n">
        <v>23946</v>
      </c>
      <c r="T33" s="58" t="n">
        <v>1230</v>
      </c>
      <c r="U33" s="55" t="n">
        <v>0.74</v>
      </c>
      <c r="V33" s="55">
        <f>M33-U33</f>
        <v/>
      </c>
      <c r="W33">
        <f>IF(OR(J33&lt;0.65,L33&lt;0.96,M33&lt;0.6),"高",IF(OR(J33&lt;0.78,K33&lt;0.88,L33&lt;0.98,M33&lt;0.75),"中","低"))</f>
        <v/>
      </c>
      <c r="X33" t="inlineStr">
        <is>
          <t>团队模拟数据（基于公开单线数据派生）</t>
        </is>
      </c>
      <c r="Y33" t="inlineStr">
        <is>
          <t>https://zenodo.org/records/17855209</t>
        </is>
      </c>
      <c r="Z33" t="inlineStr">
        <is>
          <t>SIM-v2.2-20260807-20260804</t>
        </is>
      </c>
      <c r="AA33" t="inlineStr">
        <is>
          <t>基于SHIFT-PRE-20251007；应用设备瓶颈线的改善前参数、确定性周期扰动及停机事件缩放</t>
        </is>
      </c>
    </row>
    <row r="34">
      <c r="A34" t="inlineStr">
        <is>
          <t>LINE-S03-PRE-20251007</t>
        </is>
      </c>
      <c r="B34" t="inlineStr">
        <is>
          <t>SHIFT-PRE-20251007</t>
        </is>
      </c>
      <c r="C34" t="inlineStr">
        <is>
          <t>LINE-S03</t>
        </is>
      </c>
      <c r="D34" t="inlineStr">
        <is>
          <t>质量波动线</t>
        </is>
      </c>
      <c r="E34" t="inlineStr">
        <is>
          <t>产能较高但质量与节拍波动，改善后质量损失下降</t>
        </is>
      </c>
      <c r="F34" t="inlineStr">
        <is>
          <t>改善前</t>
        </is>
      </c>
      <c r="G34" s="57" t="n">
        <v>45937</v>
      </c>
      <c r="H34" t="inlineStr">
        <is>
          <t>音频模组系列</t>
        </is>
      </c>
      <c r="I34" s="58" t="n">
        <v>28252</v>
      </c>
      <c r="J34" s="55" t="n">
        <v>0.938133</v>
      </c>
      <c r="K34" s="55" t="n">
        <v>0.9719</v>
      </c>
      <c r="L34" s="55" t="n">
        <v>0.963944</v>
      </c>
      <c r="M34" s="55">
        <f>J34*K34*L34</f>
        <v/>
      </c>
      <c r="N34" s="58" t="n">
        <v>34041</v>
      </c>
      <c r="O34" s="58">
        <f>ROUND(N34*L34,0)</f>
        <v/>
      </c>
      <c r="P34" s="55">
        <f>IF(N34=0,0,O34/N34)</f>
        <v/>
      </c>
      <c r="Q34" s="58" t="n">
        <v>3141</v>
      </c>
      <c r="R34" s="58" t="n">
        <v>468</v>
      </c>
      <c r="S34" s="58" t="n">
        <v>26744</v>
      </c>
      <c r="T34" s="58" t="n">
        <v>1405</v>
      </c>
      <c r="U34" s="55" t="n">
        <v>0.76</v>
      </c>
      <c r="V34" s="55">
        <f>M34-U34</f>
        <v/>
      </c>
      <c r="W34">
        <f>IF(OR(J34&lt;0.65,L34&lt;0.96,M34&lt;0.6),"高",IF(OR(J34&lt;0.78,K34&lt;0.88,L34&lt;0.98,M34&lt;0.75),"中","低"))</f>
        <v/>
      </c>
      <c r="X34" t="inlineStr">
        <is>
          <t>团队模拟数据（基于公开单线数据派生）</t>
        </is>
      </c>
      <c r="Y34" t="inlineStr">
        <is>
          <t>https://zenodo.org/records/17855209</t>
        </is>
      </c>
      <c r="Z34" t="inlineStr">
        <is>
          <t>SIM-v2.2-20260807-20260804</t>
        </is>
      </c>
      <c r="AA34" t="inlineStr">
        <is>
          <t>基于SHIFT-PRE-20251007；应用质量波动线的改善前参数、确定性周期扰动及停机事件缩放</t>
        </is>
      </c>
    </row>
    <row r="35">
      <c r="A35" t="inlineStr">
        <is>
          <t>LINE-S01-PRE-20251008</t>
        </is>
      </c>
      <c r="B35" t="inlineStr">
        <is>
          <t>SHIFT-PRE-20251008</t>
        </is>
      </c>
      <c r="C35" t="inlineStr">
        <is>
          <t>LINE-S01</t>
        </is>
      </c>
      <c r="D35" t="inlineStr">
        <is>
          <t>稳态基准线</t>
        </is>
      </c>
      <c r="E35" t="inlineStr">
        <is>
          <t>稳定生产、波动较小，作为横向比较基准</t>
        </is>
      </c>
      <c r="F35" t="inlineStr">
        <is>
          <t>改善前</t>
        </is>
      </c>
      <c r="G35" s="57" t="n">
        <v>45938</v>
      </c>
      <c r="H35" t="inlineStr">
        <is>
          <t>智能终端系列</t>
        </is>
      </c>
      <c r="I35" s="58" t="n">
        <v>22678</v>
      </c>
      <c r="J35" s="55" t="n">
        <v>0.900133</v>
      </c>
      <c r="K35" s="55" t="n">
        <v>0.9354</v>
      </c>
      <c r="L35" s="55" t="n">
        <v>0.994822</v>
      </c>
      <c r="M35" s="55">
        <f>J35*K35*L35</f>
        <v/>
      </c>
      <c r="N35" s="58" t="n">
        <v>28517</v>
      </c>
      <c r="O35" s="58">
        <f>ROUND(N35*L35,0)</f>
        <v/>
      </c>
      <c r="P35" s="55">
        <f>IF(N35=0,0,O35/N35)</f>
        <v/>
      </c>
      <c r="Q35" s="58" t="n">
        <v>7206</v>
      </c>
      <c r="R35" s="58" t="n">
        <v>1086</v>
      </c>
      <c r="S35" s="58" t="n">
        <v>18798</v>
      </c>
      <c r="T35" s="58" t="n">
        <v>1329</v>
      </c>
      <c r="U35" s="55" t="n">
        <v>0.78</v>
      </c>
      <c r="V35" s="55">
        <f>M35-U35</f>
        <v/>
      </c>
      <c r="W35">
        <f>IF(OR(J35&lt;0.65,L35&lt;0.96,M35&lt;0.6),"高",IF(OR(J35&lt;0.78,K35&lt;0.88,L35&lt;0.98,M35&lt;0.75),"中","低"))</f>
        <v/>
      </c>
      <c r="X35" t="inlineStr">
        <is>
          <t>团队模拟数据（基于公开单线数据派生）</t>
        </is>
      </c>
      <c r="Y35" t="inlineStr">
        <is>
          <t>https://zenodo.org/records/17855209</t>
        </is>
      </c>
      <c r="Z35" t="inlineStr">
        <is>
          <t>SIM-v2.2-20260807-20260804</t>
        </is>
      </c>
      <c r="AA35" t="inlineStr">
        <is>
          <t>基于SHIFT-PRE-20251008；应用稳态基准线的改善前参数、确定性周期扰动及停机事件缩放</t>
        </is>
      </c>
    </row>
    <row r="36">
      <c r="A36" t="inlineStr">
        <is>
          <t>LINE-S02-PRE-20251008</t>
        </is>
      </c>
      <c r="B36" t="inlineStr">
        <is>
          <t>SHIFT-PRE-20251008</t>
        </is>
      </c>
      <c r="C36" t="inlineStr">
        <is>
          <t>LINE-S02</t>
        </is>
      </c>
      <c r="D36" t="inlineStr">
        <is>
          <t>设备瓶颈线</t>
        </is>
      </c>
      <c r="E36" t="inlineStr">
        <is>
          <t>关键设备停机偏多，改善后故障影响逐步收敛</t>
        </is>
      </c>
      <c r="F36" t="inlineStr">
        <is>
          <t>改善前</t>
        </is>
      </c>
      <c r="G36" s="57" t="n">
        <v>45938</v>
      </c>
      <c r="H36" t="inlineStr">
        <is>
          <t>视觉设备系列</t>
        </is>
      </c>
      <c r="I36" s="58" t="n">
        <v>22678</v>
      </c>
      <c r="J36" s="55" t="n">
        <v>0.8348</v>
      </c>
      <c r="K36" s="55" t="n">
        <v>0.938733</v>
      </c>
      <c r="L36" s="55" t="n">
        <v>0.9995000000000001</v>
      </c>
      <c r="M36" s="55">
        <f>J36*K36*L36</f>
        <v/>
      </c>
      <c r="N36" s="58" t="n">
        <v>26268</v>
      </c>
      <c r="O36" s="58">
        <f>ROUND(N36*L36,0)</f>
        <v/>
      </c>
      <c r="P36" s="55">
        <f>IF(N36=0,0,O36/N36)</f>
        <v/>
      </c>
      <c r="Q36" s="58" t="n">
        <v>7500</v>
      </c>
      <c r="R36" s="58" t="n">
        <v>1638</v>
      </c>
      <c r="S36" s="58" t="n">
        <v>17541</v>
      </c>
      <c r="T36" s="58" t="n">
        <v>1517</v>
      </c>
      <c r="U36" s="55" t="n">
        <v>0.74</v>
      </c>
      <c r="V36" s="55">
        <f>M36-U36</f>
        <v/>
      </c>
      <c r="W36">
        <f>IF(OR(J36&lt;0.65,L36&lt;0.96,M36&lt;0.6),"高",IF(OR(J36&lt;0.78,K36&lt;0.88,L36&lt;0.98,M36&lt;0.75),"中","低"))</f>
        <v/>
      </c>
      <c r="X36" t="inlineStr">
        <is>
          <t>团队模拟数据（基于公开单线数据派生）</t>
        </is>
      </c>
      <c r="Y36" t="inlineStr">
        <is>
          <t>https://zenodo.org/records/17855209</t>
        </is>
      </c>
      <c r="Z36" t="inlineStr">
        <is>
          <t>SIM-v2.2-20260807-20260804</t>
        </is>
      </c>
      <c r="AA36" t="inlineStr">
        <is>
          <t>基于SHIFT-PRE-20251008；应用设备瓶颈线的改善前参数、确定性周期扰动及停机事件缩放</t>
        </is>
      </c>
    </row>
    <row r="37">
      <c r="A37" t="inlineStr">
        <is>
          <t>LINE-S03-PRE-20251008</t>
        </is>
      </c>
      <c r="B37" t="inlineStr">
        <is>
          <t>SHIFT-PRE-20251008</t>
        </is>
      </c>
      <c r="C37" t="inlineStr">
        <is>
          <t>LINE-S03</t>
        </is>
      </c>
      <c r="D37" t="inlineStr">
        <is>
          <t>质量波动线</t>
        </is>
      </c>
      <c r="E37" t="inlineStr">
        <is>
          <t>产能较高但质量与节拍波动，改善后质量损失下降</t>
        </is>
      </c>
      <c r="F37" t="inlineStr">
        <is>
          <t>改善前</t>
        </is>
      </c>
      <c r="G37" s="57" t="n">
        <v>45938</v>
      </c>
      <c r="H37" t="inlineStr">
        <is>
          <t>音频模组系列</t>
        </is>
      </c>
      <c r="I37" s="58" t="n">
        <v>22678</v>
      </c>
      <c r="J37" s="55" t="n">
        <v>0.889133</v>
      </c>
      <c r="K37" s="55" t="n">
        <v>0.9054</v>
      </c>
      <c r="L37" s="55" t="n">
        <v>0.971156</v>
      </c>
      <c r="M37" s="55">
        <f>J37*K37*L37</f>
        <v/>
      </c>
      <c r="N37" s="58" t="n">
        <v>31150</v>
      </c>
      <c r="O37" s="58">
        <f>ROUND(N37*L37,0)</f>
        <v/>
      </c>
      <c r="P37" s="55">
        <f>IF(N37=0,0,O37/N37)</f>
        <v/>
      </c>
      <c r="Q37" s="58" t="n">
        <v>7353</v>
      </c>
      <c r="R37" s="58" t="n">
        <v>1392</v>
      </c>
      <c r="S37" s="58" t="n">
        <v>20437</v>
      </c>
      <c r="T37" s="58" t="n">
        <v>1734</v>
      </c>
      <c r="U37" s="55" t="n">
        <v>0.76</v>
      </c>
      <c r="V37" s="55">
        <f>M37-U37</f>
        <v/>
      </c>
      <c r="W37">
        <f>IF(OR(J37&lt;0.65,L37&lt;0.96,M37&lt;0.6),"高",IF(OR(J37&lt;0.78,K37&lt;0.88,L37&lt;0.98,M37&lt;0.75),"中","低"))</f>
        <v/>
      </c>
      <c r="X37" t="inlineStr">
        <is>
          <t>团队模拟数据（基于公开单线数据派生）</t>
        </is>
      </c>
      <c r="Y37" t="inlineStr">
        <is>
          <t>https://zenodo.org/records/17855209</t>
        </is>
      </c>
      <c r="Z37" t="inlineStr">
        <is>
          <t>SIM-v2.2-20260807-20260804</t>
        </is>
      </c>
      <c r="AA37" t="inlineStr">
        <is>
          <t>基于SHIFT-PRE-20251008；应用质量波动线的改善前参数、确定性周期扰动及停机事件缩放</t>
        </is>
      </c>
    </row>
    <row r="38">
      <c r="A38" t="inlineStr">
        <is>
          <t>LINE-S01-PRE-20251009</t>
        </is>
      </c>
      <c r="B38" t="inlineStr">
        <is>
          <t>SHIFT-PRE-20251009</t>
        </is>
      </c>
      <c r="C38" t="inlineStr">
        <is>
          <t>LINE-S01</t>
        </is>
      </c>
      <c r="D38" t="inlineStr">
        <is>
          <t>稳态基准线</t>
        </is>
      </c>
      <c r="E38" t="inlineStr">
        <is>
          <t>稳定生产、波动较小，作为横向比较基准</t>
        </is>
      </c>
      <c r="F38" t="inlineStr">
        <is>
          <t>改善前</t>
        </is>
      </c>
      <c r="G38" s="57" t="n">
        <v>45939</v>
      </c>
      <c r="H38" t="inlineStr">
        <is>
          <t>智能终端系列</t>
        </is>
      </c>
      <c r="I38" s="58" t="n">
        <v>28140</v>
      </c>
      <c r="J38" s="55" t="n">
        <v>0.620567</v>
      </c>
      <c r="K38" s="55" t="n">
        <v>0.855067</v>
      </c>
      <c r="L38" s="55" t="n">
        <v>0.9365329999999999</v>
      </c>
      <c r="M38" s="55">
        <f>J38*K38*L38</f>
        <v/>
      </c>
      <c r="N38" s="58" t="n">
        <v>14168</v>
      </c>
      <c r="O38" s="58">
        <f>ROUND(N38*L38,0)</f>
        <v/>
      </c>
      <c r="P38" s="55">
        <f>IF(N38=0,0,O38/N38)</f>
        <v/>
      </c>
      <c r="Q38" s="58" t="n">
        <v>6504</v>
      </c>
      <c r="R38" s="58" t="n">
        <v>5514</v>
      </c>
      <c r="S38" s="58" t="n">
        <v>14317</v>
      </c>
      <c r="T38" s="58" t="n">
        <v>2640</v>
      </c>
      <c r="U38" s="55" t="n">
        <v>0.78</v>
      </c>
      <c r="V38" s="55">
        <f>M38-U38</f>
        <v/>
      </c>
      <c r="W38">
        <f>IF(OR(J38&lt;0.65,L38&lt;0.96,M38&lt;0.6),"高",IF(OR(J38&lt;0.78,K38&lt;0.88,L38&lt;0.98,M38&lt;0.75),"中","低"))</f>
        <v/>
      </c>
      <c r="X38" t="inlineStr">
        <is>
          <t>团队模拟数据（基于公开单线数据派生）</t>
        </is>
      </c>
      <c r="Y38" t="inlineStr">
        <is>
          <t>https://zenodo.org/records/17855209</t>
        </is>
      </c>
      <c r="Z38" t="inlineStr">
        <is>
          <t>SIM-v2.2-20260807-20260804</t>
        </is>
      </c>
      <c r="AA38" t="inlineStr">
        <is>
          <t>基于SHIFT-PRE-20251009；应用稳态基准线的改善前参数、确定性周期扰动及停机事件缩放</t>
        </is>
      </c>
    </row>
    <row r="39">
      <c r="A39" t="inlineStr">
        <is>
          <t>LINE-S02-PRE-20251009</t>
        </is>
      </c>
      <c r="B39" t="inlineStr">
        <is>
          <t>SHIFT-PRE-20251009</t>
        </is>
      </c>
      <c r="C39" t="inlineStr">
        <is>
          <t>LINE-S02</t>
        </is>
      </c>
      <c r="D39" t="inlineStr">
        <is>
          <t>设备瓶颈线</t>
        </is>
      </c>
      <c r="E39" t="inlineStr">
        <is>
          <t>关键设备停机偏多，改善后故障影响逐步收敛</t>
        </is>
      </c>
      <c r="F39" t="inlineStr">
        <is>
          <t>改善前</t>
        </is>
      </c>
      <c r="G39" s="57" t="n">
        <v>45939</v>
      </c>
      <c r="H39" t="inlineStr">
        <is>
          <t>视觉设备系列</t>
        </is>
      </c>
      <c r="I39" s="58" t="n">
        <v>28140</v>
      </c>
      <c r="J39" s="55" t="n">
        <v>0.5299</v>
      </c>
      <c r="K39" s="55" t="n">
        <v>0.8267330000000001</v>
      </c>
      <c r="L39" s="55" t="n">
        <v>0.933978</v>
      </c>
      <c r="M39" s="55">
        <f>J39*K39*L39</f>
        <v/>
      </c>
      <c r="N39" s="58" t="n">
        <v>14049</v>
      </c>
      <c r="O39" s="58">
        <f>ROUND(N39*L39,0)</f>
        <v/>
      </c>
      <c r="P39" s="55">
        <f>IF(N39=0,0,O39/N39)</f>
        <v/>
      </c>
      <c r="Q39" s="58" t="n">
        <v>6770</v>
      </c>
      <c r="R39" s="58" t="n">
        <v>9162</v>
      </c>
      <c r="S39" s="58" t="n">
        <v>13364</v>
      </c>
      <c r="T39" s="58" t="n">
        <v>3014</v>
      </c>
      <c r="U39" s="55" t="n">
        <v>0.74</v>
      </c>
      <c r="V39" s="55">
        <f>M39-U39</f>
        <v/>
      </c>
      <c r="W39">
        <f>IF(OR(J39&lt;0.65,L39&lt;0.96,M39&lt;0.6),"高",IF(OR(J39&lt;0.78,K39&lt;0.88,L39&lt;0.98,M39&lt;0.75),"中","低"))</f>
        <v/>
      </c>
      <c r="X39" t="inlineStr">
        <is>
          <t>团队模拟数据（基于公开单线数据派生）</t>
        </is>
      </c>
      <c r="Y39" t="inlineStr">
        <is>
          <t>https://zenodo.org/records/17855209</t>
        </is>
      </c>
      <c r="Z39" t="inlineStr">
        <is>
          <t>SIM-v2.2-20260807-20260804</t>
        </is>
      </c>
      <c r="AA39" t="inlineStr">
        <is>
          <t>基于SHIFT-PRE-20251009；应用设备瓶颈线的改善前参数、确定性周期扰动及停机事件缩放</t>
        </is>
      </c>
    </row>
    <row r="40">
      <c r="A40" t="inlineStr">
        <is>
          <t>LINE-S03-PRE-20251009</t>
        </is>
      </c>
      <c r="B40" t="inlineStr">
        <is>
          <t>SHIFT-PRE-20251009</t>
        </is>
      </c>
      <c r="C40" t="inlineStr">
        <is>
          <t>LINE-S03</t>
        </is>
      </c>
      <c r="D40" t="inlineStr">
        <is>
          <t>质量波动线</t>
        </is>
      </c>
      <c r="E40" t="inlineStr">
        <is>
          <t>产能较高但质量与节拍波动，改善后质量损失下降</t>
        </is>
      </c>
      <c r="F40" t="inlineStr">
        <is>
          <t>改善前</t>
        </is>
      </c>
      <c r="G40" s="57" t="n">
        <v>45939</v>
      </c>
      <c r="H40" t="inlineStr">
        <is>
          <t>音频模组系列</t>
        </is>
      </c>
      <c r="I40" s="58" t="n">
        <v>28140</v>
      </c>
      <c r="J40" s="55" t="n">
        <v>0.609567</v>
      </c>
      <c r="K40" s="55" t="n">
        <v>0.825067</v>
      </c>
      <c r="L40" s="55" t="n">
        <v>0.912867</v>
      </c>
      <c r="M40" s="55">
        <f>J40*K40*L40</f>
        <v/>
      </c>
      <c r="N40" s="58" t="n">
        <v>15484</v>
      </c>
      <c r="O40" s="58">
        <f>ROUND(N40*L40,0)</f>
        <v/>
      </c>
      <c r="P40" s="55">
        <f>IF(N40=0,0,O40/N40)</f>
        <v/>
      </c>
      <c r="Q40" s="58" t="n">
        <v>6637</v>
      </c>
      <c r="R40" s="58" t="n">
        <v>6030</v>
      </c>
      <c r="S40" s="58" t="n">
        <v>14922</v>
      </c>
      <c r="T40" s="58" t="n">
        <v>3444</v>
      </c>
      <c r="U40" s="55" t="n">
        <v>0.76</v>
      </c>
      <c r="V40" s="55">
        <f>M40-U40</f>
        <v/>
      </c>
      <c r="W40">
        <f>IF(OR(J40&lt;0.65,L40&lt;0.96,M40&lt;0.6),"高",IF(OR(J40&lt;0.78,K40&lt;0.88,L40&lt;0.98,M40&lt;0.75),"中","低"))</f>
        <v/>
      </c>
      <c r="X40" t="inlineStr">
        <is>
          <t>团队模拟数据（基于公开单线数据派生）</t>
        </is>
      </c>
      <c r="Y40" t="inlineStr">
        <is>
          <t>https://zenodo.org/records/17855209</t>
        </is>
      </c>
      <c r="Z40" t="inlineStr">
        <is>
          <t>SIM-v2.2-20260807-20260804</t>
        </is>
      </c>
      <c r="AA40" t="inlineStr">
        <is>
          <t>基于SHIFT-PRE-20251009；应用质量波动线的改善前参数、确定性周期扰动及停机事件缩放</t>
        </is>
      </c>
    </row>
    <row r="41">
      <c r="A41" t="inlineStr">
        <is>
          <t>LINE-S01-PRE-20251010</t>
        </is>
      </c>
      <c r="B41" t="inlineStr">
        <is>
          <t>SHIFT-PRE-20251010</t>
        </is>
      </c>
      <c r="C41" t="inlineStr">
        <is>
          <t>LINE-S01</t>
        </is>
      </c>
      <c r="D41" t="inlineStr">
        <is>
          <t>稳态基准线</t>
        </is>
      </c>
      <c r="E41" t="inlineStr">
        <is>
          <t>稳定生产、波动较小，作为横向比较基准</t>
        </is>
      </c>
      <c r="F41" t="inlineStr">
        <is>
          <t>改善前</t>
        </is>
      </c>
      <c r="G41" s="57" t="n">
        <v>45940</v>
      </c>
      <c r="H41" t="inlineStr">
        <is>
          <t>智能终端系列</t>
        </is>
      </c>
      <c r="I41" s="58" t="n">
        <v>27900</v>
      </c>
      <c r="J41" s="55" t="n">
        <v>0.8289</v>
      </c>
      <c r="K41" s="55" t="n">
        <v>0.974133</v>
      </c>
      <c r="L41" s="55" t="n">
        <v>0.9878</v>
      </c>
      <c r="M41" s="55">
        <f>J41*K41*L41</f>
        <v/>
      </c>
      <c r="N41" s="58" t="n">
        <v>33743</v>
      </c>
      <c r="O41" s="58">
        <f>ROUND(N41*L41,0)</f>
        <v/>
      </c>
      <c r="P41" s="55">
        <f>IF(N41=0,0,O41/N41)</f>
        <v/>
      </c>
      <c r="Q41" s="58" t="n">
        <v>2884</v>
      </c>
      <c r="R41" s="58" t="n">
        <v>2292</v>
      </c>
      <c r="S41" s="58" t="n">
        <v>21026</v>
      </c>
      <c r="T41" s="58" t="n">
        <v>1041</v>
      </c>
      <c r="U41" s="55" t="n">
        <v>0.78</v>
      </c>
      <c r="V41" s="55">
        <f>M41-U41</f>
        <v/>
      </c>
      <c r="W41">
        <f>IF(OR(J41&lt;0.65,L41&lt;0.96,M41&lt;0.6),"高",IF(OR(J41&lt;0.78,K41&lt;0.88,L41&lt;0.98,M41&lt;0.75),"中","低"))</f>
        <v/>
      </c>
      <c r="X41" t="inlineStr">
        <is>
          <t>团队模拟数据（基于公开单线数据派生）</t>
        </is>
      </c>
      <c r="Y41" t="inlineStr">
        <is>
          <t>https://zenodo.org/records/17855209</t>
        </is>
      </c>
      <c r="Z41" t="inlineStr">
        <is>
          <t>SIM-v2.2-20260807-20260804</t>
        </is>
      </c>
      <c r="AA41" t="inlineStr">
        <is>
          <t>基于SHIFT-PRE-20251010；应用稳态基准线的改善前参数、确定性周期扰动及停机事件缩放</t>
        </is>
      </c>
    </row>
    <row r="42">
      <c r="A42" t="inlineStr">
        <is>
          <t>LINE-S02-PRE-20251010</t>
        </is>
      </c>
      <c r="B42" t="inlineStr">
        <is>
          <t>SHIFT-PRE-20251010</t>
        </is>
      </c>
      <c r="C42" t="inlineStr">
        <is>
          <t>LINE-S02</t>
        </is>
      </c>
      <c r="D42" t="inlineStr">
        <is>
          <t>设备瓶颈线</t>
        </is>
      </c>
      <c r="E42" t="inlineStr">
        <is>
          <t>关键设备停机偏多，改善后故障影响逐步收敛</t>
        </is>
      </c>
      <c r="F42" t="inlineStr">
        <is>
          <t>改善前</t>
        </is>
      </c>
      <c r="G42" s="57" t="n">
        <v>45940</v>
      </c>
      <c r="H42" t="inlineStr">
        <is>
          <t>视觉设备系列</t>
        </is>
      </c>
      <c r="I42" s="58" t="n">
        <v>27900</v>
      </c>
      <c r="J42" s="55" t="n">
        <v>0.738233</v>
      </c>
      <c r="K42" s="55" t="n">
        <v>0.9458</v>
      </c>
      <c r="L42" s="55" t="n">
        <v>0.993689</v>
      </c>
      <c r="M42" s="55">
        <f>J42*K42*L42</f>
        <v/>
      </c>
      <c r="N42" s="58" t="n">
        <v>31062</v>
      </c>
      <c r="O42" s="58">
        <f>ROUND(N42*L42,0)</f>
        <v/>
      </c>
      <c r="P42" s="55">
        <f>IF(N42=0,0,O42/N42)</f>
        <v/>
      </c>
      <c r="Q42" s="58" t="n">
        <v>3002</v>
      </c>
      <c r="R42" s="58" t="n">
        <v>3558</v>
      </c>
      <c r="S42" s="58" t="n">
        <v>20468</v>
      </c>
      <c r="T42" s="58" t="n">
        <v>1188</v>
      </c>
      <c r="U42" s="55" t="n">
        <v>0.74</v>
      </c>
      <c r="V42" s="55">
        <f>M42-U42</f>
        <v/>
      </c>
      <c r="W42">
        <f>IF(OR(J42&lt;0.65,L42&lt;0.96,M42&lt;0.6),"高",IF(OR(J42&lt;0.78,K42&lt;0.88,L42&lt;0.98,M42&lt;0.75),"中","低"))</f>
        <v/>
      </c>
      <c r="X42" t="inlineStr">
        <is>
          <t>团队模拟数据（基于公开单线数据派生）</t>
        </is>
      </c>
      <c r="Y42" t="inlineStr">
        <is>
          <t>https://zenodo.org/records/17855209</t>
        </is>
      </c>
      <c r="Z42" t="inlineStr">
        <is>
          <t>SIM-v2.2-20260807-20260804</t>
        </is>
      </c>
      <c r="AA42" t="inlineStr">
        <is>
          <t>基于SHIFT-PRE-20251010；应用设备瓶颈线的改善前参数、确定性周期扰动及停机事件缩放</t>
        </is>
      </c>
    </row>
    <row r="43">
      <c r="A43" t="inlineStr">
        <is>
          <t>LINE-S03-PRE-20251010</t>
        </is>
      </c>
      <c r="B43" t="inlineStr">
        <is>
          <t>SHIFT-PRE-20251010</t>
        </is>
      </c>
      <c r="C43" t="inlineStr">
        <is>
          <t>LINE-S03</t>
        </is>
      </c>
      <c r="D43" t="inlineStr">
        <is>
          <t>质量波动线</t>
        </is>
      </c>
      <c r="E43" t="inlineStr">
        <is>
          <t>产能较高但质量与节拍波动，改善后质量损失下降</t>
        </is>
      </c>
      <c r="F43" t="inlineStr">
        <is>
          <t>改善前</t>
        </is>
      </c>
      <c r="G43" s="57" t="n">
        <v>45940</v>
      </c>
      <c r="H43" t="inlineStr">
        <is>
          <t>音频模组系列</t>
        </is>
      </c>
      <c r="I43" s="58" t="n">
        <v>27900</v>
      </c>
      <c r="J43" s="55" t="n">
        <v>0.8179</v>
      </c>
      <c r="K43" s="55" t="n">
        <v>0.912467</v>
      </c>
      <c r="L43" s="55" t="n">
        <v>0.964133</v>
      </c>
      <c r="M43" s="55">
        <f>J43*K43*L43</f>
        <v/>
      </c>
      <c r="N43" s="58" t="n">
        <v>36866</v>
      </c>
      <c r="O43" s="58">
        <f>ROUND(N43*L43,0)</f>
        <v/>
      </c>
      <c r="P43" s="55">
        <f>IF(N43=0,0,O43/N43)</f>
        <v/>
      </c>
      <c r="Q43" s="58" t="n">
        <v>2943</v>
      </c>
      <c r="R43" s="58" t="n">
        <v>2760</v>
      </c>
      <c r="S43" s="58" t="n">
        <v>22861</v>
      </c>
      <c r="T43" s="58" t="n">
        <v>1357</v>
      </c>
      <c r="U43" s="55" t="n">
        <v>0.76</v>
      </c>
      <c r="V43" s="55">
        <f>M43-U43</f>
        <v/>
      </c>
      <c r="W43">
        <f>IF(OR(J43&lt;0.65,L43&lt;0.96,M43&lt;0.6),"高",IF(OR(J43&lt;0.78,K43&lt;0.88,L43&lt;0.98,M43&lt;0.75),"中","低"))</f>
        <v/>
      </c>
      <c r="X43" t="inlineStr">
        <is>
          <t>团队模拟数据（基于公开单线数据派生）</t>
        </is>
      </c>
      <c r="Y43" t="inlineStr">
        <is>
          <t>https://zenodo.org/records/17855209</t>
        </is>
      </c>
      <c r="Z43" t="inlineStr">
        <is>
          <t>SIM-v2.2-20260807-20260804</t>
        </is>
      </c>
      <c r="AA43" t="inlineStr">
        <is>
          <t>基于SHIFT-PRE-20251010；应用质量波动线的改善前参数、确定性周期扰动及停机事件缩放</t>
        </is>
      </c>
    </row>
    <row r="44">
      <c r="A44" t="inlineStr">
        <is>
          <t>LINE-S01-PRE-20251013</t>
        </is>
      </c>
      <c r="B44" t="inlineStr">
        <is>
          <t>SHIFT-PRE-20251013</t>
        </is>
      </c>
      <c r="C44" t="inlineStr">
        <is>
          <t>LINE-S01</t>
        </is>
      </c>
      <c r="D44" t="inlineStr">
        <is>
          <t>稳态基准线</t>
        </is>
      </c>
      <c r="E44" t="inlineStr">
        <is>
          <t>稳定生产、波动较小，作为横向比较基准</t>
        </is>
      </c>
      <c r="F44" t="inlineStr">
        <is>
          <t>改善前</t>
        </is>
      </c>
      <c r="G44" s="57" t="n">
        <v>45943</v>
      </c>
      <c r="H44" t="inlineStr">
        <is>
          <t>智能终端系列</t>
        </is>
      </c>
      <c r="I44" s="58" t="n">
        <v>29700</v>
      </c>
      <c r="J44" s="55" t="n">
        <v>0.6413</v>
      </c>
      <c r="K44" s="55" t="n">
        <v>0.933333</v>
      </c>
      <c r="L44" s="55" t="n">
        <v>0.980511</v>
      </c>
      <c r="M44" s="55">
        <f>J44*K44*L44</f>
        <v/>
      </c>
      <c r="N44" s="58" t="n">
        <v>47478</v>
      </c>
      <c r="O44" s="58">
        <f>ROUND(N44*L44,0)</f>
        <v/>
      </c>
      <c r="P44" s="55">
        <f>IF(N44=0,0,O44/N44)</f>
        <v/>
      </c>
      <c r="Q44" s="58" t="n">
        <v>2693</v>
      </c>
      <c r="R44" s="58" t="n">
        <v>7200</v>
      </c>
      <c r="S44" s="58" t="n">
        <v>17535</v>
      </c>
      <c r="T44" s="58" t="n">
        <v>1169</v>
      </c>
      <c r="U44" s="55" t="n">
        <v>0.78</v>
      </c>
      <c r="V44" s="55">
        <f>M44-U44</f>
        <v/>
      </c>
      <c r="W44">
        <f>IF(OR(J44&lt;0.65,L44&lt;0.96,M44&lt;0.6),"高",IF(OR(J44&lt;0.78,K44&lt;0.88,L44&lt;0.98,M44&lt;0.75),"中","低"))</f>
        <v/>
      </c>
      <c r="X44" t="inlineStr">
        <is>
          <t>团队模拟数据（基于公开单线数据派生）</t>
        </is>
      </c>
      <c r="Y44" t="inlineStr">
        <is>
          <t>https://zenodo.org/records/17855209</t>
        </is>
      </c>
      <c r="Z44" t="inlineStr">
        <is>
          <t>SIM-v2.2-20260807-20260804</t>
        </is>
      </c>
      <c r="AA44" t="inlineStr">
        <is>
          <t>基于SHIFT-PRE-20251013；应用稳态基准线的改善前参数、确定性周期扰动及停机事件缩放</t>
        </is>
      </c>
    </row>
    <row r="45">
      <c r="A45" t="inlineStr">
        <is>
          <t>LINE-S02-PRE-20251013</t>
        </is>
      </c>
      <c r="B45" t="inlineStr">
        <is>
          <t>SHIFT-PRE-20251013</t>
        </is>
      </c>
      <c r="C45" t="inlineStr">
        <is>
          <t>LINE-S02</t>
        </is>
      </c>
      <c r="D45" t="inlineStr">
        <is>
          <t>设备瓶颈线</t>
        </is>
      </c>
      <c r="E45" t="inlineStr">
        <is>
          <t>关键设备停机偏多，改善后故障影响逐步收敛</t>
        </is>
      </c>
      <c r="F45" t="inlineStr">
        <is>
          <t>改善前</t>
        </is>
      </c>
      <c r="G45" s="57" t="n">
        <v>45943</v>
      </c>
      <c r="H45" t="inlineStr">
        <is>
          <t>视觉设备系列</t>
        </is>
      </c>
      <c r="I45" s="58" t="n">
        <v>29700</v>
      </c>
      <c r="J45" s="55" t="n">
        <v>0.575967</v>
      </c>
      <c r="K45" s="55" t="n">
        <v>0.936667</v>
      </c>
      <c r="L45" s="55" t="n">
        <v>0.9864000000000001</v>
      </c>
      <c r="M45" s="55">
        <f>J45*K45*L45</f>
        <v/>
      </c>
      <c r="N45" s="58" t="n">
        <v>43743</v>
      </c>
      <c r="O45" s="58">
        <f>ROUND(N45*L45,0)</f>
        <v/>
      </c>
      <c r="P45" s="55">
        <f>IF(N45=0,0,O45/N45)</f>
        <v/>
      </c>
      <c r="Q45" s="58" t="n">
        <v>2803</v>
      </c>
      <c r="R45" s="58" t="n">
        <v>13752</v>
      </c>
      <c r="S45" s="58" t="n">
        <v>16364</v>
      </c>
      <c r="T45" s="58" t="n">
        <v>1335</v>
      </c>
      <c r="U45" s="55" t="n">
        <v>0.74</v>
      </c>
      <c r="V45" s="55">
        <f>M45-U45</f>
        <v/>
      </c>
      <c r="W45">
        <f>IF(OR(J45&lt;0.65,L45&lt;0.96,M45&lt;0.6),"高",IF(OR(J45&lt;0.78,K45&lt;0.88,L45&lt;0.98,M45&lt;0.75),"中","低"))</f>
        <v/>
      </c>
      <c r="X45" t="inlineStr">
        <is>
          <t>团队模拟数据（基于公开单线数据派生）</t>
        </is>
      </c>
      <c r="Y45" t="inlineStr">
        <is>
          <t>https://zenodo.org/records/17855209</t>
        </is>
      </c>
      <c r="Z45" t="inlineStr">
        <is>
          <t>SIM-v2.2-20260807-20260804</t>
        </is>
      </c>
      <c r="AA45" t="inlineStr">
        <is>
          <t>基于SHIFT-PRE-20251013；应用设备瓶颈线的改善前参数、确定性周期扰动及停机事件缩放</t>
        </is>
      </c>
    </row>
    <row r="46">
      <c r="A46" t="inlineStr">
        <is>
          <t>LINE-S03-PRE-20251013</t>
        </is>
      </c>
      <c r="B46" t="inlineStr">
        <is>
          <t>SHIFT-PRE-20251013</t>
        </is>
      </c>
      <c r="C46" t="inlineStr">
        <is>
          <t>LINE-S03</t>
        </is>
      </c>
      <c r="D46" t="inlineStr">
        <is>
          <t>质量波动线</t>
        </is>
      </c>
      <c r="E46" t="inlineStr">
        <is>
          <t>产能较高但质量与节拍波动，改善后质量损失下降</t>
        </is>
      </c>
      <c r="F46" t="inlineStr">
        <is>
          <t>改善前</t>
        </is>
      </c>
      <c r="G46" s="57" t="n">
        <v>45943</v>
      </c>
      <c r="H46" t="inlineStr">
        <is>
          <t>音频模组系列</t>
        </is>
      </c>
      <c r="I46" s="58" t="n">
        <v>29700</v>
      </c>
      <c r="J46" s="55" t="n">
        <v>0.6303</v>
      </c>
      <c r="K46" s="55" t="n">
        <v>0.9033330000000001</v>
      </c>
      <c r="L46" s="55" t="n">
        <v>0.956844</v>
      </c>
      <c r="M46" s="55">
        <f>J46*K46*L46</f>
        <v/>
      </c>
      <c r="N46" s="58" t="n">
        <v>48181</v>
      </c>
      <c r="O46" s="58">
        <f>ROUND(N46*L46,0)</f>
        <v/>
      </c>
      <c r="P46" s="55">
        <f>IF(N46=0,0,O46/N46)</f>
        <v/>
      </c>
      <c r="Q46" s="58" t="n">
        <v>2748</v>
      </c>
      <c r="R46" s="58" t="n">
        <v>8136</v>
      </c>
      <c r="S46" s="58" t="n">
        <v>19063</v>
      </c>
      <c r="T46" s="58" t="n">
        <v>1525</v>
      </c>
      <c r="U46" s="55" t="n">
        <v>0.76</v>
      </c>
      <c r="V46" s="55">
        <f>M46-U46</f>
        <v/>
      </c>
      <c r="W46">
        <f>IF(OR(J46&lt;0.65,L46&lt;0.96,M46&lt;0.6),"高",IF(OR(J46&lt;0.78,K46&lt;0.88,L46&lt;0.98,M46&lt;0.75),"中","低"))</f>
        <v/>
      </c>
      <c r="X46" t="inlineStr">
        <is>
          <t>团队模拟数据（基于公开单线数据派生）</t>
        </is>
      </c>
      <c r="Y46" t="inlineStr">
        <is>
          <t>https://zenodo.org/records/17855209</t>
        </is>
      </c>
      <c r="Z46" t="inlineStr">
        <is>
          <t>SIM-v2.2-20260807-20260804</t>
        </is>
      </c>
      <c r="AA46" t="inlineStr">
        <is>
          <t>基于SHIFT-PRE-20251013；应用质量波动线的改善前参数、确定性周期扰动及停机事件缩放</t>
        </is>
      </c>
    </row>
    <row r="47">
      <c r="A47" t="inlineStr">
        <is>
          <t>LINE-S01-PRE-20251014</t>
        </is>
      </c>
      <c r="B47" t="inlineStr">
        <is>
          <t>SHIFT-PRE-20251014</t>
        </is>
      </c>
      <c r="C47" t="inlineStr">
        <is>
          <t>LINE-S01</t>
        </is>
      </c>
      <c r="D47" t="inlineStr">
        <is>
          <t>稳态基准线</t>
        </is>
      </c>
      <c r="E47" t="inlineStr">
        <is>
          <t>稳定生产、波动较小，作为横向比较基准</t>
        </is>
      </c>
      <c r="F47" t="inlineStr">
        <is>
          <t>改善前</t>
        </is>
      </c>
      <c r="G47" s="57" t="n">
        <v>45944</v>
      </c>
      <c r="H47" t="inlineStr">
        <is>
          <t>智能终端系列</t>
        </is>
      </c>
      <c r="I47" s="58" t="n">
        <v>59400</v>
      </c>
      <c r="J47" s="55" t="n">
        <v>0.435233</v>
      </c>
      <c r="K47" s="55" t="n">
        <v>0.9307</v>
      </c>
      <c r="L47" s="55" t="n">
        <v>0.998022</v>
      </c>
      <c r="M47" s="55">
        <f>J47*K47*L47</f>
        <v/>
      </c>
      <c r="N47" s="58" t="n">
        <v>34205</v>
      </c>
      <c r="O47" s="58">
        <f>ROUND(N47*L47,0)</f>
        <v/>
      </c>
      <c r="P47" s="55">
        <f>IF(N47=0,0,O47/N47)</f>
        <v/>
      </c>
      <c r="Q47" s="58" t="n">
        <v>3159</v>
      </c>
      <c r="R47" s="58" t="n">
        <v>2214</v>
      </c>
      <c r="S47" s="58" t="n">
        <v>21795</v>
      </c>
      <c r="T47" s="58" t="n">
        <v>2159</v>
      </c>
      <c r="U47" s="55" t="n">
        <v>0.78</v>
      </c>
      <c r="V47" s="55">
        <f>M47-U47</f>
        <v/>
      </c>
      <c r="W47">
        <f>IF(OR(J47&lt;0.65,L47&lt;0.96,M47&lt;0.6),"高",IF(OR(J47&lt;0.78,K47&lt;0.88,L47&lt;0.98,M47&lt;0.75),"中","低"))</f>
        <v/>
      </c>
      <c r="X47" t="inlineStr">
        <is>
          <t>团队模拟数据（基于公开单线数据派生）</t>
        </is>
      </c>
      <c r="Y47" t="inlineStr">
        <is>
          <t>https://zenodo.org/records/17855209</t>
        </is>
      </c>
      <c r="Z47" t="inlineStr">
        <is>
          <t>SIM-v2.2-20260807-20260804</t>
        </is>
      </c>
      <c r="AA47" t="inlineStr">
        <is>
          <t>基于SHIFT-PRE-20251014；应用稳态基准线的改善前参数、确定性周期扰动及停机事件缩放</t>
        </is>
      </c>
    </row>
    <row r="48">
      <c r="A48" t="inlineStr">
        <is>
          <t>LINE-S02-PRE-20251014</t>
        </is>
      </c>
      <c r="B48" t="inlineStr">
        <is>
          <t>SHIFT-PRE-20251014</t>
        </is>
      </c>
      <c r="C48" t="inlineStr">
        <is>
          <t>LINE-S02</t>
        </is>
      </c>
      <c r="D48" t="inlineStr">
        <is>
          <t>设备瓶颈线</t>
        </is>
      </c>
      <c r="E48" t="inlineStr">
        <is>
          <t>关键设备停机偏多，改善后故障影响逐步收敛</t>
        </is>
      </c>
      <c r="F48" t="inlineStr">
        <is>
          <t>改善前</t>
        </is>
      </c>
      <c r="G48" s="57" t="n">
        <v>45944</v>
      </c>
      <c r="H48" t="inlineStr">
        <is>
          <t>视觉设备系列</t>
        </is>
      </c>
      <c r="I48" s="58" t="n">
        <v>59400</v>
      </c>
      <c r="J48" s="55" t="n">
        <v>0.344567</v>
      </c>
      <c r="K48" s="55" t="n">
        <v>0.902367</v>
      </c>
      <c r="L48" s="55" t="n">
        <v>0.995467</v>
      </c>
      <c r="M48" s="55">
        <f>J48*K48*L48</f>
        <v/>
      </c>
      <c r="N48" s="58" t="n">
        <v>33906</v>
      </c>
      <c r="O48" s="58">
        <f>ROUND(N48*L48,0)</f>
        <v/>
      </c>
      <c r="P48" s="55">
        <f>IF(N48=0,0,O48/N48)</f>
        <v/>
      </c>
      <c r="Q48" s="58" t="n">
        <v>3287</v>
      </c>
      <c r="R48" s="58" t="n">
        <v>3714</v>
      </c>
      <c r="S48" s="58" t="n">
        <v>21222</v>
      </c>
      <c r="T48" s="58" t="n">
        <v>2464</v>
      </c>
      <c r="U48" s="55" t="n">
        <v>0.74</v>
      </c>
      <c r="V48" s="55">
        <f>M48-U48</f>
        <v/>
      </c>
      <c r="W48">
        <f>IF(OR(J48&lt;0.65,L48&lt;0.96,M48&lt;0.6),"高",IF(OR(J48&lt;0.78,K48&lt;0.88,L48&lt;0.98,M48&lt;0.75),"中","低"))</f>
        <v/>
      </c>
      <c r="X48" t="inlineStr">
        <is>
          <t>团队模拟数据（基于公开单线数据派生）</t>
        </is>
      </c>
      <c r="Y48" t="inlineStr">
        <is>
          <t>https://zenodo.org/records/17855209</t>
        </is>
      </c>
      <c r="Z48" t="inlineStr">
        <is>
          <t>SIM-v2.2-20260807-20260804</t>
        </is>
      </c>
      <c r="AA48" t="inlineStr">
        <is>
          <t>基于SHIFT-PRE-20251014；应用设备瓶颈线的改善前参数、确定性周期扰动及停机事件缩放</t>
        </is>
      </c>
    </row>
    <row r="49">
      <c r="A49" t="inlineStr">
        <is>
          <t>LINE-S03-PRE-20251014</t>
        </is>
      </c>
      <c r="B49" t="inlineStr">
        <is>
          <t>SHIFT-PRE-20251014</t>
        </is>
      </c>
      <c r="C49" t="inlineStr">
        <is>
          <t>LINE-S03</t>
        </is>
      </c>
      <c r="D49" t="inlineStr">
        <is>
          <t>质量波动线</t>
        </is>
      </c>
      <c r="E49" t="inlineStr">
        <is>
          <t>产能较高但质量与节拍波动，改善后质量损失下降</t>
        </is>
      </c>
      <c r="F49" t="inlineStr">
        <is>
          <t>改善前</t>
        </is>
      </c>
      <c r="G49" s="57" t="n">
        <v>45944</v>
      </c>
      <c r="H49" t="inlineStr">
        <is>
          <t>音频模组系列</t>
        </is>
      </c>
      <c r="I49" s="58" t="n">
        <v>59400</v>
      </c>
      <c r="J49" s="55" t="n">
        <v>0.424233</v>
      </c>
      <c r="K49" s="55" t="n">
        <v>0.9006999999999999</v>
      </c>
      <c r="L49" s="55" t="n">
        <v>0.974356</v>
      </c>
      <c r="M49" s="55">
        <f>J49*K49*L49</f>
        <v/>
      </c>
      <c r="N49" s="58" t="n">
        <v>37379</v>
      </c>
      <c r="O49" s="58">
        <f>ROUND(N49*L49,0)</f>
        <v/>
      </c>
      <c r="P49" s="55">
        <f>IF(N49=0,0,O49/N49)</f>
        <v/>
      </c>
      <c r="Q49" s="58" t="n">
        <v>3223</v>
      </c>
      <c r="R49" s="58" t="n">
        <v>2718</v>
      </c>
      <c r="S49" s="58" t="n">
        <v>23699</v>
      </c>
      <c r="T49" s="58" t="n">
        <v>2816</v>
      </c>
      <c r="U49" s="55" t="n">
        <v>0.76</v>
      </c>
      <c r="V49" s="55">
        <f>M49-U49</f>
        <v/>
      </c>
      <c r="W49">
        <f>IF(OR(J49&lt;0.65,L49&lt;0.96,M49&lt;0.6),"高",IF(OR(J49&lt;0.78,K49&lt;0.88,L49&lt;0.98,M49&lt;0.75),"中","低"))</f>
        <v/>
      </c>
      <c r="X49" t="inlineStr">
        <is>
          <t>团队模拟数据（基于公开单线数据派生）</t>
        </is>
      </c>
      <c r="Y49" t="inlineStr">
        <is>
          <t>https://zenodo.org/records/17855209</t>
        </is>
      </c>
      <c r="Z49" t="inlineStr">
        <is>
          <t>SIM-v2.2-20260807-20260804</t>
        </is>
      </c>
      <c r="AA49" t="inlineStr">
        <is>
          <t>基于SHIFT-PRE-20251014；应用质量波动线的改善前参数、确定性周期扰动及停机事件缩放</t>
        </is>
      </c>
    </row>
    <row r="50">
      <c r="A50" t="inlineStr">
        <is>
          <t>LINE-S01-PRE-20251015</t>
        </is>
      </c>
      <c r="B50" t="inlineStr">
        <is>
          <t>SHIFT-PRE-20251015</t>
        </is>
      </c>
      <c r="C50" t="inlineStr">
        <is>
          <t>LINE-S01</t>
        </is>
      </c>
      <c r="D50" t="inlineStr">
        <is>
          <t>稳态基准线</t>
        </is>
      </c>
      <c r="E50" t="inlineStr">
        <is>
          <t>稳定生产、波动较小，作为横向比较基准</t>
        </is>
      </c>
      <c r="F50" t="inlineStr">
        <is>
          <t>改善前</t>
        </is>
      </c>
      <c r="G50" s="57" t="n">
        <v>45945</v>
      </c>
      <c r="H50" t="inlineStr">
        <is>
          <t>智能终端系列</t>
        </is>
      </c>
      <c r="I50" s="58" t="n">
        <v>55800</v>
      </c>
      <c r="J50" s="55" t="n">
        <v>0.191167</v>
      </c>
      <c r="K50" s="55" t="n">
        <v>0.8788</v>
      </c>
      <c r="L50" s="55" t="n">
        <v>0.990089</v>
      </c>
      <c r="M50" s="55">
        <f>J50*K50*L50</f>
        <v/>
      </c>
      <c r="N50" s="58" t="n">
        <v>13337</v>
      </c>
      <c r="O50" s="58">
        <f>ROUND(N50*L50,0)</f>
        <v/>
      </c>
      <c r="P50" s="55">
        <f>IF(N50=0,0,O50/N50)</f>
        <v/>
      </c>
      <c r="Q50" s="58" t="n">
        <v>2897</v>
      </c>
      <c r="R50" s="58" t="n">
        <v>15102</v>
      </c>
      <c r="S50" s="58" t="n">
        <v>7503</v>
      </c>
      <c r="T50" s="58" t="n">
        <v>1305</v>
      </c>
      <c r="U50" s="55" t="n">
        <v>0.78</v>
      </c>
      <c r="V50" s="55">
        <f>M50-U50</f>
        <v/>
      </c>
      <c r="W50">
        <f>IF(OR(J50&lt;0.65,L50&lt;0.96,M50&lt;0.6),"高",IF(OR(J50&lt;0.78,K50&lt;0.88,L50&lt;0.98,M50&lt;0.75),"中","低"))</f>
        <v/>
      </c>
      <c r="X50" t="inlineStr">
        <is>
          <t>团队模拟数据（基于公开单线数据派生）</t>
        </is>
      </c>
      <c r="Y50" t="inlineStr">
        <is>
          <t>https://zenodo.org/records/17855209</t>
        </is>
      </c>
      <c r="Z50" t="inlineStr">
        <is>
          <t>SIM-v2.2-20260807-20260804</t>
        </is>
      </c>
      <c r="AA50" t="inlineStr">
        <is>
          <t>基于SHIFT-PRE-20251015；应用稳态基准线的改善前参数、确定性周期扰动及停机事件缩放</t>
        </is>
      </c>
    </row>
    <row r="51">
      <c r="A51" t="inlineStr">
        <is>
          <t>LINE-S02-PRE-20251015</t>
        </is>
      </c>
      <c r="B51" t="inlineStr">
        <is>
          <t>SHIFT-PRE-20251015</t>
        </is>
      </c>
      <c r="C51" t="inlineStr">
        <is>
          <t>LINE-S02</t>
        </is>
      </c>
      <c r="D51" t="inlineStr">
        <is>
          <t>设备瓶颈线</t>
        </is>
      </c>
      <c r="E51" t="inlineStr">
        <is>
          <t>关键设备停机偏多，改善后故障影响逐步收敛</t>
        </is>
      </c>
      <c r="F51" t="inlineStr">
        <is>
          <t>改善前</t>
        </is>
      </c>
      <c r="G51" s="57" t="n">
        <v>45945</v>
      </c>
      <c r="H51" t="inlineStr">
        <is>
          <t>视觉设备系列</t>
        </is>
      </c>
      <c r="I51" s="58" t="n">
        <v>55800</v>
      </c>
      <c r="J51" s="55" t="n">
        <v>0.18</v>
      </c>
      <c r="K51" s="55" t="n">
        <v>0.8821329999999999</v>
      </c>
      <c r="L51" s="55" t="n">
        <v>0.995978</v>
      </c>
      <c r="M51" s="55">
        <f>J51*K51*L51</f>
        <v/>
      </c>
      <c r="N51" s="58" t="n">
        <v>12280</v>
      </c>
      <c r="O51" s="58">
        <f>ROUND(N51*L51,0)</f>
        <v/>
      </c>
      <c r="P51" s="55">
        <f>IF(N51=0,0,O51/N51)</f>
        <v/>
      </c>
      <c r="Q51" s="58" t="n">
        <v>3015</v>
      </c>
      <c r="R51" s="58" t="n">
        <v>30288</v>
      </c>
      <c r="S51" s="58" t="n">
        <v>7302</v>
      </c>
      <c r="T51" s="58" t="n">
        <v>1489</v>
      </c>
      <c r="U51" s="55" t="n">
        <v>0.74</v>
      </c>
      <c r="V51" s="55">
        <f>M51-U51</f>
        <v/>
      </c>
      <c r="W51">
        <f>IF(OR(J51&lt;0.65,L51&lt;0.96,M51&lt;0.6),"高",IF(OR(J51&lt;0.78,K51&lt;0.88,L51&lt;0.98,M51&lt;0.75),"中","低"))</f>
        <v/>
      </c>
      <c r="X51" t="inlineStr">
        <is>
          <t>团队模拟数据（基于公开单线数据派生）</t>
        </is>
      </c>
      <c r="Y51" t="inlineStr">
        <is>
          <t>https://zenodo.org/records/17855209</t>
        </is>
      </c>
      <c r="Z51" t="inlineStr">
        <is>
          <t>SIM-v2.2-20260807-20260804</t>
        </is>
      </c>
      <c r="AA51" t="inlineStr">
        <is>
          <t>基于SHIFT-PRE-20251015；应用设备瓶颈线的改善前参数、确定性周期扰动及停机事件缩放</t>
        </is>
      </c>
    </row>
    <row r="52">
      <c r="A52" t="inlineStr">
        <is>
          <t>LINE-S03-PRE-20251015</t>
        </is>
      </c>
      <c r="B52" t="inlineStr">
        <is>
          <t>SHIFT-PRE-20251015</t>
        </is>
      </c>
      <c r="C52" t="inlineStr">
        <is>
          <t>LINE-S03</t>
        </is>
      </c>
      <c r="D52" t="inlineStr">
        <is>
          <t>质量波动线</t>
        </is>
      </c>
      <c r="E52" t="inlineStr">
        <is>
          <t>产能较高但质量与节拍波动，改善后质量损失下降</t>
        </is>
      </c>
      <c r="F52" t="inlineStr">
        <is>
          <t>改善前</t>
        </is>
      </c>
      <c r="G52" s="57" t="n">
        <v>45945</v>
      </c>
      <c r="H52" t="inlineStr">
        <is>
          <t>音频模组系列</t>
        </is>
      </c>
      <c r="I52" s="58" t="n">
        <v>55800</v>
      </c>
      <c r="J52" s="55" t="n">
        <v>0.18</v>
      </c>
      <c r="K52" s="55" t="n">
        <v>0.8488</v>
      </c>
      <c r="L52" s="55" t="n">
        <v>0.966422</v>
      </c>
      <c r="M52" s="55">
        <f>J52*K52*L52</f>
        <v/>
      </c>
      <c r="N52" s="58" t="n">
        <v>14570</v>
      </c>
      <c r="O52" s="58">
        <f>ROUND(N52*L52,0)</f>
        <v/>
      </c>
      <c r="P52" s="55">
        <f>IF(N52=0,0,O52/N52)</f>
        <v/>
      </c>
      <c r="Q52" s="58" t="n">
        <v>2956</v>
      </c>
      <c r="R52" s="58" t="n">
        <v>17148</v>
      </c>
      <c r="S52" s="58" t="n">
        <v>8157</v>
      </c>
      <c r="T52" s="58" t="n">
        <v>1702</v>
      </c>
      <c r="U52" s="55" t="n">
        <v>0.76</v>
      </c>
      <c r="V52" s="55">
        <f>M52-U52</f>
        <v/>
      </c>
      <c r="W52">
        <f>IF(OR(J52&lt;0.65,L52&lt;0.96,M52&lt;0.6),"高",IF(OR(J52&lt;0.78,K52&lt;0.88,L52&lt;0.98,M52&lt;0.75),"中","低"))</f>
        <v/>
      </c>
      <c r="X52" t="inlineStr">
        <is>
          <t>团队模拟数据（基于公开单线数据派生）</t>
        </is>
      </c>
      <c r="Y52" t="inlineStr">
        <is>
          <t>https://zenodo.org/records/17855209</t>
        </is>
      </c>
      <c r="Z52" t="inlineStr">
        <is>
          <t>SIM-v2.2-20260807-20260804</t>
        </is>
      </c>
      <c r="AA52" t="inlineStr">
        <is>
          <t>基于SHIFT-PRE-20251015；应用质量波动线的改善前参数、确定性周期扰动及停机事件缩放</t>
        </is>
      </c>
    </row>
    <row r="53">
      <c r="A53" t="inlineStr">
        <is>
          <t>LINE-S01-PRE-20251016</t>
        </is>
      </c>
      <c r="B53" t="inlineStr">
        <is>
          <t>SHIFT-PRE-20251016</t>
        </is>
      </c>
      <c r="C53" t="inlineStr">
        <is>
          <t>LINE-S01</t>
        </is>
      </c>
      <c r="D53" t="inlineStr">
        <is>
          <t>稳态基准线</t>
        </is>
      </c>
      <c r="E53" t="inlineStr">
        <is>
          <t>稳定生产、波动较小，作为横向比较基准</t>
        </is>
      </c>
      <c r="F53" t="inlineStr">
        <is>
          <t>改善前</t>
        </is>
      </c>
      <c r="G53" s="57" t="n">
        <v>45946</v>
      </c>
      <c r="H53" t="inlineStr">
        <is>
          <t>智能终端系列</t>
        </is>
      </c>
      <c r="I53" s="58" t="n">
        <v>56760</v>
      </c>
      <c r="J53" s="55" t="n">
        <v>0.382767</v>
      </c>
      <c r="K53" s="55" t="n">
        <v>0.938067</v>
      </c>
      <c r="L53" s="55" t="n">
        <v>0.9877</v>
      </c>
      <c r="M53" s="55">
        <f>J53*K53*L53</f>
        <v/>
      </c>
      <c r="N53" s="58" t="n">
        <v>20028</v>
      </c>
      <c r="O53" s="58">
        <f>ROUND(N53*L53,0)</f>
        <v/>
      </c>
      <c r="P53" s="55">
        <f>IF(N53=0,0,O53/N53)</f>
        <v/>
      </c>
      <c r="Q53" s="58" t="n">
        <v>3581</v>
      </c>
      <c r="R53" s="58" t="n">
        <v>4986</v>
      </c>
      <c r="S53" s="58" t="n">
        <v>19627</v>
      </c>
      <c r="T53" s="58" t="n">
        <v>1362</v>
      </c>
      <c r="U53" s="55" t="n">
        <v>0.78</v>
      </c>
      <c r="V53" s="55">
        <f>M53-U53</f>
        <v/>
      </c>
      <c r="W53">
        <f>IF(OR(J53&lt;0.65,L53&lt;0.96,M53&lt;0.6),"高",IF(OR(J53&lt;0.78,K53&lt;0.88,L53&lt;0.98,M53&lt;0.75),"中","低"))</f>
        <v/>
      </c>
      <c r="X53" t="inlineStr">
        <is>
          <t>团队模拟数据（基于公开单线数据派生）</t>
        </is>
      </c>
      <c r="Y53" t="inlineStr">
        <is>
          <t>https://zenodo.org/records/17855209</t>
        </is>
      </c>
      <c r="Z53" t="inlineStr">
        <is>
          <t>SIM-v2.2-20260807-20260804</t>
        </is>
      </c>
      <c r="AA53" t="inlineStr">
        <is>
          <t>基于SHIFT-PRE-20251016；应用稳态基准线的改善前参数、确定性周期扰动及停机事件缩放</t>
        </is>
      </c>
    </row>
    <row r="54">
      <c r="A54" t="inlineStr">
        <is>
          <t>LINE-S02-PRE-20251016</t>
        </is>
      </c>
      <c r="B54" t="inlineStr">
        <is>
          <t>SHIFT-PRE-20251016</t>
        </is>
      </c>
      <c r="C54" t="inlineStr">
        <is>
          <t>LINE-S02</t>
        </is>
      </c>
      <c r="D54" t="inlineStr">
        <is>
          <t>设备瓶颈线</t>
        </is>
      </c>
      <c r="E54" t="inlineStr">
        <is>
          <t>关键设备停机偏多，改善后故障影响逐步收敛</t>
        </is>
      </c>
      <c r="F54" t="inlineStr">
        <is>
          <t>改善前</t>
        </is>
      </c>
      <c r="G54" s="57" t="n">
        <v>45946</v>
      </c>
      <c r="H54" t="inlineStr">
        <is>
          <t>视觉设备系列</t>
        </is>
      </c>
      <c r="I54" s="58" t="n">
        <v>56760</v>
      </c>
      <c r="J54" s="55" t="n">
        <v>0.317433</v>
      </c>
      <c r="K54" s="55" t="n">
        <v>0.9414</v>
      </c>
      <c r="L54" s="55" t="n">
        <v>0.985144</v>
      </c>
      <c r="M54" s="55">
        <f>J54*K54*L54</f>
        <v/>
      </c>
      <c r="N54" s="58" t="n">
        <v>19870</v>
      </c>
      <c r="O54" s="58">
        <f>ROUND(N54*L54,0)</f>
        <v/>
      </c>
      <c r="P54" s="55">
        <f>IF(N54=0,0,O54/N54)</f>
        <v/>
      </c>
      <c r="Q54" s="58" t="n">
        <v>3727</v>
      </c>
      <c r="R54" s="58" t="n">
        <v>7518</v>
      </c>
      <c r="S54" s="58" t="n">
        <v>18318</v>
      </c>
      <c r="T54" s="58" t="n">
        <v>1554</v>
      </c>
      <c r="U54" s="55" t="n">
        <v>0.74</v>
      </c>
      <c r="V54" s="55">
        <f>M54-U54</f>
        <v/>
      </c>
      <c r="W54">
        <f>IF(OR(J54&lt;0.65,L54&lt;0.96,M54&lt;0.6),"高",IF(OR(J54&lt;0.78,K54&lt;0.88,L54&lt;0.98,M54&lt;0.75),"中","低"))</f>
        <v/>
      </c>
      <c r="X54" t="inlineStr">
        <is>
          <t>团队模拟数据（基于公开单线数据派生）</t>
        </is>
      </c>
      <c r="Y54" t="inlineStr">
        <is>
          <t>https://zenodo.org/records/17855209</t>
        </is>
      </c>
      <c r="Z54" t="inlineStr">
        <is>
          <t>SIM-v2.2-20260807-20260804</t>
        </is>
      </c>
      <c r="AA54" t="inlineStr">
        <is>
          <t>基于SHIFT-PRE-20251016；应用设备瓶颈线的改善前参数、确定性周期扰动及停机事件缩放</t>
        </is>
      </c>
    </row>
    <row r="55">
      <c r="A55" t="inlineStr">
        <is>
          <t>LINE-S03-PRE-20251016</t>
        </is>
      </c>
      <c r="B55" t="inlineStr">
        <is>
          <t>SHIFT-PRE-20251016</t>
        </is>
      </c>
      <c r="C55" t="inlineStr">
        <is>
          <t>LINE-S03</t>
        </is>
      </c>
      <c r="D55" t="inlineStr">
        <is>
          <t>质量波动线</t>
        </is>
      </c>
      <c r="E55" t="inlineStr">
        <is>
          <t>产能较高但质量与节拍波动，改善后质量损失下降</t>
        </is>
      </c>
      <c r="F55" t="inlineStr">
        <is>
          <t>改善前</t>
        </is>
      </c>
      <c r="G55" s="57" t="n">
        <v>45946</v>
      </c>
      <c r="H55" t="inlineStr">
        <is>
          <t>音频模组系列</t>
        </is>
      </c>
      <c r="I55" s="58" t="n">
        <v>56760</v>
      </c>
      <c r="J55" s="55" t="n">
        <v>0.371767</v>
      </c>
      <c r="K55" s="55" t="n">
        <v>0.908067</v>
      </c>
      <c r="L55" s="55" t="n">
        <v>0.964033</v>
      </c>
      <c r="M55" s="55">
        <f>J55*K55*L55</f>
        <v/>
      </c>
      <c r="N55" s="58" t="n">
        <v>21891</v>
      </c>
      <c r="O55" s="58">
        <f>ROUND(N55*L55,0)</f>
        <v/>
      </c>
      <c r="P55" s="55">
        <f>IF(N55=0,0,O55/N55)</f>
        <v/>
      </c>
      <c r="Q55" s="58" t="n">
        <v>3654</v>
      </c>
      <c r="R55" s="58" t="n">
        <v>6126</v>
      </c>
      <c r="S55" s="58" t="n">
        <v>21337</v>
      </c>
      <c r="T55" s="58" t="n">
        <v>1776</v>
      </c>
      <c r="U55" s="55" t="n">
        <v>0.76</v>
      </c>
      <c r="V55" s="55">
        <f>M55-U55</f>
        <v/>
      </c>
      <c r="W55">
        <f>IF(OR(J55&lt;0.65,L55&lt;0.96,M55&lt;0.6),"高",IF(OR(J55&lt;0.78,K55&lt;0.88,L55&lt;0.98,M55&lt;0.75),"中","低"))</f>
        <v/>
      </c>
      <c r="X55" t="inlineStr">
        <is>
          <t>团队模拟数据（基于公开单线数据派生）</t>
        </is>
      </c>
      <c r="Y55" t="inlineStr">
        <is>
          <t>https://zenodo.org/records/17855209</t>
        </is>
      </c>
      <c r="Z55" t="inlineStr">
        <is>
          <t>SIM-v2.2-20260807-20260804</t>
        </is>
      </c>
      <c r="AA55" t="inlineStr">
        <is>
          <t>基于SHIFT-PRE-20251016；应用质量波动线的改善前参数、确定性周期扰动及停机事件缩放</t>
        </is>
      </c>
    </row>
    <row r="56">
      <c r="A56" t="inlineStr">
        <is>
          <t>LINE-S01-PRE-20251017</t>
        </is>
      </c>
      <c r="B56" t="inlineStr">
        <is>
          <t>SHIFT-PRE-20251017</t>
        </is>
      </c>
      <c r="C56" t="inlineStr">
        <is>
          <t>LINE-S01</t>
        </is>
      </c>
      <c r="D56" t="inlineStr">
        <is>
          <t>稳态基准线</t>
        </is>
      </c>
      <c r="E56" t="inlineStr">
        <is>
          <t>稳定生产、波动较小，作为横向比较基准</t>
        </is>
      </c>
      <c r="F56" t="inlineStr">
        <is>
          <t>改善前</t>
        </is>
      </c>
      <c r="G56" s="57" t="n">
        <v>45947</v>
      </c>
      <c r="H56" t="inlineStr">
        <is>
          <t>智能终端系列</t>
        </is>
      </c>
      <c r="I56" s="58" t="n">
        <v>53100</v>
      </c>
      <c r="J56" s="55" t="n">
        <v>0.4206</v>
      </c>
      <c r="K56" s="55" t="n">
        <v>0.970933</v>
      </c>
      <c r="L56" s="55" t="n">
        <v>0.9923110000000001</v>
      </c>
      <c r="M56" s="55">
        <f>J56*K56*L56</f>
        <v/>
      </c>
      <c r="N56" s="58" t="n">
        <v>31945</v>
      </c>
      <c r="O56" s="58">
        <f>ROUND(N56*L56,0)</f>
        <v/>
      </c>
      <c r="P56" s="55">
        <f>IF(N56=0,0,O56/N56)</f>
        <v/>
      </c>
      <c r="Q56" s="58" t="n">
        <v>3850</v>
      </c>
      <c r="R56" s="58" t="n">
        <v>3102</v>
      </c>
      <c r="S56" s="58" t="n">
        <v>19301</v>
      </c>
      <c r="T56" s="58" t="n">
        <v>1336</v>
      </c>
      <c r="U56" s="55" t="n">
        <v>0.78</v>
      </c>
      <c r="V56" s="55">
        <f>M56-U56</f>
        <v/>
      </c>
      <c r="W56">
        <f>IF(OR(J56&lt;0.65,L56&lt;0.96,M56&lt;0.6),"高",IF(OR(J56&lt;0.78,K56&lt;0.88,L56&lt;0.98,M56&lt;0.75),"中","低"))</f>
        <v/>
      </c>
      <c r="X56" t="inlineStr">
        <is>
          <t>团队模拟数据（基于公开单线数据派生）</t>
        </is>
      </c>
      <c r="Y56" t="inlineStr">
        <is>
          <t>https://zenodo.org/records/17855209</t>
        </is>
      </c>
      <c r="Z56" t="inlineStr">
        <is>
          <t>SIM-v2.2-20260807-20260804</t>
        </is>
      </c>
      <c r="AA56" t="inlineStr">
        <is>
          <t>基于SHIFT-PRE-20251017；应用稳态基准线的改善前参数、确定性周期扰动及停机事件缩放</t>
        </is>
      </c>
    </row>
    <row r="57">
      <c r="A57" t="inlineStr">
        <is>
          <t>LINE-S02-PRE-20251017</t>
        </is>
      </c>
      <c r="B57" t="inlineStr">
        <is>
          <t>SHIFT-PRE-20251017</t>
        </is>
      </c>
      <c r="C57" t="inlineStr">
        <is>
          <t>LINE-S02</t>
        </is>
      </c>
      <c r="D57" t="inlineStr">
        <is>
          <t>设备瓶颈线</t>
        </is>
      </c>
      <c r="E57" t="inlineStr">
        <is>
          <t>关键设备停机偏多，改善后故障影响逐步收敛</t>
        </is>
      </c>
      <c r="F57" t="inlineStr">
        <is>
          <t>改善前</t>
        </is>
      </c>
      <c r="G57" s="57" t="n">
        <v>45947</v>
      </c>
      <c r="H57" t="inlineStr">
        <is>
          <t>视觉设备系列</t>
        </is>
      </c>
      <c r="I57" s="58" t="n">
        <v>53100</v>
      </c>
      <c r="J57" s="55" t="n">
        <v>0.329933</v>
      </c>
      <c r="K57" s="55" t="n">
        <v>0.9426</v>
      </c>
      <c r="L57" s="55" t="n">
        <v>0.989756</v>
      </c>
      <c r="M57" s="55">
        <f>J57*K57*L57</f>
        <v/>
      </c>
      <c r="N57" s="58" t="n">
        <v>31656</v>
      </c>
      <c r="O57" s="58">
        <f>ROUND(N57*L57,0)</f>
        <v/>
      </c>
      <c r="P57" s="55">
        <f>IF(N57=0,0,O57/N57)</f>
        <v/>
      </c>
      <c r="Q57" s="58" t="n">
        <v>4008</v>
      </c>
      <c r="R57" s="58" t="n">
        <v>4806</v>
      </c>
      <c r="S57" s="58" t="n">
        <v>18791</v>
      </c>
      <c r="T57" s="58" t="n">
        <v>1525</v>
      </c>
      <c r="U57" s="55" t="n">
        <v>0.74</v>
      </c>
      <c r="V57" s="55">
        <f>M57-U57</f>
        <v/>
      </c>
      <c r="W57">
        <f>IF(OR(J57&lt;0.65,L57&lt;0.96,M57&lt;0.6),"高",IF(OR(J57&lt;0.78,K57&lt;0.88,L57&lt;0.98,M57&lt;0.75),"中","低"))</f>
        <v/>
      </c>
      <c r="X57" t="inlineStr">
        <is>
          <t>团队模拟数据（基于公开单线数据派生）</t>
        </is>
      </c>
      <c r="Y57" t="inlineStr">
        <is>
          <t>https://zenodo.org/records/17855209</t>
        </is>
      </c>
      <c r="Z57" t="inlineStr">
        <is>
          <t>SIM-v2.2-20260807-20260804</t>
        </is>
      </c>
      <c r="AA57" t="inlineStr">
        <is>
          <t>基于SHIFT-PRE-20251017；应用设备瓶颈线的改善前参数、确定性周期扰动及停机事件缩放</t>
        </is>
      </c>
    </row>
    <row r="58">
      <c r="A58" t="inlineStr">
        <is>
          <t>LINE-S03-PRE-20251017</t>
        </is>
      </c>
      <c r="B58" t="inlineStr">
        <is>
          <t>SHIFT-PRE-20251017</t>
        </is>
      </c>
      <c r="C58" t="inlineStr">
        <is>
          <t>LINE-S03</t>
        </is>
      </c>
      <c r="D58" t="inlineStr">
        <is>
          <t>质量波动线</t>
        </is>
      </c>
      <c r="E58" t="inlineStr">
        <is>
          <t>产能较高但质量与节拍波动，改善后质量损失下降</t>
        </is>
      </c>
      <c r="F58" t="inlineStr">
        <is>
          <t>改善前</t>
        </is>
      </c>
      <c r="G58" s="57" t="n">
        <v>45947</v>
      </c>
      <c r="H58" t="inlineStr">
        <is>
          <t>音频模组系列</t>
        </is>
      </c>
      <c r="I58" s="58" t="n">
        <v>53100</v>
      </c>
      <c r="J58" s="55" t="n">
        <v>0.4096</v>
      </c>
      <c r="K58" s="55" t="n">
        <v>0.940933</v>
      </c>
      <c r="L58" s="55" t="n">
        <v>0.9602000000000001</v>
      </c>
      <c r="M58" s="55">
        <f>J58*K58*L58</f>
        <v/>
      </c>
      <c r="N58" s="58" t="n">
        <v>34906</v>
      </c>
      <c r="O58" s="58">
        <f>ROUND(N58*L58,0)</f>
        <v/>
      </c>
      <c r="P58" s="55">
        <f>IF(N58=0,0,O58/N58)</f>
        <v/>
      </c>
      <c r="Q58" s="58" t="n">
        <v>3929</v>
      </c>
      <c r="R58" s="58" t="n">
        <v>3594</v>
      </c>
      <c r="S58" s="58" t="n">
        <v>20986</v>
      </c>
      <c r="T58" s="58" t="n">
        <v>1742</v>
      </c>
      <c r="U58" s="55" t="n">
        <v>0.76</v>
      </c>
      <c r="V58" s="55">
        <f>M58-U58</f>
        <v/>
      </c>
      <c r="W58">
        <f>IF(OR(J58&lt;0.65,L58&lt;0.96,M58&lt;0.6),"高",IF(OR(J58&lt;0.78,K58&lt;0.88,L58&lt;0.98,M58&lt;0.75),"中","低"))</f>
        <v/>
      </c>
      <c r="X58" t="inlineStr">
        <is>
          <t>团队模拟数据（基于公开单线数据派生）</t>
        </is>
      </c>
      <c r="Y58" t="inlineStr">
        <is>
          <t>https://zenodo.org/records/17855209</t>
        </is>
      </c>
      <c r="Z58" t="inlineStr">
        <is>
          <t>SIM-v2.2-20260807-20260804</t>
        </is>
      </c>
      <c r="AA58" t="inlineStr">
        <is>
          <t>基于SHIFT-PRE-20251017；应用质量波动线的改善前参数、确定性周期扰动及停机事件缩放</t>
        </is>
      </c>
    </row>
    <row r="59">
      <c r="A59" t="inlineStr">
        <is>
          <t>LINE-S01-PRE-20251020</t>
        </is>
      </c>
      <c r="B59" t="inlineStr">
        <is>
          <t>SHIFT-PRE-20251020</t>
        </is>
      </c>
      <c r="C59" t="inlineStr">
        <is>
          <t>LINE-S01</t>
        </is>
      </c>
      <c r="D59" t="inlineStr">
        <is>
          <t>稳态基准线</t>
        </is>
      </c>
      <c r="E59" t="inlineStr">
        <is>
          <t>稳定生产、波动较小，作为横向比较基准</t>
        </is>
      </c>
      <c r="F59" t="inlineStr">
        <is>
          <t>改善前</t>
        </is>
      </c>
      <c r="G59" s="57" t="n">
        <v>45950</v>
      </c>
      <c r="H59" t="inlineStr">
        <is>
          <t>智能终端系列</t>
        </is>
      </c>
      <c r="I59" s="58" t="n">
        <v>57621</v>
      </c>
      <c r="J59" s="55" t="n">
        <v>0.4591</v>
      </c>
      <c r="K59" s="55" t="n">
        <v>0.939333</v>
      </c>
      <c r="L59" s="55" t="n">
        <v>0.990478</v>
      </c>
      <c r="M59" s="55">
        <f>J59*K59*L59</f>
        <v/>
      </c>
      <c r="N59" s="58" t="n">
        <v>63826</v>
      </c>
      <c r="O59" s="58">
        <f>ROUND(N59*L59,0)</f>
        <v/>
      </c>
      <c r="P59" s="55">
        <f>IF(N59=0,0,O59/N59)</f>
        <v/>
      </c>
      <c r="Q59" s="58" t="n">
        <v>2504</v>
      </c>
      <c r="R59" s="58" t="n">
        <v>2340</v>
      </c>
      <c r="S59" s="58" t="n">
        <v>23490</v>
      </c>
      <c r="T59" s="58" t="n">
        <v>2300</v>
      </c>
      <c r="U59" s="55" t="n">
        <v>0.78</v>
      </c>
      <c r="V59" s="55">
        <f>M59-U59</f>
        <v/>
      </c>
      <c r="W59">
        <f>IF(OR(J59&lt;0.65,L59&lt;0.96,M59&lt;0.6),"高",IF(OR(J59&lt;0.78,K59&lt;0.88,L59&lt;0.98,M59&lt;0.75),"中","低"))</f>
        <v/>
      </c>
      <c r="X59" t="inlineStr">
        <is>
          <t>团队模拟数据（基于公开单线数据派生）</t>
        </is>
      </c>
      <c r="Y59" t="inlineStr">
        <is>
          <t>https://zenodo.org/records/17855209</t>
        </is>
      </c>
      <c r="Z59" t="inlineStr">
        <is>
          <t>SIM-v2.2-20260807-20260804</t>
        </is>
      </c>
      <c r="AA59" t="inlineStr">
        <is>
          <t>基于SHIFT-PRE-20251020；应用稳态基准线的改善前参数、确定性周期扰动及停机事件缩放</t>
        </is>
      </c>
    </row>
    <row r="60">
      <c r="A60" t="inlineStr">
        <is>
          <t>LINE-S02-PRE-20251020</t>
        </is>
      </c>
      <c r="B60" t="inlineStr">
        <is>
          <t>SHIFT-PRE-20251020</t>
        </is>
      </c>
      <c r="C60" t="inlineStr">
        <is>
          <t>LINE-S02</t>
        </is>
      </c>
      <c r="D60" t="inlineStr">
        <is>
          <t>设备瓶颈线</t>
        </is>
      </c>
      <c r="E60" t="inlineStr">
        <is>
          <t>关键设备停机偏多，改善后故障影响逐步收敛</t>
        </is>
      </c>
      <c r="F60" t="inlineStr">
        <is>
          <t>改善前</t>
        </is>
      </c>
      <c r="G60" s="57" t="n">
        <v>45950</v>
      </c>
      <c r="H60" t="inlineStr">
        <is>
          <t>视觉设备系列</t>
        </is>
      </c>
      <c r="I60" s="58" t="n">
        <v>57621</v>
      </c>
      <c r="J60" s="55" t="n">
        <v>0.393767</v>
      </c>
      <c r="K60" s="55" t="n">
        <v>0.942667</v>
      </c>
      <c r="L60" s="55" t="n">
        <v>0.996367</v>
      </c>
      <c r="M60" s="55">
        <f>J60*K60*L60</f>
        <v/>
      </c>
      <c r="N60" s="58" t="n">
        <v>58785</v>
      </c>
      <c r="O60" s="58">
        <f>ROUND(N60*L60,0)</f>
        <v/>
      </c>
      <c r="P60" s="55">
        <f>IF(N60=0,0,O60/N60)</f>
        <v/>
      </c>
      <c r="Q60" s="58" t="n">
        <v>2606</v>
      </c>
      <c r="R60" s="58" t="n">
        <v>3762</v>
      </c>
      <c r="S60" s="58" t="n">
        <v>21919</v>
      </c>
      <c r="T60" s="58" t="n">
        <v>2625</v>
      </c>
      <c r="U60" s="55" t="n">
        <v>0.74</v>
      </c>
      <c r="V60" s="55">
        <f>M60-U60</f>
        <v/>
      </c>
      <c r="W60">
        <f>IF(OR(J60&lt;0.65,L60&lt;0.96,M60&lt;0.6),"高",IF(OR(J60&lt;0.78,K60&lt;0.88,L60&lt;0.98,M60&lt;0.75),"中","低"))</f>
        <v/>
      </c>
      <c r="X60" t="inlineStr">
        <is>
          <t>团队模拟数据（基于公开单线数据派生）</t>
        </is>
      </c>
      <c r="Y60" t="inlineStr">
        <is>
          <t>https://zenodo.org/records/17855209</t>
        </is>
      </c>
      <c r="Z60" t="inlineStr">
        <is>
          <t>SIM-v2.2-20260807-20260804</t>
        </is>
      </c>
      <c r="AA60" t="inlineStr">
        <is>
          <t>基于SHIFT-PRE-20251020；应用设备瓶颈线的改善前参数、确定性周期扰动及停机事件缩放</t>
        </is>
      </c>
    </row>
    <row r="61">
      <c r="A61" t="inlineStr">
        <is>
          <t>LINE-S03-PRE-20251020</t>
        </is>
      </c>
      <c r="B61" t="inlineStr">
        <is>
          <t>SHIFT-PRE-20251020</t>
        </is>
      </c>
      <c r="C61" t="inlineStr">
        <is>
          <t>LINE-S03</t>
        </is>
      </c>
      <c r="D61" t="inlineStr">
        <is>
          <t>质量波动线</t>
        </is>
      </c>
      <c r="E61" t="inlineStr">
        <is>
          <t>产能较高但质量与节拍波动，改善后质量损失下降</t>
        </is>
      </c>
      <c r="F61" t="inlineStr">
        <is>
          <t>改善前</t>
        </is>
      </c>
      <c r="G61" s="57" t="n">
        <v>45950</v>
      </c>
      <c r="H61" t="inlineStr">
        <is>
          <t>音频模组系列</t>
        </is>
      </c>
      <c r="I61" s="58" t="n">
        <v>57621</v>
      </c>
      <c r="J61" s="55" t="n">
        <v>0.4481</v>
      </c>
      <c r="K61" s="55" t="n">
        <v>0.9093329999999999</v>
      </c>
      <c r="L61" s="55" t="n">
        <v>0.966811</v>
      </c>
      <c r="M61" s="55">
        <f>J61*K61*L61</f>
        <v/>
      </c>
      <c r="N61" s="58" t="n">
        <v>69721</v>
      </c>
      <c r="O61" s="58">
        <f>ROUND(N61*L61,0)</f>
        <v/>
      </c>
      <c r="P61" s="55">
        <f>IF(N61=0,0,O61/N61)</f>
        <v/>
      </c>
      <c r="Q61" s="58" t="n">
        <v>2555</v>
      </c>
      <c r="R61" s="58" t="n">
        <v>2712</v>
      </c>
      <c r="S61" s="58" t="n">
        <v>25538</v>
      </c>
      <c r="T61" s="58" t="n">
        <v>3000</v>
      </c>
      <c r="U61" s="55" t="n">
        <v>0.76</v>
      </c>
      <c r="V61" s="55">
        <f>M61-U61</f>
        <v/>
      </c>
      <c r="W61">
        <f>IF(OR(J61&lt;0.65,L61&lt;0.96,M61&lt;0.6),"高",IF(OR(J61&lt;0.78,K61&lt;0.88,L61&lt;0.98,M61&lt;0.75),"中","低"))</f>
        <v/>
      </c>
      <c r="X61" t="inlineStr">
        <is>
          <t>团队模拟数据（基于公开单线数据派生）</t>
        </is>
      </c>
      <c r="Y61" t="inlineStr">
        <is>
          <t>https://zenodo.org/records/17855209</t>
        </is>
      </c>
      <c r="Z61" t="inlineStr">
        <is>
          <t>SIM-v2.2-20260807-20260804</t>
        </is>
      </c>
      <c r="AA61" t="inlineStr">
        <is>
          <t>基于SHIFT-PRE-20251020；应用质量波动线的改善前参数、确定性周期扰动及停机事件缩放</t>
        </is>
      </c>
    </row>
    <row r="62">
      <c r="A62" t="inlineStr">
        <is>
          <t>LINE-S01-PRE-20251021</t>
        </is>
      </c>
      <c r="B62" t="inlineStr">
        <is>
          <t>SHIFT-PRE-20251021</t>
        </is>
      </c>
      <c r="C62" t="inlineStr">
        <is>
          <t>LINE-S01</t>
        </is>
      </c>
      <c r="D62" t="inlineStr">
        <is>
          <t>稳态基准线</t>
        </is>
      </c>
      <c r="E62" t="inlineStr">
        <is>
          <t>稳定生产、波动较小，作为横向比较基准</t>
        </is>
      </c>
      <c r="F62" t="inlineStr">
        <is>
          <t>改善前</t>
        </is>
      </c>
      <c r="G62" s="57" t="n">
        <v>45951</v>
      </c>
      <c r="H62" t="inlineStr">
        <is>
          <t>智能终端系列</t>
        </is>
      </c>
      <c r="I62" s="58" t="n">
        <v>56882</v>
      </c>
      <c r="J62" s="55" t="n">
        <v>0.404333</v>
      </c>
      <c r="K62" s="55" t="n">
        <v>0.9477</v>
      </c>
      <c r="L62" s="55" t="n">
        <v>0.996789</v>
      </c>
      <c r="M62" s="55">
        <f>J62*K62*L62</f>
        <v/>
      </c>
      <c r="N62" s="58" t="n">
        <v>47307</v>
      </c>
      <c r="O62" s="58">
        <f>ROUND(N62*L62,0)</f>
        <v/>
      </c>
      <c r="P62" s="55">
        <f>IF(N62=0,0,O62/N62)</f>
        <v/>
      </c>
      <c r="Q62" s="58" t="n">
        <v>3259</v>
      </c>
      <c r="R62" s="58" t="n">
        <v>4578</v>
      </c>
      <c r="S62" s="58" t="n">
        <v>20673</v>
      </c>
      <c r="T62" s="58" t="n">
        <v>1526</v>
      </c>
      <c r="U62" s="55" t="n">
        <v>0.78</v>
      </c>
      <c r="V62" s="55">
        <f>M62-U62</f>
        <v/>
      </c>
      <c r="W62">
        <f>IF(OR(J62&lt;0.65,L62&lt;0.96,M62&lt;0.6),"高",IF(OR(J62&lt;0.78,K62&lt;0.88,L62&lt;0.98,M62&lt;0.75),"中","低"))</f>
        <v/>
      </c>
      <c r="X62" t="inlineStr">
        <is>
          <t>团队模拟数据（基于公开单线数据派生）</t>
        </is>
      </c>
      <c r="Y62" t="inlineStr">
        <is>
          <t>https://zenodo.org/records/17855209</t>
        </is>
      </c>
      <c r="Z62" t="inlineStr">
        <is>
          <t>SIM-v2.2-20260807-20260804</t>
        </is>
      </c>
      <c r="AA62" t="inlineStr">
        <is>
          <t>基于SHIFT-PRE-20251021；应用稳态基准线的改善前参数、确定性周期扰动及停机事件缩放</t>
        </is>
      </c>
    </row>
    <row r="63">
      <c r="A63" t="inlineStr">
        <is>
          <t>LINE-S02-PRE-20251021</t>
        </is>
      </c>
      <c r="B63" t="inlineStr">
        <is>
          <t>SHIFT-PRE-20251021</t>
        </is>
      </c>
      <c r="C63" t="inlineStr">
        <is>
          <t>LINE-S02</t>
        </is>
      </c>
      <c r="D63" t="inlineStr">
        <is>
          <t>设备瓶颈线</t>
        </is>
      </c>
      <c r="E63" t="inlineStr">
        <is>
          <t>关键设备停机偏多，改善后故障影响逐步收敛</t>
        </is>
      </c>
      <c r="F63" t="inlineStr">
        <is>
          <t>改善前</t>
        </is>
      </c>
      <c r="G63" s="57" t="n">
        <v>45951</v>
      </c>
      <c r="H63" t="inlineStr">
        <is>
          <t>视觉设备系列</t>
        </is>
      </c>
      <c r="I63" s="58" t="n">
        <v>56882</v>
      </c>
      <c r="J63" s="55" t="n">
        <v>0.339</v>
      </c>
      <c r="K63" s="55" t="n">
        <v>0.919367</v>
      </c>
      <c r="L63" s="55" t="n">
        <v>0.994233</v>
      </c>
      <c r="M63" s="55">
        <f>J63*K63*L63</f>
        <v/>
      </c>
      <c r="N63" s="58" t="n">
        <v>46918</v>
      </c>
      <c r="O63" s="58">
        <f>ROUND(N63*L63,0)</f>
        <v/>
      </c>
      <c r="P63" s="55">
        <f>IF(N63=0,0,O63/N63)</f>
        <v/>
      </c>
      <c r="Q63" s="58" t="n">
        <v>3392</v>
      </c>
      <c r="R63" s="58" t="n">
        <v>6972</v>
      </c>
      <c r="S63" s="58" t="n">
        <v>19295</v>
      </c>
      <c r="T63" s="58" t="n">
        <v>1742</v>
      </c>
      <c r="U63" s="55" t="n">
        <v>0.74</v>
      </c>
      <c r="V63" s="55">
        <f>M63-U63</f>
        <v/>
      </c>
      <c r="W63">
        <f>IF(OR(J63&lt;0.65,L63&lt;0.96,M63&lt;0.6),"高",IF(OR(J63&lt;0.78,K63&lt;0.88,L63&lt;0.98,M63&lt;0.75),"中","低"))</f>
        <v/>
      </c>
      <c r="X63" t="inlineStr">
        <is>
          <t>团队模拟数据（基于公开单线数据派生）</t>
        </is>
      </c>
      <c r="Y63" t="inlineStr">
        <is>
          <t>https://zenodo.org/records/17855209</t>
        </is>
      </c>
      <c r="Z63" t="inlineStr">
        <is>
          <t>SIM-v2.2-20260807-20260804</t>
        </is>
      </c>
      <c r="AA63" t="inlineStr">
        <is>
          <t>基于SHIFT-PRE-20251021；应用设备瓶颈线的改善前参数、确定性周期扰动及停机事件缩放</t>
        </is>
      </c>
    </row>
    <row r="64">
      <c r="A64" t="inlineStr">
        <is>
          <t>LINE-S03-PRE-20251021</t>
        </is>
      </c>
      <c r="B64" t="inlineStr">
        <is>
          <t>SHIFT-PRE-20251021</t>
        </is>
      </c>
      <c r="C64" t="inlineStr">
        <is>
          <t>LINE-S03</t>
        </is>
      </c>
      <c r="D64" t="inlineStr">
        <is>
          <t>质量波动线</t>
        </is>
      </c>
      <c r="E64" t="inlineStr">
        <is>
          <t>产能较高但质量与节拍波动，改善后质量损失下降</t>
        </is>
      </c>
      <c r="F64" t="inlineStr">
        <is>
          <t>改善前</t>
        </is>
      </c>
      <c r="G64" s="57" t="n">
        <v>45951</v>
      </c>
      <c r="H64" t="inlineStr">
        <is>
          <t>音频模组系列</t>
        </is>
      </c>
      <c r="I64" s="58" t="n">
        <v>56882</v>
      </c>
      <c r="J64" s="55" t="n">
        <v>0.393333</v>
      </c>
      <c r="K64" s="55" t="n">
        <v>0.9177</v>
      </c>
      <c r="L64" s="55" t="n">
        <v>0.973122</v>
      </c>
      <c r="M64" s="55">
        <f>J64*K64*L64</f>
        <v/>
      </c>
      <c r="N64" s="58" t="n">
        <v>51704</v>
      </c>
      <c r="O64" s="58">
        <f>ROUND(N64*L64,0)</f>
        <v/>
      </c>
      <c r="P64" s="55">
        <f>IF(N64=0,0,O64/N64)</f>
        <v/>
      </c>
      <c r="Q64" s="58" t="n">
        <v>3325</v>
      </c>
      <c r="R64" s="58" t="n">
        <v>5472</v>
      </c>
      <c r="S64" s="58" t="n">
        <v>21545</v>
      </c>
      <c r="T64" s="58" t="n">
        <v>1991</v>
      </c>
      <c r="U64" s="55" t="n">
        <v>0.76</v>
      </c>
      <c r="V64" s="55">
        <f>M64-U64</f>
        <v/>
      </c>
      <c r="W64">
        <f>IF(OR(J64&lt;0.65,L64&lt;0.96,M64&lt;0.6),"高",IF(OR(J64&lt;0.78,K64&lt;0.88,L64&lt;0.98,M64&lt;0.75),"中","低"))</f>
        <v/>
      </c>
      <c r="X64" t="inlineStr">
        <is>
          <t>团队模拟数据（基于公开单线数据派生）</t>
        </is>
      </c>
      <c r="Y64" t="inlineStr">
        <is>
          <t>https://zenodo.org/records/17855209</t>
        </is>
      </c>
      <c r="Z64" t="inlineStr">
        <is>
          <t>SIM-v2.2-20260807-20260804</t>
        </is>
      </c>
      <c r="AA64" t="inlineStr">
        <is>
          <t>基于SHIFT-PRE-20251021；应用质量波动线的改善前参数、确定性周期扰动及停机事件缩放</t>
        </is>
      </c>
    </row>
    <row r="65">
      <c r="A65" t="inlineStr">
        <is>
          <t>LINE-S01-PRE-20251022</t>
        </is>
      </c>
      <c r="B65" t="inlineStr">
        <is>
          <t>SHIFT-PRE-20251022</t>
        </is>
      </c>
      <c r="C65" t="inlineStr">
        <is>
          <t>LINE-S01</t>
        </is>
      </c>
      <c r="D65" t="inlineStr">
        <is>
          <t>稳态基准线</t>
        </is>
      </c>
      <c r="E65" t="inlineStr">
        <is>
          <t>稳定生产、波动较小，作为横向比较基准</t>
        </is>
      </c>
      <c r="F65" t="inlineStr">
        <is>
          <t>改善前</t>
        </is>
      </c>
      <c r="G65" s="57" t="n">
        <v>45952</v>
      </c>
      <c r="H65" t="inlineStr">
        <is>
          <t>智能终端系列</t>
        </is>
      </c>
      <c r="I65" s="58" t="n">
        <v>54047</v>
      </c>
      <c r="J65" s="55" t="n">
        <v>0.258467</v>
      </c>
      <c r="K65" s="55" t="n">
        <v>0.960967</v>
      </c>
      <c r="L65" s="55" t="n">
        <v>0.9496</v>
      </c>
      <c r="M65" s="55">
        <f>J65*K65*L65</f>
        <v/>
      </c>
      <c r="N65" s="58" t="n">
        <v>12722</v>
      </c>
      <c r="O65" s="58">
        <f>ROUND(N65*L65,0)</f>
        <v/>
      </c>
      <c r="P65" s="55">
        <f>IF(N65=0,0,O65/N65)</f>
        <v/>
      </c>
      <c r="Q65" s="58" t="n">
        <v>4728</v>
      </c>
      <c r="R65" s="58" t="n">
        <v>10644</v>
      </c>
      <c r="S65" s="58" t="n">
        <v>11438</v>
      </c>
      <c r="T65" s="58" t="n">
        <v>882</v>
      </c>
      <c r="U65" s="55" t="n">
        <v>0.78</v>
      </c>
      <c r="V65" s="55">
        <f>M65-U65</f>
        <v/>
      </c>
      <c r="W65">
        <f>IF(OR(J65&lt;0.65,L65&lt;0.96,M65&lt;0.6),"高",IF(OR(J65&lt;0.78,K65&lt;0.88,L65&lt;0.98,M65&lt;0.75),"中","低"))</f>
        <v/>
      </c>
      <c r="X65" t="inlineStr">
        <is>
          <t>团队模拟数据（基于公开单线数据派生）</t>
        </is>
      </c>
      <c r="Y65" t="inlineStr">
        <is>
          <t>https://zenodo.org/records/17855209</t>
        </is>
      </c>
      <c r="Z65" t="inlineStr">
        <is>
          <t>SIM-v2.2-20260807-20260804</t>
        </is>
      </c>
      <c r="AA65" t="inlineStr">
        <is>
          <t>基于SHIFT-PRE-20251022；应用稳态基准线的改善前参数、确定性周期扰动及停机事件缩放</t>
        </is>
      </c>
    </row>
    <row r="66">
      <c r="A66" t="inlineStr">
        <is>
          <t>LINE-S02-PRE-20251022</t>
        </is>
      </c>
      <c r="B66" t="inlineStr">
        <is>
          <t>SHIFT-PRE-20251022</t>
        </is>
      </c>
      <c r="C66" t="inlineStr">
        <is>
          <t>LINE-S02</t>
        </is>
      </c>
      <c r="D66" t="inlineStr">
        <is>
          <t>设备瓶颈线</t>
        </is>
      </c>
      <c r="E66" t="inlineStr">
        <is>
          <t>关键设备停机偏多，改善后故障影响逐步收敛</t>
        </is>
      </c>
      <c r="F66" t="inlineStr">
        <is>
          <t>改善前</t>
        </is>
      </c>
      <c r="G66" s="57" t="n">
        <v>45952</v>
      </c>
      <c r="H66" t="inlineStr">
        <is>
          <t>视觉设备系列</t>
        </is>
      </c>
      <c r="I66" s="58" t="n">
        <v>54047</v>
      </c>
      <c r="J66" s="55" t="n">
        <v>0.18</v>
      </c>
      <c r="K66" s="55" t="n">
        <v>0.932633</v>
      </c>
      <c r="L66" s="55" t="n">
        <v>0.947044</v>
      </c>
      <c r="M66" s="55">
        <f>J66*K66*L66</f>
        <v/>
      </c>
      <c r="N66" s="58" t="n">
        <v>11710</v>
      </c>
      <c r="O66" s="58">
        <f>ROUND(N66*L66,0)</f>
        <v/>
      </c>
      <c r="P66" s="55">
        <f>IF(N66=0,0,O66/N66)</f>
        <v/>
      </c>
      <c r="Q66" s="58" t="n">
        <v>4920</v>
      </c>
      <c r="R66" s="58" t="n">
        <v>17838</v>
      </c>
      <c r="S66" s="58" t="n">
        <v>11135</v>
      </c>
      <c r="T66" s="58" t="n">
        <v>1007</v>
      </c>
      <c r="U66" s="55" t="n">
        <v>0.74</v>
      </c>
      <c r="V66" s="55">
        <f>M66-U66</f>
        <v/>
      </c>
      <c r="W66">
        <f>IF(OR(J66&lt;0.65,L66&lt;0.96,M66&lt;0.6),"高",IF(OR(J66&lt;0.78,K66&lt;0.88,L66&lt;0.98,M66&lt;0.75),"中","低"))</f>
        <v/>
      </c>
      <c r="X66" t="inlineStr">
        <is>
          <t>团队模拟数据（基于公开单线数据派生）</t>
        </is>
      </c>
      <c r="Y66" t="inlineStr">
        <is>
          <t>https://zenodo.org/records/17855209</t>
        </is>
      </c>
      <c r="Z66" t="inlineStr">
        <is>
          <t>SIM-v2.2-20260807-20260804</t>
        </is>
      </c>
      <c r="AA66" t="inlineStr">
        <is>
          <t>基于SHIFT-PRE-20251022；应用设备瓶颈线的改善前参数、确定性周期扰动及停机事件缩放</t>
        </is>
      </c>
    </row>
    <row r="67">
      <c r="A67" t="inlineStr">
        <is>
          <t>LINE-S03-PRE-20251022</t>
        </is>
      </c>
      <c r="B67" t="inlineStr">
        <is>
          <t>SHIFT-PRE-20251022</t>
        </is>
      </c>
      <c r="C67" t="inlineStr">
        <is>
          <t>LINE-S03</t>
        </is>
      </c>
      <c r="D67" t="inlineStr">
        <is>
          <t>质量波动线</t>
        </is>
      </c>
      <c r="E67" t="inlineStr">
        <is>
          <t>产能较高但质量与节拍波动，改善后质量损失下降</t>
        </is>
      </c>
      <c r="F67" t="inlineStr">
        <is>
          <t>改善前</t>
        </is>
      </c>
      <c r="G67" s="57" t="n">
        <v>45952</v>
      </c>
      <c r="H67" t="inlineStr">
        <is>
          <t>音频模组系列</t>
        </is>
      </c>
      <c r="I67" s="58" t="n">
        <v>54047</v>
      </c>
      <c r="J67" s="55" t="n">
        <v>0.247467</v>
      </c>
      <c r="K67" s="55" t="n">
        <v>0.8993</v>
      </c>
      <c r="L67" s="55" t="n">
        <v>0.917489</v>
      </c>
      <c r="M67" s="55">
        <f>J67*K67*L67</f>
        <v/>
      </c>
      <c r="N67" s="58" t="n">
        <v>13900</v>
      </c>
      <c r="O67" s="58">
        <f>ROUND(N67*L67,0)</f>
        <v/>
      </c>
      <c r="P67" s="55">
        <f>IF(N67=0,0,O67/N67)</f>
        <v/>
      </c>
      <c r="Q67" s="58" t="n">
        <v>4824</v>
      </c>
      <c r="R67" s="58" t="n">
        <v>12618</v>
      </c>
      <c r="S67" s="58" t="n">
        <v>12437</v>
      </c>
      <c r="T67" s="58" t="n">
        <v>1151</v>
      </c>
      <c r="U67" s="55" t="n">
        <v>0.76</v>
      </c>
      <c r="V67" s="55">
        <f>M67-U67</f>
        <v/>
      </c>
      <c r="W67">
        <f>IF(OR(J67&lt;0.65,L67&lt;0.96,M67&lt;0.6),"高",IF(OR(J67&lt;0.78,K67&lt;0.88,L67&lt;0.98,M67&lt;0.75),"中","低"))</f>
        <v/>
      </c>
      <c r="X67" t="inlineStr">
        <is>
          <t>团队模拟数据（基于公开单线数据派生）</t>
        </is>
      </c>
      <c r="Y67" t="inlineStr">
        <is>
          <t>https://zenodo.org/records/17855209</t>
        </is>
      </c>
      <c r="Z67" t="inlineStr">
        <is>
          <t>SIM-v2.2-20260807-20260804</t>
        </is>
      </c>
      <c r="AA67" t="inlineStr">
        <is>
          <t>基于SHIFT-PRE-20251022；应用质量波动线的改善前参数、确定性周期扰动及停机事件缩放</t>
        </is>
      </c>
    </row>
    <row r="68">
      <c r="A68" t="inlineStr">
        <is>
          <t>LINE-S01-PRE-20251023</t>
        </is>
      </c>
      <c r="B68" t="inlineStr">
        <is>
          <t>SHIFT-PRE-20251023</t>
        </is>
      </c>
      <c r="C68" t="inlineStr">
        <is>
          <t>LINE-S01</t>
        </is>
      </c>
      <c r="D68" t="inlineStr">
        <is>
          <t>稳态基准线</t>
        </is>
      </c>
      <c r="E68" t="inlineStr">
        <is>
          <t>稳定生产、波动较小，作为横向比较基准</t>
        </is>
      </c>
      <c r="F68" t="inlineStr">
        <is>
          <t>改善前</t>
        </is>
      </c>
      <c r="G68" s="57" t="n">
        <v>45953</v>
      </c>
      <c r="H68" t="inlineStr">
        <is>
          <t>智能终端系列</t>
        </is>
      </c>
      <c r="I68" s="58" t="n">
        <v>55140</v>
      </c>
      <c r="J68" s="55" t="n">
        <v>0.420067</v>
      </c>
      <c r="K68" s="55" t="n">
        <v>0.913167</v>
      </c>
      <c r="L68" s="55" t="n">
        <v>0.994167</v>
      </c>
      <c r="M68" s="55">
        <f>J68*K68*L68</f>
        <v/>
      </c>
      <c r="N68" s="58" t="n">
        <v>22545</v>
      </c>
      <c r="O68" s="58">
        <f>ROUND(N68*L68,0)</f>
        <v/>
      </c>
      <c r="P68" s="55">
        <f>IF(N68=0,0,O68/N68)</f>
        <v/>
      </c>
      <c r="Q68" s="58" t="n">
        <v>4753</v>
      </c>
      <c r="R68" s="58" t="n">
        <v>2388</v>
      </c>
      <c r="S68" s="58" t="n">
        <v>20782</v>
      </c>
      <c r="T68" s="58" t="n">
        <v>1732</v>
      </c>
      <c r="U68" s="55" t="n">
        <v>0.78</v>
      </c>
      <c r="V68" s="55">
        <f>M68-U68</f>
        <v/>
      </c>
      <c r="W68">
        <f>IF(OR(J68&lt;0.65,L68&lt;0.96,M68&lt;0.6),"高",IF(OR(J68&lt;0.78,K68&lt;0.88,L68&lt;0.98,M68&lt;0.75),"中","低"))</f>
        <v/>
      </c>
      <c r="X68" t="inlineStr">
        <is>
          <t>团队模拟数据（基于公开单线数据派生）</t>
        </is>
      </c>
      <c r="Y68" t="inlineStr">
        <is>
          <t>https://zenodo.org/records/17855209</t>
        </is>
      </c>
      <c r="Z68" t="inlineStr">
        <is>
          <t>SIM-v2.2-20260807-20260804</t>
        </is>
      </c>
      <c r="AA68" t="inlineStr">
        <is>
          <t>基于SHIFT-PRE-20251023；应用稳态基准线的改善前参数、确定性周期扰动及停机事件缩放</t>
        </is>
      </c>
    </row>
    <row r="69">
      <c r="A69" t="inlineStr">
        <is>
          <t>LINE-S02-PRE-20251023</t>
        </is>
      </c>
      <c r="B69" t="inlineStr">
        <is>
          <t>SHIFT-PRE-20251023</t>
        </is>
      </c>
      <c r="C69" t="inlineStr">
        <is>
          <t>LINE-S02</t>
        </is>
      </c>
      <c r="D69" t="inlineStr">
        <is>
          <t>设备瓶颈线</t>
        </is>
      </c>
      <c r="E69" t="inlineStr">
        <is>
          <t>关键设备停机偏多，改善后故障影响逐步收敛</t>
        </is>
      </c>
      <c r="F69" t="inlineStr">
        <is>
          <t>改善前</t>
        </is>
      </c>
      <c r="G69" s="57" t="n">
        <v>45953</v>
      </c>
      <c r="H69" t="inlineStr">
        <is>
          <t>视觉设备系列</t>
        </is>
      </c>
      <c r="I69" s="58" t="n">
        <v>55140</v>
      </c>
      <c r="J69" s="55" t="n">
        <v>0.354733</v>
      </c>
      <c r="K69" s="55" t="n">
        <v>0.9165</v>
      </c>
      <c r="L69" s="55" t="n">
        <v>0.9995000000000001</v>
      </c>
      <c r="M69" s="55">
        <f>J69*K69*L69</f>
        <v/>
      </c>
      <c r="N69" s="58" t="n">
        <v>20770</v>
      </c>
      <c r="O69" s="58">
        <f>ROUND(N69*L69,0)</f>
        <v/>
      </c>
      <c r="P69" s="55">
        <f>IF(N69=0,0,O69/N69)</f>
        <v/>
      </c>
      <c r="Q69" s="58" t="n">
        <v>4947</v>
      </c>
      <c r="R69" s="58" t="n">
        <v>4308</v>
      </c>
      <c r="S69" s="58" t="n">
        <v>19393</v>
      </c>
      <c r="T69" s="58" t="n">
        <v>1977</v>
      </c>
      <c r="U69" s="55" t="n">
        <v>0.74</v>
      </c>
      <c r="V69" s="55">
        <f>M69-U69</f>
        <v/>
      </c>
      <c r="W69">
        <f>IF(OR(J69&lt;0.65,L69&lt;0.96,M69&lt;0.6),"高",IF(OR(J69&lt;0.78,K69&lt;0.88,L69&lt;0.98,M69&lt;0.75),"中","低"))</f>
        <v/>
      </c>
      <c r="X69" t="inlineStr">
        <is>
          <t>团队模拟数据（基于公开单线数据派生）</t>
        </is>
      </c>
      <c r="Y69" t="inlineStr">
        <is>
          <t>https://zenodo.org/records/17855209</t>
        </is>
      </c>
      <c r="Z69" t="inlineStr">
        <is>
          <t>SIM-v2.2-20260807-20260804</t>
        </is>
      </c>
      <c r="AA69" t="inlineStr">
        <is>
          <t>基于SHIFT-PRE-20251023；应用设备瓶颈线的改善前参数、确定性周期扰动及停机事件缩放</t>
        </is>
      </c>
    </row>
    <row r="70">
      <c r="A70" t="inlineStr">
        <is>
          <t>LINE-S03-PRE-20251023</t>
        </is>
      </c>
      <c r="B70" t="inlineStr">
        <is>
          <t>SHIFT-PRE-20251023</t>
        </is>
      </c>
      <c r="C70" t="inlineStr">
        <is>
          <t>LINE-S03</t>
        </is>
      </c>
      <c r="D70" t="inlineStr">
        <is>
          <t>质量波动线</t>
        </is>
      </c>
      <c r="E70" t="inlineStr">
        <is>
          <t>产能较高但质量与节拍波动，改善后质量损失下降</t>
        </is>
      </c>
      <c r="F70" t="inlineStr">
        <is>
          <t>改善前</t>
        </is>
      </c>
      <c r="G70" s="57" t="n">
        <v>45953</v>
      </c>
      <c r="H70" t="inlineStr">
        <is>
          <t>音频模组系列</t>
        </is>
      </c>
      <c r="I70" s="58" t="n">
        <v>55140</v>
      </c>
      <c r="J70" s="55" t="n">
        <v>0.409067</v>
      </c>
      <c r="K70" s="55" t="n">
        <v>0.883167</v>
      </c>
      <c r="L70" s="55" t="n">
        <v>0.9705</v>
      </c>
      <c r="M70" s="55">
        <f>J70*K70*L70</f>
        <v/>
      </c>
      <c r="N70" s="58" t="n">
        <v>22874</v>
      </c>
      <c r="O70" s="58">
        <f>ROUND(N70*L70,0)</f>
        <v/>
      </c>
      <c r="P70" s="55">
        <f>IF(N70=0,0,O70/N70)</f>
        <v/>
      </c>
      <c r="Q70" s="58" t="n">
        <v>4850</v>
      </c>
      <c r="R70" s="58" t="n">
        <v>2664</v>
      </c>
      <c r="S70" s="58" t="n">
        <v>22593</v>
      </c>
      <c r="T70" s="58" t="n">
        <v>2260</v>
      </c>
      <c r="U70" s="55" t="n">
        <v>0.76</v>
      </c>
      <c r="V70" s="55">
        <f>M70-U70</f>
        <v/>
      </c>
      <c r="W70">
        <f>IF(OR(J70&lt;0.65,L70&lt;0.96,M70&lt;0.6),"高",IF(OR(J70&lt;0.78,K70&lt;0.88,L70&lt;0.98,M70&lt;0.75),"中","低"))</f>
        <v/>
      </c>
      <c r="X70" t="inlineStr">
        <is>
          <t>团队模拟数据（基于公开单线数据派生）</t>
        </is>
      </c>
      <c r="Y70" t="inlineStr">
        <is>
          <t>https://zenodo.org/records/17855209</t>
        </is>
      </c>
      <c r="Z70" t="inlineStr">
        <is>
          <t>SIM-v2.2-20260807-20260804</t>
        </is>
      </c>
      <c r="AA70" t="inlineStr">
        <is>
          <t>基于SHIFT-PRE-20251023；应用质量波动线的改善前参数、确定性周期扰动及停机事件缩放</t>
        </is>
      </c>
    </row>
    <row r="71">
      <c r="A71" t="inlineStr">
        <is>
          <t>LINE-S01-PRE-20251024</t>
        </is>
      </c>
      <c r="B71" t="inlineStr">
        <is>
          <t>SHIFT-PRE-20251024</t>
        </is>
      </c>
      <c r="C71" t="inlineStr">
        <is>
          <t>LINE-S01</t>
        </is>
      </c>
      <c r="D71" t="inlineStr">
        <is>
          <t>稳态基准线</t>
        </is>
      </c>
      <c r="E71" t="inlineStr">
        <is>
          <t>稳定生产、波动较小，作为横向比较基准</t>
        </is>
      </c>
      <c r="F71" t="inlineStr">
        <is>
          <t>改善前</t>
        </is>
      </c>
      <c r="G71" s="57" t="n">
        <v>45954</v>
      </c>
      <c r="H71" t="inlineStr">
        <is>
          <t>智能终端系列</t>
        </is>
      </c>
      <c r="I71" s="58" t="n">
        <v>55020</v>
      </c>
      <c r="J71" s="55" t="n">
        <v>0.3786</v>
      </c>
      <c r="K71" s="55" t="n">
        <v>0.880033</v>
      </c>
      <c r="L71" s="55" t="n">
        <v>0.983978</v>
      </c>
      <c r="M71" s="55">
        <f>J71*K71*L71</f>
        <v/>
      </c>
      <c r="N71" s="58" t="n">
        <v>21721</v>
      </c>
      <c r="O71" s="58">
        <f>ROUND(N71*L71,0)</f>
        <v/>
      </c>
      <c r="P71" s="55">
        <f>IF(N71=0,0,O71/N71)</f>
        <v/>
      </c>
      <c r="Q71" s="58" t="n">
        <v>3685</v>
      </c>
      <c r="R71" s="58" t="n">
        <v>4614</v>
      </c>
      <c r="S71" s="58" t="n">
        <v>17108</v>
      </c>
      <c r="T71" s="58" t="n">
        <v>2719</v>
      </c>
      <c r="U71" s="55" t="n">
        <v>0.78</v>
      </c>
      <c r="V71" s="55">
        <f>M71-U71</f>
        <v/>
      </c>
      <c r="W71">
        <f>IF(OR(J71&lt;0.65,L71&lt;0.96,M71&lt;0.6),"高",IF(OR(J71&lt;0.78,K71&lt;0.88,L71&lt;0.98,M71&lt;0.75),"中","低"))</f>
        <v/>
      </c>
      <c r="X71" t="inlineStr">
        <is>
          <t>团队模拟数据（基于公开单线数据派生）</t>
        </is>
      </c>
      <c r="Y71" t="inlineStr">
        <is>
          <t>https://zenodo.org/records/17855209</t>
        </is>
      </c>
      <c r="Z71" t="inlineStr">
        <is>
          <t>SIM-v2.2-20260807-20260804</t>
        </is>
      </c>
      <c r="AA71" t="inlineStr">
        <is>
          <t>基于SHIFT-PRE-20251024；应用稳态基准线的改善前参数、确定性周期扰动及停机事件缩放</t>
        </is>
      </c>
    </row>
    <row r="72">
      <c r="A72" t="inlineStr">
        <is>
          <t>LINE-S02-PRE-20251024</t>
        </is>
      </c>
      <c r="B72" t="inlineStr">
        <is>
          <t>SHIFT-PRE-20251024</t>
        </is>
      </c>
      <c r="C72" t="inlineStr">
        <is>
          <t>LINE-S02</t>
        </is>
      </c>
      <c r="D72" t="inlineStr">
        <is>
          <t>设备瓶颈线</t>
        </is>
      </c>
      <c r="E72" t="inlineStr">
        <is>
          <t>关键设备停机偏多，改善后故障影响逐步收敛</t>
        </is>
      </c>
      <c r="F72" t="inlineStr">
        <is>
          <t>改善前</t>
        </is>
      </c>
      <c r="G72" s="57" t="n">
        <v>45954</v>
      </c>
      <c r="H72" t="inlineStr">
        <is>
          <t>视觉设备系列</t>
        </is>
      </c>
      <c r="I72" s="58" t="n">
        <v>55020</v>
      </c>
      <c r="J72" s="55" t="n">
        <v>0.287933</v>
      </c>
      <c r="K72" s="55" t="n">
        <v>0.8517</v>
      </c>
      <c r="L72" s="55" t="n">
        <v>0.981422</v>
      </c>
      <c r="M72" s="55">
        <f>J72*K72*L72</f>
        <v/>
      </c>
      <c r="N72" s="58" t="n">
        <v>21535</v>
      </c>
      <c r="O72" s="58">
        <f>ROUND(N72*L72,0)</f>
        <v/>
      </c>
      <c r="P72" s="55">
        <f>IF(N72=0,0,O72/N72)</f>
        <v/>
      </c>
      <c r="Q72" s="58" t="n">
        <v>3835</v>
      </c>
      <c r="R72" s="58" t="n">
        <v>7212</v>
      </c>
      <c r="S72" s="58" t="n">
        <v>15970</v>
      </c>
      <c r="T72" s="58" t="n">
        <v>3103</v>
      </c>
      <c r="U72" s="55" t="n">
        <v>0.74</v>
      </c>
      <c r="V72" s="55">
        <f>M72-U72</f>
        <v/>
      </c>
      <c r="W72">
        <f>IF(OR(J72&lt;0.65,L72&lt;0.96,M72&lt;0.6),"高",IF(OR(J72&lt;0.78,K72&lt;0.88,L72&lt;0.98,M72&lt;0.75),"中","低"))</f>
        <v/>
      </c>
      <c r="X72" t="inlineStr">
        <is>
          <t>团队模拟数据（基于公开单线数据派生）</t>
        </is>
      </c>
      <c r="Y72" t="inlineStr">
        <is>
          <t>https://zenodo.org/records/17855209</t>
        </is>
      </c>
      <c r="Z72" t="inlineStr">
        <is>
          <t>SIM-v2.2-20260807-20260804</t>
        </is>
      </c>
      <c r="AA72" t="inlineStr">
        <is>
          <t>基于SHIFT-PRE-20251024；应用设备瓶颈线的改善前参数、确定性周期扰动及停机事件缩放</t>
        </is>
      </c>
    </row>
    <row r="73">
      <c r="A73" t="inlineStr">
        <is>
          <t>LINE-S03-PRE-20251024</t>
        </is>
      </c>
      <c r="B73" t="inlineStr">
        <is>
          <t>SHIFT-PRE-20251024</t>
        </is>
      </c>
      <c r="C73" t="inlineStr">
        <is>
          <t>LINE-S03</t>
        </is>
      </c>
      <c r="D73" t="inlineStr">
        <is>
          <t>质量波动线</t>
        </is>
      </c>
      <c r="E73" t="inlineStr">
        <is>
          <t>产能较高但质量与节拍波动，改善后质量损失下降</t>
        </is>
      </c>
      <c r="F73" t="inlineStr">
        <is>
          <t>改善前</t>
        </is>
      </c>
      <c r="G73" s="57" t="n">
        <v>45954</v>
      </c>
      <c r="H73" t="inlineStr">
        <is>
          <t>音频模组系列</t>
        </is>
      </c>
      <c r="I73" s="58" t="n">
        <v>55020</v>
      </c>
      <c r="J73" s="55" t="n">
        <v>0.3676</v>
      </c>
      <c r="K73" s="55" t="n">
        <v>0.850033</v>
      </c>
      <c r="L73" s="55" t="n">
        <v>0.960311</v>
      </c>
      <c r="M73" s="55">
        <f>J73*K73*L73</f>
        <v/>
      </c>
      <c r="N73" s="58" t="n">
        <v>23738</v>
      </c>
      <c r="O73" s="58">
        <f>ROUND(N73*L73,0)</f>
        <v/>
      </c>
      <c r="P73" s="55">
        <f>IF(N73=0,0,O73/N73)</f>
        <v/>
      </c>
      <c r="Q73" s="58" t="n">
        <v>3760</v>
      </c>
      <c r="R73" s="58" t="n">
        <v>5226</v>
      </c>
      <c r="S73" s="58" t="n">
        <v>17833</v>
      </c>
      <c r="T73" s="58" t="n">
        <v>3546</v>
      </c>
      <c r="U73" s="55" t="n">
        <v>0.76</v>
      </c>
      <c r="V73" s="55">
        <f>M73-U73</f>
        <v/>
      </c>
      <c r="W73">
        <f>IF(OR(J73&lt;0.65,L73&lt;0.96,M73&lt;0.6),"高",IF(OR(J73&lt;0.78,K73&lt;0.88,L73&lt;0.98,M73&lt;0.75),"中","低"))</f>
        <v/>
      </c>
      <c r="X73" t="inlineStr">
        <is>
          <t>团队模拟数据（基于公开单线数据派生）</t>
        </is>
      </c>
      <c r="Y73" t="inlineStr">
        <is>
          <t>https://zenodo.org/records/17855209</t>
        </is>
      </c>
      <c r="Z73" t="inlineStr">
        <is>
          <t>SIM-v2.2-20260807-20260804</t>
        </is>
      </c>
      <c r="AA73" t="inlineStr">
        <is>
          <t>基于SHIFT-PRE-20251024；应用质量波动线的改善前参数、确定性周期扰动及停机事件缩放</t>
        </is>
      </c>
    </row>
    <row r="74">
      <c r="A74" t="inlineStr">
        <is>
          <t>LINE-S01-PRE-20251027</t>
        </is>
      </c>
      <c r="B74" t="inlineStr">
        <is>
          <t>SHIFT-PRE-20251027</t>
        </is>
      </c>
      <c r="C74" t="inlineStr">
        <is>
          <t>LINE-S01</t>
        </is>
      </c>
      <c r="D74" t="inlineStr">
        <is>
          <t>稳态基准线</t>
        </is>
      </c>
      <c r="E74" t="inlineStr">
        <is>
          <t>稳定生产、波动较小，作为横向比较基准</t>
        </is>
      </c>
      <c r="F74" t="inlineStr">
        <is>
          <t>改善前</t>
        </is>
      </c>
      <c r="G74" s="57" t="n">
        <v>45957</v>
      </c>
      <c r="H74" t="inlineStr">
        <is>
          <t>智能终端系列</t>
        </is>
      </c>
      <c r="I74" s="58" t="n">
        <v>58380</v>
      </c>
      <c r="J74" s="55" t="n">
        <v>0.476533</v>
      </c>
      <c r="K74" s="55" t="n">
        <v>0.968</v>
      </c>
      <c r="L74" s="55" t="n">
        <v>0.988344</v>
      </c>
      <c r="M74" s="55">
        <f>J74*K74*L74</f>
        <v/>
      </c>
      <c r="N74" s="58" t="n">
        <v>65042</v>
      </c>
      <c r="O74" s="58">
        <f>ROUND(N74*L74,0)</f>
        <v/>
      </c>
      <c r="P74" s="55">
        <f>IF(N74=0,0,O74/N74)</f>
        <v/>
      </c>
      <c r="Q74" s="58" t="n">
        <v>1000</v>
      </c>
      <c r="R74" s="58" t="n">
        <v>2964</v>
      </c>
      <c r="S74" s="58" t="n">
        <v>24222</v>
      </c>
      <c r="T74" s="58" t="n">
        <v>1584</v>
      </c>
      <c r="U74" s="55" t="n">
        <v>0.78</v>
      </c>
      <c r="V74" s="55">
        <f>M74-U74</f>
        <v/>
      </c>
      <c r="W74">
        <f>IF(OR(J74&lt;0.65,L74&lt;0.96,M74&lt;0.6),"高",IF(OR(J74&lt;0.78,K74&lt;0.88,L74&lt;0.98,M74&lt;0.75),"中","低"))</f>
        <v/>
      </c>
      <c r="X74" t="inlineStr">
        <is>
          <t>团队模拟数据（基于公开单线数据派生）</t>
        </is>
      </c>
      <c r="Y74" t="inlineStr">
        <is>
          <t>https://zenodo.org/records/17855209</t>
        </is>
      </c>
      <c r="Z74" t="inlineStr">
        <is>
          <t>SIM-v2.2-20260807-20260804</t>
        </is>
      </c>
      <c r="AA74" t="inlineStr">
        <is>
          <t>基于SHIFT-PRE-20251027；应用稳态基准线的改善前参数、确定性周期扰动及停机事件缩放</t>
        </is>
      </c>
    </row>
    <row r="75">
      <c r="A75" t="inlineStr">
        <is>
          <t>LINE-S02-PRE-20251027</t>
        </is>
      </c>
      <c r="B75" t="inlineStr">
        <is>
          <t>SHIFT-PRE-20251027</t>
        </is>
      </c>
      <c r="C75" t="inlineStr">
        <is>
          <t>LINE-S02</t>
        </is>
      </c>
      <c r="D75" t="inlineStr">
        <is>
          <t>设备瓶颈线</t>
        </is>
      </c>
      <c r="E75" t="inlineStr">
        <is>
          <t>关键设备停机偏多，改善后故障影响逐步收敛</t>
        </is>
      </c>
      <c r="F75" t="inlineStr">
        <is>
          <t>改善前</t>
        </is>
      </c>
      <c r="G75" s="57" t="n">
        <v>45957</v>
      </c>
      <c r="H75" t="inlineStr">
        <is>
          <t>视觉设备系列</t>
        </is>
      </c>
      <c r="I75" s="58" t="n">
        <v>58380</v>
      </c>
      <c r="J75" s="55" t="n">
        <v>0.385867</v>
      </c>
      <c r="K75" s="55" t="n">
        <v>0.939667</v>
      </c>
      <c r="L75" s="55" t="n">
        <v>0.994233</v>
      </c>
      <c r="M75" s="55">
        <f>J75*K75*L75</f>
        <v/>
      </c>
      <c r="N75" s="58" t="n">
        <v>59882</v>
      </c>
      <c r="O75" s="58">
        <f>ROUND(N75*L75,0)</f>
        <v/>
      </c>
      <c r="P75" s="55">
        <f>IF(N75=0,0,O75/N75)</f>
        <v/>
      </c>
      <c r="Q75" s="58" t="n">
        <v>1040</v>
      </c>
      <c r="R75" s="58" t="n">
        <v>4512</v>
      </c>
      <c r="S75" s="58" t="n">
        <v>23578</v>
      </c>
      <c r="T75" s="58" t="n">
        <v>1808</v>
      </c>
      <c r="U75" s="55" t="n">
        <v>0.74</v>
      </c>
      <c r="V75" s="55">
        <f>M75-U75</f>
        <v/>
      </c>
      <c r="W75">
        <f>IF(OR(J75&lt;0.65,L75&lt;0.96,M75&lt;0.6),"高",IF(OR(J75&lt;0.78,K75&lt;0.88,L75&lt;0.98,M75&lt;0.75),"中","低"))</f>
        <v/>
      </c>
      <c r="X75" t="inlineStr">
        <is>
          <t>团队模拟数据（基于公开单线数据派生）</t>
        </is>
      </c>
      <c r="Y75" t="inlineStr">
        <is>
          <t>https://zenodo.org/records/17855209</t>
        </is>
      </c>
      <c r="Z75" t="inlineStr">
        <is>
          <t>SIM-v2.2-20260807-20260804</t>
        </is>
      </c>
      <c r="AA75" t="inlineStr">
        <is>
          <t>基于SHIFT-PRE-20251027；应用设备瓶颈线的改善前参数、确定性周期扰动及停机事件缩放</t>
        </is>
      </c>
    </row>
    <row r="76">
      <c r="A76" t="inlineStr">
        <is>
          <t>LINE-S03-PRE-20251027</t>
        </is>
      </c>
      <c r="B76" t="inlineStr">
        <is>
          <t>SHIFT-PRE-20251027</t>
        </is>
      </c>
      <c r="C76" t="inlineStr">
        <is>
          <t>LINE-S03</t>
        </is>
      </c>
      <c r="D76" t="inlineStr">
        <is>
          <t>质量波动线</t>
        </is>
      </c>
      <c r="E76" t="inlineStr">
        <is>
          <t>产能较高但质量与节拍波动，改善后质量损失下降</t>
        </is>
      </c>
      <c r="F76" t="inlineStr">
        <is>
          <t>改善前</t>
        </is>
      </c>
      <c r="G76" s="57" t="n">
        <v>45957</v>
      </c>
      <c r="H76" t="inlineStr">
        <is>
          <t>音频模组系列</t>
        </is>
      </c>
      <c r="I76" s="58" t="n">
        <v>58380</v>
      </c>
      <c r="J76" s="55" t="n">
        <v>0.4402</v>
      </c>
      <c r="K76" s="55" t="n">
        <v>0.9063330000000001</v>
      </c>
      <c r="L76" s="55" t="n">
        <v>0.964678</v>
      </c>
      <c r="M76" s="55">
        <f>J76*K76*L76</f>
        <v/>
      </c>
      <c r="N76" s="58" t="n">
        <v>71059</v>
      </c>
      <c r="O76" s="58">
        <f>ROUND(N76*L76,0)</f>
        <v/>
      </c>
      <c r="P76" s="55">
        <f>IF(N76=0,0,O76/N76)</f>
        <v/>
      </c>
      <c r="Q76" s="58" t="n">
        <v>1020</v>
      </c>
      <c r="R76" s="58" t="n">
        <v>3372</v>
      </c>
      <c r="S76" s="58" t="n">
        <v>26336</v>
      </c>
      <c r="T76" s="58" t="n">
        <v>2066</v>
      </c>
      <c r="U76" s="55" t="n">
        <v>0.76</v>
      </c>
      <c r="V76" s="55">
        <f>M76-U76</f>
        <v/>
      </c>
      <c r="W76">
        <f>IF(OR(J76&lt;0.65,L76&lt;0.96,M76&lt;0.6),"高",IF(OR(J76&lt;0.78,K76&lt;0.88,L76&lt;0.98,M76&lt;0.75),"中","低"))</f>
        <v/>
      </c>
      <c r="X76" t="inlineStr">
        <is>
          <t>团队模拟数据（基于公开单线数据派生）</t>
        </is>
      </c>
      <c r="Y76" t="inlineStr">
        <is>
          <t>https://zenodo.org/records/17855209</t>
        </is>
      </c>
      <c r="Z76" t="inlineStr">
        <is>
          <t>SIM-v2.2-20260807-20260804</t>
        </is>
      </c>
      <c r="AA76" t="inlineStr">
        <is>
          <t>基于SHIFT-PRE-20251027；应用质量波动线的改善前参数、确定性周期扰动及停机事件缩放</t>
        </is>
      </c>
    </row>
    <row r="77">
      <c r="A77" t="inlineStr">
        <is>
          <t>LINE-S01-PRE-20251029</t>
        </is>
      </c>
      <c r="B77" t="inlineStr">
        <is>
          <t>SHIFT-PRE-20251029</t>
        </is>
      </c>
      <c r="C77" t="inlineStr">
        <is>
          <t>LINE-S01</t>
        </is>
      </c>
      <c r="D77" t="inlineStr">
        <is>
          <t>稳态基准线</t>
        </is>
      </c>
      <c r="E77" t="inlineStr">
        <is>
          <t>稳定生产、波动较小，作为横向比较基准</t>
        </is>
      </c>
      <c r="F77" t="inlineStr">
        <is>
          <t>改善前</t>
        </is>
      </c>
      <c r="G77" s="57" t="n">
        <v>45959</v>
      </c>
      <c r="H77" t="inlineStr">
        <is>
          <t>智能终端系列</t>
        </is>
      </c>
      <c r="I77" s="58" t="n">
        <v>54589</v>
      </c>
      <c r="J77" s="55" t="n">
        <v>0.325333</v>
      </c>
      <c r="K77" s="55" t="n">
        <v>0.8961</v>
      </c>
      <c r="L77" s="55" t="n">
        <v>0.982656</v>
      </c>
      <c r="M77" s="55">
        <f>J77*K77*L77</f>
        <v/>
      </c>
      <c r="N77" s="58" t="n">
        <v>31792</v>
      </c>
      <c r="O77" s="58">
        <f>ROUND(N77*L77,0)</f>
        <v/>
      </c>
      <c r="P77" s="55">
        <f>IF(N77=0,0,O77/N77)</f>
        <v/>
      </c>
      <c r="Q77" s="58" t="n">
        <v>6041</v>
      </c>
      <c r="R77" s="58" t="n">
        <v>6624</v>
      </c>
      <c r="S77" s="58" t="n">
        <v>14435</v>
      </c>
      <c r="T77" s="58" t="n">
        <v>2505</v>
      </c>
      <c r="U77" s="55" t="n">
        <v>0.78</v>
      </c>
      <c r="V77" s="55">
        <f>M77-U77</f>
        <v/>
      </c>
      <c r="W77">
        <f>IF(OR(J77&lt;0.65,L77&lt;0.96,M77&lt;0.6),"高",IF(OR(J77&lt;0.78,K77&lt;0.88,L77&lt;0.98,M77&lt;0.75),"中","低"))</f>
        <v/>
      </c>
      <c r="X77" t="inlineStr">
        <is>
          <t>团队模拟数据（基于公开单线数据派生）</t>
        </is>
      </c>
      <c r="Y77" t="inlineStr">
        <is>
          <t>https://zenodo.org/records/17855209</t>
        </is>
      </c>
      <c r="Z77" t="inlineStr">
        <is>
          <t>SIM-v2.2-20260807-20260804</t>
        </is>
      </c>
      <c r="AA77" t="inlineStr">
        <is>
          <t>基于SHIFT-PRE-20251029；应用稳态基准线的改善前参数、确定性周期扰动及停机事件缩放</t>
        </is>
      </c>
    </row>
    <row r="78">
      <c r="A78" t="inlineStr">
        <is>
          <t>LINE-S02-PRE-20251029</t>
        </is>
      </c>
      <c r="B78" t="inlineStr">
        <is>
          <t>SHIFT-PRE-20251029</t>
        </is>
      </c>
      <c r="C78" t="inlineStr">
        <is>
          <t>LINE-S02</t>
        </is>
      </c>
      <c r="D78" t="inlineStr">
        <is>
          <t>设备瓶颈线</t>
        </is>
      </c>
      <c r="E78" t="inlineStr">
        <is>
          <t>关键设备停机偏多，改善后故障影响逐步收敛</t>
        </is>
      </c>
      <c r="F78" t="inlineStr">
        <is>
          <t>改善前</t>
        </is>
      </c>
      <c r="G78" s="57" t="n">
        <v>45959</v>
      </c>
      <c r="H78" t="inlineStr">
        <is>
          <t>视觉设备系列</t>
        </is>
      </c>
      <c r="I78" s="58" t="n">
        <v>54589</v>
      </c>
      <c r="J78" s="55" t="n">
        <v>0.26</v>
      </c>
      <c r="K78" s="55" t="n">
        <v>0.899433</v>
      </c>
      <c r="L78" s="55" t="n">
        <v>0.9801</v>
      </c>
      <c r="M78" s="55">
        <f>J78*K78*L78</f>
        <v/>
      </c>
      <c r="N78" s="58" t="n">
        <v>29295</v>
      </c>
      <c r="O78" s="58">
        <f>ROUND(N78*L78,0)</f>
        <v/>
      </c>
      <c r="P78" s="55">
        <f>IF(N78=0,0,O78/N78)</f>
        <v/>
      </c>
      <c r="Q78" s="58" t="n">
        <v>6287</v>
      </c>
      <c r="R78" s="58" t="n">
        <v>10158</v>
      </c>
      <c r="S78" s="58" t="n">
        <v>13472</v>
      </c>
      <c r="T78" s="58" t="n">
        <v>2859</v>
      </c>
      <c r="U78" s="55" t="n">
        <v>0.74</v>
      </c>
      <c r="V78" s="55">
        <f>M78-U78</f>
        <v/>
      </c>
      <c r="W78">
        <f>IF(OR(J78&lt;0.65,L78&lt;0.96,M78&lt;0.6),"高",IF(OR(J78&lt;0.78,K78&lt;0.88,L78&lt;0.98,M78&lt;0.75),"中","低"))</f>
        <v/>
      </c>
      <c r="X78" t="inlineStr">
        <is>
          <t>团队模拟数据（基于公开单线数据派生）</t>
        </is>
      </c>
      <c r="Y78" t="inlineStr">
        <is>
          <t>https://zenodo.org/records/17855209</t>
        </is>
      </c>
      <c r="Z78" t="inlineStr">
        <is>
          <t>SIM-v2.2-20260807-20260804</t>
        </is>
      </c>
      <c r="AA78" t="inlineStr">
        <is>
          <t>基于SHIFT-PRE-20251029；应用设备瓶颈线的改善前参数、确定性周期扰动及停机事件缩放</t>
        </is>
      </c>
    </row>
    <row r="79">
      <c r="A79" t="inlineStr">
        <is>
          <t>LINE-S03-PRE-20251029</t>
        </is>
      </c>
      <c r="B79" t="inlineStr">
        <is>
          <t>SHIFT-PRE-20251029</t>
        </is>
      </c>
      <c r="C79" t="inlineStr">
        <is>
          <t>LINE-S03</t>
        </is>
      </c>
      <c r="D79" t="inlineStr">
        <is>
          <t>质量波动线</t>
        </is>
      </c>
      <c r="E79" t="inlineStr">
        <is>
          <t>产能较高但质量与节拍波动，改善后质量损失下降</t>
        </is>
      </c>
      <c r="F79" t="inlineStr">
        <is>
          <t>改善前</t>
        </is>
      </c>
      <c r="G79" s="57" t="n">
        <v>45959</v>
      </c>
      <c r="H79" t="inlineStr">
        <is>
          <t>音频模组系列</t>
        </is>
      </c>
      <c r="I79" s="58" t="n">
        <v>54589</v>
      </c>
      <c r="J79" s="55" t="n">
        <v>0.314333</v>
      </c>
      <c r="K79" s="55" t="n">
        <v>0.8661</v>
      </c>
      <c r="L79" s="55" t="n">
        <v>0.958989</v>
      </c>
      <c r="M79" s="55">
        <f>J79*K79*L79</f>
        <v/>
      </c>
      <c r="N79" s="58" t="n">
        <v>32271</v>
      </c>
      <c r="O79" s="58">
        <f>ROUND(N79*L79,0)</f>
        <v/>
      </c>
      <c r="P79" s="55">
        <f>IF(N79=0,0,O79/N79)</f>
        <v/>
      </c>
      <c r="Q79" s="58" t="n">
        <v>6164</v>
      </c>
      <c r="R79" s="58" t="n">
        <v>7884</v>
      </c>
      <c r="S79" s="58" t="n">
        <v>15693</v>
      </c>
      <c r="T79" s="58" t="n">
        <v>3268</v>
      </c>
      <c r="U79" s="55" t="n">
        <v>0.76</v>
      </c>
      <c r="V79" s="55">
        <f>M79-U79</f>
        <v/>
      </c>
      <c r="W79">
        <f>IF(OR(J79&lt;0.65,L79&lt;0.96,M79&lt;0.6),"高",IF(OR(J79&lt;0.78,K79&lt;0.88,L79&lt;0.98,M79&lt;0.75),"中","低"))</f>
        <v/>
      </c>
      <c r="X79" t="inlineStr">
        <is>
          <t>团队模拟数据（基于公开单线数据派生）</t>
        </is>
      </c>
      <c r="Y79" t="inlineStr">
        <is>
          <t>https://zenodo.org/records/17855209</t>
        </is>
      </c>
      <c r="Z79" t="inlineStr">
        <is>
          <t>SIM-v2.2-20260807-20260804</t>
        </is>
      </c>
      <c r="AA79" t="inlineStr">
        <is>
          <t>基于SHIFT-PRE-20251029；应用质量波动线的改善前参数、确定性周期扰动及停机事件缩放</t>
        </is>
      </c>
    </row>
    <row r="80">
      <c r="A80" t="inlineStr">
        <is>
          <t>LINE-S01-PRE-20251030</t>
        </is>
      </c>
      <c r="B80" t="inlineStr">
        <is>
          <t>SHIFT-PRE-20251030</t>
        </is>
      </c>
      <c r="C80" t="inlineStr">
        <is>
          <t>LINE-S01</t>
        </is>
      </c>
      <c r="D80" t="inlineStr">
        <is>
          <t>稳态基准线</t>
        </is>
      </c>
      <c r="E80" t="inlineStr">
        <is>
          <t>稳定生产、波动较小，作为横向比较基准</t>
        </is>
      </c>
      <c r="F80" t="inlineStr">
        <is>
          <t>改善前</t>
        </is>
      </c>
      <c r="G80" s="57" t="n">
        <v>45960</v>
      </c>
      <c r="H80" t="inlineStr">
        <is>
          <t>智能终端系列</t>
        </is>
      </c>
      <c r="I80" s="58" t="n">
        <v>55800</v>
      </c>
      <c r="J80" s="55" t="n">
        <v>0.437967</v>
      </c>
      <c r="K80" s="55" t="n">
        <v>0.941867</v>
      </c>
      <c r="L80" s="55" t="n">
        <v>0.991267</v>
      </c>
      <c r="M80" s="55">
        <f>J80*K80*L80</f>
        <v/>
      </c>
      <c r="N80" s="58" t="n">
        <v>22603</v>
      </c>
      <c r="O80" s="58">
        <f>ROUND(N80*L80,0)</f>
        <v/>
      </c>
      <c r="P80" s="55">
        <f>IF(N80=0,0,O80/N80)</f>
        <v/>
      </c>
      <c r="Q80" s="58" t="n">
        <v>3719</v>
      </c>
      <c r="R80" s="58" t="n">
        <v>2808</v>
      </c>
      <c r="S80" s="58" t="n">
        <v>20968</v>
      </c>
      <c r="T80" s="58" t="n">
        <v>1681</v>
      </c>
      <c r="U80" s="55" t="n">
        <v>0.78</v>
      </c>
      <c r="V80" s="55">
        <f>M80-U80</f>
        <v/>
      </c>
      <c r="W80">
        <f>IF(OR(J80&lt;0.65,L80&lt;0.96,M80&lt;0.6),"高",IF(OR(J80&lt;0.78,K80&lt;0.88,L80&lt;0.98,M80&lt;0.75),"中","低"))</f>
        <v/>
      </c>
      <c r="X80" t="inlineStr">
        <is>
          <t>团队模拟数据（基于公开单线数据派生）</t>
        </is>
      </c>
      <c r="Y80" t="inlineStr">
        <is>
          <t>https://zenodo.org/records/17855209</t>
        </is>
      </c>
      <c r="Z80" t="inlineStr">
        <is>
          <t>SIM-v2.2-20260807-20260804</t>
        </is>
      </c>
      <c r="AA80" t="inlineStr">
        <is>
          <t>基于SHIFT-PRE-20251030；应用稳态基准线的改善前参数、确定性周期扰动及停机事件缩放</t>
        </is>
      </c>
    </row>
    <row r="81">
      <c r="A81" t="inlineStr">
        <is>
          <t>LINE-S02-PRE-20251030</t>
        </is>
      </c>
      <c r="B81" t="inlineStr">
        <is>
          <t>SHIFT-PRE-20251030</t>
        </is>
      </c>
      <c r="C81" t="inlineStr">
        <is>
          <t>LINE-S02</t>
        </is>
      </c>
      <c r="D81" t="inlineStr">
        <is>
          <t>设备瓶颈线</t>
        </is>
      </c>
      <c r="E81" t="inlineStr">
        <is>
          <t>关键设备停机偏多，改善后故障影响逐步收敛</t>
        </is>
      </c>
      <c r="F81" t="inlineStr">
        <is>
          <t>改善前</t>
        </is>
      </c>
      <c r="G81" s="57" t="n">
        <v>45960</v>
      </c>
      <c r="H81" t="inlineStr">
        <is>
          <t>视觉设备系列</t>
        </is>
      </c>
      <c r="I81" s="58" t="n">
        <v>55800</v>
      </c>
      <c r="J81" s="55" t="n">
        <v>0.3473</v>
      </c>
      <c r="K81" s="55" t="n">
        <v>0.913533</v>
      </c>
      <c r="L81" s="55" t="n">
        <v>0.988711</v>
      </c>
      <c r="M81" s="55">
        <f>J81*K81*L81</f>
        <v/>
      </c>
      <c r="N81" s="58" t="n">
        <v>22402</v>
      </c>
      <c r="O81" s="58">
        <f>ROUND(N81*L81,0)</f>
        <v/>
      </c>
      <c r="P81" s="55">
        <f>IF(N81=0,0,O81/N81)</f>
        <v/>
      </c>
      <c r="Q81" s="58" t="n">
        <v>3871</v>
      </c>
      <c r="R81" s="58" t="n">
        <v>4728</v>
      </c>
      <c r="S81" s="58" t="n">
        <v>20416</v>
      </c>
      <c r="T81" s="58" t="n">
        <v>1918</v>
      </c>
      <c r="U81" s="55" t="n">
        <v>0.74</v>
      </c>
      <c r="V81" s="55">
        <f>M81-U81</f>
        <v/>
      </c>
      <c r="W81">
        <f>IF(OR(J81&lt;0.65,L81&lt;0.96,M81&lt;0.6),"高",IF(OR(J81&lt;0.78,K81&lt;0.88,L81&lt;0.98,M81&lt;0.75),"中","低"))</f>
        <v/>
      </c>
      <c r="X81" t="inlineStr">
        <is>
          <t>团队模拟数据（基于公开单线数据派生）</t>
        </is>
      </c>
      <c r="Y81" t="inlineStr">
        <is>
          <t>https://zenodo.org/records/17855209</t>
        </is>
      </c>
      <c r="Z81" t="inlineStr">
        <is>
          <t>SIM-v2.2-20260807-20260804</t>
        </is>
      </c>
      <c r="AA81" t="inlineStr">
        <is>
          <t>基于SHIFT-PRE-20251030；应用设备瓶颈线的改善前参数、确定性周期扰动及停机事件缩放</t>
        </is>
      </c>
    </row>
    <row r="82">
      <c r="A82" t="inlineStr">
        <is>
          <t>LINE-S03-PRE-20251030</t>
        </is>
      </c>
      <c r="B82" t="inlineStr">
        <is>
          <t>SHIFT-PRE-20251030</t>
        </is>
      </c>
      <c r="C82" t="inlineStr">
        <is>
          <t>LINE-S03</t>
        </is>
      </c>
      <c r="D82" t="inlineStr">
        <is>
          <t>质量波动线</t>
        </is>
      </c>
      <c r="E82" t="inlineStr">
        <is>
          <t>产能较高但质量与节拍波动，改善后质量损失下降</t>
        </is>
      </c>
      <c r="F82" t="inlineStr">
        <is>
          <t>改善前</t>
        </is>
      </c>
      <c r="G82" s="57" t="n">
        <v>45960</v>
      </c>
      <c r="H82" t="inlineStr">
        <is>
          <t>音频模组系列</t>
        </is>
      </c>
      <c r="I82" s="58" t="n">
        <v>55800</v>
      </c>
      <c r="J82" s="55" t="n">
        <v>0.426967</v>
      </c>
      <c r="K82" s="55" t="n">
        <v>0.911867</v>
      </c>
      <c r="L82" s="55" t="n">
        <v>0.9676</v>
      </c>
      <c r="M82" s="55">
        <f>J82*K82*L82</f>
        <v/>
      </c>
      <c r="N82" s="58" t="n">
        <v>24700</v>
      </c>
      <c r="O82" s="58">
        <f>ROUND(N82*L82,0)</f>
        <v/>
      </c>
      <c r="P82" s="55">
        <f>IF(N82=0,0,O82/N82)</f>
        <v/>
      </c>
      <c r="Q82" s="58" t="n">
        <v>3795</v>
      </c>
      <c r="R82" s="58" t="n">
        <v>3300</v>
      </c>
      <c r="S82" s="58" t="n">
        <v>22800</v>
      </c>
      <c r="T82" s="58" t="n">
        <v>2192</v>
      </c>
      <c r="U82" s="55" t="n">
        <v>0.76</v>
      </c>
      <c r="V82" s="55">
        <f>M82-U82</f>
        <v/>
      </c>
      <c r="W82">
        <f>IF(OR(J82&lt;0.65,L82&lt;0.96,M82&lt;0.6),"高",IF(OR(J82&lt;0.78,K82&lt;0.88,L82&lt;0.98,M82&lt;0.75),"中","低"))</f>
        <v/>
      </c>
      <c r="X82" t="inlineStr">
        <is>
          <t>团队模拟数据（基于公开单线数据派生）</t>
        </is>
      </c>
      <c r="Y82" t="inlineStr">
        <is>
          <t>https://zenodo.org/records/17855209</t>
        </is>
      </c>
      <c r="Z82" t="inlineStr">
        <is>
          <t>SIM-v2.2-20260807-20260804</t>
        </is>
      </c>
      <c r="AA82" t="inlineStr">
        <is>
          <t>基于SHIFT-PRE-20251030；应用质量波动线的改善前参数、确定性周期扰动及停机事件缩放</t>
        </is>
      </c>
    </row>
    <row r="83">
      <c r="A83" t="inlineStr">
        <is>
          <t>LINE-S01-PRE-20251031</t>
        </is>
      </c>
      <c r="B83" t="inlineStr">
        <is>
          <t>SHIFT-PRE-20251031</t>
        </is>
      </c>
      <c r="C83" t="inlineStr">
        <is>
          <t>LINE-S01</t>
        </is>
      </c>
      <c r="D83" t="inlineStr">
        <is>
          <t>稳态基准线</t>
        </is>
      </c>
      <c r="E83" t="inlineStr">
        <is>
          <t>稳定生产、波动较小，作为横向比较基准</t>
        </is>
      </c>
      <c r="F83" t="inlineStr">
        <is>
          <t>改善前</t>
        </is>
      </c>
      <c r="G83" s="57" t="n">
        <v>45961</v>
      </c>
      <c r="H83" t="inlineStr">
        <is>
          <t>智能终端系列</t>
        </is>
      </c>
      <c r="I83" s="58" t="n">
        <v>38269</v>
      </c>
      <c r="J83" s="55" t="n">
        <v>0.5829</v>
      </c>
      <c r="K83" s="55" t="n">
        <v>0.9142670000000001</v>
      </c>
      <c r="L83" s="55" t="n">
        <v>0.954233</v>
      </c>
      <c r="M83" s="55">
        <f>J83*K83*L83</f>
        <v/>
      </c>
      <c r="N83" s="58" t="n">
        <v>18150</v>
      </c>
      <c r="O83" s="58">
        <f>ROUND(N83*L83,0)</f>
        <v/>
      </c>
      <c r="P83" s="55">
        <f>IF(N83=0,0,O83/N83)</f>
        <v/>
      </c>
      <c r="Q83" s="58" t="n">
        <v>3745</v>
      </c>
      <c r="R83" s="58" t="n">
        <v>2628</v>
      </c>
      <c r="S83" s="58" t="n">
        <v>19007</v>
      </c>
      <c r="T83" s="58" t="n">
        <v>1872</v>
      </c>
      <c r="U83" s="55" t="n">
        <v>0.78</v>
      </c>
      <c r="V83" s="55">
        <f>M83-U83</f>
        <v/>
      </c>
      <c r="W83">
        <f>IF(OR(J83&lt;0.65,L83&lt;0.96,M83&lt;0.6),"高",IF(OR(J83&lt;0.78,K83&lt;0.88,L83&lt;0.98,M83&lt;0.75),"中","低"))</f>
        <v/>
      </c>
      <c r="X83" t="inlineStr">
        <is>
          <t>团队模拟数据（基于公开单线数据派生）</t>
        </is>
      </c>
      <c r="Y83" t="inlineStr">
        <is>
          <t>https://zenodo.org/records/17855209</t>
        </is>
      </c>
      <c r="Z83" t="inlineStr">
        <is>
          <t>SIM-v2.2-20260807-20260804</t>
        </is>
      </c>
      <c r="AA83" t="inlineStr">
        <is>
          <t>基于SHIFT-PRE-20251031；应用稳态基准线的改善前参数、确定性周期扰动及停机事件缩放</t>
        </is>
      </c>
    </row>
    <row r="84">
      <c r="A84" t="inlineStr">
        <is>
          <t>LINE-S02-PRE-20251031</t>
        </is>
      </c>
      <c r="B84" t="inlineStr">
        <is>
          <t>SHIFT-PRE-20251031</t>
        </is>
      </c>
      <c r="C84" t="inlineStr">
        <is>
          <t>LINE-S02</t>
        </is>
      </c>
      <c r="D84" t="inlineStr">
        <is>
          <t>设备瓶颈线</t>
        </is>
      </c>
      <c r="E84" t="inlineStr">
        <is>
          <t>关键设备停机偏多，改善后故障影响逐步收敛</t>
        </is>
      </c>
      <c r="F84" t="inlineStr">
        <is>
          <t>改善前</t>
        </is>
      </c>
      <c r="G84" s="57" t="n">
        <v>45961</v>
      </c>
      <c r="H84" t="inlineStr">
        <is>
          <t>视觉设备系列</t>
        </is>
      </c>
      <c r="I84" s="58" t="n">
        <v>38269</v>
      </c>
      <c r="J84" s="55" t="n">
        <v>0.492233</v>
      </c>
      <c r="K84" s="55" t="n">
        <v>0.9176</v>
      </c>
      <c r="L84" s="55" t="n">
        <v>0.960122</v>
      </c>
      <c r="M84" s="55">
        <f>J84*K84*L84</f>
        <v/>
      </c>
      <c r="N84" s="58" t="n">
        <v>16714</v>
      </c>
      <c r="O84" s="58">
        <f>ROUND(N84*L84,0)</f>
        <v/>
      </c>
      <c r="P84" s="55">
        <f>IF(N84=0,0,O84/N84)</f>
        <v/>
      </c>
      <c r="Q84" s="58" t="n">
        <v>3897</v>
      </c>
      <c r="R84" s="58" t="n">
        <v>5064</v>
      </c>
      <c r="S84" s="58" t="n">
        <v>17735</v>
      </c>
      <c r="T84" s="58" t="n">
        <v>2137</v>
      </c>
      <c r="U84" s="55" t="n">
        <v>0.74</v>
      </c>
      <c r="V84" s="55">
        <f>M84-U84</f>
        <v/>
      </c>
      <c r="W84">
        <f>IF(OR(J84&lt;0.65,L84&lt;0.96,M84&lt;0.6),"高",IF(OR(J84&lt;0.78,K84&lt;0.88,L84&lt;0.98,M84&lt;0.75),"中","低"))</f>
        <v/>
      </c>
      <c r="X84" t="inlineStr">
        <is>
          <t>团队模拟数据（基于公开单线数据派生）</t>
        </is>
      </c>
      <c r="Y84" t="inlineStr">
        <is>
          <t>https://zenodo.org/records/17855209</t>
        </is>
      </c>
      <c r="Z84" t="inlineStr">
        <is>
          <t>SIM-v2.2-20260807-20260804</t>
        </is>
      </c>
      <c r="AA84" t="inlineStr">
        <is>
          <t>基于SHIFT-PRE-20251031；应用设备瓶颈线的改善前参数、确定性周期扰动及停机事件缩放</t>
        </is>
      </c>
    </row>
    <row r="85">
      <c r="A85" t="inlineStr">
        <is>
          <t>LINE-S03-PRE-20251031</t>
        </is>
      </c>
      <c r="B85" t="inlineStr">
        <is>
          <t>SHIFT-PRE-20251031</t>
        </is>
      </c>
      <c r="C85" t="inlineStr">
        <is>
          <t>LINE-S03</t>
        </is>
      </c>
      <c r="D85" t="inlineStr">
        <is>
          <t>质量波动线</t>
        </is>
      </c>
      <c r="E85" t="inlineStr">
        <is>
          <t>产能较高但质量与节拍波动，改善后质量损失下降</t>
        </is>
      </c>
      <c r="F85" t="inlineStr">
        <is>
          <t>改善前</t>
        </is>
      </c>
      <c r="G85" s="57" t="n">
        <v>45961</v>
      </c>
      <c r="H85" t="inlineStr">
        <is>
          <t>音频模组系列</t>
        </is>
      </c>
      <c r="I85" s="58" t="n">
        <v>38269</v>
      </c>
      <c r="J85" s="55" t="n">
        <v>0.546567</v>
      </c>
      <c r="K85" s="55" t="n">
        <v>0.884267</v>
      </c>
      <c r="L85" s="55" t="n">
        <v>0.930567</v>
      </c>
      <c r="M85" s="55">
        <f>J85*K85*L85</f>
        <v/>
      </c>
      <c r="N85" s="58" t="n">
        <v>19827</v>
      </c>
      <c r="O85" s="58">
        <f>ROUND(N85*L85,0)</f>
        <v/>
      </c>
      <c r="P85" s="55">
        <f>IF(N85=0,0,O85/N85)</f>
        <v/>
      </c>
      <c r="Q85" s="58" t="n">
        <v>3821</v>
      </c>
      <c r="R85" s="58" t="n">
        <v>3054</v>
      </c>
      <c r="S85" s="58" t="n">
        <v>20664</v>
      </c>
      <c r="T85" s="58" t="n">
        <v>2442</v>
      </c>
      <c r="U85" s="55" t="n">
        <v>0.76</v>
      </c>
      <c r="V85" s="55">
        <f>M85-U85</f>
        <v/>
      </c>
      <c r="W85">
        <f>IF(OR(J85&lt;0.65,L85&lt;0.96,M85&lt;0.6),"高",IF(OR(J85&lt;0.78,K85&lt;0.88,L85&lt;0.98,M85&lt;0.75),"中","低"))</f>
        <v/>
      </c>
      <c r="X85" t="inlineStr">
        <is>
          <t>团队模拟数据（基于公开单线数据派生）</t>
        </is>
      </c>
      <c r="Y85" t="inlineStr">
        <is>
          <t>https://zenodo.org/records/17855209</t>
        </is>
      </c>
      <c r="Z85" t="inlineStr">
        <is>
          <t>SIM-v2.2-20260807-20260804</t>
        </is>
      </c>
      <c r="AA85" t="inlineStr">
        <is>
          <t>基于SHIFT-PRE-20251031；应用质量波动线的改善前参数、确定性周期扰动及停机事件缩放</t>
        </is>
      </c>
    </row>
    <row r="86">
      <c r="A86" t="inlineStr">
        <is>
          <t>LINE-S01-PRE-20251103</t>
        </is>
      </c>
      <c r="B86" t="inlineStr">
        <is>
          <t>SHIFT-PRE-20251103</t>
        </is>
      </c>
      <c r="C86" t="inlineStr">
        <is>
          <t>LINE-S01</t>
        </is>
      </c>
      <c r="D86" t="inlineStr">
        <is>
          <t>稳态基准线</t>
        </is>
      </c>
      <c r="E86" t="inlineStr">
        <is>
          <t>稳定生产、波动较小，作为横向比较基准</t>
        </is>
      </c>
      <c r="F86" t="inlineStr">
        <is>
          <t>改善前</t>
        </is>
      </c>
      <c r="G86" s="57" t="n">
        <v>45964</v>
      </c>
      <c r="H86" t="inlineStr">
        <is>
          <t>智能终端系列</t>
        </is>
      </c>
      <c r="I86" s="58" t="n">
        <v>28235</v>
      </c>
      <c r="J86" s="55" t="n">
        <v>0.9073</v>
      </c>
      <c r="K86" s="55" t="n">
        <v>0.949433</v>
      </c>
      <c r="L86" s="55" t="n">
        <v>0.976544</v>
      </c>
      <c r="M86" s="55">
        <f>J86*K86*L86</f>
        <v/>
      </c>
      <c r="N86" s="58" t="n">
        <v>58550</v>
      </c>
      <c r="O86" s="58">
        <f>ROUND(N86*L86,0)</f>
        <v/>
      </c>
      <c r="P86" s="55">
        <f>IF(N86=0,0,O86/N86)</f>
        <v/>
      </c>
      <c r="Q86" s="58" t="n">
        <v>2244</v>
      </c>
      <c r="R86" s="58" t="n">
        <v>2010</v>
      </c>
      <c r="S86" s="58" t="n">
        <v>23714</v>
      </c>
      <c r="T86" s="58" t="n">
        <v>1622</v>
      </c>
      <c r="U86" s="55" t="n">
        <v>0.78</v>
      </c>
      <c r="V86" s="55">
        <f>M86-U86</f>
        <v/>
      </c>
      <c r="W86">
        <f>IF(OR(J86&lt;0.65,L86&lt;0.96,M86&lt;0.6),"高",IF(OR(J86&lt;0.78,K86&lt;0.88,L86&lt;0.98,M86&lt;0.75),"中","低"))</f>
        <v/>
      </c>
      <c r="X86" t="inlineStr">
        <is>
          <t>团队模拟数据（基于公开单线数据派生）</t>
        </is>
      </c>
      <c r="Y86" t="inlineStr">
        <is>
          <t>https://zenodo.org/records/17855209</t>
        </is>
      </c>
      <c r="Z86" t="inlineStr">
        <is>
          <t>SIM-v2.2-20260807-20260804</t>
        </is>
      </c>
      <c r="AA86" t="inlineStr">
        <is>
          <t>基于SHIFT-PRE-20251103；应用稳态基准线的改善前参数、确定性周期扰动及停机事件缩放</t>
        </is>
      </c>
    </row>
    <row r="87">
      <c r="A87" t="inlineStr">
        <is>
          <t>LINE-S02-PRE-20251103</t>
        </is>
      </c>
      <c r="B87" t="inlineStr">
        <is>
          <t>SHIFT-PRE-20251103</t>
        </is>
      </c>
      <c r="C87" t="inlineStr">
        <is>
          <t>LINE-S02</t>
        </is>
      </c>
      <c r="D87" t="inlineStr">
        <is>
          <t>设备瓶颈线</t>
        </is>
      </c>
      <c r="E87" t="inlineStr">
        <is>
          <t>关键设备停机偏多，改善后故障影响逐步收敛</t>
        </is>
      </c>
      <c r="F87" t="inlineStr">
        <is>
          <t>改善前</t>
        </is>
      </c>
      <c r="G87" s="57" t="n">
        <v>45964</v>
      </c>
      <c r="H87" t="inlineStr">
        <is>
          <t>视觉设备系列</t>
        </is>
      </c>
      <c r="I87" s="58" t="n">
        <v>28235</v>
      </c>
      <c r="J87" s="55" t="n">
        <v>0.841967</v>
      </c>
      <c r="K87" s="55" t="n">
        <v>0.9211</v>
      </c>
      <c r="L87" s="55" t="n">
        <v>0.973989</v>
      </c>
      <c r="M87" s="55">
        <f>J87*K87*L87</f>
        <v/>
      </c>
      <c r="N87" s="58" t="n">
        <v>58078</v>
      </c>
      <c r="O87" s="58">
        <f>ROUND(N87*L87,0)</f>
        <v/>
      </c>
      <c r="P87" s="55">
        <f>IF(N87=0,0,O87/N87)</f>
        <v/>
      </c>
      <c r="Q87" s="58" t="n">
        <v>2336</v>
      </c>
      <c r="R87" s="58" t="n">
        <v>3168</v>
      </c>
      <c r="S87" s="58" t="n">
        <v>22133</v>
      </c>
      <c r="T87" s="58" t="n">
        <v>1851</v>
      </c>
      <c r="U87" s="55" t="n">
        <v>0.74</v>
      </c>
      <c r="V87" s="55">
        <f>M87-U87</f>
        <v/>
      </c>
      <c r="W87">
        <f>IF(OR(J87&lt;0.65,L87&lt;0.96,M87&lt;0.6),"高",IF(OR(J87&lt;0.78,K87&lt;0.88,L87&lt;0.98,M87&lt;0.75),"中","低"))</f>
        <v/>
      </c>
      <c r="X87" t="inlineStr">
        <is>
          <t>团队模拟数据（基于公开单线数据派生）</t>
        </is>
      </c>
      <c r="Y87" t="inlineStr">
        <is>
          <t>https://zenodo.org/records/17855209</t>
        </is>
      </c>
      <c r="Z87" t="inlineStr">
        <is>
          <t>SIM-v2.2-20260807-20260804</t>
        </is>
      </c>
      <c r="AA87" t="inlineStr">
        <is>
          <t>基于SHIFT-PRE-20251103；应用设备瓶颈线的改善前参数、确定性周期扰动及停机事件缩放</t>
        </is>
      </c>
    </row>
    <row r="88">
      <c r="A88" t="inlineStr">
        <is>
          <t>LINE-S03-PRE-20251103</t>
        </is>
      </c>
      <c r="B88" t="inlineStr">
        <is>
          <t>SHIFT-PRE-20251103</t>
        </is>
      </c>
      <c r="C88" t="inlineStr">
        <is>
          <t>LINE-S03</t>
        </is>
      </c>
      <c r="D88" t="inlineStr">
        <is>
          <t>质量波动线</t>
        </is>
      </c>
      <c r="E88" t="inlineStr">
        <is>
          <t>产能较高但质量与节拍波动，改善后质量损失下降</t>
        </is>
      </c>
      <c r="F88" t="inlineStr">
        <is>
          <t>改善前</t>
        </is>
      </c>
      <c r="G88" s="57" t="n">
        <v>45964</v>
      </c>
      <c r="H88" t="inlineStr">
        <is>
          <t>音频模组系列</t>
        </is>
      </c>
      <c r="I88" s="58" t="n">
        <v>28235</v>
      </c>
      <c r="J88" s="55" t="n">
        <v>0.8963</v>
      </c>
      <c r="K88" s="55" t="n">
        <v>0.9194329999999999</v>
      </c>
      <c r="L88" s="55" t="n">
        <v>0.952878</v>
      </c>
      <c r="M88" s="55">
        <f>J88*K88*L88</f>
        <v/>
      </c>
      <c r="N88" s="58" t="n">
        <v>63995</v>
      </c>
      <c r="O88" s="58">
        <f>ROUND(N88*L88,0)</f>
        <v/>
      </c>
      <c r="P88" s="55">
        <f>IF(N88=0,0,O88/N88)</f>
        <v/>
      </c>
      <c r="Q88" s="58" t="n">
        <v>2290</v>
      </c>
      <c r="R88" s="58" t="n">
        <v>2442</v>
      </c>
      <c r="S88" s="58" t="n">
        <v>25780</v>
      </c>
      <c r="T88" s="58" t="n">
        <v>2116</v>
      </c>
      <c r="U88" s="55" t="n">
        <v>0.76</v>
      </c>
      <c r="V88" s="55">
        <f>M88-U88</f>
        <v/>
      </c>
      <c r="W88">
        <f>IF(OR(J88&lt;0.65,L88&lt;0.96,M88&lt;0.6),"高",IF(OR(J88&lt;0.78,K88&lt;0.88,L88&lt;0.98,M88&lt;0.75),"中","低"))</f>
        <v/>
      </c>
      <c r="X88" t="inlineStr">
        <is>
          <t>团队模拟数据（基于公开单线数据派生）</t>
        </is>
      </c>
      <c r="Y88" t="inlineStr">
        <is>
          <t>https://zenodo.org/records/17855209</t>
        </is>
      </c>
      <c r="Z88" t="inlineStr">
        <is>
          <t>SIM-v2.2-20260807-20260804</t>
        </is>
      </c>
      <c r="AA88" t="inlineStr">
        <is>
          <t>基于SHIFT-PRE-20251103；应用质量波动线的改善前参数、确定性周期扰动及停机事件缩放</t>
        </is>
      </c>
    </row>
    <row r="89">
      <c r="A89" t="inlineStr">
        <is>
          <t>LINE-S01-PRE-20251104</t>
        </is>
      </c>
      <c r="B89" t="inlineStr">
        <is>
          <t>SHIFT-PRE-20251104</t>
        </is>
      </c>
      <c r="C89" t="inlineStr">
        <is>
          <t>LINE-S01</t>
        </is>
      </c>
      <c r="D89" t="inlineStr">
        <is>
          <t>稳态基准线</t>
        </is>
      </c>
      <c r="E89" t="inlineStr">
        <is>
          <t>稳定生产、波动较小，作为横向比较基准</t>
        </is>
      </c>
      <c r="F89" t="inlineStr">
        <is>
          <t>改善前</t>
        </is>
      </c>
      <c r="G89" s="57" t="n">
        <v>45965</v>
      </c>
      <c r="H89" t="inlineStr">
        <is>
          <t>智能终端系列</t>
        </is>
      </c>
      <c r="I89" s="58" t="n">
        <v>27829</v>
      </c>
      <c r="J89" s="55" t="n">
        <v>0.707433</v>
      </c>
      <c r="K89" s="55" t="n">
        <v>0.9586</v>
      </c>
      <c r="L89" s="55" t="n">
        <v>0.971256</v>
      </c>
      <c r="M89" s="55">
        <f>J89*K89*L89</f>
        <v/>
      </c>
      <c r="N89" s="58" t="n">
        <v>45527</v>
      </c>
      <c r="O89" s="58">
        <f>ROUND(N89*L89,0)</f>
        <v/>
      </c>
      <c r="P89" s="55">
        <f>IF(N89=0,0,O89/N89)</f>
        <v/>
      </c>
      <c r="Q89" s="58" t="n">
        <v>3727</v>
      </c>
      <c r="R89" s="58" t="n">
        <v>5994</v>
      </c>
      <c r="S89" s="58" t="n">
        <v>17477</v>
      </c>
      <c r="T89" s="58" t="n">
        <v>1168</v>
      </c>
      <c r="U89" s="55" t="n">
        <v>0.78</v>
      </c>
      <c r="V89" s="55">
        <f>M89-U89</f>
        <v/>
      </c>
      <c r="W89">
        <f>IF(OR(J89&lt;0.65,L89&lt;0.96,M89&lt;0.6),"高",IF(OR(J89&lt;0.78,K89&lt;0.88,L89&lt;0.98,M89&lt;0.75),"中","低"))</f>
        <v/>
      </c>
      <c r="X89" t="inlineStr">
        <is>
          <t>团队模拟数据（基于公开单线数据派生）</t>
        </is>
      </c>
      <c r="Y89" t="inlineStr">
        <is>
          <t>https://zenodo.org/records/17855209</t>
        </is>
      </c>
      <c r="Z89" t="inlineStr">
        <is>
          <t>SIM-v2.2-20260807-20260804</t>
        </is>
      </c>
      <c r="AA89" t="inlineStr">
        <is>
          <t>基于SHIFT-PRE-20251104；应用稳态基准线的改善前参数、确定性周期扰动及停机事件缩放</t>
        </is>
      </c>
    </row>
    <row r="90">
      <c r="A90" t="inlineStr">
        <is>
          <t>LINE-S02-PRE-20251104</t>
        </is>
      </c>
      <c r="B90" t="inlineStr">
        <is>
          <t>SHIFT-PRE-20251104</t>
        </is>
      </c>
      <c r="C90" t="inlineStr">
        <is>
          <t>LINE-S02</t>
        </is>
      </c>
      <c r="D90" t="inlineStr">
        <is>
          <t>设备瓶颈线</t>
        </is>
      </c>
      <c r="E90" t="inlineStr">
        <is>
          <t>关键设备停机偏多，改善后故障影响逐步收敛</t>
        </is>
      </c>
      <c r="F90" t="inlineStr">
        <is>
          <t>改善前</t>
        </is>
      </c>
      <c r="G90" s="57" t="n">
        <v>45965</v>
      </c>
      <c r="H90" t="inlineStr">
        <is>
          <t>视觉设备系列</t>
        </is>
      </c>
      <c r="I90" s="58" t="n">
        <v>27829</v>
      </c>
      <c r="J90" s="55" t="n">
        <v>0.616767</v>
      </c>
      <c r="K90" s="55" t="n">
        <v>0.930267</v>
      </c>
      <c r="L90" s="55" t="n">
        <v>0.9687</v>
      </c>
      <c r="M90" s="55">
        <f>J90*K90*L90</f>
        <v/>
      </c>
      <c r="N90" s="58" t="n">
        <v>41900</v>
      </c>
      <c r="O90" s="58">
        <f>ROUND(N90*L90,0)</f>
        <v/>
      </c>
      <c r="P90" s="55">
        <f>IF(N90=0,0,O90/N90)</f>
        <v/>
      </c>
      <c r="Q90" s="58" t="n">
        <v>3879</v>
      </c>
      <c r="R90" s="58" t="n">
        <v>10038</v>
      </c>
      <c r="S90" s="58" t="n">
        <v>17014</v>
      </c>
      <c r="T90" s="58" t="n">
        <v>1334</v>
      </c>
      <c r="U90" s="55" t="n">
        <v>0.74</v>
      </c>
      <c r="V90" s="55">
        <f>M90-U90</f>
        <v/>
      </c>
      <c r="W90">
        <f>IF(OR(J90&lt;0.65,L90&lt;0.96,M90&lt;0.6),"高",IF(OR(J90&lt;0.78,K90&lt;0.88,L90&lt;0.98,M90&lt;0.75),"中","低"))</f>
        <v/>
      </c>
      <c r="X90" t="inlineStr">
        <is>
          <t>团队模拟数据（基于公开单线数据派生）</t>
        </is>
      </c>
      <c r="Y90" t="inlineStr">
        <is>
          <t>https://zenodo.org/records/17855209</t>
        </is>
      </c>
      <c r="Z90" t="inlineStr">
        <is>
          <t>SIM-v2.2-20260807-20260804</t>
        </is>
      </c>
      <c r="AA90" t="inlineStr">
        <is>
          <t>基于SHIFT-PRE-20251104；应用设备瓶颈线的改善前参数、确定性周期扰动及停机事件缩放</t>
        </is>
      </c>
    </row>
    <row r="91">
      <c r="A91" t="inlineStr">
        <is>
          <t>LINE-S03-PRE-20251104</t>
        </is>
      </c>
      <c r="B91" t="inlineStr">
        <is>
          <t>SHIFT-PRE-20251104</t>
        </is>
      </c>
      <c r="C91" t="inlineStr">
        <is>
          <t>LINE-S03</t>
        </is>
      </c>
      <c r="D91" t="inlineStr">
        <is>
          <t>质量波动线</t>
        </is>
      </c>
      <c r="E91" t="inlineStr">
        <is>
          <t>产能较高但质量与节拍波动，改善后质量损失下降</t>
        </is>
      </c>
      <c r="F91" t="inlineStr">
        <is>
          <t>改善前</t>
        </is>
      </c>
      <c r="G91" s="57" t="n">
        <v>45965</v>
      </c>
      <c r="H91" t="inlineStr">
        <is>
          <t>音频模组系列</t>
        </is>
      </c>
      <c r="I91" s="58" t="n">
        <v>27829</v>
      </c>
      <c r="J91" s="55" t="n">
        <v>0.696433</v>
      </c>
      <c r="K91" s="55" t="n">
        <v>0.9286</v>
      </c>
      <c r="L91" s="55" t="n">
        <v>0.939144</v>
      </c>
      <c r="M91" s="55">
        <f>J91*K91*L91</f>
        <v/>
      </c>
      <c r="N91" s="58" t="n">
        <v>49745</v>
      </c>
      <c r="O91" s="58">
        <f>ROUND(N91*L91,0)</f>
        <v/>
      </c>
      <c r="P91" s="55">
        <f>IF(N91=0,0,O91/N91)</f>
        <v/>
      </c>
      <c r="Q91" s="58" t="n">
        <v>3803</v>
      </c>
      <c r="R91" s="58" t="n">
        <v>7158</v>
      </c>
      <c r="S91" s="58" t="n">
        <v>19003</v>
      </c>
      <c r="T91" s="58" t="n">
        <v>1524</v>
      </c>
      <c r="U91" s="55" t="n">
        <v>0.76</v>
      </c>
      <c r="V91" s="55">
        <f>M91-U91</f>
        <v/>
      </c>
      <c r="W91">
        <f>IF(OR(J91&lt;0.65,L91&lt;0.96,M91&lt;0.6),"高",IF(OR(J91&lt;0.78,K91&lt;0.88,L91&lt;0.98,M91&lt;0.75),"中","低"))</f>
        <v/>
      </c>
      <c r="X91" t="inlineStr">
        <is>
          <t>团队模拟数据（基于公开单线数据派生）</t>
        </is>
      </c>
      <c r="Y91" t="inlineStr">
        <is>
          <t>https://zenodo.org/records/17855209</t>
        </is>
      </c>
      <c r="Z91" t="inlineStr">
        <is>
          <t>SIM-v2.2-20260807-20260804</t>
        </is>
      </c>
      <c r="AA91" t="inlineStr">
        <is>
          <t>基于SHIFT-PRE-20251104；应用质量波动线的改善前参数、确定性周期扰动及停机事件缩放</t>
        </is>
      </c>
    </row>
    <row r="92">
      <c r="A92" t="inlineStr">
        <is>
          <t>LINE-S01-PRE-20251105</t>
        </is>
      </c>
      <c r="B92" t="inlineStr">
        <is>
          <t>SHIFT-PRE-20251105</t>
        </is>
      </c>
      <c r="C92" t="inlineStr">
        <is>
          <t>LINE-S01</t>
        </is>
      </c>
      <c r="D92" t="inlineStr">
        <is>
          <t>稳态基准线</t>
        </is>
      </c>
      <c r="E92" t="inlineStr">
        <is>
          <t>稳定生产、波动较小，作为横向比较基准</t>
        </is>
      </c>
      <c r="F92" t="inlineStr">
        <is>
          <t>改善前</t>
        </is>
      </c>
      <c r="G92" s="57" t="n">
        <v>45966</v>
      </c>
      <c r="H92" t="inlineStr">
        <is>
          <t>智能终端系列</t>
        </is>
      </c>
      <c r="I92" s="58" t="n">
        <v>20984</v>
      </c>
      <c r="J92" s="55" t="n">
        <v>0.837433</v>
      </c>
      <c r="K92" s="55" t="n">
        <v>0.9370000000000001</v>
      </c>
      <c r="L92" s="55" t="n">
        <v>0.983222</v>
      </c>
      <c r="M92" s="55">
        <f>J92*K92*L92</f>
        <v/>
      </c>
      <c r="N92" s="58" t="n">
        <v>26301</v>
      </c>
      <c r="O92" s="58">
        <f>ROUND(N92*L92,0)</f>
        <v/>
      </c>
      <c r="P92" s="55">
        <f>IF(N92=0,0,O92/N92)</f>
        <v/>
      </c>
      <c r="Q92" s="58" t="n">
        <v>8409</v>
      </c>
      <c r="R92" s="58" t="n">
        <v>2550</v>
      </c>
      <c r="S92" s="58" t="n">
        <v>16365</v>
      </c>
      <c r="T92" s="58" t="n">
        <v>964</v>
      </c>
      <c r="U92" s="55" t="n">
        <v>0.78</v>
      </c>
      <c r="V92" s="55">
        <f>M92-U92</f>
        <v/>
      </c>
      <c r="W92">
        <f>IF(OR(J92&lt;0.65,L92&lt;0.96,M92&lt;0.6),"高",IF(OR(J92&lt;0.78,K92&lt;0.88,L92&lt;0.98,M92&lt;0.75),"中","低"))</f>
        <v/>
      </c>
      <c r="X92" t="inlineStr">
        <is>
          <t>团队模拟数据（基于公开单线数据派生）</t>
        </is>
      </c>
      <c r="Y92" t="inlineStr">
        <is>
          <t>https://zenodo.org/records/17855209</t>
        </is>
      </c>
      <c r="Z92" t="inlineStr">
        <is>
          <t>SIM-v2.2-20260807-20260804</t>
        </is>
      </c>
      <c r="AA92" t="inlineStr">
        <is>
          <t>基于SHIFT-PRE-20251105；应用稳态基准线的改善前参数、确定性周期扰动及停机事件缩放</t>
        </is>
      </c>
    </row>
    <row r="93">
      <c r="A93" t="inlineStr">
        <is>
          <t>LINE-S02-PRE-20251105</t>
        </is>
      </c>
      <c r="B93" t="inlineStr">
        <is>
          <t>SHIFT-PRE-20251105</t>
        </is>
      </c>
      <c r="C93" t="inlineStr">
        <is>
          <t>LINE-S02</t>
        </is>
      </c>
      <c r="D93" t="inlineStr">
        <is>
          <t>设备瓶颈线</t>
        </is>
      </c>
      <c r="E93" t="inlineStr">
        <is>
          <t>关键设备停机偏多，改善后故障影响逐步收敛</t>
        </is>
      </c>
      <c r="F93" t="inlineStr">
        <is>
          <t>改善前</t>
        </is>
      </c>
      <c r="G93" s="57" t="n">
        <v>45966</v>
      </c>
      <c r="H93" t="inlineStr">
        <is>
          <t>视觉设备系列</t>
        </is>
      </c>
      <c r="I93" s="58" t="n">
        <v>20984</v>
      </c>
      <c r="J93" s="55" t="n">
        <v>0.7721</v>
      </c>
      <c r="K93" s="55" t="n">
        <v>0.940333</v>
      </c>
      <c r="L93" s="55" t="n">
        <v>0.989111</v>
      </c>
      <c r="M93" s="55">
        <f>J93*K93*L93</f>
        <v/>
      </c>
      <c r="N93" s="58" t="n">
        <v>24226</v>
      </c>
      <c r="O93" s="58">
        <f>ROUND(N93*L93,0)</f>
        <v/>
      </c>
      <c r="P93" s="55">
        <f>IF(N93=0,0,O93/N93)</f>
        <v/>
      </c>
      <c r="Q93" s="58" t="n">
        <v>8753</v>
      </c>
      <c r="R93" s="58" t="n">
        <v>4014</v>
      </c>
      <c r="S93" s="58" t="n">
        <v>15271</v>
      </c>
      <c r="T93" s="58" t="n">
        <v>1100</v>
      </c>
      <c r="U93" s="55" t="n">
        <v>0.74</v>
      </c>
      <c r="V93" s="55">
        <f>M93-U93</f>
        <v/>
      </c>
      <c r="W93">
        <f>IF(OR(J93&lt;0.65,L93&lt;0.96,M93&lt;0.6),"高",IF(OR(J93&lt;0.78,K93&lt;0.88,L93&lt;0.98,M93&lt;0.75),"中","低"))</f>
        <v/>
      </c>
      <c r="X93" t="inlineStr">
        <is>
          <t>团队模拟数据（基于公开单线数据派生）</t>
        </is>
      </c>
      <c r="Y93" t="inlineStr">
        <is>
          <t>https://zenodo.org/records/17855209</t>
        </is>
      </c>
      <c r="Z93" t="inlineStr">
        <is>
          <t>SIM-v2.2-20260807-20260804</t>
        </is>
      </c>
      <c r="AA93" t="inlineStr">
        <is>
          <t>基于SHIFT-PRE-20251105；应用设备瓶颈线的改善前参数、确定性周期扰动及停机事件缩放</t>
        </is>
      </c>
    </row>
    <row r="94">
      <c r="A94" t="inlineStr">
        <is>
          <t>LINE-S03-PRE-20251105</t>
        </is>
      </c>
      <c r="B94" t="inlineStr">
        <is>
          <t>SHIFT-PRE-20251105</t>
        </is>
      </c>
      <c r="C94" t="inlineStr">
        <is>
          <t>LINE-S03</t>
        </is>
      </c>
      <c r="D94" t="inlineStr">
        <is>
          <t>质量波动线</t>
        </is>
      </c>
      <c r="E94" t="inlineStr">
        <is>
          <t>产能较高但质量与节拍波动，改善后质量损失下降</t>
        </is>
      </c>
      <c r="F94" t="inlineStr">
        <is>
          <t>改善前</t>
        </is>
      </c>
      <c r="G94" s="57" t="n">
        <v>45966</v>
      </c>
      <c r="H94" t="inlineStr">
        <is>
          <t>音频模组系列</t>
        </is>
      </c>
      <c r="I94" s="58" t="n">
        <v>20984</v>
      </c>
      <c r="J94" s="55" t="n">
        <v>0.826433</v>
      </c>
      <c r="K94" s="55" t="n">
        <v>0.907</v>
      </c>
      <c r="L94" s="55" t="n">
        <v>0.959556</v>
      </c>
      <c r="M94" s="55">
        <f>J94*K94*L94</f>
        <v/>
      </c>
      <c r="N94" s="58" t="n">
        <v>28729</v>
      </c>
      <c r="O94" s="58">
        <f>ROUND(N94*L94,0)</f>
        <v/>
      </c>
      <c r="P94" s="55">
        <f>IF(N94=0,0,O94/N94)</f>
        <v/>
      </c>
      <c r="Q94" s="58" t="n">
        <v>8581</v>
      </c>
      <c r="R94" s="58" t="n">
        <v>3084</v>
      </c>
      <c r="S94" s="58" t="n">
        <v>17792</v>
      </c>
      <c r="T94" s="58" t="n">
        <v>1258</v>
      </c>
      <c r="U94" s="55" t="n">
        <v>0.76</v>
      </c>
      <c r="V94" s="55">
        <f>M94-U94</f>
        <v/>
      </c>
      <c r="W94">
        <f>IF(OR(J94&lt;0.65,L94&lt;0.96,M94&lt;0.6),"高",IF(OR(J94&lt;0.78,K94&lt;0.88,L94&lt;0.98,M94&lt;0.75),"中","低"))</f>
        <v/>
      </c>
      <c r="X94" t="inlineStr">
        <is>
          <t>团队模拟数据（基于公开单线数据派生）</t>
        </is>
      </c>
      <c r="Y94" t="inlineStr">
        <is>
          <t>https://zenodo.org/records/17855209</t>
        </is>
      </c>
      <c r="Z94" t="inlineStr">
        <is>
          <t>SIM-v2.2-20260807-20260804</t>
        </is>
      </c>
      <c r="AA94" t="inlineStr">
        <is>
          <t>基于SHIFT-PRE-20251105；应用质量波动线的改善前参数、确定性周期扰动及停机事件缩放</t>
        </is>
      </c>
    </row>
    <row r="95">
      <c r="A95" t="inlineStr">
        <is>
          <t>LINE-S01-PRE-20251106</t>
        </is>
      </c>
      <c r="B95" t="inlineStr">
        <is>
          <t>SHIFT-PRE-20251106</t>
        </is>
      </c>
      <c r="C95" t="inlineStr">
        <is>
          <t>LINE-S01</t>
        </is>
      </c>
      <c r="D95" t="inlineStr">
        <is>
          <t>稳态基准线</t>
        </is>
      </c>
      <c r="E95" t="inlineStr">
        <is>
          <t>稳定生产、波动较小，作为横向比较基准</t>
        </is>
      </c>
      <c r="F95" t="inlineStr">
        <is>
          <t>改善前</t>
        </is>
      </c>
      <c r="G95" s="57" t="n">
        <v>45967</v>
      </c>
      <c r="H95" t="inlineStr">
        <is>
          <t>智能终端系列</t>
        </is>
      </c>
      <c r="I95" s="58" t="n">
        <v>24874</v>
      </c>
      <c r="J95" s="55" t="n">
        <v>0.799567</v>
      </c>
      <c r="K95" s="55" t="n">
        <v>0.950167</v>
      </c>
      <c r="L95" s="55" t="n">
        <v>0.998133</v>
      </c>
      <c r="M95" s="55">
        <f>J95*K95*L95</f>
        <v/>
      </c>
      <c r="N95" s="58" t="n">
        <v>18990</v>
      </c>
      <c r="O95" s="58">
        <f>ROUND(N95*L95,0)</f>
        <v/>
      </c>
      <c r="P95" s="55">
        <f>IF(N95=0,0,O95/N95)</f>
        <v/>
      </c>
      <c r="Q95" s="58" t="n">
        <v>6423</v>
      </c>
      <c r="R95" s="58" t="n">
        <v>3282</v>
      </c>
      <c r="S95" s="58" t="n">
        <v>18576</v>
      </c>
      <c r="T95" s="58" t="n">
        <v>1077</v>
      </c>
      <c r="U95" s="55" t="n">
        <v>0.78</v>
      </c>
      <c r="V95" s="55">
        <f>M95-U95</f>
        <v/>
      </c>
      <c r="W95">
        <f>IF(OR(J95&lt;0.65,L95&lt;0.96,M95&lt;0.6),"高",IF(OR(J95&lt;0.78,K95&lt;0.88,L95&lt;0.98,M95&lt;0.75),"中","低"))</f>
        <v/>
      </c>
      <c r="X95" t="inlineStr">
        <is>
          <t>团队模拟数据（基于公开单线数据派生）</t>
        </is>
      </c>
      <c r="Y95" t="inlineStr">
        <is>
          <t>https://zenodo.org/records/17855209</t>
        </is>
      </c>
      <c r="Z95" t="inlineStr">
        <is>
          <t>SIM-v2.2-20260807-20260804</t>
        </is>
      </c>
      <c r="AA95" t="inlineStr">
        <is>
          <t>基于SHIFT-PRE-20251106；应用稳态基准线的改善前参数、确定性周期扰动及停机事件缩放</t>
        </is>
      </c>
    </row>
    <row r="96">
      <c r="A96" t="inlineStr">
        <is>
          <t>LINE-S02-PRE-20251106</t>
        </is>
      </c>
      <c r="B96" t="inlineStr">
        <is>
          <t>SHIFT-PRE-20251106</t>
        </is>
      </c>
      <c r="C96" t="inlineStr">
        <is>
          <t>LINE-S02</t>
        </is>
      </c>
      <c r="D96" t="inlineStr">
        <is>
          <t>设备瓶颈线</t>
        </is>
      </c>
      <c r="E96" t="inlineStr">
        <is>
          <t>关键设备停机偏多，改善后故障影响逐步收敛</t>
        </is>
      </c>
      <c r="F96" t="inlineStr">
        <is>
          <t>改善前</t>
        </is>
      </c>
      <c r="G96" s="57" t="n">
        <v>45967</v>
      </c>
      <c r="H96" t="inlineStr">
        <is>
          <t>视觉设备系列</t>
        </is>
      </c>
      <c r="I96" s="58" t="n">
        <v>24874</v>
      </c>
      <c r="J96" s="55" t="n">
        <v>0.7089</v>
      </c>
      <c r="K96" s="55" t="n">
        <v>0.921833</v>
      </c>
      <c r="L96" s="55" t="n">
        <v>0.995578</v>
      </c>
      <c r="M96" s="55">
        <f>J96*K96*L96</f>
        <v/>
      </c>
      <c r="N96" s="58" t="n">
        <v>18831</v>
      </c>
      <c r="O96" s="58">
        <f>ROUND(N96*L96,0)</f>
        <v/>
      </c>
      <c r="P96" s="55">
        <f>IF(N96=0,0,O96/N96)</f>
        <v/>
      </c>
      <c r="Q96" s="58" t="n">
        <v>6685</v>
      </c>
      <c r="R96" s="58" t="n">
        <v>4974</v>
      </c>
      <c r="S96" s="58" t="n">
        <v>17339</v>
      </c>
      <c r="T96" s="58" t="n">
        <v>1230</v>
      </c>
      <c r="U96" s="55" t="n">
        <v>0.74</v>
      </c>
      <c r="V96" s="55">
        <f>M96-U96</f>
        <v/>
      </c>
      <c r="W96">
        <f>IF(OR(J96&lt;0.65,L96&lt;0.96,M96&lt;0.6),"高",IF(OR(J96&lt;0.78,K96&lt;0.88,L96&lt;0.98,M96&lt;0.75),"中","低"))</f>
        <v/>
      </c>
      <c r="X96" t="inlineStr">
        <is>
          <t>团队模拟数据（基于公开单线数据派生）</t>
        </is>
      </c>
      <c r="Y96" t="inlineStr">
        <is>
          <t>https://zenodo.org/records/17855209</t>
        </is>
      </c>
      <c r="Z96" t="inlineStr">
        <is>
          <t>SIM-v2.2-20260807-20260804</t>
        </is>
      </c>
      <c r="AA96" t="inlineStr">
        <is>
          <t>基于SHIFT-PRE-20251106；应用设备瓶颈线的改善前参数、确定性周期扰动及停机事件缩放</t>
        </is>
      </c>
    </row>
    <row r="97">
      <c r="A97" t="inlineStr">
        <is>
          <t>LINE-S03-PRE-20251106</t>
        </is>
      </c>
      <c r="B97" t="inlineStr">
        <is>
          <t>SHIFT-PRE-20251106</t>
        </is>
      </c>
      <c r="C97" t="inlineStr">
        <is>
          <t>LINE-S03</t>
        </is>
      </c>
      <c r="D97" t="inlineStr">
        <is>
          <t>质量波动线</t>
        </is>
      </c>
      <c r="E97" t="inlineStr">
        <is>
          <t>产能较高但质量与节拍波动，改善后质量损失下降</t>
        </is>
      </c>
      <c r="F97" t="inlineStr">
        <is>
          <t>改善前</t>
        </is>
      </c>
      <c r="G97" s="57" t="n">
        <v>45967</v>
      </c>
      <c r="H97" t="inlineStr">
        <is>
          <t>音频模组系列</t>
        </is>
      </c>
      <c r="I97" s="58" t="n">
        <v>24874</v>
      </c>
      <c r="J97" s="55" t="n">
        <v>0.788567</v>
      </c>
      <c r="K97" s="55" t="n">
        <v>0.920167</v>
      </c>
      <c r="L97" s="55" t="n">
        <v>0.974467</v>
      </c>
      <c r="M97" s="55">
        <f>J97*K97*L97</f>
        <v/>
      </c>
      <c r="N97" s="58" t="n">
        <v>20755</v>
      </c>
      <c r="O97" s="58">
        <f>ROUND(N97*L97,0)</f>
        <v/>
      </c>
      <c r="P97" s="55">
        <f>IF(N97=0,0,O97/N97)</f>
        <v/>
      </c>
      <c r="Q97" s="58" t="n">
        <v>6554</v>
      </c>
      <c r="R97" s="58" t="n">
        <v>4056</v>
      </c>
      <c r="S97" s="58" t="n">
        <v>19362</v>
      </c>
      <c r="T97" s="58" t="n">
        <v>1405</v>
      </c>
      <c r="U97" s="55" t="n">
        <v>0.76</v>
      </c>
      <c r="V97" s="55">
        <f>M97-U97</f>
        <v/>
      </c>
      <c r="W97">
        <f>IF(OR(J97&lt;0.65,L97&lt;0.96,M97&lt;0.6),"高",IF(OR(J97&lt;0.78,K97&lt;0.88,L97&lt;0.98,M97&lt;0.75),"中","低"))</f>
        <v/>
      </c>
      <c r="X97" t="inlineStr">
        <is>
          <t>团队模拟数据（基于公开单线数据派生）</t>
        </is>
      </c>
      <c r="Y97" t="inlineStr">
        <is>
          <t>https://zenodo.org/records/17855209</t>
        </is>
      </c>
      <c r="Z97" t="inlineStr">
        <is>
          <t>SIM-v2.2-20260807-20260804</t>
        </is>
      </c>
      <c r="AA97" t="inlineStr">
        <is>
          <t>基于SHIFT-PRE-20251106；应用质量波动线的改善前参数、确定性周期扰动及停机事件缩放</t>
        </is>
      </c>
    </row>
    <row r="98">
      <c r="A98" t="inlineStr">
        <is>
          <t>LINE-S01-PRE-20251107</t>
        </is>
      </c>
      <c r="B98" t="inlineStr">
        <is>
          <t>SHIFT-PRE-20251107</t>
        </is>
      </c>
      <c r="C98" t="inlineStr">
        <is>
          <t>LINE-S01</t>
        </is>
      </c>
      <c r="D98" t="inlineStr">
        <is>
          <t>稳态基准线</t>
        </is>
      </c>
      <c r="E98" t="inlineStr">
        <is>
          <t>稳定生产、波动较小，作为横向比较基准</t>
        </is>
      </c>
      <c r="F98" t="inlineStr">
        <is>
          <t>改善前</t>
        </is>
      </c>
      <c r="G98" s="57" t="n">
        <v>45968</v>
      </c>
      <c r="H98" t="inlineStr">
        <is>
          <t>智能终端系列</t>
        </is>
      </c>
      <c r="I98" s="58" t="n">
        <v>24180</v>
      </c>
      <c r="J98" s="55" t="n">
        <v>0.5883</v>
      </c>
      <c r="K98" s="55" t="n">
        <v>0.893033</v>
      </c>
      <c r="L98" s="55" t="n">
        <v>0.946</v>
      </c>
      <c r="M98" s="55">
        <f>J98*K98*L98</f>
        <v/>
      </c>
      <c r="N98" s="58" t="n">
        <v>19604</v>
      </c>
      <c r="O98" s="58">
        <f>ROUND(N98*L98,0)</f>
        <v/>
      </c>
      <c r="P98" s="55">
        <f>IF(N98=0,0,O98/N98)</f>
        <v/>
      </c>
      <c r="Q98" s="58" t="n">
        <v>5845</v>
      </c>
      <c r="R98" s="58" t="n">
        <v>7338</v>
      </c>
      <c r="S98" s="58" t="n">
        <v>11759</v>
      </c>
      <c r="T98" s="58" t="n">
        <v>1549</v>
      </c>
      <c r="U98" s="55" t="n">
        <v>0.78</v>
      </c>
      <c r="V98" s="55">
        <f>M98-U98</f>
        <v/>
      </c>
      <c r="W98">
        <f>IF(OR(J98&lt;0.65,L98&lt;0.96,M98&lt;0.6),"高",IF(OR(J98&lt;0.78,K98&lt;0.88,L98&lt;0.98,M98&lt;0.75),"中","低"))</f>
        <v/>
      </c>
      <c r="X98" t="inlineStr">
        <is>
          <t>团队模拟数据（基于公开单线数据派生）</t>
        </is>
      </c>
      <c r="Y98" t="inlineStr">
        <is>
          <t>https://zenodo.org/records/17855209</t>
        </is>
      </c>
      <c r="Z98" t="inlineStr">
        <is>
          <t>SIM-v2.2-20260807-20260804</t>
        </is>
      </c>
      <c r="AA98" t="inlineStr">
        <is>
          <t>基于SHIFT-PRE-20251107；应用稳态基准线的改善前参数、确定性周期扰动及停机事件缩放</t>
        </is>
      </c>
    </row>
    <row r="99">
      <c r="A99" t="inlineStr">
        <is>
          <t>LINE-S02-PRE-20251107</t>
        </is>
      </c>
      <c r="B99" t="inlineStr">
        <is>
          <t>SHIFT-PRE-20251107</t>
        </is>
      </c>
      <c r="C99" t="inlineStr">
        <is>
          <t>LINE-S02</t>
        </is>
      </c>
      <c r="D99" t="inlineStr">
        <is>
          <t>设备瓶颈线</t>
        </is>
      </c>
      <c r="E99" t="inlineStr">
        <is>
          <t>关键设备停机偏多，改善后故障影响逐步收敛</t>
        </is>
      </c>
      <c r="F99" t="inlineStr">
        <is>
          <t>改善前</t>
        </is>
      </c>
      <c r="G99" s="57" t="n">
        <v>45968</v>
      </c>
      <c r="H99" t="inlineStr">
        <is>
          <t>视觉设备系列</t>
        </is>
      </c>
      <c r="I99" s="58" t="n">
        <v>24180</v>
      </c>
      <c r="J99" s="55" t="n">
        <v>0.497633</v>
      </c>
      <c r="K99" s="55" t="n">
        <v>0.8647</v>
      </c>
      <c r="L99" s="55" t="n">
        <v>0.951889</v>
      </c>
      <c r="M99" s="55">
        <f>J99*K99*L99</f>
        <v/>
      </c>
      <c r="N99" s="58" t="n">
        <v>18047</v>
      </c>
      <c r="O99" s="58">
        <f>ROUND(N99*L99,0)</f>
        <v/>
      </c>
      <c r="P99" s="55">
        <f>IF(N99=0,0,O99/N99)</f>
        <v/>
      </c>
      <c r="Q99" s="58" t="n">
        <v>6083</v>
      </c>
      <c r="R99" s="58" t="n">
        <v>11586</v>
      </c>
      <c r="S99" s="58" t="n">
        <v>11446</v>
      </c>
      <c r="T99" s="58" t="n">
        <v>1768</v>
      </c>
      <c r="U99" s="55" t="n">
        <v>0.74</v>
      </c>
      <c r="V99" s="55">
        <f>M99-U99</f>
        <v/>
      </c>
      <c r="W99">
        <f>IF(OR(J99&lt;0.65,L99&lt;0.96,M99&lt;0.6),"高",IF(OR(J99&lt;0.78,K99&lt;0.88,L99&lt;0.98,M99&lt;0.75),"中","低"))</f>
        <v/>
      </c>
      <c r="X99" t="inlineStr">
        <is>
          <t>团队模拟数据（基于公开单线数据派生）</t>
        </is>
      </c>
      <c r="Y99" t="inlineStr">
        <is>
          <t>https://zenodo.org/records/17855209</t>
        </is>
      </c>
      <c r="Z99" t="inlineStr">
        <is>
          <t>SIM-v2.2-20260807-20260804</t>
        </is>
      </c>
      <c r="AA99" t="inlineStr">
        <is>
          <t>基于SHIFT-PRE-20251107；应用设备瓶颈线的改善前参数、确定性周期扰动及停机事件缩放</t>
        </is>
      </c>
    </row>
    <row r="100">
      <c r="A100" t="inlineStr">
        <is>
          <t>LINE-S03-PRE-20251107</t>
        </is>
      </c>
      <c r="B100" t="inlineStr">
        <is>
          <t>SHIFT-PRE-20251107</t>
        </is>
      </c>
      <c r="C100" t="inlineStr">
        <is>
          <t>LINE-S03</t>
        </is>
      </c>
      <c r="D100" t="inlineStr">
        <is>
          <t>质量波动线</t>
        </is>
      </c>
      <c r="E100" t="inlineStr">
        <is>
          <t>产能较高但质量与节拍波动，改善后质量损失下降</t>
        </is>
      </c>
      <c r="F100" t="inlineStr">
        <is>
          <t>改善前</t>
        </is>
      </c>
      <c r="G100" s="57" t="n">
        <v>45968</v>
      </c>
      <c r="H100" t="inlineStr">
        <is>
          <t>音频模组系列</t>
        </is>
      </c>
      <c r="I100" s="58" t="n">
        <v>24180</v>
      </c>
      <c r="J100" s="55" t="n">
        <v>0.5773</v>
      </c>
      <c r="K100" s="55" t="n">
        <v>0.831367</v>
      </c>
      <c r="L100" s="55" t="n">
        <v>0.922333</v>
      </c>
      <c r="M100" s="55">
        <f>J100*K100*L100</f>
        <v/>
      </c>
      <c r="N100" s="58" t="n">
        <v>21418</v>
      </c>
      <c r="O100" s="58">
        <f>ROUND(N100*L100,0)</f>
        <v/>
      </c>
      <c r="P100" s="55">
        <f>IF(N100=0,0,O100/N100)</f>
        <v/>
      </c>
      <c r="Q100" s="58" t="n">
        <v>5964</v>
      </c>
      <c r="R100" s="58" t="n">
        <v>8886</v>
      </c>
      <c r="S100" s="58" t="n">
        <v>12785</v>
      </c>
      <c r="T100" s="58" t="n">
        <v>2021</v>
      </c>
      <c r="U100" s="55" t="n">
        <v>0.76</v>
      </c>
      <c r="V100" s="55">
        <f>M100-U100</f>
        <v/>
      </c>
      <c r="W100">
        <f>IF(OR(J100&lt;0.65,L100&lt;0.96,M100&lt;0.6),"高",IF(OR(J100&lt;0.78,K100&lt;0.88,L100&lt;0.98,M100&lt;0.75),"中","低"))</f>
        <v/>
      </c>
      <c r="X100" t="inlineStr">
        <is>
          <t>团队模拟数据（基于公开单线数据派生）</t>
        </is>
      </c>
      <c r="Y100" t="inlineStr">
        <is>
          <t>https://zenodo.org/records/17855209</t>
        </is>
      </c>
      <c r="Z100" t="inlineStr">
        <is>
          <t>SIM-v2.2-20260807-20260804</t>
        </is>
      </c>
      <c r="AA100" t="inlineStr">
        <is>
          <t>基于SHIFT-PRE-20251107；应用质量波动线的改善前参数、确定性周期扰动及停机事件缩放</t>
        </is>
      </c>
    </row>
    <row r="101">
      <c r="A101" t="inlineStr">
        <is>
          <t>LINE-S01-PRE-20251110</t>
        </is>
      </c>
      <c r="B101" t="inlineStr">
        <is>
          <t>SHIFT-PRE-20251110</t>
        </is>
      </c>
      <c r="C101" t="inlineStr">
        <is>
          <t>LINE-S01</t>
        </is>
      </c>
      <c r="D101" t="inlineStr">
        <is>
          <t>稳态基准线</t>
        </is>
      </c>
      <c r="E101" t="inlineStr">
        <is>
          <t>稳定生产、波动较小，作为横向比较基准</t>
        </is>
      </c>
      <c r="F101" t="inlineStr">
        <is>
          <t>改善前</t>
        </is>
      </c>
      <c r="G101" s="57" t="n">
        <v>45971</v>
      </c>
      <c r="H101" t="inlineStr">
        <is>
          <t>智能终端系列</t>
        </is>
      </c>
      <c r="I101" s="58" t="n">
        <v>27760</v>
      </c>
      <c r="J101" s="55" t="n">
        <v>0.7694</v>
      </c>
      <c r="K101" s="55" t="n">
        <v>0.9527330000000001</v>
      </c>
      <c r="L101" s="55" t="n">
        <v>0.9802110000000001</v>
      </c>
      <c r="M101" s="55">
        <f>J101*K101*L101</f>
        <v/>
      </c>
      <c r="N101" s="58" t="n">
        <v>52339</v>
      </c>
      <c r="O101" s="58">
        <f>ROUND(N101*L101,0)</f>
        <v/>
      </c>
      <c r="P101" s="55">
        <f>IF(N101=0,0,O101/N101)</f>
        <v/>
      </c>
      <c r="Q101" s="58" t="n">
        <v>2592</v>
      </c>
      <c r="R101" s="58" t="n">
        <v>5256</v>
      </c>
      <c r="S101" s="58" t="n">
        <v>19733</v>
      </c>
      <c r="T101" s="58" t="n">
        <v>1309</v>
      </c>
      <c r="U101" s="55" t="n">
        <v>0.78</v>
      </c>
      <c r="V101" s="55">
        <f>M101-U101</f>
        <v/>
      </c>
      <c r="W101">
        <f>IF(OR(J101&lt;0.65,L101&lt;0.96,M101&lt;0.6),"高",IF(OR(J101&lt;0.78,K101&lt;0.88,L101&lt;0.98,M101&lt;0.75),"中","低"))</f>
        <v/>
      </c>
      <c r="X101" t="inlineStr">
        <is>
          <t>团队模拟数据（基于公开单线数据派生）</t>
        </is>
      </c>
      <c r="Y101" t="inlineStr">
        <is>
          <t>https://zenodo.org/records/17855209</t>
        </is>
      </c>
      <c r="Z101" t="inlineStr">
        <is>
          <t>SIM-v2.2-20260807-20260804</t>
        </is>
      </c>
      <c r="AA101" t="inlineStr">
        <is>
          <t>基于SHIFT-PRE-20251110；应用稳态基准线的改善前参数、确定性周期扰动及停机事件缩放</t>
        </is>
      </c>
    </row>
    <row r="102">
      <c r="A102" t="inlineStr">
        <is>
          <t>LINE-S02-PRE-20251110</t>
        </is>
      </c>
      <c r="B102" t="inlineStr">
        <is>
          <t>SHIFT-PRE-20251110</t>
        </is>
      </c>
      <c r="C102" t="inlineStr">
        <is>
          <t>LINE-S02</t>
        </is>
      </c>
      <c r="D102" t="inlineStr">
        <is>
          <t>设备瓶颈线</t>
        </is>
      </c>
      <c r="E102" t="inlineStr">
        <is>
          <t>关键设备停机偏多，改善后故障影响逐步收敛</t>
        </is>
      </c>
      <c r="F102" t="inlineStr">
        <is>
          <t>改善前</t>
        </is>
      </c>
      <c r="G102" s="57" t="n">
        <v>45971</v>
      </c>
      <c r="H102" t="inlineStr">
        <is>
          <t>视觉设备系列</t>
        </is>
      </c>
      <c r="I102" s="58" t="n">
        <v>27760</v>
      </c>
      <c r="J102" s="55" t="n">
        <v>0.704067</v>
      </c>
      <c r="K102" s="55" t="n">
        <v>0.956067</v>
      </c>
      <c r="L102" s="55" t="n">
        <v>0.9861</v>
      </c>
      <c r="M102" s="55">
        <f>J102*K102*L102</f>
        <v/>
      </c>
      <c r="N102" s="58" t="n">
        <v>48222</v>
      </c>
      <c r="O102" s="58">
        <f>ROUND(N102*L102,0)</f>
        <v/>
      </c>
      <c r="P102" s="55">
        <f>IF(N102=0,0,O102/N102)</f>
        <v/>
      </c>
      <c r="Q102" s="58" t="n">
        <v>2698</v>
      </c>
      <c r="R102" s="58" t="n">
        <v>8676</v>
      </c>
      <c r="S102" s="58" t="n">
        <v>18415</v>
      </c>
      <c r="T102" s="58" t="n">
        <v>1494</v>
      </c>
      <c r="U102" s="55" t="n">
        <v>0.74</v>
      </c>
      <c r="V102" s="55">
        <f>M102-U102</f>
        <v/>
      </c>
      <c r="W102">
        <f>IF(OR(J102&lt;0.65,L102&lt;0.96,M102&lt;0.6),"高",IF(OR(J102&lt;0.78,K102&lt;0.88,L102&lt;0.98,M102&lt;0.75),"中","低"))</f>
        <v/>
      </c>
      <c r="X102" t="inlineStr">
        <is>
          <t>团队模拟数据（基于公开单线数据派生）</t>
        </is>
      </c>
      <c r="Y102" t="inlineStr">
        <is>
          <t>https://zenodo.org/records/17855209</t>
        </is>
      </c>
      <c r="Z102" t="inlineStr">
        <is>
          <t>SIM-v2.2-20260807-20260804</t>
        </is>
      </c>
      <c r="AA102" t="inlineStr">
        <is>
          <t>基于SHIFT-PRE-20251110；应用设备瓶颈线的改善前参数、确定性周期扰动及停机事件缩放</t>
        </is>
      </c>
    </row>
    <row r="103">
      <c r="A103" t="inlineStr">
        <is>
          <t>LINE-S03-PRE-20251110</t>
        </is>
      </c>
      <c r="B103" t="inlineStr">
        <is>
          <t>SHIFT-PRE-20251110</t>
        </is>
      </c>
      <c r="C103" t="inlineStr">
        <is>
          <t>LINE-S03</t>
        </is>
      </c>
      <c r="D103" t="inlineStr">
        <is>
          <t>质量波动线</t>
        </is>
      </c>
      <c r="E103" t="inlineStr">
        <is>
          <t>产能较高但质量与节拍波动，改善后质量损失下降</t>
        </is>
      </c>
      <c r="F103" t="inlineStr">
        <is>
          <t>改善前</t>
        </is>
      </c>
      <c r="G103" s="57" t="n">
        <v>45971</v>
      </c>
      <c r="H103" t="inlineStr">
        <is>
          <t>音频模组系列</t>
        </is>
      </c>
      <c r="I103" s="58" t="n">
        <v>27760</v>
      </c>
      <c r="J103" s="55" t="n">
        <v>0.7584</v>
      </c>
      <c r="K103" s="55" t="n">
        <v>0.922733</v>
      </c>
      <c r="L103" s="55" t="n">
        <v>0.9565439999999999</v>
      </c>
      <c r="M103" s="55">
        <f>J103*K103*L103</f>
        <v/>
      </c>
      <c r="N103" s="58" t="n">
        <v>53115</v>
      </c>
      <c r="O103" s="58">
        <f>ROUND(N103*L103,0)</f>
        <v/>
      </c>
      <c r="P103" s="55">
        <f>IF(N103=0,0,O103/N103)</f>
        <v/>
      </c>
      <c r="Q103" s="58" t="n">
        <v>2645</v>
      </c>
      <c r="R103" s="58" t="n">
        <v>5946</v>
      </c>
      <c r="S103" s="58" t="n">
        <v>21452</v>
      </c>
      <c r="T103" s="58" t="n">
        <v>1708</v>
      </c>
      <c r="U103" s="55" t="n">
        <v>0.76</v>
      </c>
      <c r="V103" s="55">
        <f>M103-U103</f>
        <v/>
      </c>
      <c r="W103">
        <f>IF(OR(J103&lt;0.65,L103&lt;0.96,M103&lt;0.6),"高",IF(OR(J103&lt;0.78,K103&lt;0.88,L103&lt;0.98,M103&lt;0.75),"中","低"))</f>
        <v/>
      </c>
      <c r="X103" t="inlineStr">
        <is>
          <t>团队模拟数据（基于公开单线数据派生）</t>
        </is>
      </c>
      <c r="Y103" t="inlineStr">
        <is>
          <t>https://zenodo.org/records/17855209</t>
        </is>
      </c>
      <c r="Z103" t="inlineStr">
        <is>
          <t>SIM-v2.2-20260807-20260804</t>
        </is>
      </c>
      <c r="AA103" t="inlineStr">
        <is>
          <t>基于SHIFT-PRE-20251110；应用质量波动线的改善前参数、确定性周期扰动及停机事件缩放</t>
        </is>
      </c>
    </row>
    <row r="104">
      <c r="A104" t="inlineStr">
        <is>
          <t>LINE-S01-PRE-20251111</t>
        </is>
      </c>
      <c r="B104" t="inlineStr">
        <is>
          <t>SHIFT-PRE-20251111</t>
        </is>
      </c>
      <c r="C104" t="inlineStr">
        <is>
          <t>LINE-S01</t>
        </is>
      </c>
      <c r="D104" t="inlineStr">
        <is>
          <t>稳态基准线</t>
        </is>
      </c>
      <c r="E104" t="inlineStr">
        <is>
          <t>稳定生产、波动较小，作为横向比较基准</t>
        </is>
      </c>
      <c r="F104" t="inlineStr">
        <is>
          <t>改善前</t>
        </is>
      </c>
      <c r="G104" s="57" t="n">
        <v>45972</v>
      </c>
      <c r="H104" t="inlineStr">
        <is>
          <t>智能终端系列</t>
        </is>
      </c>
      <c r="I104" s="58" t="n">
        <v>29040</v>
      </c>
      <c r="J104" s="55" t="n">
        <v>0.595333</v>
      </c>
      <c r="K104" s="55" t="n">
        <v>0.9819</v>
      </c>
      <c r="L104" s="55" t="n">
        <v>0.969222</v>
      </c>
      <c r="M104" s="55">
        <f>J104*K104*L104</f>
        <v/>
      </c>
      <c r="N104" s="58" t="n">
        <v>42307</v>
      </c>
      <c r="O104" s="58">
        <f>ROUND(N104*L104,0)</f>
        <v/>
      </c>
      <c r="P104" s="55">
        <f>IF(N104=0,0,O104/N104)</f>
        <v/>
      </c>
      <c r="Q104" s="58" t="n">
        <v>647</v>
      </c>
      <c r="R104" s="58" t="n">
        <v>10920</v>
      </c>
      <c r="S104" s="58" t="n">
        <v>15441</v>
      </c>
      <c r="T104" s="58" t="n">
        <v>839</v>
      </c>
      <c r="U104" s="55" t="n">
        <v>0.78</v>
      </c>
      <c r="V104" s="55">
        <f>M104-U104</f>
        <v/>
      </c>
      <c r="W104">
        <f>IF(OR(J104&lt;0.65,L104&lt;0.96,M104&lt;0.6),"高",IF(OR(J104&lt;0.78,K104&lt;0.88,L104&lt;0.98,M104&lt;0.75),"中","低"))</f>
        <v/>
      </c>
      <c r="X104" t="inlineStr">
        <is>
          <t>团队模拟数据（基于公开单线数据派生）</t>
        </is>
      </c>
      <c r="Y104" t="inlineStr">
        <is>
          <t>https://zenodo.org/records/17855209</t>
        </is>
      </c>
      <c r="Z104" t="inlineStr">
        <is>
          <t>SIM-v2.2-20260807-20260804</t>
        </is>
      </c>
      <c r="AA104" t="inlineStr">
        <is>
          <t>基于SHIFT-PRE-20251111；应用稳态基准线的改善前参数、确定性周期扰动及停机事件缩放</t>
        </is>
      </c>
    </row>
    <row r="105">
      <c r="A105" t="inlineStr">
        <is>
          <t>LINE-S02-PRE-20251111</t>
        </is>
      </c>
      <c r="B105" t="inlineStr">
        <is>
          <t>SHIFT-PRE-20251111</t>
        </is>
      </c>
      <c r="C105" t="inlineStr">
        <is>
          <t>LINE-S02</t>
        </is>
      </c>
      <c r="D105" t="inlineStr">
        <is>
          <t>设备瓶颈线</t>
        </is>
      </c>
      <c r="E105" t="inlineStr">
        <is>
          <t>关键设备停机偏多，改善后故障影响逐步收敛</t>
        </is>
      </c>
      <c r="F105" t="inlineStr">
        <is>
          <t>改善前</t>
        </is>
      </c>
      <c r="G105" s="57" t="n">
        <v>45972</v>
      </c>
      <c r="H105" t="inlineStr">
        <is>
          <t>视觉设备系列</t>
        </is>
      </c>
      <c r="I105" s="58" t="n">
        <v>29040</v>
      </c>
      <c r="J105" s="55" t="n">
        <v>0.504667</v>
      </c>
      <c r="K105" s="55" t="n">
        <v>0.9535670000000001</v>
      </c>
      <c r="L105" s="55" t="n">
        <v>0.9666670000000001</v>
      </c>
      <c r="M105" s="55">
        <f>J105*K105*L105</f>
        <v/>
      </c>
      <c r="N105" s="58" t="n">
        <v>41938</v>
      </c>
      <c r="O105" s="58">
        <f>ROUND(N105*L105,0)</f>
        <v/>
      </c>
      <c r="P105" s="55">
        <f>IF(N105=0,0,O105/N105)</f>
        <v/>
      </c>
      <c r="Q105" s="58" t="n">
        <v>673</v>
      </c>
      <c r="R105" s="58" t="n">
        <v>16710</v>
      </c>
      <c r="S105" s="58" t="n">
        <v>15035</v>
      </c>
      <c r="T105" s="58" t="n">
        <v>958</v>
      </c>
      <c r="U105" s="55" t="n">
        <v>0.74</v>
      </c>
      <c r="V105" s="55">
        <f>M105-U105</f>
        <v/>
      </c>
      <c r="W105">
        <f>IF(OR(J105&lt;0.65,L105&lt;0.96,M105&lt;0.6),"高",IF(OR(J105&lt;0.78,K105&lt;0.88,L105&lt;0.98,M105&lt;0.75),"中","低"))</f>
        <v/>
      </c>
      <c r="X105" t="inlineStr">
        <is>
          <t>团队模拟数据（基于公开单线数据派生）</t>
        </is>
      </c>
      <c r="Y105" t="inlineStr">
        <is>
          <t>https://zenodo.org/records/17855209</t>
        </is>
      </c>
      <c r="Z105" t="inlineStr">
        <is>
          <t>SIM-v2.2-20260807-20260804</t>
        </is>
      </c>
      <c r="AA105" t="inlineStr">
        <is>
          <t>基于SHIFT-PRE-20251111；应用设备瓶颈线的改善前参数、确定性周期扰动及停机事件缩放</t>
        </is>
      </c>
    </row>
    <row r="106">
      <c r="A106" t="inlineStr">
        <is>
          <t>LINE-S03-PRE-20251111</t>
        </is>
      </c>
      <c r="B106" t="inlineStr">
        <is>
          <t>SHIFT-PRE-20251111</t>
        </is>
      </c>
      <c r="C106" t="inlineStr">
        <is>
          <t>LINE-S03</t>
        </is>
      </c>
      <c r="D106" t="inlineStr">
        <is>
          <t>质量波动线</t>
        </is>
      </c>
      <c r="E106" t="inlineStr">
        <is>
          <t>产能较高但质量与节拍波动，改善后质量损失下降</t>
        </is>
      </c>
      <c r="F106" t="inlineStr">
        <is>
          <t>改善前</t>
        </is>
      </c>
      <c r="G106" s="57" t="n">
        <v>45972</v>
      </c>
      <c r="H106" t="inlineStr">
        <is>
          <t>音频模组系列</t>
        </is>
      </c>
      <c r="I106" s="58" t="n">
        <v>29040</v>
      </c>
      <c r="J106" s="55" t="n">
        <v>0.584333</v>
      </c>
      <c r="K106" s="55" t="n">
        <v>0.9519</v>
      </c>
      <c r="L106" s="55" t="n">
        <v>0.945556</v>
      </c>
      <c r="M106" s="55">
        <f>J106*K106*L106</f>
        <v/>
      </c>
      <c r="N106" s="58" t="n">
        <v>46233</v>
      </c>
      <c r="O106" s="58">
        <f>ROUND(N106*L106,0)</f>
        <v/>
      </c>
      <c r="P106" s="55">
        <f>IF(N106=0,0,O106/N106)</f>
        <v/>
      </c>
      <c r="Q106" s="58" t="n">
        <v>660</v>
      </c>
      <c r="R106" s="58" t="n">
        <v>13752</v>
      </c>
      <c r="S106" s="58" t="n">
        <v>16790</v>
      </c>
      <c r="T106" s="58" t="n">
        <v>1094</v>
      </c>
      <c r="U106" s="55" t="n">
        <v>0.76</v>
      </c>
      <c r="V106" s="55">
        <f>M106-U106</f>
        <v/>
      </c>
      <c r="W106">
        <f>IF(OR(J106&lt;0.65,L106&lt;0.96,M106&lt;0.6),"高",IF(OR(J106&lt;0.78,K106&lt;0.88,L106&lt;0.98,M106&lt;0.75),"中","低"))</f>
        <v/>
      </c>
      <c r="X106" t="inlineStr">
        <is>
          <t>团队模拟数据（基于公开单线数据派生）</t>
        </is>
      </c>
      <c r="Y106" t="inlineStr">
        <is>
          <t>https://zenodo.org/records/17855209</t>
        </is>
      </c>
      <c r="Z106" t="inlineStr">
        <is>
          <t>SIM-v2.2-20260807-20260804</t>
        </is>
      </c>
      <c r="AA106" t="inlineStr">
        <is>
          <t>基于SHIFT-PRE-20251111；应用质量波动线的改善前参数、确定性周期扰动及停机事件缩放</t>
        </is>
      </c>
    </row>
    <row r="107">
      <c r="A107" t="inlineStr">
        <is>
          <t>LINE-S01-PRE-20251112</t>
        </is>
      </c>
      <c r="B107" t="inlineStr">
        <is>
          <t>SHIFT-PRE-20251112</t>
        </is>
      </c>
      <c r="C107" t="inlineStr">
        <is>
          <t>LINE-S01</t>
        </is>
      </c>
      <c r="D107" t="inlineStr">
        <is>
          <t>稳态基准线</t>
        </is>
      </c>
      <c r="E107" t="inlineStr">
        <is>
          <t>稳定生产、波动较小，作为横向比较基准</t>
        </is>
      </c>
      <c r="F107" t="inlineStr">
        <is>
          <t>改善前</t>
        </is>
      </c>
      <c r="G107" s="57" t="n">
        <v>45973</v>
      </c>
      <c r="H107" t="inlineStr">
        <is>
          <t>智能终端系列</t>
        </is>
      </c>
      <c r="I107" s="58" t="n">
        <v>25632</v>
      </c>
      <c r="J107" s="55" t="n">
        <v>0.6097669999999999</v>
      </c>
      <c r="K107" s="55" t="n">
        <v>0.9338</v>
      </c>
      <c r="L107" s="55" t="n">
        <v>0.966489</v>
      </c>
      <c r="M107" s="55">
        <f>J107*K107*L107</f>
        <v/>
      </c>
      <c r="N107" s="58" t="n">
        <v>29653</v>
      </c>
      <c r="O107" s="58">
        <f>ROUND(N107*L107,0)</f>
        <v/>
      </c>
      <c r="P107" s="55">
        <f>IF(N107=0,0,O107/N107)</f>
        <v/>
      </c>
      <c r="Q107" s="58" t="n">
        <v>4442</v>
      </c>
      <c r="R107" s="58" t="n">
        <v>8334</v>
      </c>
      <c r="S107" s="58" t="n">
        <v>13734</v>
      </c>
      <c r="T107" s="58" t="n">
        <v>964</v>
      </c>
      <c r="U107" s="55" t="n">
        <v>0.78</v>
      </c>
      <c r="V107" s="55">
        <f>M107-U107</f>
        <v/>
      </c>
      <c r="W107">
        <f>IF(OR(J107&lt;0.65,L107&lt;0.96,M107&lt;0.6),"高",IF(OR(J107&lt;0.78,K107&lt;0.88,L107&lt;0.98,M107&lt;0.75),"中","低"))</f>
        <v/>
      </c>
      <c r="X107" t="inlineStr">
        <is>
          <t>团队模拟数据（基于公开单线数据派生）</t>
        </is>
      </c>
      <c r="Y107" t="inlineStr">
        <is>
          <t>https://zenodo.org/records/17855209</t>
        </is>
      </c>
      <c r="Z107" t="inlineStr">
        <is>
          <t>SIM-v2.2-20260807-20260804</t>
        </is>
      </c>
      <c r="AA107" t="inlineStr">
        <is>
          <t>基于SHIFT-PRE-20251112；应用稳态基准线的改善前参数、确定性周期扰动及停机事件缩放</t>
        </is>
      </c>
    </row>
    <row r="108">
      <c r="A108" t="inlineStr">
        <is>
          <t>LINE-S02-PRE-20251112</t>
        </is>
      </c>
      <c r="B108" t="inlineStr">
        <is>
          <t>SHIFT-PRE-20251112</t>
        </is>
      </c>
      <c r="C108" t="inlineStr">
        <is>
          <t>LINE-S02</t>
        </is>
      </c>
      <c r="D108" t="inlineStr">
        <is>
          <t>设备瓶颈线</t>
        </is>
      </c>
      <c r="E108" t="inlineStr">
        <is>
          <t>关键设备停机偏多，改善后故障影响逐步收敛</t>
        </is>
      </c>
      <c r="F108" t="inlineStr">
        <is>
          <t>改善前</t>
        </is>
      </c>
      <c r="G108" s="57" t="n">
        <v>45973</v>
      </c>
      <c r="H108" t="inlineStr">
        <is>
          <t>视觉设备系列</t>
        </is>
      </c>
      <c r="I108" s="58" t="n">
        <v>25632</v>
      </c>
      <c r="J108" s="55" t="n">
        <v>0.5191</v>
      </c>
      <c r="K108" s="55" t="n">
        <v>0.937133</v>
      </c>
      <c r="L108" s="55" t="n">
        <v>0.972378</v>
      </c>
      <c r="M108" s="55">
        <f>J108*K108*L108</f>
        <v/>
      </c>
      <c r="N108" s="58" t="n">
        <v>27304</v>
      </c>
      <c r="O108" s="58">
        <f>ROUND(N108*L108,0)</f>
        <v/>
      </c>
      <c r="P108" s="55">
        <f>IF(N108=0,0,O108/N108)</f>
        <v/>
      </c>
      <c r="Q108" s="58" t="n">
        <v>4624</v>
      </c>
      <c r="R108" s="58" t="n">
        <v>12900</v>
      </c>
      <c r="S108" s="58" t="n">
        <v>13367</v>
      </c>
      <c r="T108" s="58" t="n">
        <v>1100</v>
      </c>
      <c r="U108" s="55" t="n">
        <v>0.74</v>
      </c>
      <c r="V108" s="55">
        <f>M108-U108</f>
        <v/>
      </c>
      <c r="W108">
        <f>IF(OR(J108&lt;0.65,L108&lt;0.96,M108&lt;0.6),"高",IF(OR(J108&lt;0.78,K108&lt;0.88,L108&lt;0.98,M108&lt;0.75),"中","低"))</f>
        <v/>
      </c>
      <c r="X108" t="inlineStr">
        <is>
          <t>团队模拟数据（基于公开单线数据派生）</t>
        </is>
      </c>
      <c r="Y108" t="inlineStr">
        <is>
          <t>https://zenodo.org/records/17855209</t>
        </is>
      </c>
      <c r="Z108" t="inlineStr">
        <is>
          <t>SIM-v2.2-20260807-20260804</t>
        </is>
      </c>
      <c r="AA108" t="inlineStr">
        <is>
          <t>基于SHIFT-PRE-20251112；应用设备瓶颈线的改善前参数、确定性周期扰动及停机事件缩放</t>
        </is>
      </c>
    </row>
    <row r="109">
      <c r="A109" t="inlineStr">
        <is>
          <t>LINE-S03-PRE-20251112</t>
        </is>
      </c>
      <c r="B109" t="inlineStr">
        <is>
          <t>SHIFT-PRE-20251112</t>
        </is>
      </c>
      <c r="C109" t="inlineStr">
        <is>
          <t>LINE-S03</t>
        </is>
      </c>
      <c r="D109" t="inlineStr">
        <is>
          <t>质量波动线</t>
        </is>
      </c>
      <c r="E109" t="inlineStr">
        <is>
          <t>产能较高但质量与节拍波动，改善后质量损失下降</t>
        </is>
      </c>
      <c r="F109" t="inlineStr">
        <is>
          <t>改善前</t>
        </is>
      </c>
      <c r="G109" s="57" t="n">
        <v>45973</v>
      </c>
      <c r="H109" t="inlineStr">
        <is>
          <t>音频模组系列</t>
        </is>
      </c>
      <c r="I109" s="58" t="n">
        <v>25632</v>
      </c>
      <c r="J109" s="55" t="n">
        <v>0.573433</v>
      </c>
      <c r="K109" s="55" t="n">
        <v>0.9038</v>
      </c>
      <c r="L109" s="55" t="n">
        <v>0.942822</v>
      </c>
      <c r="M109" s="55">
        <f>J109*K109*L109</f>
        <v/>
      </c>
      <c r="N109" s="58" t="n">
        <v>32395</v>
      </c>
      <c r="O109" s="58">
        <f>ROUND(N109*L109,0)</f>
        <v/>
      </c>
      <c r="P109" s="55">
        <f>IF(N109=0,0,O109/N109)</f>
        <v/>
      </c>
      <c r="Q109" s="58" t="n">
        <v>4533</v>
      </c>
      <c r="R109" s="58" t="n">
        <v>10284</v>
      </c>
      <c r="S109" s="58" t="n">
        <v>14932</v>
      </c>
      <c r="T109" s="58" t="n">
        <v>1258</v>
      </c>
      <c r="U109" s="55" t="n">
        <v>0.76</v>
      </c>
      <c r="V109" s="55">
        <f>M109-U109</f>
        <v/>
      </c>
      <c r="W109">
        <f>IF(OR(J109&lt;0.65,L109&lt;0.96,M109&lt;0.6),"高",IF(OR(J109&lt;0.78,K109&lt;0.88,L109&lt;0.98,M109&lt;0.75),"中","低"))</f>
        <v/>
      </c>
      <c r="X109" t="inlineStr">
        <is>
          <t>团队模拟数据（基于公开单线数据派生）</t>
        </is>
      </c>
      <c r="Y109" t="inlineStr">
        <is>
          <t>https://zenodo.org/records/17855209</t>
        </is>
      </c>
      <c r="Z109" t="inlineStr">
        <is>
          <t>SIM-v2.2-20260807-20260804</t>
        </is>
      </c>
      <c r="AA109" t="inlineStr">
        <is>
          <t>基于SHIFT-PRE-20251112；应用质量波动线的改善前参数、确定性周期扰动及停机事件缩放</t>
        </is>
      </c>
    </row>
    <row r="110">
      <c r="A110" t="inlineStr">
        <is>
          <t>LINE-S01-PRE-20251113</t>
        </is>
      </c>
      <c r="B110" t="inlineStr">
        <is>
          <t>SHIFT-PRE-20251113</t>
        </is>
      </c>
      <c r="C110" t="inlineStr">
        <is>
          <t>LINE-S01</t>
        </is>
      </c>
      <c r="D110" t="inlineStr">
        <is>
          <t>稳态基准线</t>
        </is>
      </c>
      <c r="E110" t="inlineStr">
        <is>
          <t>稳定生产、波动较小，作为横向比较基准</t>
        </is>
      </c>
      <c r="F110" t="inlineStr">
        <is>
          <t>改善前</t>
        </is>
      </c>
      <c r="G110" s="57" t="n">
        <v>45974</v>
      </c>
      <c r="H110" t="inlineStr">
        <is>
          <t>智能终端系列</t>
        </is>
      </c>
      <c r="I110" s="58" t="n">
        <v>27900</v>
      </c>
      <c r="J110" s="55" t="n">
        <v>0.652967</v>
      </c>
      <c r="K110" s="55" t="n">
        <v>0.936467</v>
      </c>
      <c r="L110" s="55" t="n">
        <v>0.976</v>
      </c>
      <c r="M110" s="55">
        <f>J110*K110*L110</f>
        <v/>
      </c>
      <c r="N110" s="58" t="n">
        <v>17044</v>
      </c>
      <c r="O110" s="58">
        <f>ROUND(N110*L110,0)</f>
        <v/>
      </c>
      <c r="P110" s="55">
        <f>IF(N110=0,0,O110/N110)</f>
        <v/>
      </c>
      <c r="Q110" s="58" t="n">
        <v>2877</v>
      </c>
      <c r="R110" s="58" t="n">
        <v>7920</v>
      </c>
      <c r="S110" s="58" t="n">
        <v>16778</v>
      </c>
      <c r="T110" s="58" t="n">
        <v>1117</v>
      </c>
      <c r="U110" s="55" t="n">
        <v>0.78</v>
      </c>
      <c r="V110" s="55">
        <f>M110-U110</f>
        <v/>
      </c>
      <c r="W110">
        <f>IF(OR(J110&lt;0.65,L110&lt;0.96,M110&lt;0.6),"高",IF(OR(J110&lt;0.78,K110&lt;0.88,L110&lt;0.98,M110&lt;0.75),"中","低"))</f>
        <v/>
      </c>
      <c r="X110" t="inlineStr">
        <is>
          <t>团队模拟数据（基于公开单线数据派生）</t>
        </is>
      </c>
      <c r="Y110" t="inlineStr">
        <is>
          <t>https://zenodo.org/records/17855209</t>
        </is>
      </c>
      <c r="Z110" t="inlineStr">
        <is>
          <t>SIM-v2.2-20260807-20260804</t>
        </is>
      </c>
      <c r="AA110" t="inlineStr">
        <is>
          <t>基于SHIFT-PRE-20251113；应用稳态基准线的改善前参数、确定性周期扰动及停机事件缩放</t>
        </is>
      </c>
    </row>
    <row r="111">
      <c r="A111" t="inlineStr">
        <is>
          <t>LINE-S02-PRE-20251113</t>
        </is>
      </c>
      <c r="B111" t="inlineStr">
        <is>
          <t>SHIFT-PRE-20251113</t>
        </is>
      </c>
      <c r="C111" t="inlineStr">
        <is>
          <t>LINE-S02</t>
        </is>
      </c>
      <c r="D111" t="inlineStr">
        <is>
          <t>设备瓶颈线</t>
        </is>
      </c>
      <c r="E111" t="inlineStr">
        <is>
          <t>关键设备停机偏多，改善后故障影响逐步收敛</t>
        </is>
      </c>
      <c r="F111" t="inlineStr">
        <is>
          <t>改善前</t>
        </is>
      </c>
      <c r="G111" s="57" t="n">
        <v>45974</v>
      </c>
      <c r="H111" t="inlineStr">
        <is>
          <t>视觉设备系列</t>
        </is>
      </c>
      <c r="I111" s="58" t="n">
        <v>27900</v>
      </c>
      <c r="J111" s="55" t="n">
        <v>0.587633</v>
      </c>
      <c r="K111" s="55" t="n">
        <v>0.9398</v>
      </c>
      <c r="L111" s="55" t="n">
        <v>0.973444</v>
      </c>
      <c r="M111" s="55">
        <f>J111*K111*L111</f>
        <v/>
      </c>
      <c r="N111" s="58" t="n">
        <v>16909</v>
      </c>
      <c r="O111" s="58">
        <f>ROUND(N111*L111,0)</f>
        <v/>
      </c>
      <c r="P111" s="55">
        <f>IF(N111=0,0,O111/N111)</f>
        <v/>
      </c>
      <c r="Q111" s="58" t="n">
        <v>2995</v>
      </c>
      <c r="R111" s="58" t="n">
        <v>12096</v>
      </c>
      <c r="S111" s="58" t="n">
        <v>15659</v>
      </c>
      <c r="T111" s="58" t="n">
        <v>1275</v>
      </c>
      <c r="U111" s="55" t="n">
        <v>0.74</v>
      </c>
      <c r="V111" s="55">
        <f>M111-U111</f>
        <v/>
      </c>
      <c r="W111">
        <f>IF(OR(J111&lt;0.65,L111&lt;0.96,M111&lt;0.6),"高",IF(OR(J111&lt;0.78,K111&lt;0.88,L111&lt;0.98,M111&lt;0.75),"中","低"))</f>
        <v/>
      </c>
      <c r="X111" t="inlineStr">
        <is>
          <t>团队模拟数据（基于公开单线数据派生）</t>
        </is>
      </c>
      <c r="Y111" t="inlineStr">
        <is>
          <t>https://zenodo.org/records/17855209</t>
        </is>
      </c>
      <c r="Z111" t="inlineStr">
        <is>
          <t>SIM-v2.2-20260807-20260804</t>
        </is>
      </c>
      <c r="AA111" t="inlineStr">
        <is>
          <t>基于SHIFT-PRE-20251113；应用设备瓶颈线的改善前参数、确定性周期扰动及停机事件缩放</t>
        </is>
      </c>
    </row>
    <row r="112">
      <c r="A112" t="inlineStr">
        <is>
          <t>LINE-S03-PRE-20251113</t>
        </is>
      </c>
      <c r="B112" t="inlineStr">
        <is>
          <t>SHIFT-PRE-20251113</t>
        </is>
      </c>
      <c r="C112" t="inlineStr">
        <is>
          <t>LINE-S03</t>
        </is>
      </c>
      <c r="D112" t="inlineStr">
        <is>
          <t>质量波动线</t>
        </is>
      </c>
      <c r="E112" t="inlineStr">
        <is>
          <t>产能较高但质量与节拍波动，改善后质量损失下降</t>
        </is>
      </c>
      <c r="F112" t="inlineStr">
        <is>
          <t>改善前</t>
        </is>
      </c>
      <c r="G112" s="57" t="n">
        <v>45974</v>
      </c>
      <c r="H112" t="inlineStr">
        <is>
          <t>音频模组系列</t>
        </is>
      </c>
      <c r="I112" s="58" t="n">
        <v>27900</v>
      </c>
      <c r="J112" s="55" t="n">
        <v>0.641967</v>
      </c>
      <c r="K112" s="55" t="n">
        <v>0.906467</v>
      </c>
      <c r="L112" s="55" t="n">
        <v>0.952333</v>
      </c>
      <c r="M112" s="55">
        <f>J112*K112*L112</f>
        <v/>
      </c>
      <c r="N112" s="58" t="n">
        <v>18630</v>
      </c>
      <c r="O112" s="58">
        <f>ROUND(N112*L112,0)</f>
        <v/>
      </c>
      <c r="P112" s="55">
        <f>IF(N112=0,0,O112/N112)</f>
        <v/>
      </c>
      <c r="Q112" s="58" t="n">
        <v>2936</v>
      </c>
      <c r="R112" s="58" t="n">
        <v>9966</v>
      </c>
      <c r="S112" s="58" t="n">
        <v>18240</v>
      </c>
      <c r="T112" s="58" t="n">
        <v>1457</v>
      </c>
      <c r="U112" s="55" t="n">
        <v>0.76</v>
      </c>
      <c r="V112" s="55">
        <f>M112-U112</f>
        <v/>
      </c>
      <c r="W112">
        <f>IF(OR(J112&lt;0.65,L112&lt;0.96,M112&lt;0.6),"高",IF(OR(J112&lt;0.78,K112&lt;0.88,L112&lt;0.98,M112&lt;0.75),"中","低"))</f>
        <v/>
      </c>
      <c r="X112" t="inlineStr">
        <is>
          <t>团队模拟数据（基于公开单线数据派生）</t>
        </is>
      </c>
      <c r="Y112" t="inlineStr">
        <is>
          <t>https://zenodo.org/records/17855209</t>
        </is>
      </c>
      <c r="Z112" t="inlineStr">
        <is>
          <t>SIM-v2.2-20260807-20260804</t>
        </is>
      </c>
      <c r="AA112" t="inlineStr">
        <is>
          <t>基于SHIFT-PRE-20251113；应用质量波动线的改善前参数、确定性周期扰动及停机事件缩放</t>
        </is>
      </c>
    </row>
    <row r="113">
      <c r="A113" t="inlineStr">
        <is>
          <t>LINE-S01-PRE-20251114</t>
        </is>
      </c>
      <c r="B113" t="inlineStr">
        <is>
          <t>SHIFT-PRE-20251114</t>
        </is>
      </c>
      <c r="C113" t="inlineStr">
        <is>
          <t>LINE-S01</t>
        </is>
      </c>
      <c r="D113" t="inlineStr">
        <is>
          <t>稳态基准线</t>
        </is>
      </c>
      <c r="E113" t="inlineStr">
        <is>
          <t>稳定生产、波动较小，作为横向比较基准</t>
        </is>
      </c>
      <c r="F113" t="inlineStr">
        <is>
          <t>改善前</t>
        </is>
      </c>
      <c r="G113" s="57" t="n">
        <v>45975</v>
      </c>
      <c r="H113" t="inlineStr">
        <is>
          <t>智能终端系列</t>
        </is>
      </c>
      <c r="I113" s="58" t="n">
        <v>26441</v>
      </c>
      <c r="J113" s="55" t="n">
        <v>0.7105</v>
      </c>
      <c r="K113" s="55" t="n">
        <v>0.924033</v>
      </c>
      <c r="L113" s="55" t="n">
        <v>0.986111</v>
      </c>
      <c r="M113" s="55">
        <f>J113*K113*L113</f>
        <v/>
      </c>
      <c r="N113" s="58" t="n">
        <v>19296</v>
      </c>
      <c r="O113" s="58">
        <f>ROUND(N113*L113,0)</f>
        <v/>
      </c>
      <c r="P113" s="55">
        <f>IF(N113=0,0,O113/N113)</f>
        <v/>
      </c>
      <c r="Q113" s="58" t="n">
        <v>2264</v>
      </c>
      <c r="R113" s="58" t="n">
        <v>6606</v>
      </c>
      <c r="S113" s="58" t="n">
        <v>16423</v>
      </c>
      <c r="T113" s="58" t="n">
        <v>1352</v>
      </c>
      <c r="U113" s="55" t="n">
        <v>0.78</v>
      </c>
      <c r="V113" s="55">
        <f>M113-U113</f>
        <v/>
      </c>
      <c r="W113">
        <f>IF(OR(J113&lt;0.65,L113&lt;0.96,M113&lt;0.6),"高",IF(OR(J113&lt;0.78,K113&lt;0.88,L113&lt;0.98,M113&lt;0.75),"中","低"))</f>
        <v/>
      </c>
      <c r="X113" t="inlineStr">
        <is>
          <t>团队模拟数据（基于公开单线数据派生）</t>
        </is>
      </c>
      <c r="Y113" t="inlineStr">
        <is>
          <t>https://zenodo.org/records/17855209</t>
        </is>
      </c>
      <c r="Z113" t="inlineStr">
        <is>
          <t>SIM-v2.2-20260807-20260804</t>
        </is>
      </c>
      <c r="AA113" t="inlineStr">
        <is>
          <t>基于SHIFT-PRE-20251114；应用稳态基准线的改善前参数、确定性周期扰动及停机事件缩放</t>
        </is>
      </c>
    </row>
    <row r="114">
      <c r="A114" t="inlineStr">
        <is>
          <t>LINE-S02-PRE-20251114</t>
        </is>
      </c>
      <c r="B114" t="inlineStr">
        <is>
          <t>SHIFT-PRE-20251114</t>
        </is>
      </c>
      <c r="C114" t="inlineStr">
        <is>
          <t>LINE-S02</t>
        </is>
      </c>
      <c r="D114" t="inlineStr">
        <is>
          <t>设备瓶颈线</t>
        </is>
      </c>
      <c r="E114" t="inlineStr">
        <is>
          <t>关键设备停机偏多，改善后故障影响逐步收敛</t>
        </is>
      </c>
      <c r="F114" t="inlineStr">
        <is>
          <t>改善前</t>
        </is>
      </c>
      <c r="G114" s="57" t="n">
        <v>45975</v>
      </c>
      <c r="H114" t="inlineStr">
        <is>
          <t>视觉设备系列</t>
        </is>
      </c>
      <c r="I114" s="58" t="n">
        <v>26441</v>
      </c>
      <c r="J114" s="55" t="n">
        <v>0.619833</v>
      </c>
      <c r="K114" s="55" t="n">
        <v>0.8957000000000001</v>
      </c>
      <c r="L114" s="55" t="n">
        <v>0.983556</v>
      </c>
      <c r="M114" s="55">
        <f>J114*K114*L114</f>
        <v/>
      </c>
      <c r="N114" s="58" t="n">
        <v>19121</v>
      </c>
      <c r="O114" s="58">
        <f>ROUND(N114*L114,0)</f>
        <v/>
      </c>
      <c r="P114" s="55">
        <f>IF(N114=0,0,O114/N114)</f>
        <v/>
      </c>
      <c r="Q114" s="58" t="n">
        <v>2356</v>
      </c>
      <c r="R114" s="58" t="n">
        <v>10044</v>
      </c>
      <c r="S114" s="58" t="n">
        <v>15990</v>
      </c>
      <c r="T114" s="58" t="n">
        <v>1544</v>
      </c>
      <c r="U114" s="55" t="n">
        <v>0.74</v>
      </c>
      <c r="V114" s="55">
        <f>M114-U114</f>
        <v/>
      </c>
      <c r="W114">
        <f>IF(OR(J114&lt;0.65,L114&lt;0.96,M114&lt;0.6),"高",IF(OR(J114&lt;0.78,K114&lt;0.88,L114&lt;0.98,M114&lt;0.75),"中","低"))</f>
        <v/>
      </c>
      <c r="X114" t="inlineStr">
        <is>
          <t>团队模拟数据（基于公开单线数据派生）</t>
        </is>
      </c>
      <c r="Y114" t="inlineStr">
        <is>
          <t>https://zenodo.org/records/17855209</t>
        </is>
      </c>
      <c r="Z114" t="inlineStr">
        <is>
          <t>SIM-v2.2-20260807-20260804</t>
        </is>
      </c>
      <c r="AA114" t="inlineStr">
        <is>
          <t>基于SHIFT-PRE-20251114；应用设备瓶颈线的改善前参数、确定性周期扰动及停机事件缩放</t>
        </is>
      </c>
    </row>
    <row r="115">
      <c r="A115" t="inlineStr">
        <is>
          <t>LINE-S03-PRE-20251114</t>
        </is>
      </c>
      <c r="B115" t="inlineStr">
        <is>
          <t>SHIFT-PRE-20251114</t>
        </is>
      </c>
      <c r="C115" t="inlineStr">
        <is>
          <t>LINE-S03</t>
        </is>
      </c>
      <c r="D115" t="inlineStr">
        <is>
          <t>质量波动线</t>
        </is>
      </c>
      <c r="E115" t="inlineStr">
        <is>
          <t>产能较高但质量与节拍波动，改善后质量损失下降</t>
        </is>
      </c>
      <c r="F115" t="inlineStr">
        <is>
          <t>改善前</t>
        </is>
      </c>
      <c r="G115" s="57" t="n">
        <v>45975</v>
      </c>
      <c r="H115" t="inlineStr">
        <is>
          <t>音频模组系列</t>
        </is>
      </c>
      <c r="I115" s="58" t="n">
        <v>26441</v>
      </c>
      <c r="J115" s="55" t="n">
        <v>0.6995</v>
      </c>
      <c r="K115" s="55" t="n">
        <v>0.894033</v>
      </c>
      <c r="L115" s="55" t="n">
        <v>0.954</v>
      </c>
      <c r="M115" s="55">
        <f>J115*K115*L115</f>
        <v/>
      </c>
      <c r="N115" s="58" t="n">
        <v>21084</v>
      </c>
      <c r="O115" s="58">
        <f>ROUND(N115*L115,0)</f>
        <v/>
      </c>
      <c r="P115" s="55">
        <f>IF(N115=0,0,O115/N115)</f>
        <v/>
      </c>
      <c r="Q115" s="58" t="n">
        <v>2310</v>
      </c>
      <c r="R115" s="58" t="n">
        <v>7902</v>
      </c>
      <c r="S115" s="58" t="n">
        <v>17857</v>
      </c>
      <c r="T115" s="58" t="n">
        <v>1764</v>
      </c>
      <c r="U115" s="55" t="n">
        <v>0.76</v>
      </c>
      <c r="V115" s="55">
        <f>M115-U115</f>
        <v/>
      </c>
      <c r="W115">
        <f>IF(OR(J115&lt;0.65,L115&lt;0.96,M115&lt;0.6),"高",IF(OR(J115&lt;0.78,K115&lt;0.88,L115&lt;0.98,M115&lt;0.75),"中","低"))</f>
        <v/>
      </c>
      <c r="X115" t="inlineStr">
        <is>
          <t>团队模拟数据（基于公开单线数据派生）</t>
        </is>
      </c>
      <c r="Y115" t="inlineStr">
        <is>
          <t>https://zenodo.org/records/17855209</t>
        </is>
      </c>
      <c r="Z115" t="inlineStr">
        <is>
          <t>SIM-v2.2-20260807-20260804</t>
        </is>
      </c>
      <c r="AA115" t="inlineStr">
        <is>
          <t>基于SHIFT-PRE-20251114；应用质量波动线的改善前参数、确定性周期扰动及停机事件缩放</t>
        </is>
      </c>
    </row>
    <row r="116">
      <c r="A116" t="inlineStr">
        <is>
          <t>LINE-S01-PRE-20251117</t>
        </is>
      </c>
      <c r="B116" t="inlineStr">
        <is>
          <t>SHIFT-PRE-20251117</t>
        </is>
      </c>
      <c r="C116" t="inlineStr">
        <is>
          <t>LINE-S01</t>
        </is>
      </c>
      <c r="D116" t="inlineStr">
        <is>
          <t>稳态基准线</t>
        </is>
      </c>
      <c r="E116" t="inlineStr">
        <is>
          <t>稳定生产、波动较小，作为横向比较基准</t>
        </is>
      </c>
      <c r="F116" t="inlineStr">
        <is>
          <t>改善前</t>
        </is>
      </c>
      <c r="G116" s="57" t="n">
        <v>45978</v>
      </c>
      <c r="H116" t="inlineStr">
        <is>
          <t>智能终端系列</t>
        </is>
      </c>
      <c r="I116" s="58" t="n">
        <v>28777</v>
      </c>
      <c r="J116" s="55" t="n">
        <v>0.6808999999999999</v>
      </c>
      <c r="K116" s="55" t="n">
        <v>0.919733</v>
      </c>
      <c r="L116" s="55" t="n">
        <v>0.986478</v>
      </c>
      <c r="M116" s="55">
        <f>J116*K116*L116</f>
        <v/>
      </c>
      <c r="N116" s="58" t="n">
        <v>44203</v>
      </c>
      <c r="O116" s="58">
        <f>ROUND(N116*L116,0)</f>
        <v/>
      </c>
      <c r="P116" s="55">
        <f>IF(N116=0,0,O116/N116)</f>
        <v/>
      </c>
      <c r="Q116" s="58" t="n">
        <v>1726</v>
      </c>
      <c r="R116" s="58" t="n">
        <v>7650</v>
      </c>
      <c r="S116" s="58" t="n">
        <v>17877</v>
      </c>
      <c r="T116" s="58" t="n">
        <v>1368</v>
      </c>
      <c r="U116" s="55" t="n">
        <v>0.78</v>
      </c>
      <c r="V116" s="55">
        <f>M116-U116</f>
        <v/>
      </c>
      <c r="W116">
        <f>IF(OR(J116&lt;0.65,L116&lt;0.96,M116&lt;0.6),"高",IF(OR(J116&lt;0.78,K116&lt;0.88,L116&lt;0.98,M116&lt;0.75),"中","低"))</f>
        <v/>
      </c>
      <c r="X116" t="inlineStr">
        <is>
          <t>团队模拟数据（基于公开单线数据派生）</t>
        </is>
      </c>
      <c r="Y116" t="inlineStr">
        <is>
          <t>https://zenodo.org/records/17855209</t>
        </is>
      </c>
      <c r="Z116" t="inlineStr">
        <is>
          <t>SIM-v2.2-20260807-20260804</t>
        </is>
      </c>
      <c r="AA116" t="inlineStr">
        <is>
          <t>基于SHIFT-PRE-20251117；应用稳态基准线的改善前参数、确定性周期扰动及停机事件缩放</t>
        </is>
      </c>
    </row>
    <row r="117">
      <c r="A117" t="inlineStr">
        <is>
          <t>LINE-S02-PRE-20251117</t>
        </is>
      </c>
      <c r="B117" t="inlineStr">
        <is>
          <t>SHIFT-PRE-20251117</t>
        </is>
      </c>
      <c r="C117" t="inlineStr">
        <is>
          <t>LINE-S02</t>
        </is>
      </c>
      <c r="D117" t="inlineStr">
        <is>
          <t>设备瓶颈线</t>
        </is>
      </c>
      <c r="E117" t="inlineStr">
        <is>
          <t>关键设备停机偏多，改善后故障影响逐步收敛</t>
        </is>
      </c>
      <c r="F117" t="inlineStr">
        <is>
          <t>改善前</t>
        </is>
      </c>
      <c r="G117" s="57" t="n">
        <v>45978</v>
      </c>
      <c r="H117" t="inlineStr">
        <is>
          <t>视觉设备系列</t>
        </is>
      </c>
      <c r="I117" s="58" t="n">
        <v>28777</v>
      </c>
      <c r="J117" s="55" t="n">
        <v>0.615567</v>
      </c>
      <c r="K117" s="55" t="n">
        <v>0.923067</v>
      </c>
      <c r="L117" s="55" t="n">
        <v>0.992367</v>
      </c>
      <c r="M117" s="55">
        <f>J117*K117*L117</f>
        <v/>
      </c>
      <c r="N117" s="58" t="n">
        <v>40711</v>
      </c>
      <c r="O117" s="58">
        <f>ROUND(N117*L117,0)</f>
        <v/>
      </c>
      <c r="P117" s="55">
        <f>IF(N117=0,0,O117/N117)</f>
        <v/>
      </c>
      <c r="Q117" s="58" t="n">
        <v>1796</v>
      </c>
      <c r="R117" s="58" t="n">
        <v>11580</v>
      </c>
      <c r="S117" s="58" t="n">
        <v>16681</v>
      </c>
      <c r="T117" s="58" t="n">
        <v>1561</v>
      </c>
      <c r="U117" s="55" t="n">
        <v>0.74</v>
      </c>
      <c r="V117" s="55">
        <f>M117-U117</f>
        <v/>
      </c>
      <c r="W117">
        <f>IF(OR(J117&lt;0.65,L117&lt;0.96,M117&lt;0.6),"高",IF(OR(J117&lt;0.78,K117&lt;0.88,L117&lt;0.98,M117&lt;0.75),"中","低"))</f>
        <v/>
      </c>
      <c r="X117" t="inlineStr">
        <is>
          <t>团队模拟数据（基于公开单线数据派生）</t>
        </is>
      </c>
      <c r="Y117" t="inlineStr">
        <is>
          <t>https://zenodo.org/records/17855209</t>
        </is>
      </c>
      <c r="Z117" t="inlineStr">
        <is>
          <t>SIM-v2.2-20260807-20260804</t>
        </is>
      </c>
      <c r="AA117" t="inlineStr">
        <is>
          <t>基于SHIFT-PRE-20251117；应用设备瓶颈线的改善前参数、确定性周期扰动及停机事件缩放</t>
        </is>
      </c>
    </row>
    <row r="118">
      <c r="A118" t="inlineStr">
        <is>
          <t>LINE-S03-PRE-20251117</t>
        </is>
      </c>
      <c r="B118" t="inlineStr">
        <is>
          <t>SHIFT-PRE-20251117</t>
        </is>
      </c>
      <c r="C118" t="inlineStr">
        <is>
          <t>LINE-S03</t>
        </is>
      </c>
      <c r="D118" t="inlineStr">
        <is>
          <t>质量波动线</t>
        </is>
      </c>
      <c r="E118" t="inlineStr">
        <is>
          <t>产能较高但质量与节拍波动，改善后质量损失下降</t>
        </is>
      </c>
      <c r="F118" t="inlineStr">
        <is>
          <t>改善前</t>
        </is>
      </c>
      <c r="G118" s="57" t="n">
        <v>45978</v>
      </c>
      <c r="H118" t="inlineStr">
        <is>
          <t>音频模组系列</t>
        </is>
      </c>
      <c r="I118" s="58" t="n">
        <v>28777</v>
      </c>
      <c r="J118" s="55" t="n">
        <v>0.6699000000000001</v>
      </c>
      <c r="K118" s="55" t="n">
        <v>0.889733</v>
      </c>
      <c r="L118" s="55" t="n">
        <v>0.962811</v>
      </c>
      <c r="M118" s="55">
        <f>J118*K118*L118</f>
        <v/>
      </c>
      <c r="N118" s="58" t="n">
        <v>48286</v>
      </c>
      <c r="O118" s="58">
        <f>ROUND(N118*L118,0)</f>
        <v/>
      </c>
      <c r="P118" s="55">
        <f>IF(N118=0,0,O118/N118)</f>
        <v/>
      </c>
      <c r="Q118" s="58" t="n">
        <v>1761</v>
      </c>
      <c r="R118" s="58" t="n">
        <v>9480</v>
      </c>
      <c r="S118" s="58" t="n">
        <v>19436</v>
      </c>
      <c r="T118" s="58" t="n">
        <v>1784</v>
      </c>
      <c r="U118" s="55" t="n">
        <v>0.76</v>
      </c>
      <c r="V118" s="55">
        <f>M118-U118</f>
        <v/>
      </c>
      <c r="W118">
        <f>IF(OR(J118&lt;0.65,L118&lt;0.96,M118&lt;0.6),"高",IF(OR(J118&lt;0.78,K118&lt;0.88,L118&lt;0.98,M118&lt;0.75),"中","低"))</f>
        <v/>
      </c>
      <c r="X118" t="inlineStr">
        <is>
          <t>团队模拟数据（基于公开单线数据派生）</t>
        </is>
      </c>
      <c r="Y118" t="inlineStr">
        <is>
          <t>https://zenodo.org/records/17855209</t>
        </is>
      </c>
      <c r="Z118" t="inlineStr">
        <is>
          <t>SIM-v2.2-20260807-20260804</t>
        </is>
      </c>
      <c r="AA118" t="inlineStr">
        <is>
          <t>基于SHIFT-PRE-20251117；应用质量波动线的改善前参数、确定性周期扰动及停机事件缩放</t>
        </is>
      </c>
    </row>
    <row r="119">
      <c r="A119" t="inlineStr">
        <is>
          <t>LINE-S01-PRE-20251118</t>
        </is>
      </c>
      <c r="B119" t="inlineStr">
        <is>
          <t>SHIFT-PRE-20251118</t>
        </is>
      </c>
      <c r="C119" t="inlineStr">
        <is>
          <t>LINE-S01</t>
        </is>
      </c>
      <c r="D119" t="inlineStr">
        <is>
          <t>稳态基准线</t>
        </is>
      </c>
      <c r="E119" t="inlineStr">
        <is>
          <t>稳定生产、波动较小，作为横向比较基准</t>
        </is>
      </c>
      <c r="F119" t="inlineStr">
        <is>
          <t>改善前</t>
        </is>
      </c>
      <c r="G119" s="57" t="n">
        <v>45979</v>
      </c>
      <c r="H119" t="inlineStr">
        <is>
          <t>智能终端系列</t>
        </is>
      </c>
      <c r="I119" s="58" t="n">
        <v>28249</v>
      </c>
      <c r="J119" s="55" t="n">
        <v>0.7904330000000001</v>
      </c>
      <c r="K119" s="55" t="n">
        <v>0.9016</v>
      </c>
      <c r="L119" s="55" t="n">
        <v>0.9784890000000001</v>
      </c>
      <c r="M119" s="55">
        <f>J119*K119*L119</f>
        <v/>
      </c>
      <c r="N119" s="58" t="n">
        <v>50511</v>
      </c>
      <c r="O119" s="58">
        <f>ROUND(N119*L119,0)</f>
        <v/>
      </c>
      <c r="P119" s="55">
        <f>IF(N119=0,0,O119/N119)</f>
        <v/>
      </c>
      <c r="Q119" s="58" t="n">
        <v>1422</v>
      </c>
      <c r="R119" s="58" t="n">
        <v>5682</v>
      </c>
      <c r="S119" s="58" t="n">
        <v>20016</v>
      </c>
      <c r="T119" s="58" t="n">
        <v>1961</v>
      </c>
      <c r="U119" s="55" t="n">
        <v>0.78</v>
      </c>
      <c r="V119" s="55">
        <f>M119-U119</f>
        <v/>
      </c>
      <c r="W119">
        <f>IF(OR(J119&lt;0.65,L119&lt;0.96,M119&lt;0.6),"高",IF(OR(J119&lt;0.78,K119&lt;0.88,L119&lt;0.98,M119&lt;0.75),"中","低"))</f>
        <v/>
      </c>
      <c r="X119" t="inlineStr">
        <is>
          <t>团队模拟数据（基于公开单线数据派生）</t>
        </is>
      </c>
      <c r="Y119" t="inlineStr">
        <is>
          <t>https://zenodo.org/records/17855209</t>
        </is>
      </c>
      <c r="Z119" t="inlineStr">
        <is>
          <t>SIM-v2.2-20260807-20260804</t>
        </is>
      </c>
      <c r="AA119" t="inlineStr">
        <is>
          <t>基于SHIFT-PRE-20251118；应用稳态基准线的改善前参数、确定性周期扰动及停机事件缩放</t>
        </is>
      </c>
    </row>
    <row r="120">
      <c r="A120" t="inlineStr">
        <is>
          <t>LINE-S02-PRE-20251118</t>
        </is>
      </c>
      <c r="B120" t="inlineStr">
        <is>
          <t>SHIFT-PRE-20251118</t>
        </is>
      </c>
      <c r="C120" t="inlineStr">
        <is>
          <t>LINE-S02</t>
        </is>
      </c>
      <c r="D120" t="inlineStr">
        <is>
          <t>设备瓶颈线</t>
        </is>
      </c>
      <c r="E120" t="inlineStr">
        <is>
          <t>关键设备停机偏多，改善后故障影响逐步收敛</t>
        </is>
      </c>
      <c r="F120" t="inlineStr">
        <is>
          <t>改善前</t>
        </is>
      </c>
      <c r="G120" s="57" t="n">
        <v>45979</v>
      </c>
      <c r="H120" t="inlineStr">
        <is>
          <t>视觉设备系列</t>
        </is>
      </c>
      <c r="I120" s="58" t="n">
        <v>28249</v>
      </c>
      <c r="J120" s="55" t="n">
        <v>0.7251</v>
      </c>
      <c r="K120" s="55" t="n">
        <v>0.873267</v>
      </c>
      <c r="L120" s="55" t="n">
        <v>0.9759330000000001</v>
      </c>
      <c r="M120" s="55">
        <f>J120*K120*L120</f>
        <v/>
      </c>
      <c r="N120" s="58" t="n">
        <v>50096</v>
      </c>
      <c r="O120" s="58">
        <f>ROUND(N120*L120,0)</f>
        <v/>
      </c>
      <c r="P120" s="55">
        <f>IF(N120=0,0,O120/N120)</f>
        <v/>
      </c>
      <c r="Q120" s="58" t="n">
        <v>1480</v>
      </c>
      <c r="R120" s="58" t="n">
        <v>9774</v>
      </c>
      <c r="S120" s="58" t="n">
        <v>18682</v>
      </c>
      <c r="T120" s="58" t="n">
        <v>2238</v>
      </c>
      <c r="U120" s="55" t="n">
        <v>0.74</v>
      </c>
      <c r="V120" s="55">
        <f>M120-U120</f>
        <v/>
      </c>
      <c r="W120">
        <f>IF(OR(J120&lt;0.65,L120&lt;0.96,M120&lt;0.6),"高",IF(OR(J120&lt;0.78,K120&lt;0.88,L120&lt;0.98,M120&lt;0.75),"中","低"))</f>
        <v/>
      </c>
      <c r="X120" t="inlineStr">
        <is>
          <t>团队模拟数据（基于公开单线数据派生）</t>
        </is>
      </c>
      <c r="Y120" t="inlineStr">
        <is>
          <t>https://zenodo.org/records/17855209</t>
        </is>
      </c>
      <c r="Z120" t="inlineStr">
        <is>
          <t>SIM-v2.2-20260807-20260804</t>
        </is>
      </c>
      <c r="AA120" t="inlineStr">
        <is>
          <t>基于SHIFT-PRE-20251118；应用设备瓶颈线的改善前参数、确定性周期扰动及停机事件缩放</t>
        </is>
      </c>
    </row>
    <row r="121">
      <c r="A121" t="inlineStr">
        <is>
          <t>LINE-S03-PRE-20251118</t>
        </is>
      </c>
      <c r="B121" t="inlineStr">
        <is>
          <t>SHIFT-PRE-20251118</t>
        </is>
      </c>
      <c r="C121" t="inlineStr">
        <is>
          <t>LINE-S03</t>
        </is>
      </c>
      <c r="D121" t="inlineStr">
        <is>
          <t>质量波动线</t>
        </is>
      </c>
      <c r="E121" t="inlineStr">
        <is>
          <t>产能较高但质量与节拍波动，改善后质量损失下降</t>
        </is>
      </c>
      <c r="F121" t="inlineStr">
        <is>
          <t>改善前</t>
        </is>
      </c>
      <c r="G121" s="57" t="n">
        <v>45979</v>
      </c>
      <c r="H121" t="inlineStr">
        <is>
          <t>音频模组系列</t>
        </is>
      </c>
      <c r="I121" s="58" t="n">
        <v>28249</v>
      </c>
      <c r="J121" s="55" t="n">
        <v>0.779433</v>
      </c>
      <c r="K121" s="55" t="n">
        <v>0.8716</v>
      </c>
      <c r="L121" s="55" t="n">
        <v>0.9548219999999999</v>
      </c>
      <c r="M121" s="55">
        <f>J121*K121*L121</f>
        <v/>
      </c>
      <c r="N121" s="58" t="n">
        <v>55207</v>
      </c>
      <c r="O121" s="58">
        <f>ROUND(N121*L121,0)</f>
        <v/>
      </c>
      <c r="P121" s="55">
        <f>IF(N121=0,0,O121/N121)</f>
        <v/>
      </c>
      <c r="Q121" s="58" t="n">
        <v>1451</v>
      </c>
      <c r="R121" s="58" t="n">
        <v>6756</v>
      </c>
      <c r="S121" s="58" t="n">
        <v>20860</v>
      </c>
      <c r="T121" s="58" t="n">
        <v>2557</v>
      </c>
      <c r="U121" s="55" t="n">
        <v>0.76</v>
      </c>
      <c r="V121" s="55">
        <f>M121-U121</f>
        <v/>
      </c>
      <c r="W121">
        <f>IF(OR(J121&lt;0.65,L121&lt;0.96,M121&lt;0.6),"高",IF(OR(J121&lt;0.78,K121&lt;0.88,L121&lt;0.98,M121&lt;0.75),"中","低"))</f>
        <v/>
      </c>
      <c r="X121" t="inlineStr">
        <is>
          <t>团队模拟数据（基于公开单线数据派生）</t>
        </is>
      </c>
      <c r="Y121" t="inlineStr">
        <is>
          <t>https://zenodo.org/records/17855209</t>
        </is>
      </c>
      <c r="Z121" t="inlineStr">
        <is>
          <t>SIM-v2.2-20260807-20260804</t>
        </is>
      </c>
      <c r="AA121" t="inlineStr">
        <is>
          <t>基于SHIFT-PRE-20251118；应用质量波动线的改善前参数、确定性周期扰动及停机事件缩放</t>
        </is>
      </c>
    </row>
    <row r="122">
      <c r="A122" t="inlineStr">
        <is>
          <t>LINE-S01-PRE-20251119</t>
        </is>
      </c>
      <c r="B122" t="inlineStr">
        <is>
          <t>SHIFT-PRE-20251119</t>
        </is>
      </c>
      <c r="C122" t="inlineStr">
        <is>
          <t>LINE-S01</t>
        </is>
      </c>
      <c r="D122" t="inlineStr">
        <is>
          <t>稳态基准线</t>
        </is>
      </c>
      <c r="E122" t="inlineStr">
        <is>
          <t>稳定生产、波动较小，作为横向比较基准</t>
        </is>
      </c>
      <c r="F122" t="inlineStr">
        <is>
          <t>改善前</t>
        </is>
      </c>
      <c r="G122" s="57" t="n">
        <v>45980</v>
      </c>
      <c r="H122" t="inlineStr">
        <is>
          <t>智能终端系列</t>
        </is>
      </c>
      <c r="I122" s="58" t="n">
        <v>26400</v>
      </c>
      <c r="J122" s="55" t="n">
        <v>0.666067</v>
      </c>
      <c r="K122" s="55" t="n">
        <v>0.897767</v>
      </c>
      <c r="L122" s="55" t="n">
        <v>0.966</v>
      </c>
      <c r="M122" s="55">
        <f>J122*K122*L122</f>
        <v/>
      </c>
      <c r="N122" s="58" t="n">
        <v>33785</v>
      </c>
      <c r="O122" s="58">
        <f>ROUND(N122*L122,0)</f>
        <v/>
      </c>
      <c r="P122" s="55">
        <f>IF(N122=0,0,O122/N122)</f>
        <v/>
      </c>
      <c r="Q122" s="58" t="n">
        <v>3135</v>
      </c>
      <c r="R122" s="58" t="n">
        <v>7668</v>
      </c>
      <c r="S122" s="58" t="n">
        <v>14692</v>
      </c>
      <c r="T122" s="58" t="n">
        <v>1860</v>
      </c>
      <c r="U122" s="55" t="n">
        <v>0.78</v>
      </c>
      <c r="V122" s="55">
        <f>M122-U122</f>
        <v/>
      </c>
      <c r="W122">
        <f>IF(OR(J122&lt;0.65,L122&lt;0.96,M122&lt;0.6),"高",IF(OR(J122&lt;0.78,K122&lt;0.88,L122&lt;0.98,M122&lt;0.75),"中","低"))</f>
        <v/>
      </c>
      <c r="X122" t="inlineStr">
        <is>
          <t>团队模拟数据（基于公开单线数据派生）</t>
        </is>
      </c>
      <c r="Y122" t="inlineStr">
        <is>
          <t>https://zenodo.org/records/17855209</t>
        </is>
      </c>
      <c r="Z122" t="inlineStr">
        <is>
          <t>SIM-v2.2-20260807-20260804</t>
        </is>
      </c>
      <c r="AA122" t="inlineStr">
        <is>
          <t>基于SHIFT-PRE-20251119；应用稳态基准线的改善前参数、确定性周期扰动及停机事件缩放</t>
        </is>
      </c>
    </row>
    <row r="123">
      <c r="A123" t="inlineStr">
        <is>
          <t>LINE-S02-PRE-20251119</t>
        </is>
      </c>
      <c r="B123" t="inlineStr">
        <is>
          <t>SHIFT-PRE-20251119</t>
        </is>
      </c>
      <c r="C123" t="inlineStr">
        <is>
          <t>LINE-S02</t>
        </is>
      </c>
      <c r="D123" t="inlineStr">
        <is>
          <t>设备瓶颈线</t>
        </is>
      </c>
      <c r="E123" t="inlineStr">
        <is>
          <t>关键设备停机偏多，改善后故障影响逐步收敛</t>
        </is>
      </c>
      <c r="F123" t="inlineStr">
        <is>
          <t>改善前</t>
        </is>
      </c>
      <c r="G123" s="57" t="n">
        <v>45980</v>
      </c>
      <c r="H123" t="inlineStr">
        <is>
          <t>视觉设备系列</t>
        </is>
      </c>
      <c r="I123" s="58" t="n">
        <v>26400</v>
      </c>
      <c r="J123" s="55" t="n">
        <v>0.5754</v>
      </c>
      <c r="K123" s="55" t="n">
        <v>0.869433</v>
      </c>
      <c r="L123" s="55" t="n">
        <v>0.963444</v>
      </c>
      <c r="M123" s="55">
        <f>J123*K123*L123</f>
        <v/>
      </c>
      <c r="N123" s="58" t="n">
        <v>31097</v>
      </c>
      <c r="O123" s="58">
        <f>ROUND(N123*L123,0)</f>
        <v/>
      </c>
      <c r="P123" s="55">
        <f>IF(N123=0,0,O123/N123)</f>
        <v/>
      </c>
      <c r="Q123" s="58" t="n">
        <v>3263</v>
      </c>
      <c r="R123" s="58" t="n">
        <v>14382</v>
      </c>
      <c r="S123" s="58" t="n">
        <v>14302</v>
      </c>
      <c r="T123" s="58" t="n">
        <v>2123</v>
      </c>
      <c r="U123" s="55" t="n">
        <v>0.74</v>
      </c>
      <c r="V123" s="55">
        <f>M123-U123</f>
        <v/>
      </c>
      <c r="W123">
        <f>IF(OR(J123&lt;0.65,L123&lt;0.96,M123&lt;0.6),"高",IF(OR(J123&lt;0.78,K123&lt;0.88,L123&lt;0.98,M123&lt;0.75),"中","低"))</f>
        <v/>
      </c>
      <c r="X123" t="inlineStr">
        <is>
          <t>团队模拟数据（基于公开单线数据派生）</t>
        </is>
      </c>
      <c r="Y123" t="inlineStr">
        <is>
          <t>https://zenodo.org/records/17855209</t>
        </is>
      </c>
      <c r="Z123" t="inlineStr">
        <is>
          <t>SIM-v2.2-20260807-20260804</t>
        </is>
      </c>
      <c r="AA123" t="inlineStr">
        <is>
          <t>基于SHIFT-PRE-20251119；应用设备瓶颈线的改善前参数、确定性周期扰动及停机事件缩放</t>
        </is>
      </c>
    </row>
    <row r="124">
      <c r="A124" t="inlineStr">
        <is>
          <t>LINE-S03-PRE-20251119</t>
        </is>
      </c>
      <c r="B124" t="inlineStr">
        <is>
          <t>SHIFT-PRE-20251119</t>
        </is>
      </c>
      <c r="C124" t="inlineStr">
        <is>
          <t>LINE-S03</t>
        </is>
      </c>
      <c r="D124" t="inlineStr">
        <is>
          <t>质量波动线</t>
        </is>
      </c>
      <c r="E124" t="inlineStr">
        <is>
          <t>产能较高但质量与节拍波动，改善后质量损失下降</t>
        </is>
      </c>
      <c r="F124" t="inlineStr">
        <is>
          <t>改善前</t>
        </is>
      </c>
      <c r="G124" s="57" t="n">
        <v>45980</v>
      </c>
      <c r="H124" t="inlineStr">
        <is>
          <t>音频模组系列</t>
        </is>
      </c>
      <c r="I124" s="58" t="n">
        <v>26400</v>
      </c>
      <c r="J124" s="55" t="n">
        <v>0.655067</v>
      </c>
      <c r="K124" s="55" t="n">
        <v>0.8361</v>
      </c>
      <c r="L124" s="55" t="n">
        <v>0.933889</v>
      </c>
      <c r="M124" s="55">
        <f>J124*K124*L124</f>
        <v/>
      </c>
      <c r="N124" s="58" t="n">
        <v>36913</v>
      </c>
      <c r="O124" s="58">
        <f>ROUND(N124*L124,0)</f>
        <v/>
      </c>
      <c r="P124" s="55">
        <f>IF(N124=0,0,O124/N124)</f>
        <v/>
      </c>
      <c r="Q124" s="58" t="n">
        <v>3199</v>
      </c>
      <c r="R124" s="58" t="n">
        <v>8544</v>
      </c>
      <c r="S124" s="58" t="n">
        <v>15974</v>
      </c>
      <c r="T124" s="58" t="n">
        <v>2426</v>
      </c>
      <c r="U124" s="55" t="n">
        <v>0.76</v>
      </c>
      <c r="V124" s="55">
        <f>M124-U124</f>
        <v/>
      </c>
      <c r="W124">
        <f>IF(OR(J124&lt;0.65,L124&lt;0.96,M124&lt;0.6),"高",IF(OR(J124&lt;0.78,K124&lt;0.88,L124&lt;0.98,M124&lt;0.75),"中","低"))</f>
        <v/>
      </c>
      <c r="X124" t="inlineStr">
        <is>
          <t>团队模拟数据（基于公开单线数据派生）</t>
        </is>
      </c>
      <c r="Y124" t="inlineStr">
        <is>
          <t>https://zenodo.org/records/17855209</t>
        </is>
      </c>
      <c r="Z124" t="inlineStr">
        <is>
          <t>SIM-v2.2-20260807-20260804</t>
        </is>
      </c>
      <c r="AA124" t="inlineStr">
        <is>
          <t>基于SHIFT-PRE-20251119；应用质量波动线的改善前参数、确定性周期扰动及停机事件缩放</t>
        </is>
      </c>
    </row>
    <row r="125">
      <c r="A125" t="inlineStr">
        <is>
          <t>LINE-S01-PRE-20251120</t>
        </is>
      </c>
      <c r="B125" t="inlineStr">
        <is>
          <t>SHIFT-PRE-20251120</t>
        </is>
      </c>
      <c r="C125" t="inlineStr">
        <is>
          <t>LINE-S01</t>
        </is>
      </c>
      <c r="D125" t="inlineStr">
        <is>
          <t>稳态基准线</t>
        </is>
      </c>
      <c r="E125" t="inlineStr">
        <is>
          <t>稳定生产、波动较小，作为横向比较基准</t>
        </is>
      </c>
      <c r="F125" t="inlineStr">
        <is>
          <t>改善前</t>
        </is>
      </c>
      <c r="G125" s="57" t="n">
        <v>45981</v>
      </c>
      <c r="H125" t="inlineStr">
        <is>
          <t>智能终端系列</t>
        </is>
      </c>
      <c r="I125" s="58" t="n">
        <v>27420</v>
      </c>
      <c r="J125" s="55" t="n">
        <v>0.719967</v>
      </c>
      <c r="K125" s="55" t="n">
        <v>0.962967</v>
      </c>
      <c r="L125" s="55" t="n">
        <v>0.994467</v>
      </c>
      <c r="M125" s="55">
        <f>J125*K125*L125</f>
        <v/>
      </c>
      <c r="N125" s="58" t="n">
        <v>20682</v>
      </c>
      <c r="O125" s="58">
        <f>ROUND(N125*L125,0)</f>
        <v/>
      </c>
      <c r="P125" s="55">
        <f>IF(N125=0,0,O125/N125)</f>
        <v/>
      </c>
      <c r="Q125" s="58" t="n">
        <v>2424</v>
      </c>
      <c r="R125" s="58" t="n">
        <v>6858</v>
      </c>
      <c r="S125" s="58" t="n">
        <v>18627</v>
      </c>
      <c r="T125" s="58" t="n">
        <v>832</v>
      </c>
      <c r="U125" s="55" t="n">
        <v>0.78</v>
      </c>
      <c r="V125" s="55">
        <f>M125-U125</f>
        <v/>
      </c>
      <c r="W125">
        <f>IF(OR(J125&lt;0.65,L125&lt;0.96,M125&lt;0.6),"高",IF(OR(J125&lt;0.78,K125&lt;0.88,L125&lt;0.98,M125&lt;0.75),"中","低"))</f>
        <v/>
      </c>
      <c r="X125" t="inlineStr">
        <is>
          <t>团队模拟数据（基于公开单线数据派生）</t>
        </is>
      </c>
      <c r="Y125" t="inlineStr">
        <is>
          <t>https://zenodo.org/records/17855209</t>
        </is>
      </c>
      <c r="Z125" t="inlineStr">
        <is>
          <t>SIM-v2.2-20260807-20260804</t>
        </is>
      </c>
      <c r="AA125" t="inlineStr">
        <is>
          <t>基于SHIFT-PRE-20251120；应用稳态基准线的改善前参数、确定性周期扰动及停机事件缩放</t>
        </is>
      </c>
    </row>
    <row r="126">
      <c r="A126" t="inlineStr">
        <is>
          <t>LINE-S02-PRE-20251120</t>
        </is>
      </c>
      <c r="B126" t="inlineStr">
        <is>
          <t>SHIFT-PRE-20251120</t>
        </is>
      </c>
      <c r="C126" t="inlineStr">
        <is>
          <t>LINE-S02</t>
        </is>
      </c>
      <c r="D126" t="inlineStr">
        <is>
          <t>设备瓶颈线</t>
        </is>
      </c>
      <c r="E126" t="inlineStr">
        <is>
          <t>关键设备停机偏多，改善后故障影响逐步收敛</t>
        </is>
      </c>
      <c r="F126" t="inlineStr">
        <is>
          <t>改善前</t>
        </is>
      </c>
      <c r="G126" s="57" t="n">
        <v>45981</v>
      </c>
      <c r="H126" t="inlineStr">
        <is>
          <t>视觉设备系列</t>
        </is>
      </c>
      <c r="I126" s="58" t="n">
        <v>27420</v>
      </c>
      <c r="J126" s="55" t="n">
        <v>0.654633</v>
      </c>
      <c r="K126" s="55" t="n">
        <v>0.9663</v>
      </c>
      <c r="L126" s="55" t="n">
        <v>0.9995000000000001</v>
      </c>
      <c r="M126" s="55">
        <f>J126*K126*L126</f>
        <v/>
      </c>
      <c r="N126" s="58" t="n">
        <v>19053</v>
      </c>
      <c r="O126" s="58">
        <f>ROUND(N126*L126,0)</f>
        <v/>
      </c>
      <c r="P126" s="55">
        <f>IF(N126=0,0,O126/N126)</f>
        <v/>
      </c>
      <c r="Q126" s="58" t="n">
        <v>2522</v>
      </c>
      <c r="R126" s="58" t="n">
        <v>12084</v>
      </c>
      <c r="S126" s="58" t="n">
        <v>17383</v>
      </c>
      <c r="T126" s="58" t="n">
        <v>949</v>
      </c>
      <c r="U126" s="55" t="n">
        <v>0.74</v>
      </c>
      <c r="V126" s="55">
        <f>M126-U126</f>
        <v/>
      </c>
      <c r="W126">
        <f>IF(OR(J126&lt;0.65,L126&lt;0.96,M126&lt;0.6),"高",IF(OR(J126&lt;0.78,K126&lt;0.88,L126&lt;0.98,M126&lt;0.75),"中","低"))</f>
        <v/>
      </c>
      <c r="X126" t="inlineStr">
        <is>
          <t>团队模拟数据（基于公开单线数据派生）</t>
        </is>
      </c>
      <c r="Y126" t="inlineStr">
        <is>
          <t>https://zenodo.org/records/17855209</t>
        </is>
      </c>
      <c r="Z126" t="inlineStr">
        <is>
          <t>SIM-v2.2-20260807-20260804</t>
        </is>
      </c>
      <c r="AA126" t="inlineStr">
        <is>
          <t>基于SHIFT-PRE-20251120；应用设备瓶颈线的改善前参数、确定性周期扰动及停机事件缩放</t>
        </is>
      </c>
    </row>
    <row r="127">
      <c r="A127" t="inlineStr">
        <is>
          <t>LINE-S03-PRE-20251120</t>
        </is>
      </c>
      <c r="B127" t="inlineStr">
        <is>
          <t>SHIFT-PRE-20251120</t>
        </is>
      </c>
      <c r="C127" t="inlineStr">
        <is>
          <t>LINE-S03</t>
        </is>
      </c>
      <c r="D127" t="inlineStr">
        <is>
          <t>质量波动线</t>
        </is>
      </c>
      <c r="E127" t="inlineStr">
        <is>
          <t>产能较高但质量与节拍波动，改善后质量损失下降</t>
        </is>
      </c>
      <c r="F127" t="inlineStr">
        <is>
          <t>改善前</t>
        </is>
      </c>
      <c r="G127" s="57" t="n">
        <v>45981</v>
      </c>
      <c r="H127" t="inlineStr">
        <is>
          <t>音频模组系列</t>
        </is>
      </c>
      <c r="I127" s="58" t="n">
        <v>27420</v>
      </c>
      <c r="J127" s="55" t="n">
        <v>0.708967</v>
      </c>
      <c r="K127" s="55" t="n">
        <v>0.932967</v>
      </c>
      <c r="L127" s="55" t="n">
        <v>0.9708</v>
      </c>
      <c r="M127" s="55">
        <f>J127*K127*L127</f>
        <v/>
      </c>
      <c r="N127" s="58" t="n">
        <v>20984</v>
      </c>
      <c r="O127" s="58">
        <f>ROUND(N127*L127,0)</f>
        <v/>
      </c>
      <c r="P127" s="55">
        <f>IF(N127=0,0,O127/N127)</f>
        <v/>
      </c>
      <c r="Q127" s="58" t="n">
        <v>2473</v>
      </c>
      <c r="R127" s="58" t="n">
        <v>7884</v>
      </c>
      <c r="S127" s="58" t="n">
        <v>20251</v>
      </c>
      <c r="T127" s="58" t="n">
        <v>1085</v>
      </c>
      <c r="U127" s="55" t="n">
        <v>0.76</v>
      </c>
      <c r="V127" s="55">
        <f>M127-U127</f>
        <v/>
      </c>
      <c r="W127">
        <f>IF(OR(J127&lt;0.65,L127&lt;0.96,M127&lt;0.6),"高",IF(OR(J127&lt;0.78,K127&lt;0.88,L127&lt;0.98,M127&lt;0.75),"中","低"))</f>
        <v/>
      </c>
      <c r="X127" t="inlineStr">
        <is>
          <t>团队模拟数据（基于公开单线数据派生）</t>
        </is>
      </c>
      <c r="Y127" t="inlineStr">
        <is>
          <t>https://zenodo.org/records/17855209</t>
        </is>
      </c>
      <c r="Z127" t="inlineStr">
        <is>
          <t>SIM-v2.2-20260807-20260804</t>
        </is>
      </c>
      <c r="AA127" t="inlineStr">
        <is>
          <t>基于SHIFT-PRE-20251120；应用质量波动线的改善前参数、确定性周期扰动及停机事件缩放</t>
        </is>
      </c>
    </row>
    <row r="128">
      <c r="A128" t="inlineStr">
        <is>
          <t>LINE-S01-PRE-20251121</t>
        </is>
      </c>
      <c r="B128" t="inlineStr">
        <is>
          <t>SHIFT-PRE-20251121</t>
        </is>
      </c>
      <c r="C128" t="inlineStr">
        <is>
          <t>LINE-S01</t>
        </is>
      </c>
      <c r="D128" t="inlineStr">
        <is>
          <t>稳态基准线</t>
        </is>
      </c>
      <c r="E128" t="inlineStr">
        <is>
          <t>稳定生产、波动较小，作为横向比较基准</t>
        </is>
      </c>
      <c r="F128" t="inlineStr">
        <is>
          <t>改善前</t>
        </is>
      </c>
      <c r="G128" s="57" t="n">
        <v>45982</v>
      </c>
      <c r="H128" t="inlineStr">
        <is>
          <t>智能终端系列</t>
        </is>
      </c>
      <c r="I128" s="58" t="n">
        <v>27900</v>
      </c>
      <c r="J128" s="55" t="n">
        <v>0.8344</v>
      </c>
      <c r="K128" s="55" t="n">
        <v>0.935733</v>
      </c>
      <c r="L128" s="55" t="n">
        <v>0.970278</v>
      </c>
      <c r="M128" s="55">
        <f>J128*K128*L128</f>
        <v/>
      </c>
      <c r="N128" s="58" t="n">
        <v>15521</v>
      </c>
      <c r="O128" s="58">
        <f>ROUND(N128*L128,0)</f>
        <v/>
      </c>
      <c r="P128" s="55">
        <f>IF(N128=0,0,O128/N128)</f>
        <v/>
      </c>
      <c r="Q128" s="58" t="n">
        <v>3287</v>
      </c>
      <c r="R128" s="58" t="n">
        <v>1632</v>
      </c>
      <c r="S128" s="58" t="n">
        <v>21835</v>
      </c>
      <c r="T128" s="58" t="n">
        <v>1210</v>
      </c>
      <c r="U128" s="55" t="n">
        <v>0.78</v>
      </c>
      <c r="V128" s="55">
        <f>M128-U128</f>
        <v/>
      </c>
      <c r="W128">
        <f>IF(OR(J128&lt;0.65,L128&lt;0.96,M128&lt;0.6),"高",IF(OR(J128&lt;0.78,K128&lt;0.88,L128&lt;0.98,M128&lt;0.75),"中","低"))</f>
        <v/>
      </c>
      <c r="X128" t="inlineStr">
        <is>
          <t>团队模拟数据（基于公开单线数据派生）</t>
        </is>
      </c>
      <c r="Y128" t="inlineStr">
        <is>
          <t>https://zenodo.org/records/17855209</t>
        </is>
      </c>
      <c r="Z128" t="inlineStr">
        <is>
          <t>SIM-v2.2-20260807-20260804</t>
        </is>
      </c>
      <c r="AA128" t="inlineStr">
        <is>
          <t>基于SHIFT-PRE-20251121；应用稳态基准线的改善前参数、确定性周期扰动及停机事件缩放</t>
        </is>
      </c>
    </row>
    <row r="129">
      <c r="A129" t="inlineStr">
        <is>
          <t>LINE-S02-PRE-20251121</t>
        </is>
      </c>
      <c r="B129" t="inlineStr">
        <is>
          <t>SHIFT-PRE-20251121</t>
        </is>
      </c>
      <c r="C129" t="inlineStr">
        <is>
          <t>LINE-S02</t>
        </is>
      </c>
      <c r="D129" t="inlineStr">
        <is>
          <t>设备瓶颈线</t>
        </is>
      </c>
      <c r="E129" t="inlineStr">
        <is>
          <t>关键设备停机偏多，改善后故障影响逐步收敛</t>
        </is>
      </c>
      <c r="F129" t="inlineStr">
        <is>
          <t>改善前</t>
        </is>
      </c>
      <c r="G129" s="57" t="n">
        <v>45982</v>
      </c>
      <c r="H129" t="inlineStr">
        <is>
          <t>视觉设备系列</t>
        </is>
      </c>
      <c r="I129" s="58" t="n">
        <v>27900</v>
      </c>
      <c r="J129" s="55" t="n">
        <v>0.743733</v>
      </c>
      <c r="K129" s="55" t="n">
        <v>0.9074</v>
      </c>
      <c r="L129" s="55" t="n">
        <v>0.967722</v>
      </c>
      <c r="M129" s="55">
        <f>J129*K129*L129</f>
        <v/>
      </c>
      <c r="N129" s="58" t="n">
        <v>15388</v>
      </c>
      <c r="O129" s="58">
        <f>ROUND(N129*L129,0)</f>
        <v/>
      </c>
      <c r="P129" s="55">
        <f>IF(N129=0,0,O129/N129)</f>
        <v/>
      </c>
      <c r="Q129" s="58" t="n">
        <v>3421</v>
      </c>
      <c r="R129" s="58" t="n">
        <v>2640</v>
      </c>
      <c r="S129" s="58" t="n">
        <v>20382</v>
      </c>
      <c r="T129" s="58" t="n">
        <v>1381</v>
      </c>
      <c r="U129" s="55" t="n">
        <v>0.74</v>
      </c>
      <c r="V129" s="55">
        <f>M129-U129</f>
        <v/>
      </c>
      <c r="W129">
        <f>IF(OR(J129&lt;0.65,L129&lt;0.96,M129&lt;0.6),"高",IF(OR(J129&lt;0.78,K129&lt;0.88,L129&lt;0.98,M129&lt;0.75),"中","低"))</f>
        <v/>
      </c>
      <c r="X129" t="inlineStr">
        <is>
          <t>团队模拟数据（基于公开单线数据派生）</t>
        </is>
      </c>
      <c r="Y129" t="inlineStr">
        <is>
          <t>https://zenodo.org/records/17855209</t>
        </is>
      </c>
      <c r="Z129" t="inlineStr">
        <is>
          <t>SIM-v2.2-20260807-20260804</t>
        </is>
      </c>
      <c r="AA129" t="inlineStr">
        <is>
          <t>基于SHIFT-PRE-20251121；应用设备瓶颈线的改善前参数、确定性周期扰动及停机事件缩放</t>
        </is>
      </c>
    </row>
    <row r="130">
      <c r="A130" t="inlineStr">
        <is>
          <t>LINE-S03-PRE-20251121</t>
        </is>
      </c>
      <c r="B130" t="inlineStr">
        <is>
          <t>SHIFT-PRE-20251121</t>
        </is>
      </c>
      <c r="C130" t="inlineStr">
        <is>
          <t>LINE-S03</t>
        </is>
      </c>
      <c r="D130" t="inlineStr">
        <is>
          <t>质量波动线</t>
        </is>
      </c>
      <c r="E130" t="inlineStr">
        <is>
          <t>产能较高但质量与节拍波动，改善后质量损失下降</t>
        </is>
      </c>
      <c r="F130" t="inlineStr">
        <is>
          <t>改善前</t>
        </is>
      </c>
      <c r="G130" s="57" t="n">
        <v>45982</v>
      </c>
      <c r="H130" t="inlineStr">
        <is>
          <t>音频模组系列</t>
        </is>
      </c>
      <c r="I130" s="58" t="n">
        <v>27900</v>
      </c>
      <c r="J130" s="55" t="n">
        <v>0.8234</v>
      </c>
      <c r="K130" s="55" t="n">
        <v>0.905733</v>
      </c>
      <c r="L130" s="55" t="n">
        <v>0.946611</v>
      </c>
      <c r="M130" s="55">
        <f>J130*K130*L130</f>
        <v/>
      </c>
      <c r="N130" s="58" t="n">
        <v>16962</v>
      </c>
      <c r="O130" s="58">
        <f>ROUND(N130*L130,0)</f>
        <v/>
      </c>
      <c r="P130" s="55">
        <f>IF(N130=0,0,O130/N130)</f>
        <v/>
      </c>
      <c r="Q130" s="58" t="n">
        <v>3354</v>
      </c>
      <c r="R130" s="58" t="n">
        <v>2028</v>
      </c>
      <c r="S130" s="58" t="n">
        <v>22760</v>
      </c>
      <c r="T130" s="58" t="n">
        <v>1578</v>
      </c>
      <c r="U130" s="55" t="n">
        <v>0.76</v>
      </c>
      <c r="V130" s="55">
        <f>M130-U130</f>
        <v/>
      </c>
      <c r="W130">
        <f>IF(OR(J130&lt;0.65,L130&lt;0.96,M130&lt;0.6),"高",IF(OR(J130&lt;0.78,K130&lt;0.88,L130&lt;0.98,M130&lt;0.75),"中","低"))</f>
        <v/>
      </c>
      <c r="X130" t="inlineStr">
        <is>
          <t>团队模拟数据（基于公开单线数据派生）</t>
        </is>
      </c>
      <c r="Y130" t="inlineStr">
        <is>
          <t>https://zenodo.org/records/17855209</t>
        </is>
      </c>
      <c r="Z130" t="inlineStr">
        <is>
          <t>SIM-v2.2-20260807-20260804</t>
        </is>
      </c>
      <c r="AA130" t="inlineStr">
        <is>
          <t>基于SHIFT-PRE-20251121；应用质量波动线的改善前参数、确定性周期扰动及停机事件缩放</t>
        </is>
      </c>
    </row>
    <row r="131">
      <c r="A131" t="inlineStr">
        <is>
          <t>LINE-S01-PRE-20251124</t>
        </is>
      </c>
      <c r="B131" t="inlineStr">
        <is>
          <t>SHIFT-PRE-20251124</t>
        </is>
      </c>
      <c r="C131" t="inlineStr">
        <is>
          <t>LINE-S01</t>
        </is>
      </c>
      <c r="D131" t="inlineStr">
        <is>
          <t>稳态基准线</t>
        </is>
      </c>
      <c r="E131" t="inlineStr">
        <is>
          <t>稳定生产、波动较小，作为横向比较基准</t>
        </is>
      </c>
      <c r="F131" t="inlineStr">
        <is>
          <t>改善前</t>
        </is>
      </c>
      <c r="G131" s="57" t="n">
        <v>45985</v>
      </c>
      <c r="H131" t="inlineStr">
        <is>
          <t>智能终端系列</t>
        </is>
      </c>
      <c r="I131" s="58" t="n">
        <v>28447</v>
      </c>
      <c r="J131" s="55" t="n">
        <v>0.898933</v>
      </c>
      <c r="K131" s="55" t="n">
        <v>0.9465</v>
      </c>
      <c r="L131" s="55" t="n">
        <v>0.982944</v>
      </c>
      <c r="M131" s="55">
        <f>J131*K131*L131</f>
        <v/>
      </c>
      <c r="N131" s="58" t="n">
        <v>56667</v>
      </c>
      <c r="O131" s="58">
        <f>ROUND(N131*L131,0)</f>
        <v/>
      </c>
      <c r="P131" s="55">
        <f>IF(N131=0,0,O131/N131)</f>
        <v/>
      </c>
      <c r="Q131" s="58" t="n">
        <v>2267</v>
      </c>
      <c r="R131" s="58" t="n">
        <v>2364</v>
      </c>
      <c r="S131" s="58" t="n">
        <v>22375</v>
      </c>
      <c r="T131" s="58" t="n">
        <v>2035</v>
      </c>
      <c r="U131" s="55" t="n">
        <v>0.78</v>
      </c>
      <c r="V131" s="55">
        <f>M131-U131</f>
        <v/>
      </c>
      <c r="W131">
        <f>IF(OR(J131&lt;0.65,L131&lt;0.96,M131&lt;0.6),"高",IF(OR(J131&lt;0.78,K131&lt;0.88,L131&lt;0.98,M131&lt;0.75),"中","低"))</f>
        <v/>
      </c>
      <c r="X131" t="inlineStr">
        <is>
          <t>团队模拟数据（基于公开单线数据派生）</t>
        </is>
      </c>
      <c r="Y131" t="inlineStr">
        <is>
          <t>https://zenodo.org/records/17855209</t>
        </is>
      </c>
      <c r="Z131" t="inlineStr">
        <is>
          <t>SIM-v2.2-20260807-20260804</t>
        </is>
      </c>
      <c r="AA131" t="inlineStr">
        <is>
          <t>基于SHIFT-PRE-20251124；应用稳态基准线的改善前参数、确定性周期扰动及停机事件缩放</t>
        </is>
      </c>
    </row>
    <row r="132">
      <c r="A132" t="inlineStr">
        <is>
          <t>LINE-S02-PRE-20251124</t>
        </is>
      </c>
      <c r="B132" t="inlineStr">
        <is>
          <t>SHIFT-PRE-20251124</t>
        </is>
      </c>
      <c r="C132" t="inlineStr">
        <is>
          <t>LINE-S02</t>
        </is>
      </c>
      <c r="D132" t="inlineStr">
        <is>
          <t>设备瓶颈线</t>
        </is>
      </c>
      <c r="E132" t="inlineStr">
        <is>
          <t>关键设备停机偏多，改善后故障影响逐步收敛</t>
        </is>
      </c>
      <c r="F132" t="inlineStr">
        <is>
          <t>改善前</t>
        </is>
      </c>
      <c r="G132" s="57" t="n">
        <v>45985</v>
      </c>
      <c r="H132" t="inlineStr">
        <is>
          <t>视觉设备系列</t>
        </is>
      </c>
      <c r="I132" s="58" t="n">
        <v>28447</v>
      </c>
      <c r="J132" s="55" t="n">
        <v>0.808267</v>
      </c>
      <c r="K132" s="55" t="n">
        <v>0.918167</v>
      </c>
      <c r="L132" s="55" t="n">
        <v>0.988833</v>
      </c>
      <c r="M132" s="55">
        <f>J132*K132*L132</f>
        <v/>
      </c>
      <c r="N132" s="58" t="n">
        <v>52172</v>
      </c>
      <c r="O132" s="58">
        <f>ROUND(N132*L132,0)</f>
        <v/>
      </c>
      <c r="P132" s="55">
        <f>IF(N132=0,0,O132/N132)</f>
        <v/>
      </c>
      <c r="Q132" s="58" t="n">
        <v>2359</v>
      </c>
      <c r="R132" s="58" t="n">
        <v>3834</v>
      </c>
      <c r="S132" s="58" t="n">
        <v>21779</v>
      </c>
      <c r="T132" s="58" t="n">
        <v>2323</v>
      </c>
      <c r="U132" s="55" t="n">
        <v>0.74</v>
      </c>
      <c r="V132" s="55">
        <f>M132-U132</f>
        <v/>
      </c>
      <c r="W132">
        <f>IF(OR(J132&lt;0.65,L132&lt;0.96,M132&lt;0.6),"高",IF(OR(J132&lt;0.78,K132&lt;0.88,L132&lt;0.98,M132&lt;0.75),"中","低"))</f>
        <v/>
      </c>
      <c r="X132" t="inlineStr">
        <is>
          <t>团队模拟数据（基于公开单线数据派生）</t>
        </is>
      </c>
      <c r="Y132" t="inlineStr">
        <is>
          <t>https://zenodo.org/records/17855209</t>
        </is>
      </c>
      <c r="Z132" t="inlineStr">
        <is>
          <t>SIM-v2.2-20260807-20260804</t>
        </is>
      </c>
      <c r="AA132" t="inlineStr">
        <is>
          <t>基于SHIFT-PRE-20251124；应用设备瓶颈线的改善前参数、确定性周期扰动及停机事件缩放</t>
        </is>
      </c>
    </row>
    <row r="133">
      <c r="A133" t="inlineStr">
        <is>
          <t>LINE-S03-PRE-20251124</t>
        </is>
      </c>
      <c r="B133" t="inlineStr">
        <is>
          <t>SHIFT-PRE-20251124</t>
        </is>
      </c>
      <c r="C133" t="inlineStr">
        <is>
          <t>LINE-S03</t>
        </is>
      </c>
      <c r="D133" t="inlineStr">
        <is>
          <t>质量波动线</t>
        </is>
      </c>
      <c r="E133" t="inlineStr">
        <is>
          <t>产能较高但质量与节拍波动，改善后质量损失下降</t>
        </is>
      </c>
      <c r="F133" t="inlineStr">
        <is>
          <t>改善前</t>
        </is>
      </c>
      <c r="G133" s="57" t="n">
        <v>45985</v>
      </c>
      <c r="H133" t="inlineStr">
        <is>
          <t>音频模组系列</t>
        </is>
      </c>
      <c r="I133" s="58" t="n">
        <v>28447</v>
      </c>
      <c r="J133" s="55" t="n">
        <v>0.8626</v>
      </c>
      <c r="K133" s="55" t="n">
        <v>0.884833</v>
      </c>
      <c r="L133" s="55" t="n">
        <v>0.959278</v>
      </c>
      <c r="M133" s="55">
        <f>J133*K133*L133</f>
        <v/>
      </c>
      <c r="N133" s="58" t="n">
        <v>61909</v>
      </c>
      <c r="O133" s="58">
        <f>ROUND(N133*L133,0)</f>
        <v/>
      </c>
      <c r="P133" s="55">
        <f>IF(N133=0,0,O133/N133)</f>
        <v/>
      </c>
      <c r="Q133" s="58" t="n">
        <v>2313</v>
      </c>
      <c r="R133" s="58" t="n">
        <v>2682</v>
      </c>
      <c r="S133" s="58" t="n">
        <v>24327</v>
      </c>
      <c r="T133" s="58" t="n">
        <v>2654</v>
      </c>
      <c r="U133" s="55" t="n">
        <v>0.76</v>
      </c>
      <c r="V133" s="55">
        <f>M133-U133</f>
        <v/>
      </c>
      <c r="W133">
        <f>IF(OR(J133&lt;0.65,L133&lt;0.96,M133&lt;0.6),"高",IF(OR(J133&lt;0.78,K133&lt;0.88,L133&lt;0.98,M133&lt;0.75),"中","低"))</f>
        <v/>
      </c>
      <c r="X133" t="inlineStr">
        <is>
          <t>团队模拟数据（基于公开单线数据派生）</t>
        </is>
      </c>
      <c r="Y133" t="inlineStr">
        <is>
          <t>https://zenodo.org/records/17855209</t>
        </is>
      </c>
      <c r="Z133" t="inlineStr">
        <is>
          <t>SIM-v2.2-20260807-20260804</t>
        </is>
      </c>
      <c r="AA133" t="inlineStr">
        <is>
          <t>基于SHIFT-PRE-20251124；应用质量波动线的改善前参数、确定性周期扰动及停机事件缩放</t>
        </is>
      </c>
    </row>
    <row r="134">
      <c r="A134" t="inlineStr">
        <is>
          <t>LINE-S01-PRE-20251125</t>
        </is>
      </c>
      <c r="B134" t="inlineStr">
        <is>
          <t>SHIFT-PRE-20251125</t>
        </is>
      </c>
      <c r="C134" t="inlineStr">
        <is>
          <t>LINE-S01</t>
        </is>
      </c>
      <c r="D134" t="inlineStr">
        <is>
          <t>稳态基准线</t>
        </is>
      </c>
      <c r="E134" t="inlineStr">
        <is>
          <t>稳定生产、波动较小，作为横向比较基准</t>
        </is>
      </c>
      <c r="F134" t="inlineStr">
        <is>
          <t>改善前</t>
        </is>
      </c>
      <c r="G134" s="57" t="n">
        <v>45986</v>
      </c>
      <c r="H134" t="inlineStr">
        <is>
          <t>智能终端系列</t>
        </is>
      </c>
      <c r="I134" s="58" t="n">
        <v>28806</v>
      </c>
      <c r="J134" s="55" t="n">
        <v>0.763633</v>
      </c>
      <c r="K134" s="55" t="n">
        <v>0.949</v>
      </c>
      <c r="L134" s="55" t="n">
        <v>0.980056</v>
      </c>
      <c r="M134" s="55">
        <f>J134*K134*L134</f>
        <v/>
      </c>
      <c r="N134" s="58" t="n">
        <v>25672</v>
      </c>
      <c r="O134" s="58">
        <f>ROUND(N134*L134,0)</f>
        <v/>
      </c>
      <c r="P134" s="55">
        <f>IF(N134=0,0,O134/N134)</f>
        <v/>
      </c>
      <c r="Q134" s="58" t="n">
        <v>4365</v>
      </c>
      <c r="R134" s="58" t="n">
        <v>3234</v>
      </c>
      <c r="S134" s="58" t="n">
        <v>20363</v>
      </c>
      <c r="T134" s="58" t="n">
        <v>1314</v>
      </c>
      <c r="U134" s="55" t="n">
        <v>0.78</v>
      </c>
      <c r="V134" s="55">
        <f>M134-U134</f>
        <v/>
      </c>
      <c r="W134">
        <f>IF(OR(J134&lt;0.65,L134&lt;0.96,M134&lt;0.6),"高",IF(OR(J134&lt;0.78,K134&lt;0.88,L134&lt;0.98,M134&lt;0.75),"中","低"))</f>
        <v/>
      </c>
      <c r="X134" t="inlineStr">
        <is>
          <t>团队模拟数据（基于公开单线数据派生）</t>
        </is>
      </c>
      <c r="Y134" t="inlineStr">
        <is>
          <t>https://zenodo.org/records/17855209</t>
        </is>
      </c>
      <c r="Z134" t="inlineStr">
        <is>
          <t>SIM-v2.2-20260807-20260804</t>
        </is>
      </c>
      <c r="AA134" t="inlineStr">
        <is>
          <t>基于SHIFT-PRE-20251125；应用稳态基准线的改善前参数、确定性周期扰动及停机事件缩放</t>
        </is>
      </c>
    </row>
    <row r="135">
      <c r="A135" t="inlineStr">
        <is>
          <t>LINE-S02-PRE-20251125</t>
        </is>
      </c>
      <c r="B135" t="inlineStr">
        <is>
          <t>SHIFT-PRE-20251125</t>
        </is>
      </c>
      <c r="C135" t="inlineStr">
        <is>
          <t>LINE-S02</t>
        </is>
      </c>
      <c r="D135" t="inlineStr">
        <is>
          <t>设备瓶颈线</t>
        </is>
      </c>
      <c r="E135" t="inlineStr">
        <is>
          <t>关键设备停机偏多，改善后故障影响逐步收敛</t>
        </is>
      </c>
      <c r="F135" t="inlineStr">
        <is>
          <t>改善前</t>
        </is>
      </c>
      <c r="G135" s="57" t="n">
        <v>45986</v>
      </c>
      <c r="H135" t="inlineStr">
        <is>
          <t>视觉设备系列</t>
        </is>
      </c>
      <c r="I135" s="58" t="n">
        <v>28806</v>
      </c>
      <c r="J135" s="55" t="n">
        <v>0.6983</v>
      </c>
      <c r="K135" s="55" t="n">
        <v>0.952333</v>
      </c>
      <c r="L135" s="55" t="n">
        <v>0.9775</v>
      </c>
      <c r="M135" s="55">
        <f>J135*K135*L135</f>
        <v/>
      </c>
      <c r="N135" s="58" t="n">
        <v>23655</v>
      </c>
      <c r="O135" s="58">
        <f>ROUND(N135*L135,0)</f>
        <v/>
      </c>
      <c r="P135" s="55">
        <f>IF(N135=0,0,O135/N135)</f>
        <v/>
      </c>
      <c r="Q135" s="58" t="n">
        <v>4543</v>
      </c>
      <c r="R135" s="58" t="n">
        <v>5598</v>
      </c>
      <c r="S135" s="58" t="n">
        <v>19004</v>
      </c>
      <c r="T135" s="58" t="n">
        <v>1499</v>
      </c>
      <c r="U135" s="55" t="n">
        <v>0.74</v>
      </c>
      <c r="V135" s="55">
        <f>M135-U135</f>
        <v/>
      </c>
      <c r="W135">
        <f>IF(OR(J135&lt;0.65,L135&lt;0.96,M135&lt;0.6),"高",IF(OR(J135&lt;0.78,K135&lt;0.88,L135&lt;0.98,M135&lt;0.75),"中","低"))</f>
        <v/>
      </c>
      <c r="X135" t="inlineStr">
        <is>
          <t>团队模拟数据（基于公开单线数据派生）</t>
        </is>
      </c>
      <c r="Y135" t="inlineStr">
        <is>
          <t>https://zenodo.org/records/17855209</t>
        </is>
      </c>
      <c r="Z135" t="inlineStr">
        <is>
          <t>SIM-v2.2-20260807-20260804</t>
        </is>
      </c>
      <c r="AA135" t="inlineStr">
        <is>
          <t>基于SHIFT-PRE-20251125；应用设备瓶颈线的改善前参数、确定性周期扰动及停机事件缩放</t>
        </is>
      </c>
    </row>
    <row r="136">
      <c r="A136" t="inlineStr">
        <is>
          <t>LINE-S03-PRE-20251125</t>
        </is>
      </c>
      <c r="B136" t="inlineStr">
        <is>
          <t>SHIFT-PRE-20251125</t>
        </is>
      </c>
      <c r="C136" t="inlineStr">
        <is>
          <t>LINE-S03</t>
        </is>
      </c>
      <c r="D136" t="inlineStr">
        <is>
          <t>质量波动线</t>
        </is>
      </c>
      <c r="E136" t="inlineStr">
        <is>
          <t>产能较高但质量与节拍波动，改善后质量损失下降</t>
        </is>
      </c>
      <c r="F136" t="inlineStr">
        <is>
          <t>改善前</t>
        </is>
      </c>
      <c r="G136" s="57" t="n">
        <v>45986</v>
      </c>
      <c r="H136" t="inlineStr">
        <is>
          <t>音频模组系列</t>
        </is>
      </c>
      <c r="I136" s="58" t="n">
        <v>28806</v>
      </c>
      <c r="J136" s="55" t="n">
        <v>0.752633</v>
      </c>
      <c r="K136" s="55" t="n">
        <v>0.919</v>
      </c>
      <c r="L136" s="55" t="n">
        <v>0.956389</v>
      </c>
      <c r="M136" s="55">
        <f>J136*K136*L136</f>
        <v/>
      </c>
      <c r="N136" s="58" t="n">
        <v>26059</v>
      </c>
      <c r="O136" s="58">
        <f>ROUND(N136*L136,0)</f>
        <v/>
      </c>
      <c r="P136" s="55">
        <f>IF(N136=0,0,O136/N136)</f>
        <v/>
      </c>
      <c r="Q136" s="58" t="n">
        <v>4454</v>
      </c>
      <c r="R136" s="58" t="n">
        <v>3798</v>
      </c>
      <c r="S136" s="58" t="n">
        <v>22138</v>
      </c>
      <c r="T136" s="58" t="n">
        <v>1714</v>
      </c>
      <c r="U136" s="55" t="n">
        <v>0.76</v>
      </c>
      <c r="V136" s="55">
        <f>M136-U136</f>
        <v/>
      </c>
      <c r="W136">
        <f>IF(OR(J136&lt;0.65,L136&lt;0.96,M136&lt;0.6),"高",IF(OR(J136&lt;0.78,K136&lt;0.88,L136&lt;0.98,M136&lt;0.75),"中","低"))</f>
        <v/>
      </c>
      <c r="X136" t="inlineStr">
        <is>
          <t>团队模拟数据（基于公开单线数据派生）</t>
        </is>
      </c>
      <c r="Y136" t="inlineStr">
        <is>
          <t>https://zenodo.org/records/17855209</t>
        </is>
      </c>
      <c r="Z136" t="inlineStr">
        <is>
          <t>SIM-v2.2-20260807-20260804</t>
        </is>
      </c>
      <c r="AA136" t="inlineStr">
        <is>
          <t>基于SHIFT-PRE-20251125；应用质量波动线的改善前参数、确定性周期扰动及停机事件缩放</t>
        </is>
      </c>
    </row>
    <row r="137">
      <c r="A137" t="inlineStr">
        <is>
          <t>LINE-S01-PRE-20251126</t>
        </is>
      </c>
      <c r="B137" t="inlineStr">
        <is>
          <t>SHIFT-PRE-20251126</t>
        </is>
      </c>
      <c r="C137" t="inlineStr">
        <is>
          <t>LINE-S01</t>
        </is>
      </c>
      <c r="D137" t="inlineStr">
        <is>
          <t>稳态基准线</t>
        </is>
      </c>
      <c r="E137" t="inlineStr">
        <is>
          <t>稳定生产、波动较小，作为横向比较基准</t>
        </is>
      </c>
      <c r="F137" t="inlineStr">
        <is>
          <t>改善前</t>
        </is>
      </c>
      <c r="G137" s="57" t="n">
        <v>45987</v>
      </c>
      <c r="H137" t="inlineStr">
        <is>
          <t>智能终端系列</t>
        </is>
      </c>
      <c r="I137" s="58" t="n">
        <v>22572</v>
      </c>
      <c r="J137" s="55" t="n">
        <v>0.838767</v>
      </c>
      <c r="K137" s="55" t="n">
        <v>0.968167</v>
      </c>
      <c r="L137" s="55" t="n">
        <v>0.993067</v>
      </c>
      <c r="M137" s="55">
        <f>J137*K137*L137</f>
        <v/>
      </c>
      <c r="N137" s="58" t="n">
        <v>27669</v>
      </c>
      <c r="O137" s="58">
        <f>ROUND(N137*L137,0)</f>
        <v/>
      </c>
      <c r="P137" s="55">
        <f>IF(N137=0,0,O137/N137)</f>
        <v/>
      </c>
      <c r="Q137" s="58" t="n">
        <v>7113</v>
      </c>
      <c r="R137" s="58" t="n">
        <v>2832</v>
      </c>
      <c r="S137" s="58" t="n">
        <v>16913</v>
      </c>
      <c r="T137" s="58" t="n">
        <v>1106</v>
      </c>
      <c r="U137" s="55" t="n">
        <v>0.78</v>
      </c>
      <c r="V137" s="55">
        <f>M137-U137</f>
        <v/>
      </c>
      <c r="W137">
        <f>IF(OR(J137&lt;0.65,L137&lt;0.96,M137&lt;0.6),"高",IF(OR(J137&lt;0.78,K137&lt;0.88,L137&lt;0.98,M137&lt;0.75),"中","低"))</f>
        <v/>
      </c>
      <c r="X137" t="inlineStr">
        <is>
          <t>团队模拟数据（基于公开单线数据派生）</t>
        </is>
      </c>
      <c r="Y137" t="inlineStr">
        <is>
          <t>https://zenodo.org/records/17855209</t>
        </is>
      </c>
      <c r="Z137" t="inlineStr">
        <is>
          <t>SIM-v2.2-20260807-20260804</t>
        </is>
      </c>
      <c r="AA137" t="inlineStr">
        <is>
          <t>基于SHIFT-PRE-20251126；应用稳态基准线的改善前参数、确定性周期扰动及停机事件缩放</t>
        </is>
      </c>
    </row>
    <row r="138">
      <c r="A138" t="inlineStr">
        <is>
          <t>LINE-S02-PRE-20251126</t>
        </is>
      </c>
      <c r="B138" t="inlineStr">
        <is>
          <t>SHIFT-PRE-20251126</t>
        </is>
      </c>
      <c r="C138" t="inlineStr">
        <is>
          <t>LINE-S02</t>
        </is>
      </c>
      <c r="D138" t="inlineStr">
        <is>
          <t>设备瓶颈线</t>
        </is>
      </c>
      <c r="E138" t="inlineStr">
        <is>
          <t>关键设备停机偏多，改善后故障影响逐步收敛</t>
        </is>
      </c>
      <c r="F138" t="inlineStr">
        <is>
          <t>改善前</t>
        </is>
      </c>
      <c r="G138" s="57" t="n">
        <v>45987</v>
      </c>
      <c r="H138" t="inlineStr">
        <is>
          <t>视觉设备系列</t>
        </is>
      </c>
      <c r="I138" s="58" t="n">
        <v>22572</v>
      </c>
      <c r="J138" s="55" t="n">
        <v>0.7481</v>
      </c>
      <c r="K138" s="55" t="n">
        <v>0.939833</v>
      </c>
      <c r="L138" s="55" t="n">
        <v>0.990511</v>
      </c>
      <c r="M138" s="55">
        <f>J138*K138*L138</f>
        <v/>
      </c>
      <c r="N138" s="58" t="n">
        <v>27424</v>
      </c>
      <c r="O138" s="58">
        <f>ROUND(N138*L138,0)</f>
        <v/>
      </c>
      <c r="P138" s="55">
        <f>IF(N138=0,0,O138/N138)</f>
        <v/>
      </c>
      <c r="Q138" s="58" t="n">
        <v>7403</v>
      </c>
      <c r="R138" s="58" t="n">
        <v>4206</v>
      </c>
      <c r="S138" s="58" t="n">
        <v>16467</v>
      </c>
      <c r="T138" s="58" t="n">
        <v>1262</v>
      </c>
      <c r="U138" s="55" t="n">
        <v>0.74</v>
      </c>
      <c r="V138" s="55">
        <f>M138-U138</f>
        <v/>
      </c>
      <c r="W138">
        <f>IF(OR(J138&lt;0.65,L138&lt;0.96,M138&lt;0.6),"高",IF(OR(J138&lt;0.78,K138&lt;0.88,L138&lt;0.98,M138&lt;0.75),"中","低"))</f>
        <v/>
      </c>
      <c r="X138" t="inlineStr">
        <is>
          <t>团队模拟数据（基于公开单线数据派生）</t>
        </is>
      </c>
      <c r="Y138" t="inlineStr">
        <is>
          <t>https://zenodo.org/records/17855209</t>
        </is>
      </c>
      <c r="Z138" t="inlineStr">
        <is>
          <t>SIM-v2.2-20260807-20260804</t>
        </is>
      </c>
      <c r="AA138" t="inlineStr">
        <is>
          <t>基于SHIFT-PRE-20251126；应用设备瓶颈线的改善前参数、确定性周期扰动及停机事件缩放</t>
        </is>
      </c>
    </row>
    <row r="139">
      <c r="A139" t="inlineStr">
        <is>
          <t>LINE-S03-PRE-20251126</t>
        </is>
      </c>
      <c r="B139" t="inlineStr">
        <is>
          <t>SHIFT-PRE-20251126</t>
        </is>
      </c>
      <c r="C139" t="inlineStr">
        <is>
          <t>LINE-S03</t>
        </is>
      </c>
      <c r="D139" t="inlineStr">
        <is>
          <t>质量波动线</t>
        </is>
      </c>
      <c r="E139" t="inlineStr">
        <is>
          <t>产能较高但质量与节拍波动，改善后质量损失下降</t>
        </is>
      </c>
      <c r="F139" t="inlineStr">
        <is>
          <t>改善前</t>
        </is>
      </c>
      <c r="G139" s="57" t="n">
        <v>45987</v>
      </c>
      <c r="H139" t="inlineStr">
        <is>
          <t>音频模组系列</t>
        </is>
      </c>
      <c r="I139" s="58" t="n">
        <v>22572</v>
      </c>
      <c r="J139" s="55" t="n">
        <v>0.827767</v>
      </c>
      <c r="K139" s="55" t="n">
        <v>0.938167</v>
      </c>
      <c r="L139" s="55" t="n">
        <v>0.9694</v>
      </c>
      <c r="M139" s="55">
        <f>J139*K139*L139</f>
        <v/>
      </c>
      <c r="N139" s="58" t="n">
        <v>30236</v>
      </c>
      <c r="O139" s="58">
        <f>ROUND(N139*L139,0)</f>
        <v/>
      </c>
      <c r="P139" s="55">
        <f>IF(N139=0,0,O139/N139)</f>
        <v/>
      </c>
      <c r="Q139" s="58" t="n">
        <v>7258</v>
      </c>
      <c r="R139" s="58" t="n">
        <v>3048</v>
      </c>
      <c r="S139" s="58" t="n">
        <v>18390</v>
      </c>
      <c r="T139" s="58" t="n">
        <v>1442</v>
      </c>
      <c r="U139" s="55" t="n">
        <v>0.76</v>
      </c>
      <c r="V139" s="55">
        <f>M139-U139</f>
        <v/>
      </c>
      <c r="W139">
        <f>IF(OR(J139&lt;0.65,L139&lt;0.96,M139&lt;0.6),"高",IF(OR(J139&lt;0.78,K139&lt;0.88,L139&lt;0.98,M139&lt;0.75),"中","低"))</f>
        <v/>
      </c>
      <c r="X139" t="inlineStr">
        <is>
          <t>团队模拟数据（基于公开单线数据派生）</t>
        </is>
      </c>
      <c r="Y139" t="inlineStr">
        <is>
          <t>https://zenodo.org/records/17855209</t>
        </is>
      </c>
      <c r="Z139" t="inlineStr">
        <is>
          <t>SIM-v2.2-20260807-20260804</t>
        </is>
      </c>
      <c r="AA139" t="inlineStr">
        <is>
          <t>基于SHIFT-PRE-20251126；应用质量波动线的改善前参数、确定性周期扰动及停机事件缩放</t>
        </is>
      </c>
    </row>
    <row r="140">
      <c r="A140" t="inlineStr">
        <is>
          <t>LINE-S01-PRE-20251127</t>
        </is>
      </c>
      <c r="B140" t="inlineStr">
        <is>
          <t>SHIFT-PRE-20251127</t>
        </is>
      </c>
      <c r="C140" t="inlineStr">
        <is>
          <t>LINE-S01</t>
        </is>
      </c>
      <c r="D140" t="inlineStr">
        <is>
          <t>稳态基准线</t>
        </is>
      </c>
      <c r="E140" t="inlineStr">
        <is>
          <t>稳定生产、波动较小，作为横向比较基准</t>
        </is>
      </c>
      <c r="F140" t="inlineStr">
        <is>
          <t>改善前</t>
        </is>
      </c>
      <c r="G140" s="57" t="n">
        <v>45988</v>
      </c>
      <c r="H140" t="inlineStr">
        <is>
          <t>智能终端系列</t>
        </is>
      </c>
      <c r="I140" s="58" t="n">
        <v>25080</v>
      </c>
      <c r="J140" s="55" t="n">
        <v>0.8546</v>
      </c>
      <c r="K140" s="55" t="n">
        <v>0.893567</v>
      </c>
      <c r="L140" s="55" t="n">
        <v>0.981533</v>
      </c>
      <c r="M140" s="55">
        <f>J140*K140*L140</f>
        <v/>
      </c>
      <c r="N140" s="58" t="n">
        <v>18792</v>
      </c>
      <c r="O140" s="58">
        <f>ROUND(N140*L140,0)</f>
        <v/>
      </c>
      <c r="P140" s="55">
        <f>IF(N140=0,0,O140/N140)</f>
        <v/>
      </c>
      <c r="Q140" s="58" t="n">
        <v>6864</v>
      </c>
      <c r="R140" s="58" t="n">
        <v>1794</v>
      </c>
      <c r="S140" s="58" t="n">
        <v>18350</v>
      </c>
      <c r="T140" s="58" t="n">
        <v>2060</v>
      </c>
      <c r="U140" s="55" t="n">
        <v>0.78</v>
      </c>
      <c r="V140" s="55">
        <f>M140-U140</f>
        <v/>
      </c>
      <c r="W140">
        <f>IF(OR(J140&lt;0.65,L140&lt;0.96,M140&lt;0.6),"高",IF(OR(J140&lt;0.78,K140&lt;0.88,L140&lt;0.98,M140&lt;0.75),"中","低"))</f>
        <v/>
      </c>
      <c r="X140" t="inlineStr">
        <is>
          <t>团队模拟数据（基于公开单线数据派生）</t>
        </is>
      </c>
      <c r="Y140" t="inlineStr">
        <is>
          <t>https://zenodo.org/records/17855209</t>
        </is>
      </c>
      <c r="Z140" t="inlineStr">
        <is>
          <t>SIM-v2.2-20260807-20260804</t>
        </is>
      </c>
      <c r="AA140" t="inlineStr">
        <is>
          <t>基于SHIFT-PRE-20251127；应用稳态基准线的改善前参数、确定性周期扰动及停机事件缩放</t>
        </is>
      </c>
    </row>
    <row r="141">
      <c r="A141" t="inlineStr">
        <is>
          <t>LINE-S02-PRE-20251127</t>
        </is>
      </c>
      <c r="B141" t="inlineStr">
        <is>
          <t>SHIFT-PRE-20251127</t>
        </is>
      </c>
      <c r="C141" t="inlineStr">
        <is>
          <t>LINE-S02</t>
        </is>
      </c>
      <c r="D141" t="inlineStr">
        <is>
          <t>设备瓶颈线</t>
        </is>
      </c>
      <c r="E141" t="inlineStr">
        <is>
          <t>关键设备停机偏多，改善后故障影响逐步收敛</t>
        </is>
      </c>
      <c r="F141" t="inlineStr">
        <is>
          <t>改善前</t>
        </is>
      </c>
      <c r="G141" s="57" t="n">
        <v>45988</v>
      </c>
      <c r="H141" t="inlineStr">
        <is>
          <t>视觉设备系列</t>
        </is>
      </c>
      <c r="I141" s="58" t="n">
        <v>25080</v>
      </c>
      <c r="J141" s="55" t="n">
        <v>0.763933</v>
      </c>
      <c r="K141" s="55" t="n">
        <v>0.8969</v>
      </c>
      <c r="L141" s="55" t="n">
        <v>0.987422</v>
      </c>
      <c r="M141" s="55">
        <f>J141*K141*L141</f>
        <v/>
      </c>
      <c r="N141" s="58" t="n">
        <v>17305</v>
      </c>
      <c r="O141" s="58">
        <f>ROUND(N141*L141,0)</f>
        <v/>
      </c>
      <c r="P141" s="55">
        <f>IF(N141=0,0,O141/N141)</f>
        <v/>
      </c>
      <c r="Q141" s="58" t="n">
        <v>7144</v>
      </c>
      <c r="R141" s="58" t="n">
        <v>3240</v>
      </c>
      <c r="S141" s="58" t="n">
        <v>17122</v>
      </c>
      <c r="T141" s="58" t="n">
        <v>2351</v>
      </c>
      <c r="U141" s="55" t="n">
        <v>0.74</v>
      </c>
      <c r="V141" s="55">
        <f>M141-U141</f>
        <v/>
      </c>
      <c r="W141">
        <f>IF(OR(J141&lt;0.65,L141&lt;0.96,M141&lt;0.6),"高",IF(OR(J141&lt;0.78,K141&lt;0.88,L141&lt;0.98,M141&lt;0.75),"中","低"))</f>
        <v/>
      </c>
      <c r="X141" t="inlineStr">
        <is>
          <t>团队模拟数据（基于公开单线数据派生）</t>
        </is>
      </c>
      <c r="Y141" t="inlineStr">
        <is>
          <t>https://zenodo.org/records/17855209</t>
        </is>
      </c>
      <c r="Z141" t="inlineStr">
        <is>
          <t>SIM-v2.2-20260807-20260804</t>
        </is>
      </c>
      <c r="AA141" t="inlineStr">
        <is>
          <t>基于SHIFT-PRE-20251127；应用设备瓶颈线的改善前参数、确定性周期扰动及停机事件缩放</t>
        </is>
      </c>
    </row>
    <row r="142">
      <c r="A142" t="inlineStr">
        <is>
          <t>LINE-S03-PRE-20251127</t>
        </is>
      </c>
      <c r="B142" t="inlineStr">
        <is>
          <t>SHIFT-PRE-20251127</t>
        </is>
      </c>
      <c r="C142" t="inlineStr">
        <is>
          <t>LINE-S03</t>
        </is>
      </c>
      <c r="D142" t="inlineStr">
        <is>
          <t>质量波动线</t>
        </is>
      </c>
      <c r="E142" t="inlineStr">
        <is>
          <t>产能较高但质量与节拍波动，改善后质量损失下降</t>
        </is>
      </c>
      <c r="F142" t="inlineStr">
        <is>
          <t>改善前</t>
        </is>
      </c>
      <c r="G142" s="57" t="n">
        <v>45988</v>
      </c>
      <c r="H142" t="inlineStr">
        <is>
          <t>音频模组系列</t>
        </is>
      </c>
      <c r="I142" s="58" t="n">
        <v>25080</v>
      </c>
      <c r="J142" s="55" t="n">
        <v>0.818267</v>
      </c>
      <c r="K142" s="55" t="n">
        <v>0.863567</v>
      </c>
      <c r="L142" s="55" t="n">
        <v>0.957867</v>
      </c>
      <c r="M142" s="55">
        <f>J142*K142*L142</f>
        <v/>
      </c>
      <c r="N142" s="58" t="n">
        <v>20528</v>
      </c>
      <c r="O142" s="58">
        <f>ROUND(N142*L142,0)</f>
        <v/>
      </c>
      <c r="P142" s="55">
        <f>IF(N142=0,0,O142/N142)</f>
        <v/>
      </c>
      <c r="Q142" s="58" t="n">
        <v>7004</v>
      </c>
      <c r="R142" s="58" t="n">
        <v>2004</v>
      </c>
      <c r="S142" s="58" t="n">
        <v>19951</v>
      </c>
      <c r="T142" s="58" t="n">
        <v>2687</v>
      </c>
      <c r="U142" s="55" t="n">
        <v>0.76</v>
      </c>
      <c r="V142" s="55">
        <f>M142-U142</f>
        <v/>
      </c>
      <c r="W142">
        <f>IF(OR(J142&lt;0.65,L142&lt;0.96,M142&lt;0.6),"高",IF(OR(J142&lt;0.78,K142&lt;0.88,L142&lt;0.98,M142&lt;0.75),"中","低"))</f>
        <v/>
      </c>
      <c r="X142" t="inlineStr">
        <is>
          <t>团队模拟数据（基于公开单线数据派生）</t>
        </is>
      </c>
      <c r="Y142" t="inlineStr">
        <is>
          <t>https://zenodo.org/records/17855209</t>
        </is>
      </c>
      <c r="Z142" t="inlineStr">
        <is>
          <t>SIM-v2.2-20260807-20260804</t>
        </is>
      </c>
      <c r="AA142" t="inlineStr">
        <is>
          <t>基于SHIFT-PRE-20251127；应用质量波动线的改善前参数、确定性周期扰动及停机事件缩放</t>
        </is>
      </c>
    </row>
    <row r="143">
      <c r="A143" t="inlineStr">
        <is>
          <t>LINE-S01-PRE-20251128</t>
        </is>
      </c>
      <c r="B143" t="inlineStr">
        <is>
          <t>SHIFT-PRE-20251128</t>
        </is>
      </c>
      <c r="C143" t="inlineStr">
        <is>
          <t>LINE-S01</t>
        </is>
      </c>
      <c r="D143" t="inlineStr">
        <is>
          <t>稳态基准线</t>
        </is>
      </c>
      <c r="E143" t="inlineStr">
        <is>
          <t>稳定生产、波动较小，作为横向比较基准</t>
        </is>
      </c>
      <c r="F143" t="inlineStr">
        <is>
          <t>改善前</t>
        </is>
      </c>
      <c r="G143" s="57" t="n">
        <v>45989</v>
      </c>
      <c r="H143" t="inlineStr">
        <is>
          <t>智能终端系列</t>
        </is>
      </c>
      <c r="I143" s="58" t="n">
        <v>26400</v>
      </c>
      <c r="J143" s="55" t="n">
        <v>0.6552</v>
      </c>
      <c r="K143" s="55" t="n">
        <v>0.964933</v>
      </c>
      <c r="L143" s="55" t="n">
        <v>0.990544</v>
      </c>
      <c r="M143" s="55">
        <f>J143*K143*L143</f>
        <v/>
      </c>
      <c r="N143" s="58" t="n">
        <v>23133</v>
      </c>
      <c r="O143" s="58">
        <f>ROUND(N143*L143,0)</f>
        <v/>
      </c>
      <c r="P143" s="55">
        <f>IF(N143=0,0,O143/N143)</f>
        <v/>
      </c>
      <c r="Q143" s="58" t="n">
        <v>2270</v>
      </c>
      <c r="R143" s="58" t="n">
        <v>7662</v>
      </c>
      <c r="S143" s="58" t="n">
        <v>16064</v>
      </c>
      <c r="T143" s="58" t="n">
        <v>939</v>
      </c>
      <c r="U143" s="55" t="n">
        <v>0.78</v>
      </c>
      <c r="V143" s="55">
        <f>M143-U143</f>
        <v/>
      </c>
      <c r="W143">
        <f>IF(OR(J143&lt;0.65,L143&lt;0.96,M143&lt;0.6),"高",IF(OR(J143&lt;0.78,K143&lt;0.88,L143&lt;0.98,M143&lt;0.75),"中","低"))</f>
        <v/>
      </c>
      <c r="X143" t="inlineStr">
        <is>
          <t>团队模拟数据（基于公开单线数据派生）</t>
        </is>
      </c>
      <c r="Y143" t="inlineStr">
        <is>
          <t>https://zenodo.org/records/17855209</t>
        </is>
      </c>
      <c r="Z143" t="inlineStr">
        <is>
          <t>SIM-v2.2-20260807-20260804</t>
        </is>
      </c>
      <c r="AA143" t="inlineStr">
        <is>
          <t>基于SHIFT-PRE-20251128；应用稳态基准线的改善前参数、确定性周期扰动及停机事件缩放</t>
        </is>
      </c>
    </row>
    <row r="144">
      <c r="A144" t="inlineStr">
        <is>
          <t>LINE-S02-PRE-20251128</t>
        </is>
      </c>
      <c r="B144" t="inlineStr">
        <is>
          <t>SHIFT-PRE-20251128</t>
        </is>
      </c>
      <c r="C144" t="inlineStr">
        <is>
          <t>LINE-S02</t>
        </is>
      </c>
      <c r="D144" t="inlineStr">
        <is>
          <t>设备瓶颈线</t>
        </is>
      </c>
      <c r="E144" t="inlineStr">
        <is>
          <t>关键设备停机偏多，改善后故障影响逐步收敛</t>
        </is>
      </c>
      <c r="F144" t="inlineStr">
        <is>
          <t>改善前</t>
        </is>
      </c>
      <c r="G144" s="57" t="n">
        <v>45989</v>
      </c>
      <c r="H144" t="inlineStr">
        <is>
          <t>视觉设备系列</t>
        </is>
      </c>
      <c r="I144" s="58" t="n">
        <v>26400</v>
      </c>
      <c r="J144" s="55" t="n">
        <v>0.589867</v>
      </c>
      <c r="K144" s="55" t="n">
        <v>0.9366</v>
      </c>
      <c r="L144" s="55" t="n">
        <v>0.987989</v>
      </c>
      <c r="M144" s="55">
        <f>J144*K144*L144</f>
        <v/>
      </c>
      <c r="N144" s="58" t="n">
        <v>22947</v>
      </c>
      <c r="O144" s="58">
        <f>ROUND(N144*L144,0)</f>
        <v/>
      </c>
      <c r="P144" s="55">
        <f>IF(N144=0,0,O144/N144)</f>
        <v/>
      </c>
      <c r="Q144" s="58" t="n">
        <v>2362</v>
      </c>
      <c r="R144" s="58" t="n">
        <v>12168</v>
      </c>
      <c r="S144" s="58" t="n">
        <v>14993</v>
      </c>
      <c r="T144" s="58" t="n">
        <v>1072</v>
      </c>
      <c r="U144" s="55" t="n">
        <v>0.74</v>
      </c>
      <c r="V144" s="55">
        <f>M144-U144</f>
        <v/>
      </c>
      <c r="W144">
        <f>IF(OR(J144&lt;0.65,L144&lt;0.96,M144&lt;0.6),"高",IF(OR(J144&lt;0.78,K144&lt;0.88,L144&lt;0.98,M144&lt;0.75),"中","低"))</f>
        <v/>
      </c>
      <c r="X144" t="inlineStr">
        <is>
          <t>团队模拟数据（基于公开单线数据派生）</t>
        </is>
      </c>
      <c r="Y144" t="inlineStr">
        <is>
          <t>https://zenodo.org/records/17855209</t>
        </is>
      </c>
      <c r="Z144" t="inlineStr">
        <is>
          <t>SIM-v2.2-20260807-20260804</t>
        </is>
      </c>
      <c r="AA144" t="inlineStr">
        <is>
          <t>基于SHIFT-PRE-20251128；应用设备瓶颈线的改善前参数、确定性周期扰动及停机事件缩放</t>
        </is>
      </c>
    </row>
    <row r="145">
      <c r="A145" t="inlineStr">
        <is>
          <t>LINE-S03-PRE-20251128</t>
        </is>
      </c>
      <c r="B145" t="inlineStr">
        <is>
          <t>SHIFT-PRE-20251128</t>
        </is>
      </c>
      <c r="C145" t="inlineStr">
        <is>
          <t>LINE-S03</t>
        </is>
      </c>
      <c r="D145" t="inlineStr">
        <is>
          <t>质量波动线</t>
        </is>
      </c>
      <c r="E145" t="inlineStr">
        <is>
          <t>产能较高但质量与节拍波动，改善后质量损失下降</t>
        </is>
      </c>
      <c r="F145" t="inlineStr">
        <is>
          <t>改善前</t>
        </is>
      </c>
      <c r="G145" s="57" t="n">
        <v>45989</v>
      </c>
      <c r="H145" t="inlineStr">
        <is>
          <t>音频模组系列</t>
        </is>
      </c>
      <c r="I145" s="58" t="n">
        <v>26400</v>
      </c>
      <c r="J145" s="55" t="n">
        <v>0.6442</v>
      </c>
      <c r="K145" s="55" t="n">
        <v>0.934933</v>
      </c>
      <c r="L145" s="55" t="n">
        <v>0.966878</v>
      </c>
      <c r="M145" s="55">
        <f>J145*K145*L145</f>
        <v/>
      </c>
      <c r="N145" s="58" t="n">
        <v>25285</v>
      </c>
      <c r="O145" s="58">
        <f>ROUND(N145*L145,0)</f>
        <v/>
      </c>
      <c r="P145" s="55">
        <f>IF(N145=0,0,O145/N145)</f>
        <v/>
      </c>
      <c r="Q145" s="58" t="n">
        <v>2316</v>
      </c>
      <c r="R145" s="58" t="n">
        <v>9372</v>
      </c>
      <c r="S145" s="58" t="n">
        <v>17464</v>
      </c>
      <c r="T145" s="58" t="n">
        <v>1225</v>
      </c>
      <c r="U145" s="55" t="n">
        <v>0.76</v>
      </c>
      <c r="V145" s="55">
        <f>M145-U145</f>
        <v/>
      </c>
      <c r="W145">
        <f>IF(OR(J145&lt;0.65,L145&lt;0.96,M145&lt;0.6),"高",IF(OR(J145&lt;0.78,K145&lt;0.88,L145&lt;0.98,M145&lt;0.75),"中","低"))</f>
        <v/>
      </c>
      <c r="X145" t="inlineStr">
        <is>
          <t>团队模拟数据（基于公开单线数据派生）</t>
        </is>
      </c>
      <c r="Y145" t="inlineStr">
        <is>
          <t>https://zenodo.org/records/17855209</t>
        </is>
      </c>
      <c r="Z145" t="inlineStr">
        <is>
          <t>SIM-v2.2-20260807-20260804</t>
        </is>
      </c>
      <c r="AA145" t="inlineStr">
        <is>
          <t>基于SHIFT-PRE-20251128；应用质量波动线的改善前参数、确定性周期扰动及停机事件缩放</t>
        </is>
      </c>
    </row>
    <row r="146">
      <c r="A146" t="inlineStr">
        <is>
          <t>LINE-S01-PRE-20251201</t>
        </is>
      </c>
      <c r="B146" t="inlineStr">
        <is>
          <t>SHIFT-PRE-20251201</t>
        </is>
      </c>
      <c r="C146" t="inlineStr">
        <is>
          <t>LINE-S01</t>
        </is>
      </c>
      <c r="D146" t="inlineStr">
        <is>
          <t>稳态基准线</t>
        </is>
      </c>
      <c r="E146" t="inlineStr">
        <is>
          <t>稳定生产、波动较小，作为横向比较基准</t>
        </is>
      </c>
      <c r="F146" t="inlineStr">
        <is>
          <t>改善前</t>
        </is>
      </c>
      <c r="G146" s="57" t="n">
        <v>45992</v>
      </c>
      <c r="H146" t="inlineStr">
        <is>
          <t>智能终端系列</t>
        </is>
      </c>
      <c r="I146" s="58" t="n">
        <v>28353</v>
      </c>
      <c r="J146" s="55" t="n">
        <v>0.529233</v>
      </c>
      <c r="K146" s="55" t="n">
        <v>0.9512</v>
      </c>
      <c r="L146" s="55" t="n">
        <v>0.988556</v>
      </c>
      <c r="M146" s="55">
        <f>J146*K146*L146</f>
        <v/>
      </c>
      <c r="N146" s="58" t="n">
        <v>33096</v>
      </c>
      <c r="O146" s="58">
        <f>ROUND(N146*L146,0)</f>
        <v/>
      </c>
      <c r="P146" s="55">
        <f>IF(N146=0,0,O146/N146)</f>
        <v/>
      </c>
      <c r="Q146" s="58" t="n">
        <v>2890</v>
      </c>
      <c r="R146" s="58" t="n">
        <v>11130</v>
      </c>
      <c r="S146" s="58" t="n">
        <v>13154</v>
      </c>
      <c r="T146" s="58" t="n">
        <v>879</v>
      </c>
      <c r="U146" s="55" t="n">
        <v>0.78</v>
      </c>
      <c r="V146" s="55">
        <f>M146-U146</f>
        <v/>
      </c>
      <c r="W146">
        <f>IF(OR(J146&lt;0.65,L146&lt;0.96,M146&lt;0.6),"高",IF(OR(J146&lt;0.78,K146&lt;0.88,L146&lt;0.98,M146&lt;0.75),"中","低"))</f>
        <v/>
      </c>
      <c r="X146" t="inlineStr">
        <is>
          <t>团队模拟数据（基于公开单线数据派生）</t>
        </is>
      </c>
      <c r="Y146" t="inlineStr">
        <is>
          <t>https://zenodo.org/records/17855209</t>
        </is>
      </c>
      <c r="Z146" t="inlineStr">
        <is>
          <t>SIM-v2.2-20260807-20260804</t>
        </is>
      </c>
      <c r="AA146" t="inlineStr">
        <is>
          <t>基于SHIFT-PRE-20251201；应用稳态基准线的改善前参数、确定性周期扰动及停机事件缩放</t>
        </is>
      </c>
    </row>
    <row r="147">
      <c r="A147" t="inlineStr">
        <is>
          <t>LINE-S02-PRE-20251201</t>
        </is>
      </c>
      <c r="B147" t="inlineStr">
        <is>
          <t>SHIFT-PRE-20251201</t>
        </is>
      </c>
      <c r="C147" t="inlineStr">
        <is>
          <t>LINE-S02</t>
        </is>
      </c>
      <c r="D147" t="inlineStr">
        <is>
          <t>设备瓶颈线</t>
        </is>
      </c>
      <c r="E147" t="inlineStr">
        <is>
          <t>关键设备停机偏多，改善后故障影响逐步收敛</t>
        </is>
      </c>
      <c r="F147" t="inlineStr">
        <is>
          <t>改善前</t>
        </is>
      </c>
      <c r="G147" s="57" t="n">
        <v>45992</v>
      </c>
      <c r="H147" t="inlineStr">
        <is>
          <t>视觉设备系列</t>
        </is>
      </c>
      <c r="I147" s="58" t="n">
        <v>28353</v>
      </c>
      <c r="J147" s="55" t="n">
        <v>0.438567</v>
      </c>
      <c r="K147" s="55" t="n">
        <v>0.922867</v>
      </c>
      <c r="L147" s="55" t="n">
        <v>0.986</v>
      </c>
      <c r="M147" s="55">
        <f>J147*K147*L147</f>
        <v/>
      </c>
      <c r="N147" s="58" t="n">
        <v>30459</v>
      </c>
      <c r="O147" s="58">
        <f>ROUND(N147*L147,0)</f>
        <v/>
      </c>
      <c r="P147" s="55">
        <f>IF(N147=0,0,O147/N147)</f>
        <v/>
      </c>
      <c r="Q147" s="58" t="n">
        <v>3008</v>
      </c>
      <c r="R147" s="58" t="n">
        <v>17352</v>
      </c>
      <c r="S147" s="58" t="n">
        <v>12806</v>
      </c>
      <c r="T147" s="58" t="n">
        <v>1003</v>
      </c>
      <c r="U147" s="55" t="n">
        <v>0.74</v>
      </c>
      <c r="V147" s="55">
        <f>M147-U147</f>
        <v/>
      </c>
      <c r="W147">
        <f>IF(OR(J147&lt;0.65,L147&lt;0.96,M147&lt;0.6),"高",IF(OR(J147&lt;0.78,K147&lt;0.88,L147&lt;0.98,M147&lt;0.75),"中","低"))</f>
        <v/>
      </c>
      <c r="X147" t="inlineStr">
        <is>
          <t>团队模拟数据（基于公开单线数据派生）</t>
        </is>
      </c>
      <c r="Y147" t="inlineStr">
        <is>
          <t>https://zenodo.org/records/17855209</t>
        </is>
      </c>
      <c r="Z147" t="inlineStr">
        <is>
          <t>SIM-v2.2-20260807-20260804</t>
        </is>
      </c>
      <c r="AA147" t="inlineStr">
        <is>
          <t>基于SHIFT-PRE-20251201；应用设备瓶颈线的改善前参数、确定性周期扰动及停机事件缩放</t>
        </is>
      </c>
    </row>
    <row r="148">
      <c r="A148" t="inlineStr">
        <is>
          <t>LINE-S03-PRE-20251201</t>
        </is>
      </c>
      <c r="B148" t="inlineStr">
        <is>
          <t>SHIFT-PRE-20251201</t>
        </is>
      </c>
      <c r="C148" t="inlineStr">
        <is>
          <t>LINE-S03</t>
        </is>
      </c>
      <c r="D148" t="inlineStr">
        <is>
          <t>质量波动线</t>
        </is>
      </c>
      <c r="E148" t="inlineStr">
        <is>
          <t>产能较高但质量与节拍波动，改善后质量损失下降</t>
        </is>
      </c>
      <c r="F148" t="inlineStr">
        <is>
          <t>改善前</t>
        </is>
      </c>
      <c r="G148" s="57" t="n">
        <v>45992</v>
      </c>
      <c r="H148" t="inlineStr">
        <is>
          <t>音频模组系列</t>
        </is>
      </c>
      <c r="I148" s="58" t="n">
        <v>28353</v>
      </c>
      <c r="J148" s="55" t="n">
        <v>0.5182330000000001</v>
      </c>
      <c r="K148" s="55" t="n">
        <v>0.9212</v>
      </c>
      <c r="L148" s="55" t="n">
        <v>0.956444</v>
      </c>
      <c r="M148" s="55">
        <f>J148*K148*L148</f>
        <v/>
      </c>
      <c r="N148" s="58" t="n">
        <v>36162</v>
      </c>
      <c r="O148" s="58">
        <f>ROUND(N148*L148,0)</f>
        <v/>
      </c>
      <c r="P148" s="55">
        <f>IF(N148=0,0,O148/N148)</f>
        <v/>
      </c>
      <c r="Q148" s="58" t="n">
        <v>2949</v>
      </c>
      <c r="R148" s="58" t="n">
        <v>13824</v>
      </c>
      <c r="S148" s="58" t="n">
        <v>14303</v>
      </c>
      <c r="T148" s="58" t="n">
        <v>1146</v>
      </c>
      <c r="U148" s="55" t="n">
        <v>0.76</v>
      </c>
      <c r="V148" s="55">
        <f>M148-U148</f>
        <v/>
      </c>
      <c r="W148">
        <f>IF(OR(J148&lt;0.65,L148&lt;0.96,M148&lt;0.6),"高",IF(OR(J148&lt;0.78,K148&lt;0.88,L148&lt;0.98,M148&lt;0.75),"中","低"))</f>
        <v/>
      </c>
      <c r="X148" t="inlineStr">
        <is>
          <t>团队模拟数据（基于公开单线数据派生）</t>
        </is>
      </c>
      <c r="Y148" t="inlineStr">
        <is>
          <t>https://zenodo.org/records/17855209</t>
        </is>
      </c>
      <c r="Z148" t="inlineStr">
        <is>
          <t>SIM-v2.2-20260807-20260804</t>
        </is>
      </c>
      <c r="AA148" t="inlineStr">
        <is>
          <t>基于SHIFT-PRE-20251201；应用质量波动线的改善前参数、确定性周期扰动及停机事件缩放</t>
        </is>
      </c>
    </row>
    <row r="149">
      <c r="A149" t="inlineStr">
        <is>
          <t>LINE-S01-PRE-20251202</t>
        </is>
      </c>
      <c r="B149" t="inlineStr">
        <is>
          <t>SHIFT-PRE-20251202</t>
        </is>
      </c>
      <c r="C149" t="inlineStr">
        <is>
          <t>LINE-S01</t>
        </is>
      </c>
      <c r="D149" t="inlineStr">
        <is>
          <t>稳态基准线</t>
        </is>
      </c>
      <c r="E149" t="inlineStr">
        <is>
          <t>稳定生产、波动较小，作为横向比较基准</t>
        </is>
      </c>
      <c r="F149" t="inlineStr">
        <is>
          <t>改善前</t>
        </is>
      </c>
      <c r="G149" s="57" t="n">
        <v>45993</v>
      </c>
      <c r="H149" t="inlineStr">
        <is>
          <t>智能终端系列</t>
        </is>
      </c>
      <c r="I149" s="58" t="n">
        <v>26029</v>
      </c>
      <c r="J149" s="55" t="n">
        <v>0.759033</v>
      </c>
      <c r="K149" s="55" t="n">
        <v>0.9887</v>
      </c>
      <c r="L149" s="55" t="n">
        <v>0.993822</v>
      </c>
      <c r="M149" s="55">
        <f>J149*K149*L149</f>
        <v/>
      </c>
      <c r="N149" s="58" t="n">
        <v>38889</v>
      </c>
      <c r="O149" s="58">
        <f>ROUND(N149*L149,0)</f>
        <v/>
      </c>
      <c r="P149" s="55">
        <f>IF(N149=0,0,O149/N149)</f>
        <v/>
      </c>
      <c r="Q149" s="58" t="n">
        <v>5280</v>
      </c>
      <c r="R149" s="58" t="n">
        <v>4176</v>
      </c>
      <c r="S149" s="58" t="n">
        <v>19014</v>
      </c>
      <c r="T149" s="58" t="n">
        <v>499</v>
      </c>
      <c r="U149" s="55" t="n">
        <v>0.78</v>
      </c>
      <c r="V149" s="55">
        <f>M149-U149</f>
        <v/>
      </c>
      <c r="W149">
        <f>IF(OR(J149&lt;0.65,L149&lt;0.96,M149&lt;0.6),"高",IF(OR(J149&lt;0.78,K149&lt;0.88,L149&lt;0.98,M149&lt;0.75),"中","低"))</f>
        <v/>
      </c>
      <c r="X149" t="inlineStr">
        <is>
          <t>团队模拟数据（基于公开单线数据派生）</t>
        </is>
      </c>
      <c r="Y149" t="inlineStr">
        <is>
          <t>https://zenodo.org/records/17855209</t>
        </is>
      </c>
      <c r="Z149" t="inlineStr">
        <is>
          <t>SIM-v2.2-20260807-20260804</t>
        </is>
      </c>
      <c r="AA149" t="inlineStr">
        <is>
          <t>基于SHIFT-PRE-20251202；应用稳态基准线的改善前参数、确定性周期扰动及停机事件缩放</t>
        </is>
      </c>
    </row>
    <row r="150">
      <c r="A150" t="inlineStr">
        <is>
          <t>LINE-S02-PRE-20251202</t>
        </is>
      </c>
      <c r="B150" t="inlineStr">
        <is>
          <t>SHIFT-PRE-20251202</t>
        </is>
      </c>
      <c r="C150" t="inlineStr">
        <is>
          <t>LINE-S02</t>
        </is>
      </c>
      <c r="D150" t="inlineStr">
        <is>
          <t>设备瓶颈线</t>
        </is>
      </c>
      <c r="E150" t="inlineStr">
        <is>
          <t>关键设备停机偏多，改善后故障影响逐步收敛</t>
        </is>
      </c>
      <c r="F150" t="inlineStr">
        <is>
          <t>改善前</t>
        </is>
      </c>
      <c r="G150" s="57" t="n">
        <v>45993</v>
      </c>
      <c r="H150" t="inlineStr">
        <is>
          <t>视觉设备系列</t>
        </is>
      </c>
      <c r="I150" s="58" t="n">
        <v>26029</v>
      </c>
      <c r="J150" s="55" t="n">
        <v>0.6937</v>
      </c>
      <c r="K150" s="55" t="n">
        <v>0.9920330000000001</v>
      </c>
      <c r="L150" s="55" t="n">
        <v>0.9995000000000001</v>
      </c>
      <c r="M150" s="55">
        <f>J150*K150*L150</f>
        <v/>
      </c>
      <c r="N150" s="58" t="n">
        <v>35821</v>
      </c>
      <c r="O150" s="58">
        <f>ROUND(N150*L150,0)</f>
        <v/>
      </c>
      <c r="P150" s="55">
        <f>IF(N150=0,0,O150/N150)</f>
        <v/>
      </c>
      <c r="Q150" s="58" t="n">
        <v>5496</v>
      </c>
      <c r="R150" s="58" t="n">
        <v>6612</v>
      </c>
      <c r="S150" s="58" t="n">
        <v>17743</v>
      </c>
      <c r="T150" s="58" t="n">
        <v>569</v>
      </c>
      <c r="U150" s="55" t="n">
        <v>0.74</v>
      </c>
      <c r="V150" s="55">
        <f>M150-U150</f>
        <v/>
      </c>
      <c r="W150">
        <f>IF(OR(J150&lt;0.65,L150&lt;0.96,M150&lt;0.6),"高",IF(OR(J150&lt;0.78,K150&lt;0.88,L150&lt;0.98,M150&lt;0.75),"中","低"))</f>
        <v/>
      </c>
      <c r="X150" t="inlineStr">
        <is>
          <t>团队模拟数据（基于公开单线数据派生）</t>
        </is>
      </c>
      <c r="Y150" t="inlineStr">
        <is>
          <t>https://zenodo.org/records/17855209</t>
        </is>
      </c>
      <c r="Z150" t="inlineStr">
        <is>
          <t>SIM-v2.2-20260807-20260804</t>
        </is>
      </c>
      <c r="AA150" t="inlineStr">
        <is>
          <t>基于SHIFT-PRE-20251202；应用设备瓶颈线的改善前参数、确定性周期扰动及停机事件缩放</t>
        </is>
      </c>
    </row>
    <row r="151">
      <c r="A151" t="inlineStr">
        <is>
          <t>LINE-S03-PRE-20251202</t>
        </is>
      </c>
      <c r="B151" t="inlineStr">
        <is>
          <t>SHIFT-PRE-20251202</t>
        </is>
      </c>
      <c r="C151" t="inlineStr">
        <is>
          <t>LINE-S03</t>
        </is>
      </c>
      <c r="D151" t="inlineStr">
        <is>
          <t>质量波动线</t>
        </is>
      </c>
      <c r="E151" t="inlineStr">
        <is>
          <t>产能较高但质量与节拍波动，改善后质量损失下降</t>
        </is>
      </c>
      <c r="F151" t="inlineStr">
        <is>
          <t>改善前</t>
        </is>
      </c>
      <c r="G151" s="57" t="n">
        <v>45993</v>
      </c>
      <c r="H151" t="inlineStr">
        <is>
          <t>音频模组系列</t>
        </is>
      </c>
      <c r="I151" s="58" t="n">
        <v>26029</v>
      </c>
      <c r="J151" s="55" t="n">
        <v>0.7480329999999999</v>
      </c>
      <c r="K151" s="55" t="n">
        <v>0.9587</v>
      </c>
      <c r="L151" s="55" t="n">
        <v>0.970156</v>
      </c>
      <c r="M151" s="55">
        <f>J151*K151*L151</f>
        <v/>
      </c>
      <c r="N151" s="58" t="n">
        <v>42479</v>
      </c>
      <c r="O151" s="58">
        <f>ROUND(N151*L151,0)</f>
        <v/>
      </c>
      <c r="P151" s="55">
        <f>IF(N151=0,0,O151/N151)</f>
        <v/>
      </c>
      <c r="Q151" s="58" t="n">
        <v>5388</v>
      </c>
      <c r="R151" s="58" t="n">
        <v>4812</v>
      </c>
      <c r="S151" s="58" t="n">
        <v>20672</v>
      </c>
      <c r="T151" s="58" t="n">
        <v>650</v>
      </c>
      <c r="U151" s="55" t="n">
        <v>0.76</v>
      </c>
      <c r="V151" s="55">
        <f>M151-U151</f>
        <v/>
      </c>
      <c r="W151">
        <f>IF(OR(J151&lt;0.65,L151&lt;0.96,M151&lt;0.6),"高",IF(OR(J151&lt;0.78,K151&lt;0.88,L151&lt;0.98,M151&lt;0.75),"中","低"))</f>
        <v/>
      </c>
      <c r="X151" t="inlineStr">
        <is>
          <t>团队模拟数据（基于公开单线数据派生）</t>
        </is>
      </c>
      <c r="Y151" t="inlineStr">
        <is>
          <t>https://zenodo.org/records/17855209</t>
        </is>
      </c>
      <c r="Z151" t="inlineStr">
        <is>
          <t>SIM-v2.2-20260807-20260804</t>
        </is>
      </c>
      <c r="AA151" t="inlineStr">
        <is>
          <t>基于SHIFT-PRE-20251202；应用质量波动线的改善前参数、确定性周期扰动及停机事件缩放</t>
        </is>
      </c>
    </row>
    <row r="152">
      <c r="A152" t="inlineStr">
        <is>
          <t>LINE-S01-PRE-20251203</t>
        </is>
      </c>
      <c r="B152" t="inlineStr">
        <is>
          <t>SHIFT-PRE-20251203</t>
        </is>
      </c>
      <c r="C152" t="inlineStr">
        <is>
          <t>LINE-S01</t>
        </is>
      </c>
      <c r="D152" t="inlineStr">
        <is>
          <t>稳态基准线</t>
        </is>
      </c>
      <c r="E152" t="inlineStr">
        <is>
          <t>稳定生产、波动较小，作为横向比较基准</t>
        </is>
      </c>
      <c r="F152" t="inlineStr">
        <is>
          <t>改善前</t>
        </is>
      </c>
      <c r="G152" s="57" t="n">
        <v>45994</v>
      </c>
      <c r="H152" t="inlineStr">
        <is>
          <t>智能终端系列</t>
        </is>
      </c>
      <c r="I152" s="58" t="n">
        <v>22260</v>
      </c>
      <c r="J152" s="55" t="n">
        <v>0.851567</v>
      </c>
      <c r="K152" s="55" t="n">
        <v>0.949267</v>
      </c>
      <c r="L152" s="55" t="n">
        <v>0.9920330000000001</v>
      </c>
      <c r="M152" s="55">
        <f>J152*K152*L152</f>
        <v/>
      </c>
      <c r="N152" s="58" t="n">
        <v>29711</v>
      </c>
      <c r="O152" s="58">
        <f>ROUND(N152*L152,0)</f>
        <v/>
      </c>
      <c r="P152" s="55">
        <f>IF(N152=0,0,O152/N152)</f>
        <v/>
      </c>
      <c r="Q152" s="58" t="n">
        <v>7919</v>
      </c>
      <c r="R152" s="58" t="n">
        <v>1932</v>
      </c>
      <c r="S152" s="58" t="n">
        <v>17623</v>
      </c>
      <c r="T152" s="58" t="n">
        <v>1127</v>
      </c>
      <c r="U152" s="55" t="n">
        <v>0.78</v>
      </c>
      <c r="V152" s="55">
        <f>M152-U152</f>
        <v/>
      </c>
      <c r="W152">
        <f>IF(OR(J152&lt;0.65,L152&lt;0.96,M152&lt;0.6),"高",IF(OR(J152&lt;0.78,K152&lt;0.88,L152&lt;0.98,M152&lt;0.75),"中","低"))</f>
        <v/>
      </c>
      <c r="X152" t="inlineStr">
        <is>
          <t>团队模拟数据（基于公开单线数据派生）</t>
        </is>
      </c>
      <c r="Y152" t="inlineStr">
        <is>
          <t>https://zenodo.org/records/17855209</t>
        </is>
      </c>
      <c r="Z152" t="inlineStr">
        <is>
          <t>SIM-v2.2-20260807-20260804</t>
        </is>
      </c>
      <c r="AA152" t="inlineStr">
        <is>
          <t>基于SHIFT-PRE-20251203；应用稳态基准线的改善前参数、确定性周期扰动及停机事件缩放</t>
        </is>
      </c>
    </row>
    <row r="153">
      <c r="A153" t="inlineStr">
        <is>
          <t>LINE-S02-PRE-20251203</t>
        </is>
      </c>
      <c r="B153" t="inlineStr">
        <is>
          <t>SHIFT-PRE-20251203</t>
        </is>
      </c>
      <c r="C153" t="inlineStr">
        <is>
          <t>LINE-S02</t>
        </is>
      </c>
      <c r="D153" t="inlineStr">
        <is>
          <t>设备瓶颈线</t>
        </is>
      </c>
      <c r="E153" t="inlineStr">
        <is>
          <t>关键设备停机偏多，改善后故障影响逐步收敛</t>
        </is>
      </c>
      <c r="F153" t="inlineStr">
        <is>
          <t>改善前</t>
        </is>
      </c>
      <c r="G153" s="57" t="n">
        <v>45994</v>
      </c>
      <c r="H153" t="inlineStr">
        <is>
          <t>视觉设备系列</t>
        </is>
      </c>
      <c r="I153" s="58" t="n">
        <v>22260</v>
      </c>
      <c r="J153" s="55" t="n">
        <v>0.7609</v>
      </c>
      <c r="K153" s="55" t="n">
        <v>0.920933</v>
      </c>
      <c r="L153" s="55" t="n">
        <v>0.989478</v>
      </c>
      <c r="M153" s="55">
        <f>J153*K153*L153</f>
        <v/>
      </c>
      <c r="N153" s="58" t="n">
        <v>29462</v>
      </c>
      <c r="O153" s="58">
        <f>ROUND(N153*L153,0)</f>
        <v/>
      </c>
      <c r="P153" s="55">
        <f>IF(N153=0,0,O153/N153)</f>
        <v/>
      </c>
      <c r="Q153" s="58" t="n">
        <v>8243</v>
      </c>
      <c r="R153" s="58" t="n">
        <v>3294</v>
      </c>
      <c r="S153" s="58" t="n">
        <v>16449</v>
      </c>
      <c r="T153" s="58" t="n">
        <v>1286</v>
      </c>
      <c r="U153" s="55" t="n">
        <v>0.74</v>
      </c>
      <c r="V153" s="55">
        <f>M153-U153</f>
        <v/>
      </c>
      <c r="W153">
        <f>IF(OR(J153&lt;0.65,L153&lt;0.96,M153&lt;0.6),"高",IF(OR(J153&lt;0.78,K153&lt;0.88,L153&lt;0.98,M153&lt;0.75),"中","低"))</f>
        <v/>
      </c>
      <c r="X153" t="inlineStr">
        <is>
          <t>团队模拟数据（基于公开单线数据派生）</t>
        </is>
      </c>
      <c r="Y153" t="inlineStr">
        <is>
          <t>https://zenodo.org/records/17855209</t>
        </is>
      </c>
      <c r="Z153" t="inlineStr">
        <is>
          <t>SIM-v2.2-20260807-20260804</t>
        </is>
      </c>
      <c r="AA153" t="inlineStr">
        <is>
          <t>基于SHIFT-PRE-20251203；应用设备瓶颈线的改善前参数、确定性周期扰动及停机事件缩放</t>
        </is>
      </c>
    </row>
    <row r="154">
      <c r="A154" t="inlineStr">
        <is>
          <t>LINE-S03-PRE-20251203</t>
        </is>
      </c>
      <c r="B154" t="inlineStr">
        <is>
          <t>SHIFT-PRE-20251203</t>
        </is>
      </c>
      <c r="C154" t="inlineStr">
        <is>
          <t>LINE-S03</t>
        </is>
      </c>
      <c r="D154" t="inlineStr">
        <is>
          <t>质量波动线</t>
        </is>
      </c>
      <c r="E154" t="inlineStr">
        <is>
          <t>产能较高但质量与节拍波动，改善后质量损失下降</t>
        </is>
      </c>
      <c r="F154" t="inlineStr">
        <is>
          <t>改善前</t>
        </is>
      </c>
      <c r="G154" s="57" t="n">
        <v>45994</v>
      </c>
      <c r="H154" t="inlineStr">
        <is>
          <t>音频模组系列</t>
        </is>
      </c>
      <c r="I154" s="58" t="n">
        <v>22260</v>
      </c>
      <c r="J154" s="55" t="n">
        <v>0.840567</v>
      </c>
      <c r="K154" s="55" t="n">
        <v>0.9192669999999999</v>
      </c>
      <c r="L154" s="55" t="n">
        <v>0.968367</v>
      </c>
      <c r="M154" s="55">
        <f>J154*K154*L154</f>
        <v/>
      </c>
      <c r="N154" s="58" t="n">
        <v>32471</v>
      </c>
      <c r="O154" s="58">
        <f>ROUND(N154*L154,0)</f>
        <v/>
      </c>
      <c r="P154" s="55">
        <f>IF(N154=0,0,O154/N154)</f>
        <v/>
      </c>
      <c r="Q154" s="58" t="n">
        <v>8081</v>
      </c>
      <c r="R154" s="58" t="n">
        <v>2250</v>
      </c>
      <c r="S154" s="58" t="n">
        <v>18368</v>
      </c>
      <c r="T154" s="58" t="n">
        <v>1470</v>
      </c>
      <c r="U154" s="55" t="n">
        <v>0.76</v>
      </c>
      <c r="V154" s="55">
        <f>M154-U154</f>
        <v/>
      </c>
      <c r="W154">
        <f>IF(OR(J154&lt;0.65,L154&lt;0.96,M154&lt;0.6),"高",IF(OR(J154&lt;0.78,K154&lt;0.88,L154&lt;0.98,M154&lt;0.75),"中","低"))</f>
        <v/>
      </c>
      <c r="X154" t="inlineStr">
        <is>
          <t>团队模拟数据（基于公开单线数据派生）</t>
        </is>
      </c>
      <c r="Y154" t="inlineStr">
        <is>
          <t>https://zenodo.org/records/17855209</t>
        </is>
      </c>
      <c r="Z154" t="inlineStr">
        <is>
          <t>SIM-v2.2-20260807-20260804</t>
        </is>
      </c>
      <c r="AA154" t="inlineStr">
        <is>
          <t>基于SHIFT-PRE-20251203；应用质量波动线的改善前参数、确定性周期扰动及停机事件缩放</t>
        </is>
      </c>
    </row>
    <row r="155">
      <c r="A155" t="inlineStr">
        <is>
          <t>LINE-S01-PRE-20251204</t>
        </is>
      </c>
      <c r="B155" t="inlineStr">
        <is>
          <t>SHIFT-PRE-20251204</t>
        </is>
      </c>
      <c r="C155" t="inlineStr">
        <is>
          <t>LINE-S01</t>
        </is>
      </c>
      <c r="D155" t="inlineStr">
        <is>
          <t>稳态基准线</t>
        </is>
      </c>
      <c r="E155" t="inlineStr">
        <is>
          <t>稳定生产、波动较小，作为横向比较基准</t>
        </is>
      </c>
      <c r="F155" t="inlineStr">
        <is>
          <t>改善前</t>
        </is>
      </c>
      <c r="G155" s="57" t="n">
        <v>45995</v>
      </c>
      <c r="H155" t="inlineStr">
        <is>
          <t>智能终端系列</t>
        </is>
      </c>
      <c r="I155" s="58" t="n">
        <v>19740</v>
      </c>
      <c r="J155" s="55" t="n">
        <v>0.6524</v>
      </c>
      <c r="K155" s="55" t="n">
        <v>1.039933</v>
      </c>
      <c r="L155" s="55" t="n">
        <v>0.9113</v>
      </c>
      <c r="M155" s="55">
        <f>J155*K155*L155</f>
        <v/>
      </c>
      <c r="N155" s="58" t="n">
        <v>13199</v>
      </c>
      <c r="O155" s="58">
        <f>ROUND(N155*L155,0)</f>
        <v/>
      </c>
      <c r="P155" s="55">
        <f>IF(N155=0,0,O155/N155)</f>
        <v/>
      </c>
      <c r="Q155" s="58" t="n">
        <v>10521</v>
      </c>
      <c r="R155" s="58" t="n">
        <v>5778</v>
      </c>
      <c r="S155" s="58" t="n">
        <v>11774</v>
      </c>
      <c r="T155" s="58" t="n">
        <v>410</v>
      </c>
      <c r="U155" s="55" t="n">
        <v>0.78</v>
      </c>
      <c r="V155" s="55">
        <f>M155-U155</f>
        <v/>
      </c>
      <c r="W155">
        <f>IF(OR(J155&lt;0.65,L155&lt;0.96,M155&lt;0.6),"高",IF(OR(J155&lt;0.78,K155&lt;0.88,L155&lt;0.98,M155&lt;0.75),"中","低"))</f>
        <v/>
      </c>
      <c r="X155" t="inlineStr">
        <is>
          <t>团队模拟数据（基于公开单线数据派生）</t>
        </is>
      </c>
      <c r="Y155" t="inlineStr">
        <is>
          <t>https://zenodo.org/records/17855209</t>
        </is>
      </c>
      <c r="Z155" t="inlineStr">
        <is>
          <t>SIM-v2.2-20260807-20260804</t>
        </is>
      </c>
      <c r="AA155" t="inlineStr">
        <is>
          <t>基于SHIFT-PRE-20251204；应用稳态基准线的改善前参数、确定性周期扰动及停机事件缩放</t>
        </is>
      </c>
    </row>
    <row r="156">
      <c r="A156" t="inlineStr">
        <is>
          <t>LINE-S02-PRE-20251204</t>
        </is>
      </c>
      <c r="B156" t="inlineStr">
        <is>
          <t>SHIFT-PRE-20251204</t>
        </is>
      </c>
      <c r="C156" t="inlineStr">
        <is>
          <t>LINE-S02</t>
        </is>
      </c>
      <c r="D156" t="inlineStr">
        <is>
          <t>设备瓶颈线</t>
        </is>
      </c>
      <c r="E156" t="inlineStr">
        <is>
          <t>关键设备停机偏多，改善后故障影响逐步收敛</t>
        </is>
      </c>
      <c r="F156" t="inlineStr">
        <is>
          <t>改善前</t>
        </is>
      </c>
      <c r="G156" s="57" t="n">
        <v>45995</v>
      </c>
      <c r="H156" t="inlineStr">
        <is>
          <t>视觉设备系列</t>
        </is>
      </c>
      <c r="I156" s="58" t="n">
        <v>19740</v>
      </c>
      <c r="J156" s="55" t="n">
        <v>0.561733</v>
      </c>
      <c r="K156" s="55" t="n">
        <v>1.0116</v>
      </c>
      <c r="L156" s="55" t="n">
        <v>0.917189</v>
      </c>
      <c r="M156" s="55">
        <f>J156*K156*L156</f>
        <v/>
      </c>
      <c r="N156" s="58" t="n">
        <v>12151</v>
      </c>
      <c r="O156" s="58">
        <f>ROUND(N156*L156,0)</f>
        <v/>
      </c>
      <c r="P156" s="55">
        <f>IF(N156=0,0,O156/N156)</f>
        <v/>
      </c>
      <c r="Q156" s="58" t="n">
        <v>10951</v>
      </c>
      <c r="R156" s="58" t="n">
        <v>9864</v>
      </c>
      <c r="S156" s="58" t="n">
        <v>11462</v>
      </c>
      <c r="T156" s="58" t="n">
        <v>468</v>
      </c>
      <c r="U156" s="55" t="n">
        <v>0.74</v>
      </c>
      <c r="V156" s="55">
        <f>M156-U156</f>
        <v/>
      </c>
      <c r="W156">
        <f>IF(OR(J156&lt;0.65,L156&lt;0.96,M156&lt;0.6),"高",IF(OR(J156&lt;0.78,K156&lt;0.88,L156&lt;0.98,M156&lt;0.75),"中","低"))</f>
        <v/>
      </c>
      <c r="X156" t="inlineStr">
        <is>
          <t>团队模拟数据（基于公开单线数据派生）</t>
        </is>
      </c>
      <c r="Y156" t="inlineStr">
        <is>
          <t>https://zenodo.org/records/17855209</t>
        </is>
      </c>
      <c r="Z156" t="inlineStr">
        <is>
          <t>SIM-v2.2-20260807-20260804</t>
        </is>
      </c>
      <c r="AA156" t="inlineStr">
        <is>
          <t>基于SHIFT-PRE-20251204；应用设备瓶颈线的改善前参数、确定性周期扰动及停机事件缩放</t>
        </is>
      </c>
    </row>
    <row r="157">
      <c r="A157" t="inlineStr">
        <is>
          <t>LINE-S03-PRE-20251204</t>
        </is>
      </c>
      <c r="B157" t="inlineStr">
        <is>
          <t>SHIFT-PRE-20251204</t>
        </is>
      </c>
      <c r="C157" t="inlineStr">
        <is>
          <t>LINE-S03</t>
        </is>
      </c>
      <c r="D157" t="inlineStr">
        <is>
          <t>质量波动线</t>
        </is>
      </c>
      <c r="E157" t="inlineStr">
        <is>
          <t>产能较高但质量与节拍波动，改善后质量损失下降</t>
        </is>
      </c>
      <c r="F157" t="inlineStr">
        <is>
          <t>改善前</t>
        </is>
      </c>
      <c r="G157" s="57" t="n">
        <v>45995</v>
      </c>
      <c r="H157" t="inlineStr">
        <is>
          <t>音频模组系列</t>
        </is>
      </c>
      <c r="I157" s="58" t="n">
        <v>19740</v>
      </c>
      <c r="J157" s="55" t="n">
        <v>0.6414</v>
      </c>
      <c r="K157" s="55" t="n">
        <v>0.978267</v>
      </c>
      <c r="L157" s="55" t="n">
        <v>0.887633</v>
      </c>
      <c r="M157" s="55">
        <f>J157*K157*L157</f>
        <v/>
      </c>
      <c r="N157" s="58" t="n">
        <v>14421</v>
      </c>
      <c r="O157" s="58">
        <f>ROUND(N157*L157,0)</f>
        <v/>
      </c>
      <c r="P157" s="55">
        <f>IF(N157=0,0,O157/N157)</f>
        <v/>
      </c>
      <c r="Q157" s="58" t="n">
        <v>10736</v>
      </c>
      <c r="R157" s="58" t="n">
        <v>7092</v>
      </c>
      <c r="S157" s="58" t="n">
        <v>12802</v>
      </c>
      <c r="T157" s="58" t="n">
        <v>535</v>
      </c>
      <c r="U157" s="55" t="n">
        <v>0.76</v>
      </c>
      <c r="V157" s="55">
        <f>M157-U157</f>
        <v/>
      </c>
      <c r="W157">
        <f>IF(OR(J157&lt;0.65,L157&lt;0.96,M157&lt;0.6),"高",IF(OR(J157&lt;0.78,K157&lt;0.88,L157&lt;0.98,M157&lt;0.75),"中","低"))</f>
        <v/>
      </c>
      <c r="X157" t="inlineStr">
        <is>
          <t>团队模拟数据（基于公开单线数据派生）</t>
        </is>
      </c>
      <c r="Y157" t="inlineStr">
        <is>
          <t>https://zenodo.org/records/17855209</t>
        </is>
      </c>
      <c r="Z157" t="inlineStr">
        <is>
          <t>SIM-v2.2-20260807-20260804</t>
        </is>
      </c>
      <c r="AA157" t="inlineStr">
        <is>
          <t>基于SHIFT-PRE-20251204；应用质量波动线的改善前参数、确定性周期扰动及停机事件缩放</t>
        </is>
      </c>
    </row>
    <row r="158">
      <c r="A158" t="inlineStr">
        <is>
          <t>LINE-S01-PRE-20251205</t>
        </is>
      </c>
      <c r="B158" t="inlineStr">
        <is>
          <t>SHIFT-PRE-20251205</t>
        </is>
      </c>
      <c r="C158" t="inlineStr">
        <is>
          <t>LINE-S01</t>
        </is>
      </c>
      <c r="D158" t="inlineStr">
        <is>
          <t>稳态基准线</t>
        </is>
      </c>
      <c r="E158" t="inlineStr">
        <is>
          <t>稳定生产、波动较小，作为横向比较基准</t>
        </is>
      </c>
      <c r="F158" t="inlineStr">
        <is>
          <t>改善前</t>
        </is>
      </c>
      <c r="G158" s="57" t="n">
        <v>45996</v>
      </c>
      <c r="H158" t="inlineStr">
        <is>
          <t>智能终端系列</t>
        </is>
      </c>
      <c r="I158" s="58" t="n">
        <v>26364</v>
      </c>
      <c r="J158" s="55" t="n">
        <v>0.7801</v>
      </c>
      <c r="K158" s="55" t="n">
        <v>0.9799330000000001</v>
      </c>
      <c r="L158" s="55" t="n">
        <v>0.980311</v>
      </c>
      <c r="M158" s="55">
        <f>J158*K158*L158</f>
        <v/>
      </c>
      <c r="N158" s="58" t="n">
        <v>25853</v>
      </c>
      <c r="O158" s="58">
        <f>ROUND(N158*L158,0)</f>
        <v/>
      </c>
      <c r="P158" s="55">
        <f>IF(N158=0,0,O158/N158)</f>
        <v/>
      </c>
      <c r="Q158" s="58" t="n">
        <v>2569</v>
      </c>
      <c r="R158" s="58" t="n">
        <v>4428</v>
      </c>
      <c r="S158" s="58" t="n">
        <v>19382</v>
      </c>
      <c r="T158" s="58" t="n">
        <v>916</v>
      </c>
      <c r="U158" s="55" t="n">
        <v>0.78</v>
      </c>
      <c r="V158" s="55">
        <f>M158-U158</f>
        <v/>
      </c>
      <c r="W158">
        <f>IF(OR(J158&lt;0.65,L158&lt;0.96,M158&lt;0.6),"高",IF(OR(J158&lt;0.78,K158&lt;0.88,L158&lt;0.98,M158&lt;0.75),"中","低"))</f>
        <v/>
      </c>
      <c r="X158" t="inlineStr">
        <is>
          <t>团队模拟数据（基于公开单线数据派生）</t>
        </is>
      </c>
      <c r="Y158" t="inlineStr">
        <is>
          <t>https://zenodo.org/records/17855209</t>
        </is>
      </c>
      <c r="Z158" t="inlineStr">
        <is>
          <t>SIM-v2.2-20260807-20260804</t>
        </is>
      </c>
      <c r="AA158" t="inlineStr">
        <is>
          <t>基于SHIFT-PRE-20251205；应用稳态基准线的改善前参数、确定性周期扰动及停机事件缩放</t>
        </is>
      </c>
    </row>
    <row r="159">
      <c r="A159" t="inlineStr">
        <is>
          <t>LINE-S02-PRE-20251205</t>
        </is>
      </c>
      <c r="B159" t="inlineStr">
        <is>
          <t>SHIFT-PRE-20251205</t>
        </is>
      </c>
      <c r="C159" t="inlineStr">
        <is>
          <t>LINE-S02</t>
        </is>
      </c>
      <c r="D159" t="inlineStr">
        <is>
          <t>设备瓶颈线</t>
        </is>
      </c>
      <c r="E159" t="inlineStr">
        <is>
          <t>关键设备停机偏多，改善后故障影响逐步收敛</t>
        </is>
      </c>
      <c r="F159" t="inlineStr">
        <is>
          <t>改善前</t>
        </is>
      </c>
      <c r="G159" s="57" t="n">
        <v>45996</v>
      </c>
      <c r="H159" t="inlineStr">
        <is>
          <t>视觉设备系列</t>
        </is>
      </c>
      <c r="I159" s="58" t="n">
        <v>26364</v>
      </c>
      <c r="J159" s="55" t="n">
        <v>0.714767</v>
      </c>
      <c r="K159" s="55" t="n">
        <v>0.983267</v>
      </c>
      <c r="L159" s="55" t="n">
        <v>0.9862</v>
      </c>
      <c r="M159" s="55">
        <f>J159*K159*L159</f>
        <v/>
      </c>
      <c r="N159" s="58" t="n">
        <v>23819</v>
      </c>
      <c r="O159" s="58">
        <f>ROUND(N159*L159,0)</f>
        <v/>
      </c>
      <c r="P159" s="55">
        <f>IF(N159=0,0,O159/N159)</f>
        <v/>
      </c>
      <c r="Q159" s="58" t="n">
        <v>2673</v>
      </c>
      <c r="R159" s="58" t="n">
        <v>7986</v>
      </c>
      <c r="S159" s="58" t="n">
        <v>18088</v>
      </c>
      <c r="T159" s="58" t="n">
        <v>1046</v>
      </c>
      <c r="U159" s="55" t="n">
        <v>0.74</v>
      </c>
      <c r="V159" s="55">
        <f>M159-U159</f>
        <v/>
      </c>
      <c r="W159">
        <f>IF(OR(J159&lt;0.65,L159&lt;0.96,M159&lt;0.6),"高",IF(OR(J159&lt;0.78,K159&lt;0.88,L159&lt;0.98,M159&lt;0.75),"中","低"))</f>
        <v/>
      </c>
      <c r="X159" t="inlineStr">
        <is>
          <t>团队模拟数据（基于公开单线数据派生）</t>
        </is>
      </c>
      <c r="Y159" t="inlineStr">
        <is>
          <t>https://zenodo.org/records/17855209</t>
        </is>
      </c>
      <c r="Z159" t="inlineStr">
        <is>
          <t>SIM-v2.2-20260807-20260804</t>
        </is>
      </c>
      <c r="AA159" t="inlineStr">
        <is>
          <t>基于SHIFT-PRE-20251205；应用设备瓶颈线的改善前参数、确定性周期扰动及停机事件缩放</t>
        </is>
      </c>
    </row>
    <row r="160">
      <c r="A160" t="inlineStr">
        <is>
          <t>LINE-S03-PRE-20251205</t>
        </is>
      </c>
      <c r="B160" t="inlineStr">
        <is>
          <t>SHIFT-PRE-20251205</t>
        </is>
      </c>
      <c r="C160" t="inlineStr">
        <is>
          <t>LINE-S03</t>
        </is>
      </c>
      <c r="D160" t="inlineStr">
        <is>
          <t>质量波动线</t>
        </is>
      </c>
      <c r="E160" t="inlineStr">
        <is>
          <t>产能较高但质量与节拍波动，改善后质量损失下降</t>
        </is>
      </c>
      <c r="F160" t="inlineStr">
        <is>
          <t>改善前</t>
        </is>
      </c>
      <c r="G160" s="57" t="n">
        <v>45996</v>
      </c>
      <c r="H160" t="inlineStr">
        <is>
          <t>音频模组系列</t>
        </is>
      </c>
      <c r="I160" s="58" t="n">
        <v>26364</v>
      </c>
      <c r="J160" s="55" t="n">
        <v>0.7691</v>
      </c>
      <c r="K160" s="55" t="n">
        <v>0.949933</v>
      </c>
      <c r="L160" s="55" t="n">
        <v>0.956644</v>
      </c>
      <c r="M160" s="55">
        <f>J160*K160*L160</f>
        <v/>
      </c>
      <c r="N160" s="58" t="n">
        <v>26236</v>
      </c>
      <c r="O160" s="58">
        <f>ROUND(N160*L160,0)</f>
        <v/>
      </c>
      <c r="P160" s="55">
        <f>IF(N160=0,0,O160/N160)</f>
        <v/>
      </c>
      <c r="Q160" s="58" t="n">
        <v>2621</v>
      </c>
      <c r="R160" s="58" t="n">
        <v>5322</v>
      </c>
      <c r="S160" s="58" t="n">
        <v>21072</v>
      </c>
      <c r="T160" s="58" t="n">
        <v>1195</v>
      </c>
      <c r="U160" s="55" t="n">
        <v>0.76</v>
      </c>
      <c r="V160" s="55">
        <f>M160-U160</f>
        <v/>
      </c>
      <c r="W160">
        <f>IF(OR(J160&lt;0.65,L160&lt;0.96,M160&lt;0.6),"高",IF(OR(J160&lt;0.78,K160&lt;0.88,L160&lt;0.98,M160&lt;0.75),"中","低"))</f>
        <v/>
      </c>
      <c r="X160" t="inlineStr">
        <is>
          <t>团队模拟数据（基于公开单线数据派生）</t>
        </is>
      </c>
      <c r="Y160" t="inlineStr">
        <is>
          <t>https://zenodo.org/records/17855209</t>
        </is>
      </c>
      <c r="Z160" t="inlineStr">
        <is>
          <t>SIM-v2.2-20260807-20260804</t>
        </is>
      </c>
      <c r="AA160" t="inlineStr">
        <is>
          <t>基于SHIFT-PRE-20251205；应用质量波动线的改善前参数、确定性周期扰动及停机事件缩放</t>
        </is>
      </c>
    </row>
    <row r="161">
      <c r="A161" t="inlineStr">
        <is>
          <t>LINE-S01-PRE-20251208</t>
        </is>
      </c>
      <c r="B161" t="inlineStr">
        <is>
          <t>SHIFT-PRE-20251208</t>
        </is>
      </c>
      <c r="C161" t="inlineStr">
        <is>
          <t>LINE-S01</t>
        </is>
      </c>
      <c r="D161" t="inlineStr">
        <is>
          <t>稳态基准线</t>
        </is>
      </c>
      <c r="E161" t="inlineStr">
        <is>
          <t>稳定生产、波动较小，作为横向比较基准</t>
        </is>
      </c>
      <c r="F161" t="inlineStr">
        <is>
          <t>改善前</t>
        </is>
      </c>
      <c r="G161" s="57" t="n">
        <v>45999</v>
      </c>
      <c r="H161" t="inlineStr">
        <is>
          <t>智能终端系列</t>
        </is>
      </c>
      <c r="I161" s="58" t="n">
        <v>26422</v>
      </c>
      <c r="J161" s="55" t="n">
        <v>0.650733</v>
      </c>
      <c r="K161" s="55" t="n">
        <v>0.9854000000000001</v>
      </c>
      <c r="L161" s="55" t="n">
        <v>0.982222</v>
      </c>
      <c r="M161" s="55">
        <f>J161*K161*L161</f>
        <v/>
      </c>
      <c r="N161" s="58" t="n">
        <v>38979</v>
      </c>
      <c r="O161" s="58">
        <f>ROUND(N161*L161,0)</f>
        <v/>
      </c>
      <c r="P161" s="55">
        <f>IF(N161=0,0,O161/N161)</f>
        <v/>
      </c>
      <c r="Q161" s="58" t="n">
        <v>3896</v>
      </c>
      <c r="R161" s="58" t="n">
        <v>7962</v>
      </c>
      <c r="S161" s="58" t="n">
        <v>15345</v>
      </c>
      <c r="T161" s="58" t="n">
        <v>894</v>
      </c>
      <c r="U161" s="55" t="n">
        <v>0.78</v>
      </c>
      <c r="V161" s="55">
        <f>M161-U161</f>
        <v/>
      </c>
      <c r="W161">
        <f>IF(OR(J161&lt;0.65,L161&lt;0.96,M161&lt;0.6),"高",IF(OR(J161&lt;0.78,K161&lt;0.88,L161&lt;0.98,M161&lt;0.75),"中","低"))</f>
        <v/>
      </c>
      <c r="X161" t="inlineStr">
        <is>
          <t>团队模拟数据（基于公开单线数据派生）</t>
        </is>
      </c>
      <c r="Y161" t="inlineStr">
        <is>
          <t>https://zenodo.org/records/17855209</t>
        </is>
      </c>
      <c r="Z161" t="inlineStr">
        <is>
          <t>SIM-v2.2-20260807-20260804</t>
        </is>
      </c>
      <c r="AA161" t="inlineStr">
        <is>
          <t>基于SHIFT-PRE-20251208；应用稳态基准线的改善前参数、确定性周期扰动及停机事件缩放</t>
        </is>
      </c>
    </row>
    <row r="162">
      <c r="A162" t="inlineStr">
        <is>
          <t>LINE-S02-PRE-20251208</t>
        </is>
      </c>
      <c r="B162" t="inlineStr">
        <is>
          <t>SHIFT-PRE-20251208</t>
        </is>
      </c>
      <c r="C162" t="inlineStr">
        <is>
          <t>LINE-S02</t>
        </is>
      </c>
      <c r="D162" t="inlineStr">
        <is>
          <t>设备瓶颈线</t>
        </is>
      </c>
      <c r="E162" t="inlineStr">
        <is>
          <t>关键设备停机偏多，改善后故障影响逐步收敛</t>
        </is>
      </c>
      <c r="F162" t="inlineStr">
        <is>
          <t>改善前</t>
        </is>
      </c>
      <c r="G162" s="57" t="n">
        <v>45999</v>
      </c>
      <c r="H162" t="inlineStr">
        <is>
          <t>视觉设备系列</t>
        </is>
      </c>
      <c r="I162" s="58" t="n">
        <v>26422</v>
      </c>
      <c r="J162" s="55" t="n">
        <v>0.560067</v>
      </c>
      <c r="K162" s="55" t="n">
        <v>0.957067</v>
      </c>
      <c r="L162" s="55" t="n">
        <v>0.979667</v>
      </c>
      <c r="M162" s="55">
        <f>J162*K162*L162</f>
        <v/>
      </c>
      <c r="N162" s="58" t="n">
        <v>38639</v>
      </c>
      <c r="O162" s="58">
        <f>ROUND(N162*L162,0)</f>
        <v/>
      </c>
      <c r="P162" s="55">
        <f>IF(N162=0,0,O162/N162)</f>
        <v/>
      </c>
      <c r="Q162" s="58" t="n">
        <v>4055</v>
      </c>
      <c r="R162" s="58" t="n">
        <v>13080</v>
      </c>
      <c r="S162" s="58" t="n">
        <v>14941</v>
      </c>
      <c r="T162" s="58" t="n">
        <v>1021</v>
      </c>
      <c r="U162" s="55" t="n">
        <v>0.74</v>
      </c>
      <c r="V162" s="55">
        <f>M162-U162</f>
        <v/>
      </c>
      <c r="W162">
        <f>IF(OR(J162&lt;0.65,L162&lt;0.96,M162&lt;0.6),"高",IF(OR(J162&lt;0.78,K162&lt;0.88,L162&lt;0.98,M162&lt;0.75),"中","低"))</f>
        <v/>
      </c>
      <c r="X162" t="inlineStr">
        <is>
          <t>团队模拟数据（基于公开单线数据派生）</t>
        </is>
      </c>
      <c r="Y162" t="inlineStr">
        <is>
          <t>https://zenodo.org/records/17855209</t>
        </is>
      </c>
      <c r="Z162" t="inlineStr">
        <is>
          <t>SIM-v2.2-20260807-20260804</t>
        </is>
      </c>
      <c r="AA162" t="inlineStr">
        <is>
          <t>基于SHIFT-PRE-20251208；应用设备瓶颈线的改善前参数、确定性周期扰动及停机事件缩放</t>
        </is>
      </c>
    </row>
    <row r="163">
      <c r="A163" t="inlineStr">
        <is>
          <t>LINE-S03-PRE-20251208</t>
        </is>
      </c>
      <c r="B163" t="inlineStr">
        <is>
          <t>SHIFT-PRE-20251208</t>
        </is>
      </c>
      <c r="C163" t="inlineStr">
        <is>
          <t>LINE-S03</t>
        </is>
      </c>
      <c r="D163" t="inlineStr">
        <is>
          <t>质量波动线</t>
        </is>
      </c>
      <c r="E163" t="inlineStr">
        <is>
          <t>产能较高但质量与节拍波动，改善后质量损失下降</t>
        </is>
      </c>
      <c r="F163" t="inlineStr">
        <is>
          <t>改善前</t>
        </is>
      </c>
      <c r="G163" s="57" t="n">
        <v>45999</v>
      </c>
      <c r="H163" t="inlineStr">
        <is>
          <t>音频模组系列</t>
        </is>
      </c>
      <c r="I163" s="58" t="n">
        <v>26422</v>
      </c>
      <c r="J163" s="55" t="n">
        <v>0.639733</v>
      </c>
      <c r="K163" s="55" t="n">
        <v>0.9554</v>
      </c>
      <c r="L163" s="55" t="n">
        <v>0.958556</v>
      </c>
      <c r="M163" s="55">
        <f>J163*K163*L163</f>
        <v/>
      </c>
      <c r="N163" s="58" t="n">
        <v>42596</v>
      </c>
      <c r="O163" s="58">
        <f>ROUND(N163*L163,0)</f>
        <v/>
      </c>
      <c r="P163" s="55">
        <f>IF(N163=0,0,O163/N163)</f>
        <v/>
      </c>
      <c r="Q163" s="58" t="n">
        <v>3975</v>
      </c>
      <c r="R163" s="58" t="n">
        <v>9756</v>
      </c>
      <c r="S163" s="58" t="n">
        <v>16685</v>
      </c>
      <c r="T163" s="58" t="n">
        <v>1166</v>
      </c>
      <c r="U163" s="55" t="n">
        <v>0.76</v>
      </c>
      <c r="V163" s="55">
        <f>M163-U163</f>
        <v/>
      </c>
      <c r="W163">
        <f>IF(OR(J163&lt;0.65,L163&lt;0.96,M163&lt;0.6),"高",IF(OR(J163&lt;0.78,K163&lt;0.88,L163&lt;0.98,M163&lt;0.75),"中","低"))</f>
        <v/>
      </c>
      <c r="X163" t="inlineStr">
        <is>
          <t>团队模拟数据（基于公开单线数据派生）</t>
        </is>
      </c>
      <c r="Y163" t="inlineStr">
        <is>
          <t>https://zenodo.org/records/17855209</t>
        </is>
      </c>
      <c r="Z163" t="inlineStr">
        <is>
          <t>SIM-v2.2-20260807-20260804</t>
        </is>
      </c>
      <c r="AA163" t="inlineStr">
        <is>
          <t>基于SHIFT-PRE-20251208；应用质量波动线的改善前参数、确定性周期扰动及停机事件缩放</t>
        </is>
      </c>
    </row>
    <row r="164">
      <c r="A164" t="inlineStr">
        <is>
          <t>LINE-S01-PRE-20251209</t>
        </is>
      </c>
      <c r="B164" t="inlineStr">
        <is>
          <t>SHIFT-PRE-20251209</t>
        </is>
      </c>
      <c r="C164" t="inlineStr">
        <is>
          <t>LINE-S01</t>
        </is>
      </c>
      <c r="D164" t="inlineStr">
        <is>
          <t>稳态基准线</t>
        </is>
      </c>
      <c r="E164" t="inlineStr">
        <is>
          <t>稳定生产、波动较小，作为横向比较基准</t>
        </is>
      </c>
      <c r="F164" t="inlineStr">
        <is>
          <t>改善前</t>
        </is>
      </c>
      <c r="G164" s="57" t="n">
        <v>46000</v>
      </c>
      <c r="H164" t="inlineStr">
        <is>
          <t>智能终端系列</t>
        </is>
      </c>
      <c r="I164" s="58" t="n">
        <v>26847</v>
      </c>
      <c r="J164" s="55" t="n">
        <v>0.777867</v>
      </c>
      <c r="K164" s="55" t="n">
        <v>1.0049</v>
      </c>
      <c r="L164" s="55" t="n">
        <v>0.991489</v>
      </c>
      <c r="M164" s="55">
        <f>J164*K164*L164</f>
        <v/>
      </c>
      <c r="N164" s="58" t="n">
        <v>29946</v>
      </c>
      <c r="O164" s="58">
        <f>ROUND(N164*L164,0)</f>
        <v/>
      </c>
      <c r="P164" s="55">
        <f>IF(N164=0,0,O164/N164)</f>
        <v/>
      </c>
      <c r="Q164" s="58" t="n">
        <v>3502</v>
      </c>
      <c r="R164" s="58" t="n">
        <v>5358</v>
      </c>
      <c r="S164" s="58" t="n">
        <v>19581</v>
      </c>
      <c r="T164" s="58" t="n">
        <v>360</v>
      </c>
      <c r="U164" s="55" t="n">
        <v>0.78</v>
      </c>
      <c r="V164" s="55">
        <f>M164-U164</f>
        <v/>
      </c>
      <c r="W164">
        <f>IF(OR(J164&lt;0.65,L164&lt;0.96,M164&lt;0.6),"高",IF(OR(J164&lt;0.78,K164&lt;0.88,L164&lt;0.98,M164&lt;0.75),"中","低"))</f>
        <v/>
      </c>
      <c r="X164" t="inlineStr">
        <is>
          <t>团队模拟数据（基于公开单线数据派生）</t>
        </is>
      </c>
      <c r="Y164" t="inlineStr">
        <is>
          <t>https://zenodo.org/records/17855209</t>
        </is>
      </c>
      <c r="Z164" t="inlineStr">
        <is>
          <t>SIM-v2.2-20260807-20260804</t>
        </is>
      </c>
      <c r="AA164" t="inlineStr">
        <is>
          <t>基于SHIFT-PRE-20251209；应用稳态基准线的改善前参数、确定性周期扰动及停机事件缩放</t>
        </is>
      </c>
    </row>
    <row r="165">
      <c r="A165" t="inlineStr">
        <is>
          <t>LINE-S02-PRE-20251209</t>
        </is>
      </c>
      <c r="B165" t="inlineStr">
        <is>
          <t>SHIFT-PRE-20251209</t>
        </is>
      </c>
      <c r="C165" t="inlineStr">
        <is>
          <t>LINE-S02</t>
        </is>
      </c>
      <c r="D165" t="inlineStr">
        <is>
          <t>设备瓶颈线</t>
        </is>
      </c>
      <c r="E165" t="inlineStr">
        <is>
          <t>关键设备停机偏多，改善后故障影响逐步收敛</t>
        </is>
      </c>
      <c r="F165" t="inlineStr">
        <is>
          <t>改善前</t>
        </is>
      </c>
      <c r="G165" s="57" t="n">
        <v>46000</v>
      </c>
      <c r="H165" t="inlineStr">
        <is>
          <t>视觉设备系列</t>
        </is>
      </c>
      <c r="I165" s="58" t="n">
        <v>26847</v>
      </c>
      <c r="J165" s="55" t="n">
        <v>0.6872</v>
      </c>
      <c r="K165" s="55" t="n">
        <v>1.008233</v>
      </c>
      <c r="L165" s="55" t="n">
        <v>0.997378</v>
      </c>
      <c r="M165" s="55">
        <f>J165*K165*L165</f>
        <v/>
      </c>
      <c r="N165" s="58" t="n">
        <v>27574</v>
      </c>
      <c r="O165" s="58">
        <f>ROUND(N165*L165,0)</f>
        <v/>
      </c>
      <c r="P165" s="55">
        <f>IF(N165=0,0,O165/N165)</f>
        <v/>
      </c>
      <c r="Q165" s="58" t="n">
        <v>3644</v>
      </c>
      <c r="R165" s="58" t="n">
        <v>8502</v>
      </c>
      <c r="S165" s="58" t="n">
        <v>19058</v>
      </c>
      <c r="T165" s="58" t="n">
        <v>411</v>
      </c>
      <c r="U165" s="55" t="n">
        <v>0.74</v>
      </c>
      <c r="V165" s="55">
        <f>M165-U165</f>
        <v/>
      </c>
      <c r="W165">
        <f>IF(OR(J165&lt;0.65,L165&lt;0.96,M165&lt;0.6),"高",IF(OR(J165&lt;0.78,K165&lt;0.88,L165&lt;0.98,M165&lt;0.75),"中","低"))</f>
        <v/>
      </c>
      <c r="X165" t="inlineStr">
        <is>
          <t>团队模拟数据（基于公开单线数据派生）</t>
        </is>
      </c>
      <c r="Y165" t="inlineStr">
        <is>
          <t>https://zenodo.org/records/17855209</t>
        </is>
      </c>
      <c r="Z165" t="inlineStr">
        <is>
          <t>SIM-v2.2-20260807-20260804</t>
        </is>
      </c>
      <c r="AA165" t="inlineStr">
        <is>
          <t>基于SHIFT-PRE-20251209；应用设备瓶颈线的改善前参数、确定性周期扰动及停机事件缩放</t>
        </is>
      </c>
    </row>
    <row r="166">
      <c r="A166" t="inlineStr">
        <is>
          <t>LINE-S03-PRE-20251209</t>
        </is>
      </c>
      <c r="B166" t="inlineStr">
        <is>
          <t>SHIFT-PRE-20251209</t>
        </is>
      </c>
      <c r="C166" t="inlineStr">
        <is>
          <t>LINE-S03</t>
        </is>
      </c>
      <c r="D166" t="inlineStr">
        <is>
          <t>质量波动线</t>
        </is>
      </c>
      <c r="E166" t="inlineStr">
        <is>
          <t>产能较高但质量与节拍波动，改善后质量损失下降</t>
        </is>
      </c>
      <c r="F166" t="inlineStr">
        <is>
          <t>改善前</t>
        </is>
      </c>
      <c r="G166" s="57" t="n">
        <v>46000</v>
      </c>
      <c r="H166" t="inlineStr">
        <is>
          <t>音频模组系列</t>
        </is>
      </c>
      <c r="I166" s="58" t="n">
        <v>26847</v>
      </c>
      <c r="J166" s="55" t="n">
        <v>0.741533</v>
      </c>
      <c r="K166" s="55" t="n">
        <v>0.9749</v>
      </c>
      <c r="L166" s="55" t="n">
        <v>0.967822</v>
      </c>
      <c r="M166" s="55">
        <f>J166*K166*L166</f>
        <v/>
      </c>
      <c r="N166" s="58" t="n">
        <v>32715</v>
      </c>
      <c r="O166" s="58">
        <f>ROUND(N166*L166,0)</f>
        <v/>
      </c>
      <c r="P166" s="55">
        <f>IF(N166=0,0,O166/N166)</f>
        <v/>
      </c>
      <c r="Q166" s="58" t="n">
        <v>3573</v>
      </c>
      <c r="R166" s="58" t="n">
        <v>6276</v>
      </c>
      <c r="S166" s="58" t="n">
        <v>21289</v>
      </c>
      <c r="T166" s="58" t="n">
        <v>469</v>
      </c>
      <c r="U166" s="55" t="n">
        <v>0.76</v>
      </c>
      <c r="V166" s="55">
        <f>M166-U166</f>
        <v/>
      </c>
      <c r="W166">
        <f>IF(OR(J166&lt;0.65,L166&lt;0.96,M166&lt;0.6),"高",IF(OR(J166&lt;0.78,K166&lt;0.88,L166&lt;0.98,M166&lt;0.75),"中","低"))</f>
        <v/>
      </c>
      <c r="X166" t="inlineStr">
        <is>
          <t>团队模拟数据（基于公开单线数据派生）</t>
        </is>
      </c>
      <c r="Y166" t="inlineStr">
        <is>
          <t>https://zenodo.org/records/17855209</t>
        </is>
      </c>
      <c r="Z166" t="inlineStr">
        <is>
          <t>SIM-v2.2-20260807-20260804</t>
        </is>
      </c>
      <c r="AA166" t="inlineStr">
        <is>
          <t>基于SHIFT-PRE-20251209；应用质量波动线的改善前参数、确定性周期扰动及停机事件缩放</t>
        </is>
      </c>
    </row>
    <row r="167">
      <c r="A167" t="inlineStr">
        <is>
          <t>LINE-S01-PRE-20251210</t>
        </is>
      </c>
      <c r="B167" t="inlineStr">
        <is>
          <t>SHIFT-PRE-20251210</t>
        </is>
      </c>
      <c r="C167" t="inlineStr">
        <is>
          <t>LINE-S01</t>
        </is>
      </c>
      <c r="D167" t="inlineStr">
        <is>
          <t>稳态基准线</t>
        </is>
      </c>
      <c r="E167" t="inlineStr">
        <is>
          <t>稳定生产、波动较小，作为横向比较基准</t>
        </is>
      </c>
      <c r="F167" t="inlineStr">
        <is>
          <t>改善前</t>
        </is>
      </c>
      <c r="G167" s="57" t="n">
        <v>46001</v>
      </c>
      <c r="H167" t="inlineStr">
        <is>
          <t>智能终端系列</t>
        </is>
      </c>
      <c r="I167" s="58" t="n">
        <v>24904</v>
      </c>
      <c r="J167" s="55" t="n">
        <v>0.760067</v>
      </c>
      <c r="K167" s="55" t="n">
        <v>0.943067</v>
      </c>
      <c r="L167" s="55" t="n">
        <v>0.9886</v>
      </c>
      <c r="M167" s="55">
        <f>J167*K167*L167</f>
        <v/>
      </c>
      <c r="N167" s="58" t="n">
        <v>35497</v>
      </c>
      <c r="O167" s="58">
        <f>ROUND(N167*L167,0)</f>
        <v/>
      </c>
      <c r="P167" s="55">
        <f>IF(N167=0,0,O167/N167)</f>
        <v/>
      </c>
      <c r="Q167" s="58" t="n">
        <v>5890</v>
      </c>
      <c r="R167" s="58" t="n">
        <v>3720</v>
      </c>
      <c r="S167" s="58" t="n">
        <v>17644</v>
      </c>
      <c r="T167" s="58" t="n">
        <v>1025</v>
      </c>
      <c r="U167" s="55" t="n">
        <v>0.78</v>
      </c>
      <c r="V167" s="55">
        <f>M167-U167</f>
        <v/>
      </c>
      <c r="W167">
        <f>IF(OR(J167&lt;0.65,L167&lt;0.96,M167&lt;0.6),"高",IF(OR(J167&lt;0.78,K167&lt;0.88,L167&lt;0.98,M167&lt;0.75),"中","低"))</f>
        <v/>
      </c>
      <c r="X167" t="inlineStr">
        <is>
          <t>团队模拟数据（基于公开单线数据派生）</t>
        </is>
      </c>
      <c r="Y167" t="inlineStr">
        <is>
          <t>https://zenodo.org/records/17855209</t>
        </is>
      </c>
      <c r="Z167" t="inlineStr">
        <is>
          <t>SIM-v2.2-20260807-20260804</t>
        </is>
      </c>
      <c r="AA167" t="inlineStr">
        <is>
          <t>基于SHIFT-PRE-20251210；应用稳态基准线的改善前参数、确定性周期扰动及停机事件缩放</t>
        </is>
      </c>
    </row>
    <row r="168">
      <c r="A168" t="inlineStr">
        <is>
          <t>LINE-S02-PRE-20251210</t>
        </is>
      </c>
      <c r="B168" t="inlineStr">
        <is>
          <t>SHIFT-PRE-20251210</t>
        </is>
      </c>
      <c r="C168" t="inlineStr">
        <is>
          <t>LINE-S02</t>
        </is>
      </c>
      <c r="D168" t="inlineStr">
        <is>
          <t>设备瓶颈线</t>
        </is>
      </c>
      <c r="E168" t="inlineStr">
        <is>
          <t>关键设备停机偏多，改善后故障影响逐步收敛</t>
        </is>
      </c>
      <c r="F168" t="inlineStr">
        <is>
          <t>改善前</t>
        </is>
      </c>
      <c r="G168" s="57" t="n">
        <v>46001</v>
      </c>
      <c r="H168" t="inlineStr">
        <is>
          <t>视觉设备系列</t>
        </is>
      </c>
      <c r="I168" s="58" t="n">
        <v>24904</v>
      </c>
      <c r="J168" s="55" t="n">
        <v>0.694733</v>
      </c>
      <c r="K168" s="55" t="n">
        <v>0.9464</v>
      </c>
      <c r="L168" s="55" t="n">
        <v>0.986044</v>
      </c>
      <c r="M168" s="55">
        <f>J168*K168*L168</f>
        <v/>
      </c>
      <c r="N168" s="58" t="n">
        <v>35217</v>
      </c>
      <c r="O168" s="58">
        <f>ROUND(N168*L168,0)</f>
        <v/>
      </c>
      <c r="P168" s="55">
        <f>IF(N168=0,0,O168/N168)</f>
        <v/>
      </c>
      <c r="Q168" s="58" t="n">
        <v>6130</v>
      </c>
      <c r="R168" s="58" t="n">
        <v>5742</v>
      </c>
      <c r="S168" s="58" t="n">
        <v>16467</v>
      </c>
      <c r="T168" s="58" t="n">
        <v>1170</v>
      </c>
      <c r="U168" s="55" t="n">
        <v>0.74</v>
      </c>
      <c r="V168" s="55">
        <f>M168-U168</f>
        <v/>
      </c>
      <c r="W168">
        <f>IF(OR(J168&lt;0.65,L168&lt;0.96,M168&lt;0.6),"高",IF(OR(J168&lt;0.78,K168&lt;0.88,L168&lt;0.98,M168&lt;0.75),"中","低"))</f>
        <v/>
      </c>
      <c r="X168" t="inlineStr">
        <is>
          <t>团队模拟数据（基于公开单线数据派生）</t>
        </is>
      </c>
      <c r="Y168" t="inlineStr">
        <is>
          <t>https://zenodo.org/records/17855209</t>
        </is>
      </c>
      <c r="Z168" t="inlineStr">
        <is>
          <t>SIM-v2.2-20260807-20260804</t>
        </is>
      </c>
      <c r="AA168" t="inlineStr">
        <is>
          <t>基于SHIFT-PRE-20251210；应用设备瓶颈线的改善前参数、确定性周期扰动及停机事件缩放</t>
        </is>
      </c>
    </row>
    <row r="169">
      <c r="A169" t="inlineStr">
        <is>
          <t>LINE-S03-PRE-20251210</t>
        </is>
      </c>
      <c r="B169" t="inlineStr">
        <is>
          <t>SHIFT-PRE-20251210</t>
        </is>
      </c>
      <c r="C169" t="inlineStr">
        <is>
          <t>LINE-S03</t>
        </is>
      </c>
      <c r="D169" t="inlineStr">
        <is>
          <t>质量波动线</t>
        </is>
      </c>
      <c r="E169" t="inlineStr">
        <is>
          <t>产能较高但质量与节拍波动，改善后质量损失下降</t>
        </is>
      </c>
      <c r="F169" t="inlineStr">
        <is>
          <t>改善前</t>
        </is>
      </c>
      <c r="G169" s="57" t="n">
        <v>46001</v>
      </c>
      <c r="H169" t="inlineStr">
        <is>
          <t>音频模组系列</t>
        </is>
      </c>
      <c r="I169" s="58" t="n">
        <v>24904</v>
      </c>
      <c r="J169" s="55" t="n">
        <v>0.749067</v>
      </c>
      <c r="K169" s="55" t="n">
        <v>0.913067</v>
      </c>
      <c r="L169" s="55" t="n">
        <v>0.964933</v>
      </c>
      <c r="M169" s="55">
        <f>J169*K169*L169</f>
        <v/>
      </c>
      <c r="N169" s="58" t="n">
        <v>38800</v>
      </c>
      <c r="O169" s="58">
        <f>ROUND(N169*L169,0)</f>
        <v/>
      </c>
      <c r="P169" s="55">
        <f>IF(N169=0,0,O169/N169)</f>
        <v/>
      </c>
      <c r="Q169" s="58" t="n">
        <v>6010</v>
      </c>
      <c r="R169" s="58" t="n">
        <v>4290</v>
      </c>
      <c r="S169" s="58" t="n">
        <v>19181</v>
      </c>
      <c r="T169" s="58" t="n">
        <v>1337</v>
      </c>
      <c r="U169" s="55" t="n">
        <v>0.76</v>
      </c>
      <c r="V169" s="55">
        <f>M169-U169</f>
        <v/>
      </c>
      <c r="W169">
        <f>IF(OR(J169&lt;0.65,L169&lt;0.96,M169&lt;0.6),"高",IF(OR(J169&lt;0.78,K169&lt;0.88,L169&lt;0.98,M169&lt;0.75),"中","低"))</f>
        <v/>
      </c>
      <c r="X169" t="inlineStr">
        <is>
          <t>团队模拟数据（基于公开单线数据派生）</t>
        </is>
      </c>
      <c r="Y169" t="inlineStr">
        <is>
          <t>https://zenodo.org/records/17855209</t>
        </is>
      </c>
      <c r="Z169" t="inlineStr">
        <is>
          <t>SIM-v2.2-20260807-20260804</t>
        </is>
      </c>
      <c r="AA169" t="inlineStr">
        <is>
          <t>基于SHIFT-PRE-20251210；应用质量波动线的改善前参数、确定性周期扰动及停机事件缩放</t>
        </is>
      </c>
    </row>
    <row r="170">
      <c r="A170" t="inlineStr">
        <is>
          <t>LINE-S01-PRE-20251211</t>
        </is>
      </c>
      <c r="B170" t="inlineStr">
        <is>
          <t>SHIFT-PRE-20251211</t>
        </is>
      </c>
      <c r="C170" t="inlineStr">
        <is>
          <t>LINE-S01</t>
        </is>
      </c>
      <c r="D170" t="inlineStr">
        <is>
          <t>稳态基准线</t>
        </is>
      </c>
      <c r="E170" t="inlineStr">
        <is>
          <t>稳定生产、波动较小，作为横向比较基准</t>
        </is>
      </c>
      <c r="F170" t="inlineStr">
        <is>
          <t>改善前</t>
        </is>
      </c>
      <c r="G170" s="57" t="n">
        <v>46002</v>
      </c>
      <c r="H170" t="inlineStr">
        <is>
          <t>智能终端系列</t>
        </is>
      </c>
      <c r="I170" s="58" t="n">
        <v>27209</v>
      </c>
      <c r="J170" s="55" t="n">
        <v>0.6264</v>
      </c>
      <c r="K170" s="55" t="n">
        <v>0.985833</v>
      </c>
      <c r="L170" s="55" t="n">
        <v>0.996111</v>
      </c>
      <c r="M170" s="55">
        <f>J170*K170*L170</f>
        <v/>
      </c>
      <c r="N170" s="58" t="n">
        <v>41956</v>
      </c>
      <c r="O170" s="58">
        <f>ROUND(N170*L170,0)</f>
        <v/>
      </c>
      <c r="P170" s="55">
        <f>IF(N170=0,0,O170/N170)</f>
        <v/>
      </c>
      <c r="Q170" s="58" t="n">
        <v>3103</v>
      </c>
      <c r="R170" s="58" t="n">
        <v>8880</v>
      </c>
      <c r="S170" s="58" t="n">
        <v>15261</v>
      </c>
      <c r="T170" s="58" t="n">
        <v>817</v>
      </c>
      <c r="U170" s="55" t="n">
        <v>0.78</v>
      </c>
      <c r="V170" s="55">
        <f>M170-U170</f>
        <v/>
      </c>
      <c r="W170">
        <f>IF(OR(J170&lt;0.65,L170&lt;0.96,M170&lt;0.6),"高",IF(OR(J170&lt;0.78,K170&lt;0.88,L170&lt;0.98,M170&lt;0.75),"中","低"))</f>
        <v/>
      </c>
      <c r="X170" t="inlineStr">
        <is>
          <t>团队模拟数据（基于公开单线数据派生）</t>
        </is>
      </c>
      <c r="Y170" t="inlineStr">
        <is>
          <t>https://zenodo.org/records/17855209</t>
        </is>
      </c>
      <c r="Z170" t="inlineStr">
        <is>
          <t>SIM-v2.2-20260807-20260804</t>
        </is>
      </c>
      <c r="AA170" t="inlineStr">
        <is>
          <t>基于SHIFT-PRE-20251211；应用稳态基准线的改善前参数、确定性周期扰动及停机事件缩放</t>
        </is>
      </c>
    </row>
    <row r="171">
      <c r="A171" t="inlineStr">
        <is>
          <t>LINE-S02-PRE-20251211</t>
        </is>
      </c>
      <c r="B171" t="inlineStr">
        <is>
          <t>SHIFT-PRE-20251211</t>
        </is>
      </c>
      <c r="C171" t="inlineStr">
        <is>
          <t>LINE-S02</t>
        </is>
      </c>
      <c r="D171" t="inlineStr">
        <is>
          <t>设备瓶颈线</t>
        </is>
      </c>
      <c r="E171" t="inlineStr">
        <is>
          <t>关键设备停机偏多，改善后故障影响逐步收敛</t>
        </is>
      </c>
      <c r="F171" t="inlineStr">
        <is>
          <t>改善前</t>
        </is>
      </c>
      <c r="G171" s="57" t="n">
        <v>46002</v>
      </c>
      <c r="H171" t="inlineStr">
        <is>
          <t>视觉设备系列</t>
        </is>
      </c>
      <c r="I171" s="58" t="n">
        <v>27209</v>
      </c>
      <c r="J171" s="55" t="n">
        <v>0.535733</v>
      </c>
      <c r="K171" s="55" t="n">
        <v>0.9575</v>
      </c>
      <c r="L171" s="55" t="n">
        <v>0.993556</v>
      </c>
      <c r="M171" s="55">
        <f>J171*K171*L171</f>
        <v/>
      </c>
      <c r="N171" s="58" t="n">
        <v>41577</v>
      </c>
      <c r="O171" s="58">
        <f>ROUND(N171*L171,0)</f>
        <v/>
      </c>
      <c r="P171" s="55">
        <f>IF(N171=0,0,O171/N171)</f>
        <v/>
      </c>
      <c r="Q171" s="58" t="n">
        <v>3229</v>
      </c>
      <c r="R171" s="58" t="n">
        <v>13692</v>
      </c>
      <c r="S171" s="58" t="n">
        <v>14858</v>
      </c>
      <c r="T171" s="58" t="n">
        <v>932</v>
      </c>
      <c r="U171" s="55" t="n">
        <v>0.74</v>
      </c>
      <c r="V171" s="55">
        <f>M171-U171</f>
        <v/>
      </c>
      <c r="W171">
        <f>IF(OR(J171&lt;0.65,L171&lt;0.96,M171&lt;0.6),"高",IF(OR(J171&lt;0.78,K171&lt;0.88,L171&lt;0.98,M171&lt;0.75),"中","低"))</f>
        <v/>
      </c>
      <c r="X171" t="inlineStr">
        <is>
          <t>团队模拟数据（基于公开单线数据派生）</t>
        </is>
      </c>
      <c r="Y171" t="inlineStr">
        <is>
          <t>https://zenodo.org/records/17855209</t>
        </is>
      </c>
      <c r="Z171" t="inlineStr">
        <is>
          <t>SIM-v2.2-20260807-20260804</t>
        </is>
      </c>
      <c r="AA171" t="inlineStr">
        <is>
          <t>基于SHIFT-PRE-20251211；应用设备瓶颈线的改善前参数、确定性周期扰动及停机事件缩放</t>
        </is>
      </c>
    </row>
    <row r="172">
      <c r="A172" t="inlineStr">
        <is>
          <t>LINE-S03-PRE-20251211</t>
        </is>
      </c>
      <c r="B172" t="inlineStr">
        <is>
          <t>SHIFT-PRE-20251211</t>
        </is>
      </c>
      <c r="C172" t="inlineStr">
        <is>
          <t>LINE-S03</t>
        </is>
      </c>
      <c r="D172" t="inlineStr">
        <is>
          <t>质量波动线</t>
        </is>
      </c>
      <c r="E172" t="inlineStr">
        <is>
          <t>产能较高但质量与节拍波动，改善后质量损失下降</t>
        </is>
      </c>
      <c r="F172" t="inlineStr">
        <is>
          <t>改善前</t>
        </is>
      </c>
      <c r="G172" s="57" t="n">
        <v>46002</v>
      </c>
      <c r="H172" t="inlineStr">
        <is>
          <t>音频模组系列</t>
        </is>
      </c>
      <c r="I172" s="58" t="n">
        <v>27209</v>
      </c>
      <c r="J172" s="55" t="n">
        <v>0.6153999999999999</v>
      </c>
      <c r="K172" s="55" t="n">
        <v>0.955833</v>
      </c>
      <c r="L172" s="55" t="n">
        <v>0.964</v>
      </c>
      <c r="M172" s="55">
        <f>J172*K172*L172</f>
        <v/>
      </c>
      <c r="N172" s="58" t="n">
        <v>45845</v>
      </c>
      <c r="O172" s="58">
        <f>ROUND(N172*L172,0)</f>
        <v/>
      </c>
      <c r="P172" s="55">
        <f>IF(N172=0,0,O172/N172)</f>
        <v/>
      </c>
      <c r="Q172" s="58" t="n">
        <v>3166</v>
      </c>
      <c r="R172" s="58" t="n">
        <v>10518</v>
      </c>
      <c r="S172" s="58" t="n">
        <v>16593</v>
      </c>
      <c r="T172" s="58" t="n">
        <v>1066</v>
      </c>
      <c r="U172" s="55" t="n">
        <v>0.76</v>
      </c>
      <c r="V172" s="55">
        <f>M172-U172</f>
        <v/>
      </c>
      <c r="W172">
        <f>IF(OR(J172&lt;0.65,L172&lt;0.96,M172&lt;0.6),"高",IF(OR(J172&lt;0.78,K172&lt;0.88,L172&lt;0.98,M172&lt;0.75),"中","低"))</f>
        <v/>
      </c>
      <c r="X172" t="inlineStr">
        <is>
          <t>团队模拟数据（基于公开单线数据派生）</t>
        </is>
      </c>
      <c r="Y172" t="inlineStr">
        <is>
          <t>https://zenodo.org/records/17855209</t>
        </is>
      </c>
      <c r="Z172" t="inlineStr">
        <is>
          <t>SIM-v2.2-20260807-20260804</t>
        </is>
      </c>
      <c r="AA172" t="inlineStr">
        <is>
          <t>基于SHIFT-PRE-20251211；应用质量波动线的改善前参数、确定性周期扰动及停机事件缩放</t>
        </is>
      </c>
    </row>
    <row r="173">
      <c r="A173" t="inlineStr">
        <is>
          <t>LINE-S01-PRE-20251212</t>
        </is>
      </c>
      <c r="B173" t="inlineStr">
        <is>
          <t>SHIFT-PRE-20251212</t>
        </is>
      </c>
      <c r="C173" t="inlineStr">
        <is>
          <t>LINE-S01</t>
        </is>
      </c>
      <c r="D173" t="inlineStr">
        <is>
          <t>稳态基准线</t>
        </is>
      </c>
      <c r="E173" t="inlineStr">
        <is>
          <t>稳定生产、波动较小，作为横向比较基准</t>
        </is>
      </c>
      <c r="F173" t="inlineStr">
        <is>
          <t>改善前</t>
        </is>
      </c>
      <c r="G173" s="57" t="n">
        <v>46003</v>
      </c>
      <c r="H173" t="inlineStr">
        <is>
          <t>智能终端系列</t>
        </is>
      </c>
      <c r="I173" s="58" t="n">
        <v>21645</v>
      </c>
      <c r="J173" s="55" t="n">
        <v>0.698</v>
      </c>
      <c r="K173" s="55" t="n">
        <v>0.939833</v>
      </c>
      <c r="L173" s="55" t="n">
        <v>0.988578</v>
      </c>
      <c r="M173" s="55">
        <f>J173*K173*L173</f>
        <v/>
      </c>
      <c r="N173" s="58" t="n">
        <v>37536</v>
      </c>
      <c r="O173" s="58">
        <f>ROUND(N173*L173,0)</f>
        <v/>
      </c>
      <c r="P173" s="55">
        <f>IF(N173=0,0,O173/N173)</f>
        <v/>
      </c>
      <c r="Q173" s="58" t="n">
        <v>7215</v>
      </c>
      <c r="R173" s="58" t="n">
        <v>4968</v>
      </c>
      <c r="S173" s="58" t="n">
        <v>13910</v>
      </c>
      <c r="T173" s="58" t="n">
        <v>942</v>
      </c>
      <c r="U173" s="55" t="n">
        <v>0.78</v>
      </c>
      <c r="V173" s="55">
        <f>M173-U173</f>
        <v/>
      </c>
      <c r="W173">
        <f>IF(OR(J173&lt;0.65,L173&lt;0.96,M173&lt;0.6),"高",IF(OR(J173&lt;0.78,K173&lt;0.88,L173&lt;0.98,M173&lt;0.75),"中","低"))</f>
        <v/>
      </c>
      <c r="X173" t="inlineStr">
        <is>
          <t>团队模拟数据（基于公开单线数据派生）</t>
        </is>
      </c>
      <c r="Y173" t="inlineStr">
        <is>
          <t>https://zenodo.org/records/17855209</t>
        </is>
      </c>
      <c r="Z173" t="inlineStr">
        <is>
          <t>SIM-v2.2-20260807-20260804</t>
        </is>
      </c>
      <c r="AA173" t="inlineStr">
        <is>
          <t>基于SHIFT-PRE-20251212；应用稳态基准线的改善前参数、确定性周期扰动及停机事件缩放</t>
        </is>
      </c>
    </row>
    <row r="174">
      <c r="A174" t="inlineStr">
        <is>
          <t>LINE-S02-PRE-20251212</t>
        </is>
      </c>
      <c r="B174" t="inlineStr">
        <is>
          <t>SHIFT-PRE-20251212</t>
        </is>
      </c>
      <c r="C174" t="inlineStr">
        <is>
          <t>LINE-S02</t>
        </is>
      </c>
      <c r="D174" t="inlineStr">
        <is>
          <t>设备瓶颈线</t>
        </is>
      </c>
      <c r="E174" t="inlineStr">
        <is>
          <t>关键设备停机偏多，改善后故障影响逐步收敛</t>
        </is>
      </c>
      <c r="F174" t="inlineStr">
        <is>
          <t>改善前</t>
        </is>
      </c>
      <c r="G174" s="57" t="n">
        <v>46003</v>
      </c>
      <c r="H174" t="inlineStr">
        <is>
          <t>视觉设备系列</t>
        </is>
      </c>
      <c r="I174" s="58" t="n">
        <v>21645</v>
      </c>
      <c r="J174" s="55" t="n">
        <v>0.632667</v>
      </c>
      <c r="K174" s="55" t="n">
        <v>0.943167</v>
      </c>
      <c r="L174" s="55" t="n">
        <v>0.994467</v>
      </c>
      <c r="M174" s="55">
        <f>J174*K174*L174</f>
        <v/>
      </c>
      <c r="N174" s="58" t="n">
        <v>34571</v>
      </c>
      <c r="O174" s="58">
        <f>ROUND(N174*L174,0)</f>
        <v/>
      </c>
      <c r="P174" s="55">
        <f>IF(N174=0,0,O174/N174)</f>
        <v/>
      </c>
      <c r="Q174" s="58" t="n">
        <v>7509</v>
      </c>
      <c r="R174" s="58" t="n">
        <v>7494</v>
      </c>
      <c r="S174" s="58" t="n">
        <v>12980</v>
      </c>
      <c r="T174" s="58" t="n">
        <v>1075</v>
      </c>
      <c r="U174" s="55" t="n">
        <v>0.74</v>
      </c>
      <c r="V174" s="55">
        <f>M174-U174</f>
        <v/>
      </c>
      <c r="W174">
        <f>IF(OR(J174&lt;0.65,L174&lt;0.96,M174&lt;0.6),"高",IF(OR(J174&lt;0.78,K174&lt;0.88,L174&lt;0.98,M174&lt;0.75),"中","低"))</f>
        <v/>
      </c>
      <c r="X174" t="inlineStr">
        <is>
          <t>团队模拟数据（基于公开单线数据派生）</t>
        </is>
      </c>
      <c r="Y174" t="inlineStr">
        <is>
          <t>https://zenodo.org/records/17855209</t>
        </is>
      </c>
      <c r="Z174" t="inlineStr">
        <is>
          <t>SIM-v2.2-20260807-20260804</t>
        </is>
      </c>
      <c r="AA174" t="inlineStr">
        <is>
          <t>基于SHIFT-PRE-20251212；应用设备瓶颈线的改善前参数、确定性周期扰动及停机事件缩放</t>
        </is>
      </c>
    </row>
    <row r="175">
      <c r="A175" t="inlineStr">
        <is>
          <t>LINE-S03-PRE-20251212</t>
        </is>
      </c>
      <c r="B175" t="inlineStr">
        <is>
          <t>SHIFT-PRE-20251212</t>
        </is>
      </c>
      <c r="C175" t="inlineStr">
        <is>
          <t>LINE-S03</t>
        </is>
      </c>
      <c r="D175" t="inlineStr">
        <is>
          <t>质量波动线</t>
        </is>
      </c>
      <c r="E175" t="inlineStr">
        <is>
          <t>产能较高但质量与节拍波动，改善后质量损失下降</t>
        </is>
      </c>
      <c r="F175" t="inlineStr">
        <is>
          <t>改善前</t>
        </is>
      </c>
      <c r="G175" s="57" t="n">
        <v>46003</v>
      </c>
      <c r="H175" t="inlineStr">
        <is>
          <t>音频模组系列</t>
        </is>
      </c>
      <c r="I175" s="58" t="n">
        <v>21645</v>
      </c>
      <c r="J175" s="55" t="n">
        <v>0.6870000000000001</v>
      </c>
      <c r="K175" s="55" t="n">
        <v>0.909833</v>
      </c>
      <c r="L175" s="55" t="n">
        <v>0.964911</v>
      </c>
      <c r="M175" s="55">
        <f>J175*K175*L175</f>
        <v/>
      </c>
      <c r="N175" s="58" t="n">
        <v>41003</v>
      </c>
      <c r="O175" s="58">
        <f>ROUND(N175*L175,0)</f>
        <v/>
      </c>
      <c r="P175" s="55">
        <f>IF(N175=0,0,O175/N175)</f>
        <v/>
      </c>
      <c r="Q175" s="58" t="n">
        <v>7362</v>
      </c>
      <c r="R175" s="58" t="n">
        <v>5856</v>
      </c>
      <c r="S175" s="58" t="n">
        <v>15123</v>
      </c>
      <c r="T175" s="58" t="n">
        <v>1229</v>
      </c>
      <c r="U175" s="55" t="n">
        <v>0.76</v>
      </c>
      <c r="V175" s="55">
        <f>M175-U175</f>
        <v/>
      </c>
      <c r="W175">
        <f>IF(OR(J175&lt;0.65,L175&lt;0.96,M175&lt;0.6),"高",IF(OR(J175&lt;0.78,K175&lt;0.88,L175&lt;0.98,M175&lt;0.75),"中","低"))</f>
        <v/>
      </c>
      <c r="X175" t="inlineStr">
        <is>
          <t>团队模拟数据（基于公开单线数据派生）</t>
        </is>
      </c>
      <c r="Y175" t="inlineStr">
        <is>
          <t>https://zenodo.org/records/17855209</t>
        </is>
      </c>
      <c r="Z175" t="inlineStr">
        <is>
          <t>SIM-v2.2-20260807-20260804</t>
        </is>
      </c>
      <c r="AA175" t="inlineStr">
        <is>
          <t>基于SHIFT-PRE-20251212；应用质量波动线的改善前参数、确定性周期扰动及停机事件缩放</t>
        </is>
      </c>
    </row>
    <row r="176">
      <c r="A176" t="inlineStr">
        <is>
          <t>LINE-S01-PRE-20251215</t>
        </is>
      </c>
      <c r="B176" t="inlineStr">
        <is>
          <t>SHIFT-PRE-20251215</t>
        </is>
      </c>
      <c r="C176" t="inlineStr">
        <is>
          <t>LINE-S01</t>
        </is>
      </c>
      <c r="D176" t="inlineStr">
        <is>
          <t>稳态基准线</t>
        </is>
      </c>
      <c r="E176" t="inlineStr">
        <is>
          <t>稳定生产、波动较小，作为横向比较基准</t>
        </is>
      </c>
      <c r="F176" t="inlineStr">
        <is>
          <t>改善前</t>
        </is>
      </c>
      <c r="G176" s="57" t="n">
        <v>46006</v>
      </c>
      <c r="H176" t="inlineStr">
        <is>
          <t>智能终端系列</t>
        </is>
      </c>
      <c r="I176" s="58" t="n">
        <v>27750</v>
      </c>
      <c r="J176" s="55" t="n">
        <v>0.786133</v>
      </c>
      <c r="K176" s="55" t="n">
        <v>0.9394</v>
      </c>
      <c r="L176" s="55" t="n">
        <v>0.990489</v>
      </c>
      <c r="M176" s="55">
        <f>J176*K176*L176</f>
        <v/>
      </c>
      <c r="N176" s="58" t="n">
        <v>46922</v>
      </c>
      <c r="O176" s="58">
        <f>ROUND(N176*L176,0)</f>
        <v/>
      </c>
      <c r="P176" s="55">
        <f>IF(N176=0,0,O176/N176)</f>
        <v/>
      </c>
      <c r="Q176" s="58" t="n">
        <v>2649</v>
      </c>
      <c r="R176" s="58" t="n">
        <v>5016</v>
      </c>
      <c r="S176" s="58" t="n">
        <v>20240</v>
      </c>
      <c r="T176" s="58" t="n">
        <v>1293</v>
      </c>
      <c r="U176" s="55" t="n">
        <v>0.78</v>
      </c>
      <c r="V176" s="55">
        <f>M176-U176</f>
        <v/>
      </c>
      <c r="W176">
        <f>IF(OR(J176&lt;0.65,L176&lt;0.96,M176&lt;0.6),"高",IF(OR(J176&lt;0.78,K176&lt;0.88,L176&lt;0.98,M176&lt;0.75),"中","低"))</f>
        <v/>
      </c>
      <c r="X176" t="inlineStr">
        <is>
          <t>团队模拟数据（基于公开单线数据派生）</t>
        </is>
      </c>
      <c r="Y176" t="inlineStr">
        <is>
          <t>https://zenodo.org/records/17855209</t>
        </is>
      </c>
      <c r="Z176" t="inlineStr">
        <is>
          <t>SIM-v2.2-20260807-20260804</t>
        </is>
      </c>
      <c r="AA176" t="inlineStr">
        <is>
          <t>基于SHIFT-PRE-20251215；应用稳态基准线的改善前参数、确定性周期扰动及停机事件缩放</t>
        </is>
      </c>
    </row>
    <row r="177">
      <c r="A177" t="inlineStr">
        <is>
          <t>LINE-S02-PRE-20251215</t>
        </is>
      </c>
      <c r="B177" t="inlineStr">
        <is>
          <t>SHIFT-PRE-20251215</t>
        </is>
      </c>
      <c r="C177" t="inlineStr">
        <is>
          <t>LINE-S02</t>
        </is>
      </c>
      <c r="D177" t="inlineStr">
        <is>
          <t>设备瓶颈线</t>
        </is>
      </c>
      <c r="E177" t="inlineStr">
        <is>
          <t>关键设备停机偏多，改善后故障影响逐步收敛</t>
        </is>
      </c>
      <c r="F177" t="inlineStr">
        <is>
          <t>改善前</t>
        </is>
      </c>
      <c r="G177" s="57" t="n">
        <v>46006</v>
      </c>
      <c r="H177" t="inlineStr">
        <is>
          <t>视觉设备系列</t>
        </is>
      </c>
      <c r="I177" s="58" t="n">
        <v>27750</v>
      </c>
      <c r="J177" s="55" t="n">
        <v>0.7208</v>
      </c>
      <c r="K177" s="55" t="n">
        <v>0.911067</v>
      </c>
      <c r="L177" s="55" t="n">
        <v>0.987933</v>
      </c>
      <c r="M177" s="55">
        <f>J177*K177*L177</f>
        <v/>
      </c>
      <c r="N177" s="58" t="n">
        <v>46536</v>
      </c>
      <c r="O177" s="58">
        <f>ROUND(N177*L177,0)</f>
        <v/>
      </c>
      <c r="P177" s="55">
        <f>IF(N177=0,0,O177/N177)</f>
        <v/>
      </c>
      <c r="Q177" s="58" t="n">
        <v>2757</v>
      </c>
      <c r="R177" s="58" t="n">
        <v>8052</v>
      </c>
      <c r="S177" s="58" t="n">
        <v>18891</v>
      </c>
      <c r="T177" s="58" t="n">
        <v>1475</v>
      </c>
      <c r="U177" s="55" t="n">
        <v>0.74</v>
      </c>
      <c r="V177" s="55">
        <f>M177-U177</f>
        <v/>
      </c>
      <c r="W177">
        <f>IF(OR(J177&lt;0.65,L177&lt;0.96,M177&lt;0.6),"高",IF(OR(J177&lt;0.78,K177&lt;0.88,L177&lt;0.98,M177&lt;0.75),"中","低"))</f>
        <v/>
      </c>
      <c r="X177" t="inlineStr">
        <is>
          <t>团队模拟数据（基于公开单线数据派生）</t>
        </is>
      </c>
      <c r="Y177" t="inlineStr">
        <is>
          <t>https://zenodo.org/records/17855209</t>
        </is>
      </c>
      <c r="Z177" t="inlineStr">
        <is>
          <t>SIM-v2.2-20260807-20260804</t>
        </is>
      </c>
      <c r="AA177" t="inlineStr">
        <is>
          <t>基于SHIFT-PRE-20251215；应用设备瓶颈线的改善前参数、确定性周期扰动及停机事件缩放</t>
        </is>
      </c>
    </row>
    <row r="178">
      <c r="A178" t="inlineStr">
        <is>
          <t>LINE-S03-PRE-20251215</t>
        </is>
      </c>
      <c r="B178" t="inlineStr">
        <is>
          <t>SHIFT-PRE-20251215</t>
        </is>
      </c>
      <c r="C178" t="inlineStr">
        <is>
          <t>LINE-S03</t>
        </is>
      </c>
      <c r="D178" t="inlineStr">
        <is>
          <t>质量波动线</t>
        </is>
      </c>
      <c r="E178" t="inlineStr">
        <is>
          <t>产能较高但质量与节拍波动，改善后质量损失下降</t>
        </is>
      </c>
      <c r="F178" t="inlineStr">
        <is>
          <t>改善前</t>
        </is>
      </c>
      <c r="G178" s="57" t="n">
        <v>46006</v>
      </c>
      <c r="H178" t="inlineStr">
        <is>
          <t>音频模组系列</t>
        </is>
      </c>
      <c r="I178" s="58" t="n">
        <v>27750</v>
      </c>
      <c r="J178" s="55" t="n">
        <v>0.775133</v>
      </c>
      <c r="K178" s="55" t="n">
        <v>0.9094</v>
      </c>
      <c r="L178" s="55" t="n">
        <v>0.966822</v>
      </c>
      <c r="M178" s="55">
        <f>J178*K178*L178</f>
        <v/>
      </c>
      <c r="N178" s="58" t="n">
        <v>51283</v>
      </c>
      <c r="O178" s="58">
        <f>ROUND(N178*L178,0)</f>
        <v/>
      </c>
      <c r="P178" s="55">
        <f>IF(N178=0,0,O178/N178)</f>
        <v/>
      </c>
      <c r="Q178" s="58" t="n">
        <v>2703</v>
      </c>
      <c r="R178" s="58" t="n">
        <v>6282</v>
      </c>
      <c r="S178" s="58" t="n">
        <v>21094</v>
      </c>
      <c r="T178" s="58" t="n">
        <v>1686</v>
      </c>
      <c r="U178" s="55" t="n">
        <v>0.76</v>
      </c>
      <c r="V178" s="55">
        <f>M178-U178</f>
        <v/>
      </c>
      <c r="W178">
        <f>IF(OR(J178&lt;0.65,L178&lt;0.96,M178&lt;0.6),"高",IF(OR(J178&lt;0.78,K178&lt;0.88,L178&lt;0.98,M178&lt;0.75),"中","低"))</f>
        <v/>
      </c>
      <c r="X178" t="inlineStr">
        <is>
          <t>团队模拟数据（基于公开单线数据派生）</t>
        </is>
      </c>
      <c r="Y178" t="inlineStr">
        <is>
          <t>https://zenodo.org/records/17855209</t>
        </is>
      </c>
      <c r="Z178" t="inlineStr">
        <is>
          <t>SIM-v2.2-20260807-20260804</t>
        </is>
      </c>
      <c r="AA178" t="inlineStr">
        <is>
          <t>基于SHIFT-PRE-20251215；应用质量波动线的改善前参数、确定性周期扰动及停机事件缩放</t>
        </is>
      </c>
    </row>
    <row r="179">
      <c r="A179" t="inlineStr">
        <is>
          <t>LINE-S01-PRE-20251216</t>
        </is>
      </c>
      <c r="B179" t="inlineStr">
        <is>
          <t>SHIFT-PRE-20251216</t>
        </is>
      </c>
      <c r="C179" t="inlineStr">
        <is>
          <t>LINE-S01</t>
        </is>
      </c>
      <c r="D179" t="inlineStr">
        <is>
          <t>稳态基准线</t>
        </is>
      </c>
      <c r="E179" t="inlineStr">
        <is>
          <t>稳定生产、波动较小，作为横向比较基准</t>
        </is>
      </c>
      <c r="F179" t="inlineStr">
        <is>
          <t>改善前</t>
        </is>
      </c>
      <c r="G179" s="57" t="n">
        <v>46007</v>
      </c>
      <c r="H179" t="inlineStr">
        <is>
          <t>智能终端系列</t>
        </is>
      </c>
      <c r="I179" s="58" t="n">
        <v>28620</v>
      </c>
      <c r="J179" s="55" t="n">
        <v>0.736167</v>
      </c>
      <c r="K179" s="55" t="n">
        <v>0.882267</v>
      </c>
      <c r="L179" s="55" t="n">
        <v>0.9734</v>
      </c>
      <c r="M179" s="55">
        <f>J179*K179*L179</f>
        <v/>
      </c>
      <c r="N179" s="58" t="n">
        <v>46605</v>
      </c>
      <c r="O179" s="58">
        <f>ROUND(N179*L179,0)</f>
        <v/>
      </c>
      <c r="P179" s="55">
        <f>IF(N179=0,0,O179/N179)</f>
        <v/>
      </c>
      <c r="Q179" s="58" t="n">
        <v>1723</v>
      </c>
      <c r="R179" s="58" t="n">
        <v>6648</v>
      </c>
      <c r="S179" s="58" t="n">
        <v>17486</v>
      </c>
      <c r="T179" s="58" t="n">
        <v>2415</v>
      </c>
      <c r="U179" s="55" t="n">
        <v>0.78</v>
      </c>
      <c r="V179" s="55">
        <f>M179-U179</f>
        <v/>
      </c>
      <c r="W179">
        <f>IF(OR(J179&lt;0.65,L179&lt;0.96,M179&lt;0.6),"高",IF(OR(J179&lt;0.78,K179&lt;0.88,L179&lt;0.98,M179&lt;0.75),"中","低"))</f>
        <v/>
      </c>
      <c r="X179" t="inlineStr">
        <is>
          <t>团队模拟数据（基于公开单线数据派生）</t>
        </is>
      </c>
      <c r="Y179" t="inlineStr">
        <is>
          <t>https://zenodo.org/records/17855209</t>
        </is>
      </c>
      <c r="Z179" t="inlineStr">
        <is>
          <t>SIM-v2.2-20260807-20260804</t>
        </is>
      </c>
      <c r="AA179" t="inlineStr">
        <is>
          <t>基于SHIFT-PRE-20251216；应用稳态基准线的改善前参数、确定性周期扰动及停机事件缩放</t>
        </is>
      </c>
    </row>
    <row r="180">
      <c r="A180" t="inlineStr">
        <is>
          <t>LINE-S02-PRE-20251216</t>
        </is>
      </c>
      <c r="B180" t="inlineStr">
        <is>
          <t>SHIFT-PRE-20251216</t>
        </is>
      </c>
      <c r="C180" t="inlineStr">
        <is>
          <t>LINE-S02</t>
        </is>
      </c>
      <c r="D180" t="inlineStr">
        <is>
          <t>设备瓶颈线</t>
        </is>
      </c>
      <c r="E180" t="inlineStr">
        <is>
          <t>关键设备停机偏多，改善后故障影响逐步收敛</t>
        </is>
      </c>
      <c r="F180" t="inlineStr">
        <is>
          <t>改善前</t>
        </is>
      </c>
      <c r="G180" s="57" t="n">
        <v>46007</v>
      </c>
      <c r="H180" t="inlineStr">
        <is>
          <t>视觉设备系列</t>
        </is>
      </c>
      <c r="I180" s="58" t="n">
        <v>28620</v>
      </c>
      <c r="J180" s="55" t="n">
        <v>0.6455</v>
      </c>
      <c r="K180" s="55" t="n">
        <v>0.8539330000000001</v>
      </c>
      <c r="L180" s="55" t="n">
        <v>0.970844</v>
      </c>
      <c r="M180" s="55">
        <f>J180*K180*L180</f>
        <v/>
      </c>
      <c r="N180" s="58" t="n">
        <v>42897</v>
      </c>
      <c r="O180" s="58">
        <f>ROUND(N180*L180,0)</f>
        <v/>
      </c>
      <c r="P180" s="55">
        <f>IF(N180=0,0,O180/N180)</f>
        <v/>
      </c>
      <c r="Q180" s="58" t="n">
        <v>1793</v>
      </c>
      <c r="R180" s="58" t="n">
        <v>11946</v>
      </c>
      <c r="S180" s="58" t="n">
        <v>17022</v>
      </c>
      <c r="T180" s="58" t="n">
        <v>2756</v>
      </c>
      <c r="U180" s="55" t="n">
        <v>0.74</v>
      </c>
      <c r="V180" s="55">
        <f>M180-U180</f>
        <v/>
      </c>
      <c r="W180">
        <f>IF(OR(J180&lt;0.65,L180&lt;0.96,M180&lt;0.6),"高",IF(OR(J180&lt;0.78,K180&lt;0.88,L180&lt;0.98,M180&lt;0.75),"中","低"))</f>
        <v/>
      </c>
      <c r="X180" t="inlineStr">
        <is>
          <t>团队模拟数据（基于公开单线数据派生）</t>
        </is>
      </c>
      <c r="Y180" t="inlineStr">
        <is>
          <t>https://zenodo.org/records/17855209</t>
        </is>
      </c>
      <c r="Z180" t="inlineStr">
        <is>
          <t>SIM-v2.2-20260807-20260804</t>
        </is>
      </c>
      <c r="AA180" t="inlineStr">
        <is>
          <t>基于SHIFT-PRE-20251216；应用设备瓶颈线的改善前参数、确定性周期扰动及停机事件缩放</t>
        </is>
      </c>
    </row>
    <row r="181">
      <c r="A181" t="inlineStr">
        <is>
          <t>LINE-S03-PRE-20251216</t>
        </is>
      </c>
      <c r="B181" t="inlineStr">
        <is>
          <t>SHIFT-PRE-20251216</t>
        </is>
      </c>
      <c r="C181" t="inlineStr">
        <is>
          <t>LINE-S03</t>
        </is>
      </c>
      <c r="D181" t="inlineStr">
        <is>
          <t>质量波动线</t>
        </is>
      </c>
      <c r="E181" t="inlineStr">
        <is>
          <t>产能较高但质量与节拍波动，改善后质量损失下降</t>
        </is>
      </c>
      <c r="F181" t="inlineStr">
        <is>
          <t>改善前</t>
        </is>
      </c>
      <c r="G181" s="57" t="n">
        <v>46007</v>
      </c>
      <c r="H181" t="inlineStr">
        <is>
          <t>音频模组系列</t>
        </is>
      </c>
      <c r="I181" s="58" t="n">
        <v>28620</v>
      </c>
      <c r="J181" s="55" t="n">
        <v>0.725167</v>
      </c>
      <c r="K181" s="55" t="n">
        <v>0.8206</v>
      </c>
      <c r="L181" s="55" t="n">
        <v>0.941289</v>
      </c>
      <c r="M181" s="55">
        <f>J181*K181*L181</f>
        <v/>
      </c>
      <c r="N181" s="58" t="n">
        <v>50921</v>
      </c>
      <c r="O181" s="58">
        <f>ROUND(N181*L181,0)</f>
        <v/>
      </c>
      <c r="P181" s="55">
        <f>IF(N181=0,0,O181/N181)</f>
        <v/>
      </c>
      <c r="Q181" s="58" t="n">
        <v>1758</v>
      </c>
      <c r="R181" s="58" t="n">
        <v>7698</v>
      </c>
      <c r="S181" s="58" t="n">
        <v>19012</v>
      </c>
      <c r="T181" s="58" t="n">
        <v>3150</v>
      </c>
      <c r="U181" s="55" t="n">
        <v>0.76</v>
      </c>
      <c r="V181" s="55">
        <f>M181-U181</f>
        <v/>
      </c>
      <c r="W181">
        <f>IF(OR(J181&lt;0.65,L181&lt;0.96,M181&lt;0.6),"高",IF(OR(J181&lt;0.78,K181&lt;0.88,L181&lt;0.98,M181&lt;0.75),"中","低"))</f>
        <v/>
      </c>
      <c r="X181" t="inlineStr">
        <is>
          <t>团队模拟数据（基于公开单线数据派生）</t>
        </is>
      </c>
      <c r="Y181" t="inlineStr">
        <is>
          <t>https://zenodo.org/records/17855209</t>
        </is>
      </c>
      <c r="Z181" t="inlineStr">
        <is>
          <t>SIM-v2.2-20260807-20260804</t>
        </is>
      </c>
      <c r="AA181" t="inlineStr">
        <is>
          <t>基于SHIFT-PRE-20251216；应用质量波动线的改善前参数、确定性周期扰动及停机事件缩放</t>
        </is>
      </c>
    </row>
    <row r="182">
      <c r="A182" t="inlineStr">
        <is>
          <t>LINE-S01-PRE-20251217</t>
        </is>
      </c>
      <c r="B182" t="inlineStr">
        <is>
          <t>SHIFT-PRE-20251217</t>
        </is>
      </c>
      <c r="C182" t="inlineStr">
        <is>
          <t>LINE-S01</t>
        </is>
      </c>
      <c r="D182" t="inlineStr">
        <is>
          <t>稳态基准线</t>
        </is>
      </c>
      <c r="E182" t="inlineStr">
        <is>
          <t>稳定生产、波动较小，作为横向比较基准</t>
        </is>
      </c>
      <c r="F182" t="inlineStr">
        <is>
          <t>改善前</t>
        </is>
      </c>
      <c r="G182" s="57" t="n">
        <v>46008</v>
      </c>
      <c r="H182" t="inlineStr">
        <is>
          <t>智能终端系列</t>
        </is>
      </c>
      <c r="I182" s="58" t="n">
        <v>27222</v>
      </c>
      <c r="J182" s="55" t="n">
        <v>0.652467</v>
      </c>
      <c r="K182" s="55" t="n">
        <v>0.915067</v>
      </c>
      <c r="L182" s="55" t="n">
        <v>0.991767</v>
      </c>
      <c r="M182" s="55">
        <f>J182*K182*L182</f>
        <v/>
      </c>
      <c r="N182" s="58" t="n">
        <v>38223</v>
      </c>
      <c r="O182" s="58">
        <f>ROUND(N182*L182,0)</f>
        <v/>
      </c>
      <c r="P182" s="55">
        <f>IF(N182=0,0,O182/N182)</f>
        <v/>
      </c>
      <c r="Q182" s="58" t="n">
        <v>3304</v>
      </c>
      <c r="R182" s="58" t="n">
        <v>7062</v>
      </c>
      <c r="S182" s="58" t="n">
        <v>16165</v>
      </c>
      <c r="T182" s="58" t="n">
        <v>1268</v>
      </c>
      <c r="U182" s="55" t="n">
        <v>0.78</v>
      </c>
      <c r="V182" s="55">
        <f>M182-U182</f>
        <v/>
      </c>
      <c r="W182">
        <f>IF(OR(J182&lt;0.65,L182&lt;0.96,M182&lt;0.6),"高",IF(OR(J182&lt;0.78,K182&lt;0.88,L182&lt;0.98,M182&lt;0.75),"中","低"))</f>
        <v/>
      </c>
      <c r="X182" t="inlineStr">
        <is>
          <t>团队模拟数据（基于公开单线数据派生）</t>
        </is>
      </c>
      <c r="Y182" t="inlineStr">
        <is>
          <t>https://zenodo.org/records/17855209</t>
        </is>
      </c>
      <c r="Z182" t="inlineStr">
        <is>
          <t>SIM-v2.2-20260807-20260804</t>
        </is>
      </c>
      <c r="AA182" t="inlineStr">
        <is>
          <t>基于SHIFT-PRE-20251217；应用稳态基准线的改善前参数、确定性周期扰动及停机事件缩放</t>
        </is>
      </c>
    </row>
    <row r="183">
      <c r="A183" t="inlineStr">
        <is>
          <t>LINE-S02-PRE-20251217</t>
        </is>
      </c>
      <c r="B183" t="inlineStr">
        <is>
          <t>SHIFT-PRE-20251217</t>
        </is>
      </c>
      <c r="C183" t="inlineStr">
        <is>
          <t>LINE-S02</t>
        </is>
      </c>
      <c r="D183" t="inlineStr">
        <is>
          <t>设备瓶颈线</t>
        </is>
      </c>
      <c r="E183" t="inlineStr">
        <is>
          <t>关键设备停机偏多，改善后故障影响逐步收敛</t>
        </is>
      </c>
      <c r="F183" t="inlineStr">
        <is>
          <t>改善前</t>
        </is>
      </c>
      <c r="G183" s="57" t="n">
        <v>46008</v>
      </c>
      <c r="H183" t="inlineStr">
        <is>
          <t>视觉设备系列</t>
        </is>
      </c>
      <c r="I183" s="58" t="n">
        <v>27222</v>
      </c>
      <c r="J183" s="55" t="n">
        <v>0.587133</v>
      </c>
      <c r="K183" s="55" t="n">
        <v>0.9184</v>
      </c>
      <c r="L183" s="55" t="n">
        <v>0.997656</v>
      </c>
      <c r="M183" s="55">
        <f>J183*K183*L183</f>
        <v/>
      </c>
      <c r="N183" s="58" t="n">
        <v>35212</v>
      </c>
      <c r="O183" s="58">
        <f>ROUND(N183*L183,0)</f>
        <v/>
      </c>
      <c r="P183" s="55">
        <f>IF(N183=0,0,O183/N183)</f>
        <v/>
      </c>
      <c r="Q183" s="58" t="n">
        <v>3438</v>
      </c>
      <c r="R183" s="58" t="n">
        <v>10746</v>
      </c>
      <c r="S183" s="58" t="n">
        <v>15085</v>
      </c>
      <c r="T183" s="58" t="n">
        <v>1447</v>
      </c>
      <c r="U183" s="55" t="n">
        <v>0.74</v>
      </c>
      <c r="V183" s="55">
        <f>M183-U183</f>
        <v/>
      </c>
      <c r="W183">
        <f>IF(OR(J183&lt;0.65,L183&lt;0.96,M183&lt;0.6),"高",IF(OR(J183&lt;0.78,K183&lt;0.88,L183&lt;0.98,M183&lt;0.75),"中","低"))</f>
        <v/>
      </c>
      <c r="X183" t="inlineStr">
        <is>
          <t>团队模拟数据（基于公开单线数据派生）</t>
        </is>
      </c>
      <c r="Y183" t="inlineStr">
        <is>
          <t>https://zenodo.org/records/17855209</t>
        </is>
      </c>
      <c r="Z183" t="inlineStr">
        <is>
          <t>SIM-v2.2-20260807-20260804</t>
        </is>
      </c>
      <c r="AA183" t="inlineStr">
        <is>
          <t>基于SHIFT-PRE-20251217；应用设备瓶颈线的改善前参数、确定性周期扰动及停机事件缩放</t>
        </is>
      </c>
    </row>
    <row r="184">
      <c r="A184" t="inlineStr">
        <is>
          <t>LINE-S03-PRE-20251217</t>
        </is>
      </c>
      <c r="B184" t="inlineStr">
        <is>
          <t>SHIFT-PRE-20251217</t>
        </is>
      </c>
      <c r="C184" t="inlineStr">
        <is>
          <t>LINE-S03</t>
        </is>
      </c>
      <c r="D184" t="inlineStr">
        <is>
          <t>质量波动线</t>
        </is>
      </c>
      <c r="E184" t="inlineStr">
        <is>
          <t>产能较高但质量与节拍波动，改善后质量损失下降</t>
        </is>
      </c>
      <c r="F184" t="inlineStr">
        <is>
          <t>改善前</t>
        </is>
      </c>
      <c r="G184" s="57" t="n">
        <v>46008</v>
      </c>
      <c r="H184" t="inlineStr">
        <is>
          <t>音频模组系列</t>
        </is>
      </c>
      <c r="I184" s="58" t="n">
        <v>27222</v>
      </c>
      <c r="J184" s="55" t="n">
        <v>0.641467</v>
      </c>
      <c r="K184" s="55" t="n">
        <v>0.885067</v>
      </c>
      <c r="L184" s="55" t="n">
        <v>0.9681</v>
      </c>
      <c r="M184" s="55">
        <f>J184*K184*L184</f>
        <v/>
      </c>
      <c r="N184" s="58" t="n">
        <v>38780</v>
      </c>
      <c r="O184" s="58">
        <f>ROUND(N184*L184,0)</f>
        <v/>
      </c>
      <c r="P184" s="55">
        <f>IF(N184=0,0,O184/N184)</f>
        <v/>
      </c>
      <c r="Q184" s="58" t="n">
        <v>3371</v>
      </c>
      <c r="R184" s="58" t="n">
        <v>8850</v>
      </c>
      <c r="S184" s="58" t="n">
        <v>17574</v>
      </c>
      <c r="T184" s="58" t="n">
        <v>1654</v>
      </c>
      <c r="U184" s="55" t="n">
        <v>0.76</v>
      </c>
      <c r="V184" s="55">
        <f>M184-U184</f>
        <v/>
      </c>
      <c r="W184">
        <f>IF(OR(J184&lt;0.65,L184&lt;0.96,M184&lt;0.6),"高",IF(OR(J184&lt;0.78,K184&lt;0.88,L184&lt;0.98,M184&lt;0.75),"中","低"))</f>
        <v/>
      </c>
      <c r="X184" t="inlineStr">
        <is>
          <t>团队模拟数据（基于公开单线数据派生）</t>
        </is>
      </c>
      <c r="Y184" t="inlineStr">
        <is>
          <t>https://zenodo.org/records/17855209</t>
        </is>
      </c>
      <c r="Z184" t="inlineStr">
        <is>
          <t>SIM-v2.2-20260807-20260804</t>
        </is>
      </c>
      <c r="AA184" t="inlineStr">
        <is>
          <t>基于SHIFT-PRE-20251217；应用质量波动线的改善前参数、确定性周期扰动及停机事件缩放</t>
        </is>
      </c>
    </row>
    <row r="185">
      <c r="A185" t="inlineStr">
        <is>
          <t>LINE-S01-PRE-20251218</t>
        </is>
      </c>
      <c r="B185" t="inlineStr">
        <is>
          <t>SHIFT-PRE-20251218</t>
        </is>
      </c>
      <c r="C185" t="inlineStr">
        <is>
          <t>LINE-S01</t>
        </is>
      </c>
      <c r="D185" t="inlineStr">
        <is>
          <t>稳态基准线</t>
        </is>
      </c>
      <c r="E185" t="inlineStr">
        <is>
          <t>稳定生产、波动较小，作为横向比较基准</t>
        </is>
      </c>
      <c r="F185" t="inlineStr">
        <is>
          <t>改善前</t>
        </is>
      </c>
      <c r="G185" s="57" t="n">
        <v>46009</v>
      </c>
      <c r="H185" t="inlineStr">
        <is>
          <t>智能终端系列</t>
        </is>
      </c>
      <c r="I185" s="58" t="n">
        <v>7448</v>
      </c>
      <c r="J185" s="55" t="n">
        <v>0.6173</v>
      </c>
      <c r="K185" s="55" t="n">
        <v>0.792133</v>
      </c>
      <c r="L185" s="55" t="n">
        <v>0.994178</v>
      </c>
      <c r="M185" s="55">
        <f>J185*K185*L185</f>
        <v/>
      </c>
      <c r="N185" s="58" t="n">
        <v>9060</v>
      </c>
      <c r="O185" s="58">
        <f>ROUND(N185*L185,0)</f>
        <v/>
      </c>
      <c r="P185" s="55">
        <f>IF(N185=0,0,O185/N185)</f>
        <v/>
      </c>
      <c r="Q185" s="58" t="n">
        <v>521</v>
      </c>
      <c r="R185" s="58" t="n">
        <v>2664</v>
      </c>
      <c r="S185" s="58" t="n">
        <v>3583</v>
      </c>
      <c r="T185" s="58" t="n">
        <v>861</v>
      </c>
      <c r="U185" s="55" t="n">
        <v>0.78</v>
      </c>
      <c r="V185" s="55">
        <f>M185-U185</f>
        <v/>
      </c>
      <c r="W185">
        <f>IF(OR(J185&lt;0.65,L185&lt;0.96,M185&lt;0.6),"高",IF(OR(J185&lt;0.78,K185&lt;0.88,L185&lt;0.98,M185&lt;0.75),"中","低"))</f>
        <v/>
      </c>
      <c r="X185" t="inlineStr">
        <is>
          <t>团队模拟数据（基于公开单线数据派生）</t>
        </is>
      </c>
      <c r="Y185" t="inlineStr">
        <is>
          <t>https://zenodo.org/records/17855209</t>
        </is>
      </c>
      <c r="Z185" t="inlineStr">
        <is>
          <t>SIM-v2.2-20260807-20260804</t>
        </is>
      </c>
      <c r="AA185" t="inlineStr">
        <is>
          <t>基于SHIFT-PRE-20251218；应用稳态基准线的改善前参数、确定性周期扰动及停机事件缩放</t>
        </is>
      </c>
    </row>
    <row r="186">
      <c r="A186" t="inlineStr">
        <is>
          <t>LINE-S02-PRE-20251218</t>
        </is>
      </c>
      <c r="B186" t="inlineStr">
        <is>
          <t>SHIFT-PRE-20251218</t>
        </is>
      </c>
      <c r="C186" t="inlineStr">
        <is>
          <t>LINE-S02</t>
        </is>
      </c>
      <c r="D186" t="inlineStr">
        <is>
          <t>设备瓶颈线</t>
        </is>
      </c>
      <c r="E186" t="inlineStr">
        <is>
          <t>关键设备停机偏多，改善后故障影响逐步收敛</t>
        </is>
      </c>
      <c r="F186" t="inlineStr">
        <is>
          <t>改善前</t>
        </is>
      </c>
      <c r="G186" s="57" t="n">
        <v>46009</v>
      </c>
      <c r="H186" t="inlineStr">
        <is>
          <t>视觉设备系列</t>
        </is>
      </c>
      <c r="I186" s="58" t="n">
        <v>7448</v>
      </c>
      <c r="J186" s="55" t="n">
        <v>0.526633</v>
      </c>
      <c r="K186" s="55" t="n">
        <v>0.7638</v>
      </c>
      <c r="L186" s="55" t="n">
        <v>0.991622</v>
      </c>
      <c r="M186" s="55">
        <f>J186*K186*L186</f>
        <v/>
      </c>
      <c r="N186" s="58" t="n">
        <v>8983</v>
      </c>
      <c r="O186" s="58">
        <f>ROUND(N186*L186,0)</f>
        <v/>
      </c>
      <c r="P186" s="55">
        <f>IF(N186=0,0,O186/N186)</f>
        <v/>
      </c>
      <c r="Q186" s="58" t="n">
        <v>543</v>
      </c>
      <c r="R186" s="58" t="n">
        <v>4410</v>
      </c>
      <c r="S186" s="58" t="n">
        <v>3345</v>
      </c>
      <c r="T186" s="58" t="n">
        <v>983</v>
      </c>
      <c r="U186" s="55" t="n">
        <v>0.74</v>
      </c>
      <c r="V186" s="55">
        <f>M186-U186</f>
        <v/>
      </c>
      <c r="W186">
        <f>IF(OR(J186&lt;0.65,L186&lt;0.96,M186&lt;0.6),"高",IF(OR(J186&lt;0.78,K186&lt;0.88,L186&lt;0.98,M186&lt;0.75),"中","低"))</f>
        <v/>
      </c>
      <c r="X186" t="inlineStr">
        <is>
          <t>团队模拟数据（基于公开单线数据派生）</t>
        </is>
      </c>
      <c r="Y186" t="inlineStr">
        <is>
          <t>https://zenodo.org/records/17855209</t>
        </is>
      </c>
      <c r="Z186" t="inlineStr">
        <is>
          <t>SIM-v2.2-20260807-20260804</t>
        </is>
      </c>
      <c r="AA186" t="inlineStr">
        <is>
          <t>基于SHIFT-PRE-20251218；应用设备瓶颈线的改善前参数、确定性周期扰动及停机事件缩放</t>
        </is>
      </c>
    </row>
    <row r="187">
      <c r="A187" t="inlineStr">
        <is>
          <t>LINE-S03-PRE-20251218</t>
        </is>
      </c>
      <c r="B187" t="inlineStr">
        <is>
          <t>SHIFT-PRE-20251218</t>
        </is>
      </c>
      <c r="C187" t="inlineStr">
        <is>
          <t>LINE-S03</t>
        </is>
      </c>
      <c r="D187" t="inlineStr">
        <is>
          <t>质量波动线</t>
        </is>
      </c>
      <c r="E187" t="inlineStr">
        <is>
          <t>产能较高但质量与节拍波动，改善后质量损失下降</t>
        </is>
      </c>
      <c r="F187" t="inlineStr">
        <is>
          <t>改善前</t>
        </is>
      </c>
      <c r="G187" s="57" t="n">
        <v>46009</v>
      </c>
      <c r="H187" t="inlineStr">
        <is>
          <t>音频模组系列</t>
        </is>
      </c>
      <c r="I187" s="58" t="n">
        <v>7448</v>
      </c>
      <c r="J187" s="55" t="n">
        <v>0.6063</v>
      </c>
      <c r="K187" s="55" t="n">
        <v>0.7621329999999999</v>
      </c>
      <c r="L187" s="55" t="n">
        <v>0.970511</v>
      </c>
      <c r="M187" s="55">
        <f>J187*K187*L187</f>
        <v/>
      </c>
      <c r="N187" s="58" t="n">
        <v>9902</v>
      </c>
      <c r="O187" s="58">
        <f>ROUND(N187*L187,0)</f>
        <v/>
      </c>
      <c r="P187" s="55">
        <f>IF(N187=0,0,O187/N187)</f>
        <v/>
      </c>
      <c r="Q187" s="58" t="n">
        <v>532</v>
      </c>
      <c r="R187" s="58" t="n">
        <v>2940</v>
      </c>
      <c r="S187" s="58" t="n">
        <v>3735</v>
      </c>
      <c r="T187" s="58" t="n">
        <v>1123</v>
      </c>
      <c r="U187" s="55" t="n">
        <v>0.76</v>
      </c>
      <c r="V187" s="55">
        <f>M187-U187</f>
        <v/>
      </c>
      <c r="W187">
        <f>IF(OR(J187&lt;0.65,L187&lt;0.96,M187&lt;0.6),"高",IF(OR(J187&lt;0.78,K187&lt;0.88,L187&lt;0.98,M187&lt;0.75),"中","低"))</f>
        <v/>
      </c>
      <c r="X187" t="inlineStr">
        <is>
          <t>团队模拟数据（基于公开单线数据派生）</t>
        </is>
      </c>
      <c r="Y187" t="inlineStr">
        <is>
          <t>https://zenodo.org/records/17855209</t>
        </is>
      </c>
      <c r="Z187" t="inlineStr">
        <is>
          <t>SIM-v2.2-20260807-20260804</t>
        </is>
      </c>
      <c r="AA187" t="inlineStr">
        <is>
          <t>基于SHIFT-PRE-20251218；应用质量波动线的改善前参数、确定性周期扰动及停机事件缩放</t>
        </is>
      </c>
    </row>
    <row r="188">
      <c r="A188" t="inlineStr">
        <is>
          <t>LINE-S01-POST-20260130</t>
        </is>
      </c>
      <c r="B188" t="inlineStr">
        <is>
          <t>SHIFT-POST-20260130</t>
        </is>
      </c>
      <c r="C188" t="inlineStr">
        <is>
          <t>LINE-S01</t>
        </is>
      </c>
      <c r="D188" t="inlineStr">
        <is>
          <t>稳态基准线</t>
        </is>
      </c>
      <c r="E188" t="inlineStr">
        <is>
          <t>稳定生产、波动较小，作为横向比较基准</t>
        </is>
      </c>
      <c r="F188" t="inlineStr">
        <is>
          <t>改善后</t>
        </is>
      </c>
      <c r="G188" s="57" t="n">
        <v>46052</v>
      </c>
      <c r="H188" t="inlineStr">
        <is>
          <t>智能终端系列</t>
        </is>
      </c>
      <c r="I188" s="58" t="n">
        <v>27900</v>
      </c>
      <c r="J188" s="55" t="n">
        <v>0.6999610000000001</v>
      </c>
      <c r="K188" s="55" t="n">
        <v>1.006219</v>
      </c>
      <c r="L188" s="55" t="n">
        <v>0.989056</v>
      </c>
      <c r="M188" s="55">
        <f>J188*K188*L188</f>
        <v/>
      </c>
      <c r="N188" s="58" t="n">
        <v>28835</v>
      </c>
      <c r="O188" s="58">
        <f>ROUND(N188*L188,0)</f>
        <v/>
      </c>
      <c r="P188" s="55">
        <f>IF(N188=0,0,O188/N188)</f>
        <v/>
      </c>
      <c r="Q188" s="58" t="n">
        <v>3019</v>
      </c>
      <c r="R188" s="58" t="n">
        <v>4938</v>
      </c>
      <c r="S188" s="58" t="n">
        <v>17470</v>
      </c>
      <c r="T188" s="58" t="n">
        <v>905</v>
      </c>
      <c r="U188" s="55" t="n">
        <v>0.78</v>
      </c>
      <c r="V188" s="55">
        <f>M188-U188</f>
        <v/>
      </c>
      <c r="W188">
        <f>IF(OR(J188&lt;0.65,L188&lt;0.96,M188&lt;0.6),"高",IF(OR(J188&lt;0.78,K188&lt;0.88,L188&lt;0.98,M188&lt;0.75),"中","低"))</f>
        <v/>
      </c>
      <c r="X188" t="inlineStr">
        <is>
          <t>团队模拟数据（基于公开单线数据派生）</t>
        </is>
      </c>
      <c r="Y188" t="inlineStr">
        <is>
          <t>https://zenodo.org/records/17855209</t>
        </is>
      </c>
      <c r="Z188" t="inlineStr">
        <is>
          <t>SIM-v2.2-20260807-20260804</t>
        </is>
      </c>
      <c r="AA188" t="inlineStr">
        <is>
          <t>基于SHIFT-POST-20260130；应用稳态基准线的改善后参数、确定性周期扰动及停机事件缩放</t>
        </is>
      </c>
    </row>
    <row r="189">
      <c r="A189" t="inlineStr">
        <is>
          <t>LINE-S02-POST-20260130</t>
        </is>
      </c>
      <c r="B189" t="inlineStr">
        <is>
          <t>SHIFT-POST-20260130</t>
        </is>
      </c>
      <c r="C189" t="inlineStr">
        <is>
          <t>LINE-S02</t>
        </is>
      </c>
      <c r="D189" t="inlineStr">
        <is>
          <t>设备瓶颈线</t>
        </is>
      </c>
      <c r="E189" t="inlineStr">
        <is>
          <t>关键设备停机偏多，改善后故障影响逐步收敛</t>
        </is>
      </c>
      <c r="F189" t="inlineStr">
        <is>
          <t>改善后</t>
        </is>
      </c>
      <c r="G189" s="57" t="n">
        <v>46052</v>
      </c>
      <c r="H189" t="inlineStr">
        <is>
          <t>视觉设备系列</t>
        </is>
      </c>
      <c r="I189" s="58" t="n">
        <v>27900</v>
      </c>
      <c r="J189" s="55" t="n">
        <v>0.639294</v>
      </c>
      <c r="K189" s="55" t="n">
        <v>0.982886</v>
      </c>
      <c r="L189" s="55" t="n">
        <v>0.994945</v>
      </c>
      <c r="M189" s="55">
        <f>J189*K189*L189</f>
        <v/>
      </c>
      <c r="N189" s="58" t="n">
        <v>26547</v>
      </c>
      <c r="O189" s="58">
        <f>ROUND(N189*L189,0)</f>
        <v/>
      </c>
      <c r="P189" s="55">
        <f>IF(N189=0,0,O189/N189)</f>
        <v/>
      </c>
      <c r="Q189" s="58" t="n">
        <v>3114</v>
      </c>
      <c r="R189" s="58" t="n">
        <v>6972</v>
      </c>
      <c r="S189" s="58" t="n">
        <v>17005</v>
      </c>
      <c r="T189" s="58" t="n">
        <v>1033</v>
      </c>
      <c r="U189" s="55" t="n">
        <v>0.74</v>
      </c>
      <c r="V189" s="55">
        <f>M189-U189</f>
        <v/>
      </c>
      <c r="W189">
        <f>IF(OR(J189&lt;0.65,L189&lt;0.96,M189&lt;0.6),"高",IF(OR(J189&lt;0.78,K189&lt;0.88,L189&lt;0.98,M189&lt;0.75),"中","低"))</f>
        <v/>
      </c>
      <c r="X189" t="inlineStr">
        <is>
          <t>团队模拟数据（基于公开单线数据派生）</t>
        </is>
      </c>
      <c r="Y189" t="inlineStr">
        <is>
          <t>https://zenodo.org/records/17855209</t>
        </is>
      </c>
      <c r="Z189" t="inlineStr">
        <is>
          <t>SIM-v2.2-20260807-20260804</t>
        </is>
      </c>
      <c r="AA189" t="inlineStr">
        <is>
          <t>基于SHIFT-POST-20260130；应用设备瓶颈线的改善后参数、确定性周期扰动及停机事件缩放</t>
        </is>
      </c>
    </row>
    <row r="190">
      <c r="A190" t="inlineStr">
        <is>
          <t>LINE-S03-POST-20260130</t>
        </is>
      </c>
      <c r="B190" t="inlineStr">
        <is>
          <t>SHIFT-POST-20260130</t>
        </is>
      </c>
      <c r="C190" t="inlineStr">
        <is>
          <t>LINE-S03</t>
        </is>
      </c>
      <c r="D190" t="inlineStr">
        <is>
          <t>质量波动线</t>
        </is>
      </c>
      <c r="E190" t="inlineStr">
        <is>
          <t>产能较高但质量与节拍波动，改善后质量损失下降</t>
        </is>
      </c>
      <c r="F190" t="inlineStr">
        <is>
          <t>改善后</t>
        </is>
      </c>
      <c r="G190" s="57" t="n">
        <v>46052</v>
      </c>
      <c r="H190" t="inlineStr">
        <is>
          <t>音频模组系列</t>
        </is>
      </c>
      <c r="I190" s="58" t="n">
        <v>27900</v>
      </c>
      <c r="J190" s="55" t="n">
        <v>0.668627</v>
      </c>
      <c r="K190" s="55" t="n">
        <v>0.954552</v>
      </c>
      <c r="L190" s="55" t="n">
        <v>0.97939</v>
      </c>
      <c r="M190" s="55">
        <f>J190*K190*L190</f>
        <v/>
      </c>
      <c r="N190" s="58" t="n">
        <v>31502</v>
      </c>
      <c r="O190" s="58">
        <f>ROUND(N190*L190,0)</f>
        <v/>
      </c>
      <c r="P190" s="55">
        <f>IF(N190=0,0,O190/N190)</f>
        <v/>
      </c>
      <c r="Q190" s="58" t="n">
        <v>3051</v>
      </c>
      <c r="R190" s="58" t="n">
        <v>5562</v>
      </c>
      <c r="S190" s="58" t="n">
        <v>18994</v>
      </c>
      <c r="T190" s="58" t="n">
        <v>1181</v>
      </c>
      <c r="U190" s="55" t="n">
        <v>0.76</v>
      </c>
      <c r="V190" s="55">
        <f>M190-U190</f>
        <v/>
      </c>
      <c r="W190">
        <f>IF(OR(J190&lt;0.65,L190&lt;0.96,M190&lt;0.6),"高",IF(OR(J190&lt;0.78,K190&lt;0.88,L190&lt;0.98,M190&lt;0.75),"中","低"))</f>
        <v/>
      </c>
      <c r="X190" t="inlineStr">
        <is>
          <t>团队模拟数据（基于公开单线数据派生）</t>
        </is>
      </c>
      <c r="Y190" t="inlineStr">
        <is>
          <t>https://zenodo.org/records/17855209</t>
        </is>
      </c>
      <c r="Z190" t="inlineStr">
        <is>
          <t>SIM-v2.2-20260807-20260804</t>
        </is>
      </c>
      <c r="AA190" t="inlineStr">
        <is>
          <t>基于SHIFT-POST-20260130；应用质量波动线的改善后参数、确定性周期扰动及停机事件缩放</t>
        </is>
      </c>
    </row>
    <row r="191">
      <c r="A191" t="inlineStr">
        <is>
          <t>LINE-S01-POST-20260202</t>
        </is>
      </c>
      <c r="B191" t="inlineStr">
        <is>
          <t>SHIFT-POST-20260202</t>
        </is>
      </c>
      <c r="C191" t="inlineStr">
        <is>
          <t>LINE-S01</t>
        </is>
      </c>
      <c r="D191" t="inlineStr">
        <is>
          <t>稳态基准线</t>
        </is>
      </c>
      <c r="E191" t="inlineStr">
        <is>
          <t>稳定生产、波动较小，作为横向比较基准</t>
        </is>
      </c>
      <c r="F191" t="inlineStr">
        <is>
          <t>改善后</t>
        </is>
      </c>
      <c r="G191" s="57" t="n">
        <v>46055</v>
      </c>
      <c r="H191" t="inlineStr">
        <is>
          <t>智能终端系列</t>
        </is>
      </c>
      <c r="I191" s="58" t="n">
        <v>29700</v>
      </c>
      <c r="J191" s="55" t="n">
        <v>0.852374</v>
      </c>
      <c r="K191" s="55" t="n">
        <v>0.926115</v>
      </c>
      <c r="L191" s="55" t="n">
        <v>0.899762</v>
      </c>
      <c r="M191" s="55">
        <f>J191*K191*L191</f>
        <v/>
      </c>
      <c r="N191" s="58" t="n">
        <v>61971</v>
      </c>
      <c r="O191" s="58">
        <f>ROUND(N191*L191,0)</f>
        <v/>
      </c>
      <c r="P191" s="55">
        <f>IF(N191=0,0,O191/N191)</f>
        <v/>
      </c>
      <c r="Q191" s="58" t="n">
        <v>2162</v>
      </c>
      <c r="R191" s="58" t="n">
        <v>2094</v>
      </c>
      <c r="S191" s="58" t="n">
        <v>22895</v>
      </c>
      <c r="T191" s="58" t="n">
        <v>1912</v>
      </c>
      <c r="U191" s="55" t="n">
        <v>0.78</v>
      </c>
      <c r="V191" s="55">
        <f>M191-U191</f>
        <v/>
      </c>
      <c r="W191">
        <f>IF(OR(J191&lt;0.65,L191&lt;0.96,M191&lt;0.6),"高",IF(OR(J191&lt;0.78,K191&lt;0.88,L191&lt;0.98,M191&lt;0.75),"中","低"))</f>
        <v/>
      </c>
      <c r="X191" t="inlineStr">
        <is>
          <t>团队模拟数据（基于公开单线数据派生）</t>
        </is>
      </c>
      <c r="Y191" t="inlineStr">
        <is>
          <t>https://zenodo.org/records/17855209</t>
        </is>
      </c>
      <c r="Z191" t="inlineStr">
        <is>
          <t>SIM-v2.2-20260807-20260804</t>
        </is>
      </c>
      <c r="AA191" t="inlineStr">
        <is>
          <t>基于SHIFT-POST-20260202；应用稳态基准线的改善后参数、确定性周期扰动及停机事件缩放</t>
        </is>
      </c>
    </row>
    <row r="192">
      <c r="A192" t="inlineStr">
        <is>
          <t>LINE-S02-POST-20260202</t>
        </is>
      </c>
      <c r="B192" t="inlineStr">
        <is>
          <t>SHIFT-POST-20260202</t>
        </is>
      </c>
      <c r="C192" t="inlineStr">
        <is>
          <t>LINE-S02</t>
        </is>
      </c>
      <c r="D192" t="inlineStr">
        <is>
          <t>设备瓶颈线</t>
        </is>
      </c>
      <c r="E192" t="inlineStr">
        <is>
          <t>关键设备停机偏多，改善后故障影响逐步收敛</t>
        </is>
      </c>
      <c r="F192" t="inlineStr">
        <is>
          <t>改善后</t>
        </is>
      </c>
      <c r="G192" s="57" t="n">
        <v>46055</v>
      </c>
      <c r="H192" t="inlineStr">
        <is>
          <t>视觉设备系列</t>
        </is>
      </c>
      <c r="I192" s="58" t="n">
        <v>29700</v>
      </c>
      <c r="J192" s="55" t="n">
        <v>0.81704</v>
      </c>
      <c r="K192" s="55" t="n">
        <v>0.934449</v>
      </c>
      <c r="L192" s="55" t="n">
        <v>0.897207</v>
      </c>
      <c r="M192" s="55">
        <f>J192*K192*L192</f>
        <v/>
      </c>
      <c r="N192" s="58" t="n">
        <v>57102</v>
      </c>
      <c r="O192" s="58">
        <f>ROUND(N192*L192,0)</f>
        <v/>
      </c>
      <c r="P192" s="55">
        <f>IF(N192=0,0,O192/N192)</f>
        <v/>
      </c>
      <c r="Q192" s="58" t="n">
        <v>2230</v>
      </c>
      <c r="R192" s="58" t="n">
        <v>2928</v>
      </c>
      <c r="S192" s="58" t="n">
        <v>21367</v>
      </c>
      <c r="T192" s="58" t="n">
        <v>2182</v>
      </c>
      <c r="U192" s="55" t="n">
        <v>0.74</v>
      </c>
      <c r="V192" s="55">
        <f>M192-U192</f>
        <v/>
      </c>
      <c r="W192">
        <f>IF(OR(J192&lt;0.65,L192&lt;0.96,M192&lt;0.6),"高",IF(OR(J192&lt;0.78,K192&lt;0.88,L192&lt;0.98,M192&lt;0.75),"中","低"))</f>
        <v/>
      </c>
      <c r="X192" t="inlineStr">
        <is>
          <t>团队模拟数据（基于公开单线数据派生）</t>
        </is>
      </c>
      <c r="Y192" t="inlineStr">
        <is>
          <t>https://zenodo.org/records/17855209</t>
        </is>
      </c>
      <c r="Z192" t="inlineStr">
        <is>
          <t>SIM-v2.2-20260807-20260804</t>
        </is>
      </c>
      <c r="AA192" t="inlineStr">
        <is>
          <t>基于SHIFT-POST-20260202；应用设备瓶颈线的改善后参数、确定性周期扰动及停机事件缩放</t>
        </is>
      </c>
    </row>
    <row r="193">
      <c r="A193" t="inlineStr">
        <is>
          <t>LINE-S03-POST-20260202</t>
        </is>
      </c>
      <c r="B193" t="inlineStr">
        <is>
          <t>SHIFT-POST-20260202</t>
        </is>
      </c>
      <c r="C193" t="inlineStr">
        <is>
          <t>LINE-S03</t>
        </is>
      </c>
      <c r="D193" t="inlineStr">
        <is>
          <t>质量波动线</t>
        </is>
      </c>
      <c r="E193" t="inlineStr">
        <is>
          <t>产能较高但质量与节拍波动，改善后质量损失下降</t>
        </is>
      </c>
      <c r="F193" t="inlineStr">
        <is>
          <t>改善后</t>
        </is>
      </c>
      <c r="G193" s="57" t="n">
        <v>46055</v>
      </c>
      <c r="H193" t="inlineStr">
        <is>
          <t>音频模组系列</t>
        </is>
      </c>
      <c r="I193" s="58" t="n">
        <v>29700</v>
      </c>
      <c r="J193" s="55" t="n">
        <v>0.846374</v>
      </c>
      <c r="K193" s="55" t="n">
        <v>0.906115</v>
      </c>
      <c r="L193" s="55" t="n">
        <v>0.890096</v>
      </c>
      <c r="M193" s="55">
        <f>J193*K193*L193</f>
        <v/>
      </c>
      <c r="N193" s="58" t="n">
        <v>62905</v>
      </c>
      <c r="O193" s="58">
        <f>ROUND(N193*L193,0)</f>
        <v/>
      </c>
      <c r="P193" s="55">
        <f>IF(N193=0,0,O193/N193)</f>
        <v/>
      </c>
      <c r="Q193" s="58" t="n">
        <v>2185</v>
      </c>
      <c r="R193" s="58" t="n">
        <v>2358</v>
      </c>
      <c r="S193" s="58" t="n">
        <v>24890</v>
      </c>
      <c r="T193" s="58" t="n">
        <v>2494</v>
      </c>
      <c r="U193" s="55" t="n">
        <v>0.76</v>
      </c>
      <c r="V193" s="55">
        <f>M193-U193</f>
        <v/>
      </c>
      <c r="W193">
        <f>IF(OR(J193&lt;0.65,L193&lt;0.96,M193&lt;0.6),"高",IF(OR(J193&lt;0.78,K193&lt;0.88,L193&lt;0.98,M193&lt;0.75),"中","低"))</f>
        <v/>
      </c>
      <c r="X193" t="inlineStr">
        <is>
          <t>团队模拟数据（基于公开单线数据派生）</t>
        </is>
      </c>
      <c r="Y193" t="inlineStr">
        <is>
          <t>https://zenodo.org/records/17855209</t>
        </is>
      </c>
      <c r="Z193" t="inlineStr">
        <is>
          <t>SIM-v2.2-20260807-20260804</t>
        </is>
      </c>
      <c r="AA193" t="inlineStr">
        <is>
          <t>基于SHIFT-POST-20260202；应用质量波动线的改善后参数、确定性周期扰动及停机事件缩放</t>
        </is>
      </c>
    </row>
    <row r="194">
      <c r="A194" t="inlineStr">
        <is>
          <t>LINE-S01-POST-20260203</t>
        </is>
      </c>
      <c r="B194" t="inlineStr">
        <is>
          <t>SHIFT-POST-20260203</t>
        </is>
      </c>
      <c r="C194" t="inlineStr">
        <is>
          <t>LINE-S01</t>
        </is>
      </c>
      <c r="D194" t="inlineStr">
        <is>
          <t>稳态基准线</t>
        </is>
      </c>
      <c r="E194" t="inlineStr">
        <is>
          <t>稳定生产、波动较小，作为横向比较基准</t>
        </is>
      </c>
      <c r="F194" t="inlineStr">
        <is>
          <t>改善后</t>
        </is>
      </c>
      <c r="G194" s="57" t="n">
        <v>46056</v>
      </c>
      <c r="H194" t="inlineStr">
        <is>
          <t>智能终端系列</t>
        </is>
      </c>
      <c r="I194" s="58" t="n">
        <v>29700</v>
      </c>
      <c r="J194" s="55" t="n">
        <v>0.6427850000000001</v>
      </c>
      <c r="K194" s="55" t="n">
        <v>1.044598</v>
      </c>
      <c r="L194" s="55" t="n">
        <v>0.972391</v>
      </c>
      <c r="M194" s="55">
        <f>J194*K194*L194</f>
        <v/>
      </c>
      <c r="N194" s="58" t="n">
        <v>35740</v>
      </c>
      <c r="O194" s="58">
        <f>ROUND(N194*L194,0)</f>
        <v/>
      </c>
      <c r="P194" s="55">
        <f>IF(N194=0,0,O194/N194)</f>
        <v/>
      </c>
      <c r="Q194" s="58" t="n">
        <v>3313</v>
      </c>
      <c r="R194" s="58" t="n">
        <v>6390</v>
      </c>
      <c r="S194" s="58" t="n">
        <v>17206</v>
      </c>
      <c r="T194" s="58" t="n">
        <v>692</v>
      </c>
      <c r="U194" s="55" t="n">
        <v>0.78</v>
      </c>
      <c r="V194" s="55">
        <f>M194-U194</f>
        <v/>
      </c>
      <c r="W194">
        <f>IF(OR(J194&lt;0.65,L194&lt;0.96,M194&lt;0.6),"高",IF(OR(J194&lt;0.78,K194&lt;0.88,L194&lt;0.98,M194&lt;0.75),"中","低"))</f>
        <v/>
      </c>
      <c r="X194" t="inlineStr">
        <is>
          <t>团队模拟数据（基于公开单线数据派生）</t>
        </is>
      </c>
      <c r="Y194" t="inlineStr">
        <is>
          <t>https://zenodo.org/records/17855209</t>
        </is>
      </c>
      <c r="Z194" t="inlineStr">
        <is>
          <t>SIM-v2.2-20260807-20260804</t>
        </is>
      </c>
      <c r="AA194" t="inlineStr">
        <is>
          <t>基于SHIFT-POST-20260203；应用稳态基准线的改善后参数、确定性周期扰动及停机事件缩放</t>
        </is>
      </c>
    </row>
    <row r="195">
      <c r="A195" t="inlineStr">
        <is>
          <t>LINE-S02-POST-20260203</t>
        </is>
      </c>
      <c r="B195" t="inlineStr">
        <is>
          <t>SHIFT-POST-20260203</t>
        </is>
      </c>
      <c r="C195" t="inlineStr">
        <is>
          <t>LINE-S02</t>
        </is>
      </c>
      <c r="D195" t="inlineStr">
        <is>
          <t>设备瓶颈线</t>
        </is>
      </c>
      <c r="E195" t="inlineStr">
        <is>
          <t>关键设备停机偏多，改善后故障影响逐步收敛</t>
        </is>
      </c>
      <c r="F195" t="inlineStr">
        <is>
          <t>改善后</t>
        </is>
      </c>
      <c r="G195" s="57" t="n">
        <v>46056</v>
      </c>
      <c r="H195" t="inlineStr">
        <is>
          <t>视觉设备系列</t>
        </is>
      </c>
      <c r="I195" s="58" t="n">
        <v>29700</v>
      </c>
      <c r="J195" s="55" t="n">
        <v>0.582118</v>
      </c>
      <c r="K195" s="55" t="n">
        <v>1.021265</v>
      </c>
      <c r="L195" s="55" t="n">
        <v>0.969835</v>
      </c>
      <c r="M195" s="55">
        <f>J195*K195*L195</f>
        <v/>
      </c>
      <c r="N195" s="58" t="n">
        <v>35423</v>
      </c>
      <c r="O195" s="58">
        <f>ROUND(N195*L195,0)</f>
        <v/>
      </c>
      <c r="P195" s="55">
        <f>IF(N195=0,0,O195/N195)</f>
        <v/>
      </c>
      <c r="Q195" s="58" t="n">
        <v>3417</v>
      </c>
      <c r="R195" s="58" t="n">
        <v>9156</v>
      </c>
      <c r="S195" s="58" t="n">
        <v>16752</v>
      </c>
      <c r="T195" s="58" t="n">
        <v>790</v>
      </c>
      <c r="U195" s="55" t="n">
        <v>0.74</v>
      </c>
      <c r="V195" s="55">
        <f>M195-U195</f>
        <v/>
      </c>
      <c r="W195">
        <f>IF(OR(J195&lt;0.65,L195&lt;0.96,M195&lt;0.6),"高",IF(OR(J195&lt;0.78,K195&lt;0.88,L195&lt;0.98,M195&lt;0.75),"中","低"))</f>
        <v/>
      </c>
      <c r="X195" t="inlineStr">
        <is>
          <t>团队模拟数据（基于公开单线数据派生）</t>
        </is>
      </c>
      <c r="Y195" t="inlineStr">
        <is>
          <t>https://zenodo.org/records/17855209</t>
        </is>
      </c>
      <c r="Z195" t="inlineStr">
        <is>
          <t>SIM-v2.2-20260807-20260804</t>
        </is>
      </c>
      <c r="AA195" t="inlineStr">
        <is>
          <t>基于SHIFT-POST-20260203；应用设备瓶颈线的改善后参数、确定性周期扰动及停机事件缩放</t>
        </is>
      </c>
    </row>
    <row r="196">
      <c r="A196" t="inlineStr">
        <is>
          <t>LINE-S03-POST-20260203</t>
        </is>
      </c>
      <c r="B196" t="inlineStr">
        <is>
          <t>SHIFT-POST-20260203</t>
        </is>
      </c>
      <c r="C196" t="inlineStr">
        <is>
          <t>LINE-S03</t>
        </is>
      </c>
      <c r="D196" t="inlineStr">
        <is>
          <t>质量波动线</t>
        </is>
      </c>
      <c r="E196" t="inlineStr">
        <is>
          <t>产能较高但质量与节拍波动，改善后质量损失下降</t>
        </is>
      </c>
      <c r="F196" t="inlineStr">
        <is>
          <t>改善后</t>
        </is>
      </c>
      <c r="G196" s="57" t="n">
        <v>46056</v>
      </c>
      <c r="H196" t="inlineStr">
        <is>
          <t>音频模组系列</t>
        </is>
      </c>
      <c r="I196" s="58" t="n">
        <v>29700</v>
      </c>
      <c r="J196" s="55" t="n">
        <v>0.636785</v>
      </c>
      <c r="K196" s="55" t="n">
        <v>1.024598</v>
      </c>
      <c r="L196" s="55" t="n">
        <v>0.962724</v>
      </c>
      <c r="M196" s="55">
        <f>J196*K196*L196</f>
        <v/>
      </c>
      <c r="N196" s="58" t="n">
        <v>39055</v>
      </c>
      <c r="O196" s="58">
        <f>ROUND(N196*L196,0)</f>
        <v/>
      </c>
      <c r="P196" s="55">
        <f>IF(N196=0,0,O196/N196)</f>
        <v/>
      </c>
      <c r="Q196" s="58" t="n">
        <v>3348</v>
      </c>
      <c r="R196" s="58" t="n">
        <v>7254</v>
      </c>
      <c r="S196" s="58" t="n">
        <v>18708</v>
      </c>
      <c r="T196" s="58" t="n">
        <v>902</v>
      </c>
      <c r="U196" s="55" t="n">
        <v>0.76</v>
      </c>
      <c r="V196" s="55">
        <f>M196-U196</f>
        <v/>
      </c>
      <c r="W196">
        <f>IF(OR(J196&lt;0.65,L196&lt;0.96,M196&lt;0.6),"高",IF(OR(J196&lt;0.78,K196&lt;0.88,L196&lt;0.98,M196&lt;0.75),"中","低"))</f>
        <v/>
      </c>
      <c r="X196" t="inlineStr">
        <is>
          <t>团队模拟数据（基于公开单线数据派生）</t>
        </is>
      </c>
      <c r="Y196" t="inlineStr">
        <is>
          <t>https://zenodo.org/records/17855209</t>
        </is>
      </c>
      <c r="Z196" t="inlineStr">
        <is>
          <t>SIM-v2.2-20260807-20260804</t>
        </is>
      </c>
      <c r="AA196" t="inlineStr">
        <is>
          <t>基于SHIFT-POST-20260203；应用质量波动线的改善后参数、确定性周期扰动及停机事件缩放</t>
        </is>
      </c>
    </row>
    <row r="197">
      <c r="A197" t="inlineStr">
        <is>
          <t>LINE-S01-POST-20260204</t>
        </is>
      </c>
      <c r="B197" t="inlineStr">
        <is>
          <t>SHIFT-POST-20260204</t>
        </is>
      </c>
      <c r="C197" t="inlineStr">
        <is>
          <t>LINE-S01</t>
        </is>
      </c>
      <c r="D197" t="inlineStr">
        <is>
          <t>稳态基准线</t>
        </is>
      </c>
      <c r="E197" t="inlineStr">
        <is>
          <t>稳定生产、波动较小，作为横向比较基准</t>
        </is>
      </c>
      <c r="F197" t="inlineStr">
        <is>
          <t>改善后</t>
        </is>
      </c>
      <c r="G197" s="57" t="n">
        <v>46057</v>
      </c>
      <c r="H197" t="inlineStr">
        <is>
          <t>智能终端系列</t>
        </is>
      </c>
      <c r="I197" s="58" t="n">
        <v>26595</v>
      </c>
      <c r="J197" s="55" t="n">
        <v>0.7479980000000001</v>
      </c>
      <c r="K197" s="55" t="n">
        <v>0.932771</v>
      </c>
      <c r="L197" s="55" t="n">
        <v>0.9936469999999999</v>
      </c>
      <c r="M197" s="55">
        <f>J197*K197*L197</f>
        <v/>
      </c>
      <c r="N197" s="58" t="n">
        <v>19072</v>
      </c>
      <c r="O197" s="58">
        <f>ROUND(N197*L197,0)</f>
        <v/>
      </c>
      <c r="P197" s="55">
        <f>IF(N197=0,0,O197/N197)</f>
        <v/>
      </c>
      <c r="Q197" s="58" t="n">
        <v>2095</v>
      </c>
      <c r="R197" s="58" t="n">
        <v>6114</v>
      </c>
      <c r="S197" s="58" t="n">
        <v>17717</v>
      </c>
      <c r="T197" s="58" t="n">
        <v>1061</v>
      </c>
      <c r="U197" s="55" t="n">
        <v>0.78</v>
      </c>
      <c r="V197" s="55">
        <f>M197-U197</f>
        <v/>
      </c>
      <c r="W197">
        <f>IF(OR(J197&lt;0.65,L197&lt;0.96,M197&lt;0.6),"高",IF(OR(J197&lt;0.78,K197&lt;0.88,L197&lt;0.98,M197&lt;0.75),"中","低"))</f>
        <v/>
      </c>
      <c r="X197" t="inlineStr">
        <is>
          <t>团队模拟数据（基于公开单线数据派生）</t>
        </is>
      </c>
      <c r="Y197" t="inlineStr">
        <is>
          <t>https://zenodo.org/records/17855209</t>
        </is>
      </c>
      <c r="Z197" t="inlineStr">
        <is>
          <t>SIM-v2.2-20260807-20260804</t>
        </is>
      </c>
      <c r="AA197" t="inlineStr">
        <is>
          <t>基于SHIFT-POST-20260204；应用稳态基准线的改善后参数、确定性周期扰动及停机事件缩放</t>
        </is>
      </c>
    </row>
    <row r="198">
      <c r="A198" t="inlineStr">
        <is>
          <t>LINE-S02-POST-20260204</t>
        </is>
      </c>
      <c r="B198" t="inlineStr">
        <is>
          <t>SHIFT-POST-20260204</t>
        </is>
      </c>
      <c r="C198" t="inlineStr">
        <is>
          <t>LINE-S02</t>
        </is>
      </c>
      <c r="D198" t="inlineStr">
        <is>
          <t>设备瓶颈线</t>
        </is>
      </c>
      <c r="E198" t="inlineStr">
        <is>
          <t>关键设备停机偏多，改善后故障影响逐步收敛</t>
        </is>
      </c>
      <c r="F198" t="inlineStr">
        <is>
          <t>改善后</t>
        </is>
      </c>
      <c r="G198" s="57" t="n">
        <v>46057</v>
      </c>
      <c r="H198" t="inlineStr">
        <is>
          <t>视觉设备系列</t>
        </is>
      </c>
      <c r="I198" s="58" t="n">
        <v>26595</v>
      </c>
      <c r="J198" s="55" t="n">
        <v>0.6873320000000001</v>
      </c>
      <c r="K198" s="55" t="n">
        <v>0.9411040000000001</v>
      </c>
      <c r="L198" s="55" t="n">
        <v>0.9995000000000001</v>
      </c>
      <c r="M198" s="55">
        <f>J198*K198*L198</f>
        <v/>
      </c>
      <c r="N198" s="58" t="n">
        <v>17563</v>
      </c>
      <c r="O198" s="58">
        <f>ROUND(N198*L198,0)</f>
        <v/>
      </c>
      <c r="P198" s="55">
        <f>IF(N198=0,0,O198/N198)</f>
        <v/>
      </c>
      <c r="Q198" s="58" t="n">
        <v>2161</v>
      </c>
      <c r="R198" s="58" t="n">
        <v>8760</v>
      </c>
      <c r="S198" s="58" t="n">
        <v>16531</v>
      </c>
      <c r="T198" s="58" t="n">
        <v>1211</v>
      </c>
      <c r="U198" s="55" t="n">
        <v>0.74</v>
      </c>
      <c r="V198" s="55">
        <f>M198-U198</f>
        <v/>
      </c>
      <c r="W198">
        <f>IF(OR(J198&lt;0.65,L198&lt;0.96,M198&lt;0.6),"高",IF(OR(J198&lt;0.78,K198&lt;0.88,L198&lt;0.98,M198&lt;0.75),"中","低"))</f>
        <v/>
      </c>
      <c r="X198" t="inlineStr">
        <is>
          <t>团队模拟数据（基于公开单线数据派生）</t>
        </is>
      </c>
      <c r="Y198" t="inlineStr">
        <is>
          <t>https://zenodo.org/records/17855209</t>
        </is>
      </c>
      <c r="Z198" t="inlineStr">
        <is>
          <t>SIM-v2.2-20260807-20260804</t>
        </is>
      </c>
      <c r="AA198" t="inlineStr">
        <is>
          <t>基于SHIFT-POST-20260204；应用设备瓶颈线的改善后参数、确定性周期扰动及停机事件缩放</t>
        </is>
      </c>
    </row>
    <row r="199">
      <c r="A199" t="inlineStr">
        <is>
          <t>LINE-S03-POST-20260204</t>
        </is>
      </c>
      <c r="B199" t="inlineStr">
        <is>
          <t>SHIFT-POST-20260204</t>
        </is>
      </c>
      <c r="C199" t="inlineStr">
        <is>
          <t>LINE-S03</t>
        </is>
      </c>
      <c r="D199" t="inlineStr">
        <is>
          <t>质量波动线</t>
        </is>
      </c>
      <c r="E199" t="inlineStr">
        <is>
          <t>产能较高但质量与节拍波动，改善后质量损失下降</t>
        </is>
      </c>
      <c r="F199" t="inlineStr">
        <is>
          <t>改善后</t>
        </is>
      </c>
      <c r="G199" s="57" t="n">
        <v>46057</v>
      </c>
      <c r="H199" t="inlineStr">
        <is>
          <t>音频模组系列</t>
        </is>
      </c>
      <c r="I199" s="58" t="n">
        <v>26595</v>
      </c>
      <c r="J199" s="55" t="n">
        <v>0.716665</v>
      </c>
      <c r="K199" s="55" t="n">
        <v>0.912771</v>
      </c>
      <c r="L199" s="55" t="n">
        <v>0.983981</v>
      </c>
      <c r="M199" s="55">
        <f>J199*K199*L199</f>
        <v/>
      </c>
      <c r="N199" s="58" t="n">
        <v>20835</v>
      </c>
      <c r="O199" s="58">
        <f>ROUND(N199*L199,0)</f>
        <v/>
      </c>
      <c r="P199" s="55">
        <f>IF(N199=0,0,O199/N199)</f>
        <v/>
      </c>
      <c r="Q199" s="58" t="n">
        <v>2117</v>
      </c>
      <c r="R199" s="58" t="n">
        <v>6894</v>
      </c>
      <c r="S199" s="58" t="n">
        <v>19262</v>
      </c>
      <c r="T199" s="58" t="n">
        <v>1384</v>
      </c>
      <c r="U199" s="55" t="n">
        <v>0.76</v>
      </c>
      <c r="V199" s="55">
        <f>M199-U199</f>
        <v/>
      </c>
      <c r="W199">
        <f>IF(OR(J199&lt;0.65,L199&lt;0.96,M199&lt;0.6),"高",IF(OR(J199&lt;0.78,K199&lt;0.88,L199&lt;0.98,M199&lt;0.75),"中","低"))</f>
        <v/>
      </c>
      <c r="X199" t="inlineStr">
        <is>
          <t>团队模拟数据（基于公开单线数据派生）</t>
        </is>
      </c>
      <c r="Y199" t="inlineStr">
        <is>
          <t>https://zenodo.org/records/17855209</t>
        </is>
      </c>
      <c r="Z199" t="inlineStr">
        <is>
          <t>SIM-v2.2-20260807-20260804</t>
        </is>
      </c>
      <c r="AA199" t="inlineStr">
        <is>
          <t>基于SHIFT-POST-20260204；应用质量波动线的改善后参数、确定性周期扰动及停机事件缩放</t>
        </is>
      </c>
    </row>
    <row r="200">
      <c r="A200" t="inlineStr">
        <is>
          <t>LINE-S01-POST-20260205</t>
        </is>
      </c>
      <c r="B200" t="inlineStr">
        <is>
          <t>SHIFT-POST-20260205</t>
        </is>
      </c>
      <c r="C200" t="inlineStr">
        <is>
          <t>LINE-S01</t>
        </is>
      </c>
      <c r="D200" t="inlineStr">
        <is>
          <t>稳态基准线</t>
        </is>
      </c>
      <c r="E200" t="inlineStr">
        <is>
          <t>稳定生产、波动较小，作为横向比较基准</t>
        </is>
      </c>
      <c r="F200" t="inlineStr">
        <is>
          <t>改善后</t>
        </is>
      </c>
      <c r="G200" s="57" t="n">
        <v>46058</v>
      </c>
      <c r="H200" t="inlineStr">
        <is>
          <t>智能终端系列</t>
        </is>
      </c>
      <c r="I200" s="58" t="n">
        <v>23237</v>
      </c>
      <c r="J200" s="55" t="n">
        <v>0.842104</v>
      </c>
      <c r="K200" s="55" t="n">
        <v>0.922488</v>
      </c>
      <c r="L200" s="55" t="n">
        <v>0.936862</v>
      </c>
      <c r="M200" s="55">
        <f>J200*K200*L200</f>
        <v/>
      </c>
      <c r="N200" s="58" t="n">
        <v>30335</v>
      </c>
      <c r="O200" s="58">
        <f>ROUND(N200*L200,0)</f>
        <v/>
      </c>
      <c r="P200" s="55">
        <f>IF(N200=0,0,O200/N200)</f>
        <v/>
      </c>
      <c r="Q200" s="58" t="n">
        <v>8180</v>
      </c>
      <c r="R200" s="58" t="n">
        <v>1518</v>
      </c>
      <c r="S200" s="58" t="n">
        <v>17788</v>
      </c>
      <c r="T200" s="58" t="n">
        <v>1404</v>
      </c>
      <c r="U200" s="55" t="n">
        <v>0.78</v>
      </c>
      <c r="V200" s="55">
        <f>M200-U200</f>
        <v/>
      </c>
      <c r="W200">
        <f>IF(OR(J200&lt;0.65,L200&lt;0.96,M200&lt;0.6),"高",IF(OR(J200&lt;0.78,K200&lt;0.88,L200&lt;0.98,M200&lt;0.75),"中","低"))</f>
        <v/>
      </c>
      <c r="X200" t="inlineStr">
        <is>
          <t>团队模拟数据（基于公开单线数据派生）</t>
        </is>
      </c>
      <c r="Y200" t="inlineStr">
        <is>
          <t>https://zenodo.org/records/17855209</t>
        </is>
      </c>
      <c r="Z200" t="inlineStr">
        <is>
          <t>SIM-v2.2-20260807-20260804</t>
        </is>
      </c>
      <c r="AA200" t="inlineStr">
        <is>
          <t>基于SHIFT-POST-20260205；应用稳态基准线的改善后参数、确定性周期扰动及停机事件缩放</t>
        </is>
      </c>
    </row>
    <row r="201">
      <c r="A201" t="inlineStr">
        <is>
          <t>LINE-S02-POST-20260205</t>
        </is>
      </c>
      <c r="B201" t="inlineStr">
        <is>
          <t>SHIFT-POST-20260205</t>
        </is>
      </c>
      <c r="C201" t="inlineStr">
        <is>
          <t>LINE-S02</t>
        </is>
      </c>
      <c r="D201" t="inlineStr">
        <is>
          <t>设备瓶颈线</t>
        </is>
      </c>
      <c r="E201" t="inlineStr">
        <is>
          <t>关键设备停机偏多，改善后故障影响逐步收敛</t>
        </is>
      </c>
      <c r="F201" t="inlineStr">
        <is>
          <t>改善后</t>
        </is>
      </c>
      <c r="G201" s="57" t="n">
        <v>46058</v>
      </c>
      <c r="H201" t="inlineStr">
        <is>
          <t>视觉设备系列</t>
        </is>
      </c>
      <c r="I201" s="58" t="n">
        <v>23237</v>
      </c>
      <c r="J201" s="55" t="n">
        <v>0.806771</v>
      </c>
      <c r="K201" s="55" t="n">
        <v>0.899154</v>
      </c>
      <c r="L201" s="55" t="n">
        <v>0.934307</v>
      </c>
      <c r="M201" s="55">
        <f>J201*K201*L201</f>
        <v/>
      </c>
      <c r="N201" s="58" t="n">
        <v>30091</v>
      </c>
      <c r="O201" s="58">
        <f>ROUND(N201*L201,0)</f>
        <v/>
      </c>
      <c r="P201" s="55">
        <f>IF(N201=0,0,O201/N201)</f>
        <v/>
      </c>
      <c r="Q201" s="58" t="n">
        <v>8438</v>
      </c>
      <c r="R201" s="58" t="n">
        <v>2172</v>
      </c>
      <c r="S201" s="58" t="n">
        <v>16602</v>
      </c>
      <c r="T201" s="58" t="n">
        <v>1602</v>
      </c>
      <c r="U201" s="55" t="n">
        <v>0.74</v>
      </c>
      <c r="V201" s="55">
        <f>M201-U201</f>
        <v/>
      </c>
      <c r="W201">
        <f>IF(OR(J201&lt;0.65,L201&lt;0.96,M201&lt;0.6),"高",IF(OR(J201&lt;0.78,K201&lt;0.88,L201&lt;0.98,M201&lt;0.75),"中","低"))</f>
        <v/>
      </c>
      <c r="X201" t="inlineStr">
        <is>
          <t>团队模拟数据（基于公开单线数据派生）</t>
        </is>
      </c>
      <c r="Y201" t="inlineStr">
        <is>
          <t>https://zenodo.org/records/17855209</t>
        </is>
      </c>
      <c r="Z201" t="inlineStr">
        <is>
          <t>SIM-v2.2-20260807-20260804</t>
        </is>
      </c>
      <c r="AA201" t="inlineStr">
        <is>
          <t>基于SHIFT-POST-20260205；应用设备瓶颈线的改善后参数、确定性周期扰动及停机事件缩放</t>
        </is>
      </c>
    </row>
    <row r="202">
      <c r="A202" t="inlineStr">
        <is>
          <t>LINE-S03-POST-20260205</t>
        </is>
      </c>
      <c r="B202" t="inlineStr">
        <is>
          <t>SHIFT-POST-20260205</t>
        </is>
      </c>
      <c r="C202" t="inlineStr">
        <is>
          <t>LINE-S03</t>
        </is>
      </c>
      <c r="D202" t="inlineStr">
        <is>
          <t>质量波动线</t>
        </is>
      </c>
      <c r="E202" t="inlineStr">
        <is>
          <t>产能较高但质量与节拍波动，改善后质量损失下降</t>
        </is>
      </c>
      <c r="F202" t="inlineStr">
        <is>
          <t>改善后</t>
        </is>
      </c>
      <c r="G202" s="57" t="n">
        <v>46058</v>
      </c>
      <c r="H202" t="inlineStr">
        <is>
          <t>音频模组系列</t>
        </is>
      </c>
      <c r="I202" s="58" t="n">
        <v>23237</v>
      </c>
      <c r="J202" s="55" t="n">
        <v>0.836104</v>
      </c>
      <c r="K202" s="55" t="n">
        <v>0.902488</v>
      </c>
      <c r="L202" s="55" t="n">
        <v>0.927196</v>
      </c>
      <c r="M202" s="55">
        <f>J202*K202*L202</f>
        <v/>
      </c>
      <c r="N202" s="58" t="n">
        <v>33156</v>
      </c>
      <c r="O202" s="58">
        <f>ROUND(N202*L202,0)</f>
        <v/>
      </c>
      <c r="P202" s="55">
        <f>IF(N202=0,0,O202/N202)</f>
        <v/>
      </c>
      <c r="Q202" s="58" t="n">
        <v>8266</v>
      </c>
      <c r="R202" s="58" t="n">
        <v>1740</v>
      </c>
      <c r="S202" s="58" t="n">
        <v>19337</v>
      </c>
      <c r="T202" s="58" t="n">
        <v>1831</v>
      </c>
      <c r="U202" s="55" t="n">
        <v>0.76</v>
      </c>
      <c r="V202" s="55">
        <f>M202-U202</f>
        <v/>
      </c>
      <c r="W202">
        <f>IF(OR(J202&lt;0.65,L202&lt;0.96,M202&lt;0.6),"高",IF(OR(J202&lt;0.78,K202&lt;0.88,L202&lt;0.98,M202&lt;0.75),"中","低"))</f>
        <v/>
      </c>
      <c r="X202" t="inlineStr">
        <is>
          <t>团队模拟数据（基于公开单线数据派生）</t>
        </is>
      </c>
      <c r="Y202" t="inlineStr">
        <is>
          <t>https://zenodo.org/records/17855209</t>
        </is>
      </c>
      <c r="Z202" t="inlineStr">
        <is>
          <t>SIM-v2.2-20260807-20260804</t>
        </is>
      </c>
      <c r="AA202" t="inlineStr">
        <is>
          <t>基于SHIFT-POST-20260205；应用质量波动线的改善后参数、确定性周期扰动及停机事件缩放</t>
        </is>
      </c>
    </row>
    <row r="203">
      <c r="A203" t="inlineStr">
        <is>
          <t>LINE-S01-POST-20260206</t>
        </is>
      </c>
      <c r="B203" t="inlineStr">
        <is>
          <t>SHIFT-POST-20260206</t>
        </is>
      </c>
      <c r="C203" t="inlineStr">
        <is>
          <t>LINE-S01</t>
        </is>
      </c>
      <c r="D203" t="inlineStr">
        <is>
          <t>稳态基准线</t>
        </is>
      </c>
      <c r="E203" t="inlineStr">
        <is>
          <t>稳定生产、波动较小，作为横向比较基准</t>
        </is>
      </c>
      <c r="F203" t="inlineStr">
        <is>
          <t>改善后</t>
        </is>
      </c>
      <c r="G203" s="57" t="n">
        <v>46059</v>
      </c>
      <c r="H203" t="inlineStr">
        <is>
          <t>智能终端系列</t>
        </is>
      </c>
      <c r="I203" s="58" t="n">
        <v>18649</v>
      </c>
      <c r="J203" s="55" t="n">
        <v>0.768389</v>
      </c>
      <c r="K203" s="55" t="n">
        <v>1.068011</v>
      </c>
      <c r="L203" s="55" t="n">
        <v>0.970423</v>
      </c>
      <c r="M203" s="55">
        <f>J203*K203*L203</f>
        <v/>
      </c>
      <c r="N203" s="58" t="n">
        <v>14300</v>
      </c>
      <c r="O203" s="58">
        <f>ROUND(N203*L203,0)</f>
        <v/>
      </c>
      <c r="P203" s="55">
        <f>IF(N203=0,0,O203/N203)</f>
        <v/>
      </c>
      <c r="Q203" s="58" t="n">
        <v>10712</v>
      </c>
      <c r="R203" s="58" t="n">
        <v>2400</v>
      </c>
      <c r="S203" s="58" t="n">
        <v>13000</v>
      </c>
      <c r="T203" s="58" t="n">
        <v>541</v>
      </c>
      <c r="U203" s="55" t="n">
        <v>0.78</v>
      </c>
      <c r="V203" s="55">
        <f>M203-U203</f>
        <v/>
      </c>
      <c r="W203">
        <f>IF(OR(J203&lt;0.65,L203&lt;0.96,M203&lt;0.6),"高",IF(OR(J203&lt;0.78,K203&lt;0.88,L203&lt;0.98,M203&lt;0.75),"中","低"))</f>
        <v/>
      </c>
      <c r="X203" t="inlineStr">
        <is>
          <t>团队模拟数据（基于公开单线数据派生）</t>
        </is>
      </c>
      <c r="Y203" t="inlineStr">
        <is>
          <t>https://zenodo.org/records/17855209</t>
        </is>
      </c>
      <c r="Z203" t="inlineStr">
        <is>
          <t>SIM-v2.2-20260807-20260804</t>
        </is>
      </c>
      <c r="AA203" t="inlineStr">
        <is>
          <t>基于SHIFT-POST-20260206；应用稳态基准线的改善后参数、确定性周期扰动及停机事件缩放</t>
        </is>
      </c>
    </row>
    <row r="204">
      <c r="A204" t="inlineStr">
        <is>
          <t>LINE-S02-POST-20260206</t>
        </is>
      </c>
      <c r="B204" t="inlineStr">
        <is>
          <t>SHIFT-POST-20260206</t>
        </is>
      </c>
      <c r="C204" t="inlineStr">
        <is>
          <t>LINE-S02</t>
        </is>
      </c>
      <c r="D204" t="inlineStr">
        <is>
          <t>设备瓶颈线</t>
        </is>
      </c>
      <c r="E204" t="inlineStr">
        <is>
          <t>关键设备停机偏多，改善后故障影响逐步收敛</t>
        </is>
      </c>
      <c r="F204" t="inlineStr">
        <is>
          <t>改善后</t>
        </is>
      </c>
      <c r="G204" s="57" t="n">
        <v>46059</v>
      </c>
      <c r="H204" t="inlineStr">
        <is>
          <t>视觉设备系列</t>
        </is>
      </c>
      <c r="I204" s="58" t="n">
        <v>18649</v>
      </c>
      <c r="J204" s="55" t="n">
        <v>0.707722</v>
      </c>
      <c r="K204" s="55" t="n">
        <v>1.044677</v>
      </c>
      <c r="L204" s="55" t="n">
        <v>0.967868</v>
      </c>
      <c r="M204" s="55">
        <f>J204*K204*L204</f>
        <v/>
      </c>
      <c r="N204" s="58" t="n">
        <v>13161</v>
      </c>
      <c r="O204" s="58">
        <f>ROUND(N204*L204,0)</f>
        <v/>
      </c>
      <c r="P204" s="55">
        <f>IF(N204=0,0,O204/N204)</f>
        <v/>
      </c>
      <c r="Q204" s="58" t="n">
        <v>11050</v>
      </c>
      <c r="R204" s="58" t="n">
        <v>3198</v>
      </c>
      <c r="S204" s="58" t="n">
        <v>12656</v>
      </c>
      <c r="T204" s="58" t="n">
        <v>617</v>
      </c>
      <c r="U204" s="55" t="n">
        <v>0.74</v>
      </c>
      <c r="V204" s="55">
        <f>M204-U204</f>
        <v/>
      </c>
      <c r="W204">
        <f>IF(OR(J204&lt;0.65,L204&lt;0.96,M204&lt;0.6),"高",IF(OR(J204&lt;0.78,K204&lt;0.88,L204&lt;0.98,M204&lt;0.75),"中","低"))</f>
        <v/>
      </c>
      <c r="X204" t="inlineStr">
        <is>
          <t>团队模拟数据（基于公开单线数据派生）</t>
        </is>
      </c>
      <c r="Y204" t="inlineStr">
        <is>
          <t>https://zenodo.org/records/17855209</t>
        </is>
      </c>
      <c r="Z204" t="inlineStr">
        <is>
          <t>SIM-v2.2-20260807-20260804</t>
        </is>
      </c>
      <c r="AA204" t="inlineStr">
        <is>
          <t>基于SHIFT-POST-20260206；应用设备瓶颈线的改善后参数、确定性周期扰动及停机事件缩放</t>
        </is>
      </c>
    </row>
    <row r="205">
      <c r="A205" t="inlineStr">
        <is>
          <t>LINE-S03-POST-20260206</t>
        </is>
      </c>
      <c r="B205" t="inlineStr">
        <is>
          <t>SHIFT-POST-20260206</t>
        </is>
      </c>
      <c r="C205" t="inlineStr">
        <is>
          <t>LINE-S03</t>
        </is>
      </c>
      <c r="D205" t="inlineStr">
        <is>
          <t>质量波动线</t>
        </is>
      </c>
      <c r="E205" t="inlineStr">
        <is>
          <t>产能较高但质量与节拍波动，改善后质量损失下降</t>
        </is>
      </c>
      <c r="F205" t="inlineStr">
        <is>
          <t>改善后</t>
        </is>
      </c>
      <c r="G205" s="57" t="n">
        <v>46059</v>
      </c>
      <c r="H205" t="inlineStr">
        <is>
          <t>音频模组系列</t>
        </is>
      </c>
      <c r="I205" s="58" t="n">
        <v>18649</v>
      </c>
      <c r="J205" s="55" t="n">
        <v>0.762389</v>
      </c>
      <c r="K205" s="55" t="n">
        <v>1.048011</v>
      </c>
      <c r="L205" s="55" t="n">
        <v>0.952312</v>
      </c>
      <c r="M205" s="55">
        <f>J205*K205*L205</f>
        <v/>
      </c>
      <c r="N205" s="58" t="n">
        <v>15625</v>
      </c>
      <c r="O205" s="58">
        <f>ROUND(N205*L205,0)</f>
        <v/>
      </c>
      <c r="P205" s="55">
        <f>IF(N205=0,0,O205/N205)</f>
        <v/>
      </c>
      <c r="Q205" s="58" t="n">
        <v>10825</v>
      </c>
      <c r="R205" s="58" t="n">
        <v>2520</v>
      </c>
      <c r="S205" s="58" t="n">
        <v>14135</v>
      </c>
      <c r="T205" s="58" t="n">
        <v>706</v>
      </c>
      <c r="U205" s="55" t="n">
        <v>0.76</v>
      </c>
      <c r="V205" s="55">
        <f>M205-U205</f>
        <v/>
      </c>
      <c r="W205">
        <f>IF(OR(J205&lt;0.65,L205&lt;0.96,M205&lt;0.6),"高",IF(OR(J205&lt;0.78,K205&lt;0.88,L205&lt;0.98,M205&lt;0.75),"中","低"))</f>
        <v/>
      </c>
      <c r="X205" t="inlineStr">
        <is>
          <t>团队模拟数据（基于公开单线数据派生）</t>
        </is>
      </c>
      <c r="Y205" t="inlineStr">
        <is>
          <t>https://zenodo.org/records/17855209</t>
        </is>
      </c>
      <c r="Z205" t="inlineStr">
        <is>
          <t>SIM-v2.2-20260807-20260804</t>
        </is>
      </c>
      <c r="AA205" t="inlineStr">
        <is>
          <t>基于SHIFT-POST-20260206；应用质量波动线的改善后参数、确定性周期扰动及停机事件缩放</t>
        </is>
      </c>
    </row>
    <row r="206">
      <c r="A206" t="inlineStr">
        <is>
          <t>LINE-S01-POST-20260209</t>
        </is>
      </c>
      <c r="B206" t="inlineStr">
        <is>
          <t>SHIFT-POST-20260209</t>
        </is>
      </c>
      <c r="C206" t="inlineStr">
        <is>
          <t>LINE-S01</t>
        </is>
      </c>
      <c r="D206" t="inlineStr">
        <is>
          <t>稳态基准线</t>
        </is>
      </c>
      <c r="E206" t="inlineStr">
        <is>
          <t>稳定生产、波动较小，作为横向比较基准</t>
        </is>
      </c>
      <c r="F206" t="inlineStr">
        <is>
          <t>改善后</t>
        </is>
      </c>
      <c r="G206" s="57" t="n">
        <v>46062</v>
      </c>
      <c r="H206" t="inlineStr">
        <is>
          <t>智能终端系列</t>
        </is>
      </c>
      <c r="I206" s="58" t="n">
        <v>29700</v>
      </c>
      <c r="J206" s="55" t="n">
        <v>0.763929</v>
      </c>
      <c r="K206" s="55" t="n">
        <v>0.938866</v>
      </c>
      <c r="L206" s="55" t="n">
        <v>0.918988</v>
      </c>
      <c r="M206" s="55">
        <f>J206*K206*L206</f>
        <v/>
      </c>
      <c r="N206" s="58" t="n">
        <v>49194</v>
      </c>
      <c r="O206" s="58">
        <f>ROUND(N206*L206,0)</f>
        <v/>
      </c>
      <c r="P206" s="55">
        <f>IF(N206=0,0,O206/N206)</f>
        <v/>
      </c>
      <c r="Q206" s="58" t="n">
        <v>2041</v>
      </c>
      <c r="R206" s="58" t="n">
        <v>4278</v>
      </c>
      <c r="S206" s="58" t="n">
        <v>20905</v>
      </c>
      <c r="T206" s="58" t="n">
        <v>1292</v>
      </c>
      <c r="U206" s="55" t="n">
        <v>0.78</v>
      </c>
      <c r="V206" s="55">
        <f>M206-U206</f>
        <v/>
      </c>
      <c r="W206">
        <f>IF(OR(J206&lt;0.65,L206&lt;0.96,M206&lt;0.6),"高",IF(OR(J206&lt;0.78,K206&lt;0.88,L206&lt;0.98,M206&lt;0.75),"中","低"))</f>
        <v/>
      </c>
      <c r="X206" t="inlineStr">
        <is>
          <t>团队模拟数据（基于公开单线数据派生）</t>
        </is>
      </c>
      <c r="Y206" t="inlineStr">
        <is>
          <t>https://zenodo.org/records/17855209</t>
        </is>
      </c>
      <c r="Z206" t="inlineStr">
        <is>
          <t>SIM-v2.2-20260807-20260804</t>
        </is>
      </c>
      <c r="AA206" t="inlineStr">
        <is>
          <t>基于SHIFT-POST-20260209；应用稳态基准线的改善后参数、确定性周期扰动及停机事件缩放</t>
        </is>
      </c>
    </row>
    <row r="207">
      <c r="A207" t="inlineStr">
        <is>
          <t>LINE-S02-POST-20260209</t>
        </is>
      </c>
      <c r="B207" t="inlineStr">
        <is>
          <t>SHIFT-POST-20260209</t>
        </is>
      </c>
      <c r="C207" t="inlineStr">
        <is>
          <t>LINE-S02</t>
        </is>
      </c>
      <c r="D207" t="inlineStr">
        <is>
          <t>设备瓶颈线</t>
        </is>
      </c>
      <c r="E207" t="inlineStr">
        <is>
          <t>关键设备停机偏多，改善后故障影响逐步收敛</t>
        </is>
      </c>
      <c r="F207" t="inlineStr">
        <is>
          <t>改善后</t>
        </is>
      </c>
      <c r="G207" s="57" t="n">
        <v>46062</v>
      </c>
      <c r="H207" t="inlineStr">
        <is>
          <t>视觉设备系列</t>
        </is>
      </c>
      <c r="I207" s="58" t="n">
        <v>29700</v>
      </c>
      <c r="J207" s="55" t="n">
        <v>0.728596</v>
      </c>
      <c r="K207" s="55" t="n">
        <v>0.947199</v>
      </c>
      <c r="L207" s="55" t="n">
        <v>0.9248769999999999</v>
      </c>
      <c r="M207" s="55">
        <f>J207*K207*L207</f>
        <v/>
      </c>
      <c r="N207" s="58" t="n">
        <v>45313</v>
      </c>
      <c r="O207" s="58">
        <f>ROUND(N207*L207,0)</f>
        <v/>
      </c>
      <c r="P207" s="55">
        <f>IF(N207=0,0,O207/N207)</f>
        <v/>
      </c>
      <c r="Q207" s="58" t="n">
        <v>2105</v>
      </c>
      <c r="R207" s="58" t="n">
        <v>6084</v>
      </c>
      <c r="S207" s="58" t="n">
        <v>19508</v>
      </c>
      <c r="T207" s="58" t="n">
        <v>1474</v>
      </c>
      <c r="U207" s="55" t="n">
        <v>0.74</v>
      </c>
      <c r="V207" s="55">
        <f>M207-U207</f>
        <v/>
      </c>
      <c r="W207">
        <f>IF(OR(J207&lt;0.65,L207&lt;0.96,M207&lt;0.6),"高",IF(OR(J207&lt;0.78,K207&lt;0.88,L207&lt;0.98,M207&lt;0.75),"中","低"))</f>
        <v/>
      </c>
      <c r="X207" t="inlineStr">
        <is>
          <t>团队模拟数据（基于公开单线数据派生）</t>
        </is>
      </c>
      <c r="Y207" t="inlineStr">
        <is>
          <t>https://zenodo.org/records/17855209</t>
        </is>
      </c>
      <c r="Z207" t="inlineStr">
        <is>
          <t>SIM-v2.2-20260807-20260804</t>
        </is>
      </c>
      <c r="AA207" t="inlineStr">
        <is>
          <t>基于SHIFT-POST-20260209；应用设备瓶颈线的改善后参数、确定性周期扰动及停机事件缩放</t>
        </is>
      </c>
    </row>
    <row r="208">
      <c r="A208" t="inlineStr">
        <is>
          <t>LINE-S03-POST-20260209</t>
        </is>
      </c>
      <c r="B208" t="inlineStr">
        <is>
          <t>SHIFT-POST-20260209</t>
        </is>
      </c>
      <c r="C208" t="inlineStr">
        <is>
          <t>LINE-S03</t>
        </is>
      </c>
      <c r="D208" t="inlineStr">
        <is>
          <t>质量波动线</t>
        </is>
      </c>
      <c r="E208" t="inlineStr">
        <is>
          <t>产能较高但质量与节拍波动，改善后质量损失下降</t>
        </is>
      </c>
      <c r="F208" t="inlineStr">
        <is>
          <t>改善后</t>
        </is>
      </c>
      <c r="G208" s="57" t="n">
        <v>46062</v>
      </c>
      <c r="H208" t="inlineStr">
        <is>
          <t>音频模组系列</t>
        </is>
      </c>
      <c r="I208" s="58" t="n">
        <v>29700</v>
      </c>
      <c r="J208" s="55" t="n">
        <v>0.757929</v>
      </c>
      <c r="K208" s="55" t="n">
        <v>0.918866</v>
      </c>
      <c r="L208" s="55" t="n">
        <v>0.909322</v>
      </c>
      <c r="M208" s="55">
        <f>J208*K208*L208</f>
        <v/>
      </c>
      <c r="N208" s="58" t="n">
        <v>53735</v>
      </c>
      <c r="O208" s="58">
        <f>ROUND(N208*L208,0)</f>
        <v/>
      </c>
      <c r="P208" s="55">
        <f>IF(N208=0,0,O208/N208)</f>
        <v/>
      </c>
      <c r="Q208" s="58" t="n">
        <v>2062</v>
      </c>
      <c r="R208" s="58" t="n">
        <v>4824</v>
      </c>
      <c r="S208" s="58" t="n">
        <v>22728</v>
      </c>
      <c r="T208" s="58" t="n">
        <v>1685</v>
      </c>
      <c r="U208" s="55" t="n">
        <v>0.76</v>
      </c>
      <c r="V208" s="55">
        <f>M208-U208</f>
        <v/>
      </c>
      <c r="W208">
        <f>IF(OR(J208&lt;0.65,L208&lt;0.96,M208&lt;0.6),"高",IF(OR(J208&lt;0.78,K208&lt;0.88,L208&lt;0.98,M208&lt;0.75),"中","低"))</f>
        <v/>
      </c>
      <c r="X208" t="inlineStr">
        <is>
          <t>团队模拟数据（基于公开单线数据派生）</t>
        </is>
      </c>
      <c r="Y208" t="inlineStr">
        <is>
          <t>https://zenodo.org/records/17855209</t>
        </is>
      </c>
      <c r="Z208" t="inlineStr">
        <is>
          <t>SIM-v2.2-20260807-20260804</t>
        </is>
      </c>
      <c r="AA208" t="inlineStr">
        <is>
          <t>基于SHIFT-POST-20260209；应用质量波动线的改善后参数、确定性周期扰动及停机事件缩放</t>
        </is>
      </c>
    </row>
    <row r="209">
      <c r="A209" t="inlineStr">
        <is>
          <t>LINE-S01-POST-20260210</t>
        </is>
      </c>
      <c r="B209" t="inlineStr">
        <is>
          <t>SHIFT-POST-20260210</t>
        </is>
      </c>
      <c r="C209" t="inlineStr">
        <is>
          <t>LINE-S01</t>
        </is>
      </c>
      <c r="D209" t="inlineStr">
        <is>
          <t>稳态基准线</t>
        </is>
      </c>
      <c r="E209" t="inlineStr">
        <is>
          <t>稳定生产、波动较小，作为横向比较基准</t>
        </is>
      </c>
      <c r="F209" t="inlineStr">
        <is>
          <t>改善后</t>
        </is>
      </c>
      <c r="G209" s="57" t="n">
        <v>46063</v>
      </c>
      <c r="H209" t="inlineStr">
        <is>
          <t>智能终端系列</t>
        </is>
      </c>
      <c r="I209" s="58" t="n">
        <v>29700</v>
      </c>
      <c r="J209" s="55" t="n">
        <v>0.773768</v>
      </c>
      <c r="K209" s="55" t="n">
        <v>0.97823</v>
      </c>
      <c r="L209" s="55" t="n">
        <v>0.952751</v>
      </c>
      <c r="M209" s="55">
        <f>J209*K209*L209</f>
        <v/>
      </c>
      <c r="N209" s="58" t="n">
        <v>36796</v>
      </c>
      <c r="O209" s="58">
        <f>ROUND(N209*L209,0)</f>
        <v/>
      </c>
      <c r="P209" s="55">
        <f>IF(N209=0,0,O209/N209)</f>
        <v/>
      </c>
      <c r="Q209" s="58" t="n">
        <v>2695</v>
      </c>
      <c r="R209" s="58" t="n">
        <v>3756</v>
      </c>
      <c r="S209" s="58" t="n">
        <v>21560</v>
      </c>
      <c r="T209" s="58" t="n">
        <v>1007</v>
      </c>
      <c r="U209" s="55" t="n">
        <v>0.78</v>
      </c>
      <c r="V209" s="55">
        <f>M209-U209</f>
        <v/>
      </c>
      <c r="W209">
        <f>IF(OR(J209&lt;0.65,L209&lt;0.96,M209&lt;0.6),"高",IF(OR(J209&lt;0.78,K209&lt;0.88,L209&lt;0.98,M209&lt;0.75),"中","低"))</f>
        <v/>
      </c>
      <c r="X209" t="inlineStr">
        <is>
          <t>团队模拟数据（基于公开单线数据派生）</t>
        </is>
      </c>
      <c r="Y209" t="inlineStr">
        <is>
          <t>https://zenodo.org/records/17855209</t>
        </is>
      </c>
      <c r="Z209" t="inlineStr">
        <is>
          <t>SIM-v2.2-20260807-20260804</t>
        </is>
      </c>
      <c r="AA209" t="inlineStr">
        <is>
          <t>基于SHIFT-POST-20260210；应用稳态基准线的改善后参数、确定性周期扰动及停机事件缩放</t>
        </is>
      </c>
    </row>
    <row r="210">
      <c r="A210" t="inlineStr">
        <is>
          <t>LINE-S02-POST-20260210</t>
        </is>
      </c>
      <c r="B210" t="inlineStr">
        <is>
          <t>SHIFT-POST-20260210</t>
        </is>
      </c>
      <c r="C210" t="inlineStr">
        <is>
          <t>LINE-S02</t>
        </is>
      </c>
      <c r="D210" t="inlineStr">
        <is>
          <t>设备瓶颈线</t>
        </is>
      </c>
      <c r="E210" t="inlineStr">
        <is>
          <t>关键设备停机偏多，改善后故障影响逐步收敛</t>
        </is>
      </c>
      <c r="F210" t="inlineStr">
        <is>
          <t>改善后</t>
        </is>
      </c>
      <c r="G210" s="57" t="n">
        <v>46063</v>
      </c>
      <c r="H210" t="inlineStr">
        <is>
          <t>视觉设备系列</t>
        </is>
      </c>
      <c r="I210" s="58" t="n">
        <v>29700</v>
      </c>
      <c r="J210" s="55" t="n">
        <v>0.713101</v>
      </c>
      <c r="K210" s="55" t="n">
        <v>0.954896</v>
      </c>
      <c r="L210" s="55" t="n">
        <v>0.950196</v>
      </c>
      <c r="M210" s="55">
        <f>J210*K210*L210</f>
        <v/>
      </c>
      <c r="N210" s="58" t="n">
        <v>36487</v>
      </c>
      <c r="O210" s="58">
        <f>ROUND(N210*L210,0)</f>
        <v/>
      </c>
      <c r="P210" s="55">
        <f>IF(N210=0,0,O210/N210)</f>
        <v/>
      </c>
      <c r="Q210" s="58" t="n">
        <v>2780</v>
      </c>
      <c r="R210" s="58" t="n">
        <v>4998</v>
      </c>
      <c r="S210" s="58" t="n">
        <v>20124</v>
      </c>
      <c r="T210" s="58" t="n">
        <v>1150</v>
      </c>
      <c r="U210" s="55" t="n">
        <v>0.74</v>
      </c>
      <c r="V210" s="55">
        <f>M210-U210</f>
        <v/>
      </c>
      <c r="W210">
        <f>IF(OR(J210&lt;0.65,L210&lt;0.96,M210&lt;0.6),"高",IF(OR(J210&lt;0.78,K210&lt;0.88,L210&lt;0.98,M210&lt;0.75),"中","低"))</f>
        <v/>
      </c>
      <c r="X210" t="inlineStr">
        <is>
          <t>团队模拟数据（基于公开单线数据派生）</t>
        </is>
      </c>
      <c r="Y210" t="inlineStr">
        <is>
          <t>https://zenodo.org/records/17855209</t>
        </is>
      </c>
      <c r="Z210" t="inlineStr">
        <is>
          <t>SIM-v2.2-20260807-20260804</t>
        </is>
      </c>
      <c r="AA210" t="inlineStr">
        <is>
          <t>基于SHIFT-POST-20260210；应用设备瓶颈线的改善后参数、确定性周期扰动及停机事件缩放</t>
        </is>
      </c>
    </row>
    <row r="211">
      <c r="A211" t="inlineStr">
        <is>
          <t>LINE-S03-POST-20260210</t>
        </is>
      </c>
      <c r="B211" t="inlineStr">
        <is>
          <t>SHIFT-POST-20260210</t>
        </is>
      </c>
      <c r="C211" t="inlineStr">
        <is>
          <t>LINE-S03</t>
        </is>
      </c>
      <c r="D211" t="inlineStr">
        <is>
          <t>质量波动线</t>
        </is>
      </c>
      <c r="E211" t="inlineStr">
        <is>
          <t>产能较高但质量与节拍波动，改善后质量损失下降</t>
        </is>
      </c>
      <c r="F211" t="inlineStr">
        <is>
          <t>改善后</t>
        </is>
      </c>
      <c r="G211" s="57" t="n">
        <v>46063</v>
      </c>
      <c r="H211" t="inlineStr">
        <is>
          <t>音频模组系列</t>
        </is>
      </c>
      <c r="I211" s="58" t="n">
        <v>29700</v>
      </c>
      <c r="J211" s="55" t="n">
        <v>0.767768</v>
      </c>
      <c r="K211" s="55" t="n">
        <v>0.95823</v>
      </c>
      <c r="L211" s="55" t="n">
        <v>0.943085</v>
      </c>
      <c r="M211" s="55">
        <f>J211*K211*L211</f>
        <v/>
      </c>
      <c r="N211" s="58" t="n">
        <v>40214</v>
      </c>
      <c r="O211" s="58">
        <f>ROUND(N211*L211,0)</f>
        <v/>
      </c>
      <c r="P211" s="55">
        <f>IF(N211=0,0,O211/N211)</f>
        <v/>
      </c>
      <c r="Q211" s="58" t="n">
        <v>2724</v>
      </c>
      <c r="R211" s="58" t="n">
        <v>4302</v>
      </c>
      <c r="S211" s="58" t="n">
        <v>22471</v>
      </c>
      <c r="T211" s="58" t="n">
        <v>1314</v>
      </c>
      <c r="U211" s="55" t="n">
        <v>0.76</v>
      </c>
      <c r="V211" s="55">
        <f>M211-U211</f>
        <v/>
      </c>
      <c r="W211">
        <f>IF(OR(J211&lt;0.65,L211&lt;0.96,M211&lt;0.6),"高",IF(OR(J211&lt;0.78,K211&lt;0.88,L211&lt;0.98,M211&lt;0.75),"中","低"))</f>
        <v/>
      </c>
      <c r="X211" t="inlineStr">
        <is>
          <t>团队模拟数据（基于公开单线数据派生）</t>
        </is>
      </c>
      <c r="Y211" t="inlineStr">
        <is>
          <t>https://zenodo.org/records/17855209</t>
        </is>
      </c>
      <c r="Z211" t="inlineStr">
        <is>
          <t>SIM-v2.2-20260807-20260804</t>
        </is>
      </c>
      <c r="AA211" t="inlineStr">
        <is>
          <t>基于SHIFT-POST-20260210；应用质量波动线的改善后参数、确定性周期扰动及停机事件缩放</t>
        </is>
      </c>
    </row>
    <row r="212">
      <c r="A212" t="inlineStr">
        <is>
          <t>LINE-S01-POST-20260211</t>
        </is>
      </c>
      <c r="B212" t="inlineStr">
        <is>
          <t>SHIFT-POST-20260211</t>
        </is>
      </c>
      <c r="C212" t="inlineStr">
        <is>
          <t>LINE-S01</t>
        </is>
      </c>
      <c r="D212" t="inlineStr">
        <is>
          <t>稳态基准线</t>
        </is>
      </c>
      <c r="E212" t="inlineStr">
        <is>
          <t>稳定生产、波动较小，作为横向比较基准</t>
        </is>
      </c>
      <c r="F212" t="inlineStr">
        <is>
          <t>改善后</t>
        </is>
      </c>
      <c r="G212" s="57" t="n">
        <v>46064</v>
      </c>
      <c r="H212" t="inlineStr">
        <is>
          <t>智能终端系列</t>
        </is>
      </c>
      <c r="I212" s="58" t="n">
        <v>28800</v>
      </c>
      <c r="J212" s="55" t="n">
        <v>0.675361</v>
      </c>
      <c r="K212" s="55" t="n">
        <v>1.005923</v>
      </c>
      <c r="L212" s="55" t="n">
        <v>0.920959</v>
      </c>
      <c r="M212" s="55">
        <f>J212*K212*L212</f>
        <v/>
      </c>
      <c r="N212" s="58" t="n">
        <v>18562</v>
      </c>
      <c r="O212" s="58">
        <f>ROUND(N212*L212,0)</f>
        <v/>
      </c>
      <c r="P212" s="55">
        <f>IF(N212=0,0,O212/N212)</f>
        <v/>
      </c>
      <c r="Q212" s="58" t="n">
        <v>7398</v>
      </c>
      <c r="R212" s="58" t="n">
        <v>2058</v>
      </c>
      <c r="S212" s="58" t="n">
        <v>17502</v>
      </c>
      <c r="T212" s="58" t="n">
        <v>774</v>
      </c>
      <c r="U212" s="55" t="n">
        <v>0.78</v>
      </c>
      <c r="V212" s="55">
        <f>M212-U212</f>
        <v/>
      </c>
      <c r="W212">
        <f>IF(OR(J212&lt;0.65,L212&lt;0.96,M212&lt;0.6),"高",IF(OR(J212&lt;0.78,K212&lt;0.88,L212&lt;0.98,M212&lt;0.75),"中","低"))</f>
        <v/>
      </c>
      <c r="X212" t="inlineStr">
        <is>
          <t>团队模拟数据（基于公开单线数据派生）</t>
        </is>
      </c>
      <c r="Y212" t="inlineStr">
        <is>
          <t>https://zenodo.org/records/17855209</t>
        </is>
      </c>
      <c r="Z212" t="inlineStr">
        <is>
          <t>SIM-v2.2-20260807-20260804</t>
        </is>
      </c>
      <c r="AA212" t="inlineStr">
        <is>
          <t>基于SHIFT-POST-20260211；应用稳态基准线的改善后参数、确定性周期扰动及停机事件缩放</t>
        </is>
      </c>
    </row>
    <row r="213">
      <c r="A213" t="inlineStr">
        <is>
          <t>LINE-S02-POST-20260211</t>
        </is>
      </c>
      <c r="B213" t="inlineStr">
        <is>
          <t>SHIFT-POST-20260211</t>
        </is>
      </c>
      <c r="C213" t="inlineStr">
        <is>
          <t>LINE-S02</t>
        </is>
      </c>
      <c r="D213" t="inlineStr">
        <is>
          <t>设备瓶颈线</t>
        </is>
      </c>
      <c r="E213" t="inlineStr">
        <is>
          <t>关键设备停机偏多，改善后故障影响逐步收敛</t>
        </is>
      </c>
      <c r="F213" t="inlineStr">
        <is>
          <t>改善后</t>
        </is>
      </c>
      <c r="G213" s="57" t="n">
        <v>46064</v>
      </c>
      <c r="H213" t="inlineStr">
        <is>
          <t>视觉设备系列</t>
        </is>
      </c>
      <c r="I213" s="58" t="n">
        <v>28800</v>
      </c>
      <c r="J213" s="55" t="n">
        <v>0.614694</v>
      </c>
      <c r="K213" s="55" t="n">
        <v>0.98259</v>
      </c>
      <c r="L213" s="55" t="n">
        <v>0.926848</v>
      </c>
      <c r="M213" s="55">
        <f>J213*K213*L213</f>
        <v/>
      </c>
      <c r="N213" s="58" t="n">
        <v>17087</v>
      </c>
      <c r="O213" s="58">
        <f>ROUND(N213*L213,0)</f>
        <v/>
      </c>
      <c r="P213" s="55">
        <f>IF(N213=0,0,O213/N213)</f>
        <v/>
      </c>
      <c r="Q213" s="58" t="n">
        <v>7631</v>
      </c>
      <c r="R213" s="58" t="n">
        <v>2982</v>
      </c>
      <c r="S213" s="58" t="n">
        <v>17037</v>
      </c>
      <c r="T213" s="58" t="n">
        <v>883</v>
      </c>
      <c r="U213" s="55" t="n">
        <v>0.74</v>
      </c>
      <c r="V213" s="55">
        <f>M213-U213</f>
        <v/>
      </c>
      <c r="W213">
        <f>IF(OR(J213&lt;0.65,L213&lt;0.96,M213&lt;0.6),"高",IF(OR(J213&lt;0.78,K213&lt;0.88,L213&lt;0.98,M213&lt;0.75),"中","低"))</f>
        <v/>
      </c>
      <c r="X213" t="inlineStr">
        <is>
          <t>团队模拟数据（基于公开单线数据派生）</t>
        </is>
      </c>
      <c r="Y213" t="inlineStr">
        <is>
          <t>https://zenodo.org/records/17855209</t>
        </is>
      </c>
      <c r="Z213" t="inlineStr">
        <is>
          <t>SIM-v2.2-20260807-20260804</t>
        </is>
      </c>
      <c r="AA213" t="inlineStr">
        <is>
          <t>基于SHIFT-POST-20260211；应用设备瓶颈线的改善后参数、确定性周期扰动及停机事件缩放</t>
        </is>
      </c>
    </row>
    <row r="214">
      <c r="A214" t="inlineStr">
        <is>
          <t>LINE-S03-POST-20260211</t>
        </is>
      </c>
      <c r="B214" t="inlineStr">
        <is>
          <t>SHIFT-POST-20260211</t>
        </is>
      </c>
      <c r="C214" t="inlineStr">
        <is>
          <t>LINE-S03</t>
        </is>
      </c>
      <c r="D214" t="inlineStr">
        <is>
          <t>质量波动线</t>
        </is>
      </c>
      <c r="E214" t="inlineStr">
        <is>
          <t>产能较高但质量与节拍波动，改善后质量损失下降</t>
        </is>
      </c>
      <c r="F214" t="inlineStr">
        <is>
          <t>改善后</t>
        </is>
      </c>
      <c r="G214" s="57" t="n">
        <v>46064</v>
      </c>
      <c r="H214" t="inlineStr">
        <is>
          <t>音频模组系列</t>
        </is>
      </c>
      <c r="I214" s="58" t="n">
        <v>28800</v>
      </c>
      <c r="J214" s="55" t="n">
        <v>0.669361</v>
      </c>
      <c r="K214" s="55" t="n">
        <v>0.954256</v>
      </c>
      <c r="L214" s="55" t="n">
        <v>0.911292</v>
      </c>
      <c r="M214" s="55">
        <f>J214*K214*L214</f>
        <v/>
      </c>
      <c r="N214" s="58" t="n">
        <v>20280</v>
      </c>
      <c r="O214" s="58">
        <f>ROUND(N214*L214,0)</f>
        <v/>
      </c>
      <c r="P214" s="55">
        <f>IF(N214=0,0,O214/N214)</f>
        <v/>
      </c>
      <c r="Q214" s="58" t="n">
        <v>7476</v>
      </c>
      <c r="R214" s="58" t="n">
        <v>2280</v>
      </c>
      <c r="S214" s="58" t="n">
        <v>19029</v>
      </c>
      <c r="T214" s="58" t="n">
        <v>1009</v>
      </c>
      <c r="U214" s="55" t="n">
        <v>0.76</v>
      </c>
      <c r="V214" s="55">
        <f>M214-U214</f>
        <v/>
      </c>
      <c r="W214">
        <f>IF(OR(J214&lt;0.65,L214&lt;0.96,M214&lt;0.6),"高",IF(OR(J214&lt;0.78,K214&lt;0.88,L214&lt;0.98,M214&lt;0.75),"中","低"))</f>
        <v/>
      </c>
      <c r="X214" t="inlineStr">
        <is>
          <t>团队模拟数据（基于公开单线数据派生）</t>
        </is>
      </c>
      <c r="Y214" t="inlineStr">
        <is>
          <t>https://zenodo.org/records/17855209</t>
        </is>
      </c>
      <c r="Z214" t="inlineStr">
        <is>
          <t>SIM-v2.2-20260807-20260804</t>
        </is>
      </c>
      <c r="AA214" t="inlineStr">
        <is>
          <t>基于SHIFT-POST-20260211；应用质量波动线的改善后参数、确定性周期扰动及停机事件缩放</t>
        </is>
      </c>
    </row>
    <row r="215">
      <c r="A215" t="inlineStr">
        <is>
          <t>LINE-S01-POST-20260212</t>
        </is>
      </c>
      <c r="B215" t="inlineStr">
        <is>
          <t>SHIFT-POST-20260212</t>
        </is>
      </c>
      <c r="C215" t="inlineStr">
        <is>
          <t>LINE-S01</t>
        </is>
      </c>
      <c r="D215" t="inlineStr">
        <is>
          <t>稳态基准线</t>
        </is>
      </c>
      <c r="E215" t="inlineStr">
        <is>
          <t>稳定生产、波动较小，作为横向比较基准</t>
        </is>
      </c>
      <c r="F215" t="inlineStr">
        <is>
          <t>改善后</t>
        </is>
      </c>
      <c r="G215" s="57" t="n">
        <v>46065</v>
      </c>
      <c r="H215" t="inlineStr">
        <is>
          <t>智能终端系列</t>
        </is>
      </c>
      <c r="I215" s="58" t="n">
        <v>29700</v>
      </c>
      <c r="J215" s="55" t="n">
        <v>0.6903</v>
      </c>
      <c r="K215" s="55" t="n">
        <v>1.020345</v>
      </c>
      <c r="L215" s="55" t="n">
        <v>0.982191</v>
      </c>
      <c r="M215" s="55">
        <f>J215*K215*L215</f>
        <v/>
      </c>
      <c r="N215" s="58" t="n">
        <v>28655</v>
      </c>
      <c r="O215" s="58">
        <f>ROUND(N215*L215,0)</f>
        <v/>
      </c>
      <c r="P215" s="55">
        <f>IF(N215=0,0,O215/N215)</f>
        <v/>
      </c>
      <c r="Q215" s="58" t="n">
        <v>5464</v>
      </c>
      <c r="R215" s="58" t="n">
        <v>3180</v>
      </c>
      <c r="S215" s="58" t="n">
        <v>19423</v>
      </c>
      <c r="T215" s="58" t="n">
        <v>647</v>
      </c>
      <c r="U215" s="55" t="n">
        <v>0.78</v>
      </c>
      <c r="V215" s="55">
        <f>M215-U215</f>
        <v/>
      </c>
      <c r="W215">
        <f>IF(OR(J215&lt;0.65,L215&lt;0.96,M215&lt;0.6),"高",IF(OR(J215&lt;0.78,K215&lt;0.88,L215&lt;0.98,M215&lt;0.75),"中","低"))</f>
        <v/>
      </c>
      <c r="X215" t="inlineStr">
        <is>
          <t>团队模拟数据（基于公开单线数据派生）</t>
        </is>
      </c>
      <c r="Y215" t="inlineStr">
        <is>
          <t>https://zenodo.org/records/17855209</t>
        </is>
      </c>
      <c r="Z215" t="inlineStr">
        <is>
          <t>SIM-v2.2-20260807-20260804</t>
        </is>
      </c>
      <c r="AA215" t="inlineStr">
        <is>
          <t>基于SHIFT-POST-20260212；应用稳态基准线的改善后参数、确定性周期扰动及停机事件缩放</t>
        </is>
      </c>
    </row>
    <row r="216">
      <c r="A216" t="inlineStr">
        <is>
          <t>LINE-S02-POST-20260212</t>
        </is>
      </c>
      <c r="B216" t="inlineStr">
        <is>
          <t>SHIFT-POST-20260212</t>
        </is>
      </c>
      <c r="C216" t="inlineStr">
        <is>
          <t>LINE-S02</t>
        </is>
      </c>
      <c r="D216" t="inlineStr">
        <is>
          <t>设备瓶颈线</t>
        </is>
      </c>
      <c r="E216" t="inlineStr">
        <is>
          <t>关键设备停机偏多，改善后故障影响逐步收敛</t>
        </is>
      </c>
      <c r="F216" t="inlineStr">
        <is>
          <t>改善后</t>
        </is>
      </c>
      <c r="G216" s="57" t="n">
        <v>46065</v>
      </c>
      <c r="H216" t="inlineStr">
        <is>
          <t>视觉设备系列</t>
        </is>
      </c>
      <c r="I216" s="58" t="n">
        <v>29700</v>
      </c>
      <c r="J216" s="55" t="n">
        <v>0.654966</v>
      </c>
      <c r="K216" s="55" t="n">
        <v>1.028678</v>
      </c>
      <c r="L216" s="55" t="n">
        <v>0.98808</v>
      </c>
      <c r="M216" s="55">
        <f>J216*K216*L216</f>
        <v/>
      </c>
      <c r="N216" s="58" t="n">
        <v>26401</v>
      </c>
      <c r="O216" s="58">
        <f>ROUND(N216*L216,0)</f>
        <v/>
      </c>
      <c r="P216" s="55">
        <f>IF(N216=0,0,O216/N216)</f>
        <v/>
      </c>
      <c r="Q216" s="58" t="n">
        <v>5637</v>
      </c>
      <c r="R216" s="58" t="n">
        <v>4464</v>
      </c>
      <c r="S216" s="58" t="n">
        <v>18126</v>
      </c>
      <c r="T216" s="58" t="n">
        <v>738</v>
      </c>
      <c r="U216" s="55" t="n">
        <v>0.74</v>
      </c>
      <c r="V216" s="55">
        <f>M216-U216</f>
        <v/>
      </c>
      <c r="W216">
        <f>IF(OR(J216&lt;0.65,L216&lt;0.96,M216&lt;0.6),"高",IF(OR(J216&lt;0.78,K216&lt;0.88,L216&lt;0.98,M216&lt;0.75),"中","低"))</f>
        <v/>
      </c>
      <c r="X216" t="inlineStr">
        <is>
          <t>团队模拟数据（基于公开单线数据派生）</t>
        </is>
      </c>
      <c r="Y216" t="inlineStr">
        <is>
          <t>https://zenodo.org/records/17855209</t>
        </is>
      </c>
      <c r="Z216" t="inlineStr">
        <is>
          <t>SIM-v2.2-20260807-20260804</t>
        </is>
      </c>
      <c r="AA216" t="inlineStr">
        <is>
          <t>基于SHIFT-POST-20260212；应用设备瓶颈线的改善后参数、确定性周期扰动及停机事件缩放</t>
        </is>
      </c>
    </row>
    <row r="217">
      <c r="A217" t="inlineStr">
        <is>
          <t>LINE-S03-POST-20260212</t>
        </is>
      </c>
      <c r="B217" t="inlineStr">
        <is>
          <t>SHIFT-POST-20260212</t>
        </is>
      </c>
      <c r="C217" t="inlineStr">
        <is>
          <t>LINE-S03</t>
        </is>
      </c>
      <c r="D217" t="inlineStr">
        <is>
          <t>质量波动线</t>
        </is>
      </c>
      <c r="E217" t="inlineStr">
        <is>
          <t>产能较高但质量与节拍波动，改善后质量损失下降</t>
        </is>
      </c>
      <c r="F217" t="inlineStr">
        <is>
          <t>改善后</t>
        </is>
      </c>
      <c r="G217" s="57" t="n">
        <v>46065</v>
      </c>
      <c r="H217" t="inlineStr">
        <is>
          <t>音频模组系列</t>
        </is>
      </c>
      <c r="I217" s="58" t="n">
        <v>29700</v>
      </c>
      <c r="J217" s="55" t="n">
        <v>0.6843</v>
      </c>
      <c r="K217" s="55" t="n">
        <v>1.000345</v>
      </c>
      <c r="L217" s="55" t="n">
        <v>0.9725240000000001</v>
      </c>
      <c r="M217" s="55">
        <f>J217*K217*L217</f>
        <v/>
      </c>
      <c r="N217" s="58" t="n">
        <v>29079</v>
      </c>
      <c r="O217" s="58">
        <f>ROUND(N217*L217,0)</f>
        <v/>
      </c>
      <c r="P217" s="55">
        <f>IF(N217=0,0,O217/N217)</f>
        <v/>
      </c>
      <c r="Q217" s="58" t="n">
        <v>5522</v>
      </c>
      <c r="R217" s="58" t="n">
        <v>3582</v>
      </c>
      <c r="S217" s="58" t="n">
        <v>21115</v>
      </c>
      <c r="T217" s="58" t="n">
        <v>844</v>
      </c>
      <c r="U217" s="55" t="n">
        <v>0.76</v>
      </c>
      <c r="V217" s="55">
        <f>M217-U217</f>
        <v/>
      </c>
      <c r="W217">
        <f>IF(OR(J217&lt;0.65,L217&lt;0.96,M217&lt;0.6),"高",IF(OR(J217&lt;0.78,K217&lt;0.88,L217&lt;0.98,M217&lt;0.75),"中","低"))</f>
        <v/>
      </c>
      <c r="X217" t="inlineStr">
        <is>
          <t>团队模拟数据（基于公开单线数据派生）</t>
        </is>
      </c>
      <c r="Y217" t="inlineStr">
        <is>
          <t>https://zenodo.org/records/17855209</t>
        </is>
      </c>
      <c r="Z217" t="inlineStr">
        <is>
          <t>SIM-v2.2-20260807-20260804</t>
        </is>
      </c>
      <c r="AA217" t="inlineStr">
        <is>
          <t>基于SHIFT-POST-20260212；应用质量波动线的改善后参数、确定性周期扰动及停机事件缩放</t>
        </is>
      </c>
    </row>
    <row r="218">
      <c r="A218" t="inlineStr">
        <is>
          <t>LINE-S01-POST-20260213</t>
        </is>
      </c>
      <c r="B218" t="inlineStr">
        <is>
          <t>SHIFT-POST-20260213</t>
        </is>
      </c>
      <c r="C218" t="inlineStr">
        <is>
          <t>LINE-S01</t>
        </is>
      </c>
      <c r="D218" t="inlineStr">
        <is>
          <t>稳态基准线</t>
        </is>
      </c>
      <c r="E218" t="inlineStr">
        <is>
          <t>稳定生产、波动较小，作为横向比较基准</t>
        </is>
      </c>
      <c r="F218" t="inlineStr">
        <is>
          <t>改善后</t>
        </is>
      </c>
      <c r="G218" s="57" t="n">
        <v>46066</v>
      </c>
      <c r="H218" t="inlineStr">
        <is>
          <t>智能终端系列</t>
        </is>
      </c>
      <c r="I218" s="58" t="n">
        <v>22444</v>
      </c>
      <c r="J218" s="55" t="n">
        <v>0.750402</v>
      </c>
      <c r="K218" s="55" t="n">
        <v>0.876565</v>
      </c>
      <c r="L218" s="55" t="n">
        <v>0.981934</v>
      </c>
      <c r="M218" s="55">
        <f>J218*K218*L218</f>
        <v/>
      </c>
      <c r="N218" s="58" t="n">
        <v>14335</v>
      </c>
      <c r="O218" s="58">
        <f>ROUND(N218*L218,0)</f>
        <v/>
      </c>
      <c r="P218" s="55">
        <f>IF(N218=0,0,O218/N218)</f>
        <v/>
      </c>
      <c r="Q218" s="58" t="n">
        <v>9242</v>
      </c>
      <c r="R218" s="58" t="n">
        <v>1488</v>
      </c>
      <c r="S218" s="58" t="n">
        <v>13759</v>
      </c>
      <c r="T218" s="58" t="n">
        <v>2034</v>
      </c>
      <c r="U218" s="55" t="n">
        <v>0.78</v>
      </c>
      <c r="V218" s="55">
        <f>M218-U218</f>
        <v/>
      </c>
      <c r="W218">
        <f>IF(OR(J218&lt;0.65,L218&lt;0.96,M218&lt;0.6),"高",IF(OR(J218&lt;0.78,K218&lt;0.88,L218&lt;0.98,M218&lt;0.75),"中","低"))</f>
        <v/>
      </c>
      <c r="X218" t="inlineStr">
        <is>
          <t>团队模拟数据（基于公开单线数据派生）</t>
        </is>
      </c>
      <c r="Y218" t="inlineStr">
        <is>
          <t>https://zenodo.org/records/17855209</t>
        </is>
      </c>
      <c r="Z218" t="inlineStr">
        <is>
          <t>SIM-v2.2-20260807-20260804</t>
        </is>
      </c>
      <c r="AA218" t="inlineStr">
        <is>
          <t>基于SHIFT-POST-20260213；应用稳态基准线的改善后参数、确定性周期扰动及停机事件缩放</t>
        </is>
      </c>
    </row>
    <row r="219">
      <c r="A219" t="inlineStr">
        <is>
          <t>LINE-S02-POST-20260213</t>
        </is>
      </c>
      <c r="B219" t="inlineStr">
        <is>
          <t>SHIFT-POST-20260213</t>
        </is>
      </c>
      <c r="C219" t="inlineStr">
        <is>
          <t>LINE-S02</t>
        </is>
      </c>
      <c r="D219" t="inlineStr">
        <is>
          <t>设备瓶颈线</t>
        </is>
      </c>
      <c r="E219" t="inlineStr">
        <is>
          <t>关键设备停机偏多，改善后故障影响逐步收敛</t>
        </is>
      </c>
      <c r="F219" t="inlineStr">
        <is>
          <t>改善后</t>
        </is>
      </c>
      <c r="G219" s="57" t="n">
        <v>46066</v>
      </c>
      <c r="H219" t="inlineStr">
        <is>
          <t>视觉设备系列</t>
        </is>
      </c>
      <c r="I219" s="58" t="n">
        <v>22444</v>
      </c>
      <c r="J219" s="55" t="n">
        <v>0.689735</v>
      </c>
      <c r="K219" s="55" t="n">
        <v>0.853231</v>
      </c>
      <c r="L219" s="55" t="n">
        <v>0.979378</v>
      </c>
      <c r="M219" s="55">
        <f>J219*K219*L219</f>
        <v/>
      </c>
      <c r="N219" s="58" t="n">
        <v>14210</v>
      </c>
      <c r="O219" s="58">
        <f>ROUND(N219*L219,0)</f>
        <v/>
      </c>
      <c r="P219" s="55">
        <f>IF(N219=0,0,O219/N219)</f>
        <v/>
      </c>
      <c r="Q219" s="58" t="n">
        <v>9533</v>
      </c>
      <c r="R219" s="58" t="n">
        <v>2190</v>
      </c>
      <c r="S219" s="58" t="n">
        <v>13397</v>
      </c>
      <c r="T219" s="58" t="n">
        <v>2322</v>
      </c>
      <c r="U219" s="55" t="n">
        <v>0.74</v>
      </c>
      <c r="V219" s="55">
        <f>M219-U219</f>
        <v/>
      </c>
      <c r="W219">
        <f>IF(OR(J219&lt;0.65,L219&lt;0.96,M219&lt;0.6),"高",IF(OR(J219&lt;0.78,K219&lt;0.88,L219&lt;0.98,M219&lt;0.75),"中","低"))</f>
        <v/>
      </c>
      <c r="X219" t="inlineStr">
        <is>
          <t>团队模拟数据（基于公开单线数据派生）</t>
        </is>
      </c>
      <c r="Y219" t="inlineStr">
        <is>
          <t>https://zenodo.org/records/17855209</t>
        </is>
      </c>
      <c r="Z219" t="inlineStr">
        <is>
          <t>SIM-v2.2-20260807-20260804</t>
        </is>
      </c>
      <c r="AA219" t="inlineStr">
        <is>
          <t>基于SHIFT-POST-20260213；应用设备瓶颈线的改善后参数、确定性周期扰动及停机事件缩放</t>
        </is>
      </c>
    </row>
    <row r="220">
      <c r="A220" t="inlineStr">
        <is>
          <t>LINE-S03-POST-20260213</t>
        </is>
      </c>
      <c r="B220" t="inlineStr">
        <is>
          <t>SHIFT-POST-20260213</t>
        </is>
      </c>
      <c r="C220" t="inlineStr">
        <is>
          <t>LINE-S03</t>
        </is>
      </c>
      <c r="D220" t="inlineStr">
        <is>
          <t>质量波动线</t>
        </is>
      </c>
      <c r="E220" t="inlineStr">
        <is>
          <t>产能较高但质量与节拍波动，改善后质量损失下降</t>
        </is>
      </c>
      <c r="F220" t="inlineStr">
        <is>
          <t>改善后</t>
        </is>
      </c>
      <c r="G220" s="57" t="n">
        <v>46066</v>
      </c>
      <c r="H220" t="inlineStr">
        <is>
          <t>音频模组系列</t>
        </is>
      </c>
      <c r="I220" s="58" t="n">
        <v>22444</v>
      </c>
      <c r="J220" s="55" t="n">
        <v>0.744402</v>
      </c>
      <c r="K220" s="55" t="n">
        <v>0.856565</v>
      </c>
      <c r="L220" s="55" t="n">
        <v>0.972267</v>
      </c>
      <c r="M220" s="55">
        <f>J220*K220*L220</f>
        <v/>
      </c>
      <c r="N220" s="58" t="n">
        <v>15666</v>
      </c>
      <c r="O220" s="58">
        <f>ROUND(N220*L220,0)</f>
        <v/>
      </c>
      <c r="P220" s="55">
        <f>IF(N220=0,0,O220/N220)</f>
        <v/>
      </c>
      <c r="Q220" s="58" t="n">
        <v>9339</v>
      </c>
      <c r="R220" s="58" t="n">
        <v>1752</v>
      </c>
      <c r="S220" s="58" t="n">
        <v>14961</v>
      </c>
      <c r="T220" s="58" t="n">
        <v>2653</v>
      </c>
      <c r="U220" s="55" t="n">
        <v>0.76</v>
      </c>
      <c r="V220" s="55">
        <f>M220-U220</f>
        <v/>
      </c>
      <c r="W220">
        <f>IF(OR(J220&lt;0.65,L220&lt;0.96,M220&lt;0.6),"高",IF(OR(J220&lt;0.78,K220&lt;0.88,L220&lt;0.98,M220&lt;0.75),"中","低"))</f>
        <v/>
      </c>
      <c r="X220" t="inlineStr">
        <is>
          <t>团队模拟数据（基于公开单线数据派生）</t>
        </is>
      </c>
      <c r="Y220" t="inlineStr">
        <is>
          <t>https://zenodo.org/records/17855209</t>
        </is>
      </c>
      <c r="Z220" t="inlineStr">
        <is>
          <t>SIM-v2.2-20260807-20260804</t>
        </is>
      </c>
      <c r="AA220" t="inlineStr">
        <is>
          <t>基于SHIFT-POST-20260213；应用质量波动线的改善后参数、确定性周期扰动及停机事件缩放</t>
        </is>
      </c>
    </row>
    <row r="221">
      <c r="A221" t="inlineStr">
        <is>
          <t>LINE-S01-POST-20260216</t>
        </is>
      </c>
      <c r="B221" t="inlineStr">
        <is>
          <t>SHIFT-POST-20260216</t>
        </is>
      </c>
      <c r="C221" t="inlineStr">
        <is>
          <t>LINE-S01</t>
        </is>
      </c>
      <c r="D221" t="inlineStr">
        <is>
          <t>稳态基准线</t>
        </is>
      </c>
      <c r="E221" t="inlineStr">
        <is>
          <t>稳定生产、波动较小，作为横向比较基准</t>
        </is>
      </c>
      <c r="F221" t="inlineStr">
        <is>
          <t>改善后</t>
        </is>
      </c>
      <c r="G221" s="57" t="n">
        <v>46069</v>
      </c>
      <c r="H221" t="inlineStr">
        <is>
          <t>智能终端系列</t>
        </is>
      </c>
      <c r="I221" s="58" t="n">
        <v>29700</v>
      </c>
      <c r="J221" s="55" t="n">
        <v>0.603444</v>
      </c>
      <c r="K221" s="55" t="n">
        <v>0.87907</v>
      </c>
      <c r="L221" s="55" t="n">
        <v>0.986632</v>
      </c>
      <c r="M221" s="55">
        <f>J221*K221*L221</f>
        <v/>
      </c>
      <c r="N221" s="58" t="n">
        <v>39991</v>
      </c>
      <c r="O221" s="58">
        <f>ROUND(N221*L221,0)</f>
        <v/>
      </c>
      <c r="P221" s="55">
        <f>IF(N221=0,0,O221/N221)</f>
        <v/>
      </c>
      <c r="Q221" s="58" t="n">
        <v>2352</v>
      </c>
      <c r="R221" s="58" t="n">
        <v>8262</v>
      </c>
      <c r="S221" s="58" t="n">
        <v>14896</v>
      </c>
      <c r="T221" s="58" t="n">
        <v>1748</v>
      </c>
      <c r="U221" s="55" t="n">
        <v>0.78</v>
      </c>
      <c r="V221" s="55">
        <f>M221-U221</f>
        <v/>
      </c>
      <c r="W221">
        <f>IF(OR(J221&lt;0.65,L221&lt;0.96,M221&lt;0.6),"高",IF(OR(J221&lt;0.78,K221&lt;0.88,L221&lt;0.98,M221&lt;0.75),"中","低"))</f>
        <v/>
      </c>
      <c r="X221" t="inlineStr">
        <is>
          <t>团队模拟数据（基于公开单线数据派生）</t>
        </is>
      </c>
      <c r="Y221" t="inlineStr">
        <is>
          <t>https://zenodo.org/records/17855209</t>
        </is>
      </c>
      <c r="Z221" t="inlineStr">
        <is>
          <t>SIM-v2.2-20260807-20260804</t>
        </is>
      </c>
      <c r="AA221" t="inlineStr">
        <is>
          <t>基于SHIFT-POST-20260216；应用稳态基准线的改善后参数、确定性周期扰动及停机事件缩放</t>
        </is>
      </c>
    </row>
    <row r="222">
      <c r="A222" t="inlineStr">
        <is>
          <t>LINE-S02-POST-20260216</t>
        </is>
      </c>
      <c r="B222" t="inlineStr">
        <is>
          <t>SHIFT-POST-20260216</t>
        </is>
      </c>
      <c r="C222" t="inlineStr">
        <is>
          <t>LINE-S02</t>
        </is>
      </c>
      <c r="D222" t="inlineStr">
        <is>
          <t>设备瓶颈线</t>
        </is>
      </c>
      <c r="E222" t="inlineStr">
        <is>
          <t>关键设备停机偏多，改善后故障影响逐步收敛</t>
        </is>
      </c>
      <c r="F222" t="inlineStr">
        <is>
          <t>改善后</t>
        </is>
      </c>
      <c r="G222" s="57" t="n">
        <v>46069</v>
      </c>
      <c r="H222" t="inlineStr">
        <is>
          <t>视觉设备系列</t>
        </is>
      </c>
      <c r="I222" s="58" t="n">
        <v>29700</v>
      </c>
      <c r="J222" s="55" t="n">
        <v>0.542778</v>
      </c>
      <c r="K222" s="55" t="n">
        <v>0.8874030000000001</v>
      </c>
      <c r="L222" s="55" t="n">
        <v>0.992521</v>
      </c>
      <c r="M222" s="55">
        <f>J222*K222*L222</f>
        <v/>
      </c>
      <c r="N222" s="58" t="n">
        <v>36823</v>
      </c>
      <c r="O222" s="58">
        <f>ROUND(N222*L222,0)</f>
        <v/>
      </c>
      <c r="P222" s="55">
        <f>IF(N222=0,0,O222/N222)</f>
        <v/>
      </c>
      <c r="Q222" s="58" t="n">
        <v>2426</v>
      </c>
      <c r="R222" s="58" t="n">
        <v>11550</v>
      </c>
      <c r="S222" s="58" t="n">
        <v>14499</v>
      </c>
      <c r="T222" s="58" t="n">
        <v>1995</v>
      </c>
      <c r="U222" s="55" t="n">
        <v>0.74</v>
      </c>
      <c r="V222" s="55">
        <f>M222-U222</f>
        <v/>
      </c>
      <c r="W222">
        <f>IF(OR(J222&lt;0.65,L222&lt;0.96,M222&lt;0.6),"高",IF(OR(J222&lt;0.78,K222&lt;0.88,L222&lt;0.98,M222&lt;0.75),"中","低"))</f>
        <v/>
      </c>
      <c r="X222" t="inlineStr">
        <is>
          <t>团队模拟数据（基于公开单线数据派生）</t>
        </is>
      </c>
      <c r="Y222" t="inlineStr">
        <is>
          <t>https://zenodo.org/records/17855209</t>
        </is>
      </c>
      <c r="Z222" t="inlineStr">
        <is>
          <t>SIM-v2.2-20260807-20260804</t>
        </is>
      </c>
      <c r="AA222" t="inlineStr">
        <is>
          <t>基于SHIFT-POST-20260216；应用设备瓶颈线的改善后参数、确定性周期扰动及停机事件缩放</t>
        </is>
      </c>
    </row>
    <row r="223">
      <c r="A223" t="inlineStr">
        <is>
          <t>LINE-S03-POST-20260216</t>
        </is>
      </c>
      <c r="B223" t="inlineStr">
        <is>
          <t>SHIFT-POST-20260216</t>
        </is>
      </c>
      <c r="C223" t="inlineStr">
        <is>
          <t>LINE-S03</t>
        </is>
      </c>
      <c r="D223" t="inlineStr">
        <is>
          <t>质量波动线</t>
        </is>
      </c>
      <c r="E223" t="inlineStr">
        <is>
          <t>产能较高但质量与节拍波动，改善后质量损失下降</t>
        </is>
      </c>
      <c r="F223" t="inlineStr">
        <is>
          <t>改善后</t>
        </is>
      </c>
      <c r="G223" s="57" t="n">
        <v>46069</v>
      </c>
      <c r="H223" t="inlineStr">
        <is>
          <t>音频模组系列</t>
        </is>
      </c>
      <c r="I223" s="58" t="n">
        <v>29700</v>
      </c>
      <c r="J223" s="55" t="n">
        <v>0.572111</v>
      </c>
      <c r="K223" s="55" t="n">
        <v>0.85907</v>
      </c>
      <c r="L223" s="55" t="n">
        <v>0.976965</v>
      </c>
      <c r="M223" s="55">
        <f>J223*K223*L223</f>
        <v/>
      </c>
      <c r="N223" s="58" t="n">
        <v>43689</v>
      </c>
      <c r="O223" s="58">
        <f>ROUND(N223*L223,0)</f>
        <v/>
      </c>
      <c r="P223" s="55">
        <f>IF(N223=0,0,O223/N223)</f>
        <v/>
      </c>
      <c r="Q223" s="58" t="n">
        <v>2377</v>
      </c>
      <c r="R223" s="58" t="n">
        <v>9648</v>
      </c>
      <c r="S223" s="58" t="n">
        <v>16196</v>
      </c>
      <c r="T223" s="58" t="n">
        <v>2280</v>
      </c>
      <c r="U223" s="55" t="n">
        <v>0.76</v>
      </c>
      <c r="V223" s="55">
        <f>M223-U223</f>
        <v/>
      </c>
      <c r="W223">
        <f>IF(OR(J223&lt;0.65,L223&lt;0.96,M223&lt;0.6),"高",IF(OR(J223&lt;0.78,K223&lt;0.88,L223&lt;0.98,M223&lt;0.75),"中","低"))</f>
        <v/>
      </c>
      <c r="X223" t="inlineStr">
        <is>
          <t>团队模拟数据（基于公开单线数据派生）</t>
        </is>
      </c>
      <c r="Y223" t="inlineStr">
        <is>
          <t>https://zenodo.org/records/17855209</t>
        </is>
      </c>
      <c r="Z223" t="inlineStr">
        <is>
          <t>SIM-v2.2-20260807-20260804</t>
        </is>
      </c>
      <c r="AA223" t="inlineStr">
        <is>
          <t>基于SHIFT-POST-20260216；应用质量波动线的改善后参数、确定性周期扰动及停机事件缩放</t>
        </is>
      </c>
    </row>
    <row r="224">
      <c r="A224" t="inlineStr">
        <is>
          <t>LINE-S01-POST-20260217</t>
        </is>
      </c>
      <c r="B224" t="inlineStr">
        <is>
          <t>SHIFT-POST-20260217</t>
        </is>
      </c>
      <c r="C224" t="inlineStr">
        <is>
          <t>LINE-S01</t>
        </is>
      </c>
      <c r="D224" t="inlineStr">
        <is>
          <t>稳态基准线</t>
        </is>
      </c>
      <c r="E224" t="inlineStr">
        <is>
          <t>稳定生产、波动较小，作为横向比较基准</t>
        </is>
      </c>
      <c r="F224" t="inlineStr">
        <is>
          <t>改善后</t>
        </is>
      </c>
      <c r="G224" s="57" t="n">
        <v>46070</v>
      </c>
      <c r="H224" t="inlineStr">
        <is>
          <t>智能终端系列</t>
        </is>
      </c>
      <c r="I224" s="58" t="n">
        <v>29700</v>
      </c>
      <c r="J224" s="55" t="n">
        <v>0.738253</v>
      </c>
      <c r="K224" s="55" t="n">
        <v>0.8864649999999999</v>
      </c>
      <c r="L224" s="55" t="n">
        <v>0.977923</v>
      </c>
      <c r="M224" s="55">
        <f>J224*K224*L224</f>
        <v/>
      </c>
      <c r="N224" s="58" t="n">
        <v>44535</v>
      </c>
      <c r="O224" s="58">
        <f>ROUND(N224*L224,0)</f>
        <v/>
      </c>
      <c r="P224" s="55">
        <f>IF(N224=0,0,O224/N224)</f>
        <v/>
      </c>
      <c r="Q224" s="58" t="n">
        <v>2421</v>
      </c>
      <c r="R224" s="58" t="n">
        <v>4674</v>
      </c>
      <c r="S224" s="58" t="n">
        <v>19099</v>
      </c>
      <c r="T224" s="58" t="n">
        <v>2257</v>
      </c>
      <c r="U224" s="55" t="n">
        <v>0.78</v>
      </c>
      <c r="V224" s="55">
        <f>M224-U224</f>
        <v/>
      </c>
      <c r="W224">
        <f>IF(OR(J224&lt;0.65,L224&lt;0.96,M224&lt;0.6),"高",IF(OR(J224&lt;0.78,K224&lt;0.88,L224&lt;0.98,M224&lt;0.75),"中","低"))</f>
        <v/>
      </c>
      <c r="X224" t="inlineStr">
        <is>
          <t>团队模拟数据（基于公开单线数据派生）</t>
        </is>
      </c>
      <c r="Y224" t="inlineStr">
        <is>
          <t>https://zenodo.org/records/17855209</t>
        </is>
      </c>
      <c r="Z224" t="inlineStr">
        <is>
          <t>SIM-v2.2-20260807-20260804</t>
        </is>
      </c>
      <c r="AA224" t="inlineStr">
        <is>
          <t>基于SHIFT-POST-20260217；应用稳态基准线的改善后参数、确定性周期扰动及停机事件缩放</t>
        </is>
      </c>
    </row>
    <row r="225">
      <c r="A225" t="inlineStr">
        <is>
          <t>LINE-S02-POST-20260217</t>
        </is>
      </c>
      <c r="B225" t="inlineStr">
        <is>
          <t>SHIFT-POST-20260217</t>
        </is>
      </c>
      <c r="C225" t="inlineStr">
        <is>
          <t>LINE-S02</t>
        </is>
      </c>
      <c r="D225" t="inlineStr">
        <is>
          <t>设备瓶颈线</t>
        </is>
      </c>
      <c r="E225" t="inlineStr">
        <is>
          <t>关键设备停机偏多，改善后故障影响逐步收敛</t>
        </is>
      </c>
      <c r="F225" t="inlineStr">
        <is>
          <t>改善后</t>
        </is>
      </c>
      <c r="G225" s="57" t="n">
        <v>46070</v>
      </c>
      <c r="H225" t="inlineStr">
        <is>
          <t>视觉设备系列</t>
        </is>
      </c>
      <c r="I225" s="58" t="n">
        <v>29700</v>
      </c>
      <c r="J225" s="55" t="n">
        <v>0.702919</v>
      </c>
      <c r="K225" s="55" t="n">
        <v>0.894799</v>
      </c>
      <c r="L225" s="55" t="n">
        <v>0.975368</v>
      </c>
      <c r="M225" s="55">
        <f>J225*K225*L225</f>
        <v/>
      </c>
      <c r="N225" s="58" t="n">
        <v>44183</v>
      </c>
      <c r="O225" s="58">
        <f>ROUND(N225*L225,0)</f>
        <v/>
      </c>
      <c r="P225" s="55">
        <f>IF(N225=0,0,O225/N225)</f>
        <v/>
      </c>
      <c r="Q225" s="58" t="n">
        <v>2497</v>
      </c>
      <c r="R225" s="58" t="n">
        <v>6438</v>
      </c>
      <c r="S225" s="58" t="n">
        <v>17825</v>
      </c>
      <c r="T225" s="58" t="n">
        <v>2576</v>
      </c>
      <c r="U225" s="55" t="n">
        <v>0.74</v>
      </c>
      <c r="V225" s="55">
        <f>M225-U225</f>
        <v/>
      </c>
      <c r="W225">
        <f>IF(OR(J225&lt;0.65,L225&lt;0.96,M225&lt;0.6),"高",IF(OR(J225&lt;0.78,K225&lt;0.88,L225&lt;0.98,M225&lt;0.75),"中","低"))</f>
        <v/>
      </c>
      <c r="X225" t="inlineStr">
        <is>
          <t>团队模拟数据（基于公开单线数据派生）</t>
        </is>
      </c>
      <c r="Y225" t="inlineStr">
        <is>
          <t>https://zenodo.org/records/17855209</t>
        </is>
      </c>
      <c r="Z225" t="inlineStr">
        <is>
          <t>SIM-v2.2-20260807-20260804</t>
        </is>
      </c>
      <c r="AA225" t="inlineStr">
        <is>
          <t>基于SHIFT-POST-20260217；应用设备瓶颈线的改善后参数、确定性周期扰动及停机事件缩放</t>
        </is>
      </c>
    </row>
    <row r="226">
      <c r="A226" t="inlineStr">
        <is>
          <t>LINE-S03-POST-20260217</t>
        </is>
      </c>
      <c r="B226" t="inlineStr">
        <is>
          <t>SHIFT-POST-20260217</t>
        </is>
      </c>
      <c r="C226" t="inlineStr">
        <is>
          <t>LINE-S03</t>
        </is>
      </c>
      <c r="D226" t="inlineStr">
        <is>
          <t>质量波动线</t>
        </is>
      </c>
      <c r="E226" t="inlineStr">
        <is>
          <t>产能较高但质量与节拍波动，改善后质量损失下降</t>
        </is>
      </c>
      <c r="F226" t="inlineStr">
        <is>
          <t>改善后</t>
        </is>
      </c>
      <c r="G226" s="57" t="n">
        <v>46070</v>
      </c>
      <c r="H226" t="inlineStr">
        <is>
          <t>音频模组系列</t>
        </is>
      </c>
      <c r="I226" s="58" t="n">
        <v>29700</v>
      </c>
      <c r="J226" s="55" t="n">
        <v>0.732253</v>
      </c>
      <c r="K226" s="55" t="n">
        <v>0.866465</v>
      </c>
      <c r="L226" s="55" t="n">
        <v>0.968256</v>
      </c>
      <c r="M226" s="55">
        <f>J226*K226*L226</f>
        <v/>
      </c>
      <c r="N226" s="58" t="n">
        <v>48679</v>
      </c>
      <c r="O226" s="58">
        <f>ROUND(N226*L226,0)</f>
        <v/>
      </c>
      <c r="P226" s="55">
        <f>IF(N226=0,0,O226/N226)</f>
        <v/>
      </c>
      <c r="Q226" s="58" t="n">
        <v>2446</v>
      </c>
      <c r="R226" s="58" t="n">
        <v>5316</v>
      </c>
      <c r="S226" s="58" t="n">
        <v>20763</v>
      </c>
      <c r="T226" s="58" t="n">
        <v>2944</v>
      </c>
      <c r="U226" s="55" t="n">
        <v>0.76</v>
      </c>
      <c r="V226" s="55">
        <f>M226-U226</f>
        <v/>
      </c>
      <c r="W226">
        <f>IF(OR(J226&lt;0.65,L226&lt;0.96,M226&lt;0.6),"高",IF(OR(J226&lt;0.78,K226&lt;0.88,L226&lt;0.98,M226&lt;0.75),"中","低"))</f>
        <v/>
      </c>
      <c r="X226" t="inlineStr">
        <is>
          <t>团队模拟数据（基于公开单线数据派生）</t>
        </is>
      </c>
      <c r="Y226" t="inlineStr">
        <is>
          <t>https://zenodo.org/records/17855209</t>
        </is>
      </c>
      <c r="Z226" t="inlineStr">
        <is>
          <t>SIM-v2.2-20260807-20260804</t>
        </is>
      </c>
      <c r="AA226" t="inlineStr">
        <is>
          <t>基于SHIFT-POST-20260217；应用质量波动线的改善后参数、确定性周期扰动及停机事件缩放</t>
        </is>
      </c>
    </row>
    <row r="227">
      <c r="A227" t="inlineStr">
        <is>
          <t>LINE-S01-POST-20260218</t>
        </is>
      </c>
      <c r="B227" t="inlineStr">
        <is>
          <t>SHIFT-POST-20260218</t>
        </is>
      </c>
      <c r="C227" t="inlineStr">
        <is>
          <t>LINE-S01</t>
        </is>
      </c>
      <c r="D227" t="inlineStr">
        <is>
          <t>稳态基准线</t>
        </is>
      </c>
      <c r="E227" t="inlineStr">
        <is>
          <t>稳定生产、波动较小，作为横向比较基准</t>
        </is>
      </c>
      <c r="F227" t="inlineStr">
        <is>
          <t>改善后</t>
        </is>
      </c>
      <c r="G227" s="57" t="n">
        <v>46071</v>
      </c>
      <c r="H227" t="inlineStr">
        <is>
          <t>智能终端系列</t>
        </is>
      </c>
      <c r="I227" s="58" t="n">
        <v>23891</v>
      </c>
      <c r="J227" s="55" t="n">
        <v>0.731566</v>
      </c>
      <c r="K227" s="55" t="n">
        <v>0.853681</v>
      </c>
      <c r="L227" s="55" t="n">
        <v>0.993018</v>
      </c>
      <c r="M227" s="55">
        <f>J227*K227*L227</f>
        <v/>
      </c>
      <c r="N227" s="58" t="n">
        <v>36673</v>
      </c>
      <c r="O227" s="58">
        <f>ROUND(N227*L227,0)</f>
        <v/>
      </c>
      <c r="P227" s="55">
        <f>IF(N227=0,0,O227/N227)</f>
        <v/>
      </c>
      <c r="Q227" s="58" t="n">
        <v>6354</v>
      </c>
      <c r="R227" s="58" t="n">
        <v>4320</v>
      </c>
      <c r="S227" s="58" t="n">
        <v>13850</v>
      </c>
      <c r="T227" s="58" t="n">
        <v>2499</v>
      </c>
      <c r="U227" s="55" t="n">
        <v>0.78</v>
      </c>
      <c r="V227" s="55">
        <f>M227-U227</f>
        <v/>
      </c>
      <c r="W227">
        <f>IF(OR(J227&lt;0.65,L227&lt;0.96,M227&lt;0.6),"高",IF(OR(J227&lt;0.78,K227&lt;0.88,L227&lt;0.98,M227&lt;0.75),"中","低"))</f>
        <v/>
      </c>
      <c r="X227" t="inlineStr">
        <is>
          <t>团队模拟数据（基于公开单线数据派生）</t>
        </is>
      </c>
      <c r="Y227" t="inlineStr">
        <is>
          <t>https://zenodo.org/records/17855209</t>
        </is>
      </c>
      <c r="Z227" t="inlineStr">
        <is>
          <t>SIM-v2.2-20260807-20260804</t>
        </is>
      </c>
      <c r="AA227" t="inlineStr">
        <is>
          <t>基于SHIFT-POST-20260218；应用稳态基准线的改善后参数、确定性周期扰动及停机事件缩放</t>
        </is>
      </c>
    </row>
    <row r="228">
      <c r="A228" t="inlineStr">
        <is>
          <t>LINE-S02-POST-20260218</t>
        </is>
      </c>
      <c r="B228" t="inlineStr">
        <is>
          <t>SHIFT-POST-20260218</t>
        </is>
      </c>
      <c r="C228" t="inlineStr">
        <is>
          <t>LINE-S02</t>
        </is>
      </c>
      <c r="D228" t="inlineStr">
        <is>
          <t>设备瓶颈线</t>
        </is>
      </c>
      <c r="E228" t="inlineStr">
        <is>
          <t>关键设备停机偏多，改善后故障影响逐步收敛</t>
        </is>
      </c>
      <c r="F228" t="inlineStr">
        <is>
          <t>改善后</t>
        </is>
      </c>
      <c r="G228" s="57" t="n">
        <v>46071</v>
      </c>
      <c r="H228" t="inlineStr">
        <is>
          <t>视觉设备系列</t>
        </is>
      </c>
      <c r="I228" s="58" t="n">
        <v>23891</v>
      </c>
      <c r="J228" s="55" t="n">
        <v>0.670899</v>
      </c>
      <c r="K228" s="55" t="n">
        <v>0.8303469999999999</v>
      </c>
      <c r="L228" s="55" t="n">
        <v>0.990462</v>
      </c>
      <c r="M228" s="55">
        <f>J228*K228*L228</f>
        <v/>
      </c>
      <c r="N228" s="58" t="n">
        <v>36341</v>
      </c>
      <c r="O228" s="58">
        <f>ROUND(N228*L228,0)</f>
        <v/>
      </c>
      <c r="P228" s="55">
        <f>IF(N228=0,0,O228/N228)</f>
        <v/>
      </c>
      <c r="Q228" s="58" t="n">
        <v>6554</v>
      </c>
      <c r="R228" s="58" t="n">
        <v>6306</v>
      </c>
      <c r="S228" s="58" t="n">
        <v>13484</v>
      </c>
      <c r="T228" s="58" t="n">
        <v>2852</v>
      </c>
      <c r="U228" s="55" t="n">
        <v>0.74</v>
      </c>
      <c r="V228" s="55">
        <f>M228-U228</f>
        <v/>
      </c>
      <c r="W228">
        <f>IF(OR(J228&lt;0.65,L228&lt;0.96,M228&lt;0.6),"高",IF(OR(J228&lt;0.78,K228&lt;0.88,L228&lt;0.98,M228&lt;0.75),"中","低"))</f>
        <v/>
      </c>
      <c r="X228" t="inlineStr">
        <is>
          <t>团队模拟数据（基于公开单线数据派生）</t>
        </is>
      </c>
      <c r="Y228" t="inlineStr">
        <is>
          <t>https://zenodo.org/records/17855209</t>
        </is>
      </c>
      <c r="Z228" t="inlineStr">
        <is>
          <t>SIM-v2.2-20260807-20260804</t>
        </is>
      </c>
      <c r="AA228" t="inlineStr">
        <is>
          <t>基于SHIFT-POST-20260218；应用设备瓶颈线的改善后参数、确定性周期扰动及停机事件缩放</t>
        </is>
      </c>
    </row>
    <row r="229">
      <c r="A229" t="inlineStr">
        <is>
          <t>LINE-S03-POST-20260218</t>
        </is>
      </c>
      <c r="B229" t="inlineStr">
        <is>
          <t>SHIFT-POST-20260218</t>
        </is>
      </c>
      <c r="C229" t="inlineStr">
        <is>
          <t>LINE-S03</t>
        </is>
      </c>
      <c r="D229" t="inlineStr">
        <is>
          <t>质量波动线</t>
        </is>
      </c>
      <c r="E229" t="inlineStr">
        <is>
          <t>产能较高但质量与节拍波动，改善后质量损失下降</t>
        </is>
      </c>
      <c r="F229" t="inlineStr">
        <is>
          <t>改善后</t>
        </is>
      </c>
      <c r="G229" s="57" t="n">
        <v>46071</v>
      </c>
      <c r="H229" t="inlineStr">
        <is>
          <t>音频模组系列</t>
        </is>
      </c>
      <c r="I229" s="58" t="n">
        <v>23891</v>
      </c>
      <c r="J229" s="55" t="n">
        <v>0.725566</v>
      </c>
      <c r="K229" s="55" t="n">
        <v>0.833681</v>
      </c>
      <c r="L229" s="55" t="n">
        <v>0.974907</v>
      </c>
      <c r="M229" s="55">
        <f>J229*K229*L229</f>
        <v/>
      </c>
      <c r="N229" s="58" t="n">
        <v>40072</v>
      </c>
      <c r="O229" s="58">
        <f>ROUND(N229*L229,0)</f>
        <v/>
      </c>
      <c r="P229" s="55">
        <f>IF(N229=0,0,O229/N229)</f>
        <v/>
      </c>
      <c r="Q229" s="58" t="n">
        <v>6420</v>
      </c>
      <c r="R229" s="58" t="n">
        <v>4884</v>
      </c>
      <c r="S229" s="58" t="n">
        <v>15059</v>
      </c>
      <c r="T229" s="58" t="n">
        <v>3259</v>
      </c>
      <c r="U229" s="55" t="n">
        <v>0.76</v>
      </c>
      <c r="V229" s="55">
        <f>M229-U229</f>
        <v/>
      </c>
      <c r="W229">
        <f>IF(OR(J229&lt;0.65,L229&lt;0.96,M229&lt;0.6),"高",IF(OR(J229&lt;0.78,K229&lt;0.88,L229&lt;0.98,M229&lt;0.75),"中","低"))</f>
        <v/>
      </c>
      <c r="X229" t="inlineStr">
        <is>
          <t>团队模拟数据（基于公开单线数据派生）</t>
        </is>
      </c>
      <c r="Y229" t="inlineStr">
        <is>
          <t>https://zenodo.org/records/17855209</t>
        </is>
      </c>
      <c r="Z229" t="inlineStr">
        <is>
          <t>SIM-v2.2-20260807-20260804</t>
        </is>
      </c>
      <c r="AA229" t="inlineStr">
        <is>
          <t>基于SHIFT-POST-20260218；应用质量波动线的改善后参数、确定性周期扰动及停机事件缩放</t>
        </is>
      </c>
    </row>
    <row r="230">
      <c r="A230" t="inlineStr">
        <is>
          <t>LINE-S01-POST-20260219</t>
        </is>
      </c>
      <c r="B230" t="inlineStr">
        <is>
          <t>SHIFT-POST-20260219</t>
        </is>
      </c>
      <c r="C230" t="inlineStr">
        <is>
          <t>LINE-S01</t>
        </is>
      </c>
      <c r="D230" t="inlineStr">
        <is>
          <t>稳态基准线</t>
        </is>
      </c>
      <c r="E230" t="inlineStr">
        <is>
          <t>稳定生产、波动较小，作为横向比较基准</t>
        </is>
      </c>
      <c r="F230" t="inlineStr">
        <is>
          <t>改善后</t>
        </is>
      </c>
      <c r="G230" s="57" t="n">
        <v>46072</v>
      </c>
      <c r="H230" t="inlineStr">
        <is>
          <t>智能终端系列</t>
        </is>
      </c>
      <c r="I230" s="58" t="n">
        <v>22440</v>
      </c>
      <c r="J230" s="55" t="n">
        <v>0.6796219999999999</v>
      </c>
      <c r="K230" s="55" t="n">
        <v>1.045747</v>
      </c>
      <c r="L230" s="55" t="n">
        <v>0.978149</v>
      </c>
      <c r="M230" s="55">
        <f>J230*K230*L230</f>
        <v/>
      </c>
      <c r="N230" s="58" t="n">
        <v>18483</v>
      </c>
      <c r="O230" s="58">
        <f>ROUND(N230*L230,0)</f>
        <v/>
      </c>
      <c r="P230" s="55">
        <f>IF(N230=0,0,O230/N230)</f>
        <v/>
      </c>
      <c r="Q230" s="58" t="n">
        <v>8558</v>
      </c>
      <c r="R230" s="58" t="n">
        <v>4662</v>
      </c>
      <c r="S230" s="58" t="n">
        <v>14667</v>
      </c>
      <c r="T230" s="58" t="n">
        <v>269</v>
      </c>
      <c r="U230" s="55" t="n">
        <v>0.78</v>
      </c>
      <c r="V230" s="55">
        <f>M230-U230</f>
        <v/>
      </c>
      <c r="W230">
        <f>IF(OR(J230&lt;0.65,L230&lt;0.96,M230&lt;0.6),"高",IF(OR(J230&lt;0.78,K230&lt;0.88,L230&lt;0.98,M230&lt;0.75),"中","低"))</f>
        <v/>
      </c>
      <c r="X230" t="inlineStr">
        <is>
          <t>团队模拟数据（基于公开单线数据派生）</t>
        </is>
      </c>
      <c r="Y230" t="inlineStr">
        <is>
          <t>https://zenodo.org/records/17855209</t>
        </is>
      </c>
      <c r="Z230" t="inlineStr">
        <is>
          <t>SIM-v2.2-20260807-20260804</t>
        </is>
      </c>
      <c r="AA230" t="inlineStr">
        <is>
          <t>基于SHIFT-POST-20260219；应用稳态基准线的改善后参数、确定性周期扰动及停机事件缩放</t>
        </is>
      </c>
    </row>
    <row r="231">
      <c r="A231" t="inlineStr">
        <is>
          <t>LINE-S02-POST-20260219</t>
        </is>
      </c>
      <c r="B231" t="inlineStr">
        <is>
          <t>SHIFT-POST-20260219</t>
        </is>
      </c>
      <c r="C231" t="inlineStr">
        <is>
          <t>LINE-S02</t>
        </is>
      </c>
      <c r="D231" t="inlineStr">
        <is>
          <t>设备瓶颈线</t>
        </is>
      </c>
      <c r="E231" t="inlineStr">
        <is>
          <t>关键设备停机偏多，改善后故障影响逐步收敛</t>
        </is>
      </c>
      <c r="F231" t="inlineStr">
        <is>
          <t>改善后</t>
        </is>
      </c>
      <c r="G231" s="57" t="n">
        <v>46072</v>
      </c>
      <c r="H231" t="inlineStr">
        <is>
          <t>视觉设备系列</t>
        </is>
      </c>
      <c r="I231" s="58" t="n">
        <v>22440</v>
      </c>
      <c r="J231" s="55" t="n">
        <v>0.644289</v>
      </c>
      <c r="K231" s="55" t="n">
        <v>1.05408</v>
      </c>
      <c r="L231" s="55" t="n">
        <v>0.984038</v>
      </c>
      <c r="M231" s="55">
        <f>J231*K231*L231</f>
        <v/>
      </c>
      <c r="N231" s="58" t="n">
        <v>17023</v>
      </c>
      <c r="O231" s="58">
        <f>ROUND(N231*L231,0)</f>
        <v/>
      </c>
      <c r="P231" s="55">
        <f>IF(N231=0,0,O231/N231)</f>
        <v/>
      </c>
      <c r="Q231" s="58" t="n">
        <v>8828</v>
      </c>
      <c r="R231" s="58" t="n">
        <v>6318</v>
      </c>
      <c r="S231" s="58" t="n">
        <v>13686</v>
      </c>
      <c r="T231" s="58" t="n">
        <v>307</v>
      </c>
      <c r="U231" s="55" t="n">
        <v>0.74</v>
      </c>
      <c r="V231" s="55">
        <f>M231-U231</f>
        <v/>
      </c>
      <c r="W231">
        <f>IF(OR(J231&lt;0.65,L231&lt;0.96,M231&lt;0.6),"高",IF(OR(J231&lt;0.78,K231&lt;0.88,L231&lt;0.98,M231&lt;0.75),"中","低"))</f>
        <v/>
      </c>
      <c r="X231" t="inlineStr">
        <is>
          <t>团队模拟数据（基于公开单线数据派生）</t>
        </is>
      </c>
      <c r="Y231" t="inlineStr">
        <is>
          <t>https://zenodo.org/records/17855209</t>
        </is>
      </c>
      <c r="Z231" t="inlineStr">
        <is>
          <t>SIM-v2.2-20260807-20260804</t>
        </is>
      </c>
      <c r="AA231" t="inlineStr">
        <is>
          <t>基于SHIFT-POST-20260219；应用设备瓶颈线的改善后参数、确定性周期扰动及停机事件缩放</t>
        </is>
      </c>
    </row>
    <row r="232">
      <c r="A232" t="inlineStr">
        <is>
          <t>LINE-S03-POST-20260219</t>
        </is>
      </c>
      <c r="B232" t="inlineStr">
        <is>
          <t>SHIFT-POST-20260219</t>
        </is>
      </c>
      <c r="C232" t="inlineStr">
        <is>
          <t>LINE-S03</t>
        </is>
      </c>
      <c r="D232" t="inlineStr">
        <is>
          <t>质量波动线</t>
        </is>
      </c>
      <c r="E232" t="inlineStr">
        <is>
          <t>产能较高但质量与节拍波动，改善后质量损失下降</t>
        </is>
      </c>
      <c r="F232" t="inlineStr">
        <is>
          <t>改善后</t>
        </is>
      </c>
      <c r="G232" s="57" t="n">
        <v>46072</v>
      </c>
      <c r="H232" t="inlineStr">
        <is>
          <t>音频模组系列</t>
        </is>
      </c>
      <c r="I232" s="58" t="n">
        <v>22440</v>
      </c>
      <c r="J232" s="55" t="n">
        <v>0.6736220000000001</v>
      </c>
      <c r="K232" s="55" t="n">
        <v>1.025747</v>
      </c>
      <c r="L232" s="55" t="n">
        <v>0.968482</v>
      </c>
      <c r="M232" s="55">
        <f>J232*K232*L232</f>
        <v/>
      </c>
      <c r="N232" s="58" t="n">
        <v>20190</v>
      </c>
      <c r="O232" s="58">
        <f>ROUND(N232*L232,0)</f>
        <v/>
      </c>
      <c r="P232" s="55">
        <f>IF(N232=0,0,O232/N232)</f>
        <v/>
      </c>
      <c r="Q232" s="58" t="n">
        <v>8648</v>
      </c>
      <c r="R232" s="58" t="n">
        <v>5478</v>
      </c>
      <c r="S232" s="58" t="n">
        <v>15946</v>
      </c>
      <c r="T232" s="58" t="n">
        <v>350</v>
      </c>
      <c r="U232" s="55" t="n">
        <v>0.76</v>
      </c>
      <c r="V232" s="55">
        <f>M232-U232</f>
        <v/>
      </c>
      <c r="W232">
        <f>IF(OR(J232&lt;0.65,L232&lt;0.96,M232&lt;0.6),"高",IF(OR(J232&lt;0.78,K232&lt;0.88,L232&lt;0.98,M232&lt;0.75),"中","低"))</f>
        <v/>
      </c>
      <c r="X232" t="inlineStr">
        <is>
          <t>团队模拟数据（基于公开单线数据派生）</t>
        </is>
      </c>
      <c r="Y232" t="inlineStr">
        <is>
          <t>https://zenodo.org/records/17855209</t>
        </is>
      </c>
      <c r="Z232" t="inlineStr">
        <is>
          <t>SIM-v2.2-20260807-20260804</t>
        </is>
      </c>
      <c r="AA232" t="inlineStr">
        <is>
          <t>基于SHIFT-POST-20260219；应用质量波动线的改善后参数、确定性周期扰动及停机事件缩放</t>
        </is>
      </c>
    </row>
    <row r="233">
      <c r="A233" t="inlineStr">
        <is>
          <t>LINE-S01-POST-20260220</t>
        </is>
      </c>
      <c r="B233" t="inlineStr">
        <is>
          <t>SHIFT-POST-20260220</t>
        </is>
      </c>
      <c r="C233" t="inlineStr">
        <is>
          <t>LINE-S01</t>
        </is>
      </c>
      <c r="D233" t="inlineStr">
        <is>
          <t>稳态基准线</t>
        </is>
      </c>
      <c r="E233" t="inlineStr">
        <is>
          <t>稳定生产、波动较小，作为横向比较基准</t>
        </is>
      </c>
      <c r="F233" t="inlineStr">
        <is>
          <t>改善后</t>
        </is>
      </c>
      <c r="G233" s="57" t="n">
        <v>46073</v>
      </c>
      <c r="H233" t="inlineStr">
        <is>
          <t>智能终端系列</t>
        </is>
      </c>
      <c r="I233" s="58" t="n">
        <v>20736</v>
      </c>
      <c r="J233" s="55" t="n">
        <v>0.605329</v>
      </c>
      <c r="K233" s="55" t="n">
        <v>1.004459</v>
      </c>
      <c r="L233" s="55" t="n">
        <v>0.982851</v>
      </c>
      <c r="M233" s="55">
        <f>J233*K233*L233</f>
        <v/>
      </c>
      <c r="N233" s="58" t="n">
        <v>21154</v>
      </c>
      <c r="O233" s="58">
        <f>ROUND(N233*L233,0)</f>
        <v/>
      </c>
      <c r="P233" s="55">
        <f>IF(N233=0,0,O233/N233)</f>
        <v/>
      </c>
      <c r="Q233" s="58" t="n">
        <v>8478</v>
      </c>
      <c r="R233" s="58" t="n">
        <v>5562</v>
      </c>
      <c r="S233" s="58" t="n">
        <v>11700</v>
      </c>
      <c r="T233" s="58" t="n">
        <v>523</v>
      </c>
      <c r="U233" s="55" t="n">
        <v>0.78</v>
      </c>
      <c r="V233" s="55">
        <f>M233-U233</f>
        <v/>
      </c>
      <c r="W233">
        <f>IF(OR(J233&lt;0.65,L233&lt;0.96,M233&lt;0.6),"高",IF(OR(J233&lt;0.78,K233&lt;0.88,L233&lt;0.98,M233&lt;0.75),"中","低"))</f>
        <v/>
      </c>
      <c r="X233" t="inlineStr">
        <is>
          <t>团队模拟数据（基于公开单线数据派生）</t>
        </is>
      </c>
      <c r="Y233" t="inlineStr">
        <is>
          <t>https://zenodo.org/records/17855209</t>
        </is>
      </c>
      <c r="Z233" t="inlineStr">
        <is>
          <t>SIM-v2.2-20260807-20260804</t>
        </is>
      </c>
      <c r="AA233" t="inlineStr">
        <is>
          <t>基于SHIFT-POST-20260220；应用稳态基准线的改善后参数、确定性周期扰动及停机事件缩放</t>
        </is>
      </c>
    </row>
    <row r="234">
      <c r="A234" t="inlineStr">
        <is>
          <t>LINE-S02-POST-20260220</t>
        </is>
      </c>
      <c r="B234" t="inlineStr">
        <is>
          <t>SHIFT-POST-20260220</t>
        </is>
      </c>
      <c r="C234" t="inlineStr">
        <is>
          <t>LINE-S02</t>
        </is>
      </c>
      <c r="D234" t="inlineStr">
        <is>
          <t>设备瓶颈线</t>
        </is>
      </c>
      <c r="E234" t="inlineStr">
        <is>
          <t>关键设备停机偏多，改善后故障影响逐步收敛</t>
        </is>
      </c>
      <c r="F234" t="inlineStr">
        <is>
          <t>改善后</t>
        </is>
      </c>
      <c r="G234" s="57" t="n">
        <v>46073</v>
      </c>
      <c r="H234" t="inlineStr">
        <is>
          <t>视觉设备系列</t>
        </is>
      </c>
      <c r="I234" s="58" t="n">
        <v>20736</v>
      </c>
      <c r="J234" s="55" t="n">
        <v>0.5699959999999999</v>
      </c>
      <c r="K234" s="55" t="n">
        <v>0.9811260000000001</v>
      </c>
      <c r="L234" s="55" t="n">
        <v>0.980295</v>
      </c>
      <c r="M234" s="55">
        <f>J234*K234*L234</f>
        <v/>
      </c>
      <c r="N234" s="58" t="n">
        <v>20980</v>
      </c>
      <c r="O234" s="58">
        <f>ROUND(N234*L234,0)</f>
        <v/>
      </c>
      <c r="P234" s="55">
        <f>IF(N234=0,0,O234/N234)</f>
        <v/>
      </c>
      <c r="Q234" s="58" t="n">
        <v>8746</v>
      </c>
      <c r="R234" s="58" t="n">
        <v>7716</v>
      </c>
      <c r="S234" s="58" t="n">
        <v>10921</v>
      </c>
      <c r="T234" s="58" t="n">
        <v>596</v>
      </c>
      <c r="U234" s="55" t="n">
        <v>0.74</v>
      </c>
      <c r="V234" s="55">
        <f>M234-U234</f>
        <v/>
      </c>
      <c r="W234">
        <f>IF(OR(J234&lt;0.65,L234&lt;0.96,M234&lt;0.6),"高",IF(OR(J234&lt;0.78,K234&lt;0.88,L234&lt;0.98,M234&lt;0.75),"中","低"))</f>
        <v/>
      </c>
      <c r="X234" t="inlineStr">
        <is>
          <t>团队模拟数据（基于公开单线数据派生）</t>
        </is>
      </c>
      <c r="Y234" t="inlineStr">
        <is>
          <t>https://zenodo.org/records/17855209</t>
        </is>
      </c>
      <c r="Z234" t="inlineStr">
        <is>
          <t>SIM-v2.2-20260807-20260804</t>
        </is>
      </c>
      <c r="AA234" t="inlineStr">
        <is>
          <t>基于SHIFT-POST-20260220；应用设备瓶颈线的改善后参数、确定性周期扰动及停机事件缩放</t>
        </is>
      </c>
    </row>
    <row r="235">
      <c r="A235" t="inlineStr">
        <is>
          <t>LINE-S03-POST-20260220</t>
        </is>
      </c>
      <c r="B235" t="inlineStr">
        <is>
          <t>SHIFT-POST-20260220</t>
        </is>
      </c>
      <c r="C235" t="inlineStr">
        <is>
          <t>LINE-S03</t>
        </is>
      </c>
      <c r="D235" t="inlineStr">
        <is>
          <t>质量波动线</t>
        </is>
      </c>
      <c r="E235" t="inlineStr">
        <is>
          <t>产能较高但质量与节拍波动，改善后质量损失下降</t>
        </is>
      </c>
      <c r="F235" t="inlineStr">
        <is>
          <t>改善后</t>
        </is>
      </c>
      <c r="G235" s="57" t="n">
        <v>46073</v>
      </c>
      <c r="H235" t="inlineStr">
        <is>
          <t>音频模组系列</t>
        </is>
      </c>
      <c r="I235" s="58" t="n">
        <v>20736</v>
      </c>
      <c r="J235" s="55" t="n">
        <v>0.599329</v>
      </c>
      <c r="K235" s="55" t="n">
        <v>0.984459</v>
      </c>
      <c r="L235" s="55" t="n">
        <v>0.973184</v>
      </c>
      <c r="M235" s="55">
        <f>J235*K235*L235</f>
        <v/>
      </c>
      <c r="N235" s="58" t="n">
        <v>23120</v>
      </c>
      <c r="O235" s="58">
        <f>ROUND(N235*L235,0)</f>
        <v/>
      </c>
      <c r="P235" s="55">
        <f>IF(N235=0,0,O235/N235)</f>
        <v/>
      </c>
      <c r="Q235" s="58" t="n">
        <v>8567</v>
      </c>
      <c r="R235" s="58" t="n">
        <v>6426</v>
      </c>
      <c r="S235" s="58" t="n">
        <v>12194</v>
      </c>
      <c r="T235" s="58" t="n">
        <v>682</v>
      </c>
      <c r="U235" s="55" t="n">
        <v>0.76</v>
      </c>
      <c r="V235" s="55">
        <f>M235-U235</f>
        <v/>
      </c>
      <c r="W235">
        <f>IF(OR(J235&lt;0.65,L235&lt;0.96,M235&lt;0.6),"高",IF(OR(J235&lt;0.78,K235&lt;0.88,L235&lt;0.98,M235&lt;0.75),"中","低"))</f>
        <v/>
      </c>
      <c r="X235" t="inlineStr">
        <is>
          <t>团队模拟数据（基于公开单线数据派生）</t>
        </is>
      </c>
      <c r="Y235" t="inlineStr">
        <is>
          <t>https://zenodo.org/records/17855209</t>
        </is>
      </c>
      <c r="Z235" t="inlineStr">
        <is>
          <t>SIM-v2.2-20260807-20260804</t>
        </is>
      </c>
      <c r="AA235" t="inlineStr">
        <is>
          <t>基于SHIFT-POST-20260220；应用质量波动线的改善后参数、确定性周期扰动及停机事件缩放</t>
        </is>
      </c>
    </row>
    <row r="236">
      <c r="A236" t="inlineStr">
        <is>
          <t>LINE-S01-POST-20260224</t>
        </is>
      </c>
      <c r="B236" t="inlineStr">
        <is>
          <t>SHIFT-POST-20260224</t>
        </is>
      </c>
      <c r="C236" t="inlineStr">
        <is>
          <t>LINE-S01</t>
        </is>
      </c>
      <c r="D236" t="inlineStr">
        <is>
          <t>稳态基准线</t>
        </is>
      </c>
      <c r="E236" t="inlineStr">
        <is>
          <t>稳定生产、波动较小，作为横向比较基准</t>
        </is>
      </c>
      <c r="F236" t="inlineStr">
        <is>
          <t>改善后</t>
        </is>
      </c>
      <c r="G236" s="57" t="n">
        <v>46077</v>
      </c>
      <c r="H236" t="inlineStr">
        <is>
          <t>智能终端系列</t>
        </is>
      </c>
      <c r="I236" s="58" t="n">
        <v>29700</v>
      </c>
      <c r="J236" s="55" t="n">
        <v>0.62702</v>
      </c>
      <c r="K236" s="55" t="n">
        <v>0.9523160000000001</v>
      </c>
      <c r="L236" s="55" t="n">
        <v>0.91511</v>
      </c>
      <c r="M236" s="55">
        <f>J236*K236*L236</f>
        <v/>
      </c>
      <c r="N236" s="58" t="n">
        <v>42385</v>
      </c>
      <c r="O236" s="58">
        <f>ROUND(N236*L236,0)</f>
        <v/>
      </c>
      <c r="P236" s="55">
        <f>IF(N236=0,0,O236/N236)</f>
        <v/>
      </c>
      <c r="Q236" s="58" t="n">
        <v>2801</v>
      </c>
      <c r="R236" s="58" t="n">
        <v>7218</v>
      </c>
      <c r="S236" s="58" t="n">
        <v>16074</v>
      </c>
      <c r="T236" s="58" t="n">
        <v>1313</v>
      </c>
      <c r="U236" s="55" t="n">
        <v>0.78</v>
      </c>
      <c r="V236" s="55">
        <f>M236-U236</f>
        <v/>
      </c>
      <c r="W236">
        <f>IF(OR(J236&lt;0.65,L236&lt;0.96,M236&lt;0.6),"高",IF(OR(J236&lt;0.78,K236&lt;0.88,L236&lt;0.98,M236&lt;0.75),"中","低"))</f>
        <v/>
      </c>
      <c r="X236" t="inlineStr">
        <is>
          <t>团队模拟数据（基于公开单线数据派生）</t>
        </is>
      </c>
      <c r="Y236" t="inlineStr">
        <is>
          <t>https://zenodo.org/records/17855209</t>
        </is>
      </c>
      <c r="Z236" t="inlineStr">
        <is>
          <t>SIM-v2.2-20260807-20260804</t>
        </is>
      </c>
      <c r="AA236" t="inlineStr">
        <is>
          <t>基于SHIFT-POST-20260224；应用稳态基准线的改善后参数、确定性周期扰动及停机事件缩放</t>
        </is>
      </c>
    </row>
    <row r="237">
      <c r="A237" t="inlineStr">
        <is>
          <t>LINE-S02-POST-20260224</t>
        </is>
      </c>
      <c r="B237" t="inlineStr">
        <is>
          <t>SHIFT-POST-20260224</t>
        </is>
      </c>
      <c r="C237" t="inlineStr">
        <is>
          <t>LINE-S02</t>
        </is>
      </c>
      <c r="D237" t="inlineStr">
        <is>
          <t>设备瓶颈线</t>
        </is>
      </c>
      <c r="E237" t="inlineStr">
        <is>
          <t>关键设备停机偏多，改善后故障影响逐步收敛</t>
        </is>
      </c>
      <c r="F237" t="inlineStr">
        <is>
          <t>改善后</t>
        </is>
      </c>
      <c r="G237" s="57" t="n">
        <v>46077</v>
      </c>
      <c r="H237" t="inlineStr">
        <is>
          <t>视觉设备系列</t>
        </is>
      </c>
      <c r="I237" s="58" t="n">
        <v>29700</v>
      </c>
      <c r="J237" s="55" t="n">
        <v>0.566354</v>
      </c>
      <c r="K237" s="55" t="n">
        <v>0.928982</v>
      </c>
      <c r="L237" s="55" t="n">
        <v>0.912554</v>
      </c>
      <c r="M237" s="55">
        <f>J237*K237*L237</f>
        <v/>
      </c>
      <c r="N237" s="58" t="n">
        <v>39013</v>
      </c>
      <c r="O237" s="58">
        <f>ROUND(N237*L237,0)</f>
        <v/>
      </c>
      <c r="P237" s="55">
        <f>IF(N237=0,0,O237/N237)</f>
        <v/>
      </c>
      <c r="Q237" s="58" t="n">
        <v>2889</v>
      </c>
      <c r="R237" s="58" t="n">
        <v>9858</v>
      </c>
      <c r="S237" s="58" t="n">
        <v>15648</v>
      </c>
      <c r="T237" s="58" t="n">
        <v>1498</v>
      </c>
      <c r="U237" s="55" t="n">
        <v>0.74</v>
      </c>
      <c r="V237" s="55">
        <f>M237-U237</f>
        <v/>
      </c>
      <c r="W237">
        <f>IF(OR(J237&lt;0.65,L237&lt;0.96,M237&lt;0.6),"高",IF(OR(J237&lt;0.78,K237&lt;0.88,L237&lt;0.98,M237&lt;0.75),"中","低"))</f>
        <v/>
      </c>
      <c r="X237" t="inlineStr">
        <is>
          <t>团队模拟数据（基于公开单线数据派生）</t>
        </is>
      </c>
      <c r="Y237" t="inlineStr">
        <is>
          <t>https://zenodo.org/records/17855209</t>
        </is>
      </c>
      <c r="Z237" t="inlineStr">
        <is>
          <t>SIM-v2.2-20260807-20260804</t>
        </is>
      </c>
      <c r="AA237" t="inlineStr">
        <is>
          <t>基于SHIFT-POST-20260224；应用设备瓶颈线的改善后参数、确定性周期扰动及停机事件缩放</t>
        </is>
      </c>
    </row>
    <row r="238">
      <c r="A238" t="inlineStr">
        <is>
          <t>LINE-S03-POST-20260224</t>
        </is>
      </c>
      <c r="B238" t="inlineStr">
        <is>
          <t>SHIFT-POST-20260224</t>
        </is>
      </c>
      <c r="C238" t="inlineStr">
        <is>
          <t>LINE-S03</t>
        </is>
      </c>
      <c r="D238" t="inlineStr">
        <is>
          <t>质量波动线</t>
        </is>
      </c>
      <c r="E238" t="inlineStr">
        <is>
          <t>产能较高但质量与节拍波动，改善后质量损失下降</t>
        </is>
      </c>
      <c r="F238" t="inlineStr">
        <is>
          <t>改善后</t>
        </is>
      </c>
      <c r="G238" s="57" t="n">
        <v>46077</v>
      </c>
      <c r="H238" t="inlineStr">
        <is>
          <t>音频模组系列</t>
        </is>
      </c>
      <c r="I238" s="58" t="n">
        <v>29700</v>
      </c>
      <c r="J238" s="55" t="n">
        <v>0.62102</v>
      </c>
      <c r="K238" s="55" t="n">
        <v>0.900649</v>
      </c>
      <c r="L238" s="55" t="n">
        <v>0.896999</v>
      </c>
      <c r="M238" s="55">
        <f>J238*K238*L238</f>
        <v/>
      </c>
      <c r="N238" s="58" t="n">
        <v>46310</v>
      </c>
      <c r="O238" s="58">
        <f>ROUND(N238*L238,0)</f>
        <v/>
      </c>
      <c r="P238" s="55">
        <f>IF(N238=0,0,O238/N238)</f>
        <v/>
      </c>
      <c r="Q238" s="58" t="n">
        <v>2830</v>
      </c>
      <c r="R238" s="58" t="n">
        <v>8292</v>
      </c>
      <c r="S238" s="58" t="n">
        <v>17477</v>
      </c>
      <c r="T238" s="58" t="n">
        <v>1712</v>
      </c>
      <c r="U238" s="55" t="n">
        <v>0.76</v>
      </c>
      <c r="V238" s="55">
        <f>M238-U238</f>
        <v/>
      </c>
      <c r="W238">
        <f>IF(OR(J238&lt;0.65,L238&lt;0.96,M238&lt;0.6),"高",IF(OR(J238&lt;0.78,K238&lt;0.88,L238&lt;0.98,M238&lt;0.75),"中","低"))</f>
        <v/>
      </c>
      <c r="X238" t="inlineStr">
        <is>
          <t>团队模拟数据（基于公开单线数据派生）</t>
        </is>
      </c>
      <c r="Y238" t="inlineStr">
        <is>
          <t>https://zenodo.org/records/17855209</t>
        </is>
      </c>
      <c r="Z238" t="inlineStr">
        <is>
          <t>SIM-v2.2-20260807-20260804</t>
        </is>
      </c>
      <c r="AA238" t="inlineStr">
        <is>
          <t>基于SHIFT-POST-20260224；应用质量波动线的改善后参数、确定性周期扰动及停机事件缩放</t>
        </is>
      </c>
    </row>
    <row r="239">
      <c r="A239" t="inlineStr">
        <is>
          <t>LINE-S01-POST-20260225</t>
        </is>
      </c>
      <c r="B239" t="inlineStr">
        <is>
          <t>SHIFT-POST-20260225</t>
        </is>
      </c>
      <c r="C239" t="inlineStr">
        <is>
          <t>LINE-S01</t>
        </is>
      </c>
      <c r="D239" t="inlineStr">
        <is>
          <t>稳态基准线</t>
        </is>
      </c>
      <c r="E239" t="inlineStr">
        <is>
          <t>稳定生产、波动较小，作为横向比较基准</t>
        </is>
      </c>
      <c r="F239" t="inlineStr">
        <is>
          <t>改善后</t>
        </is>
      </c>
      <c r="G239" s="57" t="n">
        <v>46078</v>
      </c>
      <c r="H239" t="inlineStr">
        <is>
          <t>智能终端系列</t>
        </is>
      </c>
      <c r="I239" s="58" t="n">
        <v>28800</v>
      </c>
      <c r="J239" s="55" t="n">
        <v>0.698201</v>
      </c>
      <c r="K239" s="55" t="n">
        <v>0.964866</v>
      </c>
      <c r="L239" s="55" t="n">
        <v>0.9814929999999999</v>
      </c>
      <c r="M239" s="55">
        <f>J239*K239*L239</f>
        <v/>
      </c>
      <c r="N239" s="58" t="n">
        <v>33857</v>
      </c>
      <c r="O239" s="58">
        <f>ROUND(N239*L239,0)</f>
        <v/>
      </c>
      <c r="P239" s="55">
        <f>IF(N239=0,0,O239/N239)</f>
        <v/>
      </c>
      <c r="Q239" s="58" t="n">
        <v>1779</v>
      </c>
      <c r="R239" s="58" t="n">
        <v>5958</v>
      </c>
      <c r="S239" s="58" t="n">
        <v>18890</v>
      </c>
      <c r="T239" s="58" t="n">
        <v>783</v>
      </c>
      <c r="U239" s="55" t="n">
        <v>0.78</v>
      </c>
      <c r="V239" s="55">
        <f>M239-U239</f>
        <v/>
      </c>
      <c r="W239">
        <f>IF(OR(J239&lt;0.65,L239&lt;0.96,M239&lt;0.6),"高",IF(OR(J239&lt;0.78,K239&lt;0.88,L239&lt;0.98,M239&lt;0.75),"中","低"))</f>
        <v/>
      </c>
      <c r="X239" t="inlineStr">
        <is>
          <t>团队模拟数据（基于公开单线数据派生）</t>
        </is>
      </c>
      <c r="Y239" t="inlineStr">
        <is>
          <t>https://zenodo.org/records/17855209</t>
        </is>
      </c>
      <c r="Z239" t="inlineStr">
        <is>
          <t>SIM-v2.2-20260807-20260804</t>
        </is>
      </c>
      <c r="AA239" t="inlineStr">
        <is>
          <t>基于SHIFT-POST-20260225；应用稳态基准线的改善后参数、确定性周期扰动及停机事件缩放</t>
        </is>
      </c>
    </row>
    <row r="240">
      <c r="A240" t="inlineStr">
        <is>
          <t>LINE-S02-POST-20260225</t>
        </is>
      </c>
      <c r="B240" t="inlineStr">
        <is>
          <t>SHIFT-POST-20260225</t>
        </is>
      </c>
      <c r="C240" t="inlineStr">
        <is>
          <t>LINE-S02</t>
        </is>
      </c>
      <c r="D240" t="inlineStr">
        <is>
          <t>设备瓶颈线</t>
        </is>
      </c>
      <c r="E240" t="inlineStr">
        <is>
          <t>关键设备停机偏多，改善后故障影响逐步收敛</t>
        </is>
      </c>
      <c r="F240" t="inlineStr">
        <is>
          <t>改善后</t>
        </is>
      </c>
      <c r="G240" s="57" t="n">
        <v>46078</v>
      </c>
      <c r="H240" t="inlineStr">
        <is>
          <t>视觉设备系列</t>
        </is>
      </c>
      <c r="I240" s="58" t="n">
        <v>28800</v>
      </c>
      <c r="J240" s="55" t="n">
        <v>0.662868</v>
      </c>
      <c r="K240" s="55" t="n">
        <v>0.973199</v>
      </c>
      <c r="L240" s="55" t="n">
        <v>0.987382</v>
      </c>
      <c r="M240" s="55">
        <f>J240*K240*L240</f>
        <v/>
      </c>
      <c r="N240" s="58" t="n">
        <v>31190</v>
      </c>
      <c r="O240" s="58">
        <f>ROUND(N240*L240,0)</f>
        <v/>
      </c>
      <c r="P240" s="55">
        <f>IF(N240=0,0,O240/N240)</f>
        <v/>
      </c>
      <c r="Q240" s="58" t="n">
        <v>1836</v>
      </c>
      <c r="R240" s="58" t="n">
        <v>8142</v>
      </c>
      <c r="S240" s="58" t="n">
        <v>17627</v>
      </c>
      <c r="T240" s="58" t="n">
        <v>894</v>
      </c>
      <c r="U240" s="55" t="n">
        <v>0.74</v>
      </c>
      <c r="V240" s="55">
        <f>M240-U240</f>
        <v/>
      </c>
      <c r="W240">
        <f>IF(OR(J240&lt;0.65,L240&lt;0.96,M240&lt;0.6),"高",IF(OR(J240&lt;0.78,K240&lt;0.88,L240&lt;0.98,M240&lt;0.75),"中","低"))</f>
        <v/>
      </c>
      <c r="X240" t="inlineStr">
        <is>
          <t>团队模拟数据（基于公开单线数据派生）</t>
        </is>
      </c>
      <c r="Y240" t="inlineStr">
        <is>
          <t>https://zenodo.org/records/17855209</t>
        </is>
      </c>
      <c r="Z240" t="inlineStr">
        <is>
          <t>SIM-v2.2-20260807-20260804</t>
        </is>
      </c>
      <c r="AA240" t="inlineStr">
        <is>
          <t>基于SHIFT-POST-20260225；应用设备瓶颈线的改善后参数、确定性周期扰动及停机事件缩放</t>
        </is>
      </c>
    </row>
    <row r="241">
      <c r="A241" t="inlineStr">
        <is>
          <t>LINE-S03-POST-20260225</t>
        </is>
      </c>
      <c r="B241" t="inlineStr">
        <is>
          <t>SHIFT-POST-20260225</t>
        </is>
      </c>
      <c r="C241" t="inlineStr">
        <is>
          <t>LINE-S03</t>
        </is>
      </c>
      <c r="D241" t="inlineStr">
        <is>
          <t>质量波动线</t>
        </is>
      </c>
      <c r="E241" t="inlineStr">
        <is>
          <t>产能较高但质量与节拍波动，改善后质量损失下降</t>
        </is>
      </c>
      <c r="F241" t="inlineStr">
        <is>
          <t>改善后</t>
        </is>
      </c>
      <c r="G241" s="57" t="n">
        <v>46078</v>
      </c>
      <c r="H241" t="inlineStr">
        <is>
          <t>音频模组系列</t>
        </is>
      </c>
      <c r="I241" s="58" t="n">
        <v>28800</v>
      </c>
      <c r="J241" s="55" t="n">
        <v>0.692201</v>
      </c>
      <c r="K241" s="55" t="n">
        <v>0.944866</v>
      </c>
      <c r="L241" s="55" t="n">
        <v>0.971826</v>
      </c>
      <c r="M241" s="55">
        <f>J241*K241*L241</f>
        <v/>
      </c>
      <c r="N241" s="58" t="n">
        <v>34351</v>
      </c>
      <c r="O241" s="58">
        <f>ROUND(N241*L241,0)</f>
        <v/>
      </c>
      <c r="P241" s="55">
        <f>IF(N241=0,0,O241/N241)</f>
        <v/>
      </c>
      <c r="Q241" s="58" t="n">
        <v>1798</v>
      </c>
      <c r="R241" s="58" t="n">
        <v>6582</v>
      </c>
      <c r="S241" s="58" t="n">
        <v>20536</v>
      </c>
      <c r="T241" s="58" t="n">
        <v>1021</v>
      </c>
      <c r="U241" s="55" t="n">
        <v>0.76</v>
      </c>
      <c r="V241" s="55">
        <f>M241-U241</f>
        <v/>
      </c>
      <c r="W241">
        <f>IF(OR(J241&lt;0.65,L241&lt;0.96,M241&lt;0.6),"高",IF(OR(J241&lt;0.78,K241&lt;0.88,L241&lt;0.98,M241&lt;0.75),"中","低"))</f>
        <v/>
      </c>
      <c r="X241" t="inlineStr">
        <is>
          <t>团队模拟数据（基于公开单线数据派生）</t>
        </is>
      </c>
      <c r="Y241" t="inlineStr">
        <is>
          <t>https://zenodo.org/records/17855209</t>
        </is>
      </c>
      <c r="Z241" t="inlineStr">
        <is>
          <t>SIM-v2.2-20260807-20260804</t>
        </is>
      </c>
      <c r="AA241" t="inlineStr">
        <is>
          <t>基于SHIFT-POST-20260225；应用质量波动线的改善后参数、确定性周期扰动及停机事件缩放</t>
        </is>
      </c>
    </row>
    <row r="242">
      <c r="A242" t="inlineStr">
        <is>
          <t>LINE-S01-POST-20260226</t>
        </is>
      </c>
      <c r="B242" t="inlineStr">
        <is>
          <t>SHIFT-POST-20260226</t>
        </is>
      </c>
      <c r="C242" t="inlineStr">
        <is>
          <t>LINE-S01</t>
        </is>
      </c>
      <c r="D242" t="inlineStr">
        <is>
          <t>稳态基准线</t>
        </is>
      </c>
      <c r="E242" t="inlineStr">
        <is>
          <t>稳定生产、波动较小，作为横向比较基准</t>
        </is>
      </c>
      <c r="F242" t="inlineStr">
        <is>
          <t>改善后</t>
        </is>
      </c>
      <c r="G242" s="57" t="n">
        <v>46079</v>
      </c>
      <c r="H242" t="inlineStr">
        <is>
          <t>智能终端系列</t>
        </is>
      </c>
      <c r="I242" s="58" t="n">
        <v>29700</v>
      </c>
      <c r="J242" s="55" t="n">
        <v>0.782172</v>
      </c>
      <c r="K242" s="55" t="n">
        <v>0.911575</v>
      </c>
      <c r="L242" s="55" t="n">
        <v>0.990286</v>
      </c>
      <c r="M242" s="55">
        <f>J242*K242*L242</f>
        <v/>
      </c>
      <c r="N242" s="58" t="n">
        <v>32418</v>
      </c>
      <c r="O242" s="58">
        <f>ROUND(N242*L242,0)</f>
        <v/>
      </c>
      <c r="P242" s="55">
        <f>IF(N242=0,0,O242/N242)</f>
        <v/>
      </c>
      <c r="Q242" s="58" t="n">
        <v>3074</v>
      </c>
      <c r="R242" s="58" t="n">
        <v>3228</v>
      </c>
      <c r="S242" s="58" t="n">
        <v>20662</v>
      </c>
      <c r="T242" s="58" t="n">
        <v>2053</v>
      </c>
      <c r="U242" s="55" t="n">
        <v>0.78</v>
      </c>
      <c r="V242" s="55">
        <f>M242-U242</f>
        <v/>
      </c>
      <c r="W242">
        <f>IF(OR(J242&lt;0.65,L242&lt;0.96,M242&lt;0.6),"高",IF(OR(J242&lt;0.78,K242&lt;0.88,L242&lt;0.98,M242&lt;0.75),"中","低"))</f>
        <v/>
      </c>
      <c r="X242" t="inlineStr">
        <is>
          <t>团队模拟数据（基于公开单线数据派生）</t>
        </is>
      </c>
      <c r="Y242" t="inlineStr">
        <is>
          <t>https://zenodo.org/records/17855209</t>
        </is>
      </c>
      <c r="Z242" t="inlineStr">
        <is>
          <t>SIM-v2.2-20260807-20260804</t>
        </is>
      </c>
      <c r="AA242" t="inlineStr">
        <is>
          <t>基于SHIFT-POST-20260226；应用稳态基准线的改善后参数、确定性周期扰动及停机事件缩放</t>
        </is>
      </c>
    </row>
    <row r="243">
      <c r="A243" t="inlineStr">
        <is>
          <t>LINE-S02-POST-20260226</t>
        </is>
      </c>
      <c r="B243" t="inlineStr">
        <is>
          <t>SHIFT-POST-20260226</t>
        </is>
      </c>
      <c r="C243" t="inlineStr">
        <is>
          <t>LINE-S02</t>
        </is>
      </c>
      <c r="D243" t="inlineStr">
        <is>
          <t>设备瓶颈线</t>
        </is>
      </c>
      <c r="E243" t="inlineStr">
        <is>
          <t>关键设备停机偏多，改善后故障影响逐步收敛</t>
        </is>
      </c>
      <c r="F243" t="inlineStr">
        <is>
          <t>改善后</t>
        </is>
      </c>
      <c r="G243" s="57" t="n">
        <v>46079</v>
      </c>
      <c r="H243" t="inlineStr">
        <is>
          <t>视觉设备系列</t>
        </is>
      </c>
      <c r="I243" s="58" t="n">
        <v>29700</v>
      </c>
      <c r="J243" s="55" t="n">
        <v>0.721505</v>
      </c>
      <c r="K243" s="55" t="n">
        <v>0.8882409999999999</v>
      </c>
      <c r="L243" s="55" t="n">
        <v>0.98773</v>
      </c>
      <c r="M243" s="55">
        <f>J243*K243*L243</f>
        <v/>
      </c>
      <c r="N243" s="58" t="n">
        <v>32141</v>
      </c>
      <c r="O243" s="58">
        <f>ROUND(N243*L243,0)</f>
        <v/>
      </c>
      <c r="P243" s="55">
        <f>IF(N243=0,0,O243/N243)</f>
        <v/>
      </c>
      <c r="Q243" s="58" t="n">
        <v>3171</v>
      </c>
      <c r="R243" s="58" t="n">
        <v>4530</v>
      </c>
      <c r="S243" s="58" t="n">
        <v>19287</v>
      </c>
      <c r="T243" s="58" t="n">
        <v>2343</v>
      </c>
      <c r="U243" s="55" t="n">
        <v>0.74</v>
      </c>
      <c r="V243" s="55">
        <f>M243-U243</f>
        <v/>
      </c>
      <c r="W243">
        <f>IF(OR(J243&lt;0.65,L243&lt;0.96,M243&lt;0.6),"高",IF(OR(J243&lt;0.78,K243&lt;0.88,L243&lt;0.98,M243&lt;0.75),"中","低"))</f>
        <v/>
      </c>
      <c r="X243" t="inlineStr">
        <is>
          <t>团队模拟数据（基于公开单线数据派生）</t>
        </is>
      </c>
      <c r="Y243" t="inlineStr">
        <is>
          <t>https://zenodo.org/records/17855209</t>
        </is>
      </c>
      <c r="Z243" t="inlineStr">
        <is>
          <t>SIM-v2.2-20260807-20260804</t>
        </is>
      </c>
      <c r="AA243" t="inlineStr">
        <is>
          <t>基于SHIFT-POST-20260226；应用设备瓶颈线的改善后参数、确定性周期扰动及停机事件缩放</t>
        </is>
      </c>
    </row>
    <row r="244">
      <c r="A244" t="inlineStr">
        <is>
          <t>LINE-S03-POST-20260226</t>
        </is>
      </c>
      <c r="B244" t="inlineStr">
        <is>
          <t>SHIFT-POST-20260226</t>
        </is>
      </c>
      <c r="C244" t="inlineStr">
        <is>
          <t>LINE-S03</t>
        </is>
      </c>
      <c r="D244" t="inlineStr">
        <is>
          <t>质量波动线</t>
        </is>
      </c>
      <c r="E244" t="inlineStr">
        <is>
          <t>产能较高但质量与节拍波动，改善后质量损失下降</t>
        </is>
      </c>
      <c r="F244" t="inlineStr">
        <is>
          <t>改善后</t>
        </is>
      </c>
      <c r="G244" s="57" t="n">
        <v>46079</v>
      </c>
      <c r="H244" t="inlineStr">
        <is>
          <t>音频模组系列</t>
        </is>
      </c>
      <c r="I244" s="58" t="n">
        <v>29700</v>
      </c>
      <c r="J244" s="55" t="n">
        <v>0.776172</v>
      </c>
      <c r="K244" s="55" t="n">
        <v>0.891575</v>
      </c>
      <c r="L244" s="55" t="n">
        <v>0.980619</v>
      </c>
      <c r="M244" s="55">
        <f>J244*K244*L244</f>
        <v/>
      </c>
      <c r="N244" s="58" t="n">
        <v>35428</v>
      </c>
      <c r="O244" s="58">
        <f>ROUND(N244*L244,0)</f>
        <v/>
      </c>
      <c r="P244" s="55">
        <f>IF(N244=0,0,O244/N244)</f>
        <v/>
      </c>
      <c r="Q244" s="58" t="n">
        <v>3107</v>
      </c>
      <c r="R244" s="58" t="n">
        <v>3690</v>
      </c>
      <c r="S244" s="58" t="n">
        <v>21537</v>
      </c>
      <c r="T244" s="58" t="n">
        <v>2677</v>
      </c>
      <c r="U244" s="55" t="n">
        <v>0.76</v>
      </c>
      <c r="V244" s="55">
        <f>M244-U244</f>
        <v/>
      </c>
      <c r="W244">
        <f>IF(OR(J244&lt;0.65,L244&lt;0.96,M244&lt;0.6),"高",IF(OR(J244&lt;0.78,K244&lt;0.88,L244&lt;0.98,M244&lt;0.75),"中","低"))</f>
        <v/>
      </c>
      <c r="X244" t="inlineStr">
        <is>
          <t>团队模拟数据（基于公开单线数据派生）</t>
        </is>
      </c>
      <c r="Y244" t="inlineStr">
        <is>
          <t>https://zenodo.org/records/17855209</t>
        </is>
      </c>
      <c r="Z244" t="inlineStr">
        <is>
          <t>SIM-v2.2-20260807-20260804</t>
        </is>
      </c>
      <c r="AA244" t="inlineStr">
        <is>
          <t>基于SHIFT-POST-20260226；应用质量波动线的改善后参数、确定性周期扰动及停机事件缩放</t>
        </is>
      </c>
    </row>
    <row r="245">
      <c r="A245" t="inlineStr">
        <is>
          <t>LINE-S01-POST-20260227</t>
        </is>
      </c>
      <c r="B245" t="inlineStr">
        <is>
          <t>SHIFT-POST-20260227</t>
        </is>
      </c>
      <c r="C245" t="inlineStr">
        <is>
          <t>LINE-S01</t>
        </is>
      </c>
      <c r="D245" t="inlineStr">
        <is>
          <t>稳态基准线</t>
        </is>
      </c>
      <c r="E245" t="inlineStr">
        <is>
          <t>稳定生产、波动较小，作为横向比较基准</t>
        </is>
      </c>
      <c r="F245" t="inlineStr">
        <is>
          <t>改善后</t>
        </is>
      </c>
      <c r="G245" s="57" t="n">
        <v>46080</v>
      </c>
      <c r="H245" t="inlineStr">
        <is>
          <t>智能终端系列</t>
        </is>
      </c>
      <c r="I245" s="58" t="n">
        <v>27009</v>
      </c>
      <c r="J245" s="55" t="n">
        <v>0.769496</v>
      </c>
      <c r="K245" s="55" t="n">
        <v>0.959445</v>
      </c>
      <c r="L245" s="55" t="n">
        <v>0.966229</v>
      </c>
      <c r="M245" s="55">
        <f>J245*K245*L245</f>
        <v/>
      </c>
      <c r="N245" s="58" t="n">
        <v>18015</v>
      </c>
      <c r="O245" s="58">
        <f>ROUND(N245*L245,0)</f>
        <v/>
      </c>
      <c r="P245" s="55">
        <f>IF(N245=0,0,O245/N245)</f>
        <v/>
      </c>
      <c r="Q245" s="58" t="n">
        <v>4586</v>
      </c>
      <c r="R245" s="58" t="n">
        <v>2586</v>
      </c>
      <c r="S245" s="58" t="n">
        <v>18751</v>
      </c>
      <c r="T245" s="58" t="n">
        <v>901</v>
      </c>
      <c r="U245" s="55" t="n">
        <v>0.78</v>
      </c>
      <c r="V245" s="55">
        <f>M245-U245</f>
        <v/>
      </c>
      <c r="W245">
        <f>IF(OR(J245&lt;0.65,L245&lt;0.96,M245&lt;0.6),"高",IF(OR(J245&lt;0.78,K245&lt;0.88,L245&lt;0.98,M245&lt;0.75),"中","低"))</f>
        <v/>
      </c>
      <c r="X245" t="inlineStr">
        <is>
          <t>团队模拟数据（基于公开单线数据派生）</t>
        </is>
      </c>
      <c r="Y245" t="inlineStr">
        <is>
          <t>https://zenodo.org/records/17855209</t>
        </is>
      </c>
      <c r="Z245" t="inlineStr">
        <is>
          <t>SIM-v2.2-20260807-20260804</t>
        </is>
      </c>
      <c r="AA245" t="inlineStr">
        <is>
          <t>基于SHIFT-POST-20260227；应用稳态基准线的改善后参数、确定性周期扰动及停机事件缩放</t>
        </is>
      </c>
    </row>
    <row r="246">
      <c r="A246" t="inlineStr">
        <is>
          <t>LINE-S02-POST-20260227</t>
        </is>
      </c>
      <c r="B246" t="inlineStr">
        <is>
          <t>SHIFT-POST-20260227</t>
        </is>
      </c>
      <c r="C246" t="inlineStr">
        <is>
          <t>LINE-S02</t>
        </is>
      </c>
      <c r="D246" t="inlineStr">
        <is>
          <t>设备瓶颈线</t>
        </is>
      </c>
      <c r="E246" t="inlineStr">
        <is>
          <t>关键设备停机偏多，改善后故障影响逐步收敛</t>
        </is>
      </c>
      <c r="F246" t="inlineStr">
        <is>
          <t>改善后</t>
        </is>
      </c>
      <c r="G246" s="57" t="n">
        <v>46080</v>
      </c>
      <c r="H246" t="inlineStr">
        <is>
          <t>视觉设备系列</t>
        </is>
      </c>
      <c r="I246" s="58" t="n">
        <v>27009</v>
      </c>
      <c r="J246" s="55" t="n">
        <v>0.708829</v>
      </c>
      <c r="K246" s="55" t="n">
        <v>0.9361120000000001</v>
      </c>
      <c r="L246" s="55" t="n">
        <v>0.972118</v>
      </c>
      <c r="M246" s="55">
        <f>J246*K246*L246</f>
        <v/>
      </c>
      <c r="N246" s="58" t="n">
        <v>16586</v>
      </c>
      <c r="O246" s="58">
        <f>ROUND(N246*L246,0)</f>
        <v/>
      </c>
      <c r="P246" s="55">
        <f>IF(N246=0,0,O246/N246)</f>
        <v/>
      </c>
      <c r="Q246" s="58" t="n">
        <v>4730</v>
      </c>
      <c r="R246" s="58" t="n">
        <v>3402</v>
      </c>
      <c r="S246" s="58" t="n">
        <v>18252</v>
      </c>
      <c r="T246" s="58" t="n">
        <v>1028</v>
      </c>
      <c r="U246" s="55" t="n">
        <v>0.74</v>
      </c>
      <c r="V246" s="55">
        <f>M246-U246</f>
        <v/>
      </c>
      <c r="W246">
        <f>IF(OR(J246&lt;0.65,L246&lt;0.96,M246&lt;0.6),"高",IF(OR(J246&lt;0.78,K246&lt;0.88,L246&lt;0.98,M246&lt;0.75),"中","低"))</f>
        <v/>
      </c>
      <c r="X246" t="inlineStr">
        <is>
          <t>团队模拟数据（基于公开单线数据派生）</t>
        </is>
      </c>
      <c r="Y246" t="inlineStr">
        <is>
          <t>https://zenodo.org/records/17855209</t>
        </is>
      </c>
      <c r="Z246" t="inlineStr">
        <is>
          <t>SIM-v2.2-20260807-20260804</t>
        </is>
      </c>
      <c r="AA246" t="inlineStr">
        <is>
          <t>基于SHIFT-POST-20260227；应用设备瓶颈线的改善后参数、确定性周期扰动及停机事件缩放</t>
        </is>
      </c>
    </row>
    <row r="247">
      <c r="A247" t="inlineStr">
        <is>
          <t>LINE-S03-POST-20260227</t>
        </is>
      </c>
      <c r="B247" t="inlineStr">
        <is>
          <t>SHIFT-POST-20260227</t>
        </is>
      </c>
      <c r="C247" t="inlineStr">
        <is>
          <t>LINE-S03</t>
        </is>
      </c>
      <c r="D247" t="inlineStr">
        <is>
          <t>质量波动线</t>
        </is>
      </c>
      <c r="E247" t="inlineStr">
        <is>
          <t>产能较高但质量与节拍波动，改善后质量损失下降</t>
        </is>
      </c>
      <c r="F247" t="inlineStr">
        <is>
          <t>改善后</t>
        </is>
      </c>
      <c r="G247" s="57" t="n">
        <v>46080</v>
      </c>
      <c r="H247" t="inlineStr">
        <is>
          <t>音频模组系列</t>
        </is>
      </c>
      <c r="I247" s="58" t="n">
        <v>27009</v>
      </c>
      <c r="J247" s="55" t="n">
        <v>0.738162</v>
      </c>
      <c r="K247" s="55" t="n">
        <v>0.907778</v>
      </c>
      <c r="L247" s="55" t="n">
        <v>0.9565630000000001</v>
      </c>
      <c r="M247" s="55">
        <f>J247*K247*L247</f>
        <v/>
      </c>
      <c r="N247" s="58" t="n">
        <v>19681</v>
      </c>
      <c r="O247" s="58">
        <f>ROUND(N247*L247,0)</f>
        <v/>
      </c>
      <c r="P247" s="55">
        <f>IF(N247=0,0,O247/N247)</f>
        <v/>
      </c>
      <c r="Q247" s="58" t="n">
        <v>4634</v>
      </c>
      <c r="R247" s="58" t="n">
        <v>3060</v>
      </c>
      <c r="S247" s="58" t="n">
        <v>20387</v>
      </c>
      <c r="T247" s="58" t="n">
        <v>1175</v>
      </c>
      <c r="U247" s="55" t="n">
        <v>0.76</v>
      </c>
      <c r="V247" s="55">
        <f>M247-U247</f>
        <v/>
      </c>
      <c r="W247">
        <f>IF(OR(J247&lt;0.65,L247&lt;0.96,M247&lt;0.6),"高",IF(OR(J247&lt;0.78,K247&lt;0.88,L247&lt;0.98,M247&lt;0.75),"中","低"))</f>
        <v/>
      </c>
      <c r="X247" t="inlineStr">
        <is>
          <t>团队模拟数据（基于公开单线数据派生）</t>
        </is>
      </c>
      <c r="Y247" t="inlineStr">
        <is>
          <t>https://zenodo.org/records/17855209</t>
        </is>
      </c>
      <c r="Z247" t="inlineStr">
        <is>
          <t>SIM-v2.2-20260807-20260804</t>
        </is>
      </c>
      <c r="AA247" t="inlineStr">
        <is>
          <t>基于SHIFT-POST-20260227；应用质量波动线的改善后参数、确定性周期扰动及停机事件缩放</t>
        </is>
      </c>
    </row>
    <row r="248">
      <c r="A248" t="inlineStr">
        <is>
          <t>LINE-S01-POST-20260302</t>
        </is>
      </c>
      <c r="B248" t="inlineStr">
        <is>
          <t>SHIFT-POST-20260302</t>
        </is>
      </c>
      <c r="C248" t="inlineStr">
        <is>
          <t>LINE-S01</t>
        </is>
      </c>
      <c r="D248" t="inlineStr">
        <is>
          <t>稳态基准线</t>
        </is>
      </c>
      <c r="E248" t="inlineStr">
        <is>
          <t>稳定生产、波动较小，作为横向比较基准</t>
        </is>
      </c>
      <c r="F248" t="inlineStr">
        <is>
          <t>改善后</t>
        </is>
      </c>
      <c r="G248" s="57" t="n">
        <v>46083</v>
      </c>
      <c r="H248" t="inlineStr">
        <is>
          <t>智能终端系列</t>
        </is>
      </c>
      <c r="I248" s="58" t="n">
        <v>29463</v>
      </c>
      <c r="J248" s="55" t="n">
        <v>0.818082</v>
      </c>
      <c r="K248" s="55" t="n">
        <v>0.912659</v>
      </c>
      <c r="L248" s="55" t="n">
        <v>0.970621</v>
      </c>
      <c r="M248" s="55">
        <f>J248*K248*L248</f>
        <v/>
      </c>
      <c r="N248" s="58" t="n">
        <v>53039</v>
      </c>
      <c r="O248" s="58">
        <f>ROUND(N248*L248,0)</f>
        <v/>
      </c>
      <c r="P248" s="55">
        <f>IF(N248=0,0,O248/N248)</f>
        <v/>
      </c>
      <c r="Q248" s="58" t="n">
        <v>3298</v>
      </c>
      <c r="R248" s="58" t="n">
        <v>2124</v>
      </c>
      <c r="S248" s="58" t="n">
        <v>21418</v>
      </c>
      <c r="T248" s="58" t="n">
        <v>2147</v>
      </c>
      <c r="U248" s="55" t="n">
        <v>0.78</v>
      </c>
      <c r="V248" s="55">
        <f>M248-U248</f>
        <v/>
      </c>
      <c r="W248">
        <f>IF(OR(J248&lt;0.65,L248&lt;0.96,M248&lt;0.6),"高",IF(OR(J248&lt;0.78,K248&lt;0.88,L248&lt;0.98,M248&lt;0.75),"中","低"))</f>
        <v/>
      </c>
      <c r="X248" t="inlineStr">
        <is>
          <t>团队模拟数据（基于公开单线数据派生）</t>
        </is>
      </c>
      <c r="Y248" t="inlineStr">
        <is>
          <t>https://zenodo.org/records/17855209</t>
        </is>
      </c>
      <c r="Z248" t="inlineStr">
        <is>
          <t>SIM-v2.2-20260807-20260804</t>
        </is>
      </c>
      <c r="AA248" t="inlineStr">
        <is>
          <t>基于SHIFT-POST-20260302；应用稳态基准线的改善后参数、确定性周期扰动及停机事件缩放</t>
        </is>
      </c>
    </row>
    <row r="249">
      <c r="A249" t="inlineStr">
        <is>
          <t>LINE-S02-POST-20260302</t>
        </is>
      </c>
      <c r="B249" t="inlineStr">
        <is>
          <t>SHIFT-POST-20260302</t>
        </is>
      </c>
      <c r="C249" t="inlineStr">
        <is>
          <t>LINE-S02</t>
        </is>
      </c>
      <c r="D249" t="inlineStr">
        <is>
          <t>设备瓶颈线</t>
        </is>
      </c>
      <c r="E249" t="inlineStr">
        <is>
          <t>关键设备停机偏多，改善后故障影响逐步收敛</t>
        </is>
      </c>
      <c r="F249" t="inlineStr">
        <is>
          <t>改善后</t>
        </is>
      </c>
      <c r="G249" s="57" t="n">
        <v>46083</v>
      </c>
      <c r="H249" t="inlineStr">
        <is>
          <t>视觉设备系列</t>
        </is>
      </c>
      <c r="I249" s="58" t="n">
        <v>29463</v>
      </c>
      <c r="J249" s="55" t="n">
        <v>0.782749</v>
      </c>
      <c r="K249" s="55" t="n">
        <v>0.920992</v>
      </c>
      <c r="L249" s="55" t="n">
        <v>0.968065</v>
      </c>
      <c r="M249" s="55">
        <f>J249*K249*L249</f>
        <v/>
      </c>
      <c r="N249" s="58" t="n">
        <v>48872</v>
      </c>
      <c r="O249" s="58">
        <f>ROUND(N249*L249,0)</f>
        <v/>
      </c>
      <c r="P249" s="55">
        <f>IF(N249=0,0,O249/N249)</f>
        <v/>
      </c>
      <c r="Q249" s="58" t="n">
        <v>3403</v>
      </c>
      <c r="R249" s="58" t="n">
        <v>2988</v>
      </c>
      <c r="S249" s="58" t="n">
        <v>19988</v>
      </c>
      <c r="T249" s="58" t="n">
        <v>2451</v>
      </c>
      <c r="U249" s="55" t="n">
        <v>0.74</v>
      </c>
      <c r="V249" s="55">
        <f>M249-U249</f>
        <v/>
      </c>
      <c r="W249">
        <f>IF(OR(J249&lt;0.65,L249&lt;0.96,M249&lt;0.6),"高",IF(OR(J249&lt;0.78,K249&lt;0.88,L249&lt;0.98,M249&lt;0.75),"中","低"))</f>
        <v/>
      </c>
      <c r="X249" t="inlineStr">
        <is>
          <t>团队模拟数据（基于公开单线数据派生）</t>
        </is>
      </c>
      <c r="Y249" t="inlineStr">
        <is>
          <t>https://zenodo.org/records/17855209</t>
        </is>
      </c>
      <c r="Z249" t="inlineStr">
        <is>
          <t>SIM-v2.2-20260807-20260804</t>
        </is>
      </c>
      <c r="AA249" t="inlineStr">
        <is>
          <t>基于SHIFT-POST-20260302；应用设备瓶颈线的改善后参数、确定性周期扰动及停机事件缩放</t>
        </is>
      </c>
    </row>
    <row r="250">
      <c r="A250" t="inlineStr">
        <is>
          <t>LINE-S03-POST-20260302</t>
        </is>
      </c>
      <c r="B250" t="inlineStr">
        <is>
          <t>SHIFT-POST-20260302</t>
        </is>
      </c>
      <c r="C250" t="inlineStr">
        <is>
          <t>LINE-S03</t>
        </is>
      </c>
      <c r="D250" t="inlineStr">
        <is>
          <t>质量波动线</t>
        </is>
      </c>
      <c r="E250" t="inlineStr">
        <is>
          <t>产能较高但质量与节拍波动，改善后质量损失下降</t>
        </is>
      </c>
      <c r="F250" t="inlineStr">
        <is>
          <t>改善后</t>
        </is>
      </c>
      <c r="G250" s="57" t="n">
        <v>46083</v>
      </c>
      <c r="H250" t="inlineStr">
        <is>
          <t>音频模组系列</t>
        </is>
      </c>
      <c r="I250" s="58" t="n">
        <v>29463</v>
      </c>
      <c r="J250" s="55" t="n">
        <v>0.812082</v>
      </c>
      <c r="K250" s="55" t="n">
        <v>0.892659</v>
      </c>
      <c r="L250" s="55" t="n">
        <v>0.960954</v>
      </c>
      <c r="M250" s="55">
        <f>J250*K250*L250</f>
        <v/>
      </c>
      <c r="N250" s="58" t="n">
        <v>53838</v>
      </c>
      <c r="O250" s="58">
        <f>ROUND(N250*L250,0)</f>
        <v/>
      </c>
      <c r="P250" s="55">
        <f>IF(N250=0,0,O250/N250)</f>
        <v/>
      </c>
      <c r="Q250" s="58" t="n">
        <v>3333</v>
      </c>
      <c r="R250" s="58" t="n">
        <v>2460</v>
      </c>
      <c r="S250" s="58" t="n">
        <v>23284</v>
      </c>
      <c r="T250" s="58" t="n">
        <v>2801</v>
      </c>
      <c r="U250" s="55" t="n">
        <v>0.76</v>
      </c>
      <c r="V250" s="55">
        <f>M250-U250</f>
        <v/>
      </c>
      <c r="W250">
        <f>IF(OR(J250&lt;0.65,L250&lt;0.96,M250&lt;0.6),"高",IF(OR(J250&lt;0.78,K250&lt;0.88,L250&lt;0.98,M250&lt;0.75),"中","低"))</f>
        <v/>
      </c>
      <c r="X250" t="inlineStr">
        <is>
          <t>团队模拟数据（基于公开单线数据派生）</t>
        </is>
      </c>
      <c r="Y250" t="inlineStr">
        <is>
          <t>https://zenodo.org/records/17855209</t>
        </is>
      </c>
      <c r="Z250" t="inlineStr">
        <is>
          <t>SIM-v2.2-20260807-20260804</t>
        </is>
      </c>
      <c r="AA250" t="inlineStr">
        <is>
          <t>基于SHIFT-POST-20260302；应用质量波动线的改善后参数、确定性周期扰动及停机事件缩放</t>
        </is>
      </c>
    </row>
    <row r="251">
      <c r="A251" t="inlineStr">
        <is>
          <t>LINE-S01-POST-20260303</t>
        </is>
      </c>
      <c r="B251" t="inlineStr">
        <is>
          <t>SHIFT-POST-20260303</t>
        </is>
      </c>
      <c r="C251" t="inlineStr">
        <is>
          <t>LINE-S01</t>
        </is>
      </c>
      <c r="D251" t="inlineStr">
        <is>
          <t>稳态基准线</t>
        </is>
      </c>
      <c r="E251" t="inlineStr">
        <is>
          <t>稳定生产、波动较小，作为横向比较基准</t>
        </is>
      </c>
      <c r="F251" t="inlineStr">
        <is>
          <t>改善后</t>
        </is>
      </c>
      <c r="G251" s="57" t="n">
        <v>46084</v>
      </c>
      <c r="H251" t="inlineStr">
        <is>
          <t>智能终端系列</t>
        </is>
      </c>
      <c r="I251" s="58" t="n">
        <v>27960</v>
      </c>
      <c r="J251" s="55" t="n">
        <v>0.694119</v>
      </c>
      <c r="K251" s="55" t="n">
        <v>0.967036</v>
      </c>
      <c r="L251" s="55" t="n">
        <v>0.983984</v>
      </c>
      <c r="M251" s="55">
        <f>J251*K251*L251</f>
        <v/>
      </c>
      <c r="N251" s="58" t="n">
        <v>41024</v>
      </c>
      <c r="O251" s="58">
        <f>ROUND(N251*L251,0)</f>
        <v/>
      </c>
      <c r="P251" s="55">
        <f>IF(N251=0,0,O251/N251)</f>
        <v/>
      </c>
      <c r="Q251" s="58" t="n">
        <v>3660</v>
      </c>
      <c r="R251" s="58" t="n">
        <v>5760</v>
      </c>
      <c r="S251" s="58" t="n">
        <v>17015</v>
      </c>
      <c r="T251" s="58" t="n">
        <v>1206</v>
      </c>
      <c r="U251" s="55" t="n">
        <v>0.78</v>
      </c>
      <c r="V251" s="55">
        <f>M251-U251</f>
        <v/>
      </c>
      <c r="W251">
        <f>IF(OR(J251&lt;0.65,L251&lt;0.96,M251&lt;0.6),"高",IF(OR(J251&lt;0.78,K251&lt;0.88,L251&lt;0.98,M251&lt;0.75),"中","低"))</f>
        <v/>
      </c>
      <c r="X251" t="inlineStr">
        <is>
          <t>团队模拟数据（基于公开单线数据派生）</t>
        </is>
      </c>
      <c r="Y251" t="inlineStr">
        <is>
          <t>https://zenodo.org/records/17855209</t>
        </is>
      </c>
      <c r="Z251" t="inlineStr">
        <is>
          <t>SIM-v2.2-20260807-20260804</t>
        </is>
      </c>
      <c r="AA251" t="inlineStr">
        <is>
          <t>基于SHIFT-POST-20260303；应用稳态基准线的改善后参数、确定性周期扰动及停机事件缩放</t>
        </is>
      </c>
    </row>
    <row r="252">
      <c r="A252" t="inlineStr">
        <is>
          <t>LINE-S02-POST-20260303</t>
        </is>
      </c>
      <c r="B252" t="inlineStr">
        <is>
          <t>SHIFT-POST-20260303</t>
        </is>
      </c>
      <c r="C252" t="inlineStr">
        <is>
          <t>LINE-S02</t>
        </is>
      </c>
      <c r="D252" t="inlineStr">
        <is>
          <t>设备瓶颈线</t>
        </is>
      </c>
      <c r="E252" t="inlineStr">
        <is>
          <t>关键设备停机偏多，改善后故障影响逐步收敛</t>
        </is>
      </c>
      <c r="F252" t="inlineStr">
        <is>
          <t>改善后</t>
        </is>
      </c>
      <c r="G252" s="57" t="n">
        <v>46084</v>
      </c>
      <c r="H252" t="inlineStr">
        <is>
          <t>视觉设备系列</t>
        </is>
      </c>
      <c r="I252" s="58" t="n">
        <v>27960</v>
      </c>
      <c r="J252" s="55" t="n">
        <v>0.633452</v>
      </c>
      <c r="K252" s="55" t="n">
        <v>0.943702</v>
      </c>
      <c r="L252" s="55" t="n">
        <v>0.981428</v>
      </c>
      <c r="M252" s="55">
        <f>J252*K252*L252</f>
        <v/>
      </c>
      <c r="N252" s="58" t="n">
        <v>40659</v>
      </c>
      <c r="O252" s="58">
        <f>ROUND(N252*L252,0)</f>
        <v/>
      </c>
      <c r="P252" s="55">
        <f>IF(N252=0,0,O252/N252)</f>
        <v/>
      </c>
      <c r="Q252" s="58" t="n">
        <v>3776</v>
      </c>
      <c r="R252" s="58" t="n">
        <v>7896</v>
      </c>
      <c r="S252" s="58" t="n">
        <v>16567</v>
      </c>
      <c r="T252" s="58" t="n">
        <v>1377</v>
      </c>
      <c r="U252" s="55" t="n">
        <v>0.74</v>
      </c>
      <c r="V252" s="55">
        <f>M252-U252</f>
        <v/>
      </c>
      <c r="W252">
        <f>IF(OR(J252&lt;0.65,L252&lt;0.96,M252&lt;0.6),"高",IF(OR(J252&lt;0.78,K252&lt;0.88,L252&lt;0.98,M252&lt;0.75),"中","低"))</f>
        <v/>
      </c>
      <c r="X252" t="inlineStr">
        <is>
          <t>团队模拟数据（基于公开单线数据派生）</t>
        </is>
      </c>
      <c r="Y252" t="inlineStr">
        <is>
          <t>https://zenodo.org/records/17855209</t>
        </is>
      </c>
      <c r="Z252" t="inlineStr">
        <is>
          <t>SIM-v2.2-20260807-20260804</t>
        </is>
      </c>
      <c r="AA252" t="inlineStr">
        <is>
          <t>基于SHIFT-POST-20260303；应用设备瓶颈线的改善后参数、确定性周期扰动及停机事件缩放</t>
        </is>
      </c>
    </row>
    <row r="253">
      <c r="A253" t="inlineStr">
        <is>
          <t>LINE-S03-POST-20260303</t>
        </is>
      </c>
      <c r="B253" t="inlineStr">
        <is>
          <t>SHIFT-POST-20260303</t>
        </is>
      </c>
      <c r="C253" t="inlineStr">
        <is>
          <t>LINE-S03</t>
        </is>
      </c>
      <c r="D253" t="inlineStr">
        <is>
          <t>质量波动线</t>
        </is>
      </c>
      <c r="E253" t="inlineStr">
        <is>
          <t>产能较高但质量与节拍波动，改善后质量损失下降</t>
        </is>
      </c>
      <c r="F253" t="inlineStr">
        <is>
          <t>改善后</t>
        </is>
      </c>
      <c r="G253" s="57" t="n">
        <v>46084</v>
      </c>
      <c r="H253" t="inlineStr">
        <is>
          <t>音频模组系列</t>
        </is>
      </c>
      <c r="I253" s="58" t="n">
        <v>27960</v>
      </c>
      <c r="J253" s="55" t="n">
        <v>0.688119</v>
      </c>
      <c r="K253" s="55" t="n">
        <v>0.947036</v>
      </c>
      <c r="L253" s="55" t="n">
        <v>0.974317</v>
      </c>
      <c r="M253" s="55">
        <f>J253*K253*L253</f>
        <v/>
      </c>
      <c r="N253" s="58" t="n">
        <v>44829</v>
      </c>
      <c r="O253" s="58">
        <f>ROUND(N253*L253,0)</f>
        <v/>
      </c>
      <c r="P253" s="55">
        <f>IF(N253=0,0,O253/N253)</f>
        <v/>
      </c>
      <c r="Q253" s="58" t="n">
        <v>3699</v>
      </c>
      <c r="R253" s="58" t="n">
        <v>6714</v>
      </c>
      <c r="S253" s="58" t="n">
        <v>18501</v>
      </c>
      <c r="T253" s="58" t="n">
        <v>1573</v>
      </c>
      <c r="U253" s="55" t="n">
        <v>0.76</v>
      </c>
      <c r="V253" s="55">
        <f>M253-U253</f>
        <v/>
      </c>
      <c r="W253">
        <f>IF(OR(J253&lt;0.65,L253&lt;0.96,M253&lt;0.6),"高",IF(OR(J253&lt;0.78,K253&lt;0.88,L253&lt;0.98,M253&lt;0.75),"中","低"))</f>
        <v/>
      </c>
      <c r="X253" t="inlineStr">
        <is>
          <t>团队模拟数据（基于公开单线数据派生）</t>
        </is>
      </c>
      <c r="Y253" t="inlineStr">
        <is>
          <t>https://zenodo.org/records/17855209</t>
        </is>
      </c>
      <c r="Z253" t="inlineStr">
        <is>
          <t>SIM-v2.2-20260807-20260804</t>
        </is>
      </c>
      <c r="AA253" t="inlineStr">
        <is>
          <t>基于SHIFT-POST-20260303；应用质量波动线的改善后参数、确定性周期扰动及停机事件缩放</t>
        </is>
      </c>
    </row>
    <row r="254">
      <c r="A254" t="inlineStr">
        <is>
          <t>LINE-S01-POST-20260304</t>
        </is>
      </c>
      <c r="B254" t="inlineStr">
        <is>
          <t>SHIFT-POST-20260304</t>
        </is>
      </c>
      <c r="C254" t="inlineStr">
        <is>
          <t>LINE-S01</t>
        </is>
      </c>
      <c r="D254" t="inlineStr">
        <is>
          <t>稳态基准线</t>
        </is>
      </c>
      <c r="E254" t="inlineStr">
        <is>
          <t>稳定生产、波动较小，作为横向比较基准</t>
        </is>
      </c>
      <c r="F254" t="inlineStr">
        <is>
          <t>改善后</t>
        </is>
      </c>
      <c r="G254" s="57" t="n">
        <v>46085</v>
      </c>
      <c r="H254" t="inlineStr">
        <is>
          <t>智能终端系列</t>
        </is>
      </c>
      <c r="I254" s="58" t="n">
        <v>26762</v>
      </c>
      <c r="J254" s="55" t="n">
        <v>0.7668779999999999</v>
      </c>
      <c r="K254" s="55" t="n">
        <v>0.9958399999999999</v>
      </c>
      <c r="L254" s="55" t="n">
        <v>0.981664</v>
      </c>
      <c r="M254" s="55">
        <f>J254*K254*L254</f>
        <v/>
      </c>
      <c r="N254" s="58" t="n">
        <v>26806</v>
      </c>
      <c r="O254" s="58">
        <f>ROUND(N254*L254,0)</f>
        <v/>
      </c>
      <c r="P254" s="55">
        <f>IF(N254=0,0,O254/N254)</f>
        <v/>
      </c>
      <c r="Q254" s="58" t="n">
        <v>4430</v>
      </c>
      <c r="R254" s="58" t="n">
        <v>3654</v>
      </c>
      <c r="S254" s="58" t="n">
        <v>18254</v>
      </c>
      <c r="T254" s="58" t="n">
        <v>1139</v>
      </c>
      <c r="U254" s="55" t="n">
        <v>0.78</v>
      </c>
      <c r="V254" s="55">
        <f>M254-U254</f>
        <v/>
      </c>
      <c r="W254">
        <f>IF(OR(J254&lt;0.65,L254&lt;0.96,M254&lt;0.6),"高",IF(OR(J254&lt;0.78,K254&lt;0.88,L254&lt;0.98,M254&lt;0.75),"中","低"))</f>
        <v/>
      </c>
      <c r="X254" t="inlineStr">
        <is>
          <t>团队模拟数据（基于公开单线数据派生）</t>
        </is>
      </c>
      <c r="Y254" t="inlineStr">
        <is>
          <t>https://zenodo.org/records/17855209</t>
        </is>
      </c>
      <c r="Z254" t="inlineStr">
        <is>
          <t>SIM-v2.2-20260807-20260804</t>
        </is>
      </c>
      <c r="AA254" t="inlineStr">
        <is>
          <t>基于SHIFT-POST-20260304；应用稳态基准线的改善后参数、确定性周期扰动及停机事件缩放</t>
        </is>
      </c>
    </row>
    <row r="255">
      <c r="A255" t="inlineStr">
        <is>
          <t>LINE-S02-POST-20260304</t>
        </is>
      </c>
      <c r="B255" t="inlineStr">
        <is>
          <t>SHIFT-POST-20260304</t>
        </is>
      </c>
      <c r="C255" t="inlineStr">
        <is>
          <t>LINE-S02</t>
        </is>
      </c>
      <c r="D255" t="inlineStr">
        <is>
          <t>设备瓶颈线</t>
        </is>
      </c>
      <c r="E255" t="inlineStr">
        <is>
          <t>关键设备停机偏多，改善后故障影响逐步收敛</t>
        </is>
      </c>
      <c r="F255" t="inlineStr">
        <is>
          <t>改善后</t>
        </is>
      </c>
      <c r="G255" s="57" t="n">
        <v>46085</v>
      </c>
      <c r="H255" t="inlineStr">
        <is>
          <t>视觉设备系列</t>
        </is>
      </c>
      <c r="I255" s="58" t="n">
        <v>26762</v>
      </c>
      <c r="J255" s="55" t="n">
        <v>0.706212</v>
      </c>
      <c r="K255" s="55" t="n">
        <v>1.004173</v>
      </c>
      <c r="L255" s="55" t="n">
        <v>0.987552</v>
      </c>
      <c r="M255" s="55">
        <f>J255*K255*L255</f>
        <v/>
      </c>
      <c r="N255" s="58" t="n">
        <v>24685</v>
      </c>
      <c r="O255" s="58">
        <f>ROUND(N255*L255,0)</f>
        <v/>
      </c>
      <c r="P255" s="55">
        <f>IF(N255=0,0,O255/N255)</f>
        <v/>
      </c>
      <c r="Q255" s="58" t="n">
        <v>4570</v>
      </c>
      <c r="R255" s="58" t="n">
        <v>5226</v>
      </c>
      <c r="S255" s="58" t="n">
        <v>17033</v>
      </c>
      <c r="T255" s="58" t="n">
        <v>1300</v>
      </c>
      <c r="U255" s="55" t="n">
        <v>0.74</v>
      </c>
      <c r="V255" s="55">
        <f>M255-U255</f>
        <v/>
      </c>
      <c r="W255">
        <f>IF(OR(J255&lt;0.65,L255&lt;0.96,M255&lt;0.6),"高",IF(OR(J255&lt;0.78,K255&lt;0.88,L255&lt;0.98,M255&lt;0.75),"中","低"))</f>
        <v/>
      </c>
      <c r="X255" t="inlineStr">
        <is>
          <t>团队模拟数据（基于公开单线数据派生）</t>
        </is>
      </c>
      <c r="Y255" t="inlineStr">
        <is>
          <t>https://zenodo.org/records/17855209</t>
        </is>
      </c>
      <c r="Z255" t="inlineStr">
        <is>
          <t>SIM-v2.2-20260807-20260804</t>
        </is>
      </c>
      <c r="AA255" t="inlineStr">
        <is>
          <t>基于SHIFT-POST-20260304；应用设备瓶颈线的改善后参数、确定性周期扰动及停机事件缩放</t>
        </is>
      </c>
    </row>
    <row r="256">
      <c r="A256" t="inlineStr">
        <is>
          <t>LINE-S03-POST-20260304</t>
        </is>
      </c>
      <c r="B256" t="inlineStr">
        <is>
          <t>SHIFT-POST-20260304</t>
        </is>
      </c>
      <c r="C256" t="inlineStr">
        <is>
          <t>LINE-S03</t>
        </is>
      </c>
      <c r="D256" t="inlineStr">
        <is>
          <t>质量波动线</t>
        </is>
      </c>
      <c r="E256" t="inlineStr">
        <is>
          <t>产能较高但质量与节拍波动，改善后质量损失下降</t>
        </is>
      </c>
      <c r="F256" t="inlineStr">
        <is>
          <t>改善后</t>
        </is>
      </c>
      <c r="G256" s="57" t="n">
        <v>46085</v>
      </c>
      <c r="H256" t="inlineStr">
        <is>
          <t>音频模组系列</t>
        </is>
      </c>
      <c r="I256" s="58" t="n">
        <v>26762</v>
      </c>
      <c r="J256" s="55" t="n">
        <v>0.735545</v>
      </c>
      <c r="K256" s="55" t="n">
        <v>0.97584</v>
      </c>
      <c r="L256" s="55" t="n">
        <v>0.971997</v>
      </c>
      <c r="M256" s="55">
        <f>J256*K256*L256</f>
        <v/>
      </c>
      <c r="N256" s="58" t="n">
        <v>29283</v>
      </c>
      <c r="O256" s="58">
        <f>ROUND(N256*L256,0)</f>
        <v/>
      </c>
      <c r="P256" s="55">
        <f>IF(N256=0,0,O256/N256)</f>
        <v/>
      </c>
      <c r="Q256" s="58" t="n">
        <v>4476</v>
      </c>
      <c r="R256" s="58" t="n">
        <v>4194</v>
      </c>
      <c r="S256" s="58" t="n">
        <v>19846</v>
      </c>
      <c r="T256" s="58" t="n">
        <v>1486</v>
      </c>
      <c r="U256" s="55" t="n">
        <v>0.76</v>
      </c>
      <c r="V256" s="55">
        <f>M256-U256</f>
        <v/>
      </c>
      <c r="W256">
        <f>IF(OR(J256&lt;0.65,L256&lt;0.96,M256&lt;0.6),"高",IF(OR(J256&lt;0.78,K256&lt;0.88,L256&lt;0.98,M256&lt;0.75),"中","低"))</f>
        <v/>
      </c>
      <c r="X256" t="inlineStr">
        <is>
          <t>团队模拟数据（基于公开单线数据派生）</t>
        </is>
      </c>
      <c r="Y256" t="inlineStr">
        <is>
          <t>https://zenodo.org/records/17855209</t>
        </is>
      </c>
      <c r="Z256" t="inlineStr">
        <is>
          <t>SIM-v2.2-20260807-20260804</t>
        </is>
      </c>
      <c r="AA256" t="inlineStr">
        <is>
          <t>基于SHIFT-POST-20260304；应用质量波动线的改善后参数、确定性周期扰动及停机事件缩放</t>
        </is>
      </c>
    </row>
    <row r="257">
      <c r="A257" t="inlineStr">
        <is>
          <t>LINE-S01-POST-20260305</t>
        </is>
      </c>
      <c r="B257" t="inlineStr">
        <is>
          <t>SHIFT-POST-20260305</t>
        </is>
      </c>
      <c r="C257" t="inlineStr">
        <is>
          <t>LINE-S01</t>
        </is>
      </c>
      <c r="D257" t="inlineStr">
        <is>
          <t>稳态基准线</t>
        </is>
      </c>
      <c r="E257" t="inlineStr">
        <is>
          <t>稳定生产、波动较小，作为横向比较基准</t>
        </is>
      </c>
      <c r="F257" t="inlineStr">
        <is>
          <t>改善后</t>
        </is>
      </c>
      <c r="G257" s="57" t="n">
        <v>46086</v>
      </c>
      <c r="H257" t="inlineStr">
        <is>
          <t>智能终端系列</t>
        </is>
      </c>
      <c r="I257" s="58" t="n">
        <v>26520</v>
      </c>
      <c r="J257" s="55" t="n">
        <v>0.778504</v>
      </c>
      <c r="K257" s="55" t="n">
        <v>0.948928</v>
      </c>
      <c r="L257" s="55" t="n">
        <v>0.986311</v>
      </c>
      <c r="M257" s="55">
        <f>J257*K257*L257</f>
        <v/>
      </c>
      <c r="N257" s="58" t="n">
        <v>25546</v>
      </c>
      <c r="O257" s="58">
        <f>ROUND(N257*L257,0)</f>
        <v/>
      </c>
      <c r="P257" s="55">
        <f>IF(N257=0,0,O257/N257)</f>
        <v/>
      </c>
      <c r="Q257" s="58" t="n">
        <v>5210</v>
      </c>
      <c r="R257" s="58" t="n">
        <v>3276</v>
      </c>
      <c r="S257" s="58" t="n">
        <v>18803</v>
      </c>
      <c r="T257" s="58" t="n">
        <v>1410</v>
      </c>
      <c r="U257" s="55" t="n">
        <v>0.78</v>
      </c>
      <c r="V257" s="55">
        <f>M257-U257</f>
        <v/>
      </c>
      <c r="W257">
        <f>IF(OR(J257&lt;0.65,L257&lt;0.96,M257&lt;0.6),"高",IF(OR(J257&lt;0.78,K257&lt;0.88,L257&lt;0.98,M257&lt;0.75),"中","低"))</f>
        <v/>
      </c>
      <c r="X257" t="inlineStr">
        <is>
          <t>团队模拟数据（基于公开单线数据派生）</t>
        </is>
      </c>
      <c r="Y257" t="inlineStr">
        <is>
          <t>https://zenodo.org/records/17855209</t>
        </is>
      </c>
      <c r="Z257" t="inlineStr">
        <is>
          <t>SIM-v2.2-20260807-20260804</t>
        </is>
      </c>
      <c r="AA257" t="inlineStr">
        <is>
          <t>基于SHIFT-POST-20260305；应用稳态基准线的改善后参数、确定性周期扰动及停机事件缩放</t>
        </is>
      </c>
    </row>
    <row r="258">
      <c r="A258" t="inlineStr">
        <is>
          <t>LINE-S02-POST-20260305</t>
        </is>
      </c>
      <c r="B258" t="inlineStr">
        <is>
          <t>SHIFT-POST-20260305</t>
        </is>
      </c>
      <c r="C258" t="inlineStr">
        <is>
          <t>LINE-S02</t>
        </is>
      </c>
      <c r="D258" t="inlineStr">
        <is>
          <t>设备瓶颈线</t>
        </is>
      </c>
      <c r="E258" t="inlineStr">
        <is>
          <t>关键设备停机偏多，改善后故障影响逐步收敛</t>
        </is>
      </c>
      <c r="F258" t="inlineStr">
        <is>
          <t>改善后</t>
        </is>
      </c>
      <c r="G258" s="57" t="n">
        <v>46086</v>
      </c>
      <c r="H258" t="inlineStr">
        <is>
          <t>视觉设备系列</t>
        </is>
      </c>
      <c r="I258" s="58" t="n">
        <v>26520</v>
      </c>
      <c r="J258" s="55" t="n">
        <v>0.74317</v>
      </c>
      <c r="K258" s="55" t="n">
        <v>0.9255949999999999</v>
      </c>
      <c r="L258" s="55" t="n">
        <v>0.983756</v>
      </c>
      <c r="M258" s="55">
        <f>J258*K258*L258</f>
        <v/>
      </c>
      <c r="N258" s="58" t="n">
        <v>25340</v>
      </c>
      <c r="O258" s="58">
        <f>ROUND(N258*L258,0)</f>
        <v/>
      </c>
      <c r="P258" s="55">
        <f>IF(N258=0,0,O258/N258)</f>
        <v/>
      </c>
      <c r="Q258" s="58" t="n">
        <v>5374</v>
      </c>
      <c r="R258" s="58" t="n">
        <v>4626</v>
      </c>
      <c r="S258" s="58" t="n">
        <v>17550</v>
      </c>
      <c r="T258" s="58" t="n">
        <v>1610</v>
      </c>
      <c r="U258" s="55" t="n">
        <v>0.74</v>
      </c>
      <c r="V258" s="55">
        <f>M258-U258</f>
        <v/>
      </c>
      <c r="W258">
        <f>IF(OR(J258&lt;0.65,L258&lt;0.96,M258&lt;0.6),"高",IF(OR(J258&lt;0.78,K258&lt;0.88,L258&lt;0.98,M258&lt;0.75),"中","低"))</f>
        <v/>
      </c>
      <c r="X258" t="inlineStr">
        <is>
          <t>团队模拟数据（基于公开单线数据派生）</t>
        </is>
      </c>
      <c r="Y258" t="inlineStr">
        <is>
          <t>https://zenodo.org/records/17855209</t>
        </is>
      </c>
      <c r="Z258" t="inlineStr">
        <is>
          <t>SIM-v2.2-20260807-20260804</t>
        </is>
      </c>
      <c r="AA258" t="inlineStr">
        <is>
          <t>基于SHIFT-POST-20260305；应用设备瓶颈线的改善后参数、确定性周期扰动及停机事件缩放</t>
        </is>
      </c>
    </row>
    <row r="259">
      <c r="A259" t="inlineStr">
        <is>
          <t>LINE-S03-POST-20260305</t>
        </is>
      </c>
      <c r="B259" t="inlineStr">
        <is>
          <t>SHIFT-POST-20260305</t>
        </is>
      </c>
      <c r="C259" t="inlineStr">
        <is>
          <t>LINE-S03</t>
        </is>
      </c>
      <c r="D259" t="inlineStr">
        <is>
          <t>质量波动线</t>
        </is>
      </c>
      <c r="E259" t="inlineStr">
        <is>
          <t>产能较高但质量与节拍波动，改善后质量损失下降</t>
        </is>
      </c>
      <c r="F259" t="inlineStr">
        <is>
          <t>改善后</t>
        </is>
      </c>
      <c r="G259" s="57" t="n">
        <v>46086</v>
      </c>
      <c r="H259" t="inlineStr">
        <is>
          <t>音频模组系列</t>
        </is>
      </c>
      <c r="I259" s="58" t="n">
        <v>26520</v>
      </c>
      <c r="J259" s="55" t="n">
        <v>0.772504</v>
      </c>
      <c r="K259" s="55" t="n">
        <v>0.928928</v>
      </c>
      <c r="L259" s="55" t="n">
        <v>0.976645</v>
      </c>
      <c r="M259" s="55">
        <f>J259*K259*L259</f>
        <v/>
      </c>
      <c r="N259" s="58" t="n">
        <v>27922</v>
      </c>
      <c r="O259" s="58">
        <f>ROUND(N259*L259,0)</f>
        <v/>
      </c>
      <c r="P259" s="55">
        <f>IF(N259=0,0,O259/N259)</f>
        <v/>
      </c>
      <c r="Q259" s="58" t="n">
        <v>5265</v>
      </c>
      <c r="R259" s="58" t="n">
        <v>3786</v>
      </c>
      <c r="S259" s="58" t="n">
        <v>20441</v>
      </c>
      <c r="T259" s="58" t="n">
        <v>1840</v>
      </c>
      <c r="U259" s="55" t="n">
        <v>0.76</v>
      </c>
      <c r="V259" s="55">
        <f>M259-U259</f>
        <v/>
      </c>
      <c r="W259">
        <f>IF(OR(J259&lt;0.65,L259&lt;0.96,M259&lt;0.6),"高",IF(OR(J259&lt;0.78,K259&lt;0.88,L259&lt;0.98,M259&lt;0.75),"中","低"))</f>
        <v/>
      </c>
      <c r="X259" t="inlineStr">
        <is>
          <t>团队模拟数据（基于公开单线数据派生）</t>
        </is>
      </c>
      <c r="Y259" t="inlineStr">
        <is>
          <t>https://zenodo.org/records/17855209</t>
        </is>
      </c>
      <c r="Z259" t="inlineStr">
        <is>
          <t>SIM-v2.2-20260807-20260804</t>
        </is>
      </c>
      <c r="AA259" t="inlineStr">
        <is>
          <t>基于SHIFT-POST-20260305；应用质量波动线的改善后参数、确定性周期扰动及停机事件缩放</t>
        </is>
      </c>
    </row>
    <row r="260">
      <c r="A260" t="inlineStr">
        <is>
          <t>LINE-S01-POST-20260306</t>
        </is>
      </c>
      <c r="B260" t="inlineStr">
        <is>
          <t>SHIFT-POST-20260306</t>
        </is>
      </c>
      <c r="C260" t="inlineStr">
        <is>
          <t>LINE-S01</t>
        </is>
      </c>
      <c r="D260" t="inlineStr">
        <is>
          <t>稳态基准线</t>
        </is>
      </c>
      <c r="E260" t="inlineStr">
        <is>
          <t>稳定生产、波动较小，作为横向比较基准</t>
        </is>
      </c>
      <c r="F260" t="inlineStr">
        <is>
          <t>改善后</t>
        </is>
      </c>
      <c r="G260" s="57" t="n">
        <v>46087</v>
      </c>
      <c r="H260" t="inlineStr">
        <is>
          <t>智能终端系列</t>
        </is>
      </c>
      <c r="I260" s="58" t="n">
        <v>20687</v>
      </c>
      <c r="J260" s="55" t="n">
        <v>0.790763</v>
      </c>
      <c r="K260" s="55" t="n">
        <v>1.000017</v>
      </c>
      <c r="L260" s="55" t="n">
        <v>0.95924</v>
      </c>
      <c r="M260" s="55">
        <f>J260*K260*L260</f>
        <v/>
      </c>
      <c r="N260" s="58" t="n">
        <v>23147</v>
      </c>
      <c r="O260" s="58">
        <f>ROUND(N260*L260,0)</f>
        <v/>
      </c>
      <c r="P260" s="55">
        <f>IF(N260=0,0,O260/N260)</f>
        <v/>
      </c>
      <c r="Q260" s="58" t="n">
        <v>7614</v>
      </c>
      <c r="R260" s="58" t="n">
        <v>3384</v>
      </c>
      <c r="S260" s="58" t="n">
        <v>14683</v>
      </c>
      <c r="T260" s="58" t="n">
        <v>782</v>
      </c>
      <c r="U260" s="55" t="n">
        <v>0.78</v>
      </c>
      <c r="V260" s="55">
        <f>M260-U260</f>
        <v/>
      </c>
      <c r="W260">
        <f>IF(OR(J260&lt;0.65,L260&lt;0.96,M260&lt;0.6),"高",IF(OR(J260&lt;0.78,K260&lt;0.88,L260&lt;0.98,M260&lt;0.75),"中","低"))</f>
        <v/>
      </c>
      <c r="X260" t="inlineStr">
        <is>
          <t>团队模拟数据（基于公开单线数据派生）</t>
        </is>
      </c>
      <c r="Y260" t="inlineStr">
        <is>
          <t>https://zenodo.org/records/17855209</t>
        </is>
      </c>
      <c r="Z260" t="inlineStr">
        <is>
          <t>SIM-v2.2-20260807-20260804</t>
        </is>
      </c>
      <c r="AA260" t="inlineStr">
        <is>
          <t>基于SHIFT-POST-20260306；应用稳态基准线的改善后参数、确定性周期扰动及停机事件缩放</t>
        </is>
      </c>
    </row>
    <row r="261">
      <c r="A261" t="inlineStr">
        <is>
          <t>LINE-S02-POST-20260306</t>
        </is>
      </c>
      <c r="B261" t="inlineStr">
        <is>
          <t>SHIFT-POST-20260306</t>
        </is>
      </c>
      <c r="C261" t="inlineStr">
        <is>
          <t>LINE-S02</t>
        </is>
      </c>
      <c r="D261" t="inlineStr">
        <is>
          <t>设备瓶颈线</t>
        </is>
      </c>
      <c r="E261" t="inlineStr">
        <is>
          <t>关键设备停机偏多，改善后故障影响逐步收敛</t>
        </is>
      </c>
      <c r="F261" t="inlineStr">
        <is>
          <t>改善后</t>
        </is>
      </c>
      <c r="G261" s="57" t="n">
        <v>46087</v>
      </c>
      <c r="H261" t="inlineStr">
        <is>
          <t>视觉设备系列</t>
        </is>
      </c>
      <c r="I261" s="58" t="n">
        <v>20687</v>
      </c>
      <c r="J261" s="55" t="n">
        <v>0.730096</v>
      </c>
      <c r="K261" s="55" t="n">
        <v>0.976684</v>
      </c>
      <c r="L261" s="55" t="n">
        <v>0.956684</v>
      </c>
      <c r="M261" s="55">
        <f>J261*K261*L261</f>
        <v/>
      </c>
      <c r="N261" s="58" t="n">
        <v>21303</v>
      </c>
      <c r="O261" s="58">
        <f>ROUND(N261*L261,0)</f>
        <v/>
      </c>
      <c r="P261" s="55">
        <f>IF(N261=0,0,O261/N261)</f>
        <v/>
      </c>
      <c r="Q261" s="58" t="n">
        <v>7855</v>
      </c>
      <c r="R261" s="58" t="n">
        <v>4650</v>
      </c>
      <c r="S261" s="58" t="n">
        <v>14294</v>
      </c>
      <c r="T261" s="58" t="n">
        <v>893</v>
      </c>
      <c r="U261" s="55" t="n">
        <v>0.74</v>
      </c>
      <c r="V261" s="55">
        <f>M261-U261</f>
        <v/>
      </c>
      <c r="W261">
        <f>IF(OR(J261&lt;0.65,L261&lt;0.96,M261&lt;0.6),"高",IF(OR(J261&lt;0.78,K261&lt;0.88,L261&lt;0.98,M261&lt;0.75),"中","低"))</f>
        <v/>
      </c>
      <c r="X261" t="inlineStr">
        <is>
          <t>团队模拟数据（基于公开单线数据派生）</t>
        </is>
      </c>
      <c r="Y261" t="inlineStr">
        <is>
          <t>https://zenodo.org/records/17855209</t>
        </is>
      </c>
      <c r="Z261" t="inlineStr">
        <is>
          <t>SIM-v2.2-20260807-20260804</t>
        </is>
      </c>
      <c r="AA261" t="inlineStr">
        <is>
          <t>基于SHIFT-POST-20260306；应用设备瓶颈线的改善后参数、确定性周期扰动及停机事件缩放</t>
        </is>
      </c>
    </row>
    <row r="262">
      <c r="A262" t="inlineStr">
        <is>
          <t>LINE-S03-POST-20260306</t>
        </is>
      </c>
      <c r="B262" t="inlineStr">
        <is>
          <t>SHIFT-POST-20260306</t>
        </is>
      </c>
      <c r="C262" t="inlineStr">
        <is>
          <t>LINE-S03</t>
        </is>
      </c>
      <c r="D262" t="inlineStr">
        <is>
          <t>质量波动线</t>
        </is>
      </c>
      <c r="E262" t="inlineStr">
        <is>
          <t>产能较高但质量与节拍波动，改善后质量损失下降</t>
        </is>
      </c>
      <c r="F262" t="inlineStr">
        <is>
          <t>改善后</t>
        </is>
      </c>
      <c r="G262" s="57" t="n">
        <v>46087</v>
      </c>
      <c r="H262" t="inlineStr">
        <is>
          <t>音频模组系列</t>
        </is>
      </c>
      <c r="I262" s="58" t="n">
        <v>20687</v>
      </c>
      <c r="J262" s="55" t="n">
        <v>0.784763</v>
      </c>
      <c r="K262" s="55" t="n">
        <v>0.980017</v>
      </c>
      <c r="L262" s="55" t="n">
        <v>0.941129</v>
      </c>
      <c r="M262" s="55">
        <f>J262*K262*L262</f>
        <v/>
      </c>
      <c r="N262" s="58" t="n">
        <v>25291</v>
      </c>
      <c r="O262" s="58">
        <f>ROUND(N262*L262,0)</f>
        <v/>
      </c>
      <c r="P262" s="55">
        <f>IF(N262=0,0,O262/N262)</f>
        <v/>
      </c>
      <c r="Q262" s="58" t="n">
        <v>7694</v>
      </c>
      <c r="R262" s="58" t="n">
        <v>3918</v>
      </c>
      <c r="S262" s="58" t="n">
        <v>15964</v>
      </c>
      <c r="T262" s="58" t="n">
        <v>1020</v>
      </c>
      <c r="U262" s="55" t="n">
        <v>0.76</v>
      </c>
      <c r="V262" s="55">
        <f>M262-U262</f>
        <v/>
      </c>
      <c r="W262">
        <f>IF(OR(J262&lt;0.65,L262&lt;0.96,M262&lt;0.6),"高",IF(OR(J262&lt;0.78,K262&lt;0.88,L262&lt;0.98,M262&lt;0.75),"中","低"))</f>
        <v/>
      </c>
      <c r="X262" t="inlineStr">
        <is>
          <t>团队模拟数据（基于公开单线数据派生）</t>
        </is>
      </c>
      <c r="Y262" t="inlineStr">
        <is>
          <t>https://zenodo.org/records/17855209</t>
        </is>
      </c>
      <c r="Z262" t="inlineStr">
        <is>
          <t>SIM-v2.2-20260807-20260804</t>
        </is>
      </c>
      <c r="AA262" t="inlineStr">
        <is>
          <t>基于SHIFT-POST-20260306；应用质量波动线的改善后参数、确定性周期扰动及停机事件缩放</t>
        </is>
      </c>
    </row>
    <row r="263">
      <c r="A263" t="inlineStr">
        <is>
          <t>LINE-S01-POST-20260309</t>
        </is>
      </c>
      <c r="B263" t="inlineStr">
        <is>
          <t>SHIFT-POST-20260309</t>
        </is>
      </c>
      <c r="C263" t="inlineStr">
        <is>
          <t>LINE-S01</t>
        </is>
      </c>
      <c r="D263" t="inlineStr">
        <is>
          <t>稳态基准线</t>
        </is>
      </c>
      <c r="E263" t="inlineStr">
        <is>
          <t>稳定生产、波动较小，作为横向比较基准</t>
        </is>
      </c>
      <c r="F263" t="inlineStr">
        <is>
          <t>改善后</t>
        </is>
      </c>
      <c r="G263" s="57" t="n">
        <v>46090</v>
      </c>
      <c r="H263" t="inlineStr">
        <is>
          <t>智能终端系列</t>
        </is>
      </c>
      <c r="I263" s="58" t="n">
        <v>28680</v>
      </c>
      <c r="J263" s="55" t="n">
        <v>0.812241</v>
      </c>
      <c r="K263" s="55" t="n">
        <v>0.937404</v>
      </c>
      <c r="L263" s="55" t="n">
        <v>0.983553</v>
      </c>
      <c r="M263" s="55">
        <f>J263*K263*L263</f>
        <v/>
      </c>
      <c r="N263" s="58" t="n">
        <v>52574</v>
      </c>
      <c r="O263" s="58">
        <f>ROUND(N263*L263,0)</f>
        <v/>
      </c>
      <c r="P263" s="55">
        <f>IF(N263=0,0,O263/N263)</f>
        <v/>
      </c>
      <c r="Q263" s="58" t="n">
        <v>3467</v>
      </c>
      <c r="R263" s="58" t="n">
        <v>2580</v>
      </c>
      <c r="S263" s="58" t="n">
        <v>21155</v>
      </c>
      <c r="T263" s="58" t="n">
        <v>1634</v>
      </c>
      <c r="U263" s="55" t="n">
        <v>0.78</v>
      </c>
      <c r="V263" s="55">
        <f>M263-U263</f>
        <v/>
      </c>
      <c r="W263">
        <f>IF(OR(J263&lt;0.65,L263&lt;0.96,M263&lt;0.6),"高",IF(OR(J263&lt;0.78,K263&lt;0.88,L263&lt;0.98,M263&lt;0.75),"中","低"))</f>
        <v/>
      </c>
      <c r="X263" t="inlineStr">
        <is>
          <t>团队模拟数据（基于公开单线数据派生）</t>
        </is>
      </c>
      <c r="Y263" t="inlineStr">
        <is>
          <t>https://zenodo.org/records/17855209</t>
        </is>
      </c>
      <c r="Z263" t="inlineStr">
        <is>
          <t>SIM-v2.2-20260807-20260804</t>
        </is>
      </c>
      <c r="AA263" t="inlineStr">
        <is>
          <t>基于SHIFT-POST-20260309；应用稳态基准线的改善后参数、确定性周期扰动及停机事件缩放</t>
        </is>
      </c>
    </row>
    <row r="264">
      <c r="A264" t="inlineStr">
        <is>
          <t>LINE-S02-POST-20260309</t>
        </is>
      </c>
      <c r="B264" t="inlineStr">
        <is>
          <t>SHIFT-POST-20260309</t>
        </is>
      </c>
      <c r="C264" t="inlineStr">
        <is>
          <t>LINE-S02</t>
        </is>
      </c>
      <c r="D264" t="inlineStr">
        <is>
          <t>设备瓶颈线</t>
        </is>
      </c>
      <c r="E264" t="inlineStr">
        <is>
          <t>关键设备停机偏多，改善后故障影响逐步收敛</t>
        </is>
      </c>
      <c r="F264" t="inlineStr">
        <is>
          <t>改善后</t>
        </is>
      </c>
      <c r="G264" s="57" t="n">
        <v>46090</v>
      </c>
      <c r="H264" t="inlineStr">
        <is>
          <t>视觉设备系列</t>
        </is>
      </c>
      <c r="I264" s="58" t="n">
        <v>28680</v>
      </c>
      <c r="J264" s="55" t="n">
        <v>0.776908</v>
      </c>
      <c r="K264" s="55" t="n">
        <v>0.945737</v>
      </c>
      <c r="L264" s="55" t="n">
        <v>0.989442</v>
      </c>
      <c r="M264" s="55">
        <f>J264*K264*L264</f>
        <v/>
      </c>
      <c r="N264" s="58" t="n">
        <v>48427</v>
      </c>
      <c r="O264" s="58">
        <f>ROUND(N264*L264,0)</f>
        <v/>
      </c>
      <c r="P264" s="55">
        <f>IF(N264=0,0,O264/N264)</f>
        <v/>
      </c>
      <c r="Q264" s="58" t="n">
        <v>3576</v>
      </c>
      <c r="R264" s="58" t="n">
        <v>3606</v>
      </c>
      <c r="S264" s="58" t="n">
        <v>19741</v>
      </c>
      <c r="T264" s="58" t="n">
        <v>1865</v>
      </c>
      <c r="U264" s="55" t="n">
        <v>0.74</v>
      </c>
      <c r="V264" s="55">
        <f>M264-U264</f>
        <v/>
      </c>
      <c r="W264">
        <f>IF(OR(J264&lt;0.65,L264&lt;0.96,M264&lt;0.6),"高",IF(OR(J264&lt;0.78,K264&lt;0.88,L264&lt;0.98,M264&lt;0.75),"中","低"))</f>
        <v/>
      </c>
      <c r="X264" t="inlineStr">
        <is>
          <t>团队模拟数据（基于公开单线数据派生）</t>
        </is>
      </c>
      <c r="Y264" t="inlineStr">
        <is>
          <t>https://zenodo.org/records/17855209</t>
        </is>
      </c>
      <c r="Z264" t="inlineStr">
        <is>
          <t>SIM-v2.2-20260807-20260804</t>
        </is>
      </c>
      <c r="AA264" t="inlineStr">
        <is>
          <t>基于SHIFT-POST-20260309；应用设备瓶颈线的改善后参数、确定性周期扰动及停机事件缩放</t>
        </is>
      </c>
    </row>
    <row r="265">
      <c r="A265" t="inlineStr">
        <is>
          <t>LINE-S03-POST-20260309</t>
        </is>
      </c>
      <c r="B265" t="inlineStr">
        <is>
          <t>SHIFT-POST-20260309</t>
        </is>
      </c>
      <c r="C265" t="inlineStr">
        <is>
          <t>LINE-S03</t>
        </is>
      </c>
      <c r="D265" t="inlineStr">
        <is>
          <t>质量波动线</t>
        </is>
      </c>
      <c r="E265" t="inlineStr">
        <is>
          <t>产能较高但质量与节拍波动，改善后质量损失下降</t>
        </is>
      </c>
      <c r="F265" t="inlineStr">
        <is>
          <t>改善后</t>
        </is>
      </c>
      <c r="G265" s="57" t="n">
        <v>46090</v>
      </c>
      <c r="H265" t="inlineStr">
        <is>
          <t>音频模组系列</t>
        </is>
      </c>
      <c r="I265" s="58" t="n">
        <v>28680</v>
      </c>
      <c r="J265" s="55" t="n">
        <v>0.806241</v>
      </c>
      <c r="K265" s="55" t="n">
        <v>0.917404</v>
      </c>
      <c r="L265" s="55" t="n">
        <v>0.973886</v>
      </c>
      <c r="M265" s="55">
        <f>J265*K265*L265</f>
        <v/>
      </c>
      <c r="N265" s="58" t="n">
        <v>57427</v>
      </c>
      <c r="O265" s="58">
        <f>ROUND(N265*L265,0)</f>
        <v/>
      </c>
      <c r="P265" s="55">
        <f>IF(N265=0,0,O265/N265)</f>
        <v/>
      </c>
      <c r="Q265" s="58" t="n">
        <v>3503</v>
      </c>
      <c r="R265" s="58" t="n">
        <v>3024</v>
      </c>
      <c r="S265" s="58" t="n">
        <v>22999</v>
      </c>
      <c r="T265" s="58" t="n">
        <v>2131</v>
      </c>
      <c r="U265" s="55" t="n">
        <v>0.76</v>
      </c>
      <c r="V265" s="55">
        <f>M265-U265</f>
        <v/>
      </c>
      <c r="W265">
        <f>IF(OR(J265&lt;0.65,L265&lt;0.96,M265&lt;0.6),"高",IF(OR(J265&lt;0.78,K265&lt;0.88,L265&lt;0.98,M265&lt;0.75),"中","低"))</f>
        <v/>
      </c>
      <c r="X265" t="inlineStr">
        <is>
          <t>团队模拟数据（基于公开单线数据派生）</t>
        </is>
      </c>
      <c r="Y265" t="inlineStr">
        <is>
          <t>https://zenodo.org/records/17855209</t>
        </is>
      </c>
      <c r="Z265" t="inlineStr">
        <is>
          <t>SIM-v2.2-20260807-20260804</t>
        </is>
      </c>
      <c r="AA265" t="inlineStr">
        <is>
          <t>基于SHIFT-POST-20260309；应用质量波动线的改善后参数、确定性周期扰动及停机事件缩放</t>
        </is>
      </c>
    </row>
    <row r="266">
      <c r="A266" t="inlineStr">
        <is>
          <t>LINE-S01-POST-20260310</t>
        </is>
      </c>
      <c r="B266" t="inlineStr">
        <is>
          <t>SHIFT-POST-20260310</t>
        </is>
      </c>
      <c r="C266" t="inlineStr">
        <is>
          <t>LINE-S01</t>
        </is>
      </c>
      <c r="D266" t="inlineStr">
        <is>
          <t>稳态基准线</t>
        </is>
      </c>
      <c r="E266" t="inlineStr">
        <is>
          <t>稳定生产、波动较小，作为横向比较基准</t>
        </is>
      </c>
      <c r="F266" t="inlineStr">
        <is>
          <t>改善后</t>
        </is>
      </c>
      <c r="G266" s="57" t="n">
        <v>46091</v>
      </c>
      <c r="H266" t="inlineStr">
        <is>
          <t>智能终端系列</t>
        </is>
      </c>
      <c r="I266" s="58" t="n">
        <v>29700</v>
      </c>
      <c r="J266" s="55" t="n">
        <v>0.7838349999999999</v>
      </c>
      <c r="K266" s="55" t="n">
        <v>0.909694</v>
      </c>
      <c r="L266" s="55" t="n">
        <v>0.974806</v>
      </c>
      <c r="M266" s="55">
        <f>J266*K266*L266</f>
        <v/>
      </c>
      <c r="N266" s="58" t="n">
        <v>52510</v>
      </c>
      <c r="O266" s="58">
        <f>ROUND(N266*L266,0)</f>
        <v/>
      </c>
      <c r="P266" s="55">
        <f>IF(N266=0,0,O266/N266)</f>
        <v/>
      </c>
      <c r="Q266" s="58" t="n">
        <v>1064</v>
      </c>
      <c r="R266" s="58" t="n">
        <v>4830</v>
      </c>
      <c r="S266" s="58" t="n">
        <v>20611</v>
      </c>
      <c r="T266" s="58" t="n">
        <v>2140</v>
      </c>
      <c r="U266" s="55" t="n">
        <v>0.78</v>
      </c>
      <c r="V266" s="55">
        <f>M266-U266</f>
        <v/>
      </c>
      <c r="W266">
        <f>IF(OR(J266&lt;0.65,L266&lt;0.96,M266&lt;0.6),"高",IF(OR(J266&lt;0.78,K266&lt;0.88,L266&lt;0.98,M266&lt;0.75),"中","低"))</f>
        <v/>
      </c>
      <c r="X266" t="inlineStr">
        <is>
          <t>团队模拟数据（基于公开单线数据派生）</t>
        </is>
      </c>
      <c r="Y266" t="inlineStr">
        <is>
          <t>https://zenodo.org/records/17855209</t>
        </is>
      </c>
      <c r="Z266" t="inlineStr">
        <is>
          <t>SIM-v2.2-20260807-20260804</t>
        </is>
      </c>
      <c r="AA266" t="inlineStr">
        <is>
          <t>基于SHIFT-POST-20260310；应用稳态基准线的改善后参数、确定性周期扰动及停机事件缩放</t>
        </is>
      </c>
    </row>
    <row r="267">
      <c r="A267" t="inlineStr">
        <is>
          <t>LINE-S02-POST-20260310</t>
        </is>
      </c>
      <c r="B267" t="inlineStr">
        <is>
          <t>SHIFT-POST-20260310</t>
        </is>
      </c>
      <c r="C267" t="inlineStr">
        <is>
          <t>LINE-S02</t>
        </is>
      </c>
      <c r="D267" t="inlineStr">
        <is>
          <t>设备瓶颈线</t>
        </is>
      </c>
      <c r="E267" t="inlineStr">
        <is>
          <t>关键设备停机偏多，改善后故障影响逐步收敛</t>
        </is>
      </c>
      <c r="F267" t="inlineStr">
        <is>
          <t>改善后</t>
        </is>
      </c>
      <c r="G267" s="57" t="n">
        <v>46091</v>
      </c>
      <c r="H267" t="inlineStr">
        <is>
          <t>视觉设备系列</t>
        </is>
      </c>
      <c r="I267" s="58" t="n">
        <v>29700</v>
      </c>
      <c r="J267" s="55" t="n">
        <v>0.723168</v>
      </c>
      <c r="K267" s="55" t="n">
        <v>0.886361</v>
      </c>
      <c r="L267" s="55" t="n">
        <v>0.972251</v>
      </c>
      <c r="M267" s="55">
        <f>J267*K267*L267</f>
        <v/>
      </c>
      <c r="N267" s="58" t="n">
        <v>52070</v>
      </c>
      <c r="O267" s="58">
        <f>ROUND(N267*L267,0)</f>
        <v/>
      </c>
      <c r="P267" s="55">
        <f>IF(N267=0,0,O267/N267)</f>
        <v/>
      </c>
      <c r="Q267" s="58" t="n">
        <v>1098</v>
      </c>
      <c r="R267" s="58" t="n">
        <v>6876</v>
      </c>
      <c r="S267" s="58" t="n">
        <v>19238</v>
      </c>
      <c r="T267" s="58" t="n">
        <v>2442</v>
      </c>
      <c r="U267" s="55" t="n">
        <v>0.74</v>
      </c>
      <c r="V267" s="55">
        <f>M267-U267</f>
        <v/>
      </c>
      <c r="W267">
        <f>IF(OR(J267&lt;0.65,L267&lt;0.96,M267&lt;0.6),"高",IF(OR(J267&lt;0.78,K267&lt;0.88,L267&lt;0.98,M267&lt;0.75),"中","低"))</f>
        <v/>
      </c>
      <c r="X267" t="inlineStr">
        <is>
          <t>团队模拟数据（基于公开单线数据派生）</t>
        </is>
      </c>
      <c r="Y267" t="inlineStr">
        <is>
          <t>https://zenodo.org/records/17855209</t>
        </is>
      </c>
      <c r="Z267" t="inlineStr">
        <is>
          <t>SIM-v2.2-20260807-20260804</t>
        </is>
      </c>
      <c r="AA267" t="inlineStr">
        <is>
          <t>基于SHIFT-POST-20260310；应用设备瓶颈线的改善后参数、确定性周期扰动及停机事件缩放</t>
        </is>
      </c>
    </row>
    <row r="268">
      <c r="A268" t="inlineStr">
        <is>
          <t>LINE-S03-POST-20260310</t>
        </is>
      </c>
      <c r="B268" t="inlineStr">
        <is>
          <t>SHIFT-POST-20260310</t>
        </is>
      </c>
      <c r="C268" t="inlineStr">
        <is>
          <t>LINE-S03</t>
        </is>
      </c>
      <c r="D268" t="inlineStr">
        <is>
          <t>质量波动线</t>
        </is>
      </c>
      <c r="E268" t="inlineStr">
        <is>
          <t>产能较高但质量与节拍波动，改善后质量损失下降</t>
        </is>
      </c>
      <c r="F268" t="inlineStr">
        <is>
          <t>改善后</t>
        </is>
      </c>
      <c r="G268" s="57" t="n">
        <v>46091</v>
      </c>
      <c r="H268" t="inlineStr">
        <is>
          <t>音频模组系列</t>
        </is>
      </c>
      <c r="I268" s="58" t="n">
        <v>29700</v>
      </c>
      <c r="J268" s="55" t="n">
        <v>0.7778350000000001</v>
      </c>
      <c r="K268" s="55" t="n">
        <v>0.889694</v>
      </c>
      <c r="L268" s="55" t="n">
        <v>0.965139</v>
      </c>
      <c r="M268" s="55">
        <f>J268*K268*L268</f>
        <v/>
      </c>
      <c r="N268" s="58" t="n">
        <v>57389</v>
      </c>
      <c r="O268" s="58">
        <f>ROUND(N268*L268,0)</f>
        <v/>
      </c>
      <c r="P268" s="55">
        <f>IF(N268=0,0,O268/N268)</f>
        <v/>
      </c>
      <c r="Q268" s="58" t="n">
        <v>1075</v>
      </c>
      <c r="R268" s="58" t="n">
        <v>5562</v>
      </c>
      <c r="S268" s="58" t="n">
        <v>21482</v>
      </c>
      <c r="T268" s="58" t="n">
        <v>2791</v>
      </c>
      <c r="U268" s="55" t="n">
        <v>0.76</v>
      </c>
      <c r="V268" s="55">
        <f>M268-U268</f>
        <v/>
      </c>
      <c r="W268">
        <f>IF(OR(J268&lt;0.65,L268&lt;0.96,M268&lt;0.6),"高",IF(OR(J268&lt;0.78,K268&lt;0.88,L268&lt;0.98,M268&lt;0.75),"中","低"))</f>
        <v/>
      </c>
      <c r="X268" t="inlineStr">
        <is>
          <t>团队模拟数据（基于公开单线数据派生）</t>
        </is>
      </c>
      <c r="Y268" t="inlineStr">
        <is>
          <t>https://zenodo.org/records/17855209</t>
        </is>
      </c>
      <c r="Z268" t="inlineStr">
        <is>
          <t>SIM-v2.2-20260807-20260804</t>
        </is>
      </c>
      <c r="AA268" t="inlineStr">
        <is>
          <t>基于SHIFT-POST-20260310；应用质量波动线的改善后参数、确定性周期扰动及停机事件缩放</t>
        </is>
      </c>
    </row>
    <row r="269">
      <c r="A269" t="inlineStr">
        <is>
          <t>LINE-S01-POST-20260311</t>
        </is>
      </c>
      <c r="B269" t="inlineStr">
        <is>
          <t>SHIFT-POST-20260311</t>
        </is>
      </c>
      <c r="C269" t="inlineStr">
        <is>
          <t>LINE-S01</t>
        </is>
      </c>
      <c r="D269" t="inlineStr">
        <is>
          <t>稳态基准线</t>
        </is>
      </c>
      <c r="E269" t="inlineStr">
        <is>
          <t>稳定生产、波动较小，作为横向比较基准</t>
        </is>
      </c>
      <c r="F269" t="inlineStr">
        <is>
          <t>改善后</t>
        </is>
      </c>
      <c r="G269" s="57" t="n">
        <v>46092</v>
      </c>
      <c r="H269" t="inlineStr">
        <is>
          <t>智能终端系列</t>
        </is>
      </c>
      <c r="I269" s="58" t="n">
        <v>28064</v>
      </c>
      <c r="J269" s="55" t="n">
        <v>0.599348</v>
      </c>
      <c r="K269" s="55" t="n">
        <v>0.799782</v>
      </c>
      <c r="L269" s="55" t="n">
        <v>0.891452</v>
      </c>
      <c r="M269" s="55">
        <f>J269*K269*L269</f>
        <v/>
      </c>
      <c r="N269" s="58" t="n">
        <v>29675</v>
      </c>
      <c r="O269" s="58">
        <f>ROUND(N269*L269,0)</f>
        <v/>
      </c>
      <c r="P269" s="55">
        <f>IF(N269=0,0,O269/N269)</f>
        <v/>
      </c>
      <c r="Q269" s="58" t="n">
        <v>1804</v>
      </c>
      <c r="R269" s="58" t="n">
        <v>8670</v>
      </c>
      <c r="S269" s="58" t="n">
        <v>12205</v>
      </c>
      <c r="T269" s="58" t="n">
        <v>3294</v>
      </c>
      <c r="U269" s="55" t="n">
        <v>0.78</v>
      </c>
      <c r="V269" s="55">
        <f>M269-U269</f>
        <v/>
      </c>
      <c r="W269">
        <f>IF(OR(J269&lt;0.65,L269&lt;0.96,M269&lt;0.6),"高",IF(OR(J269&lt;0.78,K269&lt;0.88,L269&lt;0.98,M269&lt;0.75),"中","低"))</f>
        <v/>
      </c>
      <c r="X269" t="inlineStr">
        <is>
          <t>团队模拟数据（基于公开单线数据派生）</t>
        </is>
      </c>
      <c r="Y269" t="inlineStr">
        <is>
          <t>https://zenodo.org/records/17855209</t>
        </is>
      </c>
      <c r="Z269" t="inlineStr">
        <is>
          <t>SIM-v2.2-20260807-20260804</t>
        </is>
      </c>
      <c r="AA269" t="inlineStr">
        <is>
          <t>基于SHIFT-POST-20260311；应用稳态基准线的改善后参数、确定性周期扰动及停机事件缩放</t>
        </is>
      </c>
    </row>
    <row r="270">
      <c r="A270" t="inlineStr">
        <is>
          <t>LINE-S02-POST-20260311</t>
        </is>
      </c>
      <c r="B270" t="inlineStr">
        <is>
          <t>SHIFT-POST-20260311</t>
        </is>
      </c>
      <c r="C270" t="inlineStr">
        <is>
          <t>LINE-S02</t>
        </is>
      </c>
      <c r="D270" t="inlineStr">
        <is>
          <t>设备瓶颈线</t>
        </is>
      </c>
      <c r="E270" t="inlineStr">
        <is>
          <t>关键设备停机偏多，改善后故障影响逐步收敛</t>
        </is>
      </c>
      <c r="F270" t="inlineStr">
        <is>
          <t>改善后</t>
        </is>
      </c>
      <c r="G270" s="57" t="n">
        <v>46092</v>
      </c>
      <c r="H270" t="inlineStr">
        <is>
          <t>视觉设备系列</t>
        </is>
      </c>
      <c r="I270" s="58" t="n">
        <v>28064</v>
      </c>
      <c r="J270" s="55" t="n">
        <v>0.538682</v>
      </c>
      <c r="K270" s="55" t="n">
        <v>0.7764489999999999</v>
      </c>
      <c r="L270" s="55" t="n">
        <v>0.8973410000000001</v>
      </c>
      <c r="M270" s="55">
        <f>J270*K270*L270</f>
        <v/>
      </c>
      <c r="N270" s="58" t="n">
        <v>27318</v>
      </c>
      <c r="O270" s="58">
        <f>ROUND(N270*L270,0)</f>
        <v/>
      </c>
      <c r="P270" s="55">
        <f>IF(N270=0,0,O270/N270)</f>
        <v/>
      </c>
      <c r="Q270" s="58" t="n">
        <v>1861</v>
      </c>
      <c r="R270" s="58" t="n">
        <v>12480</v>
      </c>
      <c r="S270" s="58" t="n">
        <v>11880</v>
      </c>
      <c r="T270" s="58" t="n">
        <v>3759</v>
      </c>
      <c r="U270" s="55" t="n">
        <v>0.74</v>
      </c>
      <c r="V270" s="55">
        <f>M270-U270</f>
        <v/>
      </c>
      <c r="W270">
        <f>IF(OR(J270&lt;0.65,L270&lt;0.96,M270&lt;0.6),"高",IF(OR(J270&lt;0.78,K270&lt;0.88,L270&lt;0.98,M270&lt;0.75),"中","低"))</f>
        <v/>
      </c>
      <c r="X270" t="inlineStr">
        <is>
          <t>团队模拟数据（基于公开单线数据派生）</t>
        </is>
      </c>
      <c r="Y270" t="inlineStr">
        <is>
          <t>https://zenodo.org/records/17855209</t>
        </is>
      </c>
      <c r="Z270" t="inlineStr">
        <is>
          <t>SIM-v2.2-20260807-20260804</t>
        </is>
      </c>
      <c r="AA270" t="inlineStr">
        <is>
          <t>基于SHIFT-POST-20260311；应用设备瓶颈线的改善后参数、确定性周期扰动及停机事件缩放</t>
        </is>
      </c>
    </row>
    <row r="271">
      <c r="A271" t="inlineStr">
        <is>
          <t>LINE-S03-POST-20260311</t>
        </is>
      </c>
      <c r="B271" t="inlineStr">
        <is>
          <t>SHIFT-POST-20260311</t>
        </is>
      </c>
      <c r="C271" t="inlineStr">
        <is>
          <t>LINE-S03</t>
        </is>
      </c>
      <c r="D271" t="inlineStr">
        <is>
          <t>质量波动线</t>
        </is>
      </c>
      <c r="E271" t="inlineStr">
        <is>
          <t>产能较高但质量与节拍波动，改善后质量损失下降</t>
        </is>
      </c>
      <c r="F271" t="inlineStr">
        <is>
          <t>改善后</t>
        </is>
      </c>
      <c r="G271" s="57" t="n">
        <v>46092</v>
      </c>
      <c r="H271" t="inlineStr">
        <is>
          <t>音频模组系列</t>
        </is>
      </c>
      <c r="I271" s="58" t="n">
        <v>28064</v>
      </c>
      <c r="J271" s="55" t="n">
        <v>0.593348</v>
      </c>
      <c r="K271" s="55" t="n">
        <v>0.748116</v>
      </c>
      <c r="L271" s="55" t="n">
        <v>0.881785</v>
      </c>
      <c r="M271" s="55">
        <f>J271*K271*L271</f>
        <v/>
      </c>
      <c r="N271" s="58" t="n">
        <v>32421</v>
      </c>
      <c r="O271" s="58">
        <f>ROUND(N271*L271,0)</f>
        <v/>
      </c>
      <c r="P271" s="55">
        <f>IF(N271=0,0,O271/N271)</f>
        <v/>
      </c>
      <c r="Q271" s="58" t="n">
        <v>1823</v>
      </c>
      <c r="R271" s="58" t="n">
        <v>10146</v>
      </c>
      <c r="S271" s="58" t="n">
        <v>13270</v>
      </c>
      <c r="T271" s="58" t="n">
        <v>4296</v>
      </c>
      <c r="U271" s="55" t="n">
        <v>0.76</v>
      </c>
      <c r="V271" s="55">
        <f>M271-U271</f>
        <v/>
      </c>
      <c r="W271">
        <f>IF(OR(J271&lt;0.65,L271&lt;0.96,M271&lt;0.6),"高",IF(OR(J271&lt;0.78,K271&lt;0.88,L271&lt;0.98,M271&lt;0.75),"中","低"))</f>
        <v/>
      </c>
      <c r="X271" t="inlineStr">
        <is>
          <t>团队模拟数据（基于公开单线数据派生）</t>
        </is>
      </c>
      <c r="Y271" t="inlineStr">
        <is>
          <t>https://zenodo.org/records/17855209</t>
        </is>
      </c>
      <c r="Z271" t="inlineStr">
        <is>
          <t>SIM-v2.2-20260807-20260804</t>
        </is>
      </c>
      <c r="AA271" t="inlineStr">
        <is>
          <t>基于SHIFT-POST-20260311；应用质量波动线的改善后参数、确定性周期扰动及停机事件缩放</t>
        </is>
      </c>
    </row>
    <row r="272">
      <c r="A272" t="inlineStr">
        <is>
          <t>LINE-S01-POST-20260312</t>
        </is>
      </c>
      <c r="B272" t="inlineStr">
        <is>
          <t>SHIFT-POST-20260312</t>
        </is>
      </c>
      <c r="C272" t="inlineStr">
        <is>
          <t>LINE-S01</t>
        </is>
      </c>
      <c r="D272" t="inlineStr">
        <is>
          <t>稳态基准线</t>
        </is>
      </c>
      <c r="E272" t="inlineStr">
        <is>
          <t>稳定生产、波动较小，作为横向比较基准</t>
        </is>
      </c>
      <c r="F272" t="inlineStr">
        <is>
          <t>改善后</t>
        </is>
      </c>
      <c r="G272" s="57" t="n">
        <v>46093</v>
      </c>
      <c r="H272" t="inlineStr">
        <is>
          <t>智能终端系列</t>
        </is>
      </c>
      <c r="I272" s="58" t="n">
        <v>27306</v>
      </c>
      <c r="J272" s="55" t="n">
        <v>0.756654</v>
      </c>
      <c r="K272" s="55" t="n">
        <v>0.944272</v>
      </c>
      <c r="L272" s="55" t="n">
        <v>0.989711</v>
      </c>
      <c r="M272" s="55">
        <f>J272*K272*L272</f>
        <v/>
      </c>
      <c r="N272" s="58" t="n">
        <v>27859</v>
      </c>
      <c r="O272" s="58">
        <f>ROUND(N272*L272,0)</f>
        <v/>
      </c>
      <c r="P272" s="55">
        <f>IF(N272=0,0,O272/N272)</f>
        <v/>
      </c>
      <c r="Q272" s="58" t="n">
        <v>3926</v>
      </c>
      <c r="R272" s="58" t="n">
        <v>4320</v>
      </c>
      <c r="S272" s="58" t="n">
        <v>18737</v>
      </c>
      <c r="T272" s="58" t="n">
        <v>1457</v>
      </c>
      <c r="U272" s="55" t="n">
        <v>0.78</v>
      </c>
      <c r="V272" s="55">
        <f>M272-U272</f>
        <v/>
      </c>
      <c r="W272">
        <f>IF(OR(J272&lt;0.65,L272&lt;0.96,M272&lt;0.6),"高",IF(OR(J272&lt;0.78,K272&lt;0.88,L272&lt;0.98,M272&lt;0.75),"中","低"))</f>
        <v/>
      </c>
      <c r="X272" t="inlineStr">
        <is>
          <t>团队模拟数据（基于公开单线数据派生）</t>
        </is>
      </c>
      <c r="Y272" t="inlineStr">
        <is>
          <t>https://zenodo.org/records/17855209</t>
        </is>
      </c>
      <c r="Z272" t="inlineStr">
        <is>
          <t>SIM-v2.2-20260807-20260804</t>
        </is>
      </c>
      <c r="AA272" t="inlineStr">
        <is>
          <t>基于SHIFT-POST-20260312；应用稳态基准线的改善后参数、确定性周期扰动及停机事件缩放</t>
        </is>
      </c>
    </row>
    <row r="273">
      <c r="A273" t="inlineStr">
        <is>
          <t>LINE-S02-POST-20260312</t>
        </is>
      </c>
      <c r="B273" t="inlineStr">
        <is>
          <t>SHIFT-POST-20260312</t>
        </is>
      </c>
      <c r="C273" t="inlineStr">
        <is>
          <t>LINE-S02</t>
        </is>
      </c>
      <c r="D273" t="inlineStr">
        <is>
          <t>设备瓶颈线</t>
        </is>
      </c>
      <c r="E273" t="inlineStr">
        <is>
          <t>关键设备停机偏多，改善后故障影响逐步收敛</t>
        </is>
      </c>
      <c r="F273" t="inlineStr">
        <is>
          <t>改善后</t>
        </is>
      </c>
      <c r="G273" s="57" t="n">
        <v>46093</v>
      </c>
      <c r="H273" t="inlineStr">
        <is>
          <t>视觉设备系列</t>
        </is>
      </c>
      <c r="I273" s="58" t="n">
        <v>27306</v>
      </c>
      <c r="J273" s="55" t="n">
        <v>0.721321</v>
      </c>
      <c r="K273" s="55" t="n">
        <v>0.952606</v>
      </c>
      <c r="L273" s="55" t="n">
        <v>0.9956</v>
      </c>
      <c r="M273" s="55">
        <f>J273*K273*L273</f>
        <v/>
      </c>
      <c r="N273" s="58" t="n">
        <v>25667</v>
      </c>
      <c r="O273" s="58">
        <f>ROUND(N273*L273,0)</f>
        <v/>
      </c>
      <c r="P273" s="55">
        <f>IF(N273=0,0,O273/N273)</f>
        <v/>
      </c>
      <c r="Q273" s="58" t="n">
        <v>4050</v>
      </c>
      <c r="R273" s="58" t="n">
        <v>6258</v>
      </c>
      <c r="S273" s="58" t="n">
        <v>17486</v>
      </c>
      <c r="T273" s="58" t="n">
        <v>1663</v>
      </c>
      <c r="U273" s="55" t="n">
        <v>0.74</v>
      </c>
      <c r="V273" s="55">
        <f>M273-U273</f>
        <v/>
      </c>
      <c r="W273">
        <f>IF(OR(J273&lt;0.65,L273&lt;0.96,M273&lt;0.6),"高",IF(OR(J273&lt;0.78,K273&lt;0.88,L273&lt;0.98,M273&lt;0.75),"中","低"))</f>
        <v/>
      </c>
      <c r="X273" t="inlineStr">
        <is>
          <t>团队模拟数据（基于公开单线数据派生）</t>
        </is>
      </c>
      <c r="Y273" t="inlineStr">
        <is>
          <t>https://zenodo.org/records/17855209</t>
        </is>
      </c>
      <c r="Z273" t="inlineStr">
        <is>
          <t>SIM-v2.2-20260807-20260804</t>
        </is>
      </c>
      <c r="AA273" t="inlineStr">
        <is>
          <t>基于SHIFT-POST-20260312；应用设备瓶颈线的改善后参数、确定性周期扰动及停机事件缩放</t>
        </is>
      </c>
    </row>
    <row r="274">
      <c r="A274" t="inlineStr">
        <is>
          <t>LINE-S03-POST-20260312</t>
        </is>
      </c>
      <c r="B274" t="inlineStr">
        <is>
          <t>SHIFT-POST-20260312</t>
        </is>
      </c>
      <c r="C274" t="inlineStr">
        <is>
          <t>LINE-S03</t>
        </is>
      </c>
      <c r="D274" t="inlineStr">
        <is>
          <t>质量波动线</t>
        </is>
      </c>
      <c r="E274" t="inlineStr">
        <is>
          <t>产能较高但质量与节拍波动，改善后质量损失下降</t>
        </is>
      </c>
      <c r="F274" t="inlineStr">
        <is>
          <t>改善后</t>
        </is>
      </c>
      <c r="G274" s="57" t="n">
        <v>46093</v>
      </c>
      <c r="H274" t="inlineStr">
        <is>
          <t>音频模组系列</t>
        </is>
      </c>
      <c r="I274" s="58" t="n">
        <v>27306</v>
      </c>
      <c r="J274" s="55" t="n">
        <v>0.750654</v>
      </c>
      <c r="K274" s="55" t="n">
        <v>0.924272</v>
      </c>
      <c r="L274" s="55" t="n">
        <v>0.980044</v>
      </c>
      <c r="M274" s="55">
        <f>J274*K274*L274</f>
        <v/>
      </c>
      <c r="N274" s="58" t="n">
        <v>28272</v>
      </c>
      <c r="O274" s="58">
        <f>ROUND(N274*L274,0)</f>
        <v/>
      </c>
      <c r="P274" s="55">
        <f>IF(N274=0,0,O274/N274)</f>
        <v/>
      </c>
      <c r="Q274" s="58" t="n">
        <v>3968</v>
      </c>
      <c r="R274" s="58" t="n">
        <v>5022</v>
      </c>
      <c r="S274" s="58" t="n">
        <v>20370</v>
      </c>
      <c r="T274" s="58" t="n">
        <v>1901</v>
      </c>
      <c r="U274" s="55" t="n">
        <v>0.76</v>
      </c>
      <c r="V274" s="55">
        <f>M274-U274</f>
        <v/>
      </c>
      <c r="W274">
        <f>IF(OR(J274&lt;0.65,L274&lt;0.96,M274&lt;0.6),"高",IF(OR(J274&lt;0.78,K274&lt;0.88,L274&lt;0.98,M274&lt;0.75),"中","低"))</f>
        <v/>
      </c>
      <c r="X274" t="inlineStr">
        <is>
          <t>团队模拟数据（基于公开单线数据派生）</t>
        </is>
      </c>
      <c r="Y274" t="inlineStr">
        <is>
          <t>https://zenodo.org/records/17855209</t>
        </is>
      </c>
      <c r="Z274" t="inlineStr">
        <is>
          <t>SIM-v2.2-20260807-20260804</t>
        </is>
      </c>
      <c r="AA274" t="inlineStr">
        <is>
          <t>基于SHIFT-POST-20260312；应用质量波动线的改善后参数、确定性周期扰动及停机事件缩放</t>
        </is>
      </c>
    </row>
    <row r="275">
      <c r="A275" t="inlineStr">
        <is>
          <t>LINE-S01-POST-20260313</t>
        </is>
      </c>
      <c r="B275" t="inlineStr">
        <is>
          <t>SHIFT-POST-20260313</t>
        </is>
      </c>
      <c r="C275" t="inlineStr">
        <is>
          <t>LINE-S01</t>
        </is>
      </c>
      <c r="D275" t="inlineStr">
        <is>
          <t>稳态基准线</t>
        </is>
      </c>
      <c r="E275" t="inlineStr">
        <is>
          <t>稳定生产、波动较小，作为横向比较基准</t>
        </is>
      </c>
      <c r="F275" t="inlineStr">
        <is>
          <t>改善后</t>
        </is>
      </c>
      <c r="G275" s="57" t="n">
        <v>46094</v>
      </c>
      <c r="H275" t="inlineStr">
        <is>
          <t>智能终端系列</t>
        </is>
      </c>
      <c r="I275" s="58" t="n">
        <v>27191</v>
      </c>
      <c r="J275" s="55" t="n">
        <v>0.616308</v>
      </c>
      <c r="K275" s="55" t="n">
        <v>0.945937</v>
      </c>
      <c r="L275" s="55" t="n">
        <v>0.977163</v>
      </c>
      <c r="M275" s="55">
        <f>J275*K275*L275</f>
        <v/>
      </c>
      <c r="N275" s="58" t="n">
        <v>18964</v>
      </c>
      <c r="O275" s="58">
        <f>ROUND(N275*L275,0)</f>
        <v/>
      </c>
      <c r="P275" s="55">
        <f>IF(N275=0,0,O275/N275)</f>
        <v/>
      </c>
      <c r="Q275" s="58" t="n">
        <v>3407</v>
      </c>
      <c r="R275" s="58" t="n">
        <v>6630</v>
      </c>
      <c r="S275" s="58" t="n">
        <v>14329</v>
      </c>
      <c r="T275" s="58" t="n">
        <v>1307</v>
      </c>
      <c r="U275" s="55" t="n">
        <v>0.78</v>
      </c>
      <c r="V275" s="55">
        <f>M275-U275</f>
        <v/>
      </c>
      <c r="W275">
        <f>IF(OR(J275&lt;0.65,L275&lt;0.96,M275&lt;0.6),"高",IF(OR(J275&lt;0.78,K275&lt;0.88,L275&lt;0.98,M275&lt;0.75),"中","低"))</f>
        <v/>
      </c>
      <c r="X275" t="inlineStr">
        <is>
          <t>团队模拟数据（基于公开单线数据派生）</t>
        </is>
      </c>
      <c r="Y275" t="inlineStr">
        <is>
          <t>https://zenodo.org/records/17855209</t>
        </is>
      </c>
      <c r="Z275" t="inlineStr">
        <is>
          <t>SIM-v2.2-20260807-20260804</t>
        </is>
      </c>
      <c r="AA275" t="inlineStr">
        <is>
          <t>基于SHIFT-POST-20260313；应用稳态基准线的改善后参数、确定性周期扰动及停机事件缩放</t>
        </is>
      </c>
    </row>
    <row r="276">
      <c r="A276" t="inlineStr">
        <is>
          <t>LINE-S02-POST-20260313</t>
        </is>
      </c>
      <c r="B276" t="inlineStr">
        <is>
          <t>SHIFT-POST-20260313</t>
        </is>
      </c>
      <c r="C276" t="inlineStr">
        <is>
          <t>LINE-S02</t>
        </is>
      </c>
      <c r="D276" t="inlineStr">
        <is>
          <t>设备瓶颈线</t>
        </is>
      </c>
      <c r="E276" t="inlineStr">
        <is>
          <t>关键设备停机偏多，改善后故障影响逐步收敛</t>
        </is>
      </c>
      <c r="F276" t="inlineStr">
        <is>
          <t>改善后</t>
        </is>
      </c>
      <c r="G276" s="57" t="n">
        <v>46094</v>
      </c>
      <c r="H276" t="inlineStr">
        <is>
          <t>视觉设备系列</t>
        </is>
      </c>
      <c r="I276" s="58" t="n">
        <v>27191</v>
      </c>
      <c r="J276" s="55" t="n">
        <v>0.5556410000000001</v>
      </c>
      <c r="K276" s="55" t="n">
        <v>0.922604</v>
      </c>
      <c r="L276" s="55" t="n">
        <v>0.974608</v>
      </c>
      <c r="M276" s="55">
        <f>J276*K276*L276</f>
        <v/>
      </c>
      <c r="N276" s="58" t="n">
        <v>18799</v>
      </c>
      <c r="O276" s="58">
        <f>ROUND(N276*L276,0)</f>
        <v/>
      </c>
      <c r="P276" s="55">
        <f>IF(N276=0,0,O276/N276)</f>
        <v/>
      </c>
      <c r="Q276" s="58" t="n">
        <v>3514</v>
      </c>
      <c r="R276" s="58" t="n">
        <v>9108</v>
      </c>
      <c r="S276" s="58" t="n">
        <v>13952</v>
      </c>
      <c r="T276" s="58" t="n">
        <v>1492</v>
      </c>
      <c r="U276" s="55" t="n">
        <v>0.74</v>
      </c>
      <c r="V276" s="55">
        <f>M276-U276</f>
        <v/>
      </c>
      <c r="W276">
        <f>IF(OR(J276&lt;0.65,L276&lt;0.96,M276&lt;0.6),"高",IF(OR(J276&lt;0.78,K276&lt;0.88,L276&lt;0.98,M276&lt;0.75),"中","低"))</f>
        <v/>
      </c>
      <c r="X276" t="inlineStr">
        <is>
          <t>团队模拟数据（基于公开单线数据派生）</t>
        </is>
      </c>
      <c r="Y276" t="inlineStr">
        <is>
          <t>https://zenodo.org/records/17855209</t>
        </is>
      </c>
      <c r="Z276" t="inlineStr">
        <is>
          <t>SIM-v2.2-20260807-20260804</t>
        </is>
      </c>
      <c r="AA276" t="inlineStr">
        <is>
          <t>基于SHIFT-POST-20260313；应用设备瓶颈线的改善后参数、确定性周期扰动及停机事件缩放</t>
        </is>
      </c>
    </row>
    <row r="277">
      <c r="A277" t="inlineStr">
        <is>
          <t>LINE-S03-POST-20260313</t>
        </is>
      </c>
      <c r="B277" t="inlineStr">
        <is>
          <t>SHIFT-POST-20260313</t>
        </is>
      </c>
      <c r="C277" t="inlineStr">
        <is>
          <t>LINE-S03</t>
        </is>
      </c>
      <c r="D277" t="inlineStr">
        <is>
          <t>质量波动线</t>
        </is>
      </c>
      <c r="E277" t="inlineStr">
        <is>
          <t>产能较高但质量与节拍波动，改善后质量损失下降</t>
        </is>
      </c>
      <c r="F277" t="inlineStr">
        <is>
          <t>改善后</t>
        </is>
      </c>
      <c r="G277" s="57" t="n">
        <v>46094</v>
      </c>
      <c r="H277" t="inlineStr">
        <is>
          <t>音频模组系列</t>
        </is>
      </c>
      <c r="I277" s="58" t="n">
        <v>27191</v>
      </c>
      <c r="J277" s="55" t="n">
        <v>0.610308</v>
      </c>
      <c r="K277" s="55" t="n">
        <v>0.925937</v>
      </c>
      <c r="L277" s="55" t="n">
        <v>0.9674970000000001</v>
      </c>
      <c r="M277" s="55">
        <f>J277*K277*L277</f>
        <v/>
      </c>
      <c r="N277" s="58" t="n">
        <v>20724</v>
      </c>
      <c r="O277" s="58">
        <f>ROUND(N277*L277,0)</f>
        <v/>
      </c>
      <c r="P277" s="55">
        <f>IF(N277=0,0,O277/N277)</f>
        <v/>
      </c>
      <c r="Q277" s="58" t="n">
        <v>3443</v>
      </c>
      <c r="R277" s="58" t="n">
        <v>7794</v>
      </c>
      <c r="S277" s="58" t="n">
        <v>15580</v>
      </c>
      <c r="T277" s="58" t="n">
        <v>1705</v>
      </c>
      <c r="U277" s="55" t="n">
        <v>0.76</v>
      </c>
      <c r="V277" s="55">
        <f>M277-U277</f>
        <v/>
      </c>
      <c r="W277">
        <f>IF(OR(J277&lt;0.65,L277&lt;0.96,M277&lt;0.6),"高",IF(OR(J277&lt;0.78,K277&lt;0.88,L277&lt;0.98,M277&lt;0.75),"中","低"))</f>
        <v/>
      </c>
      <c r="X277" t="inlineStr">
        <is>
          <t>团队模拟数据（基于公开单线数据派生）</t>
        </is>
      </c>
      <c r="Y277" t="inlineStr">
        <is>
          <t>https://zenodo.org/records/17855209</t>
        </is>
      </c>
      <c r="Z277" t="inlineStr">
        <is>
          <t>SIM-v2.2-20260807-20260804</t>
        </is>
      </c>
      <c r="AA277" t="inlineStr">
        <is>
          <t>基于SHIFT-POST-20260313；应用质量波动线的改善后参数、确定性周期扰动及停机事件缩放</t>
        </is>
      </c>
    </row>
    <row r="278">
      <c r="A278" t="inlineStr">
        <is>
          <t>LINE-S01-POST-20260316</t>
        </is>
      </c>
      <c r="B278" t="inlineStr">
        <is>
          <t>SHIFT-POST-20260316</t>
        </is>
      </c>
      <c r="C278" t="inlineStr">
        <is>
          <t>LINE-S01</t>
        </is>
      </c>
      <c r="D278" t="inlineStr">
        <is>
          <t>稳态基准线</t>
        </is>
      </c>
      <c r="E278" t="inlineStr">
        <is>
          <t>稳定生产、波动较小，作为横向比较基准</t>
        </is>
      </c>
      <c r="F278" t="inlineStr">
        <is>
          <t>改善后</t>
        </is>
      </c>
      <c r="G278" s="57" t="n">
        <v>46097</v>
      </c>
      <c r="H278" t="inlineStr">
        <is>
          <t>智能终端系列</t>
        </is>
      </c>
      <c r="I278" s="58" t="n">
        <v>28783</v>
      </c>
      <c r="J278" s="55" t="n">
        <v>0.646513</v>
      </c>
      <c r="K278" s="55" t="n">
        <v>0.983615</v>
      </c>
      <c r="L278" s="55" t="n">
        <v>0.986744</v>
      </c>
      <c r="M278" s="55">
        <f>J278*K278*L278</f>
        <v/>
      </c>
      <c r="N278" s="58" t="n">
        <v>39485</v>
      </c>
      <c r="O278" s="58">
        <f>ROUND(N278*L278,0)</f>
        <v/>
      </c>
      <c r="P278" s="55">
        <f>IF(N278=0,0,O278/N278)</f>
        <v/>
      </c>
      <c r="Q278" s="58" t="n">
        <v>3318</v>
      </c>
      <c r="R278" s="58" t="n">
        <v>6912</v>
      </c>
      <c r="S278" s="58" t="n">
        <v>16491</v>
      </c>
      <c r="T278" s="58" t="n">
        <v>936</v>
      </c>
      <c r="U278" s="55" t="n">
        <v>0.78</v>
      </c>
      <c r="V278" s="55">
        <f>M278-U278</f>
        <v/>
      </c>
      <c r="W278">
        <f>IF(OR(J278&lt;0.65,L278&lt;0.96,M278&lt;0.6),"高",IF(OR(J278&lt;0.78,K278&lt;0.88,L278&lt;0.98,M278&lt;0.75),"中","低"))</f>
        <v/>
      </c>
      <c r="X278" t="inlineStr">
        <is>
          <t>团队模拟数据（基于公开单线数据派生）</t>
        </is>
      </c>
      <c r="Y278" t="inlineStr">
        <is>
          <t>https://zenodo.org/records/17855209</t>
        </is>
      </c>
      <c r="Z278" t="inlineStr">
        <is>
          <t>SIM-v2.2-20260807-20260804</t>
        </is>
      </c>
      <c r="AA278" t="inlineStr">
        <is>
          <t>基于SHIFT-POST-20260316；应用稳态基准线的改善后参数、确定性周期扰动及停机事件缩放</t>
        </is>
      </c>
    </row>
    <row r="279">
      <c r="A279" t="inlineStr">
        <is>
          <t>LINE-S02-POST-20260316</t>
        </is>
      </c>
      <c r="B279" t="inlineStr">
        <is>
          <t>SHIFT-POST-20260316</t>
        </is>
      </c>
      <c r="C279" t="inlineStr">
        <is>
          <t>LINE-S02</t>
        </is>
      </c>
      <c r="D279" t="inlineStr">
        <is>
          <t>设备瓶颈线</t>
        </is>
      </c>
      <c r="E279" t="inlineStr">
        <is>
          <t>关键设备停机偏多，改善后故障影响逐步收敛</t>
        </is>
      </c>
      <c r="F279" t="inlineStr">
        <is>
          <t>改善后</t>
        </is>
      </c>
      <c r="G279" s="57" t="n">
        <v>46097</v>
      </c>
      <c r="H279" t="inlineStr">
        <is>
          <t>视觉设备系列</t>
        </is>
      </c>
      <c r="I279" s="58" t="n">
        <v>28783</v>
      </c>
      <c r="J279" s="55" t="n">
        <v>0.585847</v>
      </c>
      <c r="K279" s="55" t="n">
        <v>0.9919480000000001</v>
      </c>
      <c r="L279" s="55" t="n">
        <v>0.992633</v>
      </c>
      <c r="M279" s="55">
        <f>J279*K279*L279</f>
        <v/>
      </c>
      <c r="N279" s="58" t="n">
        <v>36358</v>
      </c>
      <c r="O279" s="58">
        <f>ROUND(N279*L279,0)</f>
        <v/>
      </c>
      <c r="P279" s="55">
        <f>IF(N279=0,0,O279/N279)</f>
        <v/>
      </c>
      <c r="Q279" s="58" t="n">
        <v>3423</v>
      </c>
      <c r="R279" s="58" t="n">
        <v>9702</v>
      </c>
      <c r="S279" s="58" t="n">
        <v>16051</v>
      </c>
      <c r="T279" s="58" t="n">
        <v>1068</v>
      </c>
      <c r="U279" s="55" t="n">
        <v>0.74</v>
      </c>
      <c r="V279" s="55">
        <f>M279-U279</f>
        <v/>
      </c>
      <c r="W279">
        <f>IF(OR(J279&lt;0.65,L279&lt;0.96,M279&lt;0.6),"高",IF(OR(J279&lt;0.78,K279&lt;0.88,L279&lt;0.98,M279&lt;0.75),"中","低"))</f>
        <v/>
      </c>
      <c r="X279" t="inlineStr">
        <is>
          <t>团队模拟数据（基于公开单线数据派生）</t>
        </is>
      </c>
      <c r="Y279" t="inlineStr">
        <is>
          <t>https://zenodo.org/records/17855209</t>
        </is>
      </c>
      <c r="Z279" t="inlineStr">
        <is>
          <t>SIM-v2.2-20260807-20260804</t>
        </is>
      </c>
      <c r="AA279" t="inlineStr">
        <is>
          <t>基于SHIFT-POST-20260316；应用设备瓶颈线的改善后参数、确定性周期扰动及停机事件缩放</t>
        </is>
      </c>
    </row>
    <row r="280">
      <c r="A280" t="inlineStr">
        <is>
          <t>LINE-S03-POST-20260316</t>
        </is>
      </c>
      <c r="B280" t="inlineStr">
        <is>
          <t>SHIFT-POST-20260316</t>
        </is>
      </c>
      <c r="C280" t="inlineStr">
        <is>
          <t>LINE-S03</t>
        </is>
      </c>
      <c r="D280" t="inlineStr">
        <is>
          <t>质量波动线</t>
        </is>
      </c>
      <c r="E280" t="inlineStr">
        <is>
          <t>产能较高但质量与节拍波动，改善后质量损失下降</t>
        </is>
      </c>
      <c r="F280" t="inlineStr">
        <is>
          <t>改善后</t>
        </is>
      </c>
      <c r="G280" s="57" t="n">
        <v>46097</v>
      </c>
      <c r="H280" t="inlineStr">
        <is>
          <t>音频模组系列</t>
        </is>
      </c>
      <c r="I280" s="58" t="n">
        <v>28783</v>
      </c>
      <c r="J280" s="55" t="n">
        <v>0.6151799999999999</v>
      </c>
      <c r="K280" s="55" t="n">
        <v>0.963615</v>
      </c>
      <c r="L280" s="55" t="n">
        <v>0.977077</v>
      </c>
      <c r="M280" s="55">
        <f>J280*K280*L280</f>
        <v/>
      </c>
      <c r="N280" s="58" t="n">
        <v>43136</v>
      </c>
      <c r="O280" s="58">
        <f>ROUND(N280*L280,0)</f>
        <v/>
      </c>
      <c r="P280" s="55">
        <f>IF(N280=0,0,O280/N280)</f>
        <v/>
      </c>
      <c r="Q280" s="58" t="n">
        <v>3353</v>
      </c>
      <c r="R280" s="58" t="n">
        <v>8148</v>
      </c>
      <c r="S280" s="58" t="n">
        <v>17930</v>
      </c>
      <c r="T280" s="58" t="n">
        <v>1220</v>
      </c>
      <c r="U280" s="55" t="n">
        <v>0.76</v>
      </c>
      <c r="V280" s="55">
        <f>M280-U280</f>
        <v/>
      </c>
      <c r="W280">
        <f>IF(OR(J280&lt;0.65,L280&lt;0.96,M280&lt;0.6),"高",IF(OR(J280&lt;0.78,K280&lt;0.88,L280&lt;0.98,M280&lt;0.75),"中","低"))</f>
        <v/>
      </c>
      <c r="X280" t="inlineStr">
        <is>
          <t>团队模拟数据（基于公开单线数据派生）</t>
        </is>
      </c>
      <c r="Y280" t="inlineStr">
        <is>
          <t>https://zenodo.org/records/17855209</t>
        </is>
      </c>
      <c r="Z280" t="inlineStr">
        <is>
          <t>SIM-v2.2-20260807-20260804</t>
        </is>
      </c>
      <c r="AA280" t="inlineStr">
        <is>
          <t>基于SHIFT-POST-20260316；应用质量波动线的改善后参数、确定性周期扰动及停机事件缩放</t>
        </is>
      </c>
    </row>
    <row r="281">
      <c r="A281" t="inlineStr">
        <is>
          <t>LINE-S01-POST-20260317</t>
        </is>
      </c>
      <c r="B281" t="inlineStr">
        <is>
          <t>SHIFT-POST-20260317</t>
        </is>
      </c>
      <c r="C281" t="inlineStr">
        <is>
          <t>LINE-S01</t>
        </is>
      </c>
      <c r="D281" t="inlineStr">
        <is>
          <t>稳态基准线</t>
        </is>
      </c>
      <c r="E281" t="inlineStr">
        <is>
          <t>稳定生产、波动较小，作为横向比较基准</t>
        </is>
      </c>
      <c r="F281" t="inlineStr">
        <is>
          <t>改善后</t>
        </is>
      </c>
      <c r="G281" s="57" t="n">
        <v>46098</v>
      </c>
      <c r="H281" t="inlineStr">
        <is>
          <t>智能终端系列</t>
        </is>
      </c>
      <c r="I281" s="58" t="n">
        <v>28186</v>
      </c>
      <c r="J281" s="55" t="n">
        <v>0.809491</v>
      </c>
      <c r="K281" s="55" t="n">
        <v>0.966065</v>
      </c>
      <c r="L281" s="55" t="n">
        <v>0.9897899999999999</v>
      </c>
      <c r="M281" s="55">
        <f>J281*K281*L281</f>
        <v/>
      </c>
      <c r="N281" s="58" t="n">
        <v>49497</v>
      </c>
      <c r="O281" s="58">
        <f>ROUND(N281*L281,0)</f>
        <v/>
      </c>
      <c r="P281" s="55">
        <f>IF(N281=0,0,O281/N281)</f>
        <v/>
      </c>
      <c r="Q281" s="58" t="n">
        <v>2473</v>
      </c>
      <c r="R281" s="58" t="n">
        <v>3930</v>
      </c>
      <c r="S281" s="58" t="n">
        <v>20981</v>
      </c>
      <c r="T281" s="58" t="n">
        <v>1391</v>
      </c>
      <c r="U281" s="55" t="n">
        <v>0.78</v>
      </c>
      <c r="V281" s="55">
        <f>M281-U281</f>
        <v/>
      </c>
      <c r="W281">
        <f>IF(OR(J281&lt;0.65,L281&lt;0.96,M281&lt;0.6),"高",IF(OR(J281&lt;0.78,K281&lt;0.88,L281&lt;0.98,M281&lt;0.75),"中","低"))</f>
        <v/>
      </c>
      <c r="X281" t="inlineStr">
        <is>
          <t>团队模拟数据（基于公开单线数据派生）</t>
        </is>
      </c>
      <c r="Y281" t="inlineStr">
        <is>
          <t>https://zenodo.org/records/17855209</t>
        </is>
      </c>
      <c r="Z281" t="inlineStr">
        <is>
          <t>SIM-v2.2-20260807-20260804</t>
        </is>
      </c>
      <c r="AA281" t="inlineStr">
        <is>
          <t>基于SHIFT-POST-20260317；应用稳态基准线的改善后参数、确定性周期扰动及停机事件缩放</t>
        </is>
      </c>
    </row>
    <row r="282">
      <c r="A282" t="inlineStr">
        <is>
          <t>LINE-S02-POST-20260317</t>
        </is>
      </c>
      <c r="B282" t="inlineStr">
        <is>
          <t>SHIFT-POST-20260317</t>
        </is>
      </c>
      <c r="C282" t="inlineStr">
        <is>
          <t>LINE-S02</t>
        </is>
      </c>
      <c r="D282" t="inlineStr">
        <is>
          <t>设备瓶颈线</t>
        </is>
      </c>
      <c r="E282" t="inlineStr">
        <is>
          <t>关键设备停机偏多，改善后故障影响逐步收敛</t>
        </is>
      </c>
      <c r="F282" t="inlineStr">
        <is>
          <t>改善后</t>
        </is>
      </c>
      <c r="G282" s="57" t="n">
        <v>46098</v>
      </c>
      <c r="H282" t="inlineStr">
        <is>
          <t>视觉设备系列</t>
        </is>
      </c>
      <c r="I282" s="58" t="n">
        <v>28186</v>
      </c>
      <c r="J282" s="55" t="n">
        <v>0.774158</v>
      </c>
      <c r="K282" s="55" t="n">
        <v>0.974398</v>
      </c>
      <c r="L282" s="55" t="n">
        <v>0.9872339999999999</v>
      </c>
      <c r="M282" s="55">
        <f>J282*K282*L282</f>
        <v/>
      </c>
      <c r="N282" s="58" t="n">
        <v>49106</v>
      </c>
      <c r="O282" s="58">
        <f>ROUND(N282*L282,0)</f>
        <v/>
      </c>
      <c r="P282" s="55">
        <f>IF(N282=0,0,O282/N282)</f>
        <v/>
      </c>
      <c r="Q282" s="58" t="n">
        <v>2551</v>
      </c>
      <c r="R282" s="58" t="n">
        <v>5334</v>
      </c>
      <c r="S282" s="58" t="n">
        <v>19581</v>
      </c>
      <c r="T282" s="58" t="n">
        <v>1588</v>
      </c>
      <c r="U282" s="55" t="n">
        <v>0.74</v>
      </c>
      <c r="V282" s="55">
        <f>M282-U282</f>
        <v/>
      </c>
      <c r="W282">
        <f>IF(OR(J282&lt;0.65,L282&lt;0.96,M282&lt;0.6),"高",IF(OR(J282&lt;0.78,K282&lt;0.88,L282&lt;0.98,M282&lt;0.75),"中","低"))</f>
        <v/>
      </c>
      <c r="X282" t="inlineStr">
        <is>
          <t>团队模拟数据（基于公开单线数据派生）</t>
        </is>
      </c>
      <c r="Y282" t="inlineStr">
        <is>
          <t>https://zenodo.org/records/17855209</t>
        </is>
      </c>
      <c r="Z282" t="inlineStr">
        <is>
          <t>SIM-v2.2-20260807-20260804</t>
        </is>
      </c>
      <c r="AA282" t="inlineStr">
        <is>
          <t>基于SHIFT-POST-20260317；应用设备瓶颈线的改善后参数、确定性周期扰动及停机事件缩放</t>
        </is>
      </c>
    </row>
    <row r="283">
      <c r="A283" t="inlineStr">
        <is>
          <t>LINE-S03-POST-20260317</t>
        </is>
      </c>
      <c r="B283" t="inlineStr">
        <is>
          <t>SHIFT-POST-20260317</t>
        </is>
      </c>
      <c r="C283" t="inlineStr">
        <is>
          <t>LINE-S03</t>
        </is>
      </c>
      <c r="D283" t="inlineStr">
        <is>
          <t>质量波动线</t>
        </is>
      </c>
      <c r="E283" t="inlineStr">
        <is>
          <t>产能较高但质量与节拍波动，改善后质量损失下降</t>
        </is>
      </c>
      <c r="F283" t="inlineStr">
        <is>
          <t>改善后</t>
        </is>
      </c>
      <c r="G283" s="57" t="n">
        <v>46098</v>
      </c>
      <c r="H283" t="inlineStr">
        <is>
          <t>音频模组系列</t>
        </is>
      </c>
      <c r="I283" s="58" t="n">
        <v>28186</v>
      </c>
      <c r="J283" s="55" t="n">
        <v>0.803491</v>
      </c>
      <c r="K283" s="55" t="n">
        <v>0.946065</v>
      </c>
      <c r="L283" s="55" t="n">
        <v>0.980123</v>
      </c>
      <c r="M283" s="55">
        <f>J283*K283*L283</f>
        <v/>
      </c>
      <c r="N283" s="58" t="n">
        <v>54103</v>
      </c>
      <c r="O283" s="58">
        <f>ROUND(N283*L283,0)</f>
        <v/>
      </c>
      <c r="P283" s="55">
        <f>IF(N283=0,0,O283/N283)</f>
        <v/>
      </c>
      <c r="Q283" s="58" t="n">
        <v>2499</v>
      </c>
      <c r="R283" s="58" t="n">
        <v>4446</v>
      </c>
      <c r="S283" s="58" t="n">
        <v>22808</v>
      </c>
      <c r="T283" s="58" t="n">
        <v>1814</v>
      </c>
      <c r="U283" s="55" t="n">
        <v>0.76</v>
      </c>
      <c r="V283" s="55">
        <f>M283-U283</f>
        <v/>
      </c>
      <c r="W283">
        <f>IF(OR(J283&lt;0.65,L283&lt;0.96,M283&lt;0.6),"高",IF(OR(J283&lt;0.78,K283&lt;0.88,L283&lt;0.98,M283&lt;0.75),"中","低"))</f>
        <v/>
      </c>
      <c r="X283" t="inlineStr">
        <is>
          <t>团队模拟数据（基于公开单线数据派生）</t>
        </is>
      </c>
      <c r="Y283" t="inlineStr">
        <is>
          <t>https://zenodo.org/records/17855209</t>
        </is>
      </c>
      <c r="Z283" t="inlineStr">
        <is>
          <t>SIM-v2.2-20260807-20260804</t>
        </is>
      </c>
      <c r="AA283" t="inlineStr">
        <is>
          <t>基于SHIFT-POST-20260317；应用质量波动线的改善后参数、确定性周期扰动及停机事件缩放</t>
        </is>
      </c>
    </row>
    <row r="284">
      <c r="A284" t="inlineStr">
        <is>
          <t>LINE-S01-POST-20260318</t>
        </is>
      </c>
      <c r="B284" t="inlineStr">
        <is>
          <t>SHIFT-POST-20260318</t>
        </is>
      </c>
      <c r="C284" t="inlineStr">
        <is>
          <t>LINE-S01</t>
        </is>
      </c>
      <c r="D284" t="inlineStr">
        <is>
          <t>稳态基准线</t>
        </is>
      </c>
      <c r="E284" t="inlineStr">
        <is>
          <t>稳定生产、波动较小，作为横向比较基准</t>
        </is>
      </c>
      <c r="F284" t="inlineStr">
        <is>
          <t>改善后</t>
        </is>
      </c>
      <c r="G284" s="57" t="n">
        <v>46099</v>
      </c>
      <c r="H284" t="inlineStr">
        <is>
          <t>智能终端系列</t>
        </is>
      </c>
      <c r="I284" s="58" t="n">
        <v>25682</v>
      </c>
      <c r="J284" s="55" t="n">
        <v>0.7776960000000001</v>
      </c>
      <c r="K284" s="55" t="n">
        <v>0.97275</v>
      </c>
      <c r="L284" s="55" t="n">
        <v>0.989264</v>
      </c>
      <c r="M284" s="55">
        <f>J284*K284*L284</f>
        <v/>
      </c>
      <c r="N284" s="58" t="n">
        <v>27267</v>
      </c>
      <c r="O284" s="58">
        <f>ROUND(N284*L284,0)</f>
        <v/>
      </c>
      <c r="P284" s="55">
        <f>IF(N284=0,0,O284/N284)</f>
        <v/>
      </c>
      <c r="Q284" s="58" t="n">
        <v>5566</v>
      </c>
      <c r="R284" s="58" t="n">
        <v>2898</v>
      </c>
      <c r="S284" s="58" t="n">
        <v>18089</v>
      </c>
      <c r="T284" s="58" t="n">
        <v>785</v>
      </c>
      <c r="U284" s="55" t="n">
        <v>0.78</v>
      </c>
      <c r="V284" s="55">
        <f>M284-U284</f>
        <v/>
      </c>
      <c r="W284">
        <f>IF(OR(J284&lt;0.65,L284&lt;0.96,M284&lt;0.6),"高",IF(OR(J284&lt;0.78,K284&lt;0.88,L284&lt;0.98,M284&lt;0.75),"中","低"))</f>
        <v/>
      </c>
      <c r="X284" t="inlineStr">
        <is>
          <t>团队模拟数据（基于公开单线数据派生）</t>
        </is>
      </c>
      <c r="Y284" t="inlineStr">
        <is>
          <t>https://zenodo.org/records/17855209</t>
        </is>
      </c>
      <c r="Z284" t="inlineStr">
        <is>
          <t>SIM-v2.2-20260807-20260804</t>
        </is>
      </c>
      <c r="AA284" t="inlineStr">
        <is>
          <t>基于SHIFT-POST-20260318；应用稳态基准线的改善后参数、确定性周期扰动及停机事件缩放</t>
        </is>
      </c>
    </row>
    <row r="285">
      <c r="A285" t="inlineStr">
        <is>
          <t>LINE-S02-POST-20260318</t>
        </is>
      </c>
      <c r="B285" t="inlineStr">
        <is>
          <t>SHIFT-POST-20260318</t>
        </is>
      </c>
      <c r="C285" t="inlineStr">
        <is>
          <t>LINE-S02</t>
        </is>
      </c>
      <c r="D285" t="inlineStr">
        <is>
          <t>设备瓶颈线</t>
        </is>
      </c>
      <c r="E285" t="inlineStr">
        <is>
          <t>关键设备停机偏多，改善后故障影响逐步收敛</t>
        </is>
      </c>
      <c r="F285" t="inlineStr">
        <is>
          <t>改善后</t>
        </is>
      </c>
      <c r="G285" s="57" t="n">
        <v>46099</v>
      </c>
      <c r="H285" t="inlineStr">
        <is>
          <t>视觉设备系列</t>
        </is>
      </c>
      <c r="I285" s="58" t="n">
        <v>25682</v>
      </c>
      <c r="J285" s="55" t="n">
        <v>0.717029</v>
      </c>
      <c r="K285" s="55" t="n">
        <v>0.949416</v>
      </c>
      <c r="L285" s="55" t="n">
        <v>0.9867089999999999</v>
      </c>
      <c r="M285" s="55">
        <f>J285*K285*L285</f>
        <v/>
      </c>
      <c r="N285" s="58" t="n">
        <v>27021</v>
      </c>
      <c r="O285" s="58">
        <f>ROUND(N285*L285,0)</f>
        <v/>
      </c>
      <c r="P285" s="55">
        <f>IF(N285=0,0,O285/N285)</f>
        <v/>
      </c>
      <c r="Q285" s="58" t="n">
        <v>5742</v>
      </c>
      <c r="R285" s="58" t="n">
        <v>4158</v>
      </c>
      <c r="S285" s="58" t="n">
        <v>17611</v>
      </c>
      <c r="T285" s="58" t="n">
        <v>896</v>
      </c>
      <c r="U285" s="55" t="n">
        <v>0.74</v>
      </c>
      <c r="V285" s="55">
        <f>M285-U285</f>
        <v/>
      </c>
      <c r="W285">
        <f>IF(OR(J285&lt;0.65,L285&lt;0.96,M285&lt;0.6),"高",IF(OR(J285&lt;0.78,K285&lt;0.88,L285&lt;0.98,M285&lt;0.75),"中","低"))</f>
        <v/>
      </c>
      <c r="X285" t="inlineStr">
        <is>
          <t>团队模拟数据（基于公开单线数据派生）</t>
        </is>
      </c>
      <c r="Y285" t="inlineStr">
        <is>
          <t>https://zenodo.org/records/17855209</t>
        </is>
      </c>
      <c r="Z285" t="inlineStr">
        <is>
          <t>SIM-v2.2-20260807-20260804</t>
        </is>
      </c>
      <c r="AA285" t="inlineStr">
        <is>
          <t>基于SHIFT-POST-20260318；应用设备瓶颈线的改善后参数、确定性周期扰动及停机事件缩放</t>
        </is>
      </c>
    </row>
    <row r="286">
      <c r="A286" t="inlineStr">
        <is>
          <t>LINE-S03-POST-20260318</t>
        </is>
      </c>
      <c r="B286" t="inlineStr">
        <is>
          <t>SHIFT-POST-20260318</t>
        </is>
      </c>
      <c r="C286" t="inlineStr">
        <is>
          <t>LINE-S03</t>
        </is>
      </c>
      <c r="D286" t="inlineStr">
        <is>
          <t>质量波动线</t>
        </is>
      </c>
      <c r="E286" t="inlineStr">
        <is>
          <t>产能较高但质量与节拍波动，改善后质量损失下降</t>
        </is>
      </c>
      <c r="F286" t="inlineStr">
        <is>
          <t>改善后</t>
        </is>
      </c>
      <c r="G286" s="57" t="n">
        <v>46099</v>
      </c>
      <c r="H286" t="inlineStr">
        <is>
          <t>音频模组系列</t>
        </is>
      </c>
      <c r="I286" s="58" t="n">
        <v>25682</v>
      </c>
      <c r="J286" s="55" t="n">
        <v>0.771696</v>
      </c>
      <c r="K286" s="55" t="n">
        <v>0.95275</v>
      </c>
      <c r="L286" s="55" t="n">
        <v>0.971153</v>
      </c>
      <c r="M286" s="55">
        <f>J286*K286*L286</f>
        <v/>
      </c>
      <c r="N286" s="58" t="n">
        <v>29795</v>
      </c>
      <c r="O286" s="58">
        <f>ROUND(N286*L286,0)</f>
        <v/>
      </c>
      <c r="P286" s="55">
        <f>IF(N286=0,0,O286/N286)</f>
        <v/>
      </c>
      <c r="Q286" s="58" t="n">
        <v>5625</v>
      </c>
      <c r="R286" s="58" t="n">
        <v>3360</v>
      </c>
      <c r="S286" s="58" t="n">
        <v>19669</v>
      </c>
      <c r="T286" s="58" t="n">
        <v>1024</v>
      </c>
      <c r="U286" s="55" t="n">
        <v>0.76</v>
      </c>
      <c r="V286" s="55">
        <f>M286-U286</f>
        <v/>
      </c>
      <c r="W286">
        <f>IF(OR(J286&lt;0.65,L286&lt;0.96,M286&lt;0.6),"高",IF(OR(J286&lt;0.78,K286&lt;0.88,L286&lt;0.98,M286&lt;0.75),"中","低"))</f>
        <v/>
      </c>
      <c r="X286" t="inlineStr">
        <is>
          <t>团队模拟数据（基于公开单线数据派生）</t>
        </is>
      </c>
      <c r="Y286" t="inlineStr">
        <is>
          <t>https://zenodo.org/records/17855209</t>
        </is>
      </c>
      <c r="Z286" t="inlineStr">
        <is>
          <t>SIM-v2.2-20260807-20260804</t>
        </is>
      </c>
      <c r="AA286" t="inlineStr">
        <is>
          <t>基于SHIFT-POST-20260318；应用质量波动线的改善后参数、确定性周期扰动及停机事件缩放</t>
        </is>
      </c>
    </row>
    <row r="287">
      <c r="A287" t="inlineStr">
        <is>
          <t>LINE-S01-POST-20260319</t>
        </is>
      </c>
      <c r="B287" t="inlineStr">
        <is>
          <t>SHIFT-POST-20260319</t>
        </is>
      </c>
      <c r="C287" t="inlineStr">
        <is>
          <t>LINE-S01</t>
        </is>
      </c>
      <c r="D287" t="inlineStr">
        <is>
          <t>稳态基准线</t>
        </is>
      </c>
      <c r="E287" t="inlineStr">
        <is>
          <t>稳定生产、波动较小，作为横向比较基准</t>
        </is>
      </c>
      <c r="F287" t="inlineStr">
        <is>
          <t>改善后</t>
        </is>
      </c>
      <c r="G287" s="57" t="n">
        <v>46100</v>
      </c>
      <c r="H287" t="inlineStr">
        <is>
          <t>智能终端系列</t>
        </is>
      </c>
      <c r="I287" s="58" t="n">
        <v>24797</v>
      </c>
      <c r="J287" s="55" t="n">
        <v>0.720182</v>
      </c>
      <c r="K287" s="55" t="n">
        <v>0.99975</v>
      </c>
      <c r="L287" s="55" t="n">
        <v>0.991256</v>
      </c>
      <c r="M287" s="55">
        <f>J287*K287*L287</f>
        <v/>
      </c>
      <c r="N287" s="58" t="n">
        <v>23041</v>
      </c>
      <c r="O287" s="58">
        <f>ROUND(N287*L287,0)</f>
        <v/>
      </c>
      <c r="P287" s="55">
        <f>IF(N287=0,0,O287/N287)</f>
        <v/>
      </c>
      <c r="Q287" s="58" t="n">
        <v>5784</v>
      </c>
      <c r="R287" s="58" t="n">
        <v>4914</v>
      </c>
      <c r="S287" s="58" t="n">
        <v>16802</v>
      </c>
      <c r="T287" s="58" t="n">
        <v>675</v>
      </c>
      <c r="U287" s="55" t="n">
        <v>0.78</v>
      </c>
      <c r="V287" s="55">
        <f>M287-U287</f>
        <v/>
      </c>
      <c r="W287">
        <f>IF(OR(J287&lt;0.65,L287&lt;0.96,M287&lt;0.6),"高",IF(OR(J287&lt;0.78,K287&lt;0.88,L287&lt;0.98,M287&lt;0.75),"中","低"))</f>
        <v/>
      </c>
      <c r="X287" t="inlineStr">
        <is>
          <t>团队模拟数据（基于公开单线数据派生）</t>
        </is>
      </c>
      <c r="Y287" t="inlineStr">
        <is>
          <t>https://zenodo.org/records/17855209</t>
        </is>
      </c>
      <c r="Z287" t="inlineStr">
        <is>
          <t>SIM-v2.2-20260807-20260804</t>
        </is>
      </c>
      <c r="AA287" t="inlineStr">
        <is>
          <t>基于SHIFT-POST-20260319；应用稳态基准线的改善后参数、确定性周期扰动及停机事件缩放</t>
        </is>
      </c>
    </row>
    <row r="288">
      <c r="A288" t="inlineStr">
        <is>
          <t>LINE-S02-POST-20260319</t>
        </is>
      </c>
      <c r="B288" t="inlineStr">
        <is>
          <t>SHIFT-POST-20260319</t>
        </is>
      </c>
      <c r="C288" t="inlineStr">
        <is>
          <t>LINE-S02</t>
        </is>
      </c>
      <c r="D288" t="inlineStr">
        <is>
          <t>设备瓶颈线</t>
        </is>
      </c>
      <c r="E288" t="inlineStr">
        <is>
          <t>关键设备停机偏多，改善后故障影响逐步收敛</t>
        </is>
      </c>
      <c r="F288" t="inlineStr">
        <is>
          <t>改善后</t>
        </is>
      </c>
      <c r="G288" s="57" t="n">
        <v>46100</v>
      </c>
      <c r="H288" t="inlineStr">
        <is>
          <t>视觉设备系列</t>
        </is>
      </c>
      <c r="I288" s="58" t="n">
        <v>24797</v>
      </c>
      <c r="J288" s="55" t="n">
        <v>0.684849</v>
      </c>
      <c r="K288" s="55" t="n">
        <v>1.008083</v>
      </c>
      <c r="L288" s="55" t="n">
        <v>0.9971449999999999</v>
      </c>
      <c r="M288" s="55">
        <f>J288*K288*L288</f>
        <v/>
      </c>
      <c r="N288" s="58" t="n">
        <v>21221</v>
      </c>
      <c r="O288" s="58">
        <f>ROUND(N288*L288,0)</f>
        <v/>
      </c>
      <c r="P288" s="55">
        <f>IF(N288=0,0,O288/N288)</f>
        <v/>
      </c>
      <c r="Q288" s="58" t="n">
        <v>5966</v>
      </c>
      <c r="R288" s="58" t="n">
        <v>7068</v>
      </c>
      <c r="S288" s="58" t="n">
        <v>15678</v>
      </c>
      <c r="T288" s="58" t="n">
        <v>771</v>
      </c>
      <c r="U288" s="55" t="n">
        <v>0.74</v>
      </c>
      <c r="V288" s="55">
        <f>M288-U288</f>
        <v/>
      </c>
      <c r="W288">
        <f>IF(OR(J288&lt;0.65,L288&lt;0.96,M288&lt;0.6),"高",IF(OR(J288&lt;0.78,K288&lt;0.88,L288&lt;0.98,M288&lt;0.75),"中","低"))</f>
        <v/>
      </c>
      <c r="X288" t="inlineStr">
        <is>
          <t>团队模拟数据（基于公开单线数据派生）</t>
        </is>
      </c>
      <c r="Y288" t="inlineStr">
        <is>
          <t>https://zenodo.org/records/17855209</t>
        </is>
      </c>
      <c r="Z288" t="inlineStr">
        <is>
          <t>SIM-v2.2-20260807-20260804</t>
        </is>
      </c>
      <c r="AA288" t="inlineStr">
        <is>
          <t>基于SHIFT-POST-20260319；应用设备瓶颈线的改善后参数、确定性周期扰动及停机事件缩放</t>
        </is>
      </c>
    </row>
    <row r="289">
      <c r="A289" t="inlineStr">
        <is>
          <t>LINE-S03-POST-20260319</t>
        </is>
      </c>
      <c r="B289" t="inlineStr">
        <is>
          <t>SHIFT-POST-20260319</t>
        </is>
      </c>
      <c r="C289" t="inlineStr">
        <is>
          <t>LINE-S03</t>
        </is>
      </c>
      <c r="D289" t="inlineStr">
        <is>
          <t>质量波动线</t>
        </is>
      </c>
      <c r="E289" t="inlineStr">
        <is>
          <t>产能较高但质量与节拍波动，改善后质量损失下降</t>
        </is>
      </c>
      <c r="F289" t="inlineStr">
        <is>
          <t>改善后</t>
        </is>
      </c>
      <c r="G289" s="57" t="n">
        <v>46100</v>
      </c>
      <c r="H289" t="inlineStr">
        <is>
          <t>音频模组系列</t>
        </is>
      </c>
      <c r="I289" s="58" t="n">
        <v>24797</v>
      </c>
      <c r="J289" s="55" t="n">
        <v>0.714182</v>
      </c>
      <c r="K289" s="55" t="n">
        <v>0.97975</v>
      </c>
      <c r="L289" s="55" t="n">
        <v>0.98159</v>
      </c>
      <c r="M289" s="55">
        <f>J289*K289*L289</f>
        <v/>
      </c>
      <c r="N289" s="58" t="n">
        <v>25170</v>
      </c>
      <c r="O289" s="58">
        <f>ROUND(N289*L289,0)</f>
        <v/>
      </c>
      <c r="P289" s="55">
        <f>IF(N289=0,0,O289/N289)</f>
        <v/>
      </c>
      <c r="Q289" s="58" t="n">
        <v>5844</v>
      </c>
      <c r="R289" s="58" t="n">
        <v>5688</v>
      </c>
      <c r="S289" s="58" t="n">
        <v>18267</v>
      </c>
      <c r="T289" s="58" t="n">
        <v>881</v>
      </c>
      <c r="U289" s="55" t="n">
        <v>0.76</v>
      </c>
      <c r="V289" s="55">
        <f>M289-U289</f>
        <v/>
      </c>
      <c r="W289">
        <f>IF(OR(J289&lt;0.65,L289&lt;0.96,M289&lt;0.6),"高",IF(OR(J289&lt;0.78,K289&lt;0.88,L289&lt;0.98,M289&lt;0.75),"中","低"))</f>
        <v/>
      </c>
      <c r="X289" t="inlineStr">
        <is>
          <t>团队模拟数据（基于公开单线数据派生）</t>
        </is>
      </c>
      <c r="Y289" t="inlineStr">
        <is>
          <t>https://zenodo.org/records/17855209</t>
        </is>
      </c>
      <c r="Z289" t="inlineStr">
        <is>
          <t>SIM-v2.2-20260807-20260804</t>
        </is>
      </c>
      <c r="AA289" t="inlineStr">
        <is>
          <t>基于SHIFT-POST-20260319；应用质量波动线的改善后参数、确定性周期扰动及停机事件缩放</t>
        </is>
      </c>
    </row>
    <row r="290">
      <c r="A290" t="inlineStr">
        <is>
          <t>LINE-S01-POST-20260320</t>
        </is>
      </c>
      <c r="B290" t="inlineStr">
        <is>
          <t>SHIFT-POST-20260320</t>
        </is>
      </c>
      <c r="C290" t="inlineStr">
        <is>
          <t>LINE-S01</t>
        </is>
      </c>
      <c r="D290" t="inlineStr">
        <is>
          <t>稳态基准线</t>
        </is>
      </c>
      <c r="E290" t="inlineStr">
        <is>
          <t>稳定生产、波动较小，作为横向比较基准</t>
        </is>
      </c>
      <c r="F290" t="inlineStr">
        <is>
          <t>改善后</t>
        </is>
      </c>
      <c r="G290" s="57" t="n">
        <v>46101</v>
      </c>
      <c r="H290" t="inlineStr">
        <is>
          <t>智能终端系列</t>
        </is>
      </c>
      <c r="I290" s="58" t="n">
        <v>24015</v>
      </c>
      <c r="J290" s="55" t="n">
        <v>0.671386</v>
      </c>
      <c r="K290" s="55" t="n">
        <v>1.028787</v>
      </c>
      <c r="L290" s="55" t="n">
        <v>0.977849</v>
      </c>
      <c r="M290" s="55">
        <f>J290*K290*L290</f>
        <v/>
      </c>
      <c r="N290" s="58" t="n">
        <v>24239</v>
      </c>
      <c r="O290" s="58">
        <f>ROUND(N290*L290,0)</f>
        <v/>
      </c>
      <c r="P290" s="55">
        <f>IF(N290=0,0,O290/N290)</f>
        <v/>
      </c>
      <c r="Q290" s="58" t="n">
        <v>5923</v>
      </c>
      <c r="R290" s="58" t="n">
        <v>4836</v>
      </c>
      <c r="S290" s="58" t="n">
        <v>15036</v>
      </c>
      <c r="T290" s="58" t="n">
        <v>719</v>
      </c>
      <c r="U290" s="55" t="n">
        <v>0.78</v>
      </c>
      <c r="V290" s="55">
        <f>M290-U290</f>
        <v/>
      </c>
      <c r="W290">
        <f>IF(OR(J290&lt;0.65,L290&lt;0.96,M290&lt;0.6),"高",IF(OR(J290&lt;0.78,K290&lt;0.88,L290&lt;0.98,M290&lt;0.75),"中","低"))</f>
        <v/>
      </c>
      <c r="X290" t="inlineStr">
        <is>
          <t>团队模拟数据（基于公开单线数据派生）</t>
        </is>
      </c>
      <c r="Y290" t="inlineStr">
        <is>
          <t>https://zenodo.org/records/17855209</t>
        </is>
      </c>
      <c r="Z290" t="inlineStr">
        <is>
          <t>SIM-v2.2-20260807-20260804</t>
        </is>
      </c>
      <c r="AA290" t="inlineStr">
        <is>
          <t>基于SHIFT-POST-20260320；应用稳态基准线的改善后参数、确定性周期扰动及停机事件缩放</t>
        </is>
      </c>
    </row>
    <row r="291">
      <c r="A291" t="inlineStr">
        <is>
          <t>LINE-S02-POST-20260320</t>
        </is>
      </c>
      <c r="B291" t="inlineStr">
        <is>
          <t>SHIFT-POST-20260320</t>
        </is>
      </c>
      <c r="C291" t="inlineStr">
        <is>
          <t>LINE-S02</t>
        </is>
      </c>
      <c r="D291" t="inlineStr">
        <is>
          <t>设备瓶颈线</t>
        </is>
      </c>
      <c r="E291" t="inlineStr">
        <is>
          <t>关键设备停机偏多，改善后故障影响逐步收敛</t>
        </is>
      </c>
      <c r="F291" t="inlineStr">
        <is>
          <t>改善后</t>
        </is>
      </c>
      <c r="G291" s="57" t="n">
        <v>46101</v>
      </c>
      <c r="H291" t="inlineStr">
        <is>
          <t>视觉设备系列</t>
        </is>
      </c>
      <c r="I291" s="58" t="n">
        <v>24015</v>
      </c>
      <c r="J291" s="55" t="n">
        <v>0.636053</v>
      </c>
      <c r="K291" s="55" t="n">
        <v>1.005454</v>
      </c>
      <c r="L291" s="55" t="n">
        <v>0.975294</v>
      </c>
      <c r="M291" s="55">
        <f>J291*K291*L291</f>
        <v/>
      </c>
      <c r="N291" s="58" t="n">
        <v>24039</v>
      </c>
      <c r="O291" s="58">
        <f>ROUND(N291*L291,0)</f>
        <v/>
      </c>
      <c r="P291" s="55">
        <f>IF(N291=0,0,O291/N291)</f>
        <v/>
      </c>
      <c r="Q291" s="58" t="n">
        <v>6110</v>
      </c>
      <c r="R291" s="58" t="n">
        <v>6996</v>
      </c>
      <c r="S291" s="58" t="n">
        <v>14034</v>
      </c>
      <c r="T291" s="58" t="n">
        <v>820</v>
      </c>
      <c r="U291" s="55" t="n">
        <v>0.74</v>
      </c>
      <c r="V291" s="55">
        <f>M291-U291</f>
        <v/>
      </c>
      <c r="W291">
        <f>IF(OR(J291&lt;0.65,L291&lt;0.96,M291&lt;0.6),"高",IF(OR(J291&lt;0.78,K291&lt;0.88,L291&lt;0.98,M291&lt;0.75),"中","低"))</f>
        <v/>
      </c>
      <c r="X291" t="inlineStr">
        <is>
          <t>团队模拟数据（基于公开单线数据派生）</t>
        </is>
      </c>
      <c r="Y291" t="inlineStr">
        <is>
          <t>https://zenodo.org/records/17855209</t>
        </is>
      </c>
      <c r="Z291" t="inlineStr">
        <is>
          <t>SIM-v2.2-20260807-20260804</t>
        </is>
      </c>
      <c r="AA291" t="inlineStr">
        <is>
          <t>基于SHIFT-POST-20260320；应用设备瓶颈线的改善后参数、确定性周期扰动及停机事件缩放</t>
        </is>
      </c>
    </row>
    <row r="292">
      <c r="A292" t="inlineStr">
        <is>
          <t>LINE-S03-POST-20260320</t>
        </is>
      </c>
      <c r="B292" t="inlineStr">
        <is>
          <t>SHIFT-POST-20260320</t>
        </is>
      </c>
      <c r="C292" t="inlineStr">
        <is>
          <t>LINE-S03</t>
        </is>
      </c>
      <c r="D292" t="inlineStr">
        <is>
          <t>质量波动线</t>
        </is>
      </c>
      <c r="E292" t="inlineStr">
        <is>
          <t>产能较高但质量与节拍波动，改善后质量损失下降</t>
        </is>
      </c>
      <c r="F292" t="inlineStr">
        <is>
          <t>改善后</t>
        </is>
      </c>
      <c r="G292" s="57" t="n">
        <v>46101</v>
      </c>
      <c r="H292" t="inlineStr">
        <is>
          <t>音频模组系列</t>
        </is>
      </c>
      <c r="I292" s="58" t="n">
        <v>24015</v>
      </c>
      <c r="J292" s="55" t="n">
        <v>0.665386</v>
      </c>
      <c r="K292" s="55" t="n">
        <v>1.008787</v>
      </c>
      <c r="L292" s="55" t="n">
        <v>0.968182</v>
      </c>
      <c r="M292" s="55">
        <f>J292*K292*L292</f>
        <v/>
      </c>
      <c r="N292" s="58" t="n">
        <v>26492</v>
      </c>
      <c r="O292" s="58">
        <f>ROUND(N292*L292,0)</f>
        <v/>
      </c>
      <c r="P292" s="55">
        <f>IF(N292=0,0,O292/N292)</f>
        <v/>
      </c>
      <c r="Q292" s="58" t="n">
        <v>5986</v>
      </c>
      <c r="R292" s="58" t="n">
        <v>5580</v>
      </c>
      <c r="S292" s="58" t="n">
        <v>15671</v>
      </c>
      <c r="T292" s="58" t="n">
        <v>937</v>
      </c>
      <c r="U292" s="55" t="n">
        <v>0.76</v>
      </c>
      <c r="V292" s="55">
        <f>M292-U292</f>
        <v/>
      </c>
      <c r="W292">
        <f>IF(OR(J292&lt;0.65,L292&lt;0.96,M292&lt;0.6),"高",IF(OR(J292&lt;0.78,K292&lt;0.88,L292&lt;0.98,M292&lt;0.75),"中","低"))</f>
        <v/>
      </c>
      <c r="X292" t="inlineStr">
        <is>
          <t>团队模拟数据（基于公开单线数据派生）</t>
        </is>
      </c>
      <c r="Y292" t="inlineStr">
        <is>
          <t>https://zenodo.org/records/17855209</t>
        </is>
      </c>
      <c r="Z292" t="inlineStr">
        <is>
          <t>SIM-v2.2-20260807-20260804</t>
        </is>
      </c>
      <c r="AA292" t="inlineStr">
        <is>
          <t>基于SHIFT-POST-20260320；应用质量波动线的改善后参数、确定性周期扰动及停机事件缩放</t>
        </is>
      </c>
    </row>
    <row r="293">
      <c r="A293" t="inlineStr">
        <is>
          <t>LINE-S01-POST-20260323</t>
        </is>
      </c>
      <c r="B293" t="inlineStr">
        <is>
          <t>SHIFT-POST-20260323</t>
        </is>
      </c>
      <c r="C293" t="inlineStr">
        <is>
          <t>LINE-S01</t>
        </is>
      </c>
      <c r="D293" t="inlineStr">
        <is>
          <t>稳态基准线</t>
        </is>
      </c>
      <c r="E293" t="inlineStr">
        <is>
          <t>稳定生产、波动较小，作为横向比较基准</t>
        </is>
      </c>
      <c r="F293" t="inlineStr">
        <is>
          <t>改善后</t>
        </is>
      </c>
      <c r="G293" s="57" t="n">
        <v>46104</v>
      </c>
      <c r="H293" t="inlineStr">
        <is>
          <t>智能终端系列</t>
        </is>
      </c>
      <c r="I293" s="58" t="n">
        <v>28525</v>
      </c>
      <c r="J293" s="55" t="n">
        <v>0.756014</v>
      </c>
      <c r="K293" s="55" t="n">
        <v>1.002063</v>
      </c>
      <c r="L293" s="55" t="n">
        <v>0.988737</v>
      </c>
      <c r="M293" s="55">
        <f>J293*K293*L293</f>
        <v/>
      </c>
      <c r="N293" s="58" t="n">
        <v>44888</v>
      </c>
      <c r="O293" s="58">
        <f>ROUND(N293*L293,0)</f>
        <v/>
      </c>
      <c r="P293" s="55">
        <f>IF(N293=0,0,O293/N293)</f>
        <v/>
      </c>
      <c r="Q293" s="58" t="n">
        <v>4252</v>
      </c>
      <c r="R293" s="58" t="n">
        <v>3804</v>
      </c>
      <c r="S293" s="58" t="n">
        <v>19325</v>
      </c>
      <c r="T293" s="58" t="n">
        <v>1030</v>
      </c>
      <c r="U293" s="55" t="n">
        <v>0.78</v>
      </c>
      <c r="V293" s="55">
        <f>M293-U293</f>
        <v/>
      </c>
      <c r="W293">
        <f>IF(OR(J293&lt;0.65,L293&lt;0.96,M293&lt;0.6),"高",IF(OR(J293&lt;0.78,K293&lt;0.88,L293&lt;0.98,M293&lt;0.75),"中","低"))</f>
        <v/>
      </c>
      <c r="X293" t="inlineStr">
        <is>
          <t>团队模拟数据（基于公开单线数据派生）</t>
        </is>
      </c>
      <c r="Y293" t="inlineStr">
        <is>
          <t>https://zenodo.org/records/17855209</t>
        </is>
      </c>
      <c r="Z293" t="inlineStr">
        <is>
          <t>SIM-v2.2-20260807-20260804</t>
        </is>
      </c>
      <c r="AA293" t="inlineStr">
        <is>
          <t>基于SHIFT-POST-20260323；应用稳态基准线的改善后参数、确定性周期扰动及停机事件缩放</t>
        </is>
      </c>
    </row>
    <row r="294">
      <c r="A294" t="inlineStr">
        <is>
          <t>LINE-S02-POST-20260323</t>
        </is>
      </c>
      <c r="B294" t="inlineStr">
        <is>
          <t>SHIFT-POST-20260323</t>
        </is>
      </c>
      <c r="C294" t="inlineStr">
        <is>
          <t>LINE-S02</t>
        </is>
      </c>
      <c r="D294" t="inlineStr">
        <is>
          <t>设备瓶颈线</t>
        </is>
      </c>
      <c r="E294" t="inlineStr">
        <is>
          <t>关键设备停机偏多，改善后故障影响逐步收敛</t>
        </is>
      </c>
      <c r="F294" t="inlineStr">
        <is>
          <t>改善后</t>
        </is>
      </c>
      <c r="G294" s="57" t="n">
        <v>46104</v>
      </c>
      <c r="H294" t="inlineStr">
        <is>
          <t>视觉设备系列</t>
        </is>
      </c>
      <c r="I294" s="58" t="n">
        <v>28525</v>
      </c>
      <c r="J294" s="55" t="n">
        <v>0.695347</v>
      </c>
      <c r="K294" s="55" t="n">
        <v>0.97873</v>
      </c>
      <c r="L294" s="55" t="n">
        <v>0.986182</v>
      </c>
      <c r="M294" s="55">
        <f>J294*K294*L294</f>
        <v/>
      </c>
      <c r="N294" s="58" t="n">
        <v>41317</v>
      </c>
      <c r="O294" s="58">
        <f>ROUND(N294*L294,0)</f>
        <v/>
      </c>
      <c r="P294" s="55">
        <f>IF(N294=0,0,O294/N294)</f>
        <v/>
      </c>
      <c r="Q294" s="58" t="n">
        <v>4386</v>
      </c>
      <c r="R294" s="58" t="n">
        <v>5238</v>
      </c>
      <c r="S294" s="58" t="n">
        <v>18812</v>
      </c>
      <c r="T294" s="58" t="n">
        <v>1176</v>
      </c>
      <c r="U294" s="55" t="n">
        <v>0.74</v>
      </c>
      <c r="V294" s="55">
        <f>M294-U294</f>
        <v/>
      </c>
      <c r="W294">
        <f>IF(OR(J294&lt;0.65,L294&lt;0.96,M294&lt;0.6),"高",IF(OR(J294&lt;0.78,K294&lt;0.88,L294&lt;0.98,M294&lt;0.75),"中","低"))</f>
        <v/>
      </c>
      <c r="X294" t="inlineStr">
        <is>
          <t>团队模拟数据（基于公开单线数据派生）</t>
        </is>
      </c>
      <c r="Y294" t="inlineStr">
        <is>
          <t>https://zenodo.org/records/17855209</t>
        </is>
      </c>
      <c r="Z294" t="inlineStr">
        <is>
          <t>SIM-v2.2-20260807-20260804</t>
        </is>
      </c>
      <c r="AA294" t="inlineStr">
        <is>
          <t>基于SHIFT-POST-20260323；应用设备瓶颈线的改善后参数、确定性周期扰动及停机事件缩放</t>
        </is>
      </c>
    </row>
    <row r="295">
      <c r="A295" t="inlineStr">
        <is>
          <t>LINE-S03-POST-20260323</t>
        </is>
      </c>
      <c r="B295" t="inlineStr">
        <is>
          <t>SHIFT-POST-20260323</t>
        </is>
      </c>
      <c r="C295" t="inlineStr">
        <is>
          <t>LINE-S03</t>
        </is>
      </c>
      <c r="D295" t="inlineStr">
        <is>
          <t>质量波动线</t>
        </is>
      </c>
      <c r="E295" t="inlineStr">
        <is>
          <t>产能较高但质量与节拍波动，改善后质量损失下降</t>
        </is>
      </c>
      <c r="F295" t="inlineStr">
        <is>
          <t>改善后</t>
        </is>
      </c>
      <c r="G295" s="57" t="n">
        <v>46104</v>
      </c>
      <c r="H295" t="inlineStr">
        <is>
          <t>音频模组系列</t>
        </is>
      </c>
      <c r="I295" s="58" t="n">
        <v>28525</v>
      </c>
      <c r="J295" s="55" t="n">
        <v>0.750014</v>
      </c>
      <c r="K295" s="55" t="n">
        <v>0.950397</v>
      </c>
      <c r="L295" s="55" t="n">
        <v>0.970626</v>
      </c>
      <c r="M295" s="55">
        <f>J295*K295*L295</f>
        <v/>
      </c>
      <c r="N295" s="58" t="n">
        <v>49045</v>
      </c>
      <c r="O295" s="58">
        <f>ROUND(N295*L295,0)</f>
        <v/>
      </c>
      <c r="P295" s="55">
        <f>IF(N295=0,0,O295/N295)</f>
        <v/>
      </c>
      <c r="Q295" s="58" t="n">
        <v>4297</v>
      </c>
      <c r="R295" s="58" t="n">
        <v>4362</v>
      </c>
      <c r="S295" s="58" t="n">
        <v>21012</v>
      </c>
      <c r="T295" s="58" t="n">
        <v>1344</v>
      </c>
      <c r="U295" s="55" t="n">
        <v>0.76</v>
      </c>
      <c r="V295" s="55">
        <f>M295-U295</f>
        <v/>
      </c>
      <c r="W295">
        <f>IF(OR(J295&lt;0.65,L295&lt;0.96,M295&lt;0.6),"高",IF(OR(J295&lt;0.78,K295&lt;0.88,L295&lt;0.98,M295&lt;0.75),"中","低"))</f>
        <v/>
      </c>
      <c r="X295" t="inlineStr">
        <is>
          <t>团队模拟数据（基于公开单线数据派生）</t>
        </is>
      </c>
      <c r="Y295" t="inlineStr">
        <is>
          <t>https://zenodo.org/records/17855209</t>
        </is>
      </c>
      <c r="Z295" t="inlineStr">
        <is>
          <t>SIM-v2.2-20260807-20260804</t>
        </is>
      </c>
      <c r="AA295" t="inlineStr">
        <is>
          <t>基于SHIFT-POST-20260323；应用质量波动线的改善后参数、确定性周期扰动及停机事件缩放</t>
        </is>
      </c>
    </row>
    <row r="296">
      <c r="A296" t="inlineStr">
        <is>
          <t>LINE-S01-POST-20260324</t>
        </is>
      </c>
      <c r="B296" t="inlineStr">
        <is>
          <t>SHIFT-POST-20260324</t>
        </is>
      </c>
      <c r="C296" t="inlineStr">
        <is>
          <t>LINE-S01</t>
        </is>
      </c>
      <c r="D296" t="inlineStr">
        <is>
          <t>稳态基准线</t>
        </is>
      </c>
      <c r="E296" t="inlineStr">
        <is>
          <t>稳定生产、波动较小，作为横向比较基准</t>
        </is>
      </c>
      <c r="F296" t="inlineStr">
        <is>
          <t>改善后</t>
        </is>
      </c>
      <c r="G296" s="57" t="n">
        <v>46105</v>
      </c>
      <c r="H296" t="inlineStr">
        <is>
          <t>智能终端系列</t>
        </is>
      </c>
      <c r="I296" s="58" t="n">
        <v>27798</v>
      </c>
      <c r="J296" s="55" t="n">
        <v>0.700572</v>
      </c>
      <c r="K296" s="55" t="n">
        <v>1.007059</v>
      </c>
      <c r="L296" s="55" t="n">
        <v>0.9903110000000001</v>
      </c>
      <c r="M296" s="55">
        <f>J296*K296*L296</f>
        <v/>
      </c>
      <c r="N296" s="58" t="n">
        <v>20423</v>
      </c>
      <c r="O296" s="58">
        <f>ROUND(N296*L296,0)</f>
        <v/>
      </c>
      <c r="P296" s="55">
        <f>IF(N296=0,0,O296/N296)</f>
        <v/>
      </c>
      <c r="Q296" s="58" t="n">
        <v>3000</v>
      </c>
      <c r="R296" s="58" t="n">
        <v>6084</v>
      </c>
      <c r="S296" s="58" t="n">
        <v>18006</v>
      </c>
      <c r="T296" s="58" t="n">
        <v>1024</v>
      </c>
      <c r="U296" s="55" t="n">
        <v>0.78</v>
      </c>
      <c r="V296" s="55">
        <f>M296-U296</f>
        <v/>
      </c>
      <c r="W296">
        <f>IF(OR(J296&lt;0.65,L296&lt;0.96,M296&lt;0.6),"高",IF(OR(J296&lt;0.78,K296&lt;0.88,L296&lt;0.98,M296&lt;0.75),"中","低"))</f>
        <v/>
      </c>
      <c r="X296" t="inlineStr">
        <is>
          <t>团队模拟数据（基于公开单线数据派生）</t>
        </is>
      </c>
      <c r="Y296" t="inlineStr">
        <is>
          <t>https://zenodo.org/records/17855209</t>
        </is>
      </c>
      <c r="Z296" t="inlineStr">
        <is>
          <t>SIM-v2.2-20260807-20260804</t>
        </is>
      </c>
      <c r="AA296" t="inlineStr">
        <is>
          <t>基于SHIFT-POST-20260324；应用稳态基准线的改善后参数、确定性周期扰动及停机事件缩放</t>
        </is>
      </c>
    </row>
    <row r="297">
      <c r="A297" t="inlineStr">
        <is>
          <t>LINE-S02-POST-20260324</t>
        </is>
      </c>
      <c r="B297" t="inlineStr">
        <is>
          <t>SHIFT-POST-20260324</t>
        </is>
      </c>
      <c r="C297" t="inlineStr">
        <is>
          <t>LINE-S02</t>
        </is>
      </c>
      <c r="D297" t="inlineStr">
        <is>
          <t>设备瓶颈线</t>
        </is>
      </c>
      <c r="E297" t="inlineStr">
        <is>
          <t>关键设备停机偏多，改善后故障影响逐步收敛</t>
        </is>
      </c>
      <c r="F297" t="inlineStr">
        <is>
          <t>改善后</t>
        </is>
      </c>
      <c r="G297" s="57" t="n">
        <v>46105</v>
      </c>
      <c r="H297" t="inlineStr">
        <is>
          <t>视觉设备系列</t>
        </is>
      </c>
      <c r="I297" s="58" t="n">
        <v>27798</v>
      </c>
      <c r="J297" s="55" t="n">
        <v>0.665239</v>
      </c>
      <c r="K297" s="55" t="n">
        <v>1.015392</v>
      </c>
      <c r="L297" s="55" t="n">
        <v>0.9962</v>
      </c>
      <c r="M297" s="55">
        <f>J297*K297*L297</f>
        <v/>
      </c>
      <c r="N297" s="58" t="n">
        <v>18814</v>
      </c>
      <c r="O297" s="58">
        <f>ROUND(N297*L297,0)</f>
        <v/>
      </c>
      <c r="P297" s="55">
        <f>IF(N297=0,0,O297/N297)</f>
        <v/>
      </c>
      <c r="Q297" s="58" t="n">
        <v>3095</v>
      </c>
      <c r="R297" s="58" t="n">
        <v>8496</v>
      </c>
      <c r="S297" s="58" t="n">
        <v>16803</v>
      </c>
      <c r="T297" s="58" t="n">
        <v>1169</v>
      </c>
      <c r="U297" s="55" t="n">
        <v>0.74</v>
      </c>
      <c r="V297" s="55">
        <f>M297-U297</f>
        <v/>
      </c>
      <c r="W297">
        <f>IF(OR(J297&lt;0.65,L297&lt;0.96,M297&lt;0.6),"高",IF(OR(J297&lt;0.78,K297&lt;0.88,L297&lt;0.98,M297&lt;0.75),"中","低"))</f>
        <v/>
      </c>
      <c r="X297" t="inlineStr">
        <is>
          <t>团队模拟数据（基于公开单线数据派生）</t>
        </is>
      </c>
      <c r="Y297" t="inlineStr">
        <is>
          <t>https://zenodo.org/records/17855209</t>
        </is>
      </c>
      <c r="Z297" t="inlineStr">
        <is>
          <t>SIM-v2.2-20260807-20260804</t>
        </is>
      </c>
      <c r="AA297" t="inlineStr">
        <is>
          <t>基于SHIFT-POST-20260324；应用设备瓶颈线的改善后参数、确定性周期扰动及停机事件缩放</t>
        </is>
      </c>
    </row>
    <row r="298">
      <c r="A298" t="inlineStr">
        <is>
          <t>LINE-S03-POST-20260324</t>
        </is>
      </c>
      <c r="B298" t="inlineStr">
        <is>
          <t>SHIFT-POST-20260324</t>
        </is>
      </c>
      <c r="C298" t="inlineStr">
        <is>
          <t>LINE-S03</t>
        </is>
      </c>
      <c r="D298" t="inlineStr">
        <is>
          <t>质量波动线</t>
        </is>
      </c>
      <c r="E298" t="inlineStr">
        <is>
          <t>产能较高但质量与节拍波动，改善后质量损失下降</t>
        </is>
      </c>
      <c r="F298" t="inlineStr">
        <is>
          <t>改善后</t>
        </is>
      </c>
      <c r="G298" s="57" t="n">
        <v>46105</v>
      </c>
      <c r="H298" t="inlineStr">
        <is>
          <t>音频模组系列</t>
        </is>
      </c>
      <c r="I298" s="58" t="n">
        <v>27798</v>
      </c>
      <c r="J298" s="55" t="n">
        <v>0.694572</v>
      </c>
      <c r="K298" s="55" t="n">
        <v>0.987059</v>
      </c>
      <c r="L298" s="55" t="n">
        <v>0.980645</v>
      </c>
      <c r="M298" s="55">
        <f>J298*K298*L298</f>
        <v/>
      </c>
      <c r="N298" s="58" t="n">
        <v>20721</v>
      </c>
      <c r="O298" s="58">
        <f>ROUND(N298*L298,0)</f>
        <v/>
      </c>
      <c r="P298" s="55">
        <f>IF(N298=0,0,O298/N298)</f>
        <v/>
      </c>
      <c r="Q298" s="58" t="n">
        <v>3032</v>
      </c>
      <c r="R298" s="58" t="n">
        <v>7026</v>
      </c>
      <c r="S298" s="58" t="n">
        <v>19575</v>
      </c>
      <c r="T298" s="58" t="n">
        <v>1336</v>
      </c>
      <c r="U298" s="55" t="n">
        <v>0.76</v>
      </c>
      <c r="V298" s="55">
        <f>M298-U298</f>
        <v/>
      </c>
      <c r="W298">
        <f>IF(OR(J298&lt;0.65,L298&lt;0.96,M298&lt;0.6),"高",IF(OR(J298&lt;0.78,K298&lt;0.88,L298&lt;0.98,M298&lt;0.75),"中","低"))</f>
        <v/>
      </c>
      <c r="X298" t="inlineStr">
        <is>
          <t>团队模拟数据（基于公开单线数据派生）</t>
        </is>
      </c>
      <c r="Y298" t="inlineStr">
        <is>
          <t>https://zenodo.org/records/17855209</t>
        </is>
      </c>
      <c r="Z298" t="inlineStr">
        <is>
          <t>SIM-v2.2-20260807-20260804</t>
        </is>
      </c>
      <c r="AA298" t="inlineStr">
        <is>
          <t>基于SHIFT-POST-20260324；应用质量波动线的改善后参数、确定性周期扰动及停机事件缩放</t>
        </is>
      </c>
    </row>
    <row r="299">
      <c r="A299" t="inlineStr">
        <is>
          <t>LINE-S01-POST-20260326</t>
        </is>
      </c>
      <c r="B299" t="inlineStr">
        <is>
          <t>SHIFT-POST-20260326</t>
        </is>
      </c>
      <c r="C299" t="inlineStr">
        <is>
          <t>LINE-S01</t>
        </is>
      </c>
      <c r="D299" t="inlineStr">
        <is>
          <t>稳态基准线</t>
        </is>
      </c>
      <c r="E299" t="inlineStr">
        <is>
          <t>稳定生产、波动较小，作为横向比较基准</t>
        </is>
      </c>
      <c r="F299" t="inlineStr">
        <is>
          <t>改善后</t>
        </is>
      </c>
      <c r="G299" s="57" t="n">
        <v>46107</v>
      </c>
      <c r="H299" t="inlineStr">
        <is>
          <t>智能终端系列</t>
        </is>
      </c>
      <c r="I299" s="58" t="n">
        <v>27708</v>
      </c>
      <c r="J299" s="55" t="n">
        <v>0.691234</v>
      </c>
      <c r="K299" s="55" t="n">
        <v>1.025965</v>
      </c>
      <c r="L299" s="55" t="n">
        <v>0.995519</v>
      </c>
      <c r="M299" s="55">
        <f>J299*K299*L299</f>
        <v/>
      </c>
      <c r="N299" s="58" t="n">
        <v>18911</v>
      </c>
      <c r="O299" s="58">
        <f>ROUND(N299*L299,0)</f>
        <v/>
      </c>
      <c r="P299" s="55">
        <f>IF(N299=0,0,O299/N299)</f>
        <v/>
      </c>
      <c r="Q299" s="58" t="n">
        <v>2843</v>
      </c>
      <c r="R299" s="58" t="n">
        <v>6558</v>
      </c>
      <c r="S299" s="58" t="n">
        <v>18194</v>
      </c>
      <c r="T299" s="58" t="n">
        <v>573</v>
      </c>
      <c r="U299" s="55" t="n">
        <v>0.78</v>
      </c>
      <c r="V299" s="55">
        <f>M299-U299</f>
        <v/>
      </c>
      <c r="W299">
        <f>IF(OR(J299&lt;0.65,L299&lt;0.96,M299&lt;0.6),"高",IF(OR(J299&lt;0.78,K299&lt;0.88,L299&lt;0.98,M299&lt;0.75),"中","低"))</f>
        <v/>
      </c>
      <c r="X299" t="inlineStr">
        <is>
          <t>团队模拟数据（基于公开单线数据派生）</t>
        </is>
      </c>
      <c r="Y299" t="inlineStr">
        <is>
          <t>https://zenodo.org/records/17855209</t>
        </is>
      </c>
      <c r="Z299" t="inlineStr">
        <is>
          <t>SIM-v2.2-20260807-20260804</t>
        </is>
      </c>
      <c r="AA299" t="inlineStr">
        <is>
          <t>基于SHIFT-POST-20260326；应用稳态基准线的改善后参数、确定性周期扰动及停机事件缩放</t>
        </is>
      </c>
    </row>
    <row r="300">
      <c r="A300" t="inlineStr">
        <is>
          <t>LINE-S02-POST-20260326</t>
        </is>
      </c>
      <c r="B300" t="inlineStr">
        <is>
          <t>SHIFT-POST-20260326</t>
        </is>
      </c>
      <c r="C300" t="inlineStr">
        <is>
          <t>LINE-S02</t>
        </is>
      </c>
      <c r="D300" t="inlineStr">
        <is>
          <t>设备瓶颈线</t>
        </is>
      </c>
      <c r="E300" t="inlineStr">
        <is>
          <t>关键设备停机偏多，改善后故障影响逐步收敛</t>
        </is>
      </c>
      <c r="F300" t="inlineStr">
        <is>
          <t>改善后</t>
        </is>
      </c>
      <c r="G300" s="57" t="n">
        <v>46107</v>
      </c>
      <c r="H300" t="inlineStr">
        <is>
          <t>视觉设备系列</t>
        </is>
      </c>
      <c r="I300" s="58" t="n">
        <v>27708</v>
      </c>
      <c r="J300" s="55" t="n">
        <v>0.630567</v>
      </c>
      <c r="K300" s="55" t="n">
        <v>1.002632</v>
      </c>
      <c r="L300" s="55" t="n">
        <v>0.992963</v>
      </c>
      <c r="M300" s="55">
        <f>J300*K300*L300</f>
        <v/>
      </c>
      <c r="N300" s="58" t="n">
        <v>18749</v>
      </c>
      <c r="O300" s="58">
        <f>ROUND(N300*L300,0)</f>
        <v/>
      </c>
      <c r="P300" s="55">
        <f>IF(N300=0,0,O300/N300)</f>
        <v/>
      </c>
      <c r="Q300" s="58" t="n">
        <v>2933</v>
      </c>
      <c r="R300" s="58" t="n">
        <v>9420</v>
      </c>
      <c r="S300" s="58" t="n">
        <v>16983</v>
      </c>
      <c r="T300" s="58" t="n">
        <v>654</v>
      </c>
      <c r="U300" s="55" t="n">
        <v>0.74</v>
      </c>
      <c r="V300" s="55">
        <f>M300-U300</f>
        <v/>
      </c>
      <c r="W300">
        <f>IF(OR(J300&lt;0.65,L300&lt;0.96,M300&lt;0.6),"高",IF(OR(J300&lt;0.78,K300&lt;0.88,L300&lt;0.98,M300&lt;0.75),"中","低"))</f>
        <v/>
      </c>
      <c r="X300" t="inlineStr">
        <is>
          <t>团队模拟数据（基于公开单线数据派生）</t>
        </is>
      </c>
      <c r="Y300" t="inlineStr">
        <is>
          <t>https://zenodo.org/records/17855209</t>
        </is>
      </c>
      <c r="Z300" t="inlineStr">
        <is>
          <t>SIM-v2.2-20260807-20260804</t>
        </is>
      </c>
      <c r="AA300" t="inlineStr">
        <is>
          <t>基于SHIFT-POST-20260326；应用设备瓶颈线的改善后参数、确定性周期扰动及停机事件缩放</t>
        </is>
      </c>
    </row>
    <row r="301">
      <c r="A301" t="inlineStr">
        <is>
          <t>LINE-S03-POST-20260326</t>
        </is>
      </c>
      <c r="B301" t="inlineStr">
        <is>
          <t>SHIFT-POST-20260326</t>
        </is>
      </c>
      <c r="C301" t="inlineStr">
        <is>
          <t>LINE-S03</t>
        </is>
      </c>
      <c r="D301" t="inlineStr">
        <is>
          <t>质量波动线</t>
        </is>
      </c>
      <c r="E301" t="inlineStr">
        <is>
          <t>产能较高但质量与节拍波动，改善后质量损失下降</t>
        </is>
      </c>
      <c r="F301" t="inlineStr">
        <is>
          <t>改善后</t>
        </is>
      </c>
      <c r="G301" s="57" t="n">
        <v>46107</v>
      </c>
      <c r="H301" t="inlineStr">
        <is>
          <t>音频模组系列</t>
        </is>
      </c>
      <c r="I301" s="58" t="n">
        <v>27708</v>
      </c>
      <c r="J301" s="55" t="n">
        <v>0.685234</v>
      </c>
      <c r="K301" s="55" t="n">
        <v>1.005965</v>
      </c>
      <c r="L301" s="55" t="n">
        <v>0.985852</v>
      </c>
      <c r="M301" s="55">
        <f>J301*K301*L301</f>
        <v/>
      </c>
      <c r="N301" s="58" t="n">
        <v>20667</v>
      </c>
      <c r="O301" s="58">
        <f>ROUND(N301*L301,0)</f>
        <v/>
      </c>
      <c r="P301" s="55">
        <f>IF(N301=0,0,O301/N301)</f>
        <v/>
      </c>
      <c r="Q301" s="58" t="n">
        <v>2873</v>
      </c>
      <c r="R301" s="58" t="n">
        <v>7626</v>
      </c>
      <c r="S301" s="58" t="n">
        <v>18964</v>
      </c>
      <c r="T301" s="58" t="n">
        <v>748</v>
      </c>
      <c r="U301" s="55" t="n">
        <v>0.76</v>
      </c>
      <c r="V301" s="55">
        <f>M301-U301</f>
        <v/>
      </c>
      <c r="W301">
        <f>IF(OR(J301&lt;0.65,L301&lt;0.96,M301&lt;0.6),"高",IF(OR(J301&lt;0.78,K301&lt;0.88,L301&lt;0.98,M301&lt;0.75),"中","低"))</f>
        <v/>
      </c>
      <c r="X301" t="inlineStr">
        <is>
          <t>团队模拟数据（基于公开单线数据派生）</t>
        </is>
      </c>
      <c r="Y301" t="inlineStr">
        <is>
          <t>https://zenodo.org/records/17855209</t>
        </is>
      </c>
      <c r="Z301" t="inlineStr">
        <is>
          <t>SIM-v2.2-20260807-20260804</t>
        </is>
      </c>
      <c r="AA301" t="inlineStr">
        <is>
          <t>基于SHIFT-POST-20260326；应用质量波动线的改善后参数、确定性周期扰动及停机事件缩放</t>
        </is>
      </c>
    </row>
    <row r="302">
      <c r="A302" t="inlineStr">
        <is>
          <t>LINE-S01-POST-20260327</t>
        </is>
      </c>
      <c r="B302" t="inlineStr">
        <is>
          <t>SHIFT-POST-20260327</t>
        </is>
      </c>
      <c r="C302" t="inlineStr">
        <is>
          <t>LINE-S01</t>
        </is>
      </c>
      <c r="D302" t="inlineStr">
        <is>
          <t>稳态基准线</t>
        </is>
      </c>
      <c r="E302" t="inlineStr">
        <is>
          <t>稳定生产、波动较小，作为横向比较基准</t>
        </is>
      </c>
      <c r="F302" t="inlineStr">
        <is>
          <t>改善后</t>
        </is>
      </c>
      <c r="G302" s="57" t="n">
        <v>46108</v>
      </c>
      <c r="H302" t="inlineStr">
        <is>
          <t>智能终端系列</t>
        </is>
      </c>
      <c r="I302" s="58" t="n">
        <v>26640</v>
      </c>
      <c r="J302" s="55" t="n">
        <v>0.848447</v>
      </c>
      <c r="K302" s="55" t="n">
        <v>0.99793</v>
      </c>
      <c r="L302" s="55" t="n">
        <v>0.954307</v>
      </c>
      <c r="M302" s="55">
        <f>J302*K302*L302</f>
        <v/>
      </c>
      <c r="N302" s="58" t="n">
        <v>20582</v>
      </c>
      <c r="O302" s="58">
        <f>ROUND(N302*L302,0)</f>
        <v/>
      </c>
      <c r="P302" s="55">
        <f>IF(N302=0,0,O302/N302)</f>
        <v/>
      </c>
      <c r="Q302" s="58" t="n">
        <v>4656</v>
      </c>
      <c r="R302" s="58" t="n">
        <v>1002</v>
      </c>
      <c r="S302" s="58" t="n">
        <v>20378</v>
      </c>
      <c r="T302" s="58" t="n">
        <v>1079</v>
      </c>
      <c r="U302" s="55" t="n">
        <v>0.78</v>
      </c>
      <c r="V302" s="55">
        <f>M302-U302</f>
        <v/>
      </c>
      <c r="W302">
        <f>IF(OR(J302&lt;0.65,L302&lt;0.96,M302&lt;0.6),"高",IF(OR(J302&lt;0.78,K302&lt;0.88,L302&lt;0.98,M302&lt;0.75),"中","低"))</f>
        <v/>
      </c>
      <c r="X302" t="inlineStr">
        <is>
          <t>团队模拟数据（基于公开单线数据派生）</t>
        </is>
      </c>
      <c r="Y302" t="inlineStr">
        <is>
          <t>https://zenodo.org/records/17855209</t>
        </is>
      </c>
      <c r="Z302" t="inlineStr">
        <is>
          <t>SIM-v2.2-20260807-20260804</t>
        </is>
      </c>
      <c r="AA302" t="inlineStr">
        <is>
          <t>基于SHIFT-POST-20260327；应用稳态基准线的改善后参数、确定性周期扰动及停机事件缩放</t>
        </is>
      </c>
    </row>
    <row r="303">
      <c r="A303" t="inlineStr">
        <is>
          <t>LINE-S02-POST-20260327</t>
        </is>
      </c>
      <c r="B303" t="inlineStr">
        <is>
          <t>SHIFT-POST-20260327</t>
        </is>
      </c>
      <c r="C303" t="inlineStr">
        <is>
          <t>LINE-S02</t>
        </is>
      </c>
      <c r="D303" t="inlineStr">
        <is>
          <t>设备瓶颈线</t>
        </is>
      </c>
      <c r="E303" t="inlineStr">
        <is>
          <t>关键设备停机偏多，改善后故障影响逐步收敛</t>
        </is>
      </c>
      <c r="F303" t="inlineStr">
        <is>
          <t>改善后</t>
        </is>
      </c>
      <c r="G303" s="57" t="n">
        <v>46108</v>
      </c>
      <c r="H303" t="inlineStr">
        <is>
          <t>视觉设备系列</t>
        </is>
      </c>
      <c r="I303" s="58" t="n">
        <v>26640</v>
      </c>
      <c r="J303" s="55" t="n">
        <v>0.787781</v>
      </c>
      <c r="K303" s="55" t="n">
        <v>0.974597</v>
      </c>
      <c r="L303" s="55" t="n">
        <v>0.960196</v>
      </c>
      <c r="M303" s="55">
        <f>J303*K303*L303</f>
        <v/>
      </c>
      <c r="N303" s="58" t="n">
        <v>18949</v>
      </c>
      <c r="O303" s="58">
        <f>ROUND(N303*L303,0)</f>
        <v/>
      </c>
      <c r="P303" s="55">
        <f>IF(N303=0,0,O303/N303)</f>
        <v/>
      </c>
      <c r="Q303" s="58" t="n">
        <v>4803</v>
      </c>
      <c r="R303" s="58" t="n">
        <v>1434</v>
      </c>
      <c r="S303" s="58" t="n">
        <v>19836</v>
      </c>
      <c r="T303" s="58" t="n">
        <v>1232</v>
      </c>
      <c r="U303" s="55" t="n">
        <v>0.74</v>
      </c>
      <c r="V303" s="55">
        <f>M303-U303</f>
        <v/>
      </c>
      <c r="W303">
        <f>IF(OR(J303&lt;0.65,L303&lt;0.96,M303&lt;0.6),"高",IF(OR(J303&lt;0.78,K303&lt;0.88,L303&lt;0.98,M303&lt;0.75),"中","低"))</f>
        <v/>
      </c>
      <c r="X303" t="inlineStr">
        <is>
          <t>团队模拟数据（基于公开单线数据派生）</t>
        </is>
      </c>
      <c r="Y303" t="inlineStr">
        <is>
          <t>https://zenodo.org/records/17855209</t>
        </is>
      </c>
      <c r="Z303" t="inlineStr">
        <is>
          <t>SIM-v2.2-20260807-20260804</t>
        </is>
      </c>
      <c r="AA303" t="inlineStr">
        <is>
          <t>基于SHIFT-POST-20260327；应用设备瓶颈线的改善后参数、确定性周期扰动及停机事件缩放</t>
        </is>
      </c>
    </row>
    <row r="304">
      <c r="A304" t="inlineStr">
        <is>
          <t>LINE-S03-POST-20260327</t>
        </is>
      </c>
      <c r="B304" t="inlineStr">
        <is>
          <t>SHIFT-POST-20260327</t>
        </is>
      </c>
      <c r="C304" t="inlineStr">
        <is>
          <t>LINE-S03</t>
        </is>
      </c>
      <c r="D304" t="inlineStr">
        <is>
          <t>质量波动线</t>
        </is>
      </c>
      <c r="E304" t="inlineStr">
        <is>
          <t>产能较高但质量与节拍波动，改善后质量损失下降</t>
        </is>
      </c>
      <c r="F304" t="inlineStr">
        <is>
          <t>改善后</t>
        </is>
      </c>
      <c r="G304" s="57" t="n">
        <v>46108</v>
      </c>
      <c r="H304" t="inlineStr">
        <is>
          <t>音频模组系列</t>
        </is>
      </c>
      <c r="I304" s="58" t="n">
        <v>26640</v>
      </c>
      <c r="J304" s="55" t="n">
        <v>0.817114</v>
      </c>
      <c r="K304" s="55" t="n">
        <v>0.946263</v>
      </c>
      <c r="L304" s="55" t="n">
        <v>0.94464</v>
      </c>
      <c r="M304" s="55">
        <f>J304*K304*L304</f>
        <v/>
      </c>
      <c r="N304" s="58" t="n">
        <v>22486</v>
      </c>
      <c r="O304" s="58">
        <f>ROUND(N304*L304,0)</f>
        <v/>
      </c>
      <c r="P304" s="55">
        <f>IF(N304=0,0,O304/N304)</f>
        <v/>
      </c>
      <c r="Q304" s="58" t="n">
        <v>4705</v>
      </c>
      <c r="R304" s="58" t="n">
        <v>1182</v>
      </c>
      <c r="S304" s="58" t="n">
        <v>22156</v>
      </c>
      <c r="T304" s="58" t="n">
        <v>1408</v>
      </c>
      <c r="U304" s="55" t="n">
        <v>0.76</v>
      </c>
      <c r="V304" s="55">
        <f>M304-U304</f>
        <v/>
      </c>
      <c r="W304">
        <f>IF(OR(J304&lt;0.65,L304&lt;0.96,M304&lt;0.6),"高",IF(OR(J304&lt;0.78,K304&lt;0.88,L304&lt;0.98,M304&lt;0.75),"中","低"))</f>
        <v/>
      </c>
      <c r="X304" t="inlineStr">
        <is>
          <t>团队模拟数据（基于公开单线数据派生）</t>
        </is>
      </c>
      <c r="Y304" t="inlineStr">
        <is>
          <t>https://zenodo.org/records/17855209</t>
        </is>
      </c>
      <c r="Z304" t="inlineStr">
        <is>
          <t>SIM-v2.2-20260807-20260804</t>
        </is>
      </c>
      <c r="AA304" t="inlineStr">
        <is>
          <t>基于SHIFT-POST-20260327；应用质量波动线的改善后参数、确定性周期扰动及停机事件缩放</t>
        </is>
      </c>
    </row>
    <row r="305">
      <c r="A305" t="inlineStr">
        <is>
          <t>LINE-S01-POST-20260330</t>
        </is>
      </c>
      <c r="B305" t="inlineStr">
        <is>
          <t>SHIFT-POST-20260330</t>
        </is>
      </c>
      <c r="C305" t="inlineStr">
        <is>
          <t>LINE-S01</t>
        </is>
      </c>
      <c r="D305" t="inlineStr">
        <is>
          <t>稳态基准线</t>
        </is>
      </c>
      <c r="E305" t="inlineStr">
        <is>
          <t>稳定生产、波动较小，作为横向比较基准</t>
        </is>
      </c>
      <c r="F305" t="inlineStr">
        <is>
          <t>改善后</t>
        </is>
      </c>
      <c r="G305" s="57" t="n">
        <v>46111</v>
      </c>
      <c r="H305" t="inlineStr">
        <is>
          <t>智能终端系列</t>
        </is>
      </c>
      <c r="I305" s="58" t="n">
        <v>28805</v>
      </c>
      <c r="J305" s="55" t="n">
        <v>0.7778890000000001</v>
      </c>
      <c r="K305" s="55" t="n">
        <v>0.9514590000000001</v>
      </c>
      <c r="L305" s="55" t="n">
        <v>0.982356</v>
      </c>
      <c r="M305" s="55">
        <f>J305*K305*L305</f>
        <v/>
      </c>
      <c r="N305" s="58" t="n">
        <v>52319</v>
      </c>
      <c r="O305" s="58">
        <f>ROUND(N305*L305,0)</f>
        <v/>
      </c>
      <c r="P305" s="55">
        <f>IF(N305=0,0,O305/N305)</f>
        <v/>
      </c>
      <c r="Q305" s="58" t="n">
        <v>1850</v>
      </c>
      <c r="R305" s="58" t="n">
        <v>4770</v>
      </c>
      <c r="S305" s="58" t="n">
        <v>20536</v>
      </c>
      <c r="T305" s="58" t="n">
        <v>1402</v>
      </c>
      <c r="U305" s="55" t="n">
        <v>0.78</v>
      </c>
      <c r="V305" s="55">
        <f>M305-U305</f>
        <v/>
      </c>
      <c r="W305">
        <f>IF(OR(J305&lt;0.65,L305&lt;0.96,M305&lt;0.6),"高",IF(OR(J305&lt;0.78,K305&lt;0.88,L305&lt;0.98,M305&lt;0.75),"中","低"))</f>
        <v/>
      </c>
      <c r="X305" t="inlineStr">
        <is>
          <t>团队模拟数据（基于公开单线数据派生）</t>
        </is>
      </c>
      <c r="Y305" t="inlineStr">
        <is>
          <t>https://zenodo.org/records/17855209</t>
        </is>
      </c>
      <c r="Z305" t="inlineStr">
        <is>
          <t>SIM-v2.2-20260807-20260804</t>
        </is>
      </c>
      <c r="AA305" t="inlineStr">
        <is>
          <t>基于SHIFT-POST-20260330；应用稳态基准线的改善后参数、确定性周期扰动及停机事件缩放</t>
        </is>
      </c>
    </row>
    <row r="306">
      <c r="A306" t="inlineStr">
        <is>
          <t>LINE-S02-POST-20260330</t>
        </is>
      </c>
      <c r="B306" t="inlineStr">
        <is>
          <t>SHIFT-POST-20260330</t>
        </is>
      </c>
      <c r="C306" t="inlineStr">
        <is>
          <t>LINE-S02</t>
        </is>
      </c>
      <c r="D306" t="inlineStr">
        <is>
          <t>设备瓶颈线</t>
        </is>
      </c>
      <c r="E306" t="inlineStr">
        <is>
          <t>关键设备停机偏多，改善后故障影响逐步收敛</t>
        </is>
      </c>
      <c r="F306" t="inlineStr">
        <is>
          <t>改善后</t>
        </is>
      </c>
      <c r="G306" s="57" t="n">
        <v>46111</v>
      </c>
      <c r="H306" t="inlineStr">
        <is>
          <t>视觉设备系列</t>
        </is>
      </c>
      <c r="I306" s="58" t="n">
        <v>28805</v>
      </c>
      <c r="J306" s="55" t="n">
        <v>0.742556</v>
      </c>
      <c r="K306" s="55" t="n">
        <v>0.959792</v>
      </c>
      <c r="L306" s="55" t="n">
        <v>0.9798</v>
      </c>
      <c r="M306" s="55">
        <f>J306*K306*L306</f>
        <v/>
      </c>
      <c r="N306" s="58" t="n">
        <v>48209</v>
      </c>
      <c r="O306" s="58">
        <f>ROUND(N306*L306,0)</f>
        <v/>
      </c>
      <c r="P306" s="55">
        <f>IF(N306=0,0,O306/N306)</f>
        <v/>
      </c>
      <c r="Q306" s="58" t="n">
        <v>1908</v>
      </c>
      <c r="R306" s="58" t="n">
        <v>6714</v>
      </c>
      <c r="S306" s="58" t="n">
        <v>19165</v>
      </c>
      <c r="T306" s="58" t="n">
        <v>1600</v>
      </c>
      <c r="U306" s="55" t="n">
        <v>0.74</v>
      </c>
      <c r="V306" s="55">
        <f>M306-U306</f>
        <v/>
      </c>
      <c r="W306">
        <f>IF(OR(J306&lt;0.65,L306&lt;0.96,M306&lt;0.6),"高",IF(OR(J306&lt;0.78,K306&lt;0.88,L306&lt;0.98,M306&lt;0.75),"中","低"))</f>
        <v/>
      </c>
      <c r="X306" t="inlineStr">
        <is>
          <t>团队模拟数据（基于公开单线数据派生）</t>
        </is>
      </c>
      <c r="Y306" t="inlineStr">
        <is>
          <t>https://zenodo.org/records/17855209</t>
        </is>
      </c>
      <c r="Z306" t="inlineStr">
        <is>
          <t>SIM-v2.2-20260807-20260804</t>
        </is>
      </c>
      <c r="AA306" t="inlineStr">
        <is>
          <t>基于SHIFT-POST-20260330；应用设备瓶颈线的改善后参数、确定性周期扰动及停机事件缩放</t>
        </is>
      </c>
    </row>
    <row r="307">
      <c r="A307" t="inlineStr">
        <is>
          <t>LINE-S03-POST-20260330</t>
        </is>
      </c>
      <c r="B307" t="inlineStr">
        <is>
          <t>SHIFT-POST-20260330</t>
        </is>
      </c>
      <c r="C307" t="inlineStr">
        <is>
          <t>LINE-S03</t>
        </is>
      </c>
      <c r="D307" t="inlineStr">
        <is>
          <t>质量波动线</t>
        </is>
      </c>
      <c r="E307" t="inlineStr">
        <is>
          <t>产能较高但质量与节拍波动，改善后质量损失下降</t>
        </is>
      </c>
      <c r="F307" t="inlineStr">
        <is>
          <t>改善后</t>
        </is>
      </c>
      <c r="G307" s="57" t="n">
        <v>46111</v>
      </c>
      <c r="H307" t="inlineStr">
        <is>
          <t>音频模组系列</t>
        </is>
      </c>
      <c r="I307" s="58" t="n">
        <v>28805</v>
      </c>
      <c r="J307" s="55" t="n">
        <v>0.771889</v>
      </c>
      <c r="K307" s="55" t="n">
        <v>0.931459</v>
      </c>
      <c r="L307" s="55" t="n">
        <v>0.972689</v>
      </c>
      <c r="M307" s="55">
        <f>J307*K307*L307</f>
        <v/>
      </c>
      <c r="N307" s="58" t="n">
        <v>53108</v>
      </c>
      <c r="O307" s="58">
        <f>ROUND(N307*L307,0)</f>
        <v/>
      </c>
      <c r="P307" s="55">
        <f>IF(N307=0,0,O307/N307)</f>
        <v/>
      </c>
      <c r="Q307" s="58" t="n">
        <v>1869</v>
      </c>
      <c r="R307" s="58" t="n">
        <v>5430</v>
      </c>
      <c r="S307" s="58" t="n">
        <v>22325</v>
      </c>
      <c r="T307" s="58" t="n">
        <v>1829</v>
      </c>
      <c r="U307" s="55" t="n">
        <v>0.76</v>
      </c>
      <c r="V307" s="55">
        <f>M307-U307</f>
        <v/>
      </c>
      <c r="W307">
        <f>IF(OR(J307&lt;0.65,L307&lt;0.96,M307&lt;0.6),"高",IF(OR(J307&lt;0.78,K307&lt;0.88,L307&lt;0.98,M307&lt;0.75),"中","低"))</f>
        <v/>
      </c>
      <c r="X307" t="inlineStr">
        <is>
          <t>团队模拟数据（基于公开单线数据派生）</t>
        </is>
      </c>
      <c r="Y307" t="inlineStr">
        <is>
          <t>https://zenodo.org/records/17855209</t>
        </is>
      </c>
      <c r="Z307" t="inlineStr">
        <is>
          <t>SIM-v2.2-20260807-20260804</t>
        </is>
      </c>
      <c r="AA307" t="inlineStr">
        <is>
          <t>基于SHIFT-POST-20260330；应用质量波动线的改善后参数、确定性周期扰动及停机事件缩放</t>
        </is>
      </c>
    </row>
    <row r="308">
      <c r="A308" t="inlineStr">
        <is>
          <t>LINE-S01-POST-20260331</t>
        </is>
      </c>
      <c r="B308" t="inlineStr">
        <is>
          <t>SHIFT-POST-20260331</t>
        </is>
      </c>
      <c r="C308" t="inlineStr">
        <is>
          <t>LINE-S01</t>
        </is>
      </c>
      <c r="D308" t="inlineStr">
        <is>
          <t>稳态基准线</t>
        </is>
      </c>
      <c r="E308" t="inlineStr">
        <is>
          <t>稳定生产、波动较小，作为横向比较基准</t>
        </is>
      </c>
      <c r="F308" t="inlineStr">
        <is>
          <t>改善后</t>
        </is>
      </c>
      <c r="G308" s="57" t="n">
        <v>46112</v>
      </c>
      <c r="H308" t="inlineStr">
        <is>
          <t>智能终端系列</t>
        </is>
      </c>
      <c r="I308" s="58" t="n">
        <v>33857</v>
      </c>
      <c r="J308" s="55" t="n">
        <v>0.485061</v>
      </c>
      <c r="K308" s="55" t="n">
        <v>0.911999</v>
      </c>
      <c r="L308" s="55" t="n">
        <v>0.970333</v>
      </c>
      <c r="M308" s="55">
        <f>J308*K308*L308</f>
        <v/>
      </c>
      <c r="N308" s="58" t="n">
        <v>20459</v>
      </c>
      <c r="O308" s="58">
        <f>ROUND(N308*L308,0)</f>
        <v/>
      </c>
      <c r="P308" s="55">
        <f>IF(N308=0,0,O308/N308)</f>
        <v/>
      </c>
      <c r="Q308" s="58" t="n">
        <v>16141</v>
      </c>
      <c r="R308" s="58" t="n">
        <v>14124</v>
      </c>
      <c r="S308" s="58" t="n">
        <v>13609</v>
      </c>
      <c r="T308" s="58" t="n">
        <v>1501</v>
      </c>
      <c r="U308" s="55" t="n">
        <v>0.78</v>
      </c>
      <c r="V308" s="55">
        <f>M308-U308</f>
        <v/>
      </c>
      <c r="W308">
        <f>IF(OR(J308&lt;0.65,L308&lt;0.96,M308&lt;0.6),"高",IF(OR(J308&lt;0.78,K308&lt;0.88,L308&lt;0.98,M308&lt;0.75),"中","低"))</f>
        <v/>
      </c>
      <c r="X308" t="inlineStr">
        <is>
          <t>团队模拟数据（基于公开单线数据派生）</t>
        </is>
      </c>
      <c r="Y308" t="inlineStr">
        <is>
          <t>https://zenodo.org/records/17855209</t>
        </is>
      </c>
      <c r="Z308" t="inlineStr">
        <is>
          <t>SIM-v2.2-20260807-20260804</t>
        </is>
      </c>
      <c r="AA308" t="inlineStr">
        <is>
          <t>基于SHIFT-POST-20260331；应用稳态基准线的改善后参数、确定性周期扰动及停机事件缩放</t>
        </is>
      </c>
    </row>
    <row r="309">
      <c r="A309" t="inlineStr">
        <is>
          <t>LINE-S02-POST-20260331</t>
        </is>
      </c>
      <c r="B309" t="inlineStr">
        <is>
          <t>SHIFT-POST-20260331</t>
        </is>
      </c>
      <c r="C309" t="inlineStr">
        <is>
          <t>LINE-S02</t>
        </is>
      </c>
      <c r="D309" t="inlineStr">
        <is>
          <t>设备瓶颈线</t>
        </is>
      </c>
      <c r="E309" t="inlineStr">
        <is>
          <t>关键设备停机偏多，改善后故障影响逐步收敛</t>
        </is>
      </c>
      <c r="F309" t="inlineStr">
        <is>
          <t>改善后</t>
        </is>
      </c>
      <c r="G309" s="57" t="n">
        <v>46112</v>
      </c>
      <c r="H309" t="inlineStr">
        <is>
          <t>视觉设备系列</t>
        </is>
      </c>
      <c r="I309" s="58" t="n">
        <v>33857</v>
      </c>
      <c r="J309" s="55" t="n">
        <v>0.424394</v>
      </c>
      <c r="K309" s="55" t="n">
        <v>0.888665</v>
      </c>
      <c r="L309" s="55" t="n">
        <v>0.967778</v>
      </c>
      <c r="M309" s="55">
        <f>J309*K309*L309</f>
        <v/>
      </c>
      <c r="N309" s="58" t="n">
        <v>20277</v>
      </c>
      <c r="O309" s="58">
        <f>ROUND(N309*L309,0)</f>
        <v/>
      </c>
      <c r="P309" s="55">
        <f>IF(N309=0,0,O309/N309)</f>
        <v/>
      </c>
      <c r="Q309" s="58" t="n">
        <v>16650</v>
      </c>
      <c r="R309" s="58" t="n">
        <v>18654</v>
      </c>
      <c r="S309" s="58" t="n">
        <v>13250</v>
      </c>
      <c r="T309" s="58" t="n">
        <v>1713</v>
      </c>
      <c r="U309" s="55" t="n">
        <v>0.74</v>
      </c>
      <c r="V309" s="55">
        <f>M309-U309</f>
        <v/>
      </c>
      <c r="W309">
        <f>IF(OR(J309&lt;0.65,L309&lt;0.96,M309&lt;0.6),"高",IF(OR(J309&lt;0.78,K309&lt;0.88,L309&lt;0.98,M309&lt;0.75),"中","低"))</f>
        <v/>
      </c>
      <c r="X309" t="inlineStr">
        <is>
          <t>团队模拟数据（基于公开单线数据派生）</t>
        </is>
      </c>
      <c r="Y309" t="inlineStr">
        <is>
          <t>https://zenodo.org/records/17855209</t>
        </is>
      </c>
      <c r="Z309" t="inlineStr">
        <is>
          <t>SIM-v2.2-20260807-20260804</t>
        </is>
      </c>
      <c r="AA309" t="inlineStr">
        <is>
          <t>基于SHIFT-POST-20260331；应用设备瓶颈线的改善后参数、确定性周期扰动及停机事件缩放</t>
        </is>
      </c>
    </row>
    <row r="310">
      <c r="A310" t="inlineStr">
        <is>
          <t>LINE-S03-POST-20260331</t>
        </is>
      </c>
      <c r="B310" t="inlineStr">
        <is>
          <t>SHIFT-POST-20260331</t>
        </is>
      </c>
      <c r="C310" t="inlineStr">
        <is>
          <t>LINE-S03</t>
        </is>
      </c>
      <c r="D310" t="inlineStr">
        <is>
          <t>质量波动线</t>
        </is>
      </c>
      <c r="E310" t="inlineStr">
        <is>
          <t>产能较高但质量与节拍波动，改善后质量损失下降</t>
        </is>
      </c>
      <c r="F310" t="inlineStr">
        <is>
          <t>改善后</t>
        </is>
      </c>
      <c r="G310" s="57" t="n">
        <v>46112</v>
      </c>
      <c r="H310" t="inlineStr">
        <is>
          <t>音频模组系列</t>
        </is>
      </c>
      <c r="I310" s="58" t="n">
        <v>33857</v>
      </c>
      <c r="J310" s="55" t="n">
        <v>0.479061</v>
      </c>
      <c r="K310" s="55" t="n">
        <v>0.891999</v>
      </c>
      <c r="L310" s="55" t="n">
        <v>0.960667</v>
      </c>
      <c r="M310" s="55">
        <f>J310*K310*L310</f>
        <v/>
      </c>
      <c r="N310" s="58" t="n">
        <v>22356</v>
      </c>
      <c r="O310" s="58">
        <f>ROUND(N310*L310,0)</f>
        <v/>
      </c>
      <c r="P310" s="55">
        <f>IF(N310=0,0,O310/N310)</f>
        <v/>
      </c>
      <c r="Q310" s="58" t="n">
        <v>16310</v>
      </c>
      <c r="R310" s="58" t="n">
        <v>14844</v>
      </c>
      <c r="S310" s="58" t="n">
        <v>14797</v>
      </c>
      <c r="T310" s="58" t="n">
        <v>1957</v>
      </c>
      <c r="U310" s="55" t="n">
        <v>0.76</v>
      </c>
      <c r="V310" s="55">
        <f>M310-U310</f>
        <v/>
      </c>
      <c r="W310">
        <f>IF(OR(J310&lt;0.65,L310&lt;0.96,M310&lt;0.6),"高",IF(OR(J310&lt;0.78,K310&lt;0.88,L310&lt;0.98,M310&lt;0.75),"中","低"))</f>
        <v/>
      </c>
      <c r="X310" t="inlineStr">
        <is>
          <t>团队模拟数据（基于公开单线数据派生）</t>
        </is>
      </c>
      <c r="Y310" t="inlineStr">
        <is>
          <t>https://zenodo.org/records/17855209</t>
        </is>
      </c>
      <c r="Z310" t="inlineStr">
        <is>
          <t>SIM-v2.2-20260807-20260804</t>
        </is>
      </c>
      <c r="AA310" t="inlineStr">
        <is>
          <t>基于SHIFT-POST-20260331；应用质量波动线的改善后参数、确定性周期扰动及停机事件缩放</t>
        </is>
      </c>
    </row>
    <row r="311">
      <c r="A311" t="inlineStr">
        <is>
          <t>LINE-S01-POST-20260402</t>
        </is>
      </c>
      <c r="B311" t="inlineStr">
        <is>
          <t>SHIFT-POST-20260402</t>
        </is>
      </c>
      <c r="C311" t="inlineStr">
        <is>
          <t>LINE-S01</t>
        </is>
      </c>
      <c r="D311" t="inlineStr">
        <is>
          <t>稳态基准线</t>
        </is>
      </c>
      <c r="E311" t="inlineStr">
        <is>
          <t>稳定生产、波动较小，作为横向比较基准</t>
        </is>
      </c>
      <c r="F311" t="inlineStr">
        <is>
          <t>改善后</t>
        </is>
      </c>
      <c r="G311" s="57" t="n">
        <v>46114</v>
      </c>
      <c r="H311" t="inlineStr">
        <is>
          <t>智能终端系列</t>
        </is>
      </c>
      <c r="I311" s="58" t="n">
        <v>29720</v>
      </c>
      <c r="J311" s="55" t="n">
        <v>0.679732</v>
      </c>
      <c r="K311" s="55" t="n">
        <v>1.01945</v>
      </c>
      <c r="L311" s="55" t="n">
        <v>0.98075</v>
      </c>
      <c r="M311" s="55">
        <f>J311*K311*L311</f>
        <v/>
      </c>
      <c r="N311" s="58" t="n">
        <v>20677</v>
      </c>
      <c r="O311" s="58">
        <f>ROUND(N311*L311,0)</f>
        <v/>
      </c>
      <c r="P311" s="55">
        <f>IF(N311=0,0,O311/N311)</f>
        <v/>
      </c>
      <c r="Q311" s="58" t="n">
        <v>20833</v>
      </c>
      <c r="R311" s="58" t="n">
        <v>6756</v>
      </c>
      <c r="S311" s="58" t="n">
        <v>17853</v>
      </c>
      <c r="T311" s="58" t="n">
        <v>1112</v>
      </c>
      <c r="U311" s="55" t="n">
        <v>0.78</v>
      </c>
      <c r="V311" s="55">
        <f>M311-U311</f>
        <v/>
      </c>
      <c r="W311">
        <f>IF(OR(J311&lt;0.65,L311&lt;0.96,M311&lt;0.6),"高",IF(OR(J311&lt;0.78,K311&lt;0.88,L311&lt;0.98,M311&lt;0.75),"中","低"))</f>
        <v/>
      </c>
      <c r="X311" t="inlineStr">
        <is>
          <t>团队模拟数据（基于公开单线数据派生）</t>
        </is>
      </c>
      <c r="Y311" t="inlineStr">
        <is>
          <t>https://zenodo.org/records/17855209</t>
        </is>
      </c>
      <c r="Z311" t="inlineStr">
        <is>
          <t>SIM-v2.2-20260807-20260804</t>
        </is>
      </c>
      <c r="AA311" t="inlineStr">
        <is>
          <t>基于SHIFT-POST-20260402；应用稳态基准线的改善后参数、确定性周期扰动及停机事件缩放</t>
        </is>
      </c>
    </row>
    <row r="312">
      <c r="A312" t="inlineStr">
        <is>
          <t>LINE-S02-POST-20260402</t>
        </is>
      </c>
      <c r="B312" t="inlineStr">
        <is>
          <t>SHIFT-POST-20260402</t>
        </is>
      </c>
      <c r="C312" t="inlineStr">
        <is>
          <t>LINE-S02</t>
        </is>
      </c>
      <c r="D312" t="inlineStr">
        <is>
          <t>设备瓶颈线</t>
        </is>
      </c>
      <c r="E312" t="inlineStr">
        <is>
          <t>关键设备停机偏多，改善后故障影响逐步收敛</t>
        </is>
      </c>
      <c r="F312" t="inlineStr">
        <is>
          <t>改善后</t>
        </is>
      </c>
      <c r="G312" s="57" t="n">
        <v>46114</v>
      </c>
      <c r="H312" t="inlineStr">
        <is>
          <t>视觉设备系列</t>
        </is>
      </c>
      <c r="I312" s="58" t="n">
        <v>29720</v>
      </c>
      <c r="J312" s="55" t="n">
        <v>0.619066</v>
      </c>
      <c r="K312" s="55" t="n">
        <v>1.027783</v>
      </c>
      <c r="L312" s="55" t="n">
        <v>0.986639</v>
      </c>
      <c r="M312" s="55">
        <f>J312*K312*L312</f>
        <v/>
      </c>
      <c r="N312" s="58" t="n">
        <v>19041</v>
      </c>
      <c r="O312" s="58">
        <f>ROUND(N312*L312,0)</f>
        <v/>
      </c>
      <c r="P312" s="55">
        <f>IF(N312=0,0,O312/N312)</f>
        <v/>
      </c>
      <c r="Q312" s="58" t="n">
        <v>21490</v>
      </c>
      <c r="R312" s="58" t="n">
        <v>9276</v>
      </c>
      <c r="S312" s="58" t="n">
        <v>16658</v>
      </c>
      <c r="T312" s="58" t="n">
        <v>1269</v>
      </c>
      <c r="U312" s="55" t="n">
        <v>0.74</v>
      </c>
      <c r="V312" s="55">
        <f>M312-U312</f>
        <v/>
      </c>
      <c r="W312">
        <f>IF(OR(J312&lt;0.65,L312&lt;0.96,M312&lt;0.6),"高",IF(OR(J312&lt;0.78,K312&lt;0.88,L312&lt;0.98,M312&lt;0.75),"中","低"))</f>
        <v/>
      </c>
      <c r="X312" t="inlineStr">
        <is>
          <t>团队模拟数据（基于公开单线数据派生）</t>
        </is>
      </c>
      <c r="Y312" t="inlineStr">
        <is>
          <t>https://zenodo.org/records/17855209</t>
        </is>
      </c>
      <c r="Z312" t="inlineStr">
        <is>
          <t>SIM-v2.2-20260807-20260804</t>
        </is>
      </c>
      <c r="AA312" t="inlineStr">
        <is>
          <t>基于SHIFT-POST-20260402；应用设备瓶颈线的改善后参数、确定性周期扰动及停机事件缩放</t>
        </is>
      </c>
    </row>
    <row r="313">
      <c r="A313" t="inlineStr">
        <is>
          <t>LINE-S03-POST-20260402</t>
        </is>
      </c>
      <c r="B313" t="inlineStr">
        <is>
          <t>SHIFT-POST-20260402</t>
        </is>
      </c>
      <c r="C313" t="inlineStr">
        <is>
          <t>LINE-S03</t>
        </is>
      </c>
      <c r="D313" t="inlineStr">
        <is>
          <t>质量波动线</t>
        </is>
      </c>
      <c r="E313" t="inlineStr">
        <is>
          <t>产能较高但质量与节拍波动，改善后质量损失下降</t>
        </is>
      </c>
      <c r="F313" t="inlineStr">
        <is>
          <t>改善后</t>
        </is>
      </c>
      <c r="G313" s="57" t="n">
        <v>46114</v>
      </c>
      <c r="H313" t="inlineStr">
        <is>
          <t>音频模组系列</t>
        </is>
      </c>
      <c r="I313" s="58" t="n">
        <v>29720</v>
      </c>
      <c r="J313" s="55" t="n">
        <v>0.6483989999999999</v>
      </c>
      <c r="K313" s="55" t="n">
        <v>0.9994499999999999</v>
      </c>
      <c r="L313" s="55" t="n">
        <v>0.971083</v>
      </c>
      <c r="M313" s="55">
        <f>J313*K313*L313</f>
        <v/>
      </c>
      <c r="N313" s="58" t="n">
        <v>22587</v>
      </c>
      <c r="O313" s="58">
        <f>ROUND(N313*L313,0)</f>
        <v/>
      </c>
      <c r="P313" s="55">
        <f>IF(N313=0,0,O313/N313)</f>
        <v/>
      </c>
      <c r="Q313" s="58" t="n">
        <v>21052</v>
      </c>
      <c r="R313" s="58" t="n">
        <v>7824</v>
      </c>
      <c r="S313" s="58" t="n">
        <v>19410</v>
      </c>
      <c r="T313" s="58" t="n">
        <v>1451</v>
      </c>
      <c r="U313" s="55" t="n">
        <v>0.76</v>
      </c>
      <c r="V313" s="55">
        <f>M313-U313</f>
        <v/>
      </c>
      <c r="W313">
        <f>IF(OR(J313&lt;0.65,L313&lt;0.96,M313&lt;0.6),"高",IF(OR(J313&lt;0.78,K313&lt;0.88,L313&lt;0.98,M313&lt;0.75),"中","低"))</f>
        <v/>
      </c>
      <c r="X313" t="inlineStr">
        <is>
          <t>团队模拟数据（基于公开单线数据派生）</t>
        </is>
      </c>
      <c r="Y313" t="inlineStr">
        <is>
          <t>https://zenodo.org/records/17855209</t>
        </is>
      </c>
      <c r="Z313" t="inlineStr">
        <is>
          <t>SIM-v2.2-20260807-20260804</t>
        </is>
      </c>
      <c r="AA313" t="inlineStr">
        <is>
          <t>基于SHIFT-POST-20260402；应用质量波动线的改善后参数、确定性周期扰动及停机事件缩放</t>
        </is>
      </c>
    </row>
    <row r="314">
      <c r="A314" t="inlineStr">
        <is>
          <t>LINE-S01-POST-20260403</t>
        </is>
      </c>
      <c r="B314" t="inlineStr">
        <is>
          <t>SHIFT-POST-20260403</t>
        </is>
      </c>
      <c r="C314" t="inlineStr">
        <is>
          <t>LINE-S01</t>
        </is>
      </c>
      <c r="D314" t="inlineStr">
        <is>
          <t>稳态基准线</t>
        </is>
      </c>
      <c r="E314" t="inlineStr">
        <is>
          <t>稳定生产、波动较小，作为横向比较基准</t>
        </is>
      </c>
      <c r="F314" t="inlineStr">
        <is>
          <t>改善后</t>
        </is>
      </c>
      <c r="G314" s="57" t="n">
        <v>46115</v>
      </c>
      <c r="H314" t="inlineStr">
        <is>
          <t>智能终端系列</t>
        </is>
      </c>
      <c r="I314" s="58" t="n">
        <v>9143</v>
      </c>
      <c r="J314" s="55" t="n">
        <v>0.649131</v>
      </c>
      <c r="K314" s="55" t="n">
        <v>1.08</v>
      </c>
      <c r="L314" s="55" t="n">
        <v>0.984594</v>
      </c>
      <c r="M314" s="55">
        <f>J314*K314*L314</f>
        <v/>
      </c>
      <c r="N314" s="58" t="n">
        <v>6497</v>
      </c>
      <c r="O314" s="58">
        <f>ROUND(N314*L314,0)</f>
        <v/>
      </c>
      <c r="P314" s="55">
        <f>IF(N314=0,0,O314/N314)</f>
        <v/>
      </c>
      <c r="Q314" s="58" t="n">
        <v>1397</v>
      </c>
      <c r="R314" s="58" t="n">
        <v>2664</v>
      </c>
      <c r="S314" s="58" t="n">
        <v>5583</v>
      </c>
      <c r="T314" s="58" t="n">
        <v>214</v>
      </c>
      <c r="U314" s="55" t="n">
        <v>0.78</v>
      </c>
      <c r="V314" s="55">
        <f>M314-U314</f>
        <v/>
      </c>
      <c r="W314">
        <f>IF(OR(J314&lt;0.65,L314&lt;0.96,M314&lt;0.6),"高",IF(OR(J314&lt;0.78,K314&lt;0.88,L314&lt;0.98,M314&lt;0.75),"中","低"))</f>
        <v/>
      </c>
      <c r="X314" t="inlineStr">
        <is>
          <t>团队模拟数据（基于公开单线数据派生）</t>
        </is>
      </c>
      <c r="Y314" t="inlineStr">
        <is>
          <t>https://zenodo.org/records/17855209</t>
        </is>
      </c>
      <c r="Z314" t="inlineStr">
        <is>
          <t>SIM-v2.2-20260807-20260804</t>
        </is>
      </c>
      <c r="AA314" t="inlineStr">
        <is>
          <t>基于SHIFT-POST-20260403；应用稳态基准线的改善后参数、确定性周期扰动及停机事件缩放</t>
        </is>
      </c>
    </row>
    <row r="315">
      <c r="A315" t="inlineStr">
        <is>
          <t>LINE-S02-POST-20260403</t>
        </is>
      </c>
      <c r="B315" t="inlineStr">
        <is>
          <t>SHIFT-POST-20260403</t>
        </is>
      </c>
      <c r="C315" t="inlineStr">
        <is>
          <t>LINE-S02</t>
        </is>
      </c>
      <c r="D315" t="inlineStr">
        <is>
          <t>设备瓶颈线</t>
        </is>
      </c>
      <c r="E315" t="inlineStr">
        <is>
          <t>关键设备停机偏多，改善后故障影响逐步收敛</t>
        </is>
      </c>
      <c r="F315" t="inlineStr">
        <is>
          <t>改善后</t>
        </is>
      </c>
      <c r="G315" s="57" t="n">
        <v>46115</v>
      </c>
      <c r="H315" t="inlineStr">
        <is>
          <t>视觉设备系列</t>
        </is>
      </c>
      <c r="I315" s="58" t="n">
        <v>9143</v>
      </c>
      <c r="J315" s="55" t="n">
        <v>0.613797</v>
      </c>
      <c r="K315" s="55" t="n">
        <v>1.069587</v>
      </c>
      <c r="L315" s="55" t="n">
        <v>0.982038</v>
      </c>
      <c r="M315" s="55">
        <f>J315*K315*L315</f>
        <v/>
      </c>
      <c r="N315" s="58" t="n">
        <v>6445</v>
      </c>
      <c r="O315" s="58">
        <f>ROUND(N315*L315,0)</f>
        <v/>
      </c>
      <c r="P315" s="55">
        <f>IF(N315=0,0,O315/N315)</f>
        <v/>
      </c>
      <c r="Q315" s="58" t="n">
        <v>1441</v>
      </c>
      <c r="R315" s="58" t="n">
        <v>3792</v>
      </c>
      <c r="S315" s="58" t="n">
        <v>5211</v>
      </c>
      <c r="T315" s="58" t="n">
        <v>245</v>
      </c>
      <c r="U315" s="55" t="n">
        <v>0.74</v>
      </c>
      <c r="V315" s="55">
        <f>M315-U315</f>
        <v/>
      </c>
      <c r="W315">
        <f>IF(OR(J315&lt;0.65,L315&lt;0.96,M315&lt;0.6),"高",IF(OR(J315&lt;0.78,K315&lt;0.88,L315&lt;0.98,M315&lt;0.75),"中","低"))</f>
        <v/>
      </c>
      <c r="X315" t="inlineStr">
        <is>
          <t>团队模拟数据（基于公开单线数据派生）</t>
        </is>
      </c>
      <c r="Y315" t="inlineStr">
        <is>
          <t>https://zenodo.org/records/17855209</t>
        </is>
      </c>
      <c r="Z315" t="inlineStr">
        <is>
          <t>SIM-v2.2-20260807-20260804</t>
        </is>
      </c>
      <c r="AA315" t="inlineStr">
        <is>
          <t>基于SHIFT-POST-20260403；应用设备瓶颈线的改善后参数、确定性周期扰动及停机事件缩放</t>
        </is>
      </c>
    </row>
    <row r="316">
      <c r="A316" t="inlineStr">
        <is>
          <t>LINE-S03-POST-20260403</t>
        </is>
      </c>
      <c r="B316" t="inlineStr">
        <is>
          <t>SHIFT-POST-20260403</t>
        </is>
      </c>
      <c r="C316" t="inlineStr">
        <is>
          <t>LINE-S03</t>
        </is>
      </c>
      <c r="D316" t="inlineStr">
        <is>
          <t>质量波动线</t>
        </is>
      </c>
      <c r="E316" t="inlineStr">
        <is>
          <t>产能较高但质量与节拍波动，改善后质量损失下降</t>
        </is>
      </c>
      <c r="F316" t="inlineStr">
        <is>
          <t>改善后</t>
        </is>
      </c>
      <c r="G316" s="57" t="n">
        <v>46115</v>
      </c>
      <c r="H316" t="inlineStr">
        <is>
          <t>音频模组系列</t>
        </is>
      </c>
      <c r="I316" s="58" t="n">
        <v>9143</v>
      </c>
      <c r="J316" s="55" t="n">
        <v>0.643131</v>
      </c>
      <c r="K316" s="55" t="n">
        <v>1.072921</v>
      </c>
      <c r="L316" s="55" t="n">
        <v>0.974927</v>
      </c>
      <c r="M316" s="55">
        <f>J316*K316*L316</f>
        <v/>
      </c>
      <c r="N316" s="58" t="n">
        <v>7102</v>
      </c>
      <c r="O316" s="58">
        <f>ROUND(N316*L316,0)</f>
        <v/>
      </c>
      <c r="P316" s="55">
        <f>IF(N316=0,0,O316/N316)</f>
        <v/>
      </c>
      <c r="Q316" s="58" t="n">
        <v>1411</v>
      </c>
      <c r="R316" s="58" t="n">
        <v>3114</v>
      </c>
      <c r="S316" s="58" t="n">
        <v>6070</v>
      </c>
      <c r="T316" s="58" t="n">
        <v>280</v>
      </c>
      <c r="U316" s="55" t="n">
        <v>0.76</v>
      </c>
      <c r="V316" s="55">
        <f>M316-U316</f>
        <v/>
      </c>
      <c r="W316">
        <f>IF(OR(J316&lt;0.65,L316&lt;0.96,M316&lt;0.6),"高",IF(OR(J316&lt;0.78,K316&lt;0.88,L316&lt;0.98,M316&lt;0.75),"中","低"))</f>
        <v/>
      </c>
      <c r="X316" t="inlineStr">
        <is>
          <t>团队模拟数据（基于公开单线数据派生）</t>
        </is>
      </c>
      <c r="Y316" t="inlineStr">
        <is>
          <t>https://zenodo.org/records/17855209</t>
        </is>
      </c>
      <c r="Z316" t="inlineStr">
        <is>
          <t>SIM-v2.2-20260807-20260804</t>
        </is>
      </c>
      <c r="AA316" t="inlineStr">
        <is>
          <t>基于SHIFT-POST-20260403；应用质量波动线的改善后参数、确定性周期扰动及停机事件缩放</t>
        </is>
      </c>
    </row>
  </sheetData>
  <conditionalFormatting sqref="M2:M3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316">
    <cfRule type="containsText" priority="2" operator="containsText" dxfId="2" text="高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35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24" customWidth="1" min="4" max="4"/>
    <col width="14" customWidth="1" min="5" max="5"/>
    <col width="12" customWidth="1" min="6" max="6"/>
    <col width="14" customWidth="1" min="7" max="7"/>
    <col width="18" customWidth="1" min="8" max="8"/>
    <col width="16" customWidth="1" min="9" max="9"/>
    <col width="20" customWidth="1" min="10" max="10"/>
    <col width="28" customWidth="1" min="11" max="11"/>
    <col width="26" customWidth="1" min="12" max="12"/>
    <col width="20" customWidth="1" min="13" max="13"/>
    <col width="36" customWidth="1" min="14" max="14"/>
    <col width="20" customWidth="1" min="15" max="15"/>
    <col width="20" customWidth="1" min="16" max="16"/>
    <col width="18" customWidth="1" min="17" max="17"/>
    <col width="12" customWidth="1" min="18" max="18"/>
    <col width="34" customWidth="1" min="19" max="19"/>
    <col width="20" customWidth="1" min="20" max="20"/>
    <col width="36" customWidth="1" min="21" max="21"/>
    <col width="10" customWidth="1" min="26" max="26"/>
    <col width="14" customWidth="1" min="27" max="27"/>
    <col width="12" customWidth="1" min="28" max="28"/>
    <col width="12" customWidth="1" min="29" max="29"/>
    <col width="16" customWidth="1" min="30" max="30"/>
    <col width="14" customWidth="1" min="31" max="31"/>
  </cols>
  <sheetData>
    <row r="1" ht="30" customHeight="1">
      <c r="A1" s="42" t="inlineStr">
        <is>
          <t>SimStopEventID</t>
        </is>
      </c>
      <c r="B1" s="42" t="inlineStr">
        <is>
          <t>SourceStopEventID</t>
        </is>
      </c>
      <c r="C1" s="42" t="inlineStr">
        <is>
          <t>SimShiftID</t>
        </is>
      </c>
      <c r="D1" s="42" t="inlineStr">
        <is>
          <t>SourceShiftID</t>
        </is>
      </c>
      <c r="E1" s="42" t="inlineStr">
        <is>
          <t>LineID</t>
        </is>
      </c>
      <c r="F1" s="42" t="inlineStr">
        <is>
          <t>阶段</t>
        </is>
      </c>
      <c r="G1" s="42" t="inlineStr">
        <is>
          <t>日期</t>
        </is>
      </c>
      <c r="H1" s="42" t="inlineStr">
        <is>
          <t>演示产品族</t>
        </is>
      </c>
      <c r="I1" s="42" t="inlineStr">
        <is>
          <t>源产品编码</t>
        </is>
      </c>
      <c r="J1" s="42" t="inlineStr">
        <is>
          <t>源停机组</t>
        </is>
      </c>
      <c r="K1" s="42" t="inlineStr">
        <is>
          <t>停机类型</t>
        </is>
      </c>
      <c r="L1" s="42" t="inlineStr">
        <is>
          <t>源停机位置</t>
        </is>
      </c>
      <c r="M1" s="42" t="inlineStr">
        <is>
          <t>模拟工位</t>
        </is>
      </c>
      <c r="N1" s="42" t="inlineStr">
        <is>
          <t>源停机原因</t>
        </is>
      </c>
      <c r="O1" s="42" t="inlineStr">
        <is>
          <t>开始时间</t>
        </is>
      </c>
      <c r="P1" s="42" t="inlineStr">
        <is>
          <t>结束时间</t>
        </is>
      </c>
      <c r="Q1" s="42" t="inlineStr">
        <is>
          <t>持续时间_分钟</t>
        </is>
      </c>
      <c r="R1" s="42" t="inlineStr">
        <is>
          <t>缩放系数</t>
        </is>
      </c>
      <c r="S1" s="42" t="inlineStr">
        <is>
          <t>数据性质</t>
        </is>
      </c>
      <c r="T1" s="42" t="inlineStr">
        <is>
          <t>模拟版本</t>
        </is>
      </c>
      <c r="U1" s="42" t="inlineStr">
        <is>
          <t>来源链接</t>
        </is>
      </c>
      <c r="V1" t="inlineStr">
        <is>
          <t>关联模拟班次</t>
        </is>
      </c>
      <c r="W1" t="inlineStr">
        <is>
          <t>班次关联状态</t>
        </is>
      </c>
      <c r="X1" t="inlineStr">
        <is>
          <t>OEE纳入状态</t>
        </is>
      </c>
      <c r="Y1" t="inlineStr">
        <is>
          <t>关联说明</t>
        </is>
      </c>
      <c r="Z1" s="68" t="inlineStr">
        <is>
          <t>是否换产事件</t>
        </is>
      </c>
      <c r="AA1" s="68" t="inlineStr">
        <is>
          <t>标准换产时间_分钟</t>
        </is>
      </c>
      <c r="AB1" s="68" t="inlineStr">
        <is>
          <t>换产超时_分钟</t>
        </is>
      </c>
      <c r="AC1" s="68" t="inlineStr">
        <is>
          <t>换产达标状态</t>
        </is>
      </c>
      <c r="AD1" s="68" t="inlineStr">
        <is>
          <t>换产规则ID</t>
        </is>
      </c>
      <c r="AE1" s="68" t="inlineStr">
        <is>
          <t>换产标准数据性质</t>
        </is>
      </c>
    </row>
    <row r="2">
      <c r="A2" t="inlineStr">
        <is>
          <t>SIM-STOP-00001</t>
        </is>
      </c>
      <c r="B2" t="inlineStr">
        <is>
          <t>STOP-PRE-00001</t>
        </is>
      </c>
      <c r="C2" t="inlineStr">
        <is>
          <t>LINE-S01-PRE-20250922</t>
        </is>
      </c>
      <c r="D2" t="inlineStr">
        <is>
          <t>SHIFT-PRE-20250922</t>
        </is>
      </c>
      <c r="E2" t="inlineStr">
        <is>
          <t>LINE-S01</t>
        </is>
      </c>
      <c r="F2" t="inlineStr">
        <is>
          <t>改善前</t>
        </is>
      </c>
      <c r="G2" s="57" t="n">
        <v>45922</v>
      </c>
      <c r="H2" t="inlineStr">
        <is>
          <t>智能终端系列</t>
        </is>
      </c>
      <c r="I2" t="inlineStr">
        <is>
          <t>KK200-1</t>
        </is>
      </c>
      <c r="J2" t="inlineStr">
        <is>
          <t>OPERATIONAL</t>
        </is>
      </c>
      <c r="K2" t="inlineStr">
        <is>
          <t>Planned - Not included in OEE</t>
        </is>
      </c>
      <c r="L2" t="inlineStr">
        <is>
          <t>EXTRUDER PRESS</t>
        </is>
      </c>
      <c r="M2" t="inlineStr">
        <is>
          <t>主加工工位</t>
        </is>
      </c>
      <c r="N2" t="inlineStr">
        <is>
          <t>NO PRODUCTION SCHEDULE</t>
        </is>
      </c>
      <c r="O2" s="59" t="n">
        <v>45922.46875</v>
      </c>
      <c r="P2" s="59" t="n">
        <v>45922.59347222222</v>
      </c>
      <c r="Q2" s="60" t="n">
        <v>179.6</v>
      </c>
      <c r="R2" s="60" t="n">
        <v>0.9124</v>
      </c>
      <c r="S2" t="inlineStr">
        <is>
          <t>团队模拟数据（基于公开单线数据派生）</t>
        </is>
      </c>
      <c r="T2" t="inlineStr">
        <is>
          <t>SIM-v2.2-20260807-20260804</t>
        </is>
      </c>
      <c r="U2" t="inlineStr">
        <is>
          <t>https://zenodo.org/records/17855209</t>
        </is>
      </c>
      <c r="V2" t="inlineStr">
        <is>
          <t>LINE-S01-PRE-20250922</t>
        </is>
      </c>
      <c r="W2" t="inlineStr">
        <is>
          <t>已关联</t>
        </is>
      </c>
      <c r="X2" t="inlineStr">
        <is>
          <t>按班次口径判断</t>
        </is>
      </c>
      <c r="Z2" t="inlineStr">
        <is>
          <t>否</t>
        </is>
      </c>
    </row>
    <row r="3">
      <c r="A3" t="inlineStr">
        <is>
          <t>SIM-STOP-00002</t>
        </is>
      </c>
      <c r="B3" t="inlineStr">
        <is>
          <t>STOP-PRE-00001</t>
        </is>
      </c>
      <c r="C3" t="inlineStr">
        <is>
          <t>LINE-S02-PRE-20250922</t>
        </is>
      </c>
      <c r="D3" t="inlineStr">
        <is>
          <t>SHIFT-PRE-20250922</t>
        </is>
      </c>
      <c r="E3" t="inlineStr">
        <is>
          <t>LINE-S02</t>
        </is>
      </c>
      <c r="F3" t="inlineStr">
        <is>
          <t>改善前</t>
        </is>
      </c>
      <c r="G3" s="57" t="n">
        <v>45922</v>
      </c>
      <c r="H3" t="inlineStr">
        <is>
          <t>视觉设备系列</t>
        </is>
      </c>
      <c r="I3" t="inlineStr">
        <is>
          <t>KK200-1</t>
        </is>
      </c>
      <c r="J3" t="inlineStr">
        <is>
          <t>OPERATIONAL</t>
        </is>
      </c>
      <c r="K3" t="inlineStr">
        <is>
          <t>Planned - Not included in OEE</t>
        </is>
      </c>
      <c r="L3" t="inlineStr">
        <is>
          <t>EXTRUDER PRESS</t>
        </is>
      </c>
      <c r="M3" t="inlineStr">
        <is>
          <t>主加工工位</t>
        </is>
      </c>
      <c r="N3" t="inlineStr">
        <is>
          <t>NO PRODUCTION SCHEDULE</t>
        </is>
      </c>
      <c r="O3" s="59" t="n">
        <v>45922.48263888889</v>
      </c>
      <c r="P3" s="59" t="n">
        <v>45922.62368055555</v>
      </c>
      <c r="Q3" s="60" t="n">
        <v>203.1</v>
      </c>
      <c r="R3" s="60" t="n">
        <v>1.0313</v>
      </c>
      <c r="S3" t="inlineStr">
        <is>
          <t>团队模拟数据（基于公开单线数据派生）</t>
        </is>
      </c>
      <c r="T3" t="inlineStr">
        <is>
          <t>SIM-v2.2-20260807-20260804</t>
        </is>
      </c>
      <c r="U3" t="inlineStr">
        <is>
          <t>https://zenodo.org/records/17855209</t>
        </is>
      </c>
      <c r="V3" t="inlineStr">
        <is>
          <t>LINE-S02-PRE-20250922</t>
        </is>
      </c>
      <c r="W3" t="inlineStr">
        <is>
          <t>已关联</t>
        </is>
      </c>
      <c r="X3" t="inlineStr">
        <is>
          <t>按班次口径判断</t>
        </is>
      </c>
      <c r="Z3" t="inlineStr">
        <is>
          <t>否</t>
        </is>
      </c>
    </row>
    <row r="4">
      <c r="A4" t="inlineStr">
        <is>
          <t>SIM-STOP-00003</t>
        </is>
      </c>
      <c r="B4" t="inlineStr">
        <is>
          <t>STOP-PRE-00001</t>
        </is>
      </c>
      <c r="C4" t="inlineStr">
        <is>
          <t>LINE-S03-PRE-20250922</t>
        </is>
      </c>
      <c r="D4" t="inlineStr">
        <is>
          <t>SHIFT-PRE-20250922</t>
        </is>
      </c>
      <c r="E4" t="inlineStr">
        <is>
          <t>LINE-S03</t>
        </is>
      </c>
      <c r="F4" t="inlineStr">
        <is>
          <t>改善前</t>
        </is>
      </c>
      <c r="G4" s="57" t="n">
        <v>45922</v>
      </c>
      <c r="H4" t="inlineStr">
        <is>
          <t>音频模组系列</t>
        </is>
      </c>
      <c r="I4" t="inlineStr">
        <is>
          <t>KK200-1</t>
        </is>
      </c>
      <c r="J4" t="inlineStr">
        <is>
          <t>OPERATIONAL</t>
        </is>
      </c>
      <c r="K4" t="inlineStr">
        <is>
          <t>Planned - Not included in OEE</t>
        </is>
      </c>
      <c r="L4" t="inlineStr">
        <is>
          <t>EXTRUDER PRESS</t>
        </is>
      </c>
      <c r="M4" t="inlineStr">
        <is>
          <t>主加工工位</t>
        </is>
      </c>
      <c r="N4" t="inlineStr">
        <is>
          <t>NO PRODUCTION SCHEDULE</t>
        </is>
      </c>
      <c r="O4" s="59" t="n">
        <v>45922.49652777778</v>
      </c>
      <c r="P4" s="59" t="n">
        <v>45922.62868055556</v>
      </c>
      <c r="Q4" s="60" t="n">
        <v>190.3</v>
      </c>
      <c r="R4" s="60" t="n">
        <v>0.9667</v>
      </c>
      <c r="S4" t="inlineStr">
        <is>
          <t>团队模拟数据（基于公开单线数据派生）</t>
        </is>
      </c>
      <c r="T4" t="inlineStr">
        <is>
          <t>SIM-v2.2-20260807-20260804</t>
        </is>
      </c>
      <c r="U4" t="inlineStr">
        <is>
          <t>https://zenodo.org/records/17855209</t>
        </is>
      </c>
      <c r="V4" t="inlineStr">
        <is>
          <t>LINE-S03-PRE-20250922</t>
        </is>
      </c>
      <c r="W4" t="inlineStr">
        <is>
          <t>已关联</t>
        </is>
      </c>
      <c r="X4" t="inlineStr">
        <is>
          <t>按班次口径判断</t>
        </is>
      </c>
      <c r="Z4" t="inlineStr">
        <is>
          <t>否</t>
        </is>
      </c>
    </row>
    <row r="5">
      <c r="A5" t="inlineStr">
        <is>
          <t>SIM-STOP-00004</t>
        </is>
      </c>
      <c r="B5" t="inlineStr">
        <is>
          <t>STOP-PRE-00002</t>
        </is>
      </c>
      <c r="C5" t="inlineStr">
        <is>
          <t>LINE-S01-PRE-20250922</t>
        </is>
      </c>
      <c r="D5" t="inlineStr">
        <is>
          <t>SHIFT-PRE-20250922</t>
        </is>
      </c>
      <c r="E5" t="inlineStr">
        <is>
          <t>LINE-S01</t>
        </is>
      </c>
      <c r="F5" t="inlineStr">
        <is>
          <t>改善前</t>
        </is>
      </c>
      <c r="G5" s="57" t="n">
        <v>45922</v>
      </c>
      <c r="H5" t="inlineStr">
        <is>
          <t>智能终端系列</t>
        </is>
      </c>
      <c r="I5" t="inlineStr">
        <is>
          <t>KK200-1</t>
        </is>
      </c>
      <c r="J5" t="inlineStr">
        <is>
          <t>SETUPS-CHANGEOVERS</t>
        </is>
      </c>
      <c r="K5" t="inlineStr">
        <is>
          <t>Unplanned</t>
        </is>
      </c>
      <c r="L5" t="inlineStr">
        <is>
          <t>CUTTER</t>
        </is>
      </c>
      <c r="M5" t="inlineStr">
        <is>
          <t>切割/分板工位</t>
        </is>
      </c>
      <c r="N5" t="inlineStr">
        <is>
          <t>WIRE ROLL REPLACEMENT</t>
        </is>
      </c>
      <c r="O5" s="59" t="n">
        <v>45922.62361111111</v>
      </c>
      <c r="P5" s="59" t="n">
        <v>45922.62590277778</v>
      </c>
      <c r="Q5" s="60" t="n">
        <v>3.3</v>
      </c>
      <c r="R5" s="60" t="n">
        <v>0.8722</v>
      </c>
      <c r="S5" t="inlineStr">
        <is>
          <t>团队模拟数据（基于公开单线数据派生）</t>
        </is>
      </c>
      <c r="T5" t="inlineStr">
        <is>
          <t>SIM-v2.2-20260807-20260804</t>
        </is>
      </c>
      <c r="U5" t="inlineStr">
        <is>
          <t>https://zenodo.org/records/17855209</t>
        </is>
      </c>
      <c r="V5" t="inlineStr">
        <is>
          <t>LINE-S01-PRE-20250922</t>
        </is>
      </c>
      <c r="W5" t="inlineStr">
        <is>
          <t>已关联</t>
        </is>
      </c>
      <c r="X5" t="inlineStr">
        <is>
          <t>按班次口径判断</t>
        </is>
      </c>
      <c r="Z5" t="inlineStr">
        <is>
          <t>是</t>
        </is>
      </c>
      <c r="AA5">
        <f>IFERROR(VLOOKUP(N5,'18_换产标准_模拟'!$B$2:$F$4,3,FALSE),"")</f>
        <v/>
      </c>
      <c r="AB5">
        <f>IFERROR(MAX(Q5-AA5,0),"")</f>
        <v/>
      </c>
      <c r="AC5">
        <f>IFERROR(IF(AB5=0,"达标",IF(AB5&lt;=VLOOKUP(N5,'18_换产标准_模拟'!$B$2:$F$4,4,FALSE)-VLOOKUP(N5,'18_换产标准_模拟'!$B$2:$F$4,3,FALSE),"轻微超时",IF(AB5&lt;=VLOOKUP(N5,'18_换产标准_模拟'!$B$2:$F$4,5,FALSE)-VLOOKUP(N5,'18_换产标准_模拟'!$B$2:$F$4,3,FALSE),"超时","严重超时"))),"")</f>
        <v/>
      </c>
      <c r="AD5">
        <f>IFERROR(INDEX('18_换产标准_模拟'!$A$2:$A$4,MATCH(N5,'18_换产标准_模拟'!$B$2:$B$4,0)),"")</f>
        <v/>
      </c>
      <c r="AE5" t="inlineStr">
        <is>
          <t>团队模拟数据</t>
        </is>
      </c>
    </row>
    <row r="6">
      <c r="A6" t="inlineStr">
        <is>
          <t>SIM-STOP-00005</t>
        </is>
      </c>
      <c r="B6" t="inlineStr">
        <is>
          <t>STOP-PRE-00002</t>
        </is>
      </c>
      <c r="C6" t="inlineStr">
        <is>
          <t>LINE-S02-PRE-20250922</t>
        </is>
      </c>
      <c r="D6" t="inlineStr">
        <is>
          <t>SHIFT-PRE-20250922</t>
        </is>
      </c>
      <c r="E6" t="inlineStr">
        <is>
          <t>LINE-S02</t>
        </is>
      </c>
      <c r="F6" t="inlineStr">
        <is>
          <t>改善前</t>
        </is>
      </c>
      <c r="G6" s="57" t="n">
        <v>45922</v>
      </c>
      <c r="H6" t="inlineStr">
        <is>
          <t>视觉设备系列</t>
        </is>
      </c>
      <c r="I6" t="inlineStr">
        <is>
          <t>KK200-1</t>
        </is>
      </c>
      <c r="J6" t="inlineStr">
        <is>
          <t>SETUPS-CHANGEOVERS</t>
        </is>
      </c>
      <c r="K6" t="inlineStr">
        <is>
          <t>Unplanned</t>
        </is>
      </c>
      <c r="L6" t="inlineStr">
        <is>
          <t>CUTTER</t>
        </is>
      </c>
      <c r="M6" t="inlineStr">
        <is>
          <t>切割/分板工位</t>
        </is>
      </c>
      <c r="N6" t="inlineStr">
        <is>
          <t>WIRE ROLL REPLACEMENT</t>
        </is>
      </c>
      <c r="O6" s="59" t="n">
        <v>45922.6375</v>
      </c>
      <c r="P6" s="59" t="n">
        <v>45922.64215277778</v>
      </c>
      <c r="Q6" s="60" t="n">
        <v>6.7</v>
      </c>
      <c r="R6" s="60" t="n">
        <v>1.7719</v>
      </c>
      <c r="S6" t="inlineStr">
        <is>
          <t>团队模拟数据（基于公开单线数据派生）</t>
        </is>
      </c>
      <c r="T6" t="inlineStr">
        <is>
          <t>SIM-v2.2-20260807-20260804</t>
        </is>
      </c>
      <c r="U6" t="inlineStr">
        <is>
          <t>https://zenodo.org/records/17855209</t>
        </is>
      </c>
      <c r="V6" t="inlineStr">
        <is>
          <t>LINE-S02-PRE-20250922</t>
        </is>
      </c>
      <c r="W6" t="inlineStr">
        <is>
          <t>已关联</t>
        </is>
      </c>
      <c r="X6" t="inlineStr">
        <is>
          <t>按班次口径判断</t>
        </is>
      </c>
      <c r="Z6" t="inlineStr">
        <is>
          <t>是</t>
        </is>
      </c>
      <c r="AA6">
        <f>IFERROR(VLOOKUP(N6,'18_换产标准_模拟'!$B$2:$F$4,3,FALSE),"")</f>
        <v/>
      </c>
      <c r="AB6">
        <f>IFERROR(MAX(Q6-AA6,0),"")</f>
        <v/>
      </c>
      <c r="AC6">
        <f>IFERROR(IF(AB6=0,"达标",IF(AB6&lt;=VLOOKUP(N6,'18_换产标准_模拟'!$B$2:$F$4,4,FALSE)-VLOOKUP(N6,'18_换产标准_模拟'!$B$2:$F$4,3,FALSE),"轻微超时",IF(AB6&lt;=VLOOKUP(N6,'18_换产标准_模拟'!$B$2:$F$4,5,FALSE)-VLOOKUP(N6,'18_换产标准_模拟'!$B$2:$F$4,3,FALSE),"超时","严重超时"))),"")</f>
        <v/>
      </c>
      <c r="AD6">
        <f>IFERROR(INDEX('18_换产标准_模拟'!$A$2:$A$4,MATCH(N6,'18_换产标准_模拟'!$B$2:$B$4,0)),"")</f>
        <v/>
      </c>
      <c r="AE6" t="inlineStr">
        <is>
          <t>团队模拟数据</t>
        </is>
      </c>
    </row>
    <row r="7">
      <c r="A7" t="inlineStr">
        <is>
          <t>SIM-STOP-00006</t>
        </is>
      </c>
      <c r="B7" t="inlineStr">
        <is>
          <t>STOP-PRE-00002</t>
        </is>
      </c>
      <c r="C7" t="inlineStr">
        <is>
          <t>LINE-S03-PRE-20250922</t>
        </is>
      </c>
      <c r="D7" t="inlineStr">
        <is>
          <t>SHIFT-PRE-20250922</t>
        </is>
      </c>
      <c r="E7" t="inlineStr">
        <is>
          <t>LINE-S03</t>
        </is>
      </c>
      <c r="F7" t="inlineStr">
        <is>
          <t>改善前</t>
        </is>
      </c>
      <c r="G7" s="57" t="n">
        <v>45922</v>
      </c>
      <c r="H7" t="inlineStr">
        <is>
          <t>音频模组系列</t>
        </is>
      </c>
      <c r="I7" t="inlineStr">
        <is>
          <t>KK200-1</t>
        </is>
      </c>
      <c r="J7" t="inlineStr">
        <is>
          <t>SETUPS-CHANGEOVERS</t>
        </is>
      </c>
      <c r="K7" t="inlineStr">
        <is>
          <t>Unplanned</t>
        </is>
      </c>
      <c r="L7" t="inlineStr">
        <is>
          <t>CUTTER</t>
        </is>
      </c>
      <c r="M7" t="inlineStr">
        <is>
          <t>切割/分板工位</t>
        </is>
      </c>
      <c r="N7" t="inlineStr">
        <is>
          <t>WIRE ROLL REPLACEMENT</t>
        </is>
      </c>
      <c r="O7" s="59" t="n">
        <v>45922.65138888889</v>
      </c>
      <c r="P7" s="59" t="n">
        <v>45922.65395833334</v>
      </c>
      <c r="Q7" s="60" t="n">
        <v>3.7</v>
      </c>
      <c r="R7" s="60" t="n">
        <v>0.9854000000000001</v>
      </c>
      <c r="S7" t="inlineStr">
        <is>
          <t>团队模拟数据（基于公开单线数据派生）</t>
        </is>
      </c>
      <c r="T7" t="inlineStr">
        <is>
          <t>SIM-v2.2-20260807-20260804</t>
        </is>
      </c>
      <c r="U7" t="inlineStr">
        <is>
          <t>https://zenodo.org/records/17855209</t>
        </is>
      </c>
      <c r="V7" t="inlineStr">
        <is>
          <t>LINE-S03-PRE-20250922</t>
        </is>
      </c>
      <c r="W7" t="inlineStr">
        <is>
          <t>已关联</t>
        </is>
      </c>
      <c r="X7" t="inlineStr">
        <is>
          <t>按班次口径判断</t>
        </is>
      </c>
      <c r="Z7" t="inlineStr">
        <is>
          <t>是</t>
        </is>
      </c>
      <c r="AA7">
        <f>IFERROR(VLOOKUP(N7,'18_换产标准_模拟'!$B$2:$F$4,3,FALSE),"")</f>
        <v/>
      </c>
      <c r="AB7">
        <f>IFERROR(MAX(Q7-AA7,0),"")</f>
        <v/>
      </c>
      <c r="AC7">
        <f>IFERROR(IF(AB7=0,"达标",IF(AB7&lt;=VLOOKUP(N7,'18_换产标准_模拟'!$B$2:$F$4,4,FALSE)-VLOOKUP(N7,'18_换产标准_模拟'!$B$2:$F$4,3,FALSE),"轻微超时",IF(AB7&lt;=VLOOKUP(N7,'18_换产标准_模拟'!$B$2:$F$4,5,FALSE)-VLOOKUP(N7,'18_换产标准_模拟'!$B$2:$F$4,3,FALSE),"超时","严重超时"))),"")</f>
        <v/>
      </c>
      <c r="AD7">
        <f>IFERROR(INDEX('18_换产标准_模拟'!$A$2:$A$4,MATCH(N7,'18_换产标准_模拟'!$B$2:$B$4,0)),"")</f>
        <v/>
      </c>
      <c r="AE7" t="inlineStr">
        <is>
          <t>团队模拟数据</t>
        </is>
      </c>
    </row>
    <row r="8">
      <c r="A8" t="inlineStr">
        <is>
          <t>SIM-STOP-00007</t>
        </is>
      </c>
      <c r="B8" t="inlineStr">
        <is>
          <t>STOP-PRE-00003</t>
        </is>
      </c>
      <c r="C8" t="inlineStr">
        <is>
          <t>LINE-S01-PRE-20250922</t>
        </is>
      </c>
      <c r="D8" t="inlineStr">
        <is>
          <t>SHIFT-PRE-20250922</t>
        </is>
      </c>
      <c r="E8" t="inlineStr">
        <is>
          <t>LINE-S01</t>
        </is>
      </c>
      <c r="F8" t="inlineStr">
        <is>
          <t>改善前</t>
        </is>
      </c>
      <c r="G8" s="57" t="n">
        <v>45922</v>
      </c>
      <c r="H8" t="inlineStr">
        <is>
          <t>智能终端系列</t>
        </is>
      </c>
      <c r="I8" t="inlineStr">
        <is>
          <t>KK200-1</t>
        </is>
      </c>
      <c r="J8" t="inlineStr">
        <is>
          <t>MATERIALS</t>
        </is>
      </c>
      <c r="K8" t="inlineStr">
        <is>
          <t>Unplanned</t>
        </is>
      </c>
      <c r="L8" t="inlineStr">
        <is>
          <t>HACKING STATION</t>
        </is>
      </c>
      <c r="M8" t="inlineStr">
        <is>
          <t>上下料工位</t>
        </is>
      </c>
      <c r="N8" t="inlineStr">
        <is>
          <t>MANUAL BRICK HANDLING</t>
        </is>
      </c>
      <c r="O8" s="59" t="n">
        <v>45922.63819444444</v>
      </c>
      <c r="P8" s="59" t="n">
        <v>45922.64284722223</v>
      </c>
      <c r="Q8" s="60" t="n">
        <v>6.7</v>
      </c>
      <c r="R8" s="60" t="n">
        <v>0.9065</v>
      </c>
      <c r="S8" t="inlineStr">
        <is>
          <t>团队模拟数据（基于公开单线数据派生）</t>
        </is>
      </c>
      <c r="T8" t="inlineStr">
        <is>
          <t>SIM-v2.2-20260807-20260804</t>
        </is>
      </c>
      <c r="U8" t="inlineStr">
        <is>
          <t>https://zenodo.org/records/17855209</t>
        </is>
      </c>
      <c r="V8" t="inlineStr">
        <is>
          <t>LINE-S01-PRE-20250922</t>
        </is>
      </c>
      <c r="W8" t="inlineStr">
        <is>
          <t>已关联</t>
        </is>
      </c>
      <c r="X8" t="inlineStr">
        <is>
          <t>按班次口径判断</t>
        </is>
      </c>
      <c r="Z8" t="inlineStr">
        <is>
          <t>否</t>
        </is>
      </c>
    </row>
    <row r="9">
      <c r="A9" t="inlineStr">
        <is>
          <t>SIM-STOP-00008</t>
        </is>
      </c>
      <c r="B9" t="inlineStr">
        <is>
          <t>STOP-PRE-00003</t>
        </is>
      </c>
      <c r="C9" t="inlineStr">
        <is>
          <t>LINE-S02-PRE-20250922</t>
        </is>
      </c>
      <c r="D9" t="inlineStr">
        <is>
          <t>SHIFT-PRE-20250922</t>
        </is>
      </c>
      <c r="E9" t="inlineStr">
        <is>
          <t>LINE-S02</t>
        </is>
      </c>
      <c r="F9" t="inlineStr">
        <is>
          <t>改善前</t>
        </is>
      </c>
      <c r="G9" s="57" t="n">
        <v>45922</v>
      </c>
      <c r="H9" t="inlineStr">
        <is>
          <t>视觉设备系列</t>
        </is>
      </c>
      <c r="I9" t="inlineStr">
        <is>
          <t>KK200-1</t>
        </is>
      </c>
      <c r="J9" t="inlineStr">
        <is>
          <t>MATERIALS</t>
        </is>
      </c>
      <c r="K9" t="inlineStr">
        <is>
          <t>Unplanned</t>
        </is>
      </c>
      <c r="L9" t="inlineStr">
        <is>
          <t>HACKING STATION</t>
        </is>
      </c>
      <c r="M9" t="inlineStr">
        <is>
          <t>上下料工位</t>
        </is>
      </c>
      <c r="N9" t="inlineStr">
        <is>
          <t>MANUAL BRICK HANDLING</t>
        </is>
      </c>
      <c r="O9" s="59" t="n">
        <v>45922.65208333333</v>
      </c>
      <c r="P9" s="59" t="n">
        <v>45922.65888888889</v>
      </c>
      <c r="Q9" s="60" t="n">
        <v>9.800000000000001</v>
      </c>
      <c r="R9" s="60" t="n">
        <v>1.3275</v>
      </c>
      <c r="S9" t="inlineStr">
        <is>
          <t>团队模拟数据（基于公开单线数据派生）</t>
        </is>
      </c>
      <c r="T9" t="inlineStr">
        <is>
          <t>SIM-v2.2-20260807-20260804</t>
        </is>
      </c>
      <c r="U9" t="inlineStr">
        <is>
          <t>https://zenodo.org/records/17855209</t>
        </is>
      </c>
      <c r="V9" t="inlineStr">
        <is>
          <t>LINE-S02-PRE-20250922</t>
        </is>
      </c>
      <c r="W9" t="inlineStr">
        <is>
          <t>已关联</t>
        </is>
      </c>
      <c r="X9" t="inlineStr">
        <is>
          <t>按班次口径判断</t>
        </is>
      </c>
      <c r="Z9" t="inlineStr">
        <is>
          <t>否</t>
        </is>
      </c>
    </row>
    <row r="10">
      <c r="A10" t="inlineStr">
        <is>
          <t>SIM-STOP-00009</t>
        </is>
      </c>
      <c r="B10" t="inlineStr">
        <is>
          <t>STOP-PRE-00003</t>
        </is>
      </c>
      <c r="C10" t="inlineStr">
        <is>
          <t>LINE-S03-PRE-20250922</t>
        </is>
      </c>
      <c r="D10" t="inlineStr">
        <is>
          <t>SHIFT-PRE-20250922</t>
        </is>
      </c>
      <c r="E10" t="inlineStr">
        <is>
          <t>LINE-S03</t>
        </is>
      </c>
      <c r="F10" t="inlineStr">
        <is>
          <t>改善前</t>
        </is>
      </c>
      <c r="G10" s="57" t="n">
        <v>45922</v>
      </c>
      <c r="H10" t="inlineStr">
        <is>
          <t>音频模组系列</t>
        </is>
      </c>
      <c r="I10" t="inlineStr">
        <is>
          <t>KK200-1</t>
        </is>
      </c>
      <c r="J10" t="inlineStr">
        <is>
          <t>MATERIALS</t>
        </is>
      </c>
      <c r="K10" t="inlineStr">
        <is>
          <t>Unplanned</t>
        </is>
      </c>
      <c r="L10" t="inlineStr">
        <is>
          <t>HACKING STATION</t>
        </is>
      </c>
      <c r="M10" t="inlineStr">
        <is>
          <t>上下料工位</t>
        </is>
      </c>
      <c r="N10" t="inlineStr">
        <is>
          <t>MANUAL BRICK HANDLING</t>
        </is>
      </c>
      <c r="O10" s="59" t="n">
        <v>45922.66597222222</v>
      </c>
      <c r="P10" s="59" t="n">
        <v>45922.67194444445</v>
      </c>
      <c r="Q10" s="60" t="n">
        <v>8.6</v>
      </c>
      <c r="R10" s="60" t="n">
        <v>1.1669</v>
      </c>
      <c r="S10" t="inlineStr">
        <is>
          <t>团队模拟数据（基于公开单线数据派生）</t>
        </is>
      </c>
      <c r="T10" t="inlineStr">
        <is>
          <t>SIM-v2.2-20260807-20260804</t>
        </is>
      </c>
      <c r="U10" t="inlineStr">
        <is>
          <t>https://zenodo.org/records/17855209</t>
        </is>
      </c>
      <c r="V10" t="inlineStr">
        <is>
          <t>LINE-S03-PRE-20250922</t>
        </is>
      </c>
      <c r="W10" t="inlineStr">
        <is>
          <t>已关联</t>
        </is>
      </c>
      <c r="X10" t="inlineStr">
        <is>
          <t>按班次口径判断</t>
        </is>
      </c>
      <c r="Z10" t="inlineStr">
        <is>
          <t>否</t>
        </is>
      </c>
    </row>
    <row r="11">
      <c r="A11" t="inlineStr">
        <is>
          <t>SIM-STOP-00010</t>
        </is>
      </c>
      <c r="B11" t="inlineStr">
        <is>
          <t>STOP-PRE-00004</t>
        </is>
      </c>
      <c r="C11" t="inlineStr">
        <is>
          <t>LINE-S01-PRE-20250922</t>
        </is>
      </c>
      <c r="D11" t="inlineStr">
        <is>
          <t>SHIFT-PRE-20250922</t>
        </is>
      </c>
      <c r="E11" t="inlineStr">
        <is>
          <t>LINE-S01</t>
        </is>
      </c>
      <c r="F11" t="inlineStr">
        <is>
          <t>改善前</t>
        </is>
      </c>
      <c r="G11" s="57" t="n">
        <v>45922</v>
      </c>
      <c r="H11" t="inlineStr">
        <is>
          <t>智能终端系列</t>
        </is>
      </c>
      <c r="I11" t="inlineStr">
        <is>
          <t>KK250</t>
        </is>
      </c>
      <c r="J11" t="inlineStr">
        <is>
          <t>SETUPS-CHANGEOVERS</t>
        </is>
      </c>
      <c r="K11" t="inlineStr">
        <is>
          <t>Planned - Included in OEE</t>
        </is>
      </c>
      <c r="L11" t="inlineStr">
        <is>
          <t>EXTRUDER PRESS</t>
        </is>
      </c>
      <c r="M11" t="inlineStr">
        <is>
          <t>主加工工位</t>
        </is>
      </c>
      <c r="N11" t="inlineStr">
        <is>
          <t>MATERIAL CHANGEOVER</t>
        </is>
      </c>
      <c r="O11" s="59" t="n">
        <v>45922.74305555555</v>
      </c>
      <c r="P11" s="59" t="n">
        <v>45922.74923611111</v>
      </c>
      <c r="Q11" s="60" t="n">
        <v>8.9</v>
      </c>
      <c r="R11" s="60" t="n">
        <v>0.9231</v>
      </c>
      <c r="S11" t="inlineStr">
        <is>
          <t>团队模拟数据（基于公开单线数据派生）</t>
        </is>
      </c>
      <c r="T11" t="inlineStr">
        <is>
          <t>SIM-v2.2-20260807-20260804</t>
        </is>
      </c>
      <c r="U11" t="inlineStr">
        <is>
          <t>https://zenodo.org/records/17855209</t>
        </is>
      </c>
      <c r="V11" t="inlineStr">
        <is>
          <t>LINE-S01-PRE-20250922</t>
        </is>
      </c>
      <c r="W11" t="inlineStr">
        <is>
          <t>已关联</t>
        </is>
      </c>
      <c r="X11" t="inlineStr">
        <is>
          <t>按班次口径判断</t>
        </is>
      </c>
      <c r="Z11" t="inlineStr">
        <is>
          <t>是</t>
        </is>
      </c>
      <c r="AA11">
        <f>IFERROR(VLOOKUP(N11,'18_换产标准_模拟'!$B$2:$F$4,3,FALSE),"")</f>
        <v/>
      </c>
      <c r="AB11">
        <f>IFERROR(MAX(Q11-AA11,0),"")</f>
        <v/>
      </c>
      <c r="AC11">
        <f>IFERROR(IF(AB11=0,"达标",IF(AB11&lt;=VLOOKUP(N11,'18_换产标准_模拟'!$B$2:$F$4,4,FALSE)-VLOOKUP(N11,'18_换产标准_模拟'!$B$2:$F$4,3,FALSE),"轻微超时",IF(AB11&lt;=VLOOKUP(N11,'18_换产标准_模拟'!$B$2:$F$4,5,FALSE)-VLOOKUP(N11,'18_换产标准_模拟'!$B$2:$F$4,3,FALSE),"超时","严重超时"))),"")</f>
        <v/>
      </c>
      <c r="AD11">
        <f>IFERROR(INDEX('18_换产标准_模拟'!$A$2:$A$4,MATCH(N11,'18_换产标准_模拟'!$B$2:$B$4,0)),"")</f>
        <v/>
      </c>
      <c r="AE11" t="inlineStr">
        <is>
          <t>团队模拟数据</t>
        </is>
      </c>
    </row>
    <row r="12">
      <c r="A12" t="inlineStr">
        <is>
          <t>SIM-STOP-00011</t>
        </is>
      </c>
      <c r="B12" t="inlineStr">
        <is>
          <t>STOP-PRE-00004</t>
        </is>
      </c>
      <c r="C12" t="inlineStr">
        <is>
          <t>LINE-S02-PRE-20250922</t>
        </is>
      </c>
      <c r="D12" t="inlineStr">
        <is>
          <t>SHIFT-PRE-20250922</t>
        </is>
      </c>
      <c r="E12" t="inlineStr">
        <is>
          <t>LINE-S02</t>
        </is>
      </c>
      <c r="F12" t="inlineStr">
        <is>
          <t>改善前</t>
        </is>
      </c>
      <c r="G12" s="57" t="n">
        <v>45922</v>
      </c>
      <c r="H12" t="inlineStr">
        <is>
          <t>视觉设备系列</t>
        </is>
      </c>
      <c r="I12" t="inlineStr">
        <is>
          <t>KK250</t>
        </is>
      </c>
      <c r="J12" t="inlineStr">
        <is>
          <t>SETUPS-CHANGEOVERS</t>
        </is>
      </c>
      <c r="K12" t="inlineStr">
        <is>
          <t>Planned - Included in OEE</t>
        </is>
      </c>
      <c r="L12" t="inlineStr">
        <is>
          <t>EXTRUDER PRESS</t>
        </is>
      </c>
      <c r="M12" t="inlineStr">
        <is>
          <t>主加工工位</t>
        </is>
      </c>
      <c r="N12" t="inlineStr">
        <is>
          <t>MATERIAL CHANGEOVER</t>
        </is>
      </c>
      <c r="O12" s="59" t="n">
        <v>45922.75694444445</v>
      </c>
      <c r="P12" s="59" t="n">
        <v>45922.76388888889</v>
      </c>
      <c r="Q12" s="60" t="n">
        <v>10</v>
      </c>
      <c r="R12" s="60" t="n">
        <v>1.0427</v>
      </c>
      <c r="S12" t="inlineStr">
        <is>
          <t>团队模拟数据（基于公开单线数据派生）</t>
        </is>
      </c>
      <c r="T12" t="inlineStr">
        <is>
          <t>SIM-v2.2-20260807-20260804</t>
        </is>
      </c>
      <c r="U12" t="inlineStr">
        <is>
          <t>https://zenodo.org/records/17855209</t>
        </is>
      </c>
      <c r="V12" t="inlineStr">
        <is>
          <t>LINE-S02-PRE-20250922</t>
        </is>
      </c>
      <c r="W12" t="inlineStr">
        <is>
          <t>已关联</t>
        </is>
      </c>
      <c r="X12" t="inlineStr">
        <is>
          <t>按班次口径判断</t>
        </is>
      </c>
      <c r="Z12" t="inlineStr">
        <is>
          <t>是</t>
        </is>
      </c>
      <c r="AA12">
        <f>IFERROR(VLOOKUP(N12,'18_换产标准_模拟'!$B$2:$F$4,3,FALSE),"")</f>
        <v/>
      </c>
      <c r="AB12">
        <f>IFERROR(MAX(Q12-AA12,0),"")</f>
        <v/>
      </c>
      <c r="AC12">
        <f>IFERROR(IF(AB12=0,"达标",IF(AB12&lt;=VLOOKUP(N12,'18_换产标准_模拟'!$B$2:$F$4,4,FALSE)-VLOOKUP(N12,'18_换产标准_模拟'!$B$2:$F$4,3,FALSE),"轻微超时",IF(AB12&lt;=VLOOKUP(N12,'18_换产标准_模拟'!$B$2:$F$4,5,FALSE)-VLOOKUP(N12,'18_换产标准_模拟'!$B$2:$F$4,3,FALSE),"超时","严重超时"))),"")</f>
        <v/>
      </c>
      <c r="AD12">
        <f>IFERROR(INDEX('18_换产标准_模拟'!$A$2:$A$4,MATCH(N12,'18_换产标准_模拟'!$B$2:$B$4,0)),"")</f>
        <v/>
      </c>
      <c r="AE12" t="inlineStr">
        <is>
          <t>团队模拟数据</t>
        </is>
      </c>
    </row>
    <row r="13">
      <c r="A13" t="inlineStr">
        <is>
          <t>SIM-STOP-00012</t>
        </is>
      </c>
      <c r="B13" t="inlineStr">
        <is>
          <t>STOP-PRE-00004</t>
        </is>
      </c>
      <c r="C13" t="inlineStr">
        <is>
          <t>LINE-S03-PRE-20250922</t>
        </is>
      </c>
      <c r="D13" t="inlineStr">
        <is>
          <t>SHIFT-PRE-20250922</t>
        </is>
      </c>
      <c r="E13" t="inlineStr">
        <is>
          <t>LINE-S03</t>
        </is>
      </c>
      <c r="F13" t="inlineStr">
        <is>
          <t>改善前</t>
        </is>
      </c>
      <c r="G13" s="57" t="n">
        <v>45922</v>
      </c>
      <c r="H13" t="inlineStr">
        <is>
          <t>音频模组系列</t>
        </is>
      </c>
      <c r="I13" t="inlineStr">
        <is>
          <t>KK250</t>
        </is>
      </c>
      <c r="J13" t="inlineStr">
        <is>
          <t>SETUPS-CHANGEOVERS</t>
        </is>
      </c>
      <c r="K13" t="inlineStr">
        <is>
          <t>Planned - Included in OEE</t>
        </is>
      </c>
      <c r="L13" t="inlineStr">
        <is>
          <t>EXTRUDER PRESS</t>
        </is>
      </c>
      <c r="M13" t="inlineStr">
        <is>
          <t>主加工工位</t>
        </is>
      </c>
      <c r="N13" t="inlineStr">
        <is>
          <t>MATERIAL CHANGEOVER</t>
        </is>
      </c>
      <c r="O13" s="59" t="n">
        <v>45922.77083333334</v>
      </c>
      <c r="P13" s="59" t="n">
        <v>45922.77736111111</v>
      </c>
      <c r="Q13" s="60" t="n">
        <v>9.4</v>
      </c>
      <c r="R13" s="60" t="n">
        <v>0.9778</v>
      </c>
      <c r="S13" t="inlineStr">
        <is>
          <t>团队模拟数据（基于公开单线数据派生）</t>
        </is>
      </c>
      <c r="T13" t="inlineStr">
        <is>
          <t>SIM-v2.2-20260807-20260804</t>
        </is>
      </c>
      <c r="U13" t="inlineStr">
        <is>
          <t>https://zenodo.org/records/17855209</t>
        </is>
      </c>
      <c r="V13" t="inlineStr">
        <is>
          <t>LINE-S03-PRE-20250922</t>
        </is>
      </c>
      <c r="W13" t="inlineStr">
        <is>
          <t>已关联</t>
        </is>
      </c>
      <c r="X13" t="inlineStr">
        <is>
          <t>按班次口径判断</t>
        </is>
      </c>
      <c r="Z13" t="inlineStr">
        <is>
          <t>是</t>
        </is>
      </c>
      <c r="AA13">
        <f>IFERROR(VLOOKUP(N13,'18_换产标准_模拟'!$B$2:$F$4,3,FALSE),"")</f>
        <v/>
      </c>
      <c r="AB13">
        <f>IFERROR(MAX(Q13-AA13,0),"")</f>
        <v/>
      </c>
      <c r="AC13">
        <f>IFERROR(IF(AB13=0,"达标",IF(AB13&lt;=VLOOKUP(N13,'18_换产标准_模拟'!$B$2:$F$4,4,FALSE)-VLOOKUP(N13,'18_换产标准_模拟'!$B$2:$F$4,3,FALSE),"轻微超时",IF(AB13&lt;=VLOOKUP(N13,'18_换产标准_模拟'!$B$2:$F$4,5,FALSE)-VLOOKUP(N13,'18_换产标准_模拟'!$B$2:$F$4,3,FALSE),"超时","严重超时"))),"")</f>
        <v/>
      </c>
      <c r="AD13">
        <f>IFERROR(INDEX('18_换产标准_模拟'!$A$2:$A$4,MATCH(N13,'18_换产标准_模拟'!$B$2:$B$4,0)),"")</f>
        <v/>
      </c>
      <c r="AE13" t="inlineStr">
        <is>
          <t>团队模拟数据</t>
        </is>
      </c>
    </row>
    <row r="14">
      <c r="A14" t="inlineStr">
        <is>
          <t>SIM-STOP-00013</t>
        </is>
      </c>
      <c r="B14" t="inlineStr">
        <is>
          <t>STOP-PRE-00005</t>
        </is>
      </c>
      <c r="C14" t="inlineStr">
        <is>
          <t>LINE-S01-PRE-20250922</t>
        </is>
      </c>
      <c r="D14" t="inlineStr">
        <is>
          <t>SHIFT-PRE-20250922</t>
        </is>
      </c>
      <c r="E14" t="inlineStr">
        <is>
          <t>LINE-S01</t>
        </is>
      </c>
      <c r="F14" t="inlineStr">
        <is>
          <t>改善前</t>
        </is>
      </c>
      <c r="G14" s="57" t="n">
        <v>45922</v>
      </c>
      <c r="H14" t="inlineStr">
        <is>
          <t>智能终端系列</t>
        </is>
      </c>
      <c r="I14" t="inlineStr">
        <is>
          <t>KK250</t>
        </is>
      </c>
      <c r="J14" t="inlineStr">
        <is>
          <t>OPERATIONAL</t>
        </is>
      </c>
      <c r="K14" t="inlineStr">
        <is>
          <t>Planned - Included in OEE</t>
        </is>
      </c>
      <c r="L14" t="inlineStr">
        <is>
          <t>EXTRUDER PRESS</t>
        </is>
      </c>
      <c r="M14" t="inlineStr">
        <is>
          <t>主加工工位</t>
        </is>
      </c>
      <c r="N14" t="inlineStr">
        <is>
          <t>CLEANING</t>
        </is>
      </c>
      <c r="O14" s="59" t="n">
        <v>45922.80416666667</v>
      </c>
      <c r="P14" s="59" t="n">
        <v>45922.81215277778</v>
      </c>
      <c r="Q14" s="60" t="n">
        <v>11.5</v>
      </c>
      <c r="R14" s="60" t="n">
        <v>0.9604</v>
      </c>
      <c r="S14" t="inlineStr">
        <is>
          <t>团队模拟数据（基于公开单线数据派生）</t>
        </is>
      </c>
      <c r="T14" t="inlineStr">
        <is>
          <t>SIM-v2.2-20260807-20260804</t>
        </is>
      </c>
      <c r="U14" t="inlineStr">
        <is>
          <t>https://zenodo.org/records/17855209</t>
        </is>
      </c>
      <c r="V14" t="inlineStr">
        <is>
          <t>LINE-S01-PRE-20250922</t>
        </is>
      </c>
      <c r="W14" t="inlineStr">
        <is>
          <t>已关联</t>
        </is>
      </c>
      <c r="X14" t="inlineStr">
        <is>
          <t>按班次口径判断</t>
        </is>
      </c>
      <c r="Z14" t="inlineStr">
        <is>
          <t>否</t>
        </is>
      </c>
    </row>
    <row r="15">
      <c r="A15" t="inlineStr">
        <is>
          <t>SIM-STOP-00014</t>
        </is>
      </c>
      <c r="B15" t="inlineStr">
        <is>
          <t>STOP-PRE-00005</t>
        </is>
      </c>
      <c r="C15" t="inlineStr">
        <is>
          <t>LINE-S02-PRE-20250922</t>
        </is>
      </c>
      <c r="D15" t="inlineStr">
        <is>
          <t>SHIFT-PRE-20250922</t>
        </is>
      </c>
      <c r="E15" t="inlineStr">
        <is>
          <t>LINE-S02</t>
        </is>
      </c>
      <c r="F15" t="inlineStr">
        <is>
          <t>改善前</t>
        </is>
      </c>
      <c r="G15" s="57" t="n">
        <v>45922</v>
      </c>
      <c r="H15" t="inlineStr">
        <is>
          <t>视觉设备系列</t>
        </is>
      </c>
      <c r="I15" t="inlineStr">
        <is>
          <t>KK250</t>
        </is>
      </c>
      <c r="J15" t="inlineStr">
        <is>
          <t>OPERATIONAL</t>
        </is>
      </c>
      <c r="K15" t="inlineStr">
        <is>
          <t>Planned - Included in OEE</t>
        </is>
      </c>
      <c r="L15" t="inlineStr">
        <is>
          <t>EXTRUDER PRESS</t>
        </is>
      </c>
      <c r="M15" t="inlineStr">
        <is>
          <t>主加工工位</t>
        </is>
      </c>
      <c r="N15" t="inlineStr">
        <is>
          <t>CLEANING</t>
        </is>
      </c>
      <c r="O15" s="59" t="n">
        <v>45922.81805555556</v>
      </c>
      <c r="P15" s="59" t="n">
        <v>45922.82618055555</v>
      </c>
      <c r="Q15" s="60" t="n">
        <v>11.7</v>
      </c>
      <c r="R15" s="60" t="n">
        <v>0.9747</v>
      </c>
      <c r="S15" t="inlineStr">
        <is>
          <t>团队模拟数据（基于公开单线数据派生）</t>
        </is>
      </c>
      <c r="T15" t="inlineStr">
        <is>
          <t>SIM-v2.2-20260807-20260804</t>
        </is>
      </c>
      <c r="U15" t="inlineStr">
        <is>
          <t>https://zenodo.org/records/17855209</t>
        </is>
      </c>
      <c r="V15" t="inlineStr">
        <is>
          <t>LINE-S02-PRE-20250922</t>
        </is>
      </c>
      <c r="W15" t="inlineStr">
        <is>
          <t>已关联</t>
        </is>
      </c>
      <c r="X15" t="inlineStr">
        <is>
          <t>按班次口径判断</t>
        </is>
      </c>
      <c r="Z15" t="inlineStr">
        <is>
          <t>否</t>
        </is>
      </c>
    </row>
    <row r="16">
      <c r="A16" t="inlineStr">
        <is>
          <t>SIM-STOP-00015</t>
        </is>
      </c>
      <c r="B16" t="inlineStr">
        <is>
          <t>STOP-PRE-00005</t>
        </is>
      </c>
      <c r="C16" t="inlineStr">
        <is>
          <t>LINE-S03-PRE-20250922</t>
        </is>
      </c>
      <c r="D16" t="inlineStr">
        <is>
          <t>SHIFT-PRE-20250922</t>
        </is>
      </c>
      <c r="E16" t="inlineStr">
        <is>
          <t>LINE-S03</t>
        </is>
      </c>
      <c r="F16" t="inlineStr">
        <is>
          <t>改善前</t>
        </is>
      </c>
      <c r="G16" s="57" t="n">
        <v>45922</v>
      </c>
      <c r="H16" t="inlineStr">
        <is>
          <t>音频模组系列</t>
        </is>
      </c>
      <c r="I16" t="inlineStr">
        <is>
          <t>KK250</t>
        </is>
      </c>
      <c r="J16" t="inlineStr">
        <is>
          <t>OPERATIONAL</t>
        </is>
      </c>
      <c r="K16" t="inlineStr">
        <is>
          <t>Planned - Included in OEE</t>
        </is>
      </c>
      <c r="L16" t="inlineStr">
        <is>
          <t>EXTRUDER PRESS</t>
        </is>
      </c>
      <c r="M16" t="inlineStr">
        <is>
          <t>主加工工位</t>
        </is>
      </c>
      <c r="N16" t="inlineStr">
        <is>
          <t>CLEANING</t>
        </is>
      </c>
      <c r="O16" s="59" t="n">
        <v>45922.83194444444</v>
      </c>
      <c r="P16" s="59" t="n">
        <v>45922.84041666667</v>
      </c>
      <c r="Q16" s="60" t="n">
        <v>12.2</v>
      </c>
      <c r="R16" s="60" t="n">
        <v>1.0167</v>
      </c>
      <c r="S16" t="inlineStr">
        <is>
          <t>团队模拟数据（基于公开单线数据派生）</t>
        </is>
      </c>
      <c r="T16" t="inlineStr">
        <is>
          <t>SIM-v2.2-20260807-20260804</t>
        </is>
      </c>
      <c r="U16" t="inlineStr">
        <is>
          <t>https://zenodo.org/records/17855209</t>
        </is>
      </c>
      <c r="V16" t="inlineStr">
        <is>
          <t>LINE-S03-PRE-20250922</t>
        </is>
      </c>
      <c r="W16" t="inlineStr">
        <is>
          <t>已关联</t>
        </is>
      </c>
      <c r="X16" t="inlineStr">
        <is>
          <t>按班次口径判断</t>
        </is>
      </c>
      <c r="Z16" t="inlineStr">
        <is>
          <t>否</t>
        </is>
      </c>
    </row>
    <row r="17">
      <c r="A17" t="inlineStr">
        <is>
          <t>SIM-STOP-00016</t>
        </is>
      </c>
      <c r="B17" t="inlineStr">
        <is>
          <t>STOP-PRE-00006</t>
        </is>
      </c>
      <c r="C17" t="inlineStr">
        <is>
          <t>LINE-S01-PRE-20250923</t>
        </is>
      </c>
      <c r="D17" t="inlineStr">
        <is>
          <t>SHIFT-PRE-20250923</t>
        </is>
      </c>
      <c r="E17" t="inlineStr">
        <is>
          <t>LINE-S01</t>
        </is>
      </c>
      <c r="F17" t="inlineStr">
        <is>
          <t>改善前</t>
        </is>
      </c>
      <c r="G17" s="57" t="n">
        <v>45923</v>
      </c>
      <c r="H17" t="inlineStr">
        <is>
          <t>智能终端系列</t>
        </is>
      </c>
      <c r="I17" t="inlineStr">
        <is>
          <t>KK250</t>
        </is>
      </c>
      <c r="J17" t="inlineStr">
        <is>
          <t>MATERIALS</t>
        </is>
      </c>
      <c r="K17" t="inlineStr">
        <is>
          <t>Unplanned</t>
        </is>
      </c>
      <c r="L17" t="inlineStr">
        <is>
          <t>EXTRUDER PRESS</t>
        </is>
      </c>
      <c r="M17" t="inlineStr">
        <is>
          <t>主加工工位</t>
        </is>
      </c>
      <c r="N17" t="inlineStr">
        <is>
          <t>MANUAL BRICK HANDLING</t>
        </is>
      </c>
      <c r="O17" s="59" t="n">
        <v>45923.46875</v>
      </c>
      <c r="P17" s="59" t="n">
        <v>45923.47243055556</v>
      </c>
      <c r="Q17" s="60" t="n">
        <v>5.3</v>
      </c>
      <c r="R17" s="60" t="n">
        <v>0.9163</v>
      </c>
      <c r="S17" t="inlineStr">
        <is>
          <t>团队模拟数据（基于公开单线数据派生）</t>
        </is>
      </c>
      <c r="T17" t="inlineStr">
        <is>
          <t>SIM-v2.2-20260807-20260804</t>
        </is>
      </c>
      <c r="U17" t="inlineStr">
        <is>
          <t>https://zenodo.org/records/17855209</t>
        </is>
      </c>
      <c r="V17" t="inlineStr">
        <is>
          <t>LINE-S01-PRE-20250923</t>
        </is>
      </c>
      <c r="W17" t="inlineStr">
        <is>
          <t>已关联</t>
        </is>
      </c>
      <c r="X17" t="inlineStr">
        <is>
          <t>按班次口径判断</t>
        </is>
      </c>
      <c r="Z17" t="inlineStr">
        <is>
          <t>否</t>
        </is>
      </c>
    </row>
    <row r="18">
      <c r="A18" t="inlineStr">
        <is>
          <t>SIM-STOP-00017</t>
        </is>
      </c>
      <c r="B18" t="inlineStr">
        <is>
          <t>STOP-PRE-00006</t>
        </is>
      </c>
      <c r="C18" t="inlineStr">
        <is>
          <t>LINE-S02-PRE-20250923</t>
        </is>
      </c>
      <c r="D18" t="inlineStr">
        <is>
          <t>SHIFT-PRE-20250923</t>
        </is>
      </c>
      <c r="E18" t="inlineStr">
        <is>
          <t>LINE-S02</t>
        </is>
      </c>
      <c r="F18" t="inlineStr">
        <is>
          <t>改善前</t>
        </is>
      </c>
      <c r="G18" s="57" t="n">
        <v>45923</v>
      </c>
      <c r="H18" t="inlineStr">
        <is>
          <t>视觉设备系列</t>
        </is>
      </c>
      <c r="I18" t="inlineStr">
        <is>
          <t>KK250</t>
        </is>
      </c>
      <c r="J18" t="inlineStr">
        <is>
          <t>MATERIALS</t>
        </is>
      </c>
      <c r="K18" t="inlineStr">
        <is>
          <t>Unplanned</t>
        </is>
      </c>
      <c r="L18" t="inlineStr">
        <is>
          <t>EXTRUDER PRESS</t>
        </is>
      </c>
      <c r="M18" t="inlineStr">
        <is>
          <t>主加工工位</t>
        </is>
      </c>
      <c r="N18" t="inlineStr">
        <is>
          <t>MANUAL BRICK HANDLING</t>
        </is>
      </c>
      <c r="O18" s="59" t="n">
        <v>45923.48263888889</v>
      </c>
      <c r="P18" s="59" t="n">
        <v>45923.489375</v>
      </c>
      <c r="Q18" s="60" t="n">
        <v>9.699999999999999</v>
      </c>
      <c r="R18" s="60" t="n">
        <v>1.6781</v>
      </c>
      <c r="S18" t="inlineStr">
        <is>
          <t>团队模拟数据（基于公开单线数据派生）</t>
        </is>
      </c>
      <c r="T18" t="inlineStr">
        <is>
          <t>SIM-v2.2-20260807-20260804</t>
        </is>
      </c>
      <c r="U18" t="inlineStr">
        <is>
          <t>https://zenodo.org/records/17855209</t>
        </is>
      </c>
      <c r="V18" t="inlineStr">
        <is>
          <t>LINE-S02-PRE-20250923</t>
        </is>
      </c>
      <c r="W18" t="inlineStr">
        <is>
          <t>已关联</t>
        </is>
      </c>
      <c r="X18" t="inlineStr">
        <is>
          <t>按班次口径判断</t>
        </is>
      </c>
      <c r="Z18" t="inlineStr">
        <is>
          <t>否</t>
        </is>
      </c>
    </row>
    <row r="19">
      <c r="A19" t="inlineStr">
        <is>
          <t>SIM-STOP-00018</t>
        </is>
      </c>
      <c r="B19" t="inlineStr">
        <is>
          <t>STOP-PRE-00006</t>
        </is>
      </c>
      <c r="C19" t="inlineStr">
        <is>
          <t>LINE-S03-PRE-20250923</t>
        </is>
      </c>
      <c r="D19" t="inlineStr">
        <is>
          <t>SHIFT-PRE-20250923</t>
        </is>
      </c>
      <c r="E19" t="inlineStr">
        <is>
          <t>LINE-S03</t>
        </is>
      </c>
      <c r="F19" t="inlineStr">
        <is>
          <t>改善前</t>
        </is>
      </c>
      <c r="G19" s="57" t="n">
        <v>45923</v>
      </c>
      <c r="H19" t="inlineStr">
        <is>
          <t>音频模组系列</t>
        </is>
      </c>
      <c r="I19" t="inlineStr">
        <is>
          <t>KK250</t>
        </is>
      </c>
      <c r="J19" t="inlineStr">
        <is>
          <t>MATERIALS</t>
        </is>
      </c>
      <c r="K19" t="inlineStr">
        <is>
          <t>Unplanned</t>
        </is>
      </c>
      <c r="L19" t="inlineStr">
        <is>
          <t>EXTRUDER PRESS</t>
        </is>
      </c>
      <c r="M19" t="inlineStr">
        <is>
          <t>主加工工位</t>
        </is>
      </c>
      <c r="N19" t="inlineStr">
        <is>
          <t>MANUAL BRICK HANDLING</t>
        </is>
      </c>
      <c r="O19" s="59" t="n">
        <v>45923.49652777778</v>
      </c>
      <c r="P19" s="59" t="n">
        <v>45923.50083333333</v>
      </c>
      <c r="Q19" s="60" t="n">
        <v>6.2</v>
      </c>
      <c r="R19" s="60" t="n">
        <v>1.0613</v>
      </c>
      <c r="S19" t="inlineStr">
        <is>
          <t>团队模拟数据（基于公开单线数据派生）</t>
        </is>
      </c>
      <c r="T19" t="inlineStr">
        <is>
          <t>SIM-v2.2-20260807-20260804</t>
        </is>
      </c>
      <c r="U19" t="inlineStr">
        <is>
          <t>https://zenodo.org/records/17855209</t>
        </is>
      </c>
      <c r="V19" t="inlineStr">
        <is>
          <t>LINE-S03-PRE-20250923</t>
        </is>
      </c>
      <c r="W19" t="inlineStr">
        <is>
          <t>已关联</t>
        </is>
      </c>
      <c r="X19" t="inlineStr">
        <is>
          <t>按班次口径判断</t>
        </is>
      </c>
      <c r="Z19" t="inlineStr">
        <is>
          <t>否</t>
        </is>
      </c>
    </row>
    <row r="20">
      <c r="A20" t="inlineStr">
        <is>
          <t>SIM-STOP-00019</t>
        </is>
      </c>
      <c r="B20" t="inlineStr">
        <is>
          <t>STOP-PRE-00007</t>
        </is>
      </c>
      <c r="C20" t="inlineStr">
        <is>
          <t>LINE-S01-PRE-20250923</t>
        </is>
      </c>
      <c r="D20" t="inlineStr">
        <is>
          <t>SHIFT-PRE-20250923</t>
        </is>
      </c>
      <c r="E20" t="inlineStr">
        <is>
          <t>LINE-S01</t>
        </is>
      </c>
      <c r="F20" t="inlineStr">
        <is>
          <t>改善前</t>
        </is>
      </c>
      <c r="G20" s="57" t="n">
        <v>45923</v>
      </c>
      <c r="H20" t="inlineStr">
        <is>
          <t>智能终端系列</t>
        </is>
      </c>
      <c r="I20" t="inlineStr">
        <is>
          <t>KK250</t>
        </is>
      </c>
      <c r="J20" t="inlineStr">
        <is>
          <t>MATERIALS</t>
        </is>
      </c>
      <c r="K20" t="inlineStr">
        <is>
          <t>Unplanned</t>
        </is>
      </c>
      <c r="L20" t="inlineStr">
        <is>
          <t>SILO</t>
        </is>
      </c>
      <c r="M20" t="inlineStr">
        <is>
          <t>供料系统</t>
        </is>
      </c>
      <c r="N20" t="inlineStr">
        <is>
          <t>MATERIAL STARVATION</t>
        </is>
      </c>
      <c r="O20" s="59" t="n">
        <v>45923.48819444444</v>
      </c>
      <c r="P20" s="59" t="n">
        <v>45923.49201388889</v>
      </c>
      <c r="Q20" s="60" t="n">
        <v>5.5</v>
      </c>
      <c r="R20" s="60" t="n">
        <v>0.8575</v>
      </c>
      <c r="S20" t="inlineStr">
        <is>
          <t>团队模拟数据（基于公开单线数据派生）</t>
        </is>
      </c>
      <c r="T20" t="inlineStr">
        <is>
          <t>SIM-v2.2-20260807-20260804</t>
        </is>
      </c>
      <c r="U20" t="inlineStr">
        <is>
          <t>https://zenodo.org/records/17855209</t>
        </is>
      </c>
      <c r="V20" t="inlineStr">
        <is>
          <t>LINE-S01-PRE-20250923</t>
        </is>
      </c>
      <c r="W20" t="inlineStr">
        <is>
          <t>已关联</t>
        </is>
      </c>
      <c r="X20" t="inlineStr">
        <is>
          <t>按班次口径判断</t>
        </is>
      </c>
      <c r="Z20" t="inlineStr">
        <is>
          <t>否</t>
        </is>
      </c>
    </row>
    <row r="21">
      <c r="A21" t="inlineStr">
        <is>
          <t>SIM-STOP-00020</t>
        </is>
      </c>
      <c r="B21" t="inlineStr">
        <is>
          <t>STOP-PRE-00007</t>
        </is>
      </c>
      <c r="C21" t="inlineStr">
        <is>
          <t>LINE-S02-PRE-20250923</t>
        </is>
      </c>
      <c r="D21" t="inlineStr">
        <is>
          <t>SHIFT-PRE-20250923</t>
        </is>
      </c>
      <c r="E21" t="inlineStr">
        <is>
          <t>LINE-S02</t>
        </is>
      </c>
      <c r="F21" t="inlineStr">
        <is>
          <t>改善前</t>
        </is>
      </c>
      <c r="G21" s="57" t="n">
        <v>45923</v>
      </c>
      <c r="H21" t="inlineStr">
        <is>
          <t>视觉设备系列</t>
        </is>
      </c>
      <c r="I21" t="inlineStr">
        <is>
          <t>KK250</t>
        </is>
      </c>
      <c r="J21" t="inlineStr">
        <is>
          <t>MATERIALS</t>
        </is>
      </c>
      <c r="K21" t="inlineStr">
        <is>
          <t>Unplanned</t>
        </is>
      </c>
      <c r="L21" t="inlineStr">
        <is>
          <t>SILO</t>
        </is>
      </c>
      <c r="M21" t="inlineStr">
        <is>
          <t>供料系统</t>
        </is>
      </c>
      <c r="N21" t="inlineStr">
        <is>
          <t>MATERIAL STARVATION</t>
        </is>
      </c>
      <c r="O21" s="59" t="n">
        <v>45923.50208333333</v>
      </c>
      <c r="P21" s="59" t="n">
        <v>45923.50826388889</v>
      </c>
      <c r="Q21" s="60" t="n">
        <v>8.9</v>
      </c>
      <c r="R21" s="60" t="n">
        <v>1.395</v>
      </c>
      <c r="S21" t="inlineStr">
        <is>
          <t>团队模拟数据（基于公开单线数据派生）</t>
        </is>
      </c>
      <c r="T21" t="inlineStr">
        <is>
          <t>SIM-v2.2-20260807-20260804</t>
        </is>
      </c>
      <c r="U21" t="inlineStr">
        <is>
          <t>https://zenodo.org/records/17855209</t>
        </is>
      </c>
      <c r="V21" t="inlineStr">
        <is>
          <t>LINE-S02-PRE-20250923</t>
        </is>
      </c>
      <c r="W21" t="inlineStr">
        <is>
          <t>已关联</t>
        </is>
      </c>
      <c r="X21" t="inlineStr">
        <is>
          <t>按班次口径判断</t>
        </is>
      </c>
      <c r="Z21" t="inlineStr">
        <is>
          <t>否</t>
        </is>
      </c>
    </row>
    <row r="22">
      <c r="A22" t="inlineStr">
        <is>
          <t>SIM-STOP-00021</t>
        </is>
      </c>
      <c r="B22" t="inlineStr">
        <is>
          <t>STOP-PRE-00007</t>
        </is>
      </c>
      <c r="C22" t="inlineStr">
        <is>
          <t>LINE-S03-PRE-20250923</t>
        </is>
      </c>
      <c r="D22" t="inlineStr">
        <is>
          <t>SHIFT-PRE-20250923</t>
        </is>
      </c>
      <c r="E22" t="inlineStr">
        <is>
          <t>LINE-S03</t>
        </is>
      </c>
      <c r="F22" t="inlineStr">
        <is>
          <t>改善前</t>
        </is>
      </c>
      <c r="G22" s="57" t="n">
        <v>45923</v>
      </c>
      <c r="H22" t="inlineStr">
        <is>
          <t>音频模组系列</t>
        </is>
      </c>
      <c r="I22" t="inlineStr">
        <is>
          <t>KK250</t>
        </is>
      </c>
      <c r="J22" t="inlineStr">
        <is>
          <t>MATERIALS</t>
        </is>
      </c>
      <c r="K22" t="inlineStr">
        <is>
          <t>Unplanned</t>
        </is>
      </c>
      <c r="L22" t="inlineStr">
        <is>
          <t>SILO</t>
        </is>
      </c>
      <c r="M22" t="inlineStr">
        <is>
          <t>供料系统</t>
        </is>
      </c>
      <c r="N22" t="inlineStr">
        <is>
          <t>MATERIAL STARVATION</t>
        </is>
      </c>
      <c r="O22" s="59" t="n">
        <v>45923.51597222222</v>
      </c>
      <c r="P22" s="59" t="n">
        <v>45923.52090277777</v>
      </c>
      <c r="Q22" s="60" t="n">
        <v>7.1</v>
      </c>
      <c r="R22" s="60" t="n">
        <v>1.1048</v>
      </c>
      <c r="S22" t="inlineStr">
        <is>
          <t>团队模拟数据（基于公开单线数据派生）</t>
        </is>
      </c>
      <c r="T22" t="inlineStr">
        <is>
          <t>SIM-v2.2-20260807-20260804</t>
        </is>
      </c>
      <c r="U22" t="inlineStr">
        <is>
          <t>https://zenodo.org/records/17855209</t>
        </is>
      </c>
      <c r="V22" t="inlineStr">
        <is>
          <t>LINE-S03-PRE-20250923</t>
        </is>
      </c>
      <c r="W22" t="inlineStr">
        <is>
          <t>已关联</t>
        </is>
      </c>
      <c r="X22" t="inlineStr">
        <is>
          <t>按班次口径判断</t>
        </is>
      </c>
      <c r="Z22" t="inlineStr">
        <is>
          <t>否</t>
        </is>
      </c>
    </row>
    <row r="23">
      <c r="A23" t="inlineStr">
        <is>
          <t>SIM-STOP-00022</t>
        </is>
      </c>
      <c r="B23" t="inlineStr">
        <is>
          <t>STOP-PRE-00008</t>
        </is>
      </c>
      <c r="C23" t="inlineStr">
        <is>
          <t>LINE-S01-PRE-20250923</t>
        </is>
      </c>
      <c r="D23" t="inlineStr">
        <is>
          <t>SHIFT-PRE-20250923</t>
        </is>
      </c>
      <c r="E23" t="inlineStr">
        <is>
          <t>LINE-S01</t>
        </is>
      </c>
      <c r="F23" t="inlineStr">
        <is>
          <t>改善前</t>
        </is>
      </c>
      <c r="G23" s="57" t="n">
        <v>45923</v>
      </c>
      <c r="H23" t="inlineStr">
        <is>
          <t>智能终端系列</t>
        </is>
      </c>
      <c r="I23" t="inlineStr">
        <is>
          <t>7KK25</t>
        </is>
      </c>
      <c r="J23" t="inlineStr">
        <is>
          <t>SETUPS-CHANGEOVERS</t>
        </is>
      </c>
      <c r="K23" t="inlineStr">
        <is>
          <t>Planned - Included in OEE</t>
        </is>
      </c>
      <c r="L23" t="inlineStr">
        <is>
          <t>EXTRUDER PRESS</t>
        </is>
      </c>
      <c r="M23" t="inlineStr">
        <is>
          <t>主加工工位</t>
        </is>
      </c>
      <c r="N23" t="inlineStr">
        <is>
          <t>MATERIAL CHANGEOVER</t>
        </is>
      </c>
      <c r="O23" s="59" t="n">
        <v>45923.56458333333</v>
      </c>
      <c r="P23" s="59" t="n">
        <v>45923.57173611111</v>
      </c>
      <c r="Q23" s="60" t="n">
        <v>10.3</v>
      </c>
      <c r="R23" s="60" t="n">
        <v>0.9711</v>
      </c>
      <c r="S23" t="inlineStr">
        <is>
          <t>团队模拟数据（基于公开单线数据派生）</t>
        </is>
      </c>
      <c r="T23" t="inlineStr">
        <is>
          <t>SIM-v2.2-20260807-20260804</t>
        </is>
      </c>
      <c r="U23" t="inlineStr">
        <is>
          <t>https://zenodo.org/records/17855209</t>
        </is>
      </c>
      <c r="V23" t="inlineStr">
        <is>
          <t>LINE-S01-PRE-20250923</t>
        </is>
      </c>
      <c r="W23" t="inlineStr">
        <is>
          <t>已关联</t>
        </is>
      </c>
      <c r="X23" t="inlineStr">
        <is>
          <t>按班次口径判断</t>
        </is>
      </c>
      <c r="Z23" t="inlineStr">
        <is>
          <t>是</t>
        </is>
      </c>
      <c r="AA23">
        <f>IFERROR(VLOOKUP(N23,'18_换产标准_模拟'!$B$2:$F$4,3,FALSE),"")</f>
        <v/>
      </c>
      <c r="AB23">
        <f>IFERROR(MAX(Q23-AA23,0),"")</f>
        <v/>
      </c>
      <c r="AC23">
        <f>IFERROR(IF(AB23=0,"达标",IF(AB23&lt;=VLOOKUP(N23,'18_换产标准_模拟'!$B$2:$F$4,4,FALSE)-VLOOKUP(N23,'18_换产标准_模拟'!$B$2:$F$4,3,FALSE),"轻微超时",IF(AB23&lt;=VLOOKUP(N23,'18_换产标准_模拟'!$B$2:$F$4,5,FALSE)-VLOOKUP(N23,'18_换产标准_模拟'!$B$2:$F$4,3,FALSE),"超时","严重超时"))),"")</f>
        <v/>
      </c>
      <c r="AD23">
        <f>IFERROR(INDEX('18_换产标准_模拟'!$A$2:$A$4,MATCH(N23,'18_换产标准_模拟'!$B$2:$B$4,0)),"")</f>
        <v/>
      </c>
      <c r="AE23" t="inlineStr">
        <is>
          <t>团队模拟数据</t>
        </is>
      </c>
    </row>
    <row r="24">
      <c r="A24" t="inlineStr">
        <is>
          <t>SIM-STOP-00023</t>
        </is>
      </c>
      <c r="B24" t="inlineStr">
        <is>
          <t>STOP-PRE-00008</t>
        </is>
      </c>
      <c r="C24" t="inlineStr">
        <is>
          <t>LINE-S02-PRE-20250923</t>
        </is>
      </c>
      <c r="D24" t="inlineStr">
        <is>
          <t>SHIFT-PRE-20250923</t>
        </is>
      </c>
      <c r="E24" t="inlineStr">
        <is>
          <t>LINE-S02</t>
        </is>
      </c>
      <c r="F24" t="inlineStr">
        <is>
          <t>改善前</t>
        </is>
      </c>
      <c r="G24" s="57" t="n">
        <v>45923</v>
      </c>
      <c r="H24" t="inlineStr">
        <is>
          <t>视觉设备系列</t>
        </is>
      </c>
      <c r="I24" t="inlineStr">
        <is>
          <t>7KK25</t>
        </is>
      </c>
      <c r="J24" t="inlineStr">
        <is>
          <t>SETUPS-CHANGEOVERS</t>
        </is>
      </c>
      <c r="K24" t="inlineStr">
        <is>
          <t>Planned - Included in OEE</t>
        </is>
      </c>
      <c r="L24" t="inlineStr">
        <is>
          <t>EXTRUDER PRESS</t>
        </is>
      </c>
      <c r="M24" t="inlineStr">
        <is>
          <t>主加工工位</t>
        </is>
      </c>
      <c r="N24" t="inlineStr">
        <is>
          <t>MATERIAL CHANGEOVER</t>
        </is>
      </c>
      <c r="O24" s="59" t="n">
        <v>45923.57847222222</v>
      </c>
      <c r="P24" s="59" t="n">
        <v>45923.58576388889</v>
      </c>
      <c r="Q24" s="60" t="n">
        <v>10.5</v>
      </c>
      <c r="R24" s="60" t="n">
        <v>0.986</v>
      </c>
      <c r="S24" t="inlineStr">
        <is>
          <t>团队模拟数据（基于公开单线数据派生）</t>
        </is>
      </c>
      <c r="T24" t="inlineStr">
        <is>
          <t>SIM-v2.2-20260807-20260804</t>
        </is>
      </c>
      <c r="U24" t="inlineStr">
        <is>
          <t>https://zenodo.org/records/17855209</t>
        </is>
      </c>
      <c r="V24" t="inlineStr">
        <is>
          <t>LINE-S02-PRE-20250923</t>
        </is>
      </c>
      <c r="W24" t="inlineStr">
        <is>
          <t>已关联</t>
        </is>
      </c>
      <c r="X24" t="inlineStr">
        <is>
          <t>按班次口径判断</t>
        </is>
      </c>
      <c r="Z24" t="inlineStr">
        <is>
          <t>是</t>
        </is>
      </c>
      <c r="AA24">
        <f>IFERROR(VLOOKUP(N24,'18_换产标准_模拟'!$B$2:$F$4,3,FALSE),"")</f>
        <v/>
      </c>
      <c r="AB24">
        <f>IFERROR(MAX(Q24-AA24,0),"")</f>
        <v/>
      </c>
      <c r="AC24">
        <f>IFERROR(IF(AB24=0,"达标",IF(AB24&lt;=VLOOKUP(N24,'18_换产标准_模拟'!$B$2:$F$4,4,FALSE)-VLOOKUP(N24,'18_换产标准_模拟'!$B$2:$F$4,3,FALSE),"轻微超时",IF(AB24&lt;=VLOOKUP(N24,'18_换产标准_模拟'!$B$2:$F$4,5,FALSE)-VLOOKUP(N24,'18_换产标准_模拟'!$B$2:$F$4,3,FALSE),"超时","严重超时"))),"")</f>
        <v/>
      </c>
      <c r="AD24">
        <f>IFERROR(INDEX('18_换产标准_模拟'!$A$2:$A$4,MATCH(N24,'18_换产标准_模拟'!$B$2:$B$4,0)),"")</f>
        <v/>
      </c>
      <c r="AE24" t="inlineStr">
        <is>
          <t>团队模拟数据</t>
        </is>
      </c>
    </row>
    <row r="25">
      <c r="A25" t="inlineStr">
        <is>
          <t>SIM-STOP-00024</t>
        </is>
      </c>
      <c r="B25" t="inlineStr">
        <is>
          <t>STOP-PRE-00008</t>
        </is>
      </c>
      <c r="C25" t="inlineStr">
        <is>
          <t>LINE-S03-PRE-20250923</t>
        </is>
      </c>
      <c r="D25" t="inlineStr">
        <is>
          <t>SHIFT-PRE-20250923</t>
        </is>
      </c>
      <c r="E25" t="inlineStr">
        <is>
          <t>LINE-S03</t>
        </is>
      </c>
      <c r="F25" t="inlineStr">
        <is>
          <t>改善前</t>
        </is>
      </c>
      <c r="G25" s="57" t="n">
        <v>45923</v>
      </c>
      <c r="H25" t="inlineStr">
        <is>
          <t>音频模组系列</t>
        </is>
      </c>
      <c r="I25" t="inlineStr">
        <is>
          <t>7KK25</t>
        </is>
      </c>
      <c r="J25" t="inlineStr">
        <is>
          <t>SETUPS-CHANGEOVERS</t>
        </is>
      </c>
      <c r="K25" t="inlineStr">
        <is>
          <t>Planned - Included in OEE</t>
        </is>
      </c>
      <c r="L25" t="inlineStr">
        <is>
          <t>EXTRUDER PRESS</t>
        </is>
      </c>
      <c r="M25" t="inlineStr">
        <is>
          <t>主加工工位</t>
        </is>
      </c>
      <c r="N25" t="inlineStr">
        <is>
          <t>MATERIAL CHANGEOVER</t>
        </is>
      </c>
      <c r="O25" s="59" t="n">
        <v>45923.59236111111</v>
      </c>
      <c r="P25" s="59" t="n">
        <v>45923.59993055555</v>
      </c>
      <c r="Q25" s="60" t="n">
        <v>10.9</v>
      </c>
      <c r="R25" s="60" t="n">
        <v>1.0278</v>
      </c>
      <c r="S25" t="inlineStr">
        <is>
          <t>团队模拟数据（基于公开单线数据派生）</t>
        </is>
      </c>
      <c r="T25" t="inlineStr">
        <is>
          <t>SIM-v2.2-20260807-20260804</t>
        </is>
      </c>
      <c r="U25" t="inlineStr">
        <is>
          <t>https://zenodo.org/records/17855209</t>
        </is>
      </c>
      <c r="V25" t="inlineStr">
        <is>
          <t>LINE-S03-PRE-20250923</t>
        </is>
      </c>
      <c r="W25" t="inlineStr">
        <is>
          <t>已关联</t>
        </is>
      </c>
      <c r="X25" t="inlineStr">
        <is>
          <t>按班次口径判断</t>
        </is>
      </c>
      <c r="Z25" t="inlineStr">
        <is>
          <t>是</t>
        </is>
      </c>
      <c r="AA25">
        <f>IFERROR(VLOOKUP(N25,'18_换产标准_模拟'!$B$2:$F$4,3,FALSE),"")</f>
        <v/>
      </c>
      <c r="AB25">
        <f>IFERROR(MAX(Q25-AA25,0),"")</f>
        <v/>
      </c>
      <c r="AC25">
        <f>IFERROR(IF(AB25=0,"达标",IF(AB25&lt;=VLOOKUP(N25,'18_换产标准_模拟'!$B$2:$F$4,4,FALSE)-VLOOKUP(N25,'18_换产标准_模拟'!$B$2:$F$4,3,FALSE),"轻微超时",IF(AB25&lt;=VLOOKUP(N25,'18_换产标准_模拟'!$B$2:$F$4,5,FALSE)-VLOOKUP(N25,'18_换产标准_模拟'!$B$2:$F$4,3,FALSE),"超时","严重超时"))),"")</f>
        <v/>
      </c>
      <c r="AD25">
        <f>IFERROR(INDEX('18_换产标准_模拟'!$A$2:$A$4,MATCH(N25,'18_换产标准_模拟'!$B$2:$B$4,0)),"")</f>
        <v/>
      </c>
      <c r="AE25" t="inlineStr">
        <is>
          <t>团队模拟数据</t>
        </is>
      </c>
    </row>
    <row r="26">
      <c r="A26" t="inlineStr">
        <is>
          <t>SIM-STOP-00025</t>
        </is>
      </c>
      <c r="B26" t="inlineStr">
        <is>
          <t>STOP-PRE-00009</t>
        </is>
      </c>
      <c r="C26" t="inlineStr">
        <is>
          <t>LINE-S01-PRE-20250923</t>
        </is>
      </c>
      <c r="D26" t="inlineStr">
        <is>
          <t>SHIFT-PRE-20250923</t>
        </is>
      </c>
      <c r="E26" t="inlineStr">
        <is>
          <t>LINE-S01</t>
        </is>
      </c>
      <c r="F26" t="inlineStr">
        <is>
          <t>改善前</t>
        </is>
      </c>
      <c r="G26" s="57" t="n">
        <v>45923</v>
      </c>
      <c r="H26" t="inlineStr">
        <is>
          <t>智能终端系列</t>
        </is>
      </c>
      <c r="I26" t="inlineStr">
        <is>
          <t>7KK25</t>
        </is>
      </c>
      <c r="J26" t="inlineStr">
        <is>
          <t>MATERIALS</t>
        </is>
      </c>
      <c r="K26" t="inlineStr">
        <is>
          <t>Unplanned</t>
        </is>
      </c>
      <c r="L26" t="inlineStr">
        <is>
          <t>HACKING STATION</t>
        </is>
      </c>
      <c r="M26" t="inlineStr">
        <is>
          <t>上下料工位</t>
        </is>
      </c>
      <c r="N26" t="inlineStr">
        <is>
          <t>MANUAL BRICK HANDLING</t>
        </is>
      </c>
      <c r="O26" s="59" t="n">
        <v>45923.61180555556</v>
      </c>
      <c r="P26" s="59" t="n">
        <v>45923.63875</v>
      </c>
      <c r="Q26" s="60" t="n">
        <v>38.8</v>
      </c>
      <c r="R26" s="60" t="n">
        <v>0.9261</v>
      </c>
      <c r="S26" t="inlineStr">
        <is>
          <t>团队模拟数据（基于公开单线数据派生）</t>
        </is>
      </c>
      <c r="T26" t="inlineStr">
        <is>
          <t>SIM-v2.2-20260807-20260804</t>
        </is>
      </c>
      <c r="U26" t="inlineStr">
        <is>
          <t>https://zenodo.org/records/17855209</t>
        </is>
      </c>
      <c r="V26" t="inlineStr">
        <is>
          <t>LINE-S01-PRE-20250923</t>
        </is>
      </c>
      <c r="W26" t="inlineStr">
        <is>
          <t>已关联</t>
        </is>
      </c>
      <c r="X26" t="inlineStr">
        <is>
          <t>按班次口径判断</t>
        </is>
      </c>
      <c r="Z26" t="inlineStr">
        <is>
          <t>否</t>
        </is>
      </c>
    </row>
    <row r="27">
      <c r="A27" t="inlineStr">
        <is>
          <t>SIM-STOP-00026</t>
        </is>
      </c>
      <c r="B27" t="inlineStr">
        <is>
          <t>STOP-PRE-00009</t>
        </is>
      </c>
      <c r="C27" t="inlineStr">
        <is>
          <t>LINE-S02-PRE-20250923</t>
        </is>
      </c>
      <c r="D27" t="inlineStr">
        <is>
          <t>SHIFT-PRE-20250923</t>
        </is>
      </c>
      <c r="E27" t="inlineStr">
        <is>
          <t>LINE-S02</t>
        </is>
      </c>
      <c r="F27" t="inlineStr">
        <is>
          <t>改善前</t>
        </is>
      </c>
      <c r="G27" s="57" t="n">
        <v>45923</v>
      </c>
      <c r="H27" t="inlineStr">
        <is>
          <t>视觉设备系列</t>
        </is>
      </c>
      <c r="I27" t="inlineStr">
        <is>
          <t>7KK25</t>
        </is>
      </c>
      <c r="J27" t="inlineStr">
        <is>
          <t>MATERIALS</t>
        </is>
      </c>
      <c r="K27" t="inlineStr">
        <is>
          <t>Unplanned</t>
        </is>
      </c>
      <c r="L27" t="inlineStr">
        <is>
          <t>HACKING STATION</t>
        </is>
      </c>
      <c r="M27" t="inlineStr">
        <is>
          <t>上下料工位</t>
        </is>
      </c>
      <c r="N27" t="inlineStr">
        <is>
          <t>MANUAL BRICK HANDLING</t>
        </is>
      </c>
      <c r="O27" s="59" t="n">
        <v>45923.62569444445</v>
      </c>
      <c r="P27" s="59" t="n">
        <v>45923.66520833333</v>
      </c>
      <c r="Q27" s="60" t="n">
        <v>56.9</v>
      </c>
      <c r="R27" s="60" t="n">
        <v>1.3575</v>
      </c>
      <c r="S27" t="inlineStr">
        <is>
          <t>团队模拟数据（基于公开单线数据派生）</t>
        </is>
      </c>
      <c r="T27" t="inlineStr">
        <is>
          <t>SIM-v2.2-20260807-20260804</t>
        </is>
      </c>
      <c r="U27" t="inlineStr">
        <is>
          <t>https://zenodo.org/records/17855209</t>
        </is>
      </c>
      <c r="V27" t="inlineStr">
        <is>
          <t>LINE-S02-PRE-20250923</t>
        </is>
      </c>
      <c r="W27" t="inlineStr">
        <is>
          <t>已关联</t>
        </is>
      </c>
      <c r="X27" t="inlineStr">
        <is>
          <t>按班次口径判断</t>
        </is>
      </c>
      <c r="Z27" t="inlineStr">
        <is>
          <t>否</t>
        </is>
      </c>
    </row>
    <row r="28">
      <c r="A28" t="inlineStr">
        <is>
          <t>SIM-STOP-00027</t>
        </is>
      </c>
      <c r="B28" t="inlineStr">
        <is>
          <t>STOP-PRE-00009</t>
        </is>
      </c>
      <c r="C28" t="inlineStr">
        <is>
          <t>LINE-S03-PRE-20250923</t>
        </is>
      </c>
      <c r="D28" t="inlineStr">
        <is>
          <t>SHIFT-PRE-20250923</t>
        </is>
      </c>
      <c r="E28" t="inlineStr">
        <is>
          <t>LINE-S03</t>
        </is>
      </c>
      <c r="F28" t="inlineStr">
        <is>
          <t>改善前</t>
        </is>
      </c>
      <c r="G28" s="57" t="n">
        <v>45923</v>
      </c>
      <c r="H28" t="inlineStr">
        <is>
          <t>音频模组系列</t>
        </is>
      </c>
      <c r="I28" t="inlineStr">
        <is>
          <t>7KK25</t>
        </is>
      </c>
      <c r="J28" t="inlineStr">
        <is>
          <t>MATERIALS</t>
        </is>
      </c>
      <c r="K28" t="inlineStr">
        <is>
          <t>Unplanned</t>
        </is>
      </c>
      <c r="L28" t="inlineStr">
        <is>
          <t>HACKING STATION</t>
        </is>
      </c>
      <c r="M28" t="inlineStr">
        <is>
          <t>上下料工位</t>
        </is>
      </c>
      <c r="N28" t="inlineStr">
        <is>
          <t>MANUAL BRICK HANDLING</t>
        </is>
      </c>
      <c r="O28" s="59" t="n">
        <v>45923.63958333333</v>
      </c>
      <c r="P28" s="59" t="n">
        <v>45923.67083333333</v>
      </c>
      <c r="Q28" s="60" t="n">
        <v>45</v>
      </c>
      <c r="R28" s="60" t="n">
        <v>1.0738</v>
      </c>
      <c r="S28" t="inlineStr">
        <is>
          <t>团队模拟数据（基于公开单线数据派生）</t>
        </is>
      </c>
      <c r="T28" t="inlineStr">
        <is>
          <t>SIM-v2.2-20260807-20260804</t>
        </is>
      </c>
      <c r="U28" t="inlineStr">
        <is>
          <t>https://zenodo.org/records/17855209</t>
        </is>
      </c>
      <c r="V28" t="inlineStr">
        <is>
          <t>LINE-S03-PRE-20250923</t>
        </is>
      </c>
      <c r="W28" t="inlineStr">
        <is>
          <t>已关联</t>
        </is>
      </c>
      <c r="X28" t="inlineStr">
        <is>
          <t>按班次口径判断</t>
        </is>
      </c>
      <c r="Z28" t="inlineStr">
        <is>
          <t>否</t>
        </is>
      </c>
    </row>
    <row r="29">
      <c r="A29" t="inlineStr">
        <is>
          <t>SIM-STOP-00028</t>
        </is>
      </c>
      <c r="B29" t="inlineStr">
        <is>
          <t>STOP-PRE-00010</t>
        </is>
      </c>
      <c r="C29" t="inlineStr">
        <is>
          <t>LINE-S01-PRE-20250923</t>
        </is>
      </c>
      <c r="D29" t="inlineStr">
        <is>
          <t>SHIFT-PRE-20250923</t>
        </is>
      </c>
      <c r="E29" t="inlineStr">
        <is>
          <t>LINE-S01</t>
        </is>
      </c>
      <c r="F29" t="inlineStr">
        <is>
          <t>改善前</t>
        </is>
      </c>
      <c r="G29" s="57" t="n">
        <v>45923</v>
      </c>
      <c r="H29" t="inlineStr">
        <is>
          <t>智能终端系列</t>
        </is>
      </c>
      <c r="I29" t="inlineStr">
        <is>
          <t>7KK25</t>
        </is>
      </c>
      <c r="J29" t="inlineStr">
        <is>
          <t>FAILURE</t>
        </is>
      </c>
      <c r="K29" t="inlineStr">
        <is>
          <t>Unplanned</t>
        </is>
      </c>
      <c r="L29" t="inlineStr">
        <is>
          <t>HACKING STATION</t>
        </is>
      </c>
      <c r="M29" t="inlineStr">
        <is>
          <t>上下料工位</t>
        </is>
      </c>
      <c r="N29" t="inlineStr">
        <is>
          <t>MECHANICAL FAILURE</t>
        </is>
      </c>
      <c r="O29" s="59" t="n">
        <v>45923.64722222222</v>
      </c>
      <c r="P29" s="59" t="n">
        <v>45923.65118055556</v>
      </c>
      <c r="Q29" s="60" t="n">
        <v>5.7</v>
      </c>
      <c r="R29" s="60" t="n">
        <v>0.8673</v>
      </c>
      <c r="S29" t="inlineStr">
        <is>
          <t>团队模拟数据（基于公开单线数据派生）</t>
        </is>
      </c>
      <c r="T29" t="inlineStr">
        <is>
          <t>SIM-v2.2-20260807-20260804</t>
        </is>
      </c>
      <c r="U29" t="inlineStr">
        <is>
          <t>https://zenodo.org/records/17855209</t>
        </is>
      </c>
      <c r="V29" t="inlineStr">
        <is>
          <t>LINE-S01-PRE-20250923</t>
        </is>
      </c>
      <c r="W29" t="inlineStr">
        <is>
          <t>已关联</t>
        </is>
      </c>
      <c r="X29" t="inlineStr">
        <is>
          <t>按班次口径判断</t>
        </is>
      </c>
      <c r="Z29" t="inlineStr">
        <is>
          <t>否</t>
        </is>
      </c>
    </row>
    <row r="30">
      <c r="A30" t="inlineStr">
        <is>
          <t>SIM-STOP-00029</t>
        </is>
      </c>
      <c r="B30" t="inlineStr">
        <is>
          <t>STOP-PRE-00010</t>
        </is>
      </c>
      <c r="C30" t="inlineStr">
        <is>
          <t>LINE-S02-PRE-20250923</t>
        </is>
      </c>
      <c r="D30" t="inlineStr">
        <is>
          <t>SHIFT-PRE-20250923</t>
        </is>
      </c>
      <c r="E30" t="inlineStr">
        <is>
          <t>LINE-S02</t>
        </is>
      </c>
      <c r="F30" t="inlineStr">
        <is>
          <t>改善前</t>
        </is>
      </c>
      <c r="G30" s="57" t="n">
        <v>45923</v>
      </c>
      <c r="H30" t="inlineStr">
        <is>
          <t>视觉设备系列</t>
        </is>
      </c>
      <c r="I30" t="inlineStr">
        <is>
          <t>7KK25</t>
        </is>
      </c>
      <c r="J30" t="inlineStr">
        <is>
          <t>FAILURE</t>
        </is>
      </c>
      <c r="K30" t="inlineStr">
        <is>
          <t>Unplanned</t>
        </is>
      </c>
      <c r="L30" t="inlineStr">
        <is>
          <t>HACKING STATION</t>
        </is>
      </c>
      <c r="M30" t="inlineStr">
        <is>
          <t>上下料工位</t>
        </is>
      </c>
      <c r="N30" t="inlineStr">
        <is>
          <t>MECHANICAL FAILURE</t>
        </is>
      </c>
      <c r="O30" s="59" t="n">
        <v>45923.66111111111</v>
      </c>
      <c r="P30" s="59" t="n">
        <v>45923.66756944444</v>
      </c>
      <c r="Q30" s="60" t="n">
        <v>9.300000000000001</v>
      </c>
      <c r="R30" s="60" t="n">
        <v>1.41</v>
      </c>
      <c r="S30" t="inlineStr">
        <is>
          <t>团队模拟数据（基于公开单线数据派生）</t>
        </is>
      </c>
      <c r="T30" t="inlineStr">
        <is>
          <t>SIM-v2.2-20260807-20260804</t>
        </is>
      </c>
      <c r="U30" t="inlineStr">
        <is>
          <t>https://zenodo.org/records/17855209</t>
        </is>
      </c>
      <c r="V30" t="inlineStr">
        <is>
          <t>LINE-S02-PRE-20250923</t>
        </is>
      </c>
      <c r="W30" t="inlineStr">
        <is>
          <t>已关联</t>
        </is>
      </c>
      <c r="X30" t="inlineStr">
        <is>
          <t>按班次口径判断</t>
        </is>
      </c>
      <c r="Z30" t="inlineStr">
        <is>
          <t>否</t>
        </is>
      </c>
    </row>
    <row r="31">
      <c r="A31" t="inlineStr">
        <is>
          <t>SIM-STOP-00030</t>
        </is>
      </c>
      <c r="B31" t="inlineStr">
        <is>
          <t>STOP-PRE-00010</t>
        </is>
      </c>
      <c r="C31" t="inlineStr">
        <is>
          <t>LINE-S03-PRE-20250923</t>
        </is>
      </c>
      <c r="D31" t="inlineStr">
        <is>
          <t>SHIFT-PRE-20250923</t>
        </is>
      </c>
      <c r="E31" t="inlineStr">
        <is>
          <t>LINE-S03</t>
        </is>
      </c>
      <c r="F31" t="inlineStr">
        <is>
          <t>改善前</t>
        </is>
      </c>
      <c r="G31" s="57" t="n">
        <v>45923</v>
      </c>
      <c r="H31" t="inlineStr">
        <is>
          <t>音频模组系列</t>
        </is>
      </c>
      <c r="I31" t="inlineStr">
        <is>
          <t>7KK25</t>
        </is>
      </c>
      <c r="J31" t="inlineStr">
        <is>
          <t>FAILURE</t>
        </is>
      </c>
      <c r="K31" t="inlineStr">
        <is>
          <t>Unplanned</t>
        </is>
      </c>
      <c r="L31" t="inlineStr">
        <is>
          <t>HACKING STATION</t>
        </is>
      </c>
      <c r="M31" t="inlineStr">
        <is>
          <t>上下料工位</t>
        </is>
      </c>
      <c r="N31" t="inlineStr">
        <is>
          <t>MECHANICAL FAILURE</t>
        </is>
      </c>
      <c r="O31" s="59" t="n">
        <v>45923.675</v>
      </c>
      <c r="P31" s="59" t="n">
        <v>45923.68013888889</v>
      </c>
      <c r="Q31" s="60" t="n">
        <v>7.4</v>
      </c>
      <c r="R31" s="60" t="n">
        <v>1.1172</v>
      </c>
      <c r="S31" t="inlineStr">
        <is>
          <t>团队模拟数据（基于公开单线数据派生）</t>
        </is>
      </c>
      <c r="T31" t="inlineStr">
        <is>
          <t>SIM-v2.2-20260807-20260804</t>
        </is>
      </c>
      <c r="U31" t="inlineStr">
        <is>
          <t>https://zenodo.org/records/17855209</t>
        </is>
      </c>
      <c r="V31" t="inlineStr">
        <is>
          <t>LINE-S03-PRE-20250923</t>
        </is>
      </c>
      <c r="W31" t="inlineStr">
        <is>
          <t>已关联</t>
        </is>
      </c>
      <c r="X31" t="inlineStr">
        <is>
          <t>按班次口径判断</t>
        </is>
      </c>
      <c r="Z31" t="inlineStr">
        <is>
          <t>否</t>
        </is>
      </c>
    </row>
    <row r="32">
      <c r="A32" t="inlineStr">
        <is>
          <t>SIM-STOP-00031</t>
        </is>
      </c>
      <c r="B32" t="inlineStr">
        <is>
          <t>STOP-PRE-00011</t>
        </is>
      </c>
      <c r="C32" t="inlineStr">
        <is>
          <t>LINE-S01-PRE-20250923</t>
        </is>
      </c>
      <c r="D32" t="inlineStr">
        <is>
          <t>SHIFT-PRE-20250923</t>
        </is>
      </c>
      <c r="E32" t="inlineStr">
        <is>
          <t>LINE-S01</t>
        </is>
      </c>
      <c r="F32" t="inlineStr">
        <is>
          <t>改善前</t>
        </is>
      </c>
      <c r="G32" s="57" t="n">
        <v>45923</v>
      </c>
      <c r="H32" t="inlineStr">
        <is>
          <t>智能终端系列</t>
        </is>
      </c>
      <c r="I32" t="inlineStr">
        <is>
          <t>7KK25</t>
        </is>
      </c>
      <c r="J32" t="inlineStr">
        <is>
          <t>MATERIALS</t>
        </is>
      </c>
      <c r="K32" t="inlineStr">
        <is>
          <t>Unplanned</t>
        </is>
      </c>
      <c r="L32" t="inlineStr">
        <is>
          <t>HACKING STATION</t>
        </is>
      </c>
      <c r="M32" t="inlineStr">
        <is>
          <t>上下料工位</t>
        </is>
      </c>
      <c r="N32" t="inlineStr">
        <is>
          <t>RACKS</t>
        </is>
      </c>
      <c r="O32" s="59" t="n">
        <v>45923.65416666667</v>
      </c>
      <c r="P32" s="59" t="n">
        <v>45923.656875</v>
      </c>
      <c r="Q32" s="60" t="n">
        <v>3.9</v>
      </c>
      <c r="R32" s="60" t="n">
        <v>0.9016</v>
      </c>
      <c r="S32" t="inlineStr">
        <is>
          <t>团队模拟数据（基于公开单线数据派生）</t>
        </is>
      </c>
      <c r="T32" t="inlineStr">
        <is>
          <t>SIM-v2.2-20260807-20260804</t>
        </is>
      </c>
      <c r="U32" t="inlineStr">
        <is>
          <t>https://zenodo.org/records/17855209</t>
        </is>
      </c>
      <c r="V32" t="inlineStr">
        <is>
          <t>LINE-S01-PRE-20250923</t>
        </is>
      </c>
      <c r="W32" t="inlineStr">
        <is>
          <t>已关联</t>
        </is>
      </c>
      <c r="X32" t="inlineStr">
        <is>
          <t>按班次口径判断</t>
        </is>
      </c>
      <c r="Z32" t="inlineStr">
        <is>
          <t>否</t>
        </is>
      </c>
    </row>
    <row r="33">
      <c r="A33" t="inlineStr">
        <is>
          <t>SIM-STOP-00032</t>
        </is>
      </c>
      <c r="B33" t="inlineStr">
        <is>
          <t>STOP-PRE-00011</t>
        </is>
      </c>
      <c r="C33" t="inlineStr">
        <is>
          <t>LINE-S02-PRE-20250923</t>
        </is>
      </c>
      <c r="D33" t="inlineStr">
        <is>
          <t>SHIFT-PRE-20250923</t>
        </is>
      </c>
      <c r="E33" t="inlineStr">
        <is>
          <t>LINE-S02</t>
        </is>
      </c>
      <c r="F33" t="inlineStr">
        <is>
          <t>改善前</t>
        </is>
      </c>
      <c r="G33" s="57" t="n">
        <v>45923</v>
      </c>
      <c r="H33" t="inlineStr">
        <is>
          <t>视觉设备系列</t>
        </is>
      </c>
      <c r="I33" t="inlineStr">
        <is>
          <t>7KK25</t>
        </is>
      </c>
      <c r="J33" t="inlineStr">
        <is>
          <t>MATERIALS</t>
        </is>
      </c>
      <c r="K33" t="inlineStr">
        <is>
          <t>Unplanned</t>
        </is>
      </c>
      <c r="L33" t="inlineStr">
        <is>
          <t>HACKING STATION</t>
        </is>
      </c>
      <c r="M33" t="inlineStr">
        <is>
          <t>上下料工位</t>
        </is>
      </c>
      <c r="N33" t="inlineStr">
        <is>
          <t>RACKS</t>
        </is>
      </c>
      <c r="O33" s="59" t="n">
        <v>45923.66805555556</v>
      </c>
      <c r="P33" s="59" t="n">
        <v>45923.67201388889</v>
      </c>
      <c r="Q33" s="60" t="n">
        <v>5.7</v>
      </c>
      <c r="R33" s="60" t="n">
        <v>1.32</v>
      </c>
      <c r="S33" t="inlineStr">
        <is>
          <t>团队模拟数据（基于公开单线数据派生）</t>
        </is>
      </c>
      <c r="T33" t="inlineStr">
        <is>
          <t>SIM-v2.2-20260807-20260804</t>
        </is>
      </c>
      <c r="U33" t="inlineStr">
        <is>
          <t>https://zenodo.org/records/17855209</t>
        </is>
      </c>
      <c r="V33" t="inlineStr">
        <is>
          <t>LINE-S02-PRE-20250923</t>
        </is>
      </c>
      <c r="W33" t="inlineStr">
        <is>
          <t>已关联</t>
        </is>
      </c>
      <c r="X33" t="inlineStr">
        <is>
          <t>按班次口径判断</t>
        </is>
      </c>
      <c r="Z33" t="inlineStr">
        <is>
          <t>否</t>
        </is>
      </c>
    </row>
    <row r="34">
      <c r="A34" t="inlineStr">
        <is>
          <t>SIM-STOP-00033</t>
        </is>
      </c>
      <c r="B34" t="inlineStr">
        <is>
          <t>STOP-PRE-00011</t>
        </is>
      </c>
      <c r="C34" t="inlineStr">
        <is>
          <t>LINE-S03-PRE-20250923</t>
        </is>
      </c>
      <c r="D34" t="inlineStr">
        <is>
          <t>SHIFT-PRE-20250923</t>
        </is>
      </c>
      <c r="E34" t="inlineStr">
        <is>
          <t>LINE-S03</t>
        </is>
      </c>
      <c r="F34" t="inlineStr">
        <is>
          <t>改善前</t>
        </is>
      </c>
      <c r="G34" s="57" t="n">
        <v>45923</v>
      </c>
      <c r="H34" t="inlineStr">
        <is>
          <t>音频模组系列</t>
        </is>
      </c>
      <c r="I34" t="inlineStr">
        <is>
          <t>7KK25</t>
        </is>
      </c>
      <c r="J34" t="inlineStr">
        <is>
          <t>MATERIALS</t>
        </is>
      </c>
      <c r="K34" t="inlineStr">
        <is>
          <t>Unplanned</t>
        </is>
      </c>
      <c r="L34" t="inlineStr">
        <is>
          <t>HACKING STATION</t>
        </is>
      </c>
      <c r="M34" t="inlineStr">
        <is>
          <t>上下料工位</t>
        </is>
      </c>
      <c r="N34" t="inlineStr">
        <is>
          <t>RACKS</t>
        </is>
      </c>
      <c r="O34" s="59" t="n">
        <v>45923.68194444444</v>
      </c>
      <c r="P34" s="59" t="n">
        <v>45923.68541666667</v>
      </c>
      <c r="Q34" s="60" t="n">
        <v>5</v>
      </c>
      <c r="R34" s="60" t="n">
        <v>1.1606</v>
      </c>
      <c r="S34" t="inlineStr">
        <is>
          <t>团队模拟数据（基于公开单线数据派生）</t>
        </is>
      </c>
      <c r="T34" t="inlineStr">
        <is>
          <t>SIM-v2.2-20260807-20260804</t>
        </is>
      </c>
      <c r="U34" t="inlineStr">
        <is>
          <t>https://zenodo.org/records/17855209</t>
        </is>
      </c>
      <c r="V34" t="inlineStr">
        <is>
          <t>LINE-S03-PRE-20250923</t>
        </is>
      </c>
      <c r="W34" t="inlineStr">
        <is>
          <t>已关联</t>
        </is>
      </c>
      <c r="X34" t="inlineStr">
        <is>
          <t>按班次口径判断</t>
        </is>
      </c>
      <c r="Z34" t="inlineStr">
        <is>
          <t>否</t>
        </is>
      </c>
    </row>
    <row r="35">
      <c r="A35" t="inlineStr">
        <is>
          <t>SIM-STOP-00034</t>
        </is>
      </c>
      <c r="B35" t="inlineStr">
        <is>
          <t>STOP-PRE-00012</t>
        </is>
      </c>
      <c r="C35" t="inlineStr">
        <is>
          <t>LINE-S01-PRE-20250923</t>
        </is>
      </c>
      <c r="D35" t="inlineStr">
        <is>
          <t>SHIFT-PRE-20250923</t>
        </is>
      </c>
      <c r="E35" t="inlineStr">
        <is>
          <t>LINE-S01</t>
        </is>
      </c>
      <c r="F35" t="inlineStr">
        <is>
          <t>改善前</t>
        </is>
      </c>
      <c r="G35" s="57" t="n">
        <v>45923</v>
      </c>
      <c r="H35" t="inlineStr">
        <is>
          <t>智能终端系列</t>
        </is>
      </c>
      <c r="I35" t="inlineStr">
        <is>
          <t>7KK25</t>
        </is>
      </c>
      <c r="J35" t="inlineStr">
        <is>
          <t>MATERIALS</t>
        </is>
      </c>
      <c r="K35" t="inlineStr">
        <is>
          <t>Unplanned</t>
        </is>
      </c>
      <c r="L35" t="inlineStr">
        <is>
          <t>HACKING STATION</t>
        </is>
      </c>
      <c r="M35" t="inlineStr">
        <is>
          <t>上下料工位</t>
        </is>
      </c>
      <c r="N35" t="inlineStr">
        <is>
          <t>RACKS</t>
        </is>
      </c>
      <c r="O35" s="59" t="n">
        <v>45923.66388888889</v>
      </c>
      <c r="P35" s="59" t="n">
        <v>45923.66770833333</v>
      </c>
      <c r="Q35" s="60" t="n">
        <v>5.5</v>
      </c>
      <c r="R35" s="60" t="n">
        <v>0.8428</v>
      </c>
      <c r="S35" t="inlineStr">
        <is>
          <t>团队模拟数据（基于公开单线数据派生）</t>
        </is>
      </c>
      <c r="T35" t="inlineStr">
        <is>
          <t>SIM-v2.2-20260807-20260804</t>
        </is>
      </c>
      <c r="U35" t="inlineStr">
        <is>
          <t>https://zenodo.org/records/17855209</t>
        </is>
      </c>
      <c r="V35" t="inlineStr">
        <is>
          <t>LINE-S01-PRE-20250923</t>
        </is>
      </c>
      <c r="W35" t="inlineStr">
        <is>
          <t>已关联</t>
        </is>
      </c>
      <c r="X35" t="inlineStr">
        <is>
          <t>按班次口径判断</t>
        </is>
      </c>
      <c r="Z35" t="inlineStr">
        <is>
          <t>否</t>
        </is>
      </c>
    </row>
    <row r="36">
      <c r="A36" t="inlineStr">
        <is>
          <t>SIM-STOP-00035</t>
        </is>
      </c>
      <c r="B36" t="inlineStr">
        <is>
          <t>STOP-PRE-00012</t>
        </is>
      </c>
      <c r="C36" t="inlineStr">
        <is>
          <t>LINE-S02-PRE-20250923</t>
        </is>
      </c>
      <c r="D36" t="inlineStr">
        <is>
          <t>SHIFT-PRE-20250923</t>
        </is>
      </c>
      <c r="E36" t="inlineStr">
        <is>
          <t>LINE-S02</t>
        </is>
      </c>
      <c r="F36" t="inlineStr">
        <is>
          <t>改善前</t>
        </is>
      </c>
      <c r="G36" s="57" t="n">
        <v>45923</v>
      </c>
      <c r="H36" t="inlineStr">
        <is>
          <t>视觉设备系列</t>
        </is>
      </c>
      <c r="I36" t="inlineStr">
        <is>
          <t>7KK25</t>
        </is>
      </c>
      <c r="J36" t="inlineStr">
        <is>
          <t>MATERIALS</t>
        </is>
      </c>
      <c r="K36" t="inlineStr">
        <is>
          <t>Unplanned</t>
        </is>
      </c>
      <c r="L36" t="inlineStr">
        <is>
          <t>HACKING STATION</t>
        </is>
      </c>
      <c r="M36" t="inlineStr">
        <is>
          <t>上下料工位</t>
        </is>
      </c>
      <c r="N36" t="inlineStr">
        <is>
          <t>RACKS</t>
        </is>
      </c>
      <c r="O36" s="59" t="n">
        <v>45923.67777777778</v>
      </c>
      <c r="P36" s="59" t="n">
        <v>45923.68395833333</v>
      </c>
      <c r="Q36" s="60" t="n">
        <v>8.9</v>
      </c>
      <c r="R36" s="60" t="n">
        <v>1.3725</v>
      </c>
      <c r="S36" t="inlineStr">
        <is>
          <t>团队模拟数据（基于公开单线数据派生）</t>
        </is>
      </c>
      <c r="T36" t="inlineStr">
        <is>
          <t>SIM-v2.2-20260807-20260804</t>
        </is>
      </c>
      <c r="U36" t="inlineStr">
        <is>
          <t>https://zenodo.org/records/17855209</t>
        </is>
      </c>
      <c r="V36" t="inlineStr">
        <is>
          <t>LINE-S02-PRE-20250923</t>
        </is>
      </c>
      <c r="W36" t="inlineStr">
        <is>
          <t>已关联</t>
        </is>
      </c>
      <c r="X36" t="inlineStr">
        <is>
          <t>按班次口径判断</t>
        </is>
      </c>
      <c r="Z36" t="inlineStr">
        <is>
          <t>否</t>
        </is>
      </c>
    </row>
    <row r="37">
      <c r="A37" t="inlineStr">
        <is>
          <t>SIM-STOP-00036</t>
        </is>
      </c>
      <c r="B37" t="inlineStr">
        <is>
          <t>STOP-PRE-00012</t>
        </is>
      </c>
      <c r="C37" t="inlineStr">
        <is>
          <t>LINE-S03-PRE-20250923</t>
        </is>
      </c>
      <c r="D37" t="inlineStr">
        <is>
          <t>SHIFT-PRE-20250923</t>
        </is>
      </c>
      <c r="E37" t="inlineStr">
        <is>
          <t>LINE-S03</t>
        </is>
      </c>
      <c r="F37" t="inlineStr">
        <is>
          <t>改善前</t>
        </is>
      </c>
      <c r="G37" s="57" t="n">
        <v>45923</v>
      </c>
      <c r="H37" t="inlineStr">
        <is>
          <t>音频模组系列</t>
        </is>
      </c>
      <c r="I37" t="inlineStr">
        <is>
          <t>7KK25</t>
        </is>
      </c>
      <c r="J37" t="inlineStr">
        <is>
          <t>MATERIALS</t>
        </is>
      </c>
      <c r="K37" t="inlineStr">
        <is>
          <t>Unplanned</t>
        </is>
      </c>
      <c r="L37" t="inlineStr">
        <is>
          <t>HACKING STATION</t>
        </is>
      </c>
      <c r="M37" t="inlineStr">
        <is>
          <t>上下料工位</t>
        </is>
      </c>
      <c r="N37" t="inlineStr">
        <is>
          <t>RACKS</t>
        </is>
      </c>
      <c r="O37" s="59" t="n">
        <v>45923.69166666667</v>
      </c>
      <c r="P37" s="59" t="n">
        <v>45923.69659722222</v>
      </c>
      <c r="Q37" s="60" t="n">
        <v>7.1</v>
      </c>
      <c r="R37" s="60" t="n">
        <v>1.0862</v>
      </c>
      <c r="S37" t="inlineStr">
        <is>
          <t>团队模拟数据（基于公开单线数据派生）</t>
        </is>
      </c>
      <c r="T37" t="inlineStr">
        <is>
          <t>SIM-v2.2-20260807-20260804</t>
        </is>
      </c>
      <c r="U37" t="inlineStr">
        <is>
          <t>https://zenodo.org/records/17855209</t>
        </is>
      </c>
      <c r="V37" t="inlineStr">
        <is>
          <t>LINE-S03-PRE-20250923</t>
        </is>
      </c>
      <c r="W37" t="inlineStr">
        <is>
          <t>已关联</t>
        </is>
      </c>
      <c r="X37" t="inlineStr">
        <is>
          <t>按班次口径判断</t>
        </is>
      </c>
      <c r="Z37" t="inlineStr">
        <is>
          <t>否</t>
        </is>
      </c>
    </row>
    <row r="38">
      <c r="A38" t="inlineStr">
        <is>
          <t>SIM-STOP-00037</t>
        </is>
      </c>
      <c r="B38" t="inlineStr">
        <is>
          <t>STOP-PRE-00013</t>
        </is>
      </c>
      <c r="C38" t="inlineStr">
        <is>
          <t>LINE-S01-PRE-20250923</t>
        </is>
      </c>
      <c r="D38" t="inlineStr">
        <is>
          <t>SHIFT-PRE-20250923</t>
        </is>
      </c>
      <c r="E38" t="inlineStr">
        <is>
          <t>LINE-S01</t>
        </is>
      </c>
      <c r="F38" t="inlineStr">
        <is>
          <t>改善前</t>
        </is>
      </c>
      <c r="G38" s="57" t="n">
        <v>45923</v>
      </c>
      <c r="H38" t="inlineStr">
        <is>
          <t>智能终端系列</t>
        </is>
      </c>
      <c r="I38" t="inlineStr">
        <is>
          <t>7KK25</t>
        </is>
      </c>
      <c r="J38" t="inlineStr">
        <is>
          <t>FAILURE</t>
        </is>
      </c>
      <c r="K38" t="inlineStr">
        <is>
          <t>Unplanned</t>
        </is>
      </c>
      <c r="L38" t="inlineStr">
        <is>
          <t>HACKING STATION</t>
        </is>
      </c>
      <c r="M38" t="inlineStr">
        <is>
          <t>上下料工位</t>
        </is>
      </c>
      <c r="N38" t="inlineStr">
        <is>
          <t>MECHANICAL FAILURE</t>
        </is>
      </c>
      <c r="O38" s="59" t="n">
        <v>45923.72083333333</v>
      </c>
      <c r="P38" s="59" t="n">
        <v>45923.72881944444</v>
      </c>
      <c r="Q38" s="60" t="n">
        <v>11.5</v>
      </c>
      <c r="R38" s="60" t="n">
        <v>0.8771</v>
      </c>
      <c r="S38" t="inlineStr">
        <is>
          <t>团队模拟数据（基于公开单线数据派生）</t>
        </is>
      </c>
      <c r="T38" t="inlineStr">
        <is>
          <t>SIM-v2.2-20260807-20260804</t>
        </is>
      </c>
      <c r="U38" t="inlineStr">
        <is>
          <t>https://zenodo.org/records/17855209</t>
        </is>
      </c>
      <c r="V38" t="inlineStr">
        <is>
          <t>LINE-S01-PRE-20250923</t>
        </is>
      </c>
      <c r="W38" t="inlineStr">
        <is>
          <t>已关联</t>
        </is>
      </c>
      <c r="X38" t="inlineStr">
        <is>
          <t>按班次口径判断</t>
        </is>
      </c>
      <c r="Z38" t="inlineStr">
        <is>
          <t>否</t>
        </is>
      </c>
    </row>
    <row r="39">
      <c r="A39" t="inlineStr">
        <is>
          <t>SIM-STOP-00038</t>
        </is>
      </c>
      <c r="B39" t="inlineStr">
        <is>
          <t>STOP-PRE-00013</t>
        </is>
      </c>
      <c r="C39" t="inlineStr">
        <is>
          <t>LINE-S02-PRE-20250923</t>
        </is>
      </c>
      <c r="D39" t="inlineStr">
        <is>
          <t>SHIFT-PRE-20250923</t>
        </is>
      </c>
      <c r="E39" t="inlineStr">
        <is>
          <t>LINE-S02</t>
        </is>
      </c>
      <c r="F39" t="inlineStr">
        <is>
          <t>改善前</t>
        </is>
      </c>
      <c r="G39" s="57" t="n">
        <v>45923</v>
      </c>
      <c r="H39" t="inlineStr">
        <is>
          <t>视觉设备系列</t>
        </is>
      </c>
      <c r="I39" t="inlineStr">
        <is>
          <t>7KK25</t>
        </is>
      </c>
      <c r="J39" t="inlineStr">
        <is>
          <t>FAILURE</t>
        </is>
      </c>
      <c r="K39" t="inlineStr">
        <is>
          <t>Unplanned</t>
        </is>
      </c>
      <c r="L39" t="inlineStr">
        <is>
          <t>HACKING STATION</t>
        </is>
      </c>
      <c r="M39" t="inlineStr">
        <is>
          <t>上下料工位</t>
        </is>
      </c>
      <c r="N39" t="inlineStr">
        <is>
          <t>MECHANICAL FAILURE</t>
        </is>
      </c>
      <c r="O39" s="59" t="n">
        <v>45923.73472222222</v>
      </c>
      <c r="P39" s="59" t="n">
        <v>45923.74638888889</v>
      </c>
      <c r="Q39" s="60" t="n">
        <v>16.8</v>
      </c>
      <c r="R39" s="60" t="n">
        <v>1.2825</v>
      </c>
      <c r="S39" t="inlineStr">
        <is>
          <t>团队模拟数据（基于公开单线数据派生）</t>
        </is>
      </c>
      <c r="T39" t="inlineStr">
        <is>
          <t>SIM-v2.2-20260807-20260804</t>
        </is>
      </c>
      <c r="U39" t="inlineStr">
        <is>
          <t>https://zenodo.org/records/17855209</t>
        </is>
      </c>
      <c r="V39" t="inlineStr">
        <is>
          <t>LINE-S02-PRE-20250923</t>
        </is>
      </c>
      <c r="W39" t="inlineStr">
        <is>
          <t>已关联</t>
        </is>
      </c>
      <c r="X39" t="inlineStr">
        <is>
          <t>按班次口径判断</t>
        </is>
      </c>
      <c r="Z39" t="inlineStr">
        <is>
          <t>否</t>
        </is>
      </c>
    </row>
    <row r="40">
      <c r="A40" t="inlineStr">
        <is>
          <t>SIM-STOP-00039</t>
        </is>
      </c>
      <c r="B40" t="inlineStr">
        <is>
          <t>STOP-PRE-00013</t>
        </is>
      </c>
      <c r="C40" t="inlineStr">
        <is>
          <t>LINE-S03-PRE-20250923</t>
        </is>
      </c>
      <c r="D40" t="inlineStr">
        <is>
          <t>SHIFT-PRE-20250923</t>
        </is>
      </c>
      <c r="E40" t="inlineStr">
        <is>
          <t>LINE-S03</t>
        </is>
      </c>
      <c r="F40" t="inlineStr">
        <is>
          <t>改善前</t>
        </is>
      </c>
      <c r="G40" s="57" t="n">
        <v>45923</v>
      </c>
      <c r="H40" t="inlineStr">
        <is>
          <t>音频模组系列</t>
        </is>
      </c>
      <c r="I40" t="inlineStr">
        <is>
          <t>7KK25</t>
        </is>
      </c>
      <c r="J40" t="inlineStr">
        <is>
          <t>FAILURE</t>
        </is>
      </c>
      <c r="K40" t="inlineStr">
        <is>
          <t>Unplanned</t>
        </is>
      </c>
      <c r="L40" t="inlineStr">
        <is>
          <t>HACKING STATION</t>
        </is>
      </c>
      <c r="M40" t="inlineStr">
        <is>
          <t>上下料工位</t>
        </is>
      </c>
      <c r="N40" t="inlineStr">
        <is>
          <t>MECHANICAL FAILURE</t>
        </is>
      </c>
      <c r="O40" s="59" t="n">
        <v>45923.74861111111</v>
      </c>
      <c r="P40" s="59" t="n">
        <v>45923.75888888889</v>
      </c>
      <c r="Q40" s="60" t="n">
        <v>14.8</v>
      </c>
      <c r="R40" s="60" t="n">
        <v>1.1296</v>
      </c>
      <c r="S40" t="inlineStr">
        <is>
          <t>团队模拟数据（基于公开单线数据派生）</t>
        </is>
      </c>
      <c r="T40" t="inlineStr">
        <is>
          <t>SIM-v2.2-20260807-20260804</t>
        </is>
      </c>
      <c r="U40" t="inlineStr">
        <is>
          <t>https://zenodo.org/records/17855209</t>
        </is>
      </c>
      <c r="V40" t="inlineStr">
        <is>
          <t>LINE-S03-PRE-20250923</t>
        </is>
      </c>
      <c r="W40" t="inlineStr">
        <is>
          <t>已关联</t>
        </is>
      </c>
      <c r="X40" t="inlineStr">
        <is>
          <t>按班次口径判断</t>
        </is>
      </c>
      <c r="Z40" t="inlineStr">
        <is>
          <t>否</t>
        </is>
      </c>
    </row>
    <row r="41">
      <c r="A41" t="inlineStr">
        <is>
          <t>SIM-STOP-00040</t>
        </is>
      </c>
      <c r="B41" t="inlineStr">
        <is>
          <t>STOP-PRE-00014</t>
        </is>
      </c>
      <c r="C41" t="inlineStr">
        <is>
          <t>LINE-S01-PRE-20250923</t>
        </is>
      </c>
      <c r="D41" t="inlineStr">
        <is>
          <t>SHIFT-PRE-20250923</t>
        </is>
      </c>
      <c r="E41" t="inlineStr">
        <is>
          <t>LINE-S01</t>
        </is>
      </c>
      <c r="F41" t="inlineStr">
        <is>
          <t>改善前</t>
        </is>
      </c>
      <c r="G41" s="57" t="n">
        <v>45923</v>
      </c>
      <c r="H41" t="inlineStr">
        <is>
          <t>智能终端系列</t>
        </is>
      </c>
      <c r="I41" t="inlineStr">
        <is>
          <t>7KK25</t>
        </is>
      </c>
      <c r="J41" t="inlineStr">
        <is>
          <t>FAILURE</t>
        </is>
      </c>
      <c r="K41" t="inlineStr">
        <is>
          <t>Unplanned</t>
        </is>
      </c>
      <c r="L41" t="inlineStr">
        <is>
          <t>CUTTER</t>
        </is>
      </c>
      <c r="M41" t="inlineStr">
        <is>
          <t>切割/分板工位</t>
        </is>
      </c>
      <c r="N41" t="inlineStr">
        <is>
          <t>MECHANICAL FAILURE</t>
        </is>
      </c>
      <c r="O41" s="59" t="n">
        <v>45923.73263888889</v>
      </c>
      <c r="P41" s="59" t="n">
        <v>45923.73458333333</v>
      </c>
      <c r="Q41" s="60" t="n">
        <v>2.8</v>
      </c>
      <c r="R41" s="60" t="n">
        <v>0.9114</v>
      </c>
      <c r="S41" t="inlineStr">
        <is>
          <t>团队模拟数据（基于公开单线数据派生）</t>
        </is>
      </c>
      <c r="T41" t="inlineStr">
        <is>
          <t>SIM-v2.2-20260807-20260804</t>
        </is>
      </c>
      <c r="U41" t="inlineStr">
        <is>
          <t>https://zenodo.org/records/17855209</t>
        </is>
      </c>
      <c r="V41" t="inlineStr">
        <is>
          <t>LINE-S01-PRE-20250923</t>
        </is>
      </c>
      <c r="W41" t="inlineStr">
        <is>
          <t>已关联</t>
        </is>
      </c>
      <c r="X41" t="inlineStr">
        <is>
          <t>按班次口径判断</t>
        </is>
      </c>
      <c r="Z41" t="inlineStr">
        <is>
          <t>否</t>
        </is>
      </c>
    </row>
    <row r="42">
      <c r="A42" t="inlineStr">
        <is>
          <t>SIM-STOP-00041</t>
        </is>
      </c>
      <c r="B42" t="inlineStr">
        <is>
          <t>STOP-PRE-00014</t>
        </is>
      </c>
      <c r="C42" t="inlineStr">
        <is>
          <t>LINE-S02-PRE-20250923</t>
        </is>
      </c>
      <c r="D42" t="inlineStr">
        <is>
          <t>SHIFT-PRE-20250923</t>
        </is>
      </c>
      <c r="E42" t="inlineStr">
        <is>
          <t>LINE-S02</t>
        </is>
      </c>
      <c r="F42" t="inlineStr">
        <is>
          <t>改善前</t>
        </is>
      </c>
      <c r="G42" s="57" t="n">
        <v>45923</v>
      </c>
      <c r="H42" t="inlineStr">
        <is>
          <t>视觉设备系列</t>
        </is>
      </c>
      <c r="I42" t="inlineStr">
        <is>
          <t>7KK25</t>
        </is>
      </c>
      <c r="J42" t="inlineStr">
        <is>
          <t>FAILURE</t>
        </is>
      </c>
      <c r="K42" t="inlineStr">
        <is>
          <t>Unplanned</t>
        </is>
      </c>
      <c r="L42" t="inlineStr">
        <is>
          <t>CUTTER</t>
        </is>
      </c>
      <c r="M42" t="inlineStr">
        <is>
          <t>切割/分板工位</t>
        </is>
      </c>
      <c r="N42" t="inlineStr">
        <is>
          <t>MECHANICAL FAILURE</t>
        </is>
      </c>
      <c r="O42" s="59" t="n">
        <v>45923.74652777778</v>
      </c>
      <c r="P42" s="59" t="n">
        <v>45923.75013888889</v>
      </c>
      <c r="Q42" s="60" t="n">
        <v>5.2</v>
      </c>
      <c r="R42" s="60" t="n">
        <v>1.6688</v>
      </c>
      <c r="S42" t="inlineStr">
        <is>
          <t>团队模拟数据（基于公开单线数据派生）</t>
        </is>
      </c>
      <c r="T42" t="inlineStr">
        <is>
          <t>SIM-v2.2-20260807-20260804</t>
        </is>
      </c>
      <c r="U42" t="inlineStr">
        <is>
          <t>https://zenodo.org/records/17855209</t>
        </is>
      </c>
      <c r="V42" t="inlineStr">
        <is>
          <t>LINE-S02-PRE-20250923</t>
        </is>
      </c>
      <c r="W42" t="inlineStr">
        <is>
          <t>已关联</t>
        </is>
      </c>
      <c r="X42" t="inlineStr">
        <is>
          <t>按班次口径判断</t>
        </is>
      </c>
      <c r="Z42" t="inlineStr">
        <is>
          <t>否</t>
        </is>
      </c>
    </row>
    <row r="43">
      <c r="A43" t="inlineStr">
        <is>
          <t>SIM-STOP-00042</t>
        </is>
      </c>
      <c r="B43" t="inlineStr">
        <is>
          <t>STOP-PRE-00014</t>
        </is>
      </c>
      <c r="C43" t="inlineStr">
        <is>
          <t>LINE-S03-PRE-20250923</t>
        </is>
      </c>
      <c r="D43" t="inlineStr">
        <is>
          <t>SHIFT-PRE-20250923</t>
        </is>
      </c>
      <c r="E43" t="inlineStr">
        <is>
          <t>LINE-S03</t>
        </is>
      </c>
      <c r="F43" t="inlineStr">
        <is>
          <t>改善前</t>
        </is>
      </c>
      <c r="G43" s="57" t="n">
        <v>45923</v>
      </c>
      <c r="H43" t="inlineStr">
        <is>
          <t>音频模组系列</t>
        </is>
      </c>
      <c r="I43" t="inlineStr">
        <is>
          <t>7KK25</t>
        </is>
      </c>
      <c r="J43" t="inlineStr">
        <is>
          <t>FAILURE</t>
        </is>
      </c>
      <c r="K43" t="inlineStr">
        <is>
          <t>Unplanned</t>
        </is>
      </c>
      <c r="L43" t="inlineStr">
        <is>
          <t>CUTTER</t>
        </is>
      </c>
      <c r="M43" t="inlineStr">
        <is>
          <t>切割/分板工位</t>
        </is>
      </c>
      <c r="N43" t="inlineStr">
        <is>
          <t>MECHANICAL FAILURE</t>
        </is>
      </c>
      <c r="O43" s="59" t="n">
        <v>45923.76041666666</v>
      </c>
      <c r="P43" s="59" t="n">
        <v>45923.76263888889</v>
      </c>
      <c r="Q43" s="60" t="n">
        <v>3.2</v>
      </c>
      <c r="R43" s="60" t="n">
        <v>1.029</v>
      </c>
      <c r="S43" t="inlineStr">
        <is>
          <t>团队模拟数据（基于公开单线数据派生）</t>
        </is>
      </c>
      <c r="T43" t="inlineStr">
        <is>
          <t>SIM-v2.2-20260807-20260804</t>
        </is>
      </c>
      <c r="U43" t="inlineStr">
        <is>
          <t>https://zenodo.org/records/17855209</t>
        </is>
      </c>
      <c r="V43" t="inlineStr">
        <is>
          <t>LINE-S03-PRE-20250923</t>
        </is>
      </c>
      <c r="W43" t="inlineStr">
        <is>
          <t>已关联</t>
        </is>
      </c>
      <c r="X43" t="inlineStr">
        <is>
          <t>按班次口径判断</t>
        </is>
      </c>
      <c r="Z43" t="inlineStr">
        <is>
          <t>否</t>
        </is>
      </c>
    </row>
    <row r="44">
      <c r="A44" t="inlineStr">
        <is>
          <t>SIM-STOP-00043</t>
        </is>
      </c>
      <c r="B44" t="inlineStr">
        <is>
          <t>STOP-PRE-00015</t>
        </is>
      </c>
      <c r="C44" t="inlineStr">
        <is>
          <t>LINE-S01-PRE-20250923</t>
        </is>
      </c>
      <c r="D44" t="inlineStr">
        <is>
          <t>SHIFT-PRE-20250923</t>
        </is>
      </c>
      <c r="E44" t="inlineStr">
        <is>
          <t>LINE-S01</t>
        </is>
      </c>
      <c r="F44" t="inlineStr">
        <is>
          <t>改善前</t>
        </is>
      </c>
      <c r="G44" s="57" t="n">
        <v>45923</v>
      </c>
      <c r="H44" t="inlineStr">
        <is>
          <t>智能终端系列</t>
        </is>
      </c>
      <c r="I44" t="inlineStr">
        <is>
          <t>7KK25</t>
        </is>
      </c>
      <c r="J44" t="inlineStr">
        <is>
          <t>MATERIALS</t>
        </is>
      </c>
      <c r="K44" t="inlineStr">
        <is>
          <t>Unplanned</t>
        </is>
      </c>
      <c r="L44" t="inlineStr">
        <is>
          <t>HACKING STATION</t>
        </is>
      </c>
      <c r="M44" t="inlineStr">
        <is>
          <t>上下料工位</t>
        </is>
      </c>
      <c r="N44" t="inlineStr">
        <is>
          <t>MANUAL BRICK HANDLING</t>
        </is>
      </c>
      <c r="O44" s="59" t="n">
        <v>45923.74166666667</v>
      </c>
      <c r="P44" s="59" t="n">
        <v>45923.76409722222</v>
      </c>
      <c r="Q44" s="60" t="n">
        <v>32.3</v>
      </c>
      <c r="R44" s="60" t="n">
        <v>0.8526</v>
      </c>
      <c r="S44" t="inlineStr">
        <is>
          <t>团队模拟数据（基于公开单线数据派生）</t>
        </is>
      </c>
      <c r="T44" t="inlineStr">
        <is>
          <t>SIM-v2.2-20260807-20260804</t>
        </is>
      </c>
      <c r="U44" t="inlineStr">
        <is>
          <t>https://zenodo.org/records/17855209</t>
        </is>
      </c>
      <c r="V44" t="inlineStr">
        <is>
          <t>LINE-S01-PRE-20250923</t>
        </is>
      </c>
      <c r="W44" t="inlineStr">
        <is>
          <t>已关联</t>
        </is>
      </c>
      <c r="X44" t="inlineStr">
        <is>
          <t>按班次口径判断</t>
        </is>
      </c>
      <c r="Z44" t="inlineStr">
        <is>
          <t>否</t>
        </is>
      </c>
    </row>
    <row r="45">
      <c r="A45" t="inlineStr">
        <is>
          <t>SIM-STOP-00044</t>
        </is>
      </c>
      <c r="B45" t="inlineStr">
        <is>
          <t>STOP-PRE-00015</t>
        </is>
      </c>
      <c r="C45" t="inlineStr">
        <is>
          <t>LINE-S02-PRE-20250923</t>
        </is>
      </c>
      <c r="D45" t="inlineStr">
        <is>
          <t>SHIFT-PRE-20250923</t>
        </is>
      </c>
      <c r="E45" t="inlineStr">
        <is>
          <t>LINE-S02</t>
        </is>
      </c>
      <c r="F45" t="inlineStr">
        <is>
          <t>改善前</t>
        </is>
      </c>
      <c r="G45" s="57" t="n">
        <v>45923</v>
      </c>
      <c r="H45" t="inlineStr">
        <is>
          <t>视觉设备系列</t>
        </is>
      </c>
      <c r="I45" t="inlineStr">
        <is>
          <t>7KK25</t>
        </is>
      </c>
      <c r="J45" t="inlineStr">
        <is>
          <t>MATERIALS</t>
        </is>
      </c>
      <c r="K45" t="inlineStr">
        <is>
          <t>Unplanned</t>
        </is>
      </c>
      <c r="L45" t="inlineStr">
        <is>
          <t>HACKING STATION</t>
        </is>
      </c>
      <c r="M45" t="inlineStr">
        <is>
          <t>上下料工位</t>
        </is>
      </c>
      <c r="N45" t="inlineStr">
        <is>
          <t>MANUAL BRICK HANDLING</t>
        </is>
      </c>
      <c r="O45" s="59" t="n">
        <v>45923.75555555556</v>
      </c>
      <c r="P45" s="59" t="n">
        <v>45923.79208333333</v>
      </c>
      <c r="Q45" s="60" t="n">
        <v>52.6</v>
      </c>
      <c r="R45" s="60" t="n">
        <v>1.3875</v>
      </c>
      <c r="S45" t="inlineStr">
        <is>
          <t>团队模拟数据（基于公开单线数据派生）</t>
        </is>
      </c>
      <c r="T45" t="inlineStr">
        <is>
          <t>SIM-v2.2-20260807-20260804</t>
        </is>
      </c>
      <c r="U45" t="inlineStr">
        <is>
          <t>https://zenodo.org/records/17855209</t>
        </is>
      </c>
      <c r="V45" t="inlineStr">
        <is>
          <t>LINE-S02-PRE-20250923</t>
        </is>
      </c>
      <c r="W45" t="inlineStr">
        <is>
          <t>已关联</t>
        </is>
      </c>
      <c r="X45" t="inlineStr">
        <is>
          <t>按班次口径判断</t>
        </is>
      </c>
      <c r="Z45" t="inlineStr">
        <is>
          <t>否</t>
        </is>
      </c>
    </row>
    <row r="46">
      <c r="A46" t="inlineStr">
        <is>
          <t>SIM-STOP-00045</t>
        </is>
      </c>
      <c r="B46" t="inlineStr">
        <is>
          <t>STOP-PRE-00015</t>
        </is>
      </c>
      <c r="C46" t="inlineStr">
        <is>
          <t>LINE-S03-PRE-20250923</t>
        </is>
      </c>
      <c r="D46" t="inlineStr">
        <is>
          <t>SHIFT-PRE-20250923</t>
        </is>
      </c>
      <c r="E46" t="inlineStr">
        <is>
          <t>LINE-S03</t>
        </is>
      </c>
      <c r="F46" t="inlineStr">
        <is>
          <t>改善前</t>
        </is>
      </c>
      <c r="G46" s="57" t="n">
        <v>45923</v>
      </c>
      <c r="H46" t="inlineStr">
        <is>
          <t>音频模组系列</t>
        </is>
      </c>
      <c r="I46" t="inlineStr">
        <is>
          <t>7KK25</t>
        </is>
      </c>
      <c r="J46" t="inlineStr">
        <is>
          <t>MATERIALS</t>
        </is>
      </c>
      <c r="K46" t="inlineStr">
        <is>
          <t>Unplanned</t>
        </is>
      </c>
      <c r="L46" t="inlineStr">
        <is>
          <t>HACKING STATION</t>
        </is>
      </c>
      <c r="M46" t="inlineStr">
        <is>
          <t>上下料工位</t>
        </is>
      </c>
      <c r="N46" t="inlineStr">
        <is>
          <t>MANUAL BRICK HANDLING</t>
        </is>
      </c>
      <c r="O46" s="59" t="n">
        <v>45923.76944444444</v>
      </c>
      <c r="P46" s="59" t="n">
        <v>45923.79833333333</v>
      </c>
      <c r="Q46" s="60" t="n">
        <v>41.6</v>
      </c>
      <c r="R46" s="60" t="n">
        <v>1.0986</v>
      </c>
      <c r="S46" t="inlineStr">
        <is>
          <t>团队模拟数据（基于公开单线数据派生）</t>
        </is>
      </c>
      <c r="T46" t="inlineStr">
        <is>
          <t>SIM-v2.2-20260807-20260804</t>
        </is>
      </c>
      <c r="U46" t="inlineStr">
        <is>
          <t>https://zenodo.org/records/17855209</t>
        </is>
      </c>
      <c r="V46" t="inlineStr">
        <is>
          <t>LINE-S03-PRE-20250923</t>
        </is>
      </c>
      <c r="W46" t="inlineStr">
        <is>
          <t>已关联</t>
        </is>
      </c>
      <c r="X46" t="inlineStr">
        <is>
          <t>按班次口径判断</t>
        </is>
      </c>
      <c r="Z46" t="inlineStr">
        <is>
          <t>否</t>
        </is>
      </c>
    </row>
    <row r="47">
      <c r="A47" t="inlineStr">
        <is>
          <t>SIM-STOP-00046</t>
        </is>
      </c>
      <c r="B47" t="inlineStr">
        <is>
          <t>STOP-PRE-00016</t>
        </is>
      </c>
      <c r="C47" t="inlineStr">
        <is>
          <t>LINE-S01-PRE-20250923</t>
        </is>
      </c>
      <c r="D47" t="inlineStr">
        <is>
          <t>SHIFT-PRE-20250923</t>
        </is>
      </c>
      <c r="E47" t="inlineStr">
        <is>
          <t>LINE-S01</t>
        </is>
      </c>
      <c r="F47" t="inlineStr">
        <is>
          <t>改善前</t>
        </is>
      </c>
      <c r="G47" s="57" t="n">
        <v>45923</v>
      </c>
      <c r="H47" t="inlineStr">
        <is>
          <t>智能终端系列</t>
        </is>
      </c>
      <c r="I47" t="inlineStr">
        <is>
          <t>7KK25</t>
        </is>
      </c>
      <c r="J47" t="inlineStr">
        <is>
          <t>MATERIALS</t>
        </is>
      </c>
      <c r="K47" t="inlineStr">
        <is>
          <t>Unplanned</t>
        </is>
      </c>
      <c r="L47" t="inlineStr">
        <is>
          <t>EXTRUDER PRESS</t>
        </is>
      </c>
      <c r="M47" t="inlineStr">
        <is>
          <t>主加工工位</t>
        </is>
      </c>
      <c r="N47" t="inlineStr">
        <is>
          <t>MANUAL BRICK HANDLING</t>
        </is>
      </c>
      <c r="O47" s="59" t="n">
        <v>45923.76805555556</v>
      </c>
      <c r="P47" s="59" t="n">
        <v>45923.77069444444</v>
      </c>
      <c r="Q47" s="60" t="n">
        <v>3.8</v>
      </c>
      <c r="R47" s="60" t="n">
        <v>0.8869</v>
      </c>
      <c r="S47" t="inlineStr">
        <is>
          <t>团队模拟数据（基于公开单线数据派生）</t>
        </is>
      </c>
      <c r="T47" t="inlineStr">
        <is>
          <t>SIM-v2.2-20260807-20260804</t>
        </is>
      </c>
      <c r="U47" t="inlineStr">
        <is>
          <t>https://zenodo.org/records/17855209</t>
        </is>
      </c>
      <c r="V47" t="inlineStr">
        <is>
          <t>LINE-S01-PRE-20250923</t>
        </is>
      </c>
      <c r="W47" t="inlineStr">
        <is>
          <t>已关联</t>
        </is>
      </c>
      <c r="X47" t="inlineStr">
        <is>
          <t>按班次口径判断</t>
        </is>
      </c>
      <c r="Z47" t="inlineStr">
        <is>
          <t>否</t>
        </is>
      </c>
    </row>
    <row r="48">
      <c r="A48" t="inlineStr">
        <is>
          <t>SIM-STOP-00047</t>
        </is>
      </c>
      <c r="B48" t="inlineStr">
        <is>
          <t>STOP-PRE-00016</t>
        </is>
      </c>
      <c r="C48" t="inlineStr">
        <is>
          <t>LINE-S02-PRE-20250923</t>
        </is>
      </c>
      <c r="D48" t="inlineStr">
        <is>
          <t>SHIFT-PRE-20250923</t>
        </is>
      </c>
      <c r="E48" t="inlineStr">
        <is>
          <t>LINE-S02</t>
        </is>
      </c>
      <c r="F48" t="inlineStr">
        <is>
          <t>改善前</t>
        </is>
      </c>
      <c r="G48" s="57" t="n">
        <v>45923</v>
      </c>
      <c r="H48" t="inlineStr">
        <is>
          <t>视觉设备系列</t>
        </is>
      </c>
      <c r="I48" t="inlineStr">
        <is>
          <t>7KK25</t>
        </is>
      </c>
      <c r="J48" t="inlineStr">
        <is>
          <t>MATERIALS</t>
        </is>
      </c>
      <c r="K48" t="inlineStr">
        <is>
          <t>Unplanned</t>
        </is>
      </c>
      <c r="L48" t="inlineStr">
        <is>
          <t>EXTRUDER PRESS</t>
        </is>
      </c>
      <c r="M48" t="inlineStr">
        <is>
          <t>主加工工位</t>
        </is>
      </c>
      <c r="N48" t="inlineStr">
        <is>
          <t>MANUAL BRICK HANDLING</t>
        </is>
      </c>
      <c r="O48" s="59" t="n">
        <v>45923.78194444445</v>
      </c>
      <c r="P48" s="59" t="n">
        <v>45923.78680555556</v>
      </c>
      <c r="Q48" s="60" t="n">
        <v>7</v>
      </c>
      <c r="R48" s="60" t="n">
        <v>1.6219</v>
      </c>
      <c r="S48" t="inlineStr">
        <is>
          <t>团队模拟数据（基于公开单线数据派生）</t>
        </is>
      </c>
      <c r="T48" t="inlineStr">
        <is>
          <t>SIM-v2.2-20260807-20260804</t>
        </is>
      </c>
      <c r="U48" t="inlineStr">
        <is>
          <t>https://zenodo.org/records/17855209</t>
        </is>
      </c>
      <c r="V48" t="inlineStr">
        <is>
          <t>LINE-S02-PRE-20250923</t>
        </is>
      </c>
      <c r="W48" t="inlineStr">
        <is>
          <t>已关联</t>
        </is>
      </c>
      <c r="X48" t="inlineStr">
        <is>
          <t>按班次口径判断</t>
        </is>
      </c>
      <c r="Z48" t="inlineStr">
        <is>
          <t>否</t>
        </is>
      </c>
    </row>
    <row r="49">
      <c r="A49" t="inlineStr">
        <is>
          <t>SIM-STOP-00048</t>
        </is>
      </c>
      <c r="B49" t="inlineStr">
        <is>
          <t>STOP-PRE-00016</t>
        </is>
      </c>
      <c r="C49" t="inlineStr">
        <is>
          <t>LINE-S03-PRE-20250923</t>
        </is>
      </c>
      <c r="D49" t="inlineStr">
        <is>
          <t>SHIFT-PRE-20250923</t>
        </is>
      </c>
      <c r="E49" t="inlineStr">
        <is>
          <t>LINE-S03</t>
        </is>
      </c>
      <c r="F49" t="inlineStr">
        <is>
          <t>改善前</t>
        </is>
      </c>
      <c r="G49" s="57" t="n">
        <v>45923</v>
      </c>
      <c r="H49" t="inlineStr">
        <is>
          <t>音频模组系列</t>
        </is>
      </c>
      <c r="I49" t="inlineStr">
        <is>
          <t>7KK25</t>
        </is>
      </c>
      <c r="J49" t="inlineStr">
        <is>
          <t>MATERIALS</t>
        </is>
      </c>
      <c r="K49" t="inlineStr">
        <is>
          <t>Unplanned</t>
        </is>
      </c>
      <c r="L49" t="inlineStr">
        <is>
          <t>EXTRUDER PRESS</t>
        </is>
      </c>
      <c r="M49" t="inlineStr">
        <is>
          <t>主加工工位</t>
        </is>
      </c>
      <c r="N49" t="inlineStr">
        <is>
          <t>MANUAL BRICK HANDLING</t>
        </is>
      </c>
      <c r="O49" s="59" t="n">
        <v>45923.79583333333</v>
      </c>
      <c r="P49" s="59" t="n">
        <v>45923.79923611111</v>
      </c>
      <c r="Q49" s="60" t="n">
        <v>4.9</v>
      </c>
      <c r="R49" s="60" t="n">
        <v>1.142</v>
      </c>
      <c r="S49" t="inlineStr">
        <is>
          <t>团队模拟数据（基于公开单线数据派生）</t>
        </is>
      </c>
      <c r="T49" t="inlineStr">
        <is>
          <t>SIM-v2.2-20260807-20260804</t>
        </is>
      </c>
      <c r="U49" t="inlineStr">
        <is>
          <t>https://zenodo.org/records/17855209</t>
        </is>
      </c>
      <c r="V49" t="inlineStr">
        <is>
          <t>LINE-S03-PRE-20250923</t>
        </is>
      </c>
      <c r="W49" t="inlineStr">
        <is>
          <t>已关联</t>
        </is>
      </c>
      <c r="X49" t="inlineStr">
        <is>
          <t>按班次口径判断</t>
        </is>
      </c>
      <c r="Z49" t="inlineStr">
        <is>
          <t>否</t>
        </is>
      </c>
    </row>
    <row r="50">
      <c r="A50" t="inlineStr">
        <is>
          <t>SIM-STOP-00049</t>
        </is>
      </c>
      <c r="B50" t="inlineStr">
        <is>
          <t>STOP-PRE-00017</t>
        </is>
      </c>
      <c r="C50" t="inlineStr">
        <is>
          <t>LINE-S01-PRE-20250923</t>
        </is>
      </c>
      <c r="D50" t="inlineStr">
        <is>
          <t>SHIFT-PRE-20250923</t>
        </is>
      </c>
      <c r="E50" t="inlineStr">
        <is>
          <t>LINE-S01</t>
        </is>
      </c>
      <c r="F50" t="inlineStr">
        <is>
          <t>改善前</t>
        </is>
      </c>
      <c r="G50" s="57" t="n">
        <v>45923</v>
      </c>
      <c r="H50" t="inlineStr">
        <is>
          <t>智能终端系列</t>
        </is>
      </c>
      <c r="I50" t="inlineStr">
        <is>
          <t>7KK25</t>
        </is>
      </c>
      <c r="J50" t="inlineStr">
        <is>
          <t>MATERIALS</t>
        </is>
      </c>
      <c r="K50" t="inlineStr">
        <is>
          <t>Unplanned</t>
        </is>
      </c>
      <c r="L50" t="inlineStr">
        <is>
          <t>HACKING STATION</t>
        </is>
      </c>
      <c r="M50" t="inlineStr">
        <is>
          <t>上下料工位</t>
        </is>
      </c>
      <c r="N50" t="inlineStr">
        <is>
          <t>RACK STARVATION</t>
        </is>
      </c>
      <c r="O50" s="59" t="n">
        <v>45923.78055555555</v>
      </c>
      <c r="P50" s="59" t="n">
        <v>45923.81</v>
      </c>
      <c r="Q50" s="60" t="n">
        <v>42.4</v>
      </c>
      <c r="R50" s="60" t="n">
        <v>0.9212</v>
      </c>
      <c r="S50" t="inlineStr">
        <is>
          <t>团队模拟数据（基于公开单线数据派生）</t>
        </is>
      </c>
      <c r="T50" t="inlineStr">
        <is>
          <t>SIM-v2.2-20260807-20260804</t>
        </is>
      </c>
      <c r="U50" t="inlineStr">
        <is>
          <t>https://zenodo.org/records/17855209</t>
        </is>
      </c>
      <c r="V50" t="inlineStr">
        <is>
          <t>LINE-S01-PRE-20250923</t>
        </is>
      </c>
      <c r="W50" t="inlineStr">
        <is>
          <t>已关联</t>
        </is>
      </c>
      <c r="X50" t="inlineStr">
        <is>
          <t>按班次口径判断</t>
        </is>
      </c>
      <c r="Z50" t="inlineStr">
        <is>
          <t>否</t>
        </is>
      </c>
    </row>
    <row r="51">
      <c r="A51" t="inlineStr">
        <is>
          <t>SIM-STOP-00050</t>
        </is>
      </c>
      <c r="B51" t="inlineStr">
        <is>
          <t>STOP-PRE-00017</t>
        </is>
      </c>
      <c r="C51" t="inlineStr">
        <is>
          <t>LINE-S02-PRE-20250923</t>
        </is>
      </c>
      <c r="D51" t="inlineStr">
        <is>
          <t>SHIFT-PRE-20250923</t>
        </is>
      </c>
      <c r="E51" t="inlineStr">
        <is>
          <t>LINE-S02</t>
        </is>
      </c>
      <c r="F51" t="inlineStr">
        <is>
          <t>改善前</t>
        </is>
      </c>
      <c r="G51" s="57" t="n">
        <v>45923</v>
      </c>
      <c r="H51" t="inlineStr">
        <is>
          <t>视觉设备系列</t>
        </is>
      </c>
      <c r="I51" t="inlineStr">
        <is>
          <t>7KK25</t>
        </is>
      </c>
      <c r="J51" t="inlineStr">
        <is>
          <t>MATERIALS</t>
        </is>
      </c>
      <c r="K51" t="inlineStr">
        <is>
          <t>Unplanned</t>
        </is>
      </c>
      <c r="L51" t="inlineStr">
        <is>
          <t>HACKING STATION</t>
        </is>
      </c>
      <c r="M51" t="inlineStr">
        <is>
          <t>上下料工位</t>
        </is>
      </c>
      <c r="N51" t="inlineStr">
        <is>
          <t>RACK STARVATION</t>
        </is>
      </c>
      <c r="O51" s="59" t="n">
        <v>45923.79444444444</v>
      </c>
      <c r="P51" s="59" t="n">
        <v>45923.83756944445</v>
      </c>
      <c r="Q51" s="60" t="n">
        <v>62.1</v>
      </c>
      <c r="R51" s="60" t="n">
        <v>1.35</v>
      </c>
      <c r="S51" t="inlineStr">
        <is>
          <t>团队模拟数据（基于公开单线数据派生）</t>
        </is>
      </c>
      <c r="T51" t="inlineStr">
        <is>
          <t>SIM-v2.2-20260807-20260804</t>
        </is>
      </c>
      <c r="U51" t="inlineStr">
        <is>
          <t>https://zenodo.org/records/17855209</t>
        </is>
      </c>
      <c r="V51" t="inlineStr">
        <is>
          <t>LINE-S02-PRE-20250923</t>
        </is>
      </c>
      <c r="W51" t="inlineStr">
        <is>
          <t>已关联</t>
        </is>
      </c>
      <c r="X51" t="inlineStr">
        <is>
          <t>按班次口径判断</t>
        </is>
      </c>
      <c r="Z51" t="inlineStr">
        <is>
          <t>否</t>
        </is>
      </c>
    </row>
    <row r="52">
      <c r="A52" t="inlineStr">
        <is>
          <t>SIM-STOP-00051</t>
        </is>
      </c>
      <c r="B52" t="inlineStr">
        <is>
          <t>STOP-PRE-00017</t>
        </is>
      </c>
      <c r="C52" t="inlineStr">
        <is>
          <t>LINE-S03-PRE-20250923</t>
        </is>
      </c>
      <c r="D52" t="inlineStr">
        <is>
          <t>SHIFT-PRE-20250923</t>
        </is>
      </c>
      <c r="E52" t="inlineStr">
        <is>
          <t>LINE-S03</t>
        </is>
      </c>
      <c r="F52" t="inlineStr">
        <is>
          <t>改善前</t>
        </is>
      </c>
      <c r="G52" s="57" t="n">
        <v>45923</v>
      </c>
      <c r="H52" t="inlineStr">
        <is>
          <t>音频模组系列</t>
        </is>
      </c>
      <c r="I52" t="inlineStr">
        <is>
          <t>7KK25</t>
        </is>
      </c>
      <c r="J52" t="inlineStr">
        <is>
          <t>MATERIALS</t>
        </is>
      </c>
      <c r="K52" t="inlineStr">
        <is>
          <t>Unplanned</t>
        </is>
      </c>
      <c r="L52" t="inlineStr">
        <is>
          <t>HACKING STATION</t>
        </is>
      </c>
      <c r="M52" t="inlineStr">
        <is>
          <t>上下料工位</t>
        </is>
      </c>
      <c r="N52" t="inlineStr">
        <is>
          <t>RACK STARVATION</t>
        </is>
      </c>
      <c r="O52" s="59" t="n">
        <v>45923.80833333333</v>
      </c>
      <c r="P52" s="59" t="n">
        <v>45923.84243055555</v>
      </c>
      <c r="Q52" s="60" t="n">
        <v>49.1</v>
      </c>
      <c r="R52" s="60" t="n">
        <v>1.0675</v>
      </c>
      <c r="S52" t="inlineStr">
        <is>
          <t>团队模拟数据（基于公开单线数据派生）</t>
        </is>
      </c>
      <c r="T52" t="inlineStr">
        <is>
          <t>SIM-v2.2-20260807-20260804</t>
        </is>
      </c>
      <c r="U52" t="inlineStr">
        <is>
          <t>https://zenodo.org/records/17855209</t>
        </is>
      </c>
      <c r="V52" t="inlineStr">
        <is>
          <t>LINE-S03-PRE-20250923</t>
        </is>
      </c>
      <c r="W52" t="inlineStr">
        <is>
          <t>已关联</t>
        </is>
      </c>
      <c r="X52" t="inlineStr">
        <is>
          <t>按班次口径判断</t>
        </is>
      </c>
      <c r="Z52" t="inlineStr">
        <is>
          <t>否</t>
        </is>
      </c>
    </row>
    <row r="53">
      <c r="A53" t="inlineStr">
        <is>
          <t>SIM-STOP-00052</t>
        </is>
      </c>
      <c r="B53" t="inlineStr">
        <is>
          <t>STOP-PRE-00018</t>
        </is>
      </c>
      <c r="C53" t="inlineStr">
        <is>
          <t>LINE-S01-PRE-20250924</t>
        </is>
      </c>
      <c r="D53" t="inlineStr">
        <is>
          <t>SHIFT-PRE-20250924</t>
        </is>
      </c>
      <c r="E53" t="inlineStr">
        <is>
          <t>LINE-S01</t>
        </is>
      </c>
      <c r="F53" t="inlineStr">
        <is>
          <t>改善前</t>
        </is>
      </c>
      <c r="G53" s="57" t="n">
        <v>45924</v>
      </c>
      <c r="H53" t="inlineStr">
        <is>
          <t>智能终端系列</t>
        </is>
      </c>
      <c r="I53" t="inlineStr">
        <is>
          <t>7KK25</t>
        </is>
      </c>
      <c r="J53" t="inlineStr">
        <is>
          <t>OPERATIONAL</t>
        </is>
      </c>
      <c r="K53" t="inlineStr">
        <is>
          <t>Planned - Included in OEE</t>
        </is>
      </c>
      <c r="L53" t="inlineStr">
        <is>
          <t>EXTRUDER PRESS</t>
        </is>
      </c>
      <c r="M53" t="inlineStr">
        <is>
          <t>主加工工位</t>
        </is>
      </c>
      <c r="N53" t="inlineStr">
        <is>
          <t>CLEANING</t>
        </is>
      </c>
      <c r="O53" s="59" t="n">
        <v>45924.46875</v>
      </c>
      <c r="P53" s="59" t="n">
        <v>45924.47243055556</v>
      </c>
      <c r="Q53" s="60" t="n">
        <v>5.3</v>
      </c>
      <c r="R53" s="60" t="n">
        <v>0.9391</v>
      </c>
      <c r="S53" t="inlineStr">
        <is>
          <t>团队模拟数据（基于公开单线数据派生）</t>
        </is>
      </c>
      <c r="T53" t="inlineStr">
        <is>
          <t>SIM-v2.2-20260807-20260804</t>
        </is>
      </c>
      <c r="U53" t="inlineStr">
        <is>
          <t>https://zenodo.org/records/17855209</t>
        </is>
      </c>
      <c r="V53" t="inlineStr">
        <is>
          <t>LINE-S01-PRE-20250924</t>
        </is>
      </c>
      <c r="W53" t="inlineStr">
        <is>
          <t>已关联</t>
        </is>
      </c>
      <c r="X53" t="inlineStr">
        <is>
          <t>按班次口径判断</t>
        </is>
      </c>
      <c r="Z53" t="inlineStr">
        <is>
          <t>否</t>
        </is>
      </c>
    </row>
    <row r="54">
      <c r="A54" t="inlineStr">
        <is>
          <t>SIM-STOP-00053</t>
        </is>
      </c>
      <c r="B54" t="inlineStr">
        <is>
          <t>STOP-PRE-00018</t>
        </is>
      </c>
      <c r="C54" t="inlineStr">
        <is>
          <t>LINE-S02-PRE-20250924</t>
        </is>
      </c>
      <c r="D54" t="inlineStr">
        <is>
          <t>SHIFT-PRE-20250924</t>
        </is>
      </c>
      <c r="E54" t="inlineStr">
        <is>
          <t>LINE-S02</t>
        </is>
      </c>
      <c r="F54" t="inlineStr">
        <is>
          <t>改善前</t>
        </is>
      </c>
      <c r="G54" s="57" t="n">
        <v>45924</v>
      </c>
      <c r="H54" t="inlineStr">
        <is>
          <t>视觉设备系列</t>
        </is>
      </c>
      <c r="I54" t="inlineStr">
        <is>
          <t>7KK25</t>
        </is>
      </c>
      <c r="J54" t="inlineStr">
        <is>
          <t>OPERATIONAL</t>
        </is>
      </c>
      <c r="K54" t="inlineStr">
        <is>
          <t>Planned - Included in OEE</t>
        </is>
      </c>
      <c r="L54" t="inlineStr">
        <is>
          <t>EXTRUDER PRESS</t>
        </is>
      </c>
      <c r="M54" t="inlineStr">
        <is>
          <t>主加工工位</t>
        </is>
      </c>
      <c r="N54" t="inlineStr">
        <is>
          <t>CLEANING</t>
        </is>
      </c>
      <c r="O54" s="59" t="n">
        <v>45924.48263888889</v>
      </c>
      <c r="P54" s="59" t="n">
        <v>45924.48673611111</v>
      </c>
      <c r="Q54" s="60" t="n">
        <v>5.9</v>
      </c>
      <c r="R54" s="60" t="n">
        <v>1.0597</v>
      </c>
      <c r="S54" t="inlineStr">
        <is>
          <t>团队模拟数据（基于公开单线数据派生）</t>
        </is>
      </c>
      <c r="T54" t="inlineStr">
        <is>
          <t>SIM-v2.2-20260807-20260804</t>
        </is>
      </c>
      <c r="U54" t="inlineStr">
        <is>
          <t>https://zenodo.org/records/17855209</t>
        </is>
      </c>
      <c r="V54" t="inlineStr">
        <is>
          <t>LINE-S02-PRE-20250924</t>
        </is>
      </c>
      <c r="W54" t="inlineStr">
        <is>
          <t>已关联</t>
        </is>
      </c>
      <c r="X54" t="inlineStr">
        <is>
          <t>按班次口径判断</t>
        </is>
      </c>
      <c r="Z54" t="inlineStr">
        <is>
          <t>否</t>
        </is>
      </c>
    </row>
    <row r="55">
      <c r="A55" t="inlineStr">
        <is>
          <t>SIM-STOP-00054</t>
        </is>
      </c>
      <c r="B55" t="inlineStr">
        <is>
          <t>STOP-PRE-00018</t>
        </is>
      </c>
      <c r="C55" t="inlineStr">
        <is>
          <t>LINE-S03-PRE-20250924</t>
        </is>
      </c>
      <c r="D55" t="inlineStr">
        <is>
          <t>SHIFT-PRE-20250924</t>
        </is>
      </c>
      <c r="E55" t="inlineStr">
        <is>
          <t>LINE-S03</t>
        </is>
      </c>
      <c r="F55" t="inlineStr">
        <is>
          <t>改善前</t>
        </is>
      </c>
      <c r="G55" s="57" t="n">
        <v>45924</v>
      </c>
      <c r="H55" t="inlineStr">
        <is>
          <t>音频模组系列</t>
        </is>
      </c>
      <c r="I55" t="inlineStr">
        <is>
          <t>7KK25</t>
        </is>
      </c>
      <c r="J55" t="inlineStr">
        <is>
          <t>OPERATIONAL</t>
        </is>
      </c>
      <c r="K55" t="inlineStr">
        <is>
          <t>Planned - Included in OEE</t>
        </is>
      </c>
      <c r="L55" t="inlineStr">
        <is>
          <t>EXTRUDER PRESS</t>
        </is>
      </c>
      <c r="M55" t="inlineStr">
        <is>
          <t>主加工工位</t>
        </is>
      </c>
      <c r="N55" t="inlineStr">
        <is>
          <t>CLEANING</t>
        </is>
      </c>
      <c r="O55" s="59" t="n">
        <v>45924.49652777778</v>
      </c>
      <c r="P55" s="59" t="n">
        <v>45924.50041666667</v>
      </c>
      <c r="Q55" s="60" t="n">
        <v>5.6</v>
      </c>
      <c r="R55" s="60" t="n">
        <v>0.9944</v>
      </c>
      <c r="S55" t="inlineStr">
        <is>
          <t>团队模拟数据（基于公开单线数据派生）</t>
        </is>
      </c>
      <c r="T55" t="inlineStr">
        <is>
          <t>SIM-v2.2-20260807-20260804</t>
        </is>
      </c>
      <c r="U55" t="inlineStr">
        <is>
          <t>https://zenodo.org/records/17855209</t>
        </is>
      </c>
      <c r="V55" t="inlineStr">
        <is>
          <t>LINE-S03-PRE-20250924</t>
        </is>
      </c>
      <c r="W55" t="inlineStr">
        <is>
          <t>已关联</t>
        </is>
      </c>
      <c r="X55" t="inlineStr">
        <is>
          <t>按班次口径判断</t>
        </is>
      </c>
      <c r="Z55" t="inlineStr">
        <is>
          <t>否</t>
        </is>
      </c>
    </row>
    <row r="56">
      <c r="A56" t="inlineStr">
        <is>
          <t>SIM-STOP-00055</t>
        </is>
      </c>
      <c r="B56" t="inlineStr">
        <is>
          <t>STOP-PRE-00019</t>
        </is>
      </c>
      <c r="C56" t="inlineStr">
        <is>
          <t>LINE-S01-PRE-20250924</t>
        </is>
      </c>
      <c r="D56" t="inlineStr">
        <is>
          <t>SHIFT-PRE-20250924</t>
        </is>
      </c>
      <c r="E56" t="inlineStr">
        <is>
          <t>LINE-S01</t>
        </is>
      </c>
      <c r="F56" t="inlineStr">
        <is>
          <t>改善前</t>
        </is>
      </c>
      <c r="G56" s="57" t="n">
        <v>45924</v>
      </c>
      <c r="H56" t="inlineStr">
        <is>
          <t>智能终端系列</t>
        </is>
      </c>
      <c r="I56" t="inlineStr">
        <is>
          <t>7KK25</t>
        </is>
      </c>
      <c r="J56" t="inlineStr">
        <is>
          <t>FAILURE</t>
        </is>
      </c>
      <c r="K56" t="inlineStr">
        <is>
          <t>Unplanned</t>
        </is>
      </c>
      <c r="L56" t="inlineStr">
        <is>
          <t>SILO</t>
        </is>
      </c>
      <c r="M56" t="inlineStr">
        <is>
          <t>供料系统</t>
        </is>
      </c>
      <c r="N56" t="inlineStr">
        <is>
          <t>AUTOMATION FAILURE</t>
        </is>
      </c>
      <c r="O56" s="59" t="n">
        <v>45924.47430555556</v>
      </c>
      <c r="P56" s="59" t="n">
        <v>45924.48131944444</v>
      </c>
      <c r="Q56" s="60" t="n">
        <v>10.1</v>
      </c>
      <c r="R56" s="60" t="n">
        <v>0.8967000000000001</v>
      </c>
      <c r="S56" t="inlineStr">
        <is>
          <t>团队模拟数据（基于公开单线数据派生）</t>
        </is>
      </c>
      <c r="T56" t="inlineStr">
        <is>
          <t>SIM-v2.2-20260807-20260804</t>
        </is>
      </c>
      <c r="U56" t="inlineStr">
        <is>
          <t>https://zenodo.org/records/17855209</t>
        </is>
      </c>
      <c r="V56" t="inlineStr">
        <is>
          <t>LINE-S01-PRE-20250924</t>
        </is>
      </c>
      <c r="W56" t="inlineStr">
        <is>
          <t>已关联</t>
        </is>
      </c>
      <c r="X56" t="inlineStr">
        <is>
          <t>按班次口径判断</t>
        </is>
      </c>
      <c r="Z56" t="inlineStr">
        <is>
          <t>否</t>
        </is>
      </c>
    </row>
    <row r="57">
      <c r="A57" t="inlineStr">
        <is>
          <t>SIM-STOP-00056</t>
        </is>
      </c>
      <c r="B57" t="inlineStr">
        <is>
          <t>STOP-PRE-00019</t>
        </is>
      </c>
      <c r="C57" t="inlineStr">
        <is>
          <t>LINE-S02-PRE-20250924</t>
        </is>
      </c>
      <c r="D57" t="inlineStr">
        <is>
          <t>SHIFT-PRE-20250924</t>
        </is>
      </c>
      <c r="E57" t="inlineStr">
        <is>
          <t>LINE-S02</t>
        </is>
      </c>
      <c r="F57" t="inlineStr">
        <is>
          <t>改善前</t>
        </is>
      </c>
      <c r="G57" s="57" t="n">
        <v>45924</v>
      </c>
      <c r="H57" t="inlineStr">
        <is>
          <t>视觉设备系列</t>
        </is>
      </c>
      <c r="I57" t="inlineStr">
        <is>
          <t>7KK25</t>
        </is>
      </c>
      <c r="J57" t="inlineStr">
        <is>
          <t>FAILURE</t>
        </is>
      </c>
      <c r="K57" t="inlineStr">
        <is>
          <t>Unplanned</t>
        </is>
      </c>
      <c r="L57" t="inlineStr">
        <is>
          <t>SILO</t>
        </is>
      </c>
      <c r="M57" t="inlineStr">
        <is>
          <t>供料系统</t>
        </is>
      </c>
      <c r="N57" t="inlineStr">
        <is>
          <t>AUTOMATION FAILURE</t>
        </is>
      </c>
      <c r="O57" s="59" t="n">
        <v>45924.48819444444</v>
      </c>
      <c r="P57" s="59" t="n">
        <v>45924.49847222222</v>
      </c>
      <c r="Q57" s="60" t="n">
        <v>14.8</v>
      </c>
      <c r="R57" s="60" t="n">
        <v>1.3125</v>
      </c>
      <c r="S57" t="inlineStr">
        <is>
          <t>团队模拟数据（基于公开单线数据派生）</t>
        </is>
      </c>
      <c r="T57" t="inlineStr">
        <is>
          <t>SIM-v2.2-20260807-20260804</t>
        </is>
      </c>
      <c r="U57" t="inlineStr">
        <is>
          <t>https://zenodo.org/records/17855209</t>
        </is>
      </c>
      <c r="V57" t="inlineStr">
        <is>
          <t>LINE-S02-PRE-20250924</t>
        </is>
      </c>
      <c r="W57" t="inlineStr">
        <is>
          <t>已关联</t>
        </is>
      </c>
      <c r="X57" t="inlineStr">
        <is>
          <t>按班次口径判断</t>
        </is>
      </c>
      <c r="Z57" t="inlineStr">
        <is>
          <t>否</t>
        </is>
      </c>
    </row>
    <row r="58">
      <c r="A58" t="inlineStr">
        <is>
          <t>SIM-STOP-00057</t>
        </is>
      </c>
      <c r="B58" t="inlineStr">
        <is>
          <t>STOP-PRE-00019</t>
        </is>
      </c>
      <c r="C58" t="inlineStr">
        <is>
          <t>LINE-S03-PRE-20250924</t>
        </is>
      </c>
      <c r="D58" t="inlineStr">
        <is>
          <t>SHIFT-PRE-20250924</t>
        </is>
      </c>
      <c r="E58" t="inlineStr">
        <is>
          <t>LINE-S03</t>
        </is>
      </c>
      <c r="F58" t="inlineStr">
        <is>
          <t>改善前</t>
        </is>
      </c>
      <c r="G58" s="57" t="n">
        <v>45924</v>
      </c>
      <c r="H58" t="inlineStr">
        <is>
          <t>音频模组系列</t>
        </is>
      </c>
      <c r="I58" t="inlineStr">
        <is>
          <t>7KK25</t>
        </is>
      </c>
      <c r="J58" t="inlineStr">
        <is>
          <t>FAILURE</t>
        </is>
      </c>
      <c r="K58" t="inlineStr">
        <is>
          <t>Unplanned</t>
        </is>
      </c>
      <c r="L58" t="inlineStr">
        <is>
          <t>SILO</t>
        </is>
      </c>
      <c r="M58" t="inlineStr">
        <is>
          <t>供料系统</t>
        </is>
      </c>
      <c r="N58" t="inlineStr">
        <is>
          <t>AUTOMATION FAILURE</t>
        </is>
      </c>
      <c r="O58" s="59" t="n">
        <v>45924.50208333333</v>
      </c>
      <c r="P58" s="59" t="n">
        <v>45924.51</v>
      </c>
      <c r="Q58" s="60" t="n">
        <v>11.4</v>
      </c>
      <c r="R58" s="60" t="n">
        <v>1.0127</v>
      </c>
      <c r="S58" t="inlineStr">
        <is>
          <t>团队模拟数据（基于公开单线数据派生）</t>
        </is>
      </c>
      <c r="T58" t="inlineStr">
        <is>
          <t>SIM-v2.2-20260807-20260804</t>
        </is>
      </c>
      <c r="U58" t="inlineStr">
        <is>
          <t>https://zenodo.org/records/17855209</t>
        </is>
      </c>
      <c r="V58" t="inlineStr">
        <is>
          <t>LINE-S03-PRE-20250924</t>
        </is>
      </c>
      <c r="W58" t="inlineStr">
        <is>
          <t>已关联</t>
        </is>
      </c>
      <c r="X58" t="inlineStr">
        <is>
          <t>按班次口径判断</t>
        </is>
      </c>
      <c r="Z58" t="inlineStr">
        <is>
          <t>否</t>
        </is>
      </c>
    </row>
    <row r="59">
      <c r="A59" t="inlineStr">
        <is>
          <t>SIM-STOP-00058</t>
        </is>
      </c>
      <c r="B59" t="inlineStr">
        <is>
          <t>STOP-PRE-00020</t>
        </is>
      </c>
      <c r="C59" t="inlineStr">
        <is>
          <t>LINE-S01-PRE-20250924</t>
        </is>
      </c>
      <c r="D59" t="inlineStr">
        <is>
          <t>SHIFT-PRE-20250924</t>
        </is>
      </c>
      <c r="E59" t="inlineStr">
        <is>
          <t>LINE-S01</t>
        </is>
      </c>
      <c r="F59" t="inlineStr">
        <is>
          <t>改善前</t>
        </is>
      </c>
      <c r="G59" s="57" t="n">
        <v>45924</v>
      </c>
      <c r="H59" t="inlineStr">
        <is>
          <t>智能终端系列</t>
        </is>
      </c>
      <c r="I59" t="inlineStr">
        <is>
          <t>7KK25</t>
        </is>
      </c>
      <c r="J59" t="inlineStr">
        <is>
          <t>FAILURE</t>
        </is>
      </c>
      <c r="K59" t="inlineStr">
        <is>
          <t>Unplanned</t>
        </is>
      </c>
      <c r="L59" t="inlineStr">
        <is>
          <t>ROBOT (EXTRUDER PRESS)</t>
        </is>
      </c>
      <c r="M59" t="inlineStr">
        <is>
          <t>主加工工位</t>
        </is>
      </c>
      <c r="N59" t="inlineStr">
        <is>
          <t>AUTOMATION FAILURE</t>
        </is>
      </c>
      <c r="O59" s="59" t="n">
        <v>45924.50625</v>
      </c>
      <c r="P59" s="59" t="n">
        <v>45924.51326388889</v>
      </c>
      <c r="Q59" s="60" t="n">
        <v>10.1</v>
      </c>
      <c r="R59" s="60" t="n">
        <v>0.8379</v>
      </c>
      <c r="S59" t="inlineStr">
        <is>
          <t>团队模拟数据（基于公开单线数据派生）</t>
        </is>
      </c>
      <c r="T59" t="inlineStr">
        <is>
          <t>SIM-v2.2-20260807-20260804</t>
        </is>
      </c>
      <c r="U59" t="inlineStr">
        <is>
          <t>https://zenodo.org/records/17855209</t>
        </is>
      </c>
      <c r="V59" t="inlineStr">
        <is>
          <t>LINE-S01-PRE-20250924</t>
        </is>
      </c>
      <c r="W59" t="inlineStr">
        <is>
          <t>已关联</t>
        </is>
      </c>
      <c r="X59" t="inlineStr">
        <is>
          <t>按班次口径判断</t>
        </is>
      </c>
      <c r="Z59" t="inlineStr">
        <is>
          <t>否</t>
        </is>
      </c>
    </row>
    <row r="60">
      <c r="A60" t="inlineStr">
        <is>
          <t>SIM-STOP-00059</t>
        </is>
      </c>
      <c r="B60" t="inlineStr">
        <is>
          <t>STOP-PRE-00020</t>
        </is>
      </c>
      <c r="C60" t="inlineStr">
        <is>
          <t>LINE-S02-PRE-20250924</t>
        </is>
      </c>
      <c r="D60" t="inlineStr">
        <is>
          <t>SHIFT-PRE-20250924</t>
        </is>
      </c>
      <c r="E60" t="inlineStr">
        <is>
          <t>LINE-S02</t>
        </is>
      </c>
      <c r="F60" t="inlineStr">
        <is>
          <t>改善前</t>
        </is>
      </c>
      <c r="G60" s="57" t="n">
        <v>45924</v>
      </c>
      <c r="H60" t="inlineStr">
        <is>
          <t>视觉设备系列</t>
        </is>
      </c>
      <c r="I60" t="inlineStr">
        <is>
          <t>7KK25</t>
        </is>
      </c>
      <c r="J60" t="inlineStr">
        <is>
          <t>FAILURE</t>
        </is>
      </c>
      <c r="K60" t="inlineStr">
        <is>
          <t>Unplanned</t>
        </is>
      </c>
      <c r="L60" t="inlineStr">
        <is>
          <t>ROBOT (EXTRUDER PRESS)</t>
        </is>
      </c>
      <c r="M60" t="inlineStr">
        <is>
          <t>主加工工位</t>
        </is>
      </c>
      <c r="N60" t="inlineStr">
        <is>
          <t>AUTOMATION FAILURE</t>
        </is>
      </c>
      <c r="O60" s="59" t="n">
        <v>45924.52013888889</v>
      </c>
      <c r="P60" s="59" t="n">
        <v>45924.53444444444</v>
      </c>
      <c r="Q60" s="60" t="n">
        <v>20.6</v>
      </c>
      <c r="R60" s="60" t="n">
        <v>1.7063</v>
      </c>
      <c r="S60" t="inlineStr">
        <is>
          <t>团队模拟数据（基于公开单线数据派生）</t>
        </is>
      </c>
      <c r="T60" t="inlineStr">
        <is>
          <t>SIM-v2.2-20260807-20260804</t>
        </is>
      </c>
      <c r="U60" t="inlineStr">
        <is>
          <t>https://zenodo.org/records/17855209</t>
        </is>
      </c>
      <c r="V60" t="inlineStr">
        <is>
          <t>LINE-S02-PRE-20250924</t>
        </is>
      </c>
      <c r="W60" t="inlineStr">
        <is>
          <t>已关联</t>
        </is>
      </c>
      <c r="X60" t="inlineStr">
        <is>
          <t>按班次口径判断</t>
        </is>
      </c>
      <c r="Z60" t="inlineStr">
        <is>
          <t>否</t>
        </is>
      </c>
    </row>
    <row r="61">
      <c r="A61" t="inlineStr">
        <is>
          <t>SIM-STOP-00060</t>
        </is>
      </c>
      <c r="B61" t="inlineStr">
        <is>
          <t>STOP-PRE-00020</t>
        </is>
      </c>
      <c r="C61" t="inlineStr">
        <is>
          <t>LINE-S03-PRE-20250924</t>
        </is>
      </c>
      <c r="D61" t="inlineStr">
        <is>
          <t>SHIFT-PRE-20250924</t>
        </is>
      </c>
      <c r="E61" t="inlineStr">
        <is>
          <t>LINE-S03</t>
        </is>
      </c>
      <c r="F61" t="inlineStr">
        <is>
          <t>改善前</t>
        </is>
      </c>
      <c r="G61" s="57" t="n">
        <v>45924</v>
      </c>
      <c r="H61" t="inlineStr">
        <is>
          <t>音频模组系列</t>
        </is>
      </c>
      <c r="I61" t="inlineStr">
        <is>
          <t>7KK25</t>
        </is>
      </c>
      <c r="J61" t="inlineStr">
        <is>
          <t>FAILURE</t>
        </is>
      </c>
      <c r="K61" t="inlineStr">
        <is>
          <t>Unplanned</t>
        </is>
      </c>
      <c r="L61" t="inlineStr">
        <is>
          <t>ROBOT (EXTRUDER PRESS)</t>
        </is>
      </c>
      <c r="M61" t="inlineStr">
        <is>
          <t>主加工工位</t>
        </is>
      </c>
      <c r="N61" t="inlineStr">
        <is>
          <t>AUTOMATION FAILURE</t>
        </is>
      </c>
      <c r="O61" s="59" t="n">
        <v>45924.53402777778</v>
      </c>
      <c r="P61" s="59" t="n">
        <v>45924.54201388889</v>
      </c>
      <c r="Q61" s="60" t="n">
        <v>11.5</v>
      </c>
      <c r="R61" s="60" t="n">
        <v>0.9473</v>
      </c>
      <c r="S61" t="inlineStr">
        <is>
          <t>团队模拟数据（基于公开单线数据派生）</t>
        </is>
      </c>
      <c r="T61" t="inlineStr">
        <is>
          <t>SIM-v2.2-20260807-20260804</t>
        </is>
      </c>
      <c r="U61" t="inlineStr">
        <is>
          <t>https://zenodo.org/records/17855209</t>
        </is>
      </c>
      <c r="V61" t="inlineStr">
        <is>
          <t>LINE-S03-PRE-20250924</t>
        </is>
      </c>
      <c r="W61" t="inlineStr">
        <is>
          <t>已关联</t>
        </is>
      </c>
      <c r="X61" t="inlineStr">
        <is>
          <t>按班次口径判断</t>
        </is>
      </c>
      <c r="Z61" t="inlineStr">
        <is>
          <t>否</t>
        </is>
      </c>
    </row>
    <row r="62">
      <c r="A62" t="inlineStr">
        <is>
          <t>SIM-STOP-00061</t>
        </is>
      </c>
      <c r="B62" t="inlineStr">
        <is>
          <t>STOP-PRE-00021</t>
        </is>
      </c>
      <c r="C62" t="inlineStr">
        <is>
          <t>LINE-S01-PRE-20250924</t>
        </is>
      </c>
      <c r="D62" t="inlineStr">
        <is>
          <t>SHIFT-PRE-20250924</t>
        </is>
      </c>
      <c r="E62" t="inlineStr">
        <is>
          <t>LINE-S01</t>
        </is>
      </c>
      <c r="F62" t="inlineStr">
        <is>
          <t>改善前</t>
        </is>
      </c>
      <c r="G62" s="57" t="n">
        <v>45924</v>
      </c>
      <c r="H62" t="inlineStr">
        <is>
          <t>智能终端系列</t>
        </is>
      </c>
      <c r="I62" t="inlineStr">
        <is>
          <t>7KK25</t>
        </is>
      </c>
      <c r="J62" t="inlineStr">
        <is>
          <t>MATERIALS</t>
        </is>
      </c>
      <c r="K62" t="inlineStr">
        <is>
          <t>Unplanned</t>
        </is>
      </c>
      <c r="L62" t="inlineStr">
        <is>
          <t>HACKING STATION</t>
        </is>
      </c>
      <c r="M62" t="inlineStr">
        <is>
          <t>上下料工位</t>
        </is>
      </c>
      <c r="N62" t="inlineStr">
        <is>
          <t>RACK STARVATION</t>
        </is>
      </c>
      <c r="O62" s="59" t="n">
        <v>45924.55763888889</v>
      </c>
      <c r="P62" s="59" t="n">
        <v>45924.56041666667</v>
      </c>
      <c r="Q62" s="60" t="n">
        <v>4</v>
      </c>
      <c r="R62" s="60" t="n">
        <v>0.8722</v>
      </c>
      <c r="S62" t="inlineStr">
        <is>
          <t>团队模拟数据（基于公开单线数据派生）</t>
        </is>
      </c>
      <c r="T62" t="inlineStr">
        <is>
          <t>SIM-v2.2-20260807-20260804</t>
        </is>
      </c>
      <c r="U62" t="inlineStr">
        <is>
          <t>https://zenodo.org/records/17855209</t>
        </is>
      </c>
      <c r="V62" t="inlineStr">
        <is>
          <t>LINE-S01-PRE-20250924</t>
        </is>
      </c>
      <c r="W62" t="inlineStr">
        <is>
          <t>已关联</t>
        </is>
      </c>
      <c r="X62" t="inlineStr">
        <is>
          <t>按班次口径判断</t>
        </is>
      </c>
      <c r="Z62" t="inlineStr">
        <is>
          <t>否</t>
        </is>
      </c>
    </row>
    <row r="63">
      <c r="A63" t="inlineStr">
        <is>
          <t>SIM-STOP-00062</t>
        </is>
      </c>
      <c r="B63" t="inlineStr">
        <is>
          <t>STOP-PRE-00021</t>
        </is>
      </c>
      <c r="C63" t="inlineStr">
        <is>
          <t>LINE-S02-PRE-20250924</t>
        </is>
      </c>
      <c r="D63" t="inlineStr">
        <is>
          <t>SHIFT-PRE-20250924</t>
        </is>
      </c>
      <c r="E63" t="inlineStr">
        <is>
          <t>LINE-S02</t>
        </is>
      </c>
      <c r="F63" t="inlineStr">
        <is>
          <t>改善前</t>
        </is>
      </c>
      <c r="G63" s="57" t="n">
        <v>45924</v>
      </c>
      <c r="H63" t="inlineStr">
        <is>
          <t>视觉设备系列</t>
        </is>
      </c>
      <c r="I63" t="inlineStr">
        <is>
          <t>7KK25</t>
        </is>
      </c>
      <c r="J63" t="inlineStr">
        <is>
          <t>MATERIALS</t>
        </is>
      </c>
      <c r="K63" t="inlineStr">
        <is>
          <t>Unplanned</t>
        </is>
      </c>
      <c r="L63" t="inlineStr">
        <is>
          <t>HACKING STATION</t>
        </is>
      </c>
      <c r="M63" t="inlineStr">
        <is>
          <t>上下料工位</t>
        </is>
      </c>
      <c r="N63" t="inlineStr">
        <is>
          <t>RACK STARVATION</t>
        </is>
      </c>
      <c r="O63" s="59" t="n">
        <v>45924.57152777778</v>
      </c>
      <c r="P63" s="59" t="n">
        <v>45924.57604166667</v>
      </c>
      <c r="Q63" s="60" t="n">
        <v>6.5</v>
      </c>
      <c r="R63" s="60" t="n">
        <v>1.4175</v>
      </c>
      <c r="S63" t="inlineStr">
        <is>
          <t>团队模拟数据（基于公开单线数据派生）</t>
        </is>
      </c>
      <c r="T63" t="inlineStr">
        <is>
          <t>SIM-v2.2-20260807-20260804</t>
        </is>
      </c>
      <c r="U63" t="inlineStr">
        <is>
          <t>https://zenodo.org/records/17855209</t>
        </is>
      </c>
      <c r="V63" t="inlineStr">
        <is>
          <t>LINE-S02-PRE-20250924</t>
        </is>
      </c>
      <c r="W63" t="inlineStr">
        <is>
          <t>已关联</t>
        </is>
      </c>
      <c r="X63" t="inlineStr">
        <is>
          <t>按班次口径判断</t>
        </is>
      </c>
      <c r="Z63" t="inlineStr">
        <is>
          <t>否</t>
        </is>
      </c>
    </row>
    <row r="64">
      <c r="A64" t="inlineStr">
        <is>
          <t>SIM-STOP-00063</t>
        </is>
      </c>
      <c r="B64" t="inlineStr">
        <is>
          <t>STOP-PRE-00021</t>
        </is>
      </c>
      <c r="C64" t="inlineStr">
        <is>
          <t>LINE-S03-PRE-20250924</t>
        </is>
      </c>
      <c r="D64" t="inlineStr">
        <is>
          <t>SHIFT-PRE-20250924</t>
        </is>
      </c>
      <c r="E64" t="inlineStr">
        <is>
          <t>LINE-S03</t>
        </is>
      </c>
      <c r="F64" t="inlineStr">
        <is>
          <t>改善前</t>
        </is>
      </c>
      <c r="G64" s="57" t="n">
        <v>45924</v>
      </c>
      <c r="H64" t="inlineStr">
        <is>
          <t>音频模组系列</t>
        </is>
      </c>
      <c r="I64" t="inlineStr">
        <is>
          <t>7KK25</t>
        </is>
      </c>
      <c r="J64" t="inlineStr">
        <is>
          <t>MATERIALS</t>
        </is>
      </c>
      <c r="K64" t="inlineStr">
        <is>
          <t>Unplanned</t>
        </is>
      </c>
      <c r="L64" t="inlineStr">
        <is>
          <t>HACKING STATION</t>
        </is>
      </c>
      <c r="M64" t="inlineStr">
        <is>
          <t>上下料工位</t>
        </is>
      </c>
      <c r="N64" t="inlineStr">
        <is>
          <t>RACK STARVATION</t>
        </is>
      </c>
      <c r="O64" s="59" t="n">
        <v>45924.58541666667</v>
      </c>
      <c r="P64" s="59" t="n">
        <v>45924.58902777778</v>
      </c>
      <c r="Q64" s="60" t="n">
        <v>5.2</v>
      </c>
      <c r="R64" s="60" t="n">
        <v>1.1234</v>
      </c>
      <c r="S64" t="inlineStr">
        <is>
          <t>团队模拟数据（基于公开单线数据派生）</t>
        </is>
      </c>
      <c r="T64" t="inlineStr">
        <is>
          <t>SIM-v2.2-20260807-20260804</t>
        </is>
      </c>
      <c r="U64" t="inlineStr">
        <is>
          <t>https://zenodo.org/records/17855209</t>
        </is>
      </c>
      <c r="V64" t="inlineStr">
        <is>
          <t>LINE-S03-PRE-20250924</t>
        </is>
      </c>
      <c r="W64" t="inlineStr">
        <is>
          <t>已关联</t>
        </is>
      </c>
      <c r="X64" t="inlineStr">
        <is>
          <t>按班次口径判断</t>
        </is>
      </c>
      <c r="Z64" t="inlineStr">
        <is>
          <t>否</t>
        </is>
      </c>
    </row>
    <row r="65">
      <c r="A65" t="inlineStr">
        <is>
          <t>SIM-STOP-00064</t>
        </is>
      </c>
      <c r="B65" t="inlineStr">
        <is>
          <t>STOP-PRE-00022</t>
        </is>
      </c>
      <c r="C65" t="inlineStr">
        <is>
          <t>LINE-S01-PRE-20250924</t>
        </is>
      </c>
      <c r="D65" t="inlineStr">
        <is>
          <t>SHIFT-PRE-20250924</t>
        </is>
      </c>
      <c r="E65" t="inlineStr">
        <is>
          <t>LINE-S01</t>
        </is>
      </c>
      <c r="F65" t="inlineStr">
        <is>
          <t>改善前</t>
        </is>
      </c>
      <c r="G65" s="57" t="n">
        <v>45924</v>
      </c>
      <c r="H65" t="inlineStr">
        <is>
          <t>智能终端系列</t>
        </is>
      </c>
      <c r="I65" t="inlineStr">
        <is>
          <t>7KK25</t>
        </is>
      </c>
      <c r="J65" t="inlineStr">
        <is>
          <t>MATERIALS</t>
        </is>
      </c>
      <c r="K65" t="inlineStr">
        <is>
          <t>Unplanned</t>
        </is>
      </c>
      <c r="L65" t="inlineStr">
        <is>
          <t>HACKING STATION</t>
        </is>
      </c>
      <c r="M65" t="inlineStr">
        <is>
          <t>上下料工位</t>
        </is>
      </c>
      <c r="N65" t="inlineStr">
        <is>
          <t>KILN CAR STARVATION</t>
        </is>
      </c>
      <c r="O65" s="59" t="n">
        <v>45924.59722222222</v>
      </c>
      <c r="P65" s="59" t="n">
        <v>45924.60694444444</v>
      </c>
      <c r="Q65" s="60" t="n">
        <v>14</v>
      </c>
      <c r="R65" s="60" t="n">
        <v>0.9065</v>
      </c>
      <c r="S65" t="inlineStr">
        <is>
          <t>团队模拟数据（基于公开单线数据派生）</t>
        </is>
      </c>
      <c r="T65" t="inlineStr">
        <is>
          <t>SIM-v2.2-20260807-20260804</t>
        </is>
      </c>
      <c r="U65" t="inlineStr">
        <is>
          <t>https://zenodo.org/records/17855209</t>
        </is>
      </c>
      <c r="V65" t="inlineStr">
        <is>
          <t>LINE-S01-PRE-20250924</t>
        </is>
      </c>
      <c r="W65" t="inlineStr">
        <is>
          <t>已关联</t>
        </is>
      </c>
      <c r="X65" t="inlineStr">
        <is>
          <t>按班次口径判断</t>
        </is>
      </c>
      <c r="Z65" t="inlineStr">
        <is>
          <t>否</t>
        </is>
      </c>
    </row>
    <row r="66">
      <c r="A66" t="inlineStr">
        <is>
          <t>SIM-STOP-00065</t>
        </is>
      </c>
      <c r="B66" t="inlineStr">
        <is>
          <t>STOP-PRE-00022</t>
        </is>
      </c>
      <c r="C66" t="inlineStr">
        <is>
          <t>LINE-S02-PRE-20250924</t>
        </is>
      </c>
      <c r="D66" t="inlineStr">
        <is>
          <t>SHIFT-PRE-20250924</t>
        </is>
      </c>
      <c r="E66" t="inlineStr">
        <is>
          <t>LINE-S02</t>
        </is>
      </c>
      <c r="F66" t="inlineStr">
        <is>
          <t>改善前</t>
        </is>
      </c>
      <c r="G66" s="57" t="n">
        <v>45924</v>
      </c>
      <c r="H66" t="inlineStr">
        <is>
          <t>视觉设备系列</t>
        </is>
      </c>
      <c r="I66" t="inlineStr">
        <is>
          <t>7KK25</t>
        </is>
      </c>
      <c r="J66" t="inlineStr">
        <is>
          <t>MATERIALS</t>
        </is>
      </c>
      <c r="K66" t="inlineStr">
        <is>
          <t>Unplanned</t>
        </is>
      </c>
      <c r="L66" t="inlineStr">
        <is>
          <t>HACKING STATION</t>
        </is>
      </c>
      <c r="M66" t="inlineStr">
        <is>
          <t>上下料工位</t>
        </is>
      </c>
      <c r="N66" t="inlineStr">
        <is>
          <t>KILN CAR STARVATION</t>
        </is>
      </c>
      <c r="O66" s="59" t="n">
        <v>45924.61111111111</v>
      </c>
      <c r="P66" s="59" t="n">
        <v>45924.62527777778</v>
      </c>
      <c r="Q66" s="60" t="n">
        <v>20.4</v>
      </c>
      <c r="R66" s="60" t="n">
        <v>1.3275</v>
      </c>
      <c r="S66" t="inlineStr">
        <is>
          <t>团队模拟数据（基于公开单线数据派生）</t>
        </is>
      </c>
      <c r="T66" t="inlineStr">
        <is>
          <t>SIM-v2.2-20260807-20260804</t>
        </is>
      </c>
      <c r="U66" t="inlineStr">
        <is>
          <t>https://zenodo.org/records/17855209</t>
        </is>
      </c>
      <c r="V66" t="inlineStr">
        <is>
          <t>LINE-S02-PRE-20250924</t>
        </is>
      </c>
      <c r="W66" t="inlineStr">
        <is>
          <t>已关联</t>
        </is>
      </c>
      <c r="X66" t="inlineStr">
        <is>
          <t>按班次口径判断</t>
        </is>
      </c>
      <c r="Z66" t="inlineStr">
        <is>
          <t>否</t>
        </is>
      </c>
    </row>
    <row r="67">
      <c r="A67" t="inlineStr">
        <is>
          <t>SIM-STOP-00066</t>
        </is>
      </c>
      <c r="B67" t="inlineStr">
        <is>
          <t>STOP-PRE-00022</t>
        </is>
      </c>
      <c r="C67" t="inlineStr">
        <is>
          <t>LINE-S03-PRE-20250924</t>
        </is>
      </c>
      <c r="D67" t="inlineStr">
        <is>
          <t>SHIFT-PRE-20250924</t>
        </is>
      </c>
      <c r="E67" t="inlineStr">
        <is>
          <t>LINE-S03</t>
        </is>
      </c>
      <c r="F67" t="inlineStr">
        <is>
          <t>改善前</t>
        </is>
      </c>
      <c r="G67" s="57" t="n">
        <v>45924</v>
      </c>
      <c r="H67" t="inlineStr">
        <is>
          <t>音频模组系列</t>
        </is>
      </c>
      <c r="I67" t="inlineStr">
        <is>
          <t>7KK25</t>
        </is>
      </c>
      <c r="J67" t="inlineStr">
        <is>
          <t>MATERIALS</t>
        </is>
      </c>
      <c r="K67" t="inlineStr">
        <is>
          <t>Unplanned</t>
        </is>
      </c>
      <c r="L67" t="inlineStr">
        <is>
          <t>HACKING STATION</t>
        </is>
      </c>
      <c r="M67" t="inlineStr">
        <is>
          <t>上下料工位</t>
        </is>
      </c>
      <c r="N67" t="inlineStr">
        <is>
          <t>KILN CAR STARVATION</t>
        </is>
      </c>
      <c r="O67" s="59" t="n">
        <v>45924.625</v>
      </c>
      <c r="P67" s="59" t="n">
        <v>45924.6375</v>
      </c>
      <c r="Q67" s="60" t="n">
        <v>18</v>
      </c>
      <c r="R67" s="60" t="n">
        <v>1.1669</v>
      </c>
      <c r="S67" t="inlineStr">
        <is>
          <t>团队模拟数据（基于公开单线数据派生）</t>
        </is>
      </c>
      <c r="T67" t="inlineStr">
        <is>
          <t>SIM-v2.2-20260807-20260804</t>
        </is>
      </c>
      <c r="U67" t="inlineStr">
        <is>
          <t>https://zenodo.org/records/17855209</t>
        </is>
      </c>
      <c r="V67" t="inlineStr">
        <is>
          <t>LINE-S03-PRE-20250924</t>
        </is>
      </c>
      <c r="W67" t="inlineStr">
        <is>
          <t>已关联</t>
        </is>
      </c>
      <c r="X67" t="inlineStr">
        <is>
          <t>按班次口径判断</t>
        </is>
      </c>
      <c r="Z67" t="inlineStr">
        <is>
          <t>否</t>
        </is>
      </c>
    </row>
    <row r="68">
      <c r="A68" t="inlineStr">
        <is>
          <t>SIM-STOP-00067</t>
        </is>
      </c>
      <c r="B68" t="inlineStr">
        <is>
          <t>STOP-PRE-00023</t>
        </is>
      </c>
      <c r="C68" t="inlineStr">
        <is>
          <t>LINE-S01-PRE-20250924</t>
        </is>
      </c>
      <c r="D68" t="inlineStr">
        <is>
          <t>SHIFT-PRE-20250924</t>
        </is>
      </c>
      <c r="E68" t="inlineStr">
        <is>
          <t>LINE-S01</t>
        </is>
      </c>
      <c r="F68" t="inlineStr">
        <is>
          <t>改善前</t>
        </is>
      </c>
      <c r="G68" s="57" t="n">
        <v>45924</v>
      </c>
      <c r="H68" t="inlineStr">
        <is>
          <t>智能终端系列</t>
        </is>
      </c>
      <c r="I68" t="inlineStr">
        <is>
          <t>9KK30</t>
        </is>
      </c>
      <c r="J68" t="inlineStr">
        <is>
          <t>SETUPS-CHANGEOVERS</t>
        </is>
      </c>
      <c r="K68" t="inlineStr">
        <is>
          <t>Planned - Included in OEE</t>
        </is>
      </c>
      <c r="L68" t="inlineStr">
        <is>
          <t>EXTRUDER PRESS</t>
        </is>
      </c>
      <c r="M68" t="inlineStr">
        <is>
          <t>主加工工位</t>
        </is>
      </c>
      <c r="N68" t="inlineStr">
        <is>
          <t>MATERIAL CHANGEOVER</t>
        </is>
      </c>
      <c r="O68" s="59" t="n">
        <v>45924.62152777778</v>
      </c>
      <c r="P68" s="59" t="n">
        <v>45924.62875</v>
      </c>
      <c r="Q68" s="60" t="n">
        <v>10.4</v>
      </c>
      <c r="R68" s="60" t="n">
        <v>0.9231</v>
      </c>
      <c r="S68" t="inlineStr">
        <is>
          <t>团队模拟数据（基于公开单线数据派生）</t>
        </is>
      </c>
      <c r="T68" t="inlineStr">
        <is>
          <t>SIM-v2.2-20260807-20260804</t>
        </is>
      </c>
      <c r="U68" t="inlineStr">
        <is>
          <t>https://zenodo.org/records/17855209</t>
        </is>
      </c>
      <c r="V68" t="inlineStr">
        <is>
          <t>LINE-S01-PRE-20250924</t>
        </is>
      </c>
      <c r="W68" t="inlineStr">
        <is>
          <t>已关联</t>
        </is>
      </c>
      <c r="X68" t="inlineStr">
        <is>
          <t>按班次口径判断</t>
        </is>
      </c>
      <c r="Z68" t="inlineStr">
        <is>
          <t>是</t>
        </is>
      </c>
      <c r="AA68">
        <f>IFERROR(VLOOKUP(N68,'18_换产标准_模拟'!$B$2:$F$4,3,FALSE),"")</f>
        <v/>
      </c>
      <c r="AB68">
        <f>IFERROR(MAX(Q68-AA68,0),"")</f>
        <v/>
      </c>
      <c r="AC68">
        <f>IFERROR(IF(AB68=0,"达标",IF(AB68&lt;=VLOOKUP(N68,'18_换产标准_模拟'!$B$2:$F$4,4,FALSE)-VLOOKUP(N68,'18_换产标准_模拟'!$B$2:$F$4,3,FALSE),"轻微超时",IF(AB68&lt;=VLOOKUP(N68,'18_换产标准_模拟'!$B$2:$F$4,5,FALSE)-VLOOKUP(N68,'18_换产标准_模拟'!$B$2:$F$4,3,FALSE),"超时","严重超时"))),"")</f>
        <v/>
      </c>
      <c r="AD68">
        <f>IFERROR(INDEX('18_换产标准_模拟'!$A$2:$A$4,MATCH(N68,'18_换产标准_模拟'!$B$2:$B$4,0)),"")</f>
        <v/>
      </c>
      <c r="AE68" t="inlineStr">
        <is>
          <t>团队模拟数据</t>
        </is>
      </c>
    </row>
    <row r="69">
      <c r="A69" t="inlineStr">
        <is>
          <t>SIM-STOP-00068</t>
        </is>
      </c>
      <c r="B69" t="inlineStr">
        <is>
          <t>STOP-PRE-00023</t>
        </is>
      </c>
      <c r="C69" t="inlineStr">
        <is>
          <t>LINE-S02-PRE-20250924</t>
        </is>
      </c>
      <c r="D69" t="inlineStr">
        <is>
          <t>SHIFT-PRE-20250924</t>
        </is>
      </c>
      <c r="E69" t="inlineStr">
        <is>
          <t>LINE-S02</t>
        </is>
      </c>
      <c r="F69" t="inlineStr">
        <is>
          <t>改善前</t>
        </is>
      </c>
      <c r="G69" s="57" t="n">
        <v>45924</v>
      </c>
      <c r="H69" t="inlineStr">
        <is>
          <t>视觉设备系列</t>
        </is>
      </c>
      <c r="I69" t="inlineStr">
        <is>
          <t>9KK30</t>
        </is>
      </c>
      <c r="J69" t="inlineStr">
        <is>
          <t>SETUPS-CHANGEOVERS</t>
        </is>
      </c>
      <c r="K69" t="inlineStr">
        <is>
          <t>Planned - Included in OEE</t>
        </is>
      </c>
      <c r="L69" t="inlineStr">
        <is>
          <t>EXTRUDER PRESS</t>
        </is>
      </c>
      <c r="M69" t="inlineStr">
        <is>
          <t>主加工工位</t>
        </is>
      </c>
      <c r="N69" t="inlineStr">
        <is>
          <t>MATERIAL CHANGEOVER</t>
        </is>
      </c>
      <c r="O69" s="59" t="n">
        <v>45924.63541666666</v>
      </c>
      <c r="P69" s="59" t="n">
        <v>45924.64361111111</v>
      </c>
      <c r="Q69" s="60" t="n">
        <v>11.8</v>
      </c>
      <c r="R69" s="60" t="n">
        <v>1.0427</v>
      </c>
      <c r="S69" t="inlineStr">
        <is>
          <t>团队模拟数据（基于公开单线数据派生）</t>
        </is>
      </c>
      <c r="T69" t="inlineStr">
        <is>
          <t>SIM-v2.2-20260807-20260804</t>
        </is>
      </c>
      <c r="U69" t="inlineStr">
        <is>
          <t>https://zenodo.org/records/17855209</t>
        </is>
      </c>
      <c r="V69" t="inlineStr">
        <is>
          <t>LINE-S02-PRE-20250924</t>
        </is>
      </c>
      <c r="W69" t="inlineStr">
        <is>
          <t>已关联</t>
        </is>
      </c>
      <c r="X69" t="inlineStr">
        <is>
          <t>按班次口径判断</t>
        </is>
      </c>
      <c r="Z69" t="inlineStr">
        <is>
          <t>是</t>
        </is>
      </c>
      <c r="AA69">
        <f>IFERROR(VLOOKUP(N69,'18_换产标准_模拟'!$B$2:$F$4,3,FALSE),"")</f>
        <v/>
      </c>
      <c r="AB69">
        <f>IFERROR(MAX(Q69-AA69,0),"")</f>
        <v/>
      </c>
      <c r="AC69">
        <f>IFERROR(IF(AB69=0,"达标",IF(AB69&lt;=VLOOKUP(N69,'18_换产标准_模拟'!$B$2:$F$4,4,FALSE)-VLOOKUP(N69,'18_换产标准_模拟'!$B$2:$F$4,3,FALSE),"轻微超时",IF(AB69&lt;=VLOOKUP(N69,'18_换产标准_模拟'!$B$2:$F$4,5,FALSE)-VLOOKUP(N69,'18_换产标准_模拟'!$B$2:$F$4,3,FALSE),"超时","严重超时"))),"")</f>
        <v/>
      </c>
      <c r="AD69">
        <f>IFERROR(INDEX('18_换产标准_模拟'!$A$2:$A$4,MATCH(N69,'18_换产标准_模拟'!$B$2:$B$4,0)),"")</f>
        <v/>
      </c>
      <c r="AE69" t="inlineStr">
        <is>
          <t>团队模拟数据</t>
        </is>
      </c>
    </row>
    <row r="70">
      <c r="A70" t="inlineStr">
        <is>
          <t>SIM-STOP-00069</t>
        </is>
      </c>
      <c r="B70" t="inlineStr">
        <is>
          <t>STOP-PRE-00023</t>
        </is>
      </c>
      <c r="C70" t="inlineStr">
        <is>
          <t>LINE-S03-PRE-20250924</t>
        </is>
      </c>
      <c r="D70" t="inlineStr">
        <is>
          <t>SHIFT-PRE-20250924</t>
        </is>
      </c>
      <c r="E70" t="inlineStr">
        <is>
          <t>LINE-S03</t>
        </is>
      </c>
      <c r="F70" t="inlineStr">
        <is>
          <t>改善前</t>
        </is>
      </c>
      <c r="G70" s="57" t="n">
        <v>45924</v>
      </c>
      <c r="H70" t="inlineStr">
        <is>
          <t>音频模组系列</t>
        </is>
      </c>
      <c r="I70" t="inlineStr">
        <is>
          <t>9KK30</t>
        </is>
      </c>
      <c r="J70" t="inlineStr">
        <is>
          <t>SETUPS-CHANGEOVERS</t>
        </is>
      </c>
      <c r="K70" t="inlineStr">
        <is>
          <t>Planned - Included in OEE</t>
        </is>
      </c>
      <c r="L70" t="inlineStr">
        <is>
          <t>EXTRUDER PRESS</t>
        </is>
      </c>
      <c r="M70" t="inlineStr">
        <is>
          <t>主加工工位</t>
        </is>
      </c>
      <c r="N70" t="inlineStr">
        <is>
          <t>MATERIAL CHANGEOVER</t>
        </is>
      </c>
      <c r="O70" s="59" t="n">
        <v>45924.64930555555</v>
      </c>
      <c r="P70" s="59" t="n">
        <v>45924.65694444445</v>
      </c>
      <c r="Q70" s="60" t="n">
        <v>11</v>
      </c>
      <c r="R70" s="60" t="n">
        <v>0.9778</v>
      </c>
      <c r="S70" t="inlineStr">
        <is>
          <t>团队模拟数据（基于公开单线数据派生）</t>
        </is>
      </c>
      <c r="T70" t="inlineStr">
        <is>
          <t>SIM-v2.2-20260807-20260804</t>
        </is>
      </c>
      <c r="U70" t="inlineStr">
        <is>
          <t>https://zenodo.org/records/17855209</t>
        </is>
      </c>
      <c r="V70" t="inlineStr">
        <is>
          <t>LINE-S03-PRE-20250924</t>
        </is>
      </c>
      <c r="W70" t="inlineStr">
        <is>
          <t>已关联</t>
        </is>
      </c>
      <c r="X70" t="inlineStr">
        <is>
          <t>按班次口径判断</t>
        </is>
      </c>
      <c r="Z70" t="inlineStr">
        <is>
          <t>是</t>
        </is>
      </c>
      <c r="AA70">
        <f>IFERROR(VLOOKUP(N70,'18_换产标准_模拟'!$B$2:$F$4,3,FALSE),"")</f>
        <v/>
      </c>
      <c r="AB70">
        <f>IFERROR(MAX(Q70-AA70,0),"")</f>
        <v/>
      </c>
      <c r="AC70">
        <f>IFERROR(IF(AB70=0,"达标",IF(AB70&lt;=VLOOKUP(N70,'18_换产标准_模拟'!$B$2:$F$4,4,FALSE)-VLOOKUP(N70,'18_换产标准_模拟'!$B$2:$F$4,3,FALSE),"轻微超时",IF(AB70&lt;=VLOOKUP(N70,'18_换产标准_模拟'!$B$2:$F$4,5,FALSE)-VLOOKUP(N70,'18_换产标准_模拟'!$B$2:$F$4,3,FALSE),"超时","严重超时"))),"")</f>
        <v/>
      </c>
      <c r="AD70">
        <f>IFERROR(INDEX('18_换产标准_模拟'!$A$2:$A$4,MATCH(N70,'18_换产标准_模拟'!$B$2:$B$4,0)),"")</f>
        <v/>
      </c>
      <c r="AE70" t="inlineStr">
        <is>
          <t>团队模拟数据</t>
        </is>
      </c>
    </row>
    <row r="71">
      <c r="A71" t="inlineStr">
        <is>
          <t>SIM-STOP-00070</t>
        </is>
      </c>
      <c r="B71" t="inlineStr">
        <is>
          <t>STOP-PRE-00024</t>
        </is>
      </c>
      <c r="C71" t="inlineStr">
        <is>
          <t>LINE-S01-PRE-20250924</t>
        </is>
      </c>
      <c r="D71" t="inlineStr">
        <is>
          <t>SHIFT-PRE-20250924</t>
        </is>
      </c>
      <c r="E71" t="inlineStr">
        <is>
          <t>LINE-S01</t>
        </is>
      </c>
      <c r="F71" t="inlineStr">
        <is>
          <t>改善前</t>
        </is>
      </c>
      <c r="G71" s="57" t="n">
        <v>45924</v>
      </c>
      <c r="H71" t="inlineStr">
        <is>
          <t>智能终端系列</t>
        </is>
      </c>
      <c r="I71" t="inlineStr">
        <is>
          <t>9KK30</t>
        </is>
      </c>
      <c r="J71" t="inlineStr">
        <is>
          <t>FAILURE</t>
        </is>
      </c>
      <c r="K71" t="inlineStr">
        <is>
          <t>Unplanned</t>
        </is>
      </c>
      <c r="L71" t="inlineStr">
        <is>
          <t>CUTTER</t>
        </is>
      </c>
      <c r="M71" t="inlineStr">
        <is>
          <t>切割/分板工位</t>
        </is>
      </c>
      <c r="N71" t="inlineStr">
        <is>
          <t>MECHANICAL FAILURE</t>
        </is>
      </c>
      <c r="O71" s="59" t="n">
        <v>45924.71666666667</v>
      </c>
      <c r="P71" s="59" t="n">
        <v>45924.72076388889</v>
      </c>
      <c r="Q71" s="60" t="n">
        <v>5.9</v>
      </c>
      <c r="R71" s="60" t="n">
        <v>0.882</v>
      </c>
      <c r="S71" t="inlineStr">
        <is>
          <t>团队模拟数据（基于公开单线数据派生）</t>
        </is>
      </c>
      <c r="T71" t="inlineStr">
        <is>
          <t>SIM-v2.2-20260807-20260804</t>
        </is>
      </c>
      <c r="U71" t="inlineStr">
        <is>
          <t>https://zenodo.org/records/17855209</t>
        </is>
      </c>
      <c r="V71" t="inlineStr">
        <is>
          <t>LINE-S01-PRE-20250924</t>
        </is>
      </c>
      <c r="W71" t="inlineStr">
        <is>
          <t>已关联</t>
        </is>
      </c>
      <c r="X71" t="inlineStr">
        <is>
          <t>按班次口径判断</t>
        </is>
      </c>
      <c r="Z71" t="inlineStr">
        <is>
          <t>否</t>
        </is>
      </c>
    </row>
    <row r="72">
      <c r="A72" t="inlineStr">
        <is>
          <t>SIM-STOP-00071</t>
        </is>
      </c>
      <c r="B72" t="inlineStr">
        <is>
          <t>STOP-PRE-00024</t>
        </is>
      </c>
      <c r="C72" t="inlineStr">
        <is>
          <t>LINE-S02-PRE-20250924</t>
        </is>
      </c>
      <c r="D72" t="inlineStr">
        <is>
          <t>SHIFT-PRE-20250924</t>
        </is>
      </c>
      <c r="E72" t="inlineStr">
        <is>
          <t>LINE-S02</t>
        </is>
      </c>
      <c r="F72" t="inlineStr">
        <is>
          <t>改善前</t>
        </is>
      </c>
      <c r="G72" s="57" t="n">
        <v>45924</v>
      </c>
      <c r="H72" t="inlineStr">
        <is>
          <t>视觉设备系列</t>
        </is>
      </c>
      <c r="I72" t="inlineStr">
        <is>
          <t>9KK30</t>
        </is>
      </c>
      <c r="J72" t="inlineStr">
        <is>
          <t>FAILURE</t>
        </is>
      </c>
      <c r="K72" t="inlineStr">
        <is>
          <t>Unplanned</t>
        </is>
      </c>
      <c r="L72" t="inlineStr">
        <is>
          <t>CUTTER</t>
        </is>
      </c>
      <c r="M72" t="inlineStr">
        <is>
          <t>切割/分板工位</t>
        </is>
      </c>
      <c r="N72" t="inlineStr">
        <is>
          <t>MECHANICAL FAILURE</t>
        </is>
      </c>
      <c r="O72" s="59" t="n">
        <v>45924.73055555556</v>
      </c>
      <c r="P72" s="59" t="n">
        <v>45924.73805555556</v>
      </c>
      <c r="Q72" s="60" t="n">
        <v>10.8</v>
      </c>
      <c r="R72" s="60" t="n">
        <v>1.6125</v>
      </c>
      <c r="S72" t="inlineStr">
        <is>
          <t>团队模拟数据（基于公开单线数据派生）</t>
        </is>
      </c>
      <c r="T72" t="inlineStr">
        <is>
          <t>SIM-v2.2-20260807-20260804</t>
        </is>
      </c>
      <c r="U72" t="inlineStr">
        <is>
          <t>https://zenodo.org/records/17855209</t>
        </is>
      </c>
      <c r="V72" t="inlineStr">
        <is>
          <t>LINE-S02-PRE-20250924</t>
        </is>
      </c>
      <c r="W72" t="inlineStr">
        <is>
          <t>已关联</t>
        </is>
      </c>
      <c r="X72" t="inlineStr">
        <is>
          <t>按班次口径判断</t>
        </is>
      </c>
      <c r="Z72" t="inlineStr">
        <is>
          <t>否</t>
        </is>
      </c>
    </row>
    <row r="73">
      <c r="A73" t="inlineStr">
        <is>
          <t>SIM-STOP-00072</t>
        </is>
      </c>
      <c r="B73" t="inlineStr">
        <is>
          <t>STOP-PRE-00024</t>
        </is>
      </c>
      <c r="C73" t="inlineStr">
        <is>
          <t>LINE-S03-PRE-20250924</t>
        </is>
      </c>
      <c r="D73" t="inlineStr">
        <is>
          <t>SHIFT-PRE-20250924</t>
        </is>
      </c>
      <c r="E73" t="inlineStr">
        <is>
          <t>LINE-S03</t>
        </is>
      </c>
      <c r="F73" t="inlineStr">
        <is>
          <t>改善前</t>
        </is>
      </c>
      <c r="G73" s="57" t="n">
        <v>45924</v>
      </c>
      <c r="H73" t="inlineStr">
        <is>
          <t>音频模组系列</t>
        </is>
      </c>
      <c r="I73" t="inlineStr">
        <is>
          <t>9KK30</t>
        </is>
      </c>
      <c r="J73" t="inlineStr">
        <is>
          <t>FAILURE</t>
        </is>
      </c>
      <c r="K73" t="inlineStr">
        <is>
          <t>Unplanned</t>
        </is>
      </c>
      <c r="L73" t="inlineStr">
        <is>
          <t>CUTTER</t>
        </is>
      </c>
      <c r="M73" t="inlineStr">
        <is>
          <t>切割/分板工位</t>
        </is>
      </c>
      <c r="N73" t="inlineStr">
        <is>
          <t>MECHANICAL FAILURE</t>
        </is>
      </c>
      <c r="O73" s="59" t="n">
        <v>45924.74444444444</v>
      </c>
      <c r="P73" s="59" t="n">
        <v>45924.74909722222</v>
      </c>
      <c r="Q73" s="60" t="n">
        <v>6.7</v>
      </c>
      <c r="R73" s="60" t="n">
        <v>0.9963</v>
      </c>
      <c r="S73" t="inlineStr">
        <is>
          <t>团队模拟数据（基于公开单线数据派生）</t>
        </is>
      </c>
      <c r="T73" t="inlineStr">
        <is>
          <t>SIM-v2.2-20260807-20260804</t>
        </is>
      </c>
      <c r="U73" t="inlineStr">
        <is>
          <t>https://zenodo.org/records/17855209</t>
        </is>
      </c>
      <c r="V73" t="inlineStr">
        <is>
          <t>LINE-S03-PRE-20250924</t>
        </is>
      </c>
      <c r="W73" t="inlineStr">
        <is>
          <t>已关联</t>
        </is>
      </c>
      <c r="X73" t="inlineStr">
        <is>
          <t>按班次口径判断</t>
        </is>
      </c>
      <c r="Z73" t="inlineStr">
        <is>
          <t>否</t>
        </is>
      </c>
    </row>
    <row r="74">
      <c r="A74" t="inlineStr">
        <is>
          <t>SIM-STOP-00073</t>
        </is>
      </c>
      <c r="B74" t="inlineStr">
        <is>
          <t>STOP-PRE-00025</t>
        </is>
      </c>
      <c r="C74" t="inlineStr">
        <is>
          <t>LINE-S01-PRE-20250924</t>
        </is>
      </c>
      <c r="D74" t="inlineStr">
        <is>
          <t>SHIFT-PRE-20250924</t>
        </is>
      </c>
      <c r="E74" t="inlineStr">
        <is>
          <t>LINE-S01</t>
        </is>
      </c>
      <c r="F74" t="inlineStr">
        <is>
          <t>改善前</t>
        </is>
      </c>
      <c r="G74" s="57" t="n">
        <v>45924</v>
      </c>
      <c r="H74" t="inlineStr">
        <is>
          <t>智能终端系列</t>
        </is>
      </c>
      <c r="I74" t="inlineStr">
        <is>
          <t>9KK30</t>
        </is>
      </c>
      <c r="J74" t="inlineStr">
        <is>
          <t>OPERATIONAL</t>
        </is>
      </c>
      <c r="K74" t="inlineStr">
        <is>
          <t>Planned - Included in OEE</t>
        </is>
      </c>
      <c r="L74" t="inlineStr">
        <is>
          <t>EXTRUDER PRESS</t>
        </is>
      </c>
      <c r="M74" t="inlineStr">
        <is>
          <t>主加工工位</t>
        </is>
      </c>
      <c r="N74" t="inlineStr">
        <is>
          <t>CLEANING</t>
        </is>
      </c>
      <c r="O74" s="59" t="n">
        <v>45924.77638888889</v>
      </c>
      <c r="P74" s="59" t="n">
        <v>45924.79916666666</v>
      </c>
      <c r="Q74" s="60" t="n">
        <v>32.8</v>
      </c>
      <c r="R74" s="60" t="n">
        <v>0.9977</v>
      </c>
      <c r="S74" t="inlineStr">
        <is>
          <t>团队模拟数据（基于公开单线数据派生）</t>
        </is>
      </c>
      <c r="T74" t="inlineStr">
        <is>
          <t>SIM-v2.2-20260807-20260804</t>
        </is>
      </c>
      <c r="U74" t="inlineStr">
        <is>
          <t>https://zenodo.org/records/17855209</t>
        </is>
      </c>
      <c r="V74" t="inlineStr">
        <is>
          <t>LINE-S01-PRE-20250924</t>
        </is>
      </c>
      <c r="W74" t="inlineStr">
        <is>
          <t>已关联</t>
        </is>
      </c>
      <c r="X74" t="inlineStr">
        <is>
          <t>按班次口径判断</t>
        </is>
      </c>
      <c r="Z74" t="inlineStr">
        <is>
          <t>否</t>
        </is>
      </c>
    </row>
    <row r="75">
      <c r="A75" t="inlineStr">
        <is>
          <t>SIM-STOP-00074</t>
        </is>
      </c>
      <c r="B75" t="inlineStr">
        <is>
          <t>STOP-PRE-00025</t>
        </is>
      </c>
      <c r="C75" t="inlineStr">
        <is>
          <t>LINE-S02-PRE-20250924</t>
        </is>
      </c>
      <c r="D75" t="inlineStr">
        <is>
          <t>SHIFT-PRE-20250924</t>
        </is>
      </c>
      <c r="E75" t="inlineStr">
        <is>
          <t>LINE-S02</t>
        </is>
      </c>
      <c r="F75" t="inlineStr">
        <is>
          <t>改善前</t>
        </is>
      </c>
      <c r="G75" s="57" t="n">
        <v>45924</v>
      </c>
      <c r="H75" t="inlineStr">
        <is>
          <t>视觉设备系列</t>
        </is>
      </c>
      <c r="I75" t="inlineStr">
        <is>
          <t>9KK30</t>
        </is>
      </c>
      <c r="J75" t="inlineStr">
        <is>
          <t>OPERATIONAL</t>
        </is>
      </c>
      <c r="K75" t="inlineStr">
        <is>
          <t>Planned - Included in OEE</t>
        </is>
      </c>
      <c r="L75" t="inlineStr">
        <is>
          <t>EXTRUDER PRESS</t>
        </is>
      </c>
      <c r="M75" t="inlineStr">
        <is>
          <t>主加工工位</t>
        </is>
      </c>
      <c r="N75" t="inlineStr">
        <is>
          <t>CLEANING</t>
        </is>
      </c>
      <c r="O75" s="59" t="n">
        <v>45924.79027777778</v>
      </c>
      <c r="P75" s="59" t="n">
        <v>45924.81347222222</v>
      </c>
      <c r="Q75" s="60" t="n">
        <v>33.4</v>
      </c>
      <c r="R75" s="60" t="n">
        <v>1.0143</v>
      </c>
      <c r="S75" t="inlineStr">
        <is>
          <t>团队模拟数据（基于公开单线数据派生）</t>
        </is>
      </c>
      <c r="T75" t="inlineStr">
        <is>
          <t>SIM-v2.2-20260807-20260804</t>
        </is>
      </c>
      <c r="U75" t="inlineStr">
        <is>
          <t>https://zenodo.org/records/17855209</t>
        </is>
      </c>
      <c r="V75" t="inlineStr">
        <is>
          <t>LINE-S02-PRE-20250924</t>
        </is>
      </c>
      <c r="W75" t="inlineStr">
        <is>
          <t>已关联</t>
        </is>
      </c>
      <c r="X75" t="inlineStr">
        <is>
          <t>按班次口径判断</t>
        </is>
      </c>
      <c r="Z75" t="inlineStr">
        <is>
          <t>否</t>
        </is>
      </c>
    </row>
    <row r="76">
      <c r="A76" t="inlineStr">
        <is>
          <t>SIM-STOP-00075</t>
        </is>
      </c>
      <c r="B76" t="inlineStr">
        <is>
          <t>STOP-PRE-00025</t>
        </is>
      </c>
      <c r="C76" t="inlineStr">
        <is>
          <t>LINE-S03-PRE-20250924</t>
        </is>
      </c>
      <c r="D76" t="inlineStr">
        <is>
          <t>SHIFT-PRE-20250924</t>
        </is>
      </c>
      <c r="E76" t="inlineStr">
        <is>
          <t>LINE-S03</t>
        </is>
      </c>
      <c r="F76" t="inlineStr">
        <is>
          <t>改善前</t>
        </is>
      </c>
      <c r="G76" s="57" t="n">
        <v>45924</v>
      </c>
      <c r="H76" t="inlineStr">
        <is>
          <t>音频模组系列</t>
        </is>
      </c>
      <c r="I76" t="inlineStr">
        <is>
          <t>9KK30</t>
        </is>
      </c>
      <c r="J76" t="inlineStr">
        <is>
          <t>OPERATIONAL</t>
        </is>
      </c>
      <c r="K76" t="inlineStr">
        <is>
          <t>Planned - Included in OEE</t>
        </is>
      </c>
      <c r="L76" t="inlineStr">
        <is>
          <t>EXTRUDER PRESS</t>
        </is>
      </c>
      <c r="M76" t="inlineStr">
        <is>
          <t>主加工工位</t>
        </is>
      </c>
      <c r="N76" t="inlineStr">
        <is>
          <t>CLEANING</t>
        </is>
      </c>
      <c r="O76" s="59" t="n">
        <v>45924.80416666667</v>
      </c>
      <c r="P76" s="59" t="n">
        <v>45924.82590277777</v>
      </c>
      <c r="Q76" s="60" t="n">
        <v>31.3</v>
      </c>
      <c r="R76" s="60" t="n">
        <v>0.95</v>
      </c>
      <c r="S76" t="inlineStr">
        <is>
          <t>团队模拟数据（基于公开单线数据派生）</t>
        </is>
      </c>
      <c r="T76" t="inlineStr">
        <is>
          <t>SIM-v2.2-20260807-20260804</t>
        </is>
      </c>
      <c r="U76" t="inlineStr">
        <is>
          <t>https://zenodo.org/records/17855209</t>
        </is>
      </c>
      <c r="V76" t="inlineStr">
        <is>
          <t>LINE-S03-PRE-20250924</t>
        </is>
      </c>
      <c r="W76" t="inlineStr">
        <is>
          <t>已关联</t>
        </is>
      </c>
      <c r="X76" t="inlineStr">
        <is>
          <t>按班次口径判断</t>
        </is>
      </c>
      <c r="Z76" t="inlineStr">
        <is>
          <t>否</t>
        </is>
      </c>
    </row>
    <row r="77">
      <c r="A77" t="inlineStr">
        <is>
          <t>SIM-STOP-00076</t>
        </is>
      </c>
      <c r="B77" t="inlineStr">
        <is>
          <t>STOP-PRE-00026</t>
        </is>
      </c>
      <c r="C77" t="inlineStr">
        <is>
          <t>LINE-S01-PRE-20250924</t>
        </is>
      </c>
      <c r="D77" t="inlineStr">
        <is>
          <t>SHIFT-PRE-20250924</t>
        </is>
      </c>
      <c r="E77" t="inlineStr">
        <is>
          <t>LINE-S01</t>
        </is>
      </c>
      <c r="F77" t="inlineStr">
        <is>
          <t>改善前</t>
        </is>
      </c>
      <c r="G77" s="57" t="n">
        <v>45924</v>
      </c>
      <c r="H77" t="inlineStr">
        <is>
          <t>智能终端系列</t>
        </is>
      </c>
      <c r="I77" t="inlineStr">
        <is>
          <t>9KK30</t>
        </is>
      </c>
      <c r="J77" t="inlineStr">
        <is>
          <t>OPERATIONAL</t>
        </is>
      </c>
      <c r="K77" t="inlineStr">
        <is>
          <t>Planned - Included in OEE</t>
        </is>
      </c>
      <c r="L77" t="inlineStr">
        <is>
          <t>ROBOT (EXTRUDER PRESS)</t>
        </is>
      </c>
      <c r="M77" t="inlineStr">
        <is>
          <t>主加工工位</t>
        </is>
      </c>
      <c r="N77" t="inlineStr">
        <is>
          <t>CLEANING</t>
        </is>
      </c>
      <c r="O77" s="59" t="n">
        <v>45924.79930555556</v>
      </c>
      <c r="P77" s="59" t="n">
        <v>45924.801875</v>
      </c>
      <c r="Q77" s="60" t="n">
        <v>3.7</v>
      </c>
      <c r="R77" s="60" t="n">
        <v>0.9337</v>
      </c>
      <c r="S77" t="inlineStr">
        <is>
          <t>团队模拟数据（基于公开单线数据派生）</t>
        </is>
      </c>
      <c r="T77" t="inlineStr">
        <is>
          <t>SIM-v2.2-20260807-20260804</t>
        </is>
      </c>
      <c r="U77" t="inlineStr">
        <is>
          <t>https://zenodo.org/records/17855209</t>
        </is>
      </c>
      <c r="V77" t="inlineStr">
        <is>
          <t>LINE-S01-PRE-20250924</t>
        </is>
      </c>
      <c r="W77" t="inlineStr">
        <is>
          <t>已关联</t>
        </is>
      </c>
      <c r="X77" t="inlineStr">
        <is>
          <t>按班次口径判断</t>
        </is>
      </c>
      <c r="Z77" t="inlineStr">
        <is>
          <t>否</t>
        </is>
      </c>
    </row>
    <row r="78">
      <c r="A78" t="inlineStr">
        <is>
          <t>SIM-STOP-00077</t>
        </is>
      </c>
      <c r="B78" t="inlineStr">
        <is>
          <t>STOP-PRE-00026</t>
        </is>
      </c>
      <c r="C78" t="inlineStr">
        <is>
          <t>LINE-S02-PRE-20250924</t>
        </is>
      </c>
      <c r="D78" t="inlineStr">
        <is>
          <t>SHIFT-PRE-20250924</t>
        </is>
      </c>
      <c r="E78" t="inlineStr">
        <is>
          <t>LINE-S02</t>
        </is>
      </c>
      <c r="F78" t="inlineStr">
        <is>
          <t>改善前</t>
        </is>
      </c>
      <c r="G78" s="57" t="n">
        <v>45924</v>
      </c>
      <c r="H78" t="inlineStr">
        <is>
          <t>视觉设备系列</t>
        </is>
      </c>
      <c r="I78" t="inlineStr">
        <is>
          <t>9KK30</t>
        </is>
      </c>
      <c r="J78" t="inlineStr">
        <is>
          <t>OPERATIONAL</t>
        </is>
      </c>
      <c r="K78" t="inlineStr">
        <is>
          <t>Planned - Included in OEE</t>
        </is>
      </c>
      <c r="L78" t="inlineStr">
        <is>
          <t>ROBOT (EXTRUDER PRESS)</t>
        </is>
      </c>
      <c r="M78" t="inlineStr">
        <is>
          <t>主加工工位</t>
        </is>
      </c>
      <c r="N78" t="inlineStr">
        <is>
          <t>CLEANING</t>
        </is>
      </c>
      <c r="O78" s="59" t="n">
        <v>45924.81319444445</v>
      </c>
      <c r="P78" s="59" t="n">
        <v>45924.81611111111</v>
      </c>
      <c r="Q78" s="60" t="n">
        <v>4.2</v>
      </c>
      <c r="R78" s="60" t="n">
        <v>1.054</v>
      </c>
      <c r="S78" t="inlineStr">
        <is>
          <t>团队模拟数据（基于公开单线数据派生）</t>
        </is>
      </c>
      <c r="T78" t="inlineStr">
        <is>
          <t>SIM-v2.2-20260807-20260804</t>
        </is>
      </c>
      <c r="U78" t="inlineStr">
        <is>
          <t>https://zenodo.org/records/17855209</t>
        </is>
      </c>
      <c r="V78" t="inlineStr">
        <is>
          <t>LINE-S02-PRE-20250924</t>
        </is>
      </c>
      <c r="W78" t="inlineStr">
        <is>
          <t>已关联</t>
        </is>
      </c>
      <c r="X78" t="inlineStr">
        <is>
          <t>按班次口径判断</t>
        </is>
      </c>
      <c r="Z78" t="inlineStr">
        <is>
          <t>否</t>
        </is>
      </c>
    </row>
    <row r="79">
      <c r="A79" t="inlineStr">
        <is>
          <t>SIM-STOP-00078</t>
        </is>
      </c>
      <c r="B79" t="inlineStr">
        <is>
          <t>STOP-PRE-00026</t>
        </is>
      </c>
      <c r="C79" t="inlineStr">
        <is>
          <t>LINE-S03-PRE-20250924</t>
        </is>
      </c>
      <c r="D79" t="inlineStr">
        <is>
          <t>SHIFT-PRE-20250924</t>
        </is>
      </c>
      <c r="E79" t="inlineStr">
        <is>
          <t>LINE-S03</t>
        </is>
      </c>
      <c r="F79" t="inlineStr">
        <is>
          <t>改善前</t>
        </is>
      </c>
      <c r="G79" s="57" t="n">
        <v>45924</v>
      </c>
      <c r="H79" t="inlineStr">
        <is>
          <t>音频模组系列</t>
        </is>
      </c>
      <c r="I79" t="inlineStr">
        <is>
          <t>9KK30</t>
        </is>
      </c>
      <c r="J79" t="inlineStr">
        <is>
          <t>OPERATIONAL</t>
        </is>
      </c>
      <c r="K79" t="inlineStr">
        <is>
          <t>Planned - Included in OEE</t>
        </is>
      </c>
      <c r="L79" t="inlineStr">
        <is>
          <t>ROBOT (EXTRUDER PRESS)</t>
        </is>
      </c>
      <c r="M79" t="inlineStr">
        <is>
          <t>主加工工位</t>
        </is>
      </c>
      <c r="N79" t="inlineStr">
        <is>
          <t>CLEANING</t>
        </is>
      </c>
      <c r="O79" s="59" t="n">
        <v>45924.82708333333</v>
      </c>
      <c r="P79" s="59" t="n">
        <v>45924.82986111111</v>
      </c>
      <c r="Q79" s="60" t="n">
        <v>4</v>
      </c>
      <c r="R79" s="60" t="n">
        <v>0.9889</v>
      </c>
      <c r="S79" t="inlineStr">
        <is>
          <t>团队模拟数据（基于公开单线数据派生）</t>
        </is>
      </c>
      <c r="T79" t="inlineStr">
        <is>
          <t>SIM-v2.2-20260807-20260804</t>
        </is>
      </c>
      <c r="U79" t="inlineStr">
        <is>
          <t>https://zenodo.org/records/17855209</t>
        </is>
      </c>
      <c r="V79" t="inlineStr">
        <is>
          <t>LINE-S03-PRE-20250924</t>
        </is>
      </c>
      <c r="W79" t="inlineStr">
        <is>
          <t>已关联</t>
        </is>
      </c>
      <c r="X79" t="inlineStr">
        <is>
          <t>按班次口径判断</t>
        </is>
      </c>
      <c r="Z79" t="inlineStr">
        <is>
          <t>否</t>
        </is>
      </c>
    </row>
    <row r="80">
      <c r="A80" t="inlineStr">
        <is>
          <t>SIM-STOP-00079</t>
        </is>
      </c>
      <c r="B80" t="inlineStr">
        <is>
          <t>STOP-PRE-00027</t>
        </is>
      </c>
      <c r="C80" t="inlineStr">
        <is>
          <t>LINE-S01-PRE-20250925</t>
        </is>
      </c>
      <c r="D80" t="inlineStr">
        <is>
          <t>SHIFT-PRE-20250925</t>
        </is>
      </c>
      <c r="E80" t="inlineStr">
        <is>
          <t>LINE-S01</t>
        </is>
      </c>
      <c r="F80" t="inlineStr">
        <is>
          <t>改善前</t>
        </is>
      </c>
      <c r="G80" s="57" t="n">
        <v>45925</v>
      </c>
      <c r="H80" t="inlineStr">
        <is>
          <t>智能终端系列</t>
        </is>
      </c>
      <c r="I80" t="inlineStr">
        <is>
          <t>9KK30</t>
        </is>
      </c>
      <c r="J80" t="inlineStr">
        <is>
          <t>OPERATIONAL</t>
        </is>
      </c>
      <c r="K80" t="inlineStr">
        <is>
          <t>Planned - Included in OEE</t>
        </is>
      </c>
      <c r="L80" t="inlineStr">
        <is>
          <t>EXTRUDER PRESS</t>
        </is>
      </c>
      <c r="M80" t="inlineStr">
        <is>
          <t>主加工工位</t>
        </is>
      </c>
      <c r="N80" t="inlineStr">
        <is>
          <t>CLEANING</t>
        </is>
      </c>
      <c r="O80" s="59" t="n">
        <v>45925.46875</v>
      </c>
      <c r="P80" s="59" t="n">
        <v>45925.47173611111</v>
      </c>
      <c r="Q80" s="60" t="n">
        <v>4.3</v>
      </c>
      <c r="R80" s="60" t="n">
        <v>0.9711</v>
      </c>
      <c r="S80" t="inlineStr">
        <is>
          <t>团队模拟数据（基于公开单线数据派生）</t>
        </is>
      </c>
      <c r="T80" t="inlineStr">
        <is>
          <t>SIM-v2.2-20260807-20260804</t>
        </is>
      </c>
      <c r="U80" t="inlineStr">
        <is>
          <t>https://zenodo.org/records/17855209</t>
        </is>
      </c>
      <c r="V80" t="inlineStr">
        <is>
          <t>LINE-S01-PRE-20250925</t>
        </is>
      </c>
      <c r="W80" t="inlineStr">
        <is>
          <t>已关联</t>
        </is>
      </c>
      <c r="X80" t="inlineStr">
        <is>
          <t>按班次口径判断</t>
        </is>
      </c>
      <c r="Z80" t="inlineStr">
        <is>
          <t>否</t>
        </is>
      </c>
    </row>
    <row r="81">
      <c r="A81" t="inlineStr">
        <is>
          <t>SIM-STOP-00080</t>
        </is>
      </c>
      <c r="B81" t="inlineStr">
        <is>
          <t>STOP-PRE-00027</t>
        </is>
      </c>
      <c r="C81" t="inlineStr">
        <is>
          <t>LINE-S02-PRE-20250925</t>
        </is>
      </c>
      <c r="D81" t="inlineStr">
        <is>
          <t>SHIFT-PRE-20250925</t>
        </is>
      </c>
      <c r="E81" t="inlineStr">
        <is>
          <t>LINE-S02</t>
        </is>
      </c>
      <c r="F81" t="inlineStr">
        <is>
          <t>改善前</t>
        </is>
      </c>
      <c r="G81" s="57" t="n">
        <v>45925</v>
      </c>
      <c r="H81" t="inlineStr">
        <is>
          <t>视觉设备系列</t>
        </is>
      </c>
      <c r="I81" t="inlineStr">
        <is>
          <t>9KK30</t>
        </is>
      </c>
      <c r="J81" t="inlineStr">
        <is>
          <t>OPERATIONAL</t>
        </is>
      </c>
      <c r="K81" t="inlineStr">
        <is>
          <t>Planned - Included in OEE</t>
        </is>
      </c>
      <c r="L81" t="inlineStr">
        <is>
          <t>EXTRUDER PRESS</t>
        </is>
      </c>
      <c r="M81" t="inlineStr">
        <is>
          <t>主加工工位</t>
        </is>
      </c>
      <c r="N81" t="inlineStr">
        <is>
          <t>CLEANING</t>
        </is>
      </c>
      <c r="O81" s="59" t="n">
        <v>45925.48263888889</v>
      </c>
      <c r="P81" s="59" t="n">
        <v>45925.485625</v>
      </c>
      <c r="Q81" s="60" t="n">
        <v>4.3</v>
      </c>
      <c r="R81" s="60" t="n">
        <v>0.986</v>
      </c>
      <c r="S81" t="inlineStr">
        <is>
          <t>团队模拟数据（基于公开单线数据派生）</t>
        </is>
      </c>
      <c r="T81" t="inlineStr">
        <is>
          <t>SIM-v2.2-20260807-20260804</t>
        </is>
      </c>
      <c r="U81" t="inlineStr">
        <is>
          <t>https://zenodo.org/records/17855209</t>
        </is>
      </c>
      <c r="V81" t="inlineStr">
        <is>
          <t>LINE-S02-PRE-20250925</t>
        </is>
      </c>
      <c r="W81" t="inlineStr">
        <is>
          <t>已关联</t>
        </is>
      </c>
      <c r="X81" t="inlineStr">
        <is>
          <t>按班次口径判断</t>
        </is>
      </c>
      <c r="Z81" t="inlineStr">
        <is>
          <t>否</t>
        </is>
      </c>
    </row>
    <row r="82">
      <c r="A82" t="inlineStr">
        <is>
          <t>SIM-STOP-00081</t>
        </is>
      </c>
      <c r="B82" t="inlineStr">
        <is>
          <t>STOP-PRE-00027</t>
        </is>
      </c>
      <c r="C82" t="inlineStr">
        <is>
          <t>LINE-S03-PRE-20250925</t>
        </is>
      </c>
      <c r="D82" t="inlineStr">
        <is>
          <t>SHIFT-PRE-20250925</t>
        </is>
      </c>
      <c r="E82" t="inlineStr">
        <is>
          <t>LINE-S03</t>
        </is>
      </c>
      <c r="F82" t="inlineStr">
        <is>
          <t>改善前</t>
        </is>
      </c>
      <c r="G82" s="57" t="n">
        <v>45925</v>
      </c>
      <c r="H82" t="inlineStr">
        <is>
          <t>音频模组系列</t>
        </is>
      </c>
      <c r="I82" t="inlineStr">
        <is>
          <t>9KK30</t>
        </is>
      </c>
      <c r="J82" t="inlineStr">
        <is>
          <t>OPERATIONAL</t>
        </is>
      </c>
      <c r="K82" t="inlineStr">
        <is>
          <t>Planned - Included in OEE</t>
        </is>
      </c>
      <c r="L82" t="inlineStr">
        <is>
          <t>EXTRUDER PRESS</t>
        </is>
      </c>
      <c r="M82" t="inlineStr">
        <is>
          <t>主加工工位</t>
        </is>
      </c>
      <c r="N82" t="inlineStr">
        <is>
          <t>CLEANING</t>
        </is>
      </c>
      <c r="O82" s="59" t="n">
        <v>45925.49652777778</v>
      </c>
      <c r="P82" s="59" t="n">
        <v>45925.49965277778</v>
      </c>
      <c r="Q82" s="60" t="n">
        <v>4.5</v>
      </c>
      <c r="R82" s="60" t="n">
        <v>1.0278</v>
      </c>
      <c r="S82" t="inlineStr">
        <is>
          <t>团队模拟数据（基于公开单线数据派生）</t>
        </is>
      </c>
      <c r="T82" t="inlineStr">
        <is>
          <t>SIM-v2.2-20260807-20260804</t>
        </is>
      </c>
      <c r="U82" t="inlineStr">
        <is>
          <t>https://zenodo.org/records/17855209</t>
        </is>
      </c>
      <c r="V82" t="inlineStr">
        <is>
          <t>LINE-S03-PRE-20250925</t>
        </is>
      </c>
      <c r="W82" t="inlineStr">
        <is>
          <t>已关联</t>
        </is>
      </c>
      <c r="X82" t="inlineStr">
        <is>
          <t>按班次口径判断</t>
        </is>
      </c>
      <c r="Z82" t="inlineStr">
        <is>
          <t>否</t>
        </is>
      </c>
    </row>
    <row r="83">
      <c r="A83" t="inlineStr">
        <is>
          <t>SIM-STOP-00082</t>
        </is>
      </c>
      <c r="B83" t="inlineStr">
        <is>
          <t>STOP-PRE-00028</t>
        </is>
      </c>
      <c r="C83" t="inlineStr">
        <is>
          <t>LINE-S01-PRE-20250925</t>
        </is>
      </c>
      <c r="D83" t="inlineStr">
        <is>
          <t>SHIFT-PRE-20250925</t>
        </is>
      </c>
      <c r="E83" t="inlineStr">
        <is>
          <t>LINE-S01</t>
        </is>
      </c>
      <c r="F83" t="inlineStr">
        <is>
          <t>改善前</t>
        </is>
      </c>
      <c r="G83" s="57" t="n">
        <v>45925</v>
      </c>
      <c r="H83" t="inlineStr">
        <is>
          <t>智能终端系列</t>
        </is>
      </c>
      <c r="I83" t="inlineStr">
        <is>
          <t>9KK25</t>
        </is>
      </c>
      <c r="J83" t="inlineStr">
        <is>
          <t>SETUPS-CHANGEOVERS</t>
        </is>
      </c>
      <c r="K83" t="inlineStr">
        <is>
          <t>Planned - Included in OEE</t>
        </is>
      </c>
      <c r="L83" t="inlineStr">
        <is>
          <t>EXTRUDER PRESS</t>
        </is>
      </c>
      <c r="M83" t="inlineStr">
        <is>
          <t>主加工工位</t>
        </is>
      </c>
      <c r="N83" t="inlineStr">
        <is>
          <t>MATERIAL CHANGEOVER</t>
        </is>
      </c>
      <c r="O83" s="59" t="n">
        <v>45925.50138888889</v>
      </c>
      <c r="P83" s="59" t="n">
        <v>45925.514375</v>
      </c>
      <c r="Q83" s="60" t="n">
        <v>18.7</v>
      </c>
      <c r="R83" s="60" t="n">
        <v>1.0084</v>
      </c>
      <c r="S83" t="inlineStr">
        <is>
          <t>团队模拟数据（基于公开单线数据派生）</t>
        </is>
      </c>
      <c r="T83" t="inlineStr">
        <is>
          <t>SIM-v2.2-20260807-20260804</t>
        </is>
      </c>
      <c r="U83" t="inlineStr">
        <is>
          <t>https://zenodo.org/records/17855209</t>
        </is>
      </c>
      <c r="V83" t="inlineStr">
        <is>
          <t>LINE-S01-PRE-20250925</t>
        </is>
      </c>
      <c r="W83" t="inlineStr">
        <is>
          <t>已关联</t>
        </is>
      </c>
      <c r="X83" t="inlineStr">
        <is>
          <t>按班次口径判断</t>
        </is>
      </c>
      <c r="Z83" t="inlineStr">
        <is>
          <t>是</t>
        </is>
      </c>
      <c r="AA83">
        <f>IFERROR(VLOOKUP(N83,'18_换产标准_模拟'!$B$2:$F$4,3,FALSE),"")</f>
        <v/>
      </c>
      <c r="AB83">
        <f>IFERROR(MAX(Q83-AA83,0),"")</f>
        <v/>
      </c>
      <c r="AC83">
        <f>IFERROR(IF(AB83=0,"达标",IF(AB83&lt;=VLOOKUP(N83,'18_换产标准_模拟'!$B$2:$F$4,4,FALSE)-VLOOKUP(N83,'18_换产标准_模拟'!$B$2:$F$4,3,FALSE),"轻微超时",IF(AB83&lt;=VLOOKUP(N83,'18_换产标准_模拟'!$B$2:$F$4,5,FALSE)-VLOOKUP(N83,'18_换产标准_模拟'!$B$2:$F$4,3,FALSE),"超时","严重超时"))),"")</f>
        <v/>
      </c>
      <c r="AD83">
        <f>IFERROR(INDEX('18_换产标准_模拟'!$A$2:$A$4,MATCH(N83,'18_换产标准_模拟'!$B$2:$B$4,0)),"")</f>
        <v/>
      </c>
      <c r="AE83" t="inlineStr">
        <is>
          <t>团队模拟数据</t>
        </is>
      </c>
    </row>
    <row r="84">
      <c r="A84" t="inlineStr">
        <is>
          <t>SIM-STOP-00083</t>
        </is>
      </c>
      <c r="B84" t="inlineStr">
        <is>
          <t>STOP-PRE-00028</t>
        </is>
      </c>
      <c r="C84" t="inlineStr">
        <is>
          <t>LINE-S02-PRE-20250925</t>
        </is>
      </c>
      <c r="D84" t="inlineStr">
        <is>
          <t>SHIFT-PRE-20250925</t>
        </is>
      </c>
      <c r="E84" t="inlineStr">
        <is>
          <t>LINE-S02</t>
        </is>
      </c>
      <c r="F84" t="inlineStr">
        <is>
          <t>改善前</t>
        </is>
      </c>
      <c r="G84" s="57" t="n">
        <v>45925</v>
      </c>
      <c r="H84" t="inlineStr">
        <is>
          <t>视觉设备系列</t>
        </is>
      </c>
      <c r="I84" t="inlineStr">
        <is>
          <t>9KK25</t>
        </is>
      </c>
      <c r="J84" t="inlineStr">
        <is>
          <t>SETUPS-CHANGEOVERS</t>
        </is>
      </c>
      <c r="K84" t="inlineStr">
        <is>
          <t>Planned - Included in OEE</t>
        </is>
      </c>
      <c r="L84" t="inlineStr">
        <is>
          <t>EXTRUDER PRESS</t>
        </is>
      </c>
      <c r="M84" t="inlineStr">
        <is>
          <t>主加工工位</t>
        </is>
      </c>
      <c r="N84" t="inlineStr">
        <is>
          <t>MATERIAL CHANGEOVER</t>
        </is>
      </c>
      <c r="O84" s="59" t="n">
        <v>45925.51527777778</v>
      </c>
      <c r="P84" s="59" t="n">
        <v>45925.52847222222</v>
      </c>
      <c r="Q84" s="60" t="n">
        <v>19</v>
      </c>
      <c r="R84" s="60" t="n">
        <v>1.0257</v>
      </c>
      <c r="S84" t="inlineStr">
        <is>
          <t>团队模拟数据（基于公开单线数据派生）</t>
        </is>
      </c>
      <c r="T84" t="inlineStr">
        <is>
          <t>SIM-v2.2-20260807-20260804</t>
        </is>
      </c>
      <c r="U84" t="inlineStr">
        <is>
          <t>https://zenodo.org/records/17855209</t>
        </is>
      </c>
      <c r="V84" t="inlineStr">
        <is>
          <t>LINE-S02-PRE-20250925</t>
        </is>
      </c>
      <c r="W84" t="inlineStr">
        <is>
          <t>已关联</t>
        </is>
      </c>
      <c r="X84" t="inlineStr">
        <is>
          <t>按班次口径判断</t>
        </is>
      </c>
      <c r="Z84" t="inlineStr">
        <is>
          <t>是</t>
        </is>
      </c>
      <c r="AA84">
        <f>IFERROR(VLOOKUP(N84,'18_换产标准_模拟'!$B$2:$F$4,3,FALSE),"")</f>
        <v/>
      </c>
      <c r="AB84">
        <f>IFERROR(MAX(Q84-AA84,0),"")</f>
        <v/>
      </c>
      <c r="AC84">
        <f>IFERROR(IF(AB84=0,"达标",IF(AB84&lt;=VLOOKUP(N84,'18_换产标准_模拟'!$B$2:$F$4,4,FALSE)-VLOOKUP(N84,'18_换产标准_模拟'!$B$2:$F$4,3,FALSE),"轻微超时",IF(AB84&lt;=VLOOKUP(N84,'18_换产标准_模拟'!$B$2:$F$4,5,FALSE)-VLOOKUP(N84,'18_换产标准_模拟'!$B$2:$F$4,3,FALSE),"超时","严重超时"))),"")</f>
        <v/>
      </c>
      <c r="AD84">
        <f>IFERROR(INDEX('18_换产标准_模拟'!$A$2:$A$4,MATCH(N84,'18_换产标准_模拟'!$B$2:$B$4,0)),"")</f>
        <v/>
      </c>
      <c r="AE84" t="inlineStr">
        <is>
          <t>团队模拟数据</t>
        </is>
      </c>
    </row>
    <row r="85">
      <c r="A85" t="inlineStr">
        <is>
          <t>SIM-STOP-00084</t>
        </is>
      </c>
      <c r="B85" t="inlineStr">
        <is>
          <t>STOP-PRE-00028</t>
        </is>
      </c>
      <c r="C85" t="inlineStr">
        <is>
          <t>LINE-S03-PRE-20250925</t>
        </is>
      </c>
      <c r="D85" t="inlineStr">
        <is>
          <t>SHIFT-PRE-20250925</t>
        </is>
      </c>
      <c r="E85" t="inlineStr">
        <is>
          <t>LINE-S03</t>
        </is>
      </c>
      <c r="F85" t="inlineStr">
        <is>
          <t>改善前</t>
        </is>
      </c>
      <c r="G85" s="57" t="n">
        <v>45925</v>
      </c>
      <c r="H85" t="inlineStr">
        <is>
          <t>音频模组系列</t>
        </is>
      </c>
      <c r="I85" t="inlineStr">
        <is>
          <t>9KK25</t>
        </is>
      </c>
      <c r="J85" t="inlineStr">
        <is>
          <t>SETUPS-CHANGEOVERS</t>
        </is>
      </c>
      <c r="K85" t="inlineStr">
        <is>
          <t>Planned - Included in OEE</t>
        </is>
      </c>
      <c r="L85" t="inlineStr">
        <is>
          <t>EXTRUDER PRESS</t>
        </is>
      </c>
      <c r="M85" t="inlineStr">
        <is>
          <t>主加工工位</t>
        </is>
      </c>
      <c r="N85" t="inlineStr">
        <is>
          <t>MATERIAL CHANGEOVER</t>
        </is>
      </c>
      <c r="O85" s="59" t="n">
        <v>45925.52916666667</v>
      </c>
      <c r="P85" s="59" t="n">
        <v>45925.54152777778</v>
      </c>
      <c r="Q85" s="60" t="n">
        <v>17.8</v>
      </c>
      <c r="R85" s="60" t="n">
        <v>0.9611</v>
      </c>
      <c r="S85" t="inlineStr">
        <is>
          <t>团队模拟数据（基于公开单线数据派生）</t>
        </is>
      </c>
      <c r="T85" t="inlineStr">
        <is>
          <t>SIM-v2.2-20260807-20260804</t>
        </is>
      </c>
      <c r="U85" t="inlineStr">
        <is>
          <t>https://zenodo.org/records/17855209</t>
        </is>
      </c>
      <c r="V85" t="inlineStr">
        <is>
          <t>LINE-S03-PRE-20250925</t>
        </is>
      </c>
      <c r="W85" t="inlineStr">
        <is>
          <t>已关联</t>
        </is>
      </c>
      <c r="X85" t="inlineStr">
        <is>
          <t>按班次口径判断</t>
        </is>
      </c>
      <c r="Z85" t="inlineStr">
        <is>
          <t>是</t>
        </is>
      </c>
      <c r="AA85">
        <f>IFERROR(VLOOKUP(N85,'18_换产标准_模拟'!$B$2:$F$4,3,FALSE),"")</f>
        <v/>
      </c>
      <c r="AB85">
        <f>IFERROR(MAX(Q85-AA85,0),"")</f>
        <v/>
      </c>
      <c r="AC85">
        <f>IFERROR(IF(AB85=0,"达标",IF(AB85&lt;=VLOOKUP(N85,'18_换产标准_模拟'!$B$2:$F$4,4,FALSE)-VLOOKUP(N85,'18_换产标准_模拟'!$B$2:$F$4,3,FALSE),"轻微超时",IF(AB85&lt;=VLOOKUP(N85,'18_换产标准_模拟'!$B$2:$F$4,5,FALSE)-VLOOKUP(N85,'18_换产标准_模拟'!$B$2:$F$4,3,FALSE),"超时","严重超时"))),"")</f>
        <v/>
      </c>
      <c r="AD85">
        <f>IFERROR(INDEX('18_换产标准_模拟'!$A$2:$A$4,MATCH(N85,'18_换产标准_模拟'!$B$2:$B$4,0)),"")</f>
        <v/>
      </c>
      <c r="AE85" t="inlineStr">
        <is>
          <t>团队模拟数据</t>
        </is>
      </c>
    </row>
    <row r="86">
      <c r="A86" t="inlineStr">
        <is>
          <t>SIM-STOP-00085</t>
        </is>
      </c>
      <c r="B86" t="inlineStr">
        <is>
          <t>STOP-PRE-00029</t>
        </is>
      </c>
      <c r="C86" t="inlineStr">
        <is>
          <t>LINE-S01-PRE-20250925</t>
        </is>
      </c>
      <c r="D86" t="inlineStr">
        <is>
          <t>SHIFT-PRE-20250925</t>
        </is>
      </c>
      <c r="E86" t="inlineStr">
        <is>
          <t>LINE-S01</t>
        </is>
      </c>
      <c r="F86" t="inlineStr">
        <is>
          <t>改善前</t>
        </is>
      </c>
      <c r="G86" s="57" t="n">
        <v>45925</v>
      </c>
      <c r="H86" t="inlineStr">
        <is>
          <t>智能终端系列</t>
        </is>
      </c>
      <c r="I86" t="inlineStr">
        <is>
          <t>9KK25</t>
        </is>
      </c>
      <c r="J86" t="inlineStr">
        <is>
          <t>MATERIALS</t>
        </is>
      </c>
      <c r="K86" t="inlineStr">
        <is>
          <t>Unplanned</t>
        </is>
      </c>
      <c r="L86" t="inlineStr">
        <is>
          <t>DRYER</t>
        </is>
      </c>
      <c r="M86" t="inlineStr">
        <is>
          <t>烘干/固化工位</t>
        </is>
      </c>
      <c r="N86" t="inlineStr">
        <is>
          <t>RACK STARVATION</t>
        </is>
      </c>
      <c r="O86" s="59" t="n">
        <v>45925.54027777778</v>
      </c>
      <c r="P86" s="59" t="n">
        <v>45925.546875</v>
      </c>
      <c r="Q86" s="60" t="n">
        <v>9.5</v>
      </c>
      <c r="R86" s="60" t="n">
        <v>0.8673</v>
      </c>
      <c r="S86" t="inlineStr">
        <is>
          <t>团队模拟数据（基于公开单线数据派生）</t>
        </is>
      </c>
      <c r="T86" t="inlineStr">
        <is>
          <t>SIM-v2.2-20260807-20260804</t>
        </is>
      </c>
      <c r="U86" t="inlineStr">
        <is>
          <t>https://zenodo.org/records/17855209</t>
        </is>
      </c>
      <c r="V86" t="inlineStr">
        <is>
          <t>LINE-S01-PRE-20250925</t>
        </is>
      </c>
      <c r="W86" t="inlineStr">
        <is>
          <t>已关联</t>
        </is>
      </c>
      <c r="X86" t="inlineStr">
        <is>
          <t>按班次口径判断</t>
        </is>
      </c>
      <c r="Z86" t="inlineStr">
        <is>
          <t>否</t>
        </is>
      </c>
    </row>
    <row r="87">
      <c r="A87" t="inlineStr">
        <is>
          <t>SIM-STOP-00086</t>
        </is>
      </c>
      <c r="B87" t="inlineStr">
        <is>
          <t>STOP-PRE-00029</t>
        </is>
      </c>
      <c r="C87" t="inlineStr">
        <is>
          <t>LINE-S02-PRE-20250925</t>
        </is>
      </c>
      <c r="D87" t="inlineStr">
        <is>
          <t>SHIFT-PRE-20250925</t>
        </is>
      </c>
      <c r="E87" t="inlineStr">
        <is>
          <t>LINE-S02</t>
        </is>
      </c>
      <c r="F87" t="inlineStr">
        <is>
          <t>改善前</t>
        </is>
      </c>
      <c r="G87" s="57" t="n">
        <v>45925</v>
      </c>
      <c r="H87" t="inlineStr">
        <is>
          <t>视觉设备系列</t>
        </is>
      </c>
      <c r="I87" t="inlineStr">
        <is>
          <t>9KK25</t>
        </is>
      </c>
      <c r="J87" t="inlineStr">
        <is>
          <t>MATERIALS</t>
        </is>
      </c>
      <c r="K87" t="inlineStr">
        <is>
          <t>Unplanned</t>
        </is>
      </c>
      <c r="L87" t="inlineStr">
        <is>
          <t>DRYER</t>
        </is>
      </c>
      <c r="M87" t="inlineStr">
        <is>
          <t>烘干/固化工位</t>
        </is>
      </c>
      <c r="N87" t="inlineStr">
        <is>
          <t>RACK STARVATION</t>
        </is>
      </c>
      <c r="O87" s="59" t="n">
        <v>45925.55416666667</v>
      </c>
      <c r="P87" s="59" t="n">
        <v>45925.56486111111</v>
      </c>
      <c r="Q87" s="60" t="n">
        <v>15.4</v>
      </c>
      <c r="R87" s="60" t="n">
        <v>1.41</v>
      </c>
      <c r="S87" t="inlineStr">
        <is>
          <t>团队模拟数据（基于公开单线数据派生）</t>
        </is>
      </c>
      <c r="T87" t="inlineStr">
        <is>
          <t>SIM-v2.2-20260807-20260804</t>
        </is>
      </c>
      <c r="U87" t="inlineStr">
        <is>
          <t>https://zenodo.org/records/17855209</t>
        </is>
      </c>
      <c r="V87" t="inlineStr">
        <is>
          <t>LINE-S02-PRE-20250925</t>
        </is>
      </c>
      <c r="W87" t="inlineStr">
        <is>
          <t>已关联</t>
        </is>
      </c>
      <c r="X87" t="inlineStr">
        <is>
          <t>按班次口径判断</t>
        </is>
      </c>
      <c r="Z87" t="inlineStr">
        <is>
          <t>否</t>
        </is>
      </c>
    </row>
    <row r="88">
      <c r="A88" t="inlineStr">
        <is>
          <t>SIM-STOP-00087</t>
        </is>
      </c>
      <c r="B88" t="inlineStr">
        <is>
          <t>STOP-PRE-00029</t>
        </is>
      </c>
      <c r="C88" t="inlineStr">
        <is>
          <t>LINE-S03-PRE-20250925</t>
        </is>
      </c>
      <c r="D88" t="inlineStr">
        <is>
          <t>SHIFT-PRE-20250925</t>
        </is>
      </c>
      <c r="E88" t="inlineStr">
        <is>
          <t>LINE-S03</t>
        </is>
      </c>
      <c r="F88" t="inlineStr">
        <is>
          <t>改善前</t>
        </is>
      </c>
      <c r="G88" s="57" t="n">
        <v>45925</v>
      </c>
      <c r="H88" t="inlineStr">
        <is>
          <t>音频模组系列</t>
        </is>
      </c>
      <c r="I88" t="inlineStr">
        <is>
          <t>9KK25</t>
        </is>
      </c>
      <c r="J88" t="inlineStr">
        <is>
          <t>MATERIALS</t>
        </is>
      </c>
      <c r="K88" t="inlineStr">
        <is>
          <t>Unplanned</t>
        </is>
      </c>
      <c r="L88" t="inlineStr">
        <is>
          <t>DRYER</t>
        </is>
      </c>
      <c r="M88" t="inlineStr">
        <is>
          <t>烘干/固化工位</t>
        </is>
      </c>
      <c r="N88" t="inlineStr">
        <is>
          <t>RACK STARVATION</t>
        </is>
      </c>
      <c r="O88" s="59" t="n">
        <v>45925.56805555556</v>
      </c>
      <c r="P88" s="59" t="n">
        <v>45925.57652777778</v>
      </c>
      <c r="Q88" s="60" t="n">
        <v>12.2</v>
      </c>
      <c r="R88" s="60" t="n">
        <v>1.1172</v>
      </c>
      <c r="S88" t="inlineStr">
        <is>
          <t>团队模拟数据（基于公开单线数据派生）</t>
        </is>
      </c>
      <c r="T88" t="inlineStr">
        <is>
          <t>SIM-v2.2-20260807-20260804</t>
        </is>
      </c>
      <c r="U88" t="inlineStr">
        <is>
          <t>https://zenodo.org/records/17855209</t>
        </is>
      </c>
      <c r="V88" t="inlineStr">
        <is>
          <t>LINE-S03-PRE-20250925</t>
        </is>
      </c>
      <c r="W88" t="inlineStr">
        <is>
          <t>已关联</t>
        </is>
      </c>
      <c r="X88" t="inlineStr">
        <is>
          <t>按班次口径判断</t>
        </is>
      </c>
      <c r="Z88" t="inlineStr">
        <is>
          <t>否</t>
        </is>
      </c>
    </row>
    <row r="89">
      <c r="A89" t="inlineStr">
        <is>
          <t>SIM-STOP-00088</t>
        </is>
      </c>
      <c r="B89" t="inlineStr">
        <is>
          <t>STOP-PRE-00030</t>
        </is>
      </c>
      <c r="C89" t="inlineStr">
        <is>
          <t>LINE-S01-PRE-20250925</t>
        </is>
      </c>
      <c r="D89" t="inlineStr">
        <is>
          <t>SHIFT-PRE-20250925</t>
        </is>
      </c>
      <c r="E89" t="inlineStr">
        <is>
          <t>LINE-S01</t>
        </is>
      </c>
      <c r="F89" t="inlineStr">
        <is>
          <t>改善前</t>
        </is>
      </c>
      <c r="G89" s="57" t="n">
        <v>45925</v>
      </c>
      <c r="H89" t="inlineStr">
        <is>
          <t>智能终端系列</t>
        </is>
      </c>
      <c r="I89" t="inlineStr">
        <is>
          <t>9KK25</t>
        </is>
      </c>
      <c r="J89" t="inlineStr">
        <is>
          <t>MATERIALS</t>
        </is>
      </c>
      <c r="K89" t="inlineStr">
        <is>
          <t>Unplanned</t>
        </is>
      </c>
      <c r="L89" t="inlineStr">
        <is>
          <t>HACKING STATION</t>
        </is>
      </c>
      <c r="M89" t="inlineStr">
        <is>
          <t>上下料工位</t>
        </is>
      </c>
      <c r="N89" t="inlineStr">
        <is>
          <t>RACK STARVATION</t>
        </is>
      </c>
      <c r="O89" s="59" t="n">
        <v>45925.56666666667</v>
      </c>
      <c r="P89" s="59" t="n">
        <v>45925.56958333333</v>
      </c>
      <c r="Q89" s="60" t="n">
        <v>4.2</v>
      </c>
      <c r="R89" s="60" t="n">
        <v>0.9016</v>
      </c>
      <c r="S89" t="inlineStr">
        <is>
          <t>团队模拟数据（基于公开单线数据派生）</t>
        </is>
      </c>
      <c r="T89" t="inlineStr">
        <is>
          <t>SIM-v2.2-20260807-20260804</t>
        </is>
      </c>
      <c r="U89" t="inlineStr">
        <is>
          <t>https://zenodo.org/records/17855209</t>
        </is>
      </c>
      <c r="V89" t="inlineStr">
        <is>
          <t>LINE-S01-PRE-20250925</t>
        </is>
      </c>
      <c r="W89" t="inlineStr">
        <is>
          <t>已关联</t>
        </is>
      </c>
      <c r="X89" t="inlineStr">
        <is>
          <t>按班次口径判断</t>
        </is>
      </c>
      <c r="Z89" t="inlineStr">
        <is>
          <t>否</t>
        </is>
      </c>
    </row>
    <row r="90">
      <c r="A90" t="inlineStr">
        <is>
          <t>SIM-STOP-00089</t>
        </is>
      </c>
      <c r="B90" t="inlineStr">
        <is>
          <t>STOP-PRE-00030</t>
        </is>
      </c>
      <c r="C90" t="inlineStr">
        <is>
          <t>LINE-S02-PRE-20250925</t>
        </is>
      </c>
      <c r="D90" t="inlineStr">
        <is>
          <t>SHIFT-PRE-20250925</t>
        </is>
      </c>
      <c r="E90" t="inlineStr">
        <is>
          <t>LINE-S02</t>
        </is>
      </c>
      <c r="F90" t="inlineStr">
        <is>
          <t>改善前</t>
        </is>
      </c>
      <c r="G90" s="57" t="n">
        <v>45925</v>
      </c>
      <c r="H90" t="inlineStr">
        <is>
          <t>视觉设备系列</t>
        </is>
      </c>
      <c r="I90" t="inlineStr">
        <is>
          <t>9KK25</t>
        </is>
      </c>
      <c r="J90" t="inlineStr">
        <is>
          <t>MATERIALS</t>
        </is>
      </c>
      <c r="K90" t="inlineStr">
        <is>
          <t>Unplanned</t>
        </is>
      </c>
      <c r="L90" t="inlineStr">
        <is>
          <t>HACKING STATION</t>
        </is>
      </c>
      <c r="M90" t="inlineStr">
        <is>
          <t>上下料工位</t>
        </is>
      </c>
      <c r="N90" t="inlineStr">
        <is>
          <t>RACK STARVATION</t>
        </is>
      </c>
      <c r="O90" s="59" t="n">
        <v>45925.58055555556</v>
      </c>
      <c r="P90" s="59" t="n">
        <v>45925.58486111111</v>
      </c>
      <c r="Q90" s="60" t="n">
        <v>6.2</v>
      </c>
      <c r="R90" s="60" t="n">
        <v>1.32</v>
      </c>
      <c r="S90" t="inlineStr">
        <is>
          <t>团队模拟数据（基于公开单线数据派生）</t>
        </is>
      </c>
      <c r="T90" t="inlineStr">
        <is>
          <t>SIM-v2.2-20260807-20260804</t>
        </is>
      </c>
      <c r="U90" t="inlineStr">
        <is>
          <t>https://zenodo.org/records/17855209</t>
        </is>
      </c>
      <c r="V90" t="inlineStr">
        <is>
          <t>LINE-S02-PRE-20250925</t>
        </is>
      </c>
      <c r="W90" t="inlineStr">
        <is>
          <t>已关联</t>
        </is>
      </c>
      <c r="X90" t="inlineStr">
        <is>
          <t>按班次口径判断</t>
        </is>
      </c>
      <c r="Z90" t="inlineStr">
        <is>
          <t>否</t>
        </is>
      </c>
    </row>
    <row r="91">
      <c r="A91" t="inlineStr">
        <is>
          <t>SIM-STOP-00090</t>
        </is>
      </c>
      <c r="B91" t="inlineStr">
        <is>
          <t>STOP-PRE-00030</t>
        </is>
      </c>
      <c r="C91" t="inlineStr">
        <is>
          <t>LINE-S03-PRE-20250925</t>
        </is>
      </c>
      <c r="D91" t="inlineStr">
        <is>
          <t>SHIFT-PRE-20250925</t>
        </is>
      </c>
      <c r="E91" t="inlineStr">
        <is>
          <t>LINE-S03</t>
        </is>
      </c>
      <c r="F91" t="inlineStr">
        <is>
          <t>改善前</t>
        </is>
      </c>
      <c r="G91" s="57" t="n">
        <v>45925</v>
      </c>
      <c r="H91" t="inlineStr">
        <is>
          <t>音频模组系列</t>
        </is>
      </c>
      <c r="I91" t="inlineStr">
        <is>
          <t>9KK25</t>
        </is>
      </c>
      <c r="J91" t="inlineStr">
        <is>
          <t>MATERIALS</t>
        </is>
      </c>
      <c r="K91" t="inlineStr">
        <is>
          <t>Unplanned</t>
        </is>
      </c>
      <c r="L91" t="inlineStr">
        <is>
          <t>HACKING STATION</t>
        </is>
      </c>
      <c r="M91" t="inlineStr">
        <is>
          <t>上下料工位</t>
        </is>
      </c>
      <c r="N91" t="inlineStr">
        <is>
          <t>RACK STARVATION</t>
        </is>
      </c>
      <c r="O91" s="59" t="n">
        <v>45925.59444444445</v>
      </c>
      <c r="P91" s="59" t="n">
        <v>45925.59826388889</v>
      </c>
      <c r="Q91" s="60" t="n">
        <v>5.5</v>
      </c>
      <c r="R91" s="60" t="n">
        <v>1.1606</v>
      </c>
      <c r="S91" t="inlineStr">
        <is>
          <t>团队模拟数据（基于公开单线数据派生）</t>
        </is>
      </c>
      <c r="T91" t="inlineStr">
        <is>
          <t>SIM-v2.2-20260807-20260804</t>
        </is>
      </c>
      <c r="U91" t="inlineStr">
        <is>
          <t>https://zenodo.org/records/17855209</t>
        </is>
      </c>
      <c r="V91" t="inlineStr">
        <is>
          <t>LINE-S03-PRE-20250925</t>
        </is>
      </c>
      <c r="W91" t="inlineStr">
        <is>
          <t>已关联</t>
        </is>
      </c>
      <c r="X91" t="inlineStr">
        <is>
          <t>按班次口径判断</t>
        </is>
      </c>
      <c r="Z91" t="inlineStr">
        <is>
          <t>否</t>
        </is>
      </c>
    </row>
    <row r="92">
      <c r="A92" t="inlineStr">
        <is>
          <t>SIM-STOP-00091</t>
        </is>
      </c>
      <c r="B92" t="inlineStr">
        <is>
          <t>STOP-PRE-00031</t>
        </is>
      </c>
      <c r="C92" t="inlineStr">
        <is>
          <t>LINE-S01-PRE-20250925</t>
        </is>
      </c>
      <c r="D92" t="inlineStr">
        <is>
          <t>SHIFT-PRE-20250925</t>
        </is>
      </c>
      <c r="E92" t="inlineStr">
        <is>
          <t>LINE-S01</t>
        </is>
      </c>
      <c r="F92" t="inlineStr">
        <is>
          <t>改善前</t>
        </is>
      </c>
      <c r="G92" s="57" t="n">
        <v>45925</v>
      </c>
      <c r="H92" t="inlineStr">
        <is>
          <t>智能终端系列</t>
        </is>
      </c>
      <c r="I92" t="inlineStr">
        <is>
          <t>9KK25</t>
        </is>
      </c>
      <c r="J92" t="inlineStr">
        <is>
          <t>FAILURE</t>
        </is>
      </c>
      <c r="K92" t="inlineStr">
        <is>
          <t>Unplanned</t>
        </is>
      </c>
      <c r="L92" t="inlineStr">
        <is>
          <t>HACKING STATION</t>
        </is>
      </c>
      <c r="M92" t="inlineStr">
        <is>
          <t>上下料工位</t>
        </is>
      </c>
      <c r="N92" t="inlineStr">
        <is>
          <t>MECHANICAL FAILURE</t>
        </is>
      </c>
      <c r="O92" s="59" t="n">
        <v>45925.57986111111</v>
      </c>
      <c r="P92" s="59" t="n">
        <v>45925.60548611111</v>
      </c>
      <c r="Q92" s="60" t="n">
        <v>36.9</v>
      </c>
      <c r="R92" s="60" t="n">
        <v>0.8428</v>
      </c>
      <c r="S92" t="inlineStr">
        <is>
          <t>团队模拟数据（基于公开单线数据派生）</t>
        </is>
      </c>
      <c r="T92" t="inlineStr">
        <is>
          <t>SIM-v2.2-20260807-20260804</t>
        </is>
      </c>
      <c r="U92" t="inlineStr">
        <is>
          <t>https://zenodo.org/records/17855209</t>
        </is>
      </c>
      <c r="V92" t="inlineStr">
        <is>
          <t>LINE-S01-PRE-20250925</t>
        </is>
      </c>
      <c r="W92" t="inlineStr">
        <is>
          <t>已关联</t>
        </is>
      </c>
      <c r="X92" t="inlineStr">
        <is>
          <t>按班次口径判断</t>
        </is>
      </c>
      <c r="Z92" t="inlineStr">
        <is>
          <t>否</t>
        </is>
      </c>
    </row>
    <row r="93">
      <c r="A93" t="inlineStr">
        <is>
          <t>SIM-STOP-00092</t>
        </is>
      </c>
      <c r="B93" t="inlineStr">
        <is>
          <t>STOP-PRE-00031</t>
        </is>
      </c>
      <c r="C93" t="inlineStr">
        <is>
          <t>LINE-S02-PRE-20250925</t>
        </is>
      </c>
      <c r="D93" t="inlineStr">
        <is>
          <t>SHIFT-PRE-20250925</t>
        </is>
      </c>
      <c r="E93" t="inlineStr">
        <is>
          <t>LINE-S02</t>
        </is>
      </c>
      <c r="F93" t="inlineStr">
        <is>
          <t>改善前</t>
        </is>
      </c>
      <c r="G93" s="57" t="n">
        <v>45925</v>
      </c>
      <c r="H93" t="inlineStr">
        <is>
          <t>视觉设备系列</t>
        </is>
      </c>
      <c r="I93" t="inlineStr">
        <is>
          <t>9KK25</t>
        </is>
      </c>
      <c r="J93" t="inlineStr">
        <is>
          <t>FAILURE</t>
        </is>
      </c>
      <c r="K93" t="inlineStr">
        <is>
          <t>Unplanned</t>
        </is>
      </c>
      <c r="L93" t="inlineStr">
        <is>
          <t>HACKING STATION</t>
        </is>
      </c>
      <c r="M93" t="inlineStr">
        <is>
          <t>上下料工位</t>
        </is>
      </c>
      <c r="N93" t="inlineStr">
        <is>
          <t>MECHANICAL FAILURE</t>
        </is>
      </c>
      <c r="O93" s="59" t="n">
        <v>45925.59375</v>
      </c>
      <c r="P93" s="59" t="n">
        <v>45925.63548611111</v>
      </c>
      <c r="Q93" s="60" t="n">
        <v>60.1</v>
      </c>
      <c r="R93" s="60" t="n">
        <v>1.3725</v>
      </c>
      <c r="S93" t="inlineStr">
        <is>
          <t>团队模拟数据（基于公开单线数据派生）</t>
        </is>
      </c>
      <c r="T93" t="inlineStr">
        <is>
          <t>SIM-v2.2-20260807-20260804</t>
        </is>
      </c>
      <c r="U93" t="inlineStr">
        <is>
          <t>https://zenodo.org/records/17855209</t>
        </is>
      </c>
      <c r="V93" t="inlineStr">
        <is>
          <t>LINE-S02-PRE-20250925</t>
        </is>
      </c>
      <c r="W93" t="inlineStr">
        <is>
          <t>已关联</t>
        </is>
      </c>
      <c r="X93" t="inlineStr">
        <is>
          <t>按班次口径判断</t>
        </is>
      </c>
      <c r="Z93" t="inlineStr">
        <is>
          <t>否</t>
        </is>
      </c>
    </row>
    <row r="94">
      <c r="A94" t="inlineStr">
        <is>
          <t>SIM-STOP-00093</t>
        </is>
      </c>
      <c r="B94" t="inlineStr">
        <is>
          <t>STOP-PRE-00031</t>
        </is>
      </c>
      <c r="C94" t="inlineStr">
        <is>
          <t>LINE-S03-PRE-20250925</t>
        </is>
      </c>
      <c r="D94" t="inlineStr">
        <is>
          <t>SHIFT-PRE-20250925</t>
        </is>
      </c>
      <c r="E94" t="inlineStr">
        <is>
          <t>LINE-S03</t>
        </is>
      </c>
      <c r="F94" t="inlineStr">
        <is>
          <t>改善前</t>
        </is>
      </c>
      <c r="G94" s="57" t="n">
        <v>45925</v>
      </c>
      <c r="H94" t="inlineStr">
        <is>
          <t>音频模组系列</t>
        </is>
      </c>
      <c r="I94" t="inlineStr">
        <is>
          <t>9KK25</t>
        </is>
      </c>
      <c r="J94" t="inlineStr">
        <is>
          <t>FAILURE</t>
        </is>
      </c>
      <c r="K94" t="inlineStr">
        <is>
          <t>Unplanned</t>
        </is>
      </c>
      <c r="L94" t="inlineStr">
        <is>
          <t>HACKING STATION</t>
        </is>
      </c>
      <c r="M94" t="inlineStr">
        <is>
          <t>上下料工位</t>
        </is>
      </c>
      <c r="N94" t="inlineStr">
        <is>
          <t>MECHANICAL FAILURE</t>
        </is>
      </c>
      <c r="O94" s="59" t="n">
        <v>45925.60763888889</v>
      </c>
      <c r="P94" s="59" t="n">
        <v>45925.64069444445</v>
      </c>
      <c r="Q94" s="60" t="n">
        <v>47.6</v>
      </c>
      <c r="R94" s="60" t="n">
        <v>1.0862</v>
      </c>
      <c r="S94" t="inlineStr">
        <is>
          <t>团队模拟数据（基于公开单线数据派生）</t>
        </is>
      </c>
      <c r="T94" t="inlineStr">
        <is>
          <t>SIM-v2.2-20260807-20260804</t>
        </is>
      </c>
      <c r="U94" t="inlineStr">
        <is>
          <t>https://zenodo.org/records/17855209</t>
        </is>
      </c>
      <c r="V94" t="inlineStr">
        <is>
          <t>LINE-S03-PRE-20250925</t>
        </is>
      </c>
      <c r="W94" t="inlineStr">
        <is>
          <t>已关联</t>
        </is>
      </c>
      <c r="X94" t="inlineStr">
        <is>
          <t>按班次口径判断</t>
        </is>
      </c>
      <c r="Z94" t="inlineStr">
        <is>
          <t>否</t>
        </is>
      </c>
    </row>
    <row r="95">
      <c r="A95" t="inlineStr">
        <is>
          <t>SIM-STOP-00094</t>
        </is>
      </c>
      <c r="B95" t="inlineStr">
        <is>
          <t>STOP-PRE-00032</t>
        </is>
      </c>
      <c r="C95" t="inlineStr">
        <is>
          <t>LINE-S01-PRE-20250925</t>
        </is>
      </c>
      <c r="D95" t="inlineStr">
        <is>
          <t>SHIFT-PRE-20250925</t>
        </is>
      </c>
      <c r="E95" t="inlineStr">
        <is>
          <t>LINE-S01</t>
        </is>
      </c>
      <c r="F95" t="inlineStr">
        <is>
          <t>改善前</t>
        </is>
      </c>
      <c r="G95" s="57" t="n">
        <v>45925</v>
      </c>
      <c r="H95" t="inlineStr">
        <is>
          <t>智能终端系列</t>
        </is>
      </c>
      <c r="I95" t="inlineStr">
        <is>
          <t>9KK25</t>
        </is>
      </c>
      <c r="J95" t="inlineStr">
        <is>
          <t>MATERIALS</t>
        </is>
      </c>
      <c r="K95" t="inlineStr">
        <is>
          <t>Unplanned</t>
        </is>
      </c>
      <c r="L95" t="inlineStr">
        <is>
          <t>HACKING STATION</t>
        </is>
      </c>
      <c r="M95" t="inlineStr">
        <is>
          <t>上下料工位</t>
        </is>
      </c>
      <c r="N95" t="inlineStr">
        <is>
          <t>RACK STARVATION</t>
        </is>
      </c>
      <c r="O95" s="59" t="n">
        <v>45925.625</v>
      </c>
      <c r="P95" s="59" t="n">
        <v>45925.62722222223</v>
      </c>
      <c r="Q95" s="60" t="n">
        <v>3.2</v>
      </c>
      <c r="R95" s="60" t="n">
        <v>0.8771</v>
      </c>
      <c r="S95" t="inlineStr">
        <is>
          <t>团队模拟数据（基于公开单线数据派生）</t>
        </is>
      </c>
      <c r="T95" t="inlineStr">
        <is>
          <t>SIM-v2.2-20260807-20260804</t>
        </is>
      </c>
      <c r="U95" t="inlineStr">
        <is>
          <t>https://zenodo.org/records/17855209</t>
        </is>
      </c>
      <c r="V95" t="inlineStr">
        <is>
          <t>LINE-S01-PRE-20250925</t>
        </is>
      </c>
      <c r="W95" t="inlineStr">
        <is>
          <t>已关联</t>
        </is>
      </c>
      <c r="X95" t="inlineStr">
        <is>
          <t>按班次口径判断</t>
        </is>
      </c>
      <c r="Z95" t="inlineStr">
        <is>
          <t>否</t>
        </is>
      </c>
    </row>
    <row r="96">
      <c r="A96" t="inlineStr">
        <is>
          <t>SIM-STOP-00095</t>
        </is>
      </c>
      <c r="B96" t="inlineStr">
        <is>
          <t>STOP-PRE-00032</t>
        </is>
      </c>
      <c r="C96" t="inlineStr">
        <is>
          <t>LINE-S02-PRE-20250925</t>
        </is>
      </c>
      <c r="D96" t="inlineStr">
        <is>
          <t>SHIFT-PRE-20250925</t>
        </is>
      </c>
      <c r="E96" t="inlineStr">
        <is>
          <t>LINE-S02</t>
        </is>
      </c>
      <c r="F96" t="inlineStr">
        <is>
          <t>改善前</t>
        </is>
      </c>
      <c r="G96" s="57" t="n">
        <v>45925</v>
      </c>
      <c r="H96" t="inlineStr">
        <is>
          <t>视觉设备系列</t>
        </is>
      </c>
      <c r="I96" t="inlineStr">
        <is>
          <t>9KK25</t>
        </is>
      </c>
      <c r="J96" t="inlineStr">
        <is>
          <t>MATERIALS</t>
        </is>
      </c>
      <c r="K96" t="inlineStr">
        <is>
          <t>Unplanned</t>
        </is>
      </c>
      <c r="L96" t="inlineStr">
        <is>
          <t>HACKING STATION</t>
        </is>
      </c>
      <c r="M96" t="inlineStr">
        <is>
          <t>上下料工位</t>
        </is>
      </c>
      <c r="N96" t="inlineStr">
        <is>
          <t>RACK STARVATION</t>
        </is>
      </c>
      <c r="O96" s="59" t="n">
        <v>45925.63888888889</v>
      </c>
      <c r="P96" s="59" t="n">
        <v>45925.64215277778</v>
      </c>
      <c r="Q96" s="60" t="n">
        <v>4.7</v>
      </c>
      <c r="R96" s="60" t="n">
        <v>1.2825</v>
      </c>
      <c r="S96" t="inlineStr">
        <is>
          <t>团队模拟数据（基于公开单线数据派生）</t>
        </is>
      </c>
      <c r="T96" t="inlineStr">
        <is>
          <t>SIM-v2.2-20260807-20260804</t>
        </is>
      </c>
      <c r="U96" t="inlineStr">
        <is>
          <t>https://zenodo.org/records/17855209</t>
        </is>
      </c>
      <c r="V96" t="inlineStr">
        <is>
          <t>LINE-S02-PRE-20250925</t>
        </is>
      </c>
      <c r="W96" t="inlineStr">
        <is>
          <t>已关联</t>
        </is>
      </c>
      <c r="X96" t="inlineStr">
        <is>
          <t>按班次口径判断</t>
        </is>
      </c>
      <c r="Z96" t="inlineStr">
        <is>
          <t>否</t>
        </is>
      </c>
    </row>
    <row r="97">
      <c r="A97" t="inlineStr">
        <is>
          <t>SIM-STOP-00096</t>
        </is>
      </c>
      <c r="B97" t="inlineStr">
        <is>
          <t>STOP-PRE-00032</t>
        </is>
      </c>
      <c r="C97" t="inlineStr">
        <is>
          <t>LINE-S03-PRE-20250925</t>
        </is>
      </c>
      <c r="D97" t="inlineStr">
        <is>
          <t>SHIFT-PRE-20250925</t>
        </is>
      </c>
      <c r="E97" t="inlineStr">
        <is>
          <t>LINE-S03</t>
        </is>
      </c>
      <c r="F97" t="inlineStr">
        <is>
          <t>改善前</t>
        </is>
      </c>
      <c r="G97" s="57" t="n">
        <v>45925</v>
      </c>
      <c r="H97" t="inlineStr">
        <is>
          <t>音频模组系列</t>
        </is>
      </c>
      <c r="I97" t="inlineStr">
        <is>
          <t>9KK25</t>
        </is>
      </c>
      <c r="J97" t="inlineStr">
        <is>
          <t>MATERIALS</t>
        </is>
      </c>
      <c r="K97" t="inlineStr">
        <is>
          <t>Unplanned</t>
        </is>
      </c>
      <c r="L97" t="inlineStr">
        <is>
          <t>HACKING STATION</t>
        </is>
      </c>
      <c r="M97" t="inlineStr">
        <is>
          <t>上下料工位</t>
        </is>
      </c>
      <c r="N97" t="inlineStr">
        <is>
          <t>RACK STARVATION</t>
        </is>
      </c>
      <c r="O97" s="59" t="n">
        <v>45925.65277777778</v>
      </c>
      <c r="P97" s="59" t="n">
        <v>45925.65569444445</v>
      </c>
      <c r="Q97" s="60" t="n">
        <v>4.2</v>
      </c>
      <c r="R97" s="60" t="n">
        <v>1.1296</v>
      </c>
      <c r="S97" t="inlineStr">
        <is>
          <t>团队模拟数据（基于公开单线数据派生）</t>
        </is>
      </c>
      <c r="T97" t="inlineStr">
        <is>
          <t>SIM-v2.2-20260807-20260804</t>
        </is>
      </c>
      <c r="U97" t="inlineStr">
        <is>
          <t>https://zenodo.org/records/17855209</t>
        </is>
      </c>
      <c r="V97" t="inlineStr">
        <is>
          <t>LINE-S03-PRE-20250925</t>
        </is>
      </c>
      <c r="W97" t="inlineStr">
        <is>
          <t>已关联</t>
        </is>
      </c>
      <c r="X97" t="inlineStr">
        <is>
          <t>按班次口径判断</t>
        </is>
      </c>
      <c r="Z97" t="inlineStr">
        <is>
          <t>否</t>
        </is>
      </c>
    </row>
    <row r="98">
      <c r="A98" t="inlineStr">
        <is>
          <t>SIM-STOP-00097</t>
        </is>
      </c>
      <c r="B98" t="inlineStr">
        <is>
          <t>STOP-PRE-00033</t>
        </is>
      </c>
      <c r="C98" t="inlineStr">
        <is>
          <t>LINE-S01-PRE-20250925</t>
        </is>
      </c>
      <c r="D98" t="inlineStr">
        <is>
          <t>SHIFT-PRE-20250925</t>
        </is>
      </c>
      <c r="E98" t="inlineStr">
        <is>
          <t>LINE-S01</t>
        </is>
      </c>
      <c r="F98" t="inlineStr">
        <is>
          <t>改善前</t>
        </is>
      </c>
      <c r="G98" s="57" t="n">
        <v>45925</v>
      </c>
      <c r="H98" t="inlineStr">
        <is>
          <t>智能终端系列</t>
        </is>
      </c>
      <c r="I98" t="inlineStr">
        <is>
          <t>9KK25</t>
        </is>
      </c>
      <c r="J98" t="inlineStr">
        <is>
          <t>MATERIALS</t>
        </is>
      </c>
      <c r="K98" t="inlineStr">
        <is>
          <t>Unplanned</t>
        </is>
      </c>
      <c r="L98" t="inlineStr">
        <is>
          <t>HACKING STATION</t>
        </is>
      </c>
      <c r="M98" t="inlineStr">
        <is>
          <t>上下料工位</t>
        </is>
      </c>
      <c r="N98" t="inlineStr">
        <is>
          <t>RACK STARVATION</t>
        </is>
      </c>
      <c r="O98" s="59" t="n">
        <v>45925.63402777778</v>
      </c>
      <c r="P98" s="59" t="n">
        <v>45925.63673611111</v>
      </c>
      <c r="Q98" s="60" t="n">
        <v>3.9</v>
      </c>
      <c r="R98" s="60" t="n">
        <v>0.9114</v>
      </c>
      <c r="S98" t="inlineStr">
        <is>
          <t>团队模拟数据（基于公开单线数据派生）</t>
        </is>
      </c>
      <c r="T98" t="inlineStr">
        <is>
          <t>SIM-v2.2-20260807-20260804</t>
        </is>
      </c>
      <c r="U98" t="inlineStr">
        <is>
          <t>https://zenodo.org/records/17855209</t>
        </is>
      </c>
      <c r="V98" t="inlineStr">
        <is>
          <t>LINE-S01-PRE-20250925</t>
        </is>
      </c>
      <c r="W98" t="inlineStr">
        <is>
          <t>已关联</t>
        </is>
      </c>
      <c r="X98" t="inlineStr">
        <is>
          <t>按班次口径判断</t>
        </is>
      </c>
      <c r="Z98" t="inlineStr">
        <is>
          <t>否</t>
        </is>
      </c>
    </row>
    <row r="99">
      <c r="A99" t="inlineStr">
        <is>
          <t>SIM-STOP-00098</t>
        </is>
      </c>
      <c r="B99" t="inlineStr">
        <is>
          <t>STOP-PRE-00033</t>
        </is>
      </c>
      <c r="C99" t="inlineStr">
        <is>
          <t>LINE-S02-PRE-20250925</t>
        </is>
      </c>
      <c r="D99" t="inlineStr">
        <is>
          <t>SHIFT-PRE-20250925</t>
        </is>
      </c>
      <c r="E99" t="inlineStr">
        <is>
          <t>LINE-S02</t>
        </is>
      </c>
      <c r="F99" t="inlineStr">
        <is>
          <t>改善前</t>
        </is>
      </c>
      <c r="G99" s="57" t="n">
        <v>45925</v>
      </c>
      <c r="H99" t="inlineStr">
        <is>
          <t>视觉设备系列</t>
        </is>
      </c>
      <c r="I99" t="inlineStr">
        <is>
          <t>9KK25</t>
        </is>
      </c>
      <c r="J99" t="inlineStr">
        <is>
          <t>MATERIALS</t>
        </is>
      </c>
      <c r="K99" t="inlineStr">
        <is>
          <t>Unplanned</t>
        </is>
      </c>
      <c r="L99" t="inlineStr">
        <is>
          <t>HACKING STATION</t>
        </is>
      </c>
      <c r="M99" t="inlineStr">
        <is>
          <t>上下料工位</t>
        </is>
      </c>
      <c r="N99" t="inlineStr">
        <is>
          <t>RACK STARVATION</t>
        </is>
      </c>
      <c r="O99" s="59" t="n">
        <v>45925.64791666667</v>
      </c>
      <c r="P99" s="59" t="n">
        <v>45925.651875</v>
      </c>
      <c r="Q99" s="60" t="n">
        <v>5.7</v>
      </c>
      <c r="R99" s="60" t="n">
        <v>1.335</v>
      </c>
      <c r="S99" t="inlineStr">
        <is>
          <t>团队模拟数据（基于公开单线数据派生）</t>
        </is>
      </c>
      <c r="T99" t="inlineStr">
        <is>
          <t>SIM-v2.2-20260807-20260804</t>
        </is>
      </c>
      <c r="U99" t="inlineStr">
        <is>
          <t>https://zenodo.org/records/17855209</t>
        </is>
      </c>
      <c r="V99" t="inlineStr">
        <is>
          <t>LINE-S02-PRE-20250925</t>
        </is>
      </c>
      <c r="W99" t="inlineStr">
        <is>
          <t>已关联</t>
        </is>
      </c>
      <c r="X99" t="inlineStr">
        <is>
          <t>按班次口径判断</t>
        </is>
      </c>
      <c r="Z99" t="inlineStr">
        <is>
          <t>否</t>
        </is>
      </c>
    </row>
    <row r="100">
      <c r="A100" t="inlineStr">
        <is>
          <t>SIM-STOP-00099</t>
        </is>
      </c>
      <c r="B100" t="inlineStr">
        <is>
          <t>STOP-PRE-00033</t>
        </is>
      </c>
      <c r="C100" t="inlineStr">
        <is>
          <t>LINE-S03-PRE-20250925</t>
        </is>
      </c>
      <c r="D100" t="inlineStr">
        <is>
          <t>SHIFT-PRE-20250925</t>
        </is>
      </c>
      <c r="E100" t="inlineStr">
        <is>
          <t>LINE-S03</t>
        </is>
      </c>
      <c r="F100" t="inlineStr">
        <is>
          <t>改善前</t>
        </is>
      </c>
      <c r="G100" s="57" t="n">
        <v>45925</v>
      </c>
      <c r="H100" t="inlineStr">
        <is>
          <t>音频模组系列</t>
        </is>
      </c>
      <c r="I100" t="inlineStr">
        <is>
          <t>9KK25</t>
        </is>
      </c>
      <c r="J100" t="inlineStr">
        <is>
          <t>MATERIALS</t>
        </is>
      </c>
      <c r="K100" t="inlineStr">
        <is>
          <t>Unplanned</t>
        </is>
      </c>
      <c r="L100" t="inlineStr">
        <is>
          <t>HACKING STATION</t>
        </is>
      </c>
      <c r="M100" t="inlineStr">
        <is>
          <t>上下料工位</t>
        </is>
      </c>
      <c r="N100" t="inlineStr">
        <is>
          <t>RACK STARVATION</t>
        </is>
      </c>
      <c r="O100" s="59" t="n">
        <v>45925.66180555556</v>
      </c>
      <c r="P100" s="59" t="n">
        <v>45925.66527777778</v>
      </c>
      <c r="Q100" s="60" t="n">
        <v>5</v>
      </c>
      <c r="R100" s="60" t="n">
        <v>1.1731</v>
      </c>
      <c r="S100" t="inlineStr">
        <is>
          <t>团队模拟数据（基于公开单线数据派生）</t>
        </is>
      </c>
      <c r="T100" t="inlineStr">
        <is>
          <t>SIM-v2.2-20260807-20260804</t>
        </is>
      </c>
      <c r="U100" t="inlineStr">
        <is>
          <t>https://zenodo.org/records/17855209</t>
        </is>
      </c>
      <c r="V100" t="inlineStr">
        <is>
          <t>LINE-S03-PRE-20250925</t>
        </is>
      </c>
      <c r="W100" t="inlineStr">
        <is>
          <t>已关联</t>
        </is>
      </c>
      <c r="X100" t="inlineStr">
        <is>
          <t>按班次口径判断</t>
        </is>
      </c>
      <c r="Z100" t="inlineStr">
        <is>
          <t>否</t>
        </is>
      </c>
    </row>
    <row r="101">
      <c r="A101" t="inlineStr">
        <is>
          <t>SIM-STOP-00100</t>
        </is>
      </c>
      <c r="B101" t="inlineStr">
        <is>
          <t>STOP-PRE-00034</t>
        </is>
      </c>
      <c r="C101" t="inlineStr">
        <is>
          <t>LINE-S01-PRE-20250925</t>
        </is>
      </c>
      <c r="D101" t="inlineStr">
        <is>
          <t>SHIFT-PRE-20250925</t>
        </is>
      </c>
      <c r="E101" t="inlineStr">
        <is>
          <t>LINE-S01</t>
        </is>
      </c>
      <c r="F101" t="inlineStr">
        <is>
          <t>改善前</t>
        </is>
      </c>
      <c r="G101" s="57" t="n">
        <v>45925</v>
      </c>
      <c r="H101" t="inlineStr">
        <is>
          <t>智能终端系列</t>
        </is>
      </c>
      <c r="I101" t="inlineStr">
        <is>
          <t>9KK25</t>
        </is>
      </c>
      <c r="J101" t="inlineStr">
        <is>
          <t>FAILURE</t>
        </is>
      </c>
      <c r="K101" t="inlineStr">
        <is>
          <t>Unplanned</t>
        </is>
      </c>
      <c r="L101" t="inlineStr">
        <is>
          <t>HACKING STATION</t>
        </is>
      </c>
      <c r="M101" t="inlineStr">
        <is>
          <t>上下料工位</t>
        </is>
      </c>
      <c r="N101" t="inlineStr">
        <is>
          <t>AUTOMATION FAILURE</t>
        </is>
      </c>
      <c r="O101" s="59" t="n">
        <v>45925.65069444444</v>
      </c>
      <c r="P101" s="59" t="n">
        <v>45925.65569444445</v>
      </c>
      <c r="Q101" s="60" t="n">
        <v>7.2</v>
      </c>
      <c r="R101" s="60" t="n">
        <v>0.8526</v>
      </c>
      <c r="S101" t="inlineStr">
        <is>
          <t>团队模拟数据（基于公开单线数据派生）</t>
        </is>
      </c>
      <c r="T101" t="inlineStr">
        <is>
          <t>SIM-v2.2-20260807-20260804</t>
        </is>
      </c>
      <c r="U101" t="inlineStr">
        <is>
          <t>https://zenodo.org/records/17855209</t>
        </is>
      </c>
      <c r="V101" t="inlineStr">
        <is>
          <t>LINE-S01-PRE-20250925</t>
        </is>
      </c>
      <c r="W101" t="inlineStr">
        <is>
          <t>已关联</t>
        </is>
      </c>
      <c r="X101" t="inlineStr">
        <is>
          <t>按班次口径判断</t>
        </is>
      </c>
      <c r="Z101" t="inlineStr">
        <is>
          <t>否</t>
        </is>
      </c>
    </row>
    <row r="102">
      <c r="A102" t="inlineStr">
        <is>
          <t>SIM-STOP-00101</t>
        </is>
      </c>
      <c r="B102" t="inlineStr">
        <is>
          <t>STOP-PRE-00034</t>
        </is>
      </c>
      <c r="C102" t="inlineStr">
        <is>
          <t>LINE-S02-PRE-20250925</t>
        </is>
      </c>
      <c r="D102" t="inlineStr">
        <is>
          <t>SHIFT-PRE-20250925</t>
        </is>
      </c>
      <c r="E102" t="inlineStr">
        <is>
          <t>LINE-S02</t>
        </is>
      </c>
      <c r="F102" t="inlineStr">
        <is>
          <t>改善前</t>
        </is>
      </c>
      <c r="G102" s="57" t="n">
        <v>45925</v>
      </c>
      <c r="H102" t="inlineStr">
        <is>
          <t>视觉设备系列</t>
        </is>
      </c>
      <c r="I102" t="inlineStr">
        <is>
          <t>9KK25</t>
        </is>
      </c>
      <c r="J102" t="inlineStr">
        <is>
          <t>FAILURE</t>
        </is>
      </c>
      <c r="K102" t="inlineStr">
        <is>
          <t>Unplanned</t>
        </is>
      </c>
      <c r="L102" t="inlineStr">
        <is>
          <t>HACKING STATION</t>
        </is>
      </c>
      <c r="M102" t="inlineStr">
        <is>
          <t>上下料工位</t>
        </is>
      </c>
      <c r="N102" t="inlineStr">
        <is>
          <t>AUTOMATION FAILURE</t>
        </is>
      </c>
      <c r="O102" s="59" t="n">
        <v>45925.66458333333</v>
      </c>
      <c r="P102" s="59" t="n">
        <v>45925.67270833333</v>
      </c>
      <c r="Q102" s="60" t="n">
        <v>11.7</v>
      </c>
      <c r="R102" s="60" t="n">
        <v>1.3875</v>
      </c>
      <c r="S102" t="inlineStr">
        <is>
          <t>团队模拟数据（基于公开单线数据派生）</t>
        </is>
      </c>
      <c r="T102" t="inlineStr">
        <is>
          <t>SIM-v2.2-20260807-20260804</t>
        </is>
      </c>
      <c r="U102" t="inlineStr">
        <is>
          <t>https://zenodo.org/records/17855209</t>
        </is>
      </c>
      <c r="V102" t="inlineStr">
        <is>
          <t>LINE-S02-PRE-20250925</t>
        </is>
      </c>
      <c r="W102" t="inlineStr">
        <is>
          <t>已关联</t>
        </is>
      </c>
      <c r="X102" t="inlineStr">
        <is>
          <t>按班次口径判断</t>
        </is>
      </c>
      <c r="Z102" t="inlineStr">
        <is>
          <t>否</t>
        </is>
      </c>
    </row>
    <row r="103">
      <c r="A103" t="inlineStr">
        <is>
          <t>SIM-STOP-00102</t>
        </is>
      </c>
      <c r="B103" t="inlineStr">
        <is>
          <t>STOP-PRE-00034</t>
        </is>
      </c>
      <c r="C103" t="inlineStr">
        <is>
          <t>LINE-S03-PRE-20250925</t>
        </is>
      </c>
      <c r="D103" t="inlineStr">
        <is>
          <t>SHIFT-PRE-20250925</t>
        </is>
      </c>
      <c r="E103" t="inlineStr">
        <is>
          <t>LINE-S03</t>
        </is>
      </c>
      <c r="F103" t="inlineStr">
        <is>
          <t>改善前</t>
        </is>
      </c>
      <c r="G103" s="57" t="n">
        <v>45925</v>
      </c>
      <c r="H103" t="inlineStr">
        <is>
          <t>音频模组系列</t>
        </is>
      </c>
      <c r="I103" t="inlineStr">
        <is>
          <t>9KK25</t>
        </is>
      </c>
      <c r="J103" t="inlineStr">
        <is>
          <t>FAILURE</t>
        </is>
      </c>
      <c r="K103" t="inlineStr">
        <is>
          <t>Unplanned</t>
        </is>
      </c>
      <c r="L103" t="inlineStr">
        <is>
          <t>HACKING STATION</t>
        </is>
      </c>
      <c r="M103" t="inlineStr">
        <is>
          <t>上下料工位</t>
        </is>
      </c>
      <c r="N103" t="inlineStr">
        <is>
          <t>AUTOMATION FAILURE</t>
        </is>
      </c>
      <c r="O103" s="59" t="n">
        <v>45925.67847222222</v>
      </c>
      <c r="P103" s="59" t="n">
        <v>45925.68486111111</v>
      </c>
      <c r="Q103" s="60" t="n">
        <v>9.199999999999999</v>
      </c>
      <c r="R103" s="60" t="n">
        <v>1.0986</v>
      </c>
      <c r="S103" t="inlineStr">
        <is>
          <t>团队模拟数据（基于公开单线数据派生）</t>
        </is>
      </c>
      <c r="T103" t="inlineStr">
        <is>
          <t>SIM-v2.2-20260807-20260804</t>
        </is>
      </c>
      <c r="U103" t="inlineStr">
        <is>
          <t>https://zenodo.org/records/17855209</t>
        </is>
      </c>
      <c r="V103" t="inlineStr">
        <is>
          <t>LINE-S03-PRE-20250925</t>
        </is>
      </c>
      <c r="W103" t="inlineStr">
        <is>
          <t>已关联</t>
        </is>
      </c>
      <c r="X103" t="inlineStr">
        <is>
          <t>按班次口径判断</t>
        </is>
      </c>
      <c r="Z103" t="inlineStr">
        <is>
          <t>否</t>
        </is>
      </c>
    </row>
    <row r="104">
      <c r="A104" t="inlineStr">
        <is>
          <t>SIM-STOP-00103</t>
        </is>
      </c>
      <c r="B104" t="inlineStr">
        <is>
          <t>STOP-PRE-00035</t>
        </is>
      </c>
      <c r="C104" t="inlineStr">
        <is>
          <t>LINE-S01-PRE-20250925</t>
        </is>
      </c>
      <c r="D104" t="inlineStr">
        <is>
          <t>SHIFT-PRE-20250925</t>
        </is>
      </c>
      <c r="E104" t="inlineStr">
        <is>
          <t>LINE-S01</t>
        </is>
      </c>
      <c r="F104" t="inlineStr">
        <is>
          <t>改善前</t>
        </is>
      </c>
      <c r="G104" s="57" t="n">
        <v>45925</v>
      </c>
      <c r="H104" t="inlineStr">
        <is>
          <t>智能终端系列</t>
        </is>
      </c>
      <c r="I104" t="inlineStr">
        <is>
          <t>9KK25</t>
        </is>
      </c>
      <c r="J104" t="inlineStr">
        <is>
          <t>SETUPS-CHANGEOVERS</t>
        </is>
      </c>
      <c r="K104" t="inlineStr">
        <is>
          <t>Planned - Included in OEE</t>
        </is>
      </c>
      <c r="L104" t="inlineStr">
        <is>
          <t>HACKING STATION</t>
        </is>
      </c>
      <c r="M104" t="inlineStr">
        <is>
          <t>上下料工位</t>
        </is>
      </c>
      <c r="N104" t="inlineStr">
        <is>
          <t>MATERIAL CHANGEOVER</t>
        </is>
      </c>
      <c r="O104" s="59" t="n">
        <v>45925.67777777778</v>
      </c>
      <c r="P104" s="59" t="n">
        <v>45925.68833333333</v>
      </c>
      <c r="Q104" s="60" t="n">
        <v>15.2</v>
      </c>
      <c r="R104" s="60" t="n">
        <v>0.9657</v>
      </c>
      <c r="S104" t="inlineStr">
        <is>
          <t>团队模拟数据（基于公开单线数据派生）</t>
        </is>
      </c>
      <c r="T104" t="inlineStr">
        <is>
          <t>SIM-v2.2-20260807-20260804</t>
        </is>
      </c>
      <c r="U104" t="inlineStr">
        <is>
          <t>https://zenodo.org/records/17855209</t>
        </is>
      </c>
      <c r="V104" t="inlineStr">
        <is>
          <t>LINE-S01-PRE-20250925</t>
        </is>
      </c>
      <c r="W104" t="inlineStr">
        <is>
          <t>已关联</t>
        </is>
      </c>
      <c r="X104" t="inlineStr">
        <is>
          <t>按班次口径判断</t>
        </is>
      </c>
      <c r="Z104" t="inlineStr">
        <is>
          <t>是</t>
        </is>
      </c>
      <c r="AA104">
        <f>IFERROR(VLOOKUP(N104,'18_换产标准_模拟'!$B$2:$F$4,3,FALSE),"")</f>
        <v/>
      </c>
      <c r="AB104">
        <f>IFERROR(MAX(Q104-AA104,0),"")</f>
        <v/>
      </c>
      <c r="AC104">
        <f>IFERROR(IF(AB104=0,"达标",IF(AB104&lt;=VLOOKUP(N104,'18_换产标准_模拟'!$B$2:$F$4,4,FALSE)-VLOOKUP(N104,'18_换产标准_模拟'!$B$2:$F$4,3,FALSE),"轻微超时",IF(AB104&lt;=VLOOKUP(N104,'18_换产标准_模拟'!$B$2:$F$4,5,FALSE)-VLOOKUP(N104,'18_换产标准_模拟'!$B$2:$F$4,3,FALSE),"超时","严重超时"))),"")</f>
        <v/>
      </c>
      <c r="AD104">
        <f>IFERROR(INDEX('18_换产标准_模拟'!$A$2:$A$4,MATCH(N104,'18_换产标准_模拟'!$B$2:$B$4,0)),"")</f>
        <v/>
      </c>
      <c r="AE104" t="inlineStr">
        <is>
          <t>团队模拟数据</t>
        </is>
      </c>
    </row>
    <row r="105">
      <c r="A105" t="inlineStr">
        <is>
          <t>SIM-STOP-00104</t>
        </is>
      </c>
      <c r="B105" t="inlineStr">
        <is>
          <t>STOP-PRE-00035</t>
        </is>
      </c>
      <c r="C105" t="inlineStr">
        <is>
          <t>LINE-S02-PRE-20250925</t>
        </is>
      </c>
      <c r="D105" t="inlineStr">
        <is>
          <t>SHIFT-PRE-20250925</t>
        </is>
      </c>
      <c r="E105" t="inlineStr">
        <is>
          <t>LINE-S02</t>
        </is>
      </c>
      <c r="F105" t="inlineStr">
        <is>
          <t>改善前</t>
        </is>
      </c>
      <c r="G105" s="57" t="n">
        <v>45925</v>
      </c>
      <c r="H105" t="inlineStr">
        <is>
          <t>视觉设备系列</t>
        </is>
      </c>
      <c r="I105" t="inlineStr">
        <is>
          <t>9KK25</t>
        </is>
      </c>
      <c r="J105" t="inlineStr">
        <is>
          <t>SETUPS-CHANGEOVERS</t>
        </is>
      </c>
      <c r="K105" t="inlineStr">
        <is>
          <t>Planned - Included in OEE</t>
        </is>
      </c>
      <c r="L105" t="inlineStr">
        <is>
          <t>HACKING STATION</t>
        </is>
      </c>
      <c r="M105" t="inlineStr">
        <is>
          <t>上下料工位</t>
        </is>
      </c>
      <c r="N105" t="inlineStr">
        <is>
          <t>MATERIAL CHANGEOVER</t>
        </is>
      </c>
      <c r="O105" s="59" t="n">
        <v>45925.69166666667</v>
      </c>
      <c r="P105" s="59" t="n">
        <v>45925.70236111111</v>
      </c>
      <c r="Q105" s="60" t="n">
        <v>15.4</v>
      </c>
      <c r="R105" s="60" t="n">
        <v>0.9802999999999999</v>
      </c>
      <c r="S105" t="inlineStr">
        <is>
          <t>团队模拟数据（基于公开单线数据派生）</t>
        </is>
      </c>
      <c r="T105" t="inlineStr">
        <is>
          <t>SIM-v2.2-20260807-20260804</t>
        </is>
      </c>
      <c r="U105" t="inlineStr">
        <is>
          <t>https://zenodo.org/records/17855209</t>
        </is>
      </c>
      <c r="V105" t="inlineStr">
        <is>
          <t>LINE-S02-PRE-20250925</t>
        </is>
      </c>
      <c r="W105" t="inlineStr">
        <is>
          <t>已关联</t>
        </is>
      </c>
      <c r="X105" t="inlineStr">
        <is>
          <t>按班次口径判断</t>
        </is>
      </c>
      <c r="Z105" t="inlineStr">
        <is>
          <t>是</t>
        </is>
      </c>
      <c r="AA105">
        <f>IFERROR(VLOOKUP(N105,'18_换产标准_模拟'!$B$2:$F$4,3,FALSE),"")</f>
        <v/>
      </c>
      <c r="AB105">
        <f>IFERROR(MAX(Q105-AA105,0),"")</f>
        <v/>
      </c>
      <c r="AC105">
        <f>IFERROR(IF(AB105=0,"达标",IF(AB105&lt;=VLOOKUP(N105,'18_换产标准_模拟'!$B$2:$F$4,4,FALSE)-VLOOKUP(N105,'18_换产标准_模拟'!$B$2:$F$4,3,FALSE),"轻微超时",IF(AB105&lt;=VLOOKUP(N105,'18_换产标准_模拟'!$B$2:$F$4,5,FALSE)-VLOOKUP(N105,'18_换产标准_模拟'!$B$2:$F$4,3,FALSE),"超时","严重超时"))),"")</f>
        <v/>
      </c>
      <c r="AD105">
        <f>IFERROR(INDEX('18_换产标准_模拟'!$A$2:$A$4,MATCH(N105,'18_换产标准_模拟'!$B$2:$B$4,0)),"")</f>
        <v/>
      </c>
      <c r="AE105" t="inlineStr">
        <is>
          <t>团队模拟数据</t>
        </is>
      </c>
    </row>
    <row r="106">
      <c r="A106" t="inlineStr">
        <is>
          <t>SIM-STOP-00105</t>
        </is>
      </c>
      <c r="B106" t="inlineStr">
        <is>
          <t>STOP-PRE-00035</t>
        </is>
      </c>
      <c r="C106" t="inlineStr">
        <is>
          <t>LINE-S03-PRE-20250925</t>
        </is>
      </c>
      <c r="D106" t="inlineStr">
        <is>
          <t>SHIFT-PRE-20250925</t>
        </is>
      </c>
      <c r="E106" t="inlineStr">
        <is>
          <t>LINE-S03</t>
        </is>
      </c>
      <c r="F106" t="inlineStr">
        <is>
          <t>改善前</t>
        </is>
      </c>
      <c r="G106" s="57" t="n">
        <v>45925</v>
      </c>
      <c r="H106" t="inlineStr">
        <is>
          <t>音频模组系列</t>
        </is>
      </c>
      <c r="I106" t="inlineStr">
        <is>
          <t>9KK25</t>
        </is>
      </c>
      <c r="J106" t="inlineStr">
        <is>
          <t>SETUPS-CHANGEOVERS</t>
        </is>
      </c>
      <c r="K106" t="inlineStr">
        <is>
          <t>Planned - Included in OEE</t>
        </is>
      </c>
      <c r="L106" t="inlineStr">
        <is>
          <t>HACKING STATION</t>
        </is>
      </c>
      <c r="M106" t="inlineStr">
        <is>
          <t>上下料工位</t>
        </is>
      </c>
      <c r="N106" t="inlineStr">
        <is>
          <t>MATERIAL CHANGEOVER</t>
        </is>
      </c>
      <c r="O106" s="59" t="n">
        <v>45925.70555555556</v>
      </c>
      <c r="P106" s="59" t="n">
        <v>45925.71826388889</v>
      </c>
      <c r="Q106" s="60" t="n">
        <v>18.3</v>
      </c>
      <c r="R106" s="60" t="n">
        <v>1.1653</v>
      </c>
      <c r="S106" t="inlineStr">
        <is>
          <t>团队模拟数据（基于公开单线数据派生）</t>
        </is>
      </c>
      <c r="T106" t="inlineStr">
        <is>
          <t>SIM-v2.2-20260807-20260804</t>
        </is>
      </c>
      <c r="U106" t="inlineStr">
        <is>
          <t>https://zenodo.org/records/17855209</t>
        </is>
      </c>
      <c r="V106" t="inlineStr">
        <is>
          <t>LINE-S03-PRE-20250925</t>
        </is>
      </c>
      <c r="W106" t="inlineStr">
        <is>
          <t>已关联</t>
        </is>
      </c>
      <c r="X106" t="inlineStr">
        <is>
          <t>按班次口径判断</t>
        </is>
      </c>
      <c r="Z106" t="inlineStr">
        <is>
          <t>是</t>
        </is>
      </c>
      <c r="AA106">
        <f>IFERROR(VLOOKUP(N106,'18_换产标准_模拟'!$B$2:$F$4,3,FALSE),"")</f>
        <v/>
      </c>
      <c r="AB106">
        <f>IFERROR(MAX(Q106-AA106,0),"")</f>
        <v/>
      </c>
      <c r="AC106">
        <f>IFERROR(IF(AB106=0,"达标",IF(AB106&lt;=VLOOKUP(N106,'18_换产标准_模拟'!$B$2:$F$4,4,FALSE)-VLOOKUP(N106,'18_换产标准_模拟'!$B$2:$F$4,3,FALSE),"轻微超时",IF(AB106&lt;=VLOOKUP(N106,'18_换产标准_模拟'!$B$2:$F$4,5,FALSE)-VLOOKUP(N106,'18_换产标准_模拟'!$B$2:$F$4,3,FALSE),"超时","严重超时"))),"")</f>
        <v/>
      </c>
      <c r="AD106">
        <f>IFERROR(INDEX('18_换产标准_模拟'!$A$2:$A$4,MATCH(N106,'18_换产标准_模拟'!$B$2:$B$4,0)),"")</f>
        <v/>
      </c>
      <c r="AE106" t="inlineStr">
        <is>
          <t>团队模拟数据</t>
        </is>
      </c>
    </row>
    <row r="107">
      <c r="A107" t="inlineStr">
        <is>
          <t>SIM-STOP-00106</t>
        </is>
      </c>
      <c r="B107" t="inlineStr">
        <is>
          <t>STOP-PRE-00036</t>
        </is>
      </c>
      <c r="C107" t="inlineStr">
        <is>
          <t>LINE-S01-PRE-20250925</t>
        </is>
      </c>
      <c r="D107" t="inlineStr">
        <is>
          <t>SHIFT-PRE-20250925</t>
        </is>
      </c>
      <c r="E107" t="inlineStr">
        <is>
          <t>LINE-S01</t>
        </is>
      </c>
      <c r="F107" t="inlineStr">
        <is>
          <t>改善前</t>
        </is>
      </c>
      <c r="G107" s="57" t="n">
        <v>45925</v>
      </c>
      <c r="H107" t="inlineStr">
        <is>
          <t>智能终端系列</t>
        </is>
      </c>
      <c r="I107" t="inlineStr">
        <is>
          <t>9KK25</t>
        </is>
      </c>
      <c r="J107" t="inlineStr">
        <is>
          <t>OPERATIONAL</t>
        </is>
      </c>
      <c r="K107" t="inlineStr">
        <is>
          <t>Planned - Not included in OEE</t>
        </is>
      </c>
      <c r="L107" t="inlineStr">
        <is>
          <t>-</t>
        </is>
      </c>
      <c r="M107" t="inlineStr">
        <is>
          <t>未标注工位</t>
        </is>
      </c>
      <c r="N107" t="inlineStr">
        <is>
          <t>NO PRODUCTION SCHEDULE</t>
        </is>
      </c>
      <c r="O107" s="59" t="n">
        <v>45925.75</v>
      </c>
      <c r="P107" s="59" t="n">
        <v>45925.81270833333</v>
      </c>
      <c r="Q107" s="60" t="n">
        <v>90.3</v>
      </c>
      <c r="R107" s="60" t="n">
        <v>1.0031</v>
      </c>
      <c r="S107" t="inlineStr">
        <is>
          <t>团队模拟数据（基于公开单线数据派生）</t>
        </is>
      </c>
      <c r="T107" t="inlineStr">
        <is>
          <t>SIM-v2.2-20260807-20260804</t>
        </is>
      </c>
      <c r="U107" t="inlineStr">
        <is>
          <t>https://zenodo.org/records/17855209</t>
        </is>
      </c>
      <c r="V107" t="inlineStr">
        <is>
          <t>LINE-S01-PRE-20250925</t>
        </is>
      </c>
      <c r="W107" t="inlineStr">
        <is>
          <t>已关联</t>
        </is>
      </c>
      <c r="X107" t="inlineStr">
        <is>
          <t>按班次口径判断</t>
        </is>
      </c>
      <c r="Z107" t="inlineStr">
        <is>
          <t>否</t>
        </is>
      </c>
    </row>
    <row r="108">
      <c r="A108" t="inlineStr">
        <is>
          <t>SIM-STOP-00107</t>
        </is>
      </c>
      <c r="B108" t="inlineStr">
        <is>
          <t>STOP-PRE-00036</t>
        </is>
      </c>
      <c r="C108" t="inlineStr">
        <is>
          <t>LINE-S02-PRE-20250925</t>
        </is>
      </c>
      <c r="D108" t="inlineStr">
        <is>
          <t>SHIFT-PRE-20250925</t>
        </is>
      </c>
      <c r="E108" t="inlineStr">
        <is>
          <t>LINE-S02</t>
        </is>
      </c>
      <c r="F108" t="inlineStr">
        <is>
          <t>改善前</t>
        </is>
      </c>
      <c r="G108" s="57" t="n">
        <v>45925</v>
      </c>
      <c r="H108" t="inlineStr">
        <is>
          <t>视觉设备系列</t>
        </is>
      </c>
      <c r="I108" t="inlineStr">
        <is>
          <t>9KK25</t>
        </is>
      </c>
      <c r="J108" t="inlineStr">
        <is>
          <t>OPERATIONAL</t>
        </is>
      </c>
      <c r="K108" t="inlineStr">
        <is>
          <t>Planned - Not included in OEE</t>
        </is>
      </c>
      <c r="L108" t="inlineStr">
        <is>
          <t>-</t>
        </is>
      </c>
      <c r="M108" t="inlineStr">
        <is>
          <t>未标注工位</t>
        </is>
      </c>
      <c r="N108" t="inlineStr">
        <is>
          <t>NO PRODUCTION SCHEDULE</t>
        </is>
      </c>
      <c r="O108" s="59" t="n">
        <v>45925.76388888889</v>
      </c>
      <c r="P108" s="59" t="n">
        <v>45925.82763888889</v>
      </c>
      <c r="Q108" s="60" t="n">
        <v>91.8</v>
      </c>
      <c r="R108" s="60" t="n">
        <v>1.02</v>
      </c>
      <c r="S108" t="inlineStr">
        <is>
          <t>团队模拟数据（基于公开单线数据派生）</t>
        </is>
      </c>
      <c r="T108" t="inlineStr">
        <is>
          <t>SIM-v2.2-20260807-20260804</t>
        </is>
      </c>
      <c r="U108" t="inlineStr">
        <is>
          <t>https://zenodo.org/records/17855209</t>
        </is>
      </c>
      <c r="V108" t="inlineStr">
        <is>
          <t>LINE-S02-PRE-20250925</t>
        </is>
      </c>
      <c r="W108" t="inlineStr">
        <is>
          <t>已关联</t>
        </is>
      </c>
      <c r="X108" t="inlineStr">
        <is>
          <t>按班次口径判断</t>
        </is>
      </c>
      <c r="Z108" t="inlineStr">
        <is>
          <t>否</t>
        </is>
      </c>
    </row>
    <row r="109">
      <c r="A109" t="inlineStr">
        <is>
          <t>SIM-STOP-00108</t>
        </is>
      </c>
      <c r="B109" t="inlineStr">
        <is>
          <t>STOP-PRE-00036</t>
        </is>
      </c>
      <c r="C109" t="inlineStr">
        <is>
          <t>LINE-S03-PRE-20250925</t>
        </is>
      </c>
      <c r="D109" t="inlineStr">
        <is>
          <t>SHIFT-PRE-20250925</t>
        </is>
      </c>
      <c r="E109" t="inlineStr">
        <is>
          <t>LINE-S03</t>
        </is>
      </c>
      <c r="F109" t="inlineStr">
        <is>
          <t>改善前</t>
        </is>
      </c>
      <c r="G109" s="57" t="n">
        <v>45925</v>
      </c>
      <c r="H109" t="inlineStr">
        <is>
          <t>音频模组系列</t>
        </is>
      </c>
      <c r="I109" t="inlineStr">
        <is>
          <t>9KK25</t>
        </is>
      </c>
      <c r="J109" t="inlineStr">
        <is>
          <t>OPERATIONAL</t>
        </is>
      </c>
      <c r="K109" t="inlineStr">
        <is>
          <t>Planned - Not included in OEE</t>
        </is>
      </c>
      <c r="L109" t="inlineStr">
        <is>
          <t>-</t>
        </is>
      </c>
      <c r="M109" t="inlineStr">
        <is>
          <t>未标注工位</t>
        </is>
      </c>
      <c r="N109" t="inlineStr">
        <is>
          <t>NO PRODUCTION SCHEDULE</t>
        </is>
      </c>
      <c r="O109" s="59" t="n">
        <v>45925.77777777778</v>
      </c>
      <c r="P109" s="59" t="n">
        <v>45925.8375</v>
      </c>
      <c r="Q109" s="60" t="n">
        <v>86</v>
      </c>
      <c r="R109" s="60" t="n">
        <v>0.9556</v>
      </c>
      <c r="S109" t="inlineStr">
        <is>
          <t>团队模拟数据（基于公开单线数据派生）</t>
        </is>
      </c>
      <c r="T109" t="inlineStr">
        <is>
          <t>SIM-v2.2-20260807-20260804</t>
        </is>
      </c>
      <c r="U109" t="inlineStr">
        <is>
          <t>https://zenodo.org/records/17855209</t>
        </is>
      </c>
      <c r="V109" t="inlineStr">
        <is>
          <t>LINE-S03-PRE-20250925</t>
        </is>
      </c>
      <c r="W109" t="inlineStr">
        <is>
          <t>已关联</t>
        </is>
      </c>
      <c r="X109" t="inlineStr">
        <is>
          <t>按班次口径判断</t>
        </is>
      </c>
      <c r="Z109" t="inlineStr">
        <is>
          <t>否</t>
        </is>
      </c>
    </row>
    <row r="110">
      <c r="A110" t="inlineStr">
        <is>
          <t>SIM-STOP-00109</t>
        </is>
      </c>
      <c r="B110" t="inlineStr">
        <is>
          <t>STOP-PRE-00037</t>
        </is>
      </c>
      <c r="C110" t="inlineStr">
        <is>
          <t>LINE-S01-PRE-20250926</t>
        </is>
      </c>
      <c r="D110" t="inlineStr">
        <is>
          <t>SHIFT-PRE-20250926</t>
        </is>
      </c>
      <c r="E110" t="inlineStr">
        <is>
          <t>LINE-S01</t>
        </is>
      </c>
      <c r="F110" t="inlineStr">
        <is>
          <t>改善前</t>
        </is>
      </c>
      <c r="G110" s="57" t="n">
        <v>45926</v>
      </c>
      <c r="H110" t="inlineStr">
        <is>
          <t>智能终端系列</t>
        </is>
      </c>
      <c r="I110" t="inlineStr">
        <is>
          <t>9KK25</t>
        </is>
      </c>
      <c r="J110" t="inlineStr">
        <is>
          <t>FAILURE</t>
        </is>
      </c>
      <c r="K110" t="inlineStr">
        <is>
          <t>Unplanned</t>
        </is>
      </c>
      <c r="L110" t="inlineStr">
        <is>
          <t>SILO</t>
        </is>
      </c>
      <c r="M110" t="inlineStr">
        <is>
          <t>供料系统</t>
        </is>
      </c>
      <c r="N110" t="inlineStr">
        <is>
          <t>AUTOMATION FAILURE</t>
        </is>
      </c>
      <c r="O110" s="59" t="n">
        <v>45926.47708333333</v>
      </c>
      <c r="P110" s="59" t="n">
        <v>45926.48263888889</v>
      </c>
      <c r="Q110" s="60" t="n">
        <v>8</v>
      </c>
      <c r="R110" s="60" t="n">
        <v>0.8624000000000001</v>
      </c>
      <c r="S110" t="inlineStr">
        <is>
          <t>团队模拟数据（基于公开单线数据派生）</t>
        </is>
      </c>
      <c r="T110" t="inlineStr">
        <is>
          <t>SIM-v2.2-20260807-20260804</t>
        </is>
      </c>
      <c r="U110" t="inlineStr">
        <is>
          <t>https://zenodo.org/records/17855209</t>
        </is>
      </c>
      <c r="V110" t="inlineStr">
        <is>
          <t>LINE-S01-PRE-20250926</t>
        </is>
      </c>
      <c r="W110" t="inlineStr">
        <is>
          <t>已关联</t>
        </is>
      </c>
      <c r="X110" t="inlineStr">
        <is>
          <t>按班次口径判断</t>
        </is>
      </c>
      <c r="Z110" t="inlineStr">
        <is>
          <t>否</t>
        </is>
      </c>
    </row>
    <row r="111">
      <c r="A111" t="inlineStr">
        <is>
          <t>SIM-STOP-00110</t>
        </is>
      </c>
      <c r="B111" t="inlineStr">
        <is>
          <t>STOP-PRE-00037</t>
        </is>
      </c>
      <c r="C111" t="inlineStr">
        <is>
          <t>LINE-S02-PRE-20250926</t>
        </is>
      </c>
      <c r="D111" t="inlineStr">
        <is>
          <t>SHIFT-PRE-20250926</t>
        </is>
      </c>
      <c r="E111" t="inlineStr">
        <is>
          <t>LINE-S02</t>
        </is>
      </c>
      <c r="F111" t="inlineStr">
        <is>
          <t>改善前</t>
        </is>
      </c>
      <c r="G111" s="57" t="n">
        <v>45926</v>
      </c>
      <c r="H111" t="inlineStr">
        <is>
          <t>视觉设备系列</t>
        </is>
      </c>
      <c r="I111" t="inlineStr">
        <is>
          <t>9KK25</t>
        </is>
      </c>
      <c r="J111" t="inlineStr">
        <is>
          <t>FAILURE</t>
        </is>
      </c>
      <c r="K111" t="inlineStr">
        <is>
          <t>Unplanned</t>
        </is>
      </c>
      <c r="L111" t="inlineStr">
        <is>
          <t>SILO</t>
        </is>
      </c>
      <c r="M111" t="inlineStr">
        <is>
          <t>供料系统</t>
        </is>
      </c>
      <c r="N111" t="inlineStr">
        <is>
          <t>AUTOMATION FAILURE</t>
        </is>
      </c>
      <c r="O111" s="59" t="n">
        <v>45926.49097222222</v>
      </c>
      <c r="P111" s="59" t="n">
        <v>45926.5</v>
      </c>
      <c r="Q111" s="60" t="n">
        <v>13</v>
      </c>
      <c r="R111" s="60" t="n">
        <v>1.4025</v>
      </c>
      <c r="S111" t="inlineStr">
        <is>
          <t>团队模拟数据（基于公开单线数据派生）</t>
        </is>
      </c>
      <c r="T111" t="inlineStr">
        <is>
          <t>SIM-v2.2-20260807-20260804</t>
        </is>
      </c>
      <c r="U111" t="inlineStr">
        <is>
          <t>https://zenodo.org/records/17855209</t>
        </is>
      </c>
      <c r="V111" t="inlineStr">
        <is>
          <t>LINE-S02-PRE-20250926</t>
        </is>
      </c>
      <c r="W111" t="inlineStr">
        <is>
          <t>已关联</t>
        </is>
      </c>
      <c r="X111" t="inlineStr">
        <is>
          <t>按班次口径判断</t>
        </is>
      </c>
      <c r="Z111" t="inlineStr">
        <is>
          <t>否</t>
        </is>
      </c>
    </row>
    <row r="112">
      <c r="A112" t="inlineStr">
        <is>
          <t>SIM-STOP-00111</t>
        </is>
      </c>
      <c r="B112" t="inlineStr">
        <is>
          <t>STOP-PRE-00037</t>
        </is>
      </c>
      <c r="C112" t="inlineStr">
        <is>
          <t>LINE-S03-PRE-20250926</t>
        </is>
      </c>
      <c r="D112" t="inlineStr">
        <is>
          <t>SHIFT-PRE-20250926</t>
        </is>
      </c>
      <c r="E112" t="inlineStr">
        <is>
          <t>LINE-S03</t>
        </is>
      </c>
      <c r="F112" t="inlineStr">
        <is>
          <t>改善前</t>
        </is>
      </c>
      <c r="G112" s="57" t="n">
        <v>45926</v>
      </c>
      <c r="H112" t="inlineStr">
        <is>
          <t>音频模组系列</t>
        </is>
      </c>
      <c r="I112" t="inlineStr">
        <is>
          <t>9KK25</t>
        </is>
      </c>
      <c r="J112" t="inlineStr">
        <is>
          <t>FAILURE</t>
        </is>
      </c>
      <c r="K112" t="inlineStr">
        <is>
          <t>Unplanned</t>
        </is>
      </c>
      <c r="L112" t="inlineStr">
        <is>
          <t>SILO</t>
        </is>
      </c>
      <c r="M112" t="inlineStr">
        <is>
          <t>供料系统</t>
        </is>
      </c>
      <c r="N112" t="inlineStr">
        <is>
          <t>AUTOMATION FAILURE</t>
        </is>
      </c>
      <c r="O112" s="59" t="n">
        <v>45926.50486111111</v>
      </c>
      <c r="P112" s="59" t="n">
        <v>45926.51118055556</v>
      </c>
      <c r="Q112" s="60" t="n">
        <v>9.1</v>
      </c>
      <c r="R112" s="60" t="n">
        <v>0.9746</v>
      </c>
      <c r="S112" t="inlineStr">
        <is>
          <t>团队模拟数据（基于公开单线数据派生）</t>
        </is>
      </c>
      <c r="T112" t="inlineStr">
        <is>
          <t>SIM-v2.2-20260807-20260804</t>
        </is>
      </c>
      <c r="U112" t="inlineStr">
        <is>
          <t>https://zenodo.org/records/17855209</t>
        </is>
      </c>
      <c r="V112" t="inlineStr">
        <is>
          <t>LINE-S03-PRE-20250926</t>
        </is>
      </c>
      <c r="W112" t="inlineStr">
        <is>
          <t>已关联</t>
        </is>
      </c>
      <c r="X112" t="inlineStr">
        <is>
          <t>按班次口径判断</t>
        </is>
      </c>
      <c r="Z112" t="inlineStr">
        <is>
          <t>否</t>
        </is>
      </c>
    </row>
    <row r="113">
      <c r="A113" t="inlineStr">
        <is>
          <t>SIM-STOP-00112</t>
        </is>
      </c>
      <c r="B113" t="inlineStr">
        <is>
          <t>STOP-PRE-00038</t>
        </is>
      </c>
      <c r="C113" t="inlineStr">
        <is>
          <t>LINE-S01-PRE-20250926</t>
        </is>
      </c>
      <c r="D113" t="inlineStr">
        <is>
          <t>SHIFT-PRE-20250926</t>
        </is>
      </c>
      <c r="E113" t="inlineStr">
        <is>
          <t>LINE-S01</t>
        </is>
      </c>
      <c r="F113" t="inlineStr">
        <is>
          <t>改善前</t>
        </is>
      </c>
      <c r="G113" s="57" t="n">
        <v>45926</v>
      </c>
      <c r="H113" t="inlineStr">
        <is>
          <t>智能终端系列</t>
        </is>
      </c>
      <c r="I113" t="inlineStr">
        <is>
          <t>9KK25</t>
        </is>
      </c>
      <c r="J113" t="inlineStr">
        <is>
          <t>MATERIALS</t>
        </is>
      </c>
      <c r="K113" t="inlineStr">
        <is>
          <t>Unplanned</t>
        </is>
      </c>
      <c r="L113" t="inlineStr">
        <is>
          <t>HACKING STATION</t>
        </is>
      </c>
      <c r="M113" t="inlineStr">
        <is>
          <t>上下料工位</t>
        </is>
      </c>
      <c r="N113" t="inlineStr">
        <is>
          <t>MANUAL BRICK HANDLING</t>
        </is>
      </c>
      <c r="O113" s="59" t="n">
        <v>45926.59513888889</v>
      </c>
      <c r="P113" s="59" t="n">
        <v>45926.59972222222</v>
      </c>
      <c r="Q113" s="60" t="n">
        <v>6.6</v>
      </c>
      <c r="R113" s="60" t="n">
        <v>0.8967000000000001</v>
      </c>
      <c r="S113" t="inlineStr">
        <is>
          <t>团队模拟数据（基于公开单线数据派生）</t>
        </is>
      </c>
      <c r="T113" t="inlineStr">
        <is>
          <t>SIM-v2.2-20260807-20260804</t>
        </is>
      </c>
      <c r="U113" t="inlineStr">
        <is>
          <t>https://zenodo.org/records/17855209</t>
        </is>
      </c>
      <c r="V113" t="inlineStr">
        <is>
          <t>LINE-S01-PRE-20250926</t>
        </is>
      </c>
      <c r="W113" t="inlineStr">
        <is>
          <t>已关联</t>
        </is>
      </c>
      <c r="X113" t="inlineStr">
        <is>
          <t>按班次口径判断</t>
        </is>
      </c>
      <c r="Z113" t="inlineStr">
        <is>
          <t>否</t>
        </is>
      </c>
    </row>
    <row r="114">
      <c r="A114" t="inlineStr">
        <is>
          <t>SIM-STOP-00113</t>
        </is>
      </c>
      <c r="B114" t="inlineStr">
        <is>
          <t>STOP-PRE-00038</t>
        </is>
      </c>
      <c r="C114" t="inlineStr">
        <is>
          <t>LINE-S02-PRE-20250926</t>
        </is>
      </c>
      <c r="D114" t="inlineStr">
        <is>
          <t>SHIFT-PRE-20250926</t>
        </is>
      </c>
      <c r="E114" t="inlineStr">
        <is>
          <t>LINE-S02</t>
        </is>
      </c>
      <c r="F114" t="inlineStr">
        <is>
          <t>改善前</t>
        </is>
      </c>
      <c r="G114" s="57" t="n">
        <v>45926</v>
      </c>
      <c r="H114" t="inlineStr">
        <is>
          <t>视觉设备系列</t>
        </is>
      </c>
      <c r="I114" t="inlineStr">
        <is>
          <t>9KK25</t>
        </is>
      </c>
      <c r="J114" t="inlineStr">
        <is>
          <t>MATERIALS</t>
        </is>
      </c>
      <c r="K114" t="inlineStr">
        <is>
          <t>Unplanned</t>
        </is>
      </c>
      <c r="L114" t="inlineStr">
        <is>
          <t>HACKING STATION</t>
        </is>
      </c>
      <c r="M114" t="inlineStr">
        <is>
          <t>上下料工位</t>
        </is>
      </c>
      <c r="N114" t="inlineStr">
        <is>
          <t>MANUAL BRICK HANDLING</t>
        </is>
      </c>
      <c r="O114" s="59" t="n">
        <v>45926.60902777778</v>
      </c>
      <c r="P114" s="59" t="n">
        <v>45926.61576388889</v>
      </c>
      <c r="Q114" s="60" t="n">
        <v>9.699999999999999</v>
      </c>
      <c r="R114" s="60" t="n">
        <v>1.3125</v>
      </c>
      <c r="S114" t="inlineStr">
        <is>
          <t>团队模拟数据（基于公开单线数据派生）</t>
        </is>
      </c>
      <c r="T114" t="inlineStr">
        <is>
          <t>SIM-v2.2-20260807-20260804</t>
        </is>
      </c>
      <c r="U114" t="inlineStr">
        <is>
          <t>https://zenodo.org/records/17855209</t>
        </is>
      </c>
      <c r="V114" t="inlineStr">
        <is>
          <t>LINE-S02-PRE-20250926</t>
        </is>
      </c>
      <c r="W114" t="inlineStr">
        <is>
          <t>已关联</t>
        </is>
      </c>
      <c r="X114" t="inlineStr">
        <is>
          <t>按班次口径判断</t>
        </is>
      </c>
      <c r="Z114" t="inlineStr">
        <is>
          <t>否</t>
        </is>
      </c>
    </row>
    <row r="115">
      <c r="A115" t="inlineStr">
        <is>
          <t>SIM-STOP-00114</t>
        </is>
      </c>
      <c r="B115" t="inlineStr">
        <is>
          <t>STOP-PRE-00038</t>
        </is>
      </c>
      <c r="C115" t="inlineStr">
        <is>
          <t>LINE-S03-PRE-20250926</t>
        </is>
      </c>
      <c r="D115" t="inlineStr">
        <is>
          <t>SHIFT-PRE-20250926</t>
        </is>
      </c>
      <c r="E115" t="inlineStr">
        <is>
          <t>LINE-S03</t>
        </is>
      </c>
      <c r="F115" t="inlineStr">
        <is>
          <t>改善前</t>
        </is>
      </c>
      <c r="G115" s="57" t="n">
        <v>45926</v>
      </c>
      <c r="H115" t="inlineStr">
        <is>
          <t>音频模组系列</t>
        </is>
      </c>
      <c r="I115" t="inlineStr">
        <is>
          <t>9KK25</t>
        </is>
      </c>
      <c r="J115" t="inlineStr">
        <is>
          <t>MATERIALS</t>
        </is>
      </c>
      <c r="K115" t="inlineStr">
        <is>
          <t>Unplanned</t>
        </is>
      </c>
      <c r="L115" t="inlineStr">
        <is>
          <t>HACKING STATION</t>
        </is>
      </c>
      <c r="M115" t="inlineStr">
        <is>
          <t>上下料工位</t>
        </is>
      </c>
      <c r="N115" t="inlineStr">
        <is>
          <t>MANUAL BRICK HANDLING</t>
        </is>
      </c>
      <c r="O115" s="59" t="n">
        <v>45926.62291666667</v>
      </c>
      <c r="P115" s="59" t="n">
        <v>45926.62881944444</v>
      </c>
      <c r="Q115" s="60" t="n">
        <v>8.5</v>
      </c>
      <c r="R115" s="60" t="n">
        <v>1.1544</v>
      </c>
      <c r="S115" t="inlineStr">
        <is>
          <t>团队模拟数据（基于公开单线数据派生）</t>
        </is>
      </c>
      <c r="T115" t="inlineStr">
        <is>
          <t>SIM-v2.2-20260807-20260804</t>
        </is>
      </c>
      <c r="U115" t="inlineStr">
        <is>
          <t>https://zenodo.org/records/17855209</t>
        </is>
      </c>
      <c r="V115" t="inlineStr">
        <is>
          <t>LINE-S03-PRE-20250926</t>
        </is>
      </c>
      <c r="W115" t="inlineStr">
        <is>
          <t>已关联</t>
        </is>
      </c>
      <c r="X115" t="inlineStr">
        <is>
          <t>按班次口径判断</t>
        </is>
      </c>
      <c r="Z115" t="inlineStr">
        <is>
          <t>否</t>
        </is>
      </c>
    </row>
    <row r="116">
      <c r="A116" t="inlineStr">
        <is>
          <t>SIM-STOP-00115</t>
        </is>
      </c>
      <c r="B116" t="inlineStr">
        <is>
          <t>STOP-PRE-00039</t>
        </is>
      </c>
      <c r="C116" t="inlineStr">
        <is>
          <t>LINE-S01-PRE-20250926</t>
        </is>
      </c>
      <c r="D116" t="inlineStr">
        <is>
          <t>SHIFT-PRE-20250926</t>
        </is>
      </c>
      <c r="E116" t="inlineStr">
        <is>
          <t>LINE-S01</t>
        </is>
      </c>
      <c r="F116" t="inlineStr">
        <is>
          <t>改善前</t>
        </is>
      </c>
      <c r="G116" s="57" t="n">
        <v>45926</v>
      </c>
      <c r="H116" t="inlineStr">
        <is>
          <t>智能终端系列</t>
        </is>
      </c>
      <c r="I116" t="inlineStr">
        <is>
          <t>9KK25</t>
        </is>
      </c>
      <c r="J116" t="inlineStr">
        <is>
          <t>MATERIALS</t>
        </is>
      </c>
      <c r="K116" t="inlineStr">
        <is>
          <t>Unplanned</t>
        </is>
      </c>
      <c r="L116" t="inlineStr">
        <is>
          <t>HACKING STATION</t>
        </is>
      </c>
      <c r="M116" t="inlineStr">
        <is>
          <t>上下料工位</t>
        </is>
      </c>
      <c r="N116" t="inlineStr">
        <is>
          <t>MANUAL BRICK HANDLING</t>
        </is>
      </c>
      <c r="O116" s="59" t="n">
        <v>45926.61458333334</v>
      </c>
      <c r="P116" s="59" t="n">
        <v>45926.61965277778</v>
      </c>
      <c r="Q116" s="60" t="n">
        <v>7.3</v>
      </c>
      <c r="R116" s="60" t="n">
        <v>0.8379</v>
      </c>
      <c r="S116" t="inlineStr">
        <is>
          <t>团队模拟数据（基于公开单线数据派生）</t>
        </is>
      </c>
      <c r="T116" t="inlineStr">
        <is>
          <t>SIM-v2.2-20260807-20260804</t>
        </is>
      </c>
      <c r="U116" t="inlineStr">
        <is>
          <t>https://zenodo.org/records/17855209</t>
        </is>
      </c>
      <c r="V116" t="inlineStr">
        <is>
          <t>LINE-S01-PRE-20250926</t>
        </is>
      </c>
      <c r="W116" t="inlineStr">
        <is>
          <t>已关联</t>
        </is>
      </c>
      <c r="X116" t="inlineStr">
        <is>
          <t>按班次口径判断</t>
        </is>
      </c>
      <c r="Z116" t="inlineStr">
        <is>
          <t>否</t>
        </is>
      </c>
    </row>
    <row r="117">
      <c r="A117" t="inlineStr">
        <is>
          <t>SIM-STOP-00116</t>
        </is>
      </c>
      <c r="B117" t="inlineStr">
        <is>
          <t>STOP-PRE-00039</t>
        </is>
      </c>
      <c r="C117" t="inlineStr">
        <is>
          <t>LINE-S02-PRE-20250926</t>
        </is>
      </c>
      <c r="D117" t="inlineStr">
        <is>
          <t>SHIFT-PRE-20250926</t>
        </is>
      </c>
      <c r="E117" t="inlineStr">
        <is>
          <t>LINE-S02</t>
        </is>
      </c>
      <c r="F117" t="inlineStr">
        <is>
          <t>改善前</t>
        </is>
      </c>
      <c r="G117" s="57" t="n">
        <v>45926</v>
      </c>
      <c r="H117" t="inlineStr">
        <is>
          <t>视觉设备系列</t>
        </is>
      </c>
      <c r="I117" t="inlineStr">
        <is>
          <t>9KK25</t>
        </is>
      </c>
      <c r="J117" t="inlineStr">
        <is>
          <t>MATERIALS</t>
        </is>
      </c>
      <c r="K117" t="inlineStr">
        <is>
          <t>Unplanned</t>
        </is>
      </c>
      <c r="L117" t="inlineStr">
        <is>
          <t>HACKING STATION</t>
        </is>
      </c>
      <c r="M117" t="inlineStr">
        <is>
          <t>上下料工位</t>
        </is>
      </c>
      <c r="N117" t="inlineStr">
        <is>
          <t>MANUAL BRICK HANDLING</t>
        </is>
      </c>
      <c r="O117" s="59" t="n">
        <v>45926.62847222222</v>
      </c>
      <c r="P117" s="59" t="n">
        <v>45926.63673611111</v>
      </c>
      <c r="Q117" s="60" t="n">
        <v>11.9</v>
      </c>
      <c r="R117" s="60" t="n">
        <v>1.365</v>
      </c>
      <c r="S117" t="inlineStr">
        <is>
          <t>团队模拟数据（基于公开单线数据派生）</t>
        </is>
      </c>
      <c r="T117" t="inlineStr">
        <is>
          <t>SIM-v2.2-20260807-20260804</t>
        </is>
      </c>
      <c r="U117" t="inlineStr">
        <is>
          <t>https://zenodo.org/records/17855209</t>
        </is>
      </c>
      <c r="V117" t="inlineStr">
        <is>
          <t>LINE-S02-PRE-20250926</t>
        </is>
      </c>
      <c r="W117" t="inlineStr">
        <is>
          <t>已关联</t>
        </is>
      </c>
      <c r="X117" t="inlineStr">
        <is>
          <t>按班次口径判断</t>
        </is>
      </c>
      <c r="Z117" t="inlineStr">
        <is>
          <t>否</t>
        </is>
      </c>
    </row>
    <row r="118">
      <c r="A118" t="inlineStr">
        <is>
          <t>SIM-STOP-00117</t>
        </is>
      </c>
      <c r="B118" t="inlineStr">
        <is>
          <t>STOP-PRE-00039</t>
        </is>
      </c>
      <c r="C118" t="inlineStr">
        <is>
          <t>LINE-S03-PRE-20250926</t>
        </is>
      </c>
      <c r="D118" t="inlineStr">
        <is>
          <t>SHIFT-PRE-20250926</t>
        </is>
      </c>
      <c r="E118" t="inlineStr">
        <is>
          <t>LINE-S03</t>
        </is>
      </c>
      <c r="F118" t="inlineStr">
        <is>
          <t>改善前</t>
        </is>
      </c>
      <c r="G118" s="57" t="n">
        <v>45926</v>
      </c>
      <c r="H118" t="inlineStr">
        <is>
          <t>音频模组系列</t>
        </is>
      </c>
      <c r="I118" t="inlineStr">
        <is>
          <t>9KK25</t>
        </is>
      </c>
      <c r="J118" t="inlineStr">
        <is>
          <t>MATERIALS</t>
        </is>
      </c>
      <c r="K118" t="inlineStr">
        <is>
          <t>Unplanned</t>
        </is>
      </c>
      <c r="L118" t="inlineStr">
        <is>
          <t>HACKING STATION</t>
        </is>
      </c>
      <c r="M118" t="inlineStr">
        <is>
          <t>上下料工位</t>
        </is>
      </c>
      <c r="N118" t="inlineStr">
        <is>
          <t>MANUAL BRICK HANDLING</t>
        </is>
      </c>
      <c r="O118" s="59" t="n">
        <v>45926.64236111111</v>
      </c>
      <c r="P118" s="59" t="n">
        <v>45926.64888888889</v>
      </c>
      <c r="Q118" s="60" t="n">
        <v>9.4</v>
      </c>
      <c r="R118" s="60" t="n">
        <v>1.08</v>
      </c>
      <c r="S118" t="inlineStr">
        <is>
          <t>团队模拟数据（基于公开单线数据派生）</t>
        </is>
      </c>
      <c r="T118" t="inlineStr">
        <is>
          <t>SIM-v2.2-20260807-20260804</t>
        </is>
      </c>
      <c r="U118" t="inlineStr">
        <is>
          <t>https://zenodo.org/records/17855209</t>
        </is>
      </c>
      <c r="V118" t="inlineStr">
        <is>
          <t>LINE-S03-PRE-20250926</t>
        </is>
      </c>
      <c r="W118" t="inlineStr">
        <is>
          <t>已关联</t>
        </is>
      </c>
      <c r="X118" t="inlineStr">
        <is>
          <t>按班次口径判断</t>
        </is>
      </c>
      <c r="Z118" t="inlineStr">
        <is>
          <t>否</t>
        </is>
      </c>
    </row>
    <row r="119">
      <c r="A119" t="inlineStr">
        <is>
          <t>SIM-STOP-00118</t>
        </is>
      </c>
      <c r="B119" t="inlineStr">
        <is>
          <t>STOP-PRE-00040</t>
        </is>
      </c>
      <c r="C119" t="inlineStr">
        <is>
          <t>LINE-S01-PRE-20250926</t>
        </is>
      </c>
      <c r="D119" t="inlineStr">
        <is>
          <t>SHIFT-PRE-20250926</t>
        </is>
      </c>
      <c r="E119" t="inlineStr">
        <is>
          <t>LINE-S01</t>
        </is>
      </c>
      <c r="F119" t="inlineStr">
        <is>
          <t>改善前</t>
        </is>
      </c>
      <c r="G119" s="57" t="n">
        <v>45926</v>
      </c>
      <c r="H119" t="inlineStr">
        <is>
          <t>智能终端系列</t>
        </is>
      </c>
      <c r="I119" t="inlineStr">
        <is>
          <t>9KK25</t>
        </is>
      </c>
      <c r="J119" t="inlineStr">
        <is>
          <t>FAILURE</t>
        </is>
      </c>
      <c r="K119" t="inlineStr">
        <is>
          <t>Unplanned</t>
        </is>
      </c>
      <c r="L119" t="inlineStr">
        <is>
          <t>PACKAGING</t>
        </is>
      </c>
      <c r="M119" t="inlineStr">
        <is>
          <t>包装工位</t>
        </is>
      </c>
      <c r="N119" t="inlineStr">
        <is>
          <t>OTHER FAILURE</t>
        </is>
      </c>
      <c r="O119" s="59" t="n">
        <v>45926.65555555555</v>
      </c>
      <c r="P119" s="59" t="n">
        <v>45926.66493055555</v>
      </c>
      <c r="Q119" s="60" t="n">
        <v>13.5</v>
      </c>
      <c r="R119" s="60" t="n">
        <v>0.8722</v>
      </c>
      <c r="S119" t="inlineStr">
        <is>
          <t>团队模拟数据（基于公开单线数据派生）</t>
        </is>
      </c>
      <c r="T119" t="inlineStr">
        <is>
          <t>SIM-v2.2-20260807-20260804</t>
        </is>
      </c>
      <c r="U119" t="inlineStr">
        <is>
          <t>https://zenodo.org/records/17855209</t>
        </is>
      </c>
      <c r="V119" t="inlineStr">
        <is>
          <t>LINE-S01-PRE-20250926</t>
        </is>
      </c>
      <c r="W119" t="inlineStr">
        <is>
          <t>已关联</t>
        </is>
      </c>
      <c r="X119" t="inlineStr">
        <is>
          <t>按班次口径判断</t>
        </is>
      </c>
      <c r="Z119" t="inlineStr">
        <is>
          <t>否</t>
        </is>
      </c>
    </row>
    <row r="120">
      <c r="A120" t="inlineStr">
        <is>
          <t>SIM-STOP-00119</t>
        </is>
      </c>
      <c r="B120" t="inlineStr">
        <is>
          <t>STOP-PRE-00040</t>
        </is>
      </c>
      <c r="C120" t="inlineStr">
        <is>
          <t>LINE-S02-PRE-20250926</t>
        </is>
      </c>
      <c r="D120" t="inlineStr">
        <is>
          <t>SHIFT-PRE-20250926</t>
        </is>
      </c>
      <c r="E120" t="inlineStr">
        <is>
          <t>LINE-S02</t>
        </is>
      </c>
      <c r="F120" t="inlineStr">
        <is>
          <t>改善前</t>
        </is>
      </c>
      <c r="G120" s="57" t="n">
        <v>45926</v>
      </c>
      <c r="H120" t="inlineStr">
        <is>
          <t>视觉设备系列</t>
        </is>
      </c>
      <c r="I120" t="inlineStr">
        <is>
          <t>9KK25</t>
        </is>
      </c>
      <c r="J120" t="inlineStr">
        <is>
          <t>FAILURE</t>
        </is>
      </c>
      <c r="K120" t="inlineStr">
        <is>
          <t>Unplanned</t>
        </is>
      </c>
      <c r="L120" t="inlineStr">
        <is>
          <t>PACKAGING</t>
        </is>
      </c>
      <c r="M120" t="inlineStr">
        <is>
          <t>包装工位</t>
        </is>
      </c>
      <c r="N120" t="inlineStr">
        <is>
          <t>OTHER FAILURE</t>
        </is>
      </c>
      <c r="O120" s="59" t="n">
        <v>45926.66944444444</v>
      </c>
      <c r="P120" s="59" t="n">
        <v>45926.68472222222</v>
      </c>
      <c r="Q120" s="60" t="n">
        <v>22</v>
      </c>
      <c r="R120" s="60" t="n">
        <v>1.4175</v>
      </c>
      <c r="S120" t="inlineStr">
        <is>
          <t>团队模拟数据（基于公开单线数据派生）</t>
        </is>
      </c>
      <c r="T120" t="inlineStr">
        <is>
          <t>SIM-v2.2-20260807-20260804</t>
        </is>
      </c>
      <c r="U120" t="inlineStr">
        <is>
          <t>https://zenodo.org/records/17855209</t>
        </is>
      </c>
      <c r="V120" t="inlineStr">
        <is>
          <t>LINE-S02-PRE-20250926</t>
        </is>
      </c>
      <c r="W120" t="inlineStr">
        <is>
          <t>已关联</t>
        </is>
      </c>
      <c r="X120" t="inlineStr">
        <is>
          <t>按班次口径判断</t>
        </is>
      </c>
      <c r="Z120" t="inlineStr">
        <is>
          <t>否</t>
        </is>
      </c>
    </row>
    <row r="121">
      <c r="A121" t="inlineStr">
        <is>
          <t>SIM-STOP-00120</t>
        </is>
      </c>
      <c r="B121" t="inlineStr">
        <is>
          <t>STOP-PRE-00040</t>
        </is>
      </c>
      <c r="C121" t="inlineStr">
        <is>
          <t>LINE-S03-PRE-20250926</t>
        </is>
      </c>
      <c r="D121" t="inlineStr">
        <is>
          <t>SHIFT-PRE-20250926</t>
        </is>
      </c>
      <c r="E121" t="inlineStr">
        <is>
          <t>LINE-S03</t>
        </is>
      </c>
      <c r="F121" t="inlineStr">
        <is>
          <t>改善前</t>
        </is>
      </c>
      <c r="G121" s="57" t="n">
        <v>45926</v>
      </c>
      <c r="H121" t="inlineStr">
        <is>
          <t>音频模组系列</t>
        </is>
      </c>
      <c r="I121" t="inlineStr">
        <is>
          <t>9KK25</t>
        </is>
      </c>
      <c r="J121" t="inlineStr">
        <is>
          <t>FAILURE</t>
        </is>
      </c>
      <c r="K121" t="inlineStr">
        <is>
          <t>Unplanned</t>
        </is>
      </c>
      <c r="L121" t="inlineStr">
        <is>
          <t>PACKAGING</t>
        </is>
      </c>
      <c r="M121" t="inlineStr">
        <is>
          <t>包装工位</t>
        </is>
      </c>
      <c r="N121" t="inlineStr">
        <is>
          <t>OTHER FAILURE</t>
        </is>
      </c>
      <c r="O121" s="59" t="n">
        <v>45926.68333333333</v>
      </c>
      <c r="P121" s="59" t="n">
        <v>45926.69541666667</v>
      </c>
      <c r="Q121" s="60" t="n">
        <v>17.4</v>
      </c>
      <c r="R121" s="60" t="n">
        <v>1.1234</v>
      </c>
      <c r="S121" t="inlineStr">
        <is>
          <t>团队模拟数据（基于公开单线数据派生）</t>
        </is>
      </c>
      <c r="T121" t="inlineStr">
        <is>
          <t>SIM-v2.2-20260807-20260804</t>
        </is>
      </c>
      <c r="U121" t="inlineStr">
        <is>
          <t>https://zenodo.org/records/17855209</t>
        </is>
      </c>
      <c r="V121" t="inlineStr">
        <is>
          <t>LINE-S03-PRE-20250926</t>
        </is>
      </c>
      <c r="W121" t="inlineStr">
        <is>
          <t>已关联</t>
        </is>
      </c>
      <c r="X121" t="inlineStr">
        <is>
          <t>按班次口径判断</t>
        </is>
      </c>
      <c r="Z121" t="inlineStr">
        <is>
          <t>否</t>
        </is>
      </c>
    </row>
    <row r="122">
      <c r="A122" t="inlineStr">
        <is>
          <t>SIM-STOP-00121</t>
        </is>
      </c>
      <c r="B122" t="inlineStr">
        <is>
          <t>STOP-PRE-00041</t>
        </is>
      </c>
      <c r="C122" t="inlineStr">
        <is>
          <t>LINE-S01-PRE-20250926</t>
        </is>
      </c>
      <c r="D122" t="inlineStr">
        <is>
          <t>SHIFT-PRE-20250926</t>
        </is>
      </c>
      <c r="E122" t="inlineStr">
        <is>
          <t>LINE-S01</t>
        </is>
      </c>
      <c r="F122" t="inlineStr">
        <is>
          <t>改善前</t>
        </is>
      </c>
      <c r="G122" s="57" t="n">
        <v>45926</v>
      </c>
      <c r="H122" t="inlineStr">
        <is>
          <t>智能终端系列</t>
        </is>
      </c>
      <c r="I122" t="inlineStr">
        <is>
          <t>KK200-1</t>
        </is>
      </c>
      <c r="J122" t="inlineStr">
        <is>
          <t>SETUPS-CHANGEOVERS</t>
        </is>
      </c>
      <c r="K122" t="inlineStr">
        <is>
          <t>Planned - Included in OEE</t>
        </is>
      </c>
      <c r="L122" t="inlineStr">
        <is>
          <t>EXTRUDER PRESS</t>
        </is>
      </c>
      <c r="M122" t="inlineStr">
        <is>
          <t>主加工工位</t>
        </is>
      </c>
      <c r="N122" t="inlineStr">
        <is>
          <t>MATERIAL CHANGEOVER</t>
        </is>
      </c>
      <c r="O122" s="59" t="n">
        <v>45926.67291666667</v>
      </c>
      <c r="P122" s="59" t="n">
        <v>45926.684375</v>
      </c>
      <c r="Q122" s="60" t="n">
        <v>16.5</v>
      </c>
      <c r="R122" s="60" t="n">
        <v>0.9871</v>
      </c>
      <c r="S122" t="inlineStr">
        <is>
          <t>团队模拟数据（基于公开单线数据派生）</t>
        </is>
      </c>
      <c r="T122" t="inlineStr">
        <is>
          <t>SIM-v2.2-20260807-20260804</t>
        </is>
      </c>
      <c r="U122" t="inlineStr">
        <is>
          <t>https://zenodo.org/records/17855209</t>
        </is>
      </c>
      <c r="V122" t="inlineStr">
        <is>
          <t>LINE-S01-PRE-20250926</t>
        </is>
      </c>
      <c r="W122" t="inlineStr">
        <is>
          <t>已关联</t>
        </is>
      </c>
      <c r="X122" t="inlineStr">
        <is>
          <t>按班次口径判断</t>
        </is>
      </c>
      <c r="Z122" t="inlineStr">
        <is>
          <t>是</t>
        </is>
      </c>
      <c r="AA122">
        <f>IFERROR(VLOOKUP(N122,'18_换产标准_模拟'!$B$2:$F$4,3,FALSE),"")</f>
        <v/>
      </c>
      <c r="AB122">
        <f>IFERROR(MAX(Q122-AA122,0),"")</f>
        <v/>
      </c>
      <c r="AC122">
        <f>IFERROR(IF(AB122=0,"达标",IF(AB122&lt;=VLOOKUP(N122,'18_换产标准_模拟'!$B$2:$F$4,4,FALSE)-VLOOKUP(N122,'18_换产标准_模拟'!$B$2:$F$4,3,FALSE),"轻微超时",IF(AB122&lt;=VLOOKUP(N122,'18_换产标准_模拟'!$B$2:$F$4,5,FALSE)-VLOOKUP(N122,'18_换产标准_模拟'!$B$2:$F$4,3,FALSE),"超时","严重超时"))),"")</f>
        <v/>
      </c>
      <c r="AD122">
        <f>IFERROR(INDEX('18_换产标准_模拟'!$A$2:$A$4,MATCH(N122,'18_换产标准_模拟'!$B$2:$B$4,0)),"")</f>
        <v/>
      </c>
      <c r="AE122" t="inlineStr">
        <is>
          <t>团队模拟数据</t>
        </is>
      </c>
    </row>
    <row r="123">
      <c r="A123" t="inlineStr">
        <is>
          <t>SIM-STOP-00122</t>
        </is>
      </c>
      <c r="B123" t="inlineStr">
        <is>
          <t>STOP-PRE-00041</t>
        </is>
      </c>
      <c r="C123" t="inlineStr">
        <is>
          <t>LINE-S02-PRE-20250926</t>
        </is>
      </c>
      <c r="D123" t="inlineStr">
        <is>
          <t>SHIFT-PRE-20250926</t>
        </is>
      </c>
      <c r="E123" t="inlineStr">
        <is>
          <t>LINE-S02</t>
        </is>
      </c>
      <c r="F123" t="inlineStr">
        <is>
          <t>改善前</t>
        </is>
      </c>
      <c r="G123" s="57" t="n">
        <v>45926</v>
      </c>
      <c r="H123" t="inlineStr">
        <is>
          <t>视觉设备系列</t>
        </is>
      </c>
      <c r="I123" t="inlineStr">
        <is>
          <t>KK200-1</t>
        </is>
      </c>
      <c r="J123" t="inlineStr">
        <is>
          <t>SETUPS-CHANGEOVERS</t>
        </is>
      </c>
      <c r="K123" t="inlineStr">
        <is>
          <t>Planned - Included in OEE</t>
        </is>
      </c>
      <c r="L123" t="inlineStr">
        <is>
          <t>EXTRUDER PRESS</t>
        </is>
      </c>
      <c r="M123" t="inlineStr">
        <is>
          <t>主加工工位</t>
        </is>
      </c>
      <c r="N123" t="inlineStr">
        <is>
          <t>MATERIAL CHANGEOVER</t>
        </is>
      </c>
      <c r="O123" s="59" t="n">
        <v>45926.68680555555</v>
      </c>
      <c r="P123" s="59" t="n">
        <v>45926.69847222222</v>
      </c>
      <c r="Q123" s="60" t="n">
        <v>16.8</v>
      </c>
      <c r="R123" s="60" t="n">
        <v>1.003</v>
      </c>
      <c r="S123" t="inlineStr">
        <is>
          <t>团队模拟数据（基于公开单线数据派生）</t>
        </is>
      </c>
      <c r="T123" t="inlineStr">
        <is>
          <t>SIM-v2.2-20260807-20260804</t>
        </is>
      </c>
      <c r="U123" t="inlineStr">
        <is>
          <t>https://zenodo.org/records/17855209</t>
        </is>
      </c>
      <c r="V123" t="inlineStr">
        <is>
          <t>LINE-S02-PRE-20250926</t>
        </is>
      </c>
      <c r="W123" t="inlineStr">
        <is>
          <t>已关联</t>
        </is>
      </c>
      <c r="X123" t="inlineStr">
        <is>
          <t>按班次口径判断</t>
        </is>
      </c>
      <c r="Z123" t="inlineStr">
        <is>
          <t>是</t>
        </is>
      </c>
      <c r="AA123">
        <f>IFERROR(VLOOKUP(N123,'18_换产标准_模拟'!$B$2:$F$4,3,FALSE),"")</f>
        <v/>
      </c>
      <c r="AB123">
        <f>IFERROR(MAX(Q123-AA123,0),"")</f>
        <v/>
      </c>
      <c r="AC123">
        <f>IFERROR(IF(AB123=0,"达标",IF(AB123&lt;=VLOOKUP(N123,'18_换产标准_模拟'!$B$2:$F$4,4,FALSE)-VLOOKUP(N123,'18_换产标准_模拟'!$B$2:$F$4,3,FALSE),"轻微超时",IF(AB123&lt;=VLOOKUP(N123,'18_换产标准_模拟'!$B$2:$F$4,5,FALSE)-VLOOKUP(N123,'18_换产标准_模拟'!$B$2:$F$4,3,FALSE),"超时","严重超时"))),"")</f>
        <v/>
      </c>
      <c r="AD123">
        <f>IFERROR(INDEX('18_换产标准_模拟'!$A$2:$A$4,MATCH(N123,'18_换产标准_模拟'!$B$2:$B$4,0)),"")</f>
        <v/>
      </c>
      <c r="AE123" t="inlineStr">
        <is>
          <t>团队模拟数据</t>
        </is>
      </c>
    </row>
    <row r="124">
      <c r="A124" t="inlineStr">
        <is>
          <t>SIM-STOP-00123</t>
        </is>
      </c>
      <c r="B124" t="inlineStr">
        <is>
          <t>STOP-PRE-00041</t>
        </is>
      </c>
      <c r="C124" t="inlineStr">
        <is>
          <t>LINE-S03-PRE-20250926</t>
        </is>
      </c>
      <c r="D124" t="inlineStr">
        <is>
          <t>SHIFT-PRE-20250926</t>
        </is>
      </c>
      <c r="E124" t="inlineStr">
        <is>
          <t>LINE-S03</t>
        </is>
      </c>
      <c r="F124" t="inlineStr">
        <is>
          <t>改善前</t>
        </is>
      </c>
      <c r="G124" s="57" t="n">
        <v>45926</v>
      </c>
      <c r="H124" t="inlineStr">
        <is>
          <t>音频模组系列</t>
        </is>
      </c>
      <c r="I124" t="inlineStr">
        <is>
          <t>KK200-1</t>
        </is>
      </c>
      <c r="J124" t="inlineStr">
        <is>
          <t>SETUPS-CHANGEOVERS</t>
        </is>
      </c>
      <c r="K124" t="inlineStr">
        <is>
          <t>Planned - Included in OEE</t>
        </is>
      </c>
      <c r="L124" t="inlineStr">
        <is>
          <t>EXTRUDER PRESS</t>
        </is>
      </c>
      <c r="M124" t="inlineStr">
        <is>
          <t>主加工工位</t>
        </is>
      </c>
      <c r="N124" t="inlineStr">
        <is>
          <t>MATERIAL CHANGEOVER</t>
        </is>
      </c>
      <c r="O124" s="59" t="n">
        <v>45926.70069444444</v>
      </c>
      <c r="P124" s="59" t="n">
        <v>45926.71277777778</v>
      </c>
      <c r="Q124" s="60" t="n">
        <v>17.4</v>
      </c>
      <c r="R124" s="60" t="n">
        <v>1.0444</v>
      </c>
      <c r="S124" t="inlineStr">
        <is>
          <t>团队模拟数据（基于公开单线数据派生）</t>
        </is>
      </c>
      <c r="T124" t="inlineStr">
        <is>
          <t>SIM-v2.2-20260807-20260804</t>
        </is>
      </c>
      <c r="U124" t="inlineStr">
        <is>
          <t>https://zenodo.org/records/17855209</t>
        </is>
      </c>
      <c r="V124" t="inlineStr">
        <is>
          <t>LINE-S03-PRE-20250926</t>
        </is>
      </c>
      <c r="W124" t="inlineStr">
        <is>
          <t>已关联</t>
        </is>
      </c>
      <c r="X124" t="inlineStr">
        <is>
          <t>按班次口径判断</t>
        </is>
      </c>
      <c r="Z124" t="inlineStr">
        <is>
          <t>是</t>
        </is>
      </c>
      <c r="AA124">
        <f>IFERROR(VLOOKUP(N124,'18_换产标准_模拟'!$B$2:$F$4,3,FALSE),"")</f>
        <v/>
      </c>
      <c r="AB124">
        <f>IFERROR(MAX(Q124-AA124,0),"")</f>
        <v/>
      </c>
      <c r="AC124">
        <f>IFERROR(IF(AB124=0,"达标",IF(AB124&lt;=VLOOKUP(N124,'18_换产标准_模拟'!$B$2:$F$4,4,FALSE)-VLOOKUP(N124,'18_换产标准_模拟'!$B$2:$F$4,3,FALSE),"轻微超时",IF(AB124&lt;=VLOOKUP(N124,'18_换产标准_模拟'!$B$2:$F$4,5,FALSE)-VLOOKUP(N124,'18_换产标准_模拟'!$B$2:$F$4,3,FALSE),"超时","严重超时"))),"")</f>
        <v/>
      </c>
      <c r="AD124">
        <f>IFERROR(INDEX('18_换产标准_模拟'!$A$2:$A$4,MATCH(N124,'18_换产标准_模拟'!$B$2:$B$4,0)),"")</f>
        <v/>
      </c>
      <c r="AE124" t="inlineStr">
        <is>
          <t>团队模拟数据</t>
        </is>
      </c>
    </row>
    <row r="125">
      <c r="A125" t="inlineStr">
        <is>
          <t>SIM-STOP-00124</t>
        </is>
      </c>
      <c r="B125" t="inlineStr">
        <is>
          <t>STOP-PRE-00042</t>
        </is>
      </c>
      <c r="C125" t="inlineStr">
        <is>
          <t>LINE-S01-PRE-20250926</t>
        </is>
      </c>
      <c r="D125" t="inlineStr">
        <is>
          <t>SHIFT-PRE-20250926</t>
        </is>
      </c>
      <c r="E125" t="inlineStr">
        <is>
          <t>LINE-S01</t>
        </is>
      </c>
      <c r="F125" t="inlineStr">
        <is>
          <t>改善前</t>
        </is>
      </c>
      <c r="G125" s="57" t="n">
        <v>45926</v>
      </c>
      <c r="H125" t="inlineStr">
        <is>
          <t>智能终端系列</t>
        </is>
      </c>
      <c r="I125" t="inlineStr">
        <is>
          <t>KK200-1</t>
        </is>
      </c>
      <c r="J125" t="inlineStr">
        <is>
          <t>MATERIALS</t>
        </is>
      </c>
      <c r="K125" t="inlineStr">
        <is>
          <t>Unplanned</t>
        </is>
      </c>
      <c r="L125" t="inlineStr">
        <is>
          <t>HACKING STATION</t>
        </is>
      </c>
      <c r="M125" t="inlineStr">
        <is>
          <t>上下料工位</t>
        </is>
      </c>
      <c r="N125" t="inlineStr">
        <is>
          <t>KILN CAR STARVATION</t>
        </is>
      </c>
      <c r="O125" s="59" t="n">
        <v>45926.71180555555</v>
      </c>
      <c r="P125" s="59" t="n">
        <v>45926.72083333333</v>
      </c>
      <c r="Q125" s="60" t="n">
        <v>13</v>
      </c>
      <c r="R125" s="60" t="n">
        <v>0.8477</v>
      </c>
      <c r="S125" t="inlineStr">
        <is>
          <t>团队模拟数据（基于公开单线数据派生）</t>
        </is>
      </c>
      <c r="T125" t="inlineStr">
        <is>
          <t>SIM-v2.2-20260807-20260804</t>
        </is>
      </c>
      <c r="U125" t="inlineStr">
        <is>
          <t>https://zenodo.org/records/17855209</t>
        </is>
      </c>
      <c r="V125" t="inlineStr">
        <is>
          <t>LINE-S01-PRE-20250926</t>
        </is>
      </c>
      <c r="W125" t="inlineStr">
        <is>
          <t>已关联</t>
        </is>
      </c>
      <c r="X125" t="inlineStr">
        <is>
          <t>按班次口径判断</t>
        </is>
      </c>
      <c r="Z125" t="inlineStr">
        <is>
          <t>否</t>
        </is>
      </c>
    </row>
    <row r="126">
      <c r="A126" t="inlineStr">
        <is>
          <t>SIM-STOP-00125</t>
        </is>
      </c>
      <c r="B126" t="inlineStr">
        <is>
          <t>STOP-PRE-00042</t>
        </is>
      </c>
      <c r="C126" t="inlineStr">
        <is>
          <t>LINE-S02-PRE-20250926</t>
        </is>
      </c>
      <c r="D126" t="inlineStr">
        <is>
          <t>SHIFT-PRE-20250926</t>
        </is>
      </c>
      <c r="E126" t="inlineStr">
        <is>
          <t>LINE-S02</t>
        </is>
      </c>
      <c r="F126" t="inlineStr">
        <is>
          <t>改善前</t>
        </is>
      </c>
      <c r="G126" s="57" t="n">
        <v>45926</v>
      </c>
      <c r="H126" t="inlineStr">
        <is>
          <t>视觉设备系列</t>
        </is>
      </c>
      <c r="I126" t="inlineStr">
        <is>
          <t>KK200-1</t>
        </is>
      </c>
      <c r="J126" t="inlineStr">
        <is>
          <t>MATERIALS</t>
        </is>
      </c>
      <c r="K126" t="inlineStr">
        <is>
          <t>Unplanned</t>
        </is>
      </c>
      <c r="L126" t="inlineStr">
        <is>
          <t>HACKING STATION</t>
        </is>
      </c>
      <c r="M126" t="inlineStr">
        <is>
          <t>上下料工位</t>
        </is>
      </c>
      <c r="N126" t="inlineStr">
        <is>
          <t>KILN CAR STARVATION</t>
        </is>
      </c>
      <c r="O126" s="59" t="n">
        <v>45926.72569444445</v>
      </c>
      <c r="P126" s="59" t="n">
        <v>45926.74034722222</v>
      </c>
      <c r="Q126" s="60" t="n">
        <v>21.1</v>
      </c>
      <c r="R126" s="60" t="n">
        <v>1.38</v>
      </c>
      <c r="S126" t="inlineStr">
        <is>
          <t>团队模拟数据（基于公开单线数据派生）</t>
        </is>
      </c>
      <c r="T126" t="inlineStr">
        <is>
          <t>SIM-v2.2-20260807-20260804</t>
        </is>
      </c>
      <c r="U126" t="inlineStr">
        <is>
          <t>https://zenodo.org/records/17855209</t>
        </is>
      </c>
      <c r="V126" t="inlineStr">
        <is>
          <t>LINE-S02-PRE-20250926</t>
        </is>
      </c>
      <c r="W126" t="inlineStr">
        <is>
          <t>已关联</t>
        </is>
      </c>
      <c r="X126" t="inlineStr">
        <is>
          <t>按班次口径判断</t>
        </is>
      </c>
      <c r="Z126" t="inlineStr">
        <is>
          <t>否</t>
        </is>
      </c>
    </row>
    <row r="127">
      <c r="A127" t="inlineStr">
        <is>
          <t>SIM-STOP-00126</t>
        </is>
      </c>
      <c r="B127" t="inlineStr">
        <is>
          <t>STOP-PRE-00042</t>
        </is>
      </c>
      <c r="C127" t="inlineStr">
        <is>
          <t>LINE-S03-PRE-20250926</t>
        </is>
      </c>
      <c r="D127" t="inlineStr">
        <is>
          <t>SHIFT-PRE-20250926</t>
        </is>
      </c>
      <c r="E127" t="inlineStr">
        <is>
          <t>LINE-S03</t>
        </is>
      </c>
      <c r="F127" t="inlineStr">
        <is>
          <t>改善前</t>
        </is>
      </c>
      <c r="G127" s="57" t="n">
        <v>45926</v>
      </c>
      <c r="H127" t="inlineStr">
        <is>
          <t>音频模组系列</t>
        </is>
      </c>
      <c r="I127" t="inlineStr">
        <is>
          <t>KK200-1</t>
        </is>
      </c>
      <c r="J127" t="inlineStr">
        <is>
          <t>MATERIALS</t>
        </is>
      </c>
      <c r="K127" t="inlineStr">
        <is>
          <t>Unplanned</t>
        </is>
      </c>
      <c r="L127" t="inlineStr">
        <is>
          <t>HACKING STATION</t>
        </is>
      </c>
      <c r="M127" t="inlineStr">
        <is>
          <t>上下料工位</t>
        </is>
      </c>
      <c r="N127" t="inlineStr">
        <is>
          <t>KILN CAR STARVATION</t>
        </is>
      </c>
      <c r="O127" s="59" t="n">
        <v>45926.73958333334</v>
      </c>
      <c r="P127" s="59" t="n">
        <v>45926.75118055556</v>
      </c>
      <c r="Q127" s="60" t="n">
        <v>16.7</v>
      </c>
      <c r="R127" s="60" t="n">
        <v>1.0924</v>
      </c>
      <c r="S127" t="inlineStr">
        <is>
          <t>团队模拟数据（基于公开单线数据派生）</t>
        </is>
      </c>
      <c r="T127" t="inlineStr">
        <is>
          <t>SIM-v2.2-20260807-20260804</t>
        </is>
      </c>
      <c r="U127" t="inlineStr">
        <is>
          <t>https://zenodo.org/records/17855209</t>
        </is>
      </c>
      <c r="V127" t="inlineStr">
        <is>
          <t>LINE-S03-PRE-20250926</t>
        </is>
      </c>
      <c r="W127" t="inlineStr">
        <is>
          <t>已关联</t>
        </is>
      </c>
      <c r="X127" t="inlineStr">
        <is>
          <t>按班次口径判断</t>
        </is>
      </c>
      <c r="Z127" t="inlineStr">
        <is>
          <t>否</t>
        </is>
      </c>
    </row>
    <row r="128">
      <c r="A128" t="inlineStr">
        <is>
          <t>SIM-STOP-00127</t>
        </is>
      </c>
      <c r="B128" t="inlineStr">
        <is>
          <t>STOP-PRE-00043</t>
        </is>
      </c>
      <c r="C128" t="inlineStr">
        <is>
          <t>LINE-S01-PRE-20250926</t>
        </is>
      </c>
      <c r="D128" t="inlineStr">
        <is>
          <t>SHIFT-PRE-20250926</t>
        </is>
      </c>
      <c r="E128" t="inlineStr">
        <is>
          <t>LINE-S01</t>
        </is>
      </c>
      <c r="F128" t="inlineStr">
        <is>
          <t>改善前</t>
        </is>
      </c>
      <c r="G128" s="57" t="n">
        <v>45926</v>
      </c>
      <c r="H128" t="inlineStr">
        <is>
          <t>智能终端系列</t>
        </is>
      </c>
      <c r="I128" t="inlineStr">
        <is>
          <t>KK200-1</t>
        </is>
      </c>
      <c r="J128" t="inlineStr">
        <is>
          <t>OPERATIONAL</t>
        </is>
      </c>
      <c r="K128" t="inlineStr">
        <is>
          <t>Planned - Not included in OEE</t>
        </is>
      </c>
      <c r="L128" t="inlineStr">
        <is>
          <t>-</t>
        </is>
      </c>
      <c r="M128" t="inlineStr">
        <is>
          <t>未标注工位</t>
        </is>
      </c>
      <c r="N128" t="inlineStr">
        <is>
          <t>NO PRODUCTION SCHEDULE</t>
        </is>
      </c>
      <c r="O128" s="59" t="n">
        <v>45926.73402777778</v>
      </c>
      <c r="P128" s="59" t="n">
        <v>45926.789375</v>
      </c>
      <c r="Q128" s="60" t="n">
        <v>79.7</v>
      </c>
      <c r="R128" s="60" t="n">
        <v>0.9604</v>
      </c>
      <c r="S128" t="inlineStr">
        <is>
          <t>团队模拟数据（基于公开单线数据派生）</t>
        </is>
      </c>
      <c r="T128" t="inlineStr">
        <is>
          <t>SIM-v2.2-20260807-20260804</t>
        </is>
      </c>
      <c r="U128" t="inlineStr">
        <is>
          <t>https://zenodo.org/records/17855209</t>
        </is>
      </c>
      <c r="V128" t="inlineStr">
        <is>
          <t>LINE-S01-PRE-20250926</t>
        </is>
      </c>
      <c r="W128" t="inlineStr">
        <is>
          <t>已关联</t>
        </is>
      </c>
      <c r="X128" t="inlineStr">
        <is>
          <t>按班次口径判断</t>
        </is>
      </c>
      <c r="Z128" t="inlineStr">
        <is>
          <t>否</t>
        </is>
      </c>
    </row>
    <row r="129">
      <c r="A129" t="inlineStr">
        <is>
          <t>SIM-STOP-00128</t>
        </is>
      </c>
      <c r="B129" t="inlineStr">
        <is>
          <t>STOP-PRE-00043</t>
        </is>
      </c>
      <c r="C129" t="inlineStr">
        <is>
          <t>LINE-S02-PRE-20250926</t>
        </is>
      </c>
      <c r="D129" t="inlineStr">
        <is>
          <t>SHIFT-PRE-20250926</t>
        </is>
      </c>
      <c r="E129" t="inlineStr">
        <is>
          <t>LINE-S02</t>
        </is>
      </c>
      <c r="F129" t="inlineStr">
        <is>
          <t>改善前</t>
        </is>
      </c>
      <c r="G129" s="57" t="n">
        <v>45926</v>
      </c>
      <c r="H129" t="inlineStr">
        <is>
          <t>视觉设备系列</t>
        </is>
      </c>
      <c r="I129" t="inlineStr">
        <is>
          <t>KK200-1</t>
        </is>
      </c>
      <c r="J129" t="inlineStr">
        <is>
          <t>OPERATIONAL</t>
        </is>
      </c>
      <c r="K129" t="inlineStr">
        <is>
          <t>Planned - Not included in OEE</t>
        </is>
      </c>
      <c r="L129" t="inlineStr">
        <is>
          <t>-</t>
        </is>
      </c>
      <c r="M129" t="inlineStr">
        <is>
          <t>未标注工位</t>
        </is>
      </c>
      <c r="N129" t="inlineStr">
        <is>
          <t>NO PRODUCTION SCHEDULE</t>
        </is>
      </c>
      <c r="O129" s="59" t="n">
        <v>45926.74791666667</v>
      </c>
      <c r="P129" s="59" t="n">
        <v>45926.80409722222</v>
      </c>
      <c r="Q129" s="60" t="n">
        <v>80.90000000000001</v>
      </c>
      <c r="R129" s="60" t="n">
        <v>0.9747</v>
      </c>
      <c r="S129" t="inlineStr">
        <is>
          <t>团队模拟数据（基于公开单线数据派生）</t>
        </is>
      </c>
      <c r="T129" t="inlineStr">
        <is>
          <t>SIM-v2.2-20260807-20260804</t>
        </is>
      </c>
      <c r="U129" t="inlineStr">
        <is>
          <t>https://zenodo.org/records/17855209</t>
        </is>
      </c>
      <c r="V129" t="inlineStr">
        <is>
          <t>LINE-S02-PRE-20250926</t>
        </is>
      </c>
      <c r="W129" t="inlineStr">
        <is>
          <t>已关联</t>
        </is>
      </c>
      <c r="X129" t="inlineStr">
        <is>
          <t>按班次口径判断</t>
        </is>
      </c>
      <c r="Z129" t="inlineStr">
        <is>
          <t>否</t>
        </is>
      </c>
    </row>
    <row r="130">
      <c r="A130" t="inlineStr">
        <is>
          <t>SIM-STOP-00129</t>
        </is>
      </c>
      <c r="B130" t="inlineStr">
        <is>
          <t>STOP-PRE-00043</t>
        </is>
      </c>
      <c r="C130" t="inlineStr">
        <is>
          <t>LINE-S03-PRE-20250926</t>
        </is>
      </c>
      <c r="D130" t="inlineStr">
        <is>
          <t>SHIFT-PRE-20250926</t>
        </is>
      </c>
      <c r="E130" t="inlineStr">
        <is>
          <t>LINE-S03</t>
        </is>
      </c>
      <c r="F130" t="inlineStr">
        <is>
          <t>改善前</t>
        </is>
      </c>
      <c r="G130" s="57" t="n">
        <v>45926</v>
      </c>
      <c r="H130" t="inlineStr">
        <is>
          <t>音频模组系列</t>
        </is>
      </c>
      <c r="I130" t="inlineStr">
        <is>
          <t>KK200-1</t>
        </is>
      </c>
      <c r="J130" t="inlineStr">
        <is>
          <t>OPERATIONAL</t>
        </is>
      </c>
      <c r="K130" t="inlineStr">
        <is>
          <t>Planned - Not included in OEE</t>
        </is>
      </c>
      <c r="L130" t="inlineStr">
        <is>
          <t>-</t>
        </is>
      </c>
      <c r="M130" t="inlineStr">
        <is>
          <t>未标注工位</t>
        </is>
      </c>
      <c r="N130" t="inlineStr">
        <is>
          <t>NO PRODUCTION SCHEDULE</t>
        </is>
      </c>
      <c r="O130" s="59" t="n">
        <v>45926.76180555556</v>
      </c>
      <c r="P130" s="59" t="n">
        <v>45926.82041666667</v>
      </c>
      <c r="Q130" s="60" t="n">
        <v>84.40000000000001</v>
      </c>
      <c r="R130" s="60" t="n">
        <v>1.0167</v>
      </c>
      <c r="S130" t="inlineStr">
        <is>
          <t>团队模拟数据（基于公开单线数据派生）</t>
        </is>
      </c>
      <c r="T130" t="inlineStr">
        <is>
          <t>SIM-v2.2-20260807-20260804</t>
        </is>
      </c>
      <c r="U130" t="inlineStr">
        <is>
          <t>https://zenodo.org/records/17855209</t>
        </is>
      </c>
      <c r="V130" t="inlineStr">
        <is>
          <t>LINE-S03-PRE-20250926</t>
        </is>
      </c>
      <c r="W130" t="inlineStr">
        <is>
          <t>已关联</t>
        </is>
      </c>
      <c r="X130" t="inlineStr">
        <is>
          <t>按班次口径判断</t>
        </is>
      </c>
      <c r="Z130" t="inlineStr">
        <is>
          <t>否</t>
        </is>
      </c>
    </row>
    <row r="131">
      <c r="A131" t="inlineStr">
        <is>
          <t>SIM-STOP-00130</t>
        </is>
      </c>
      <c r="B131" t="inlineStr">
        <is>
          <t>STOP-PRE-00044</t>
        </is>
      </c>
      <c r="C131" t="inlineStr">
        <is>
          <t>LINE-S01-PRE-20250929</t>
        </is>
      </c>
      <c r="D131" t="inlineStr">
        <is>
          <t>SHIFT-PRE-20250929</t>
        </is>
      </c>
      <c r="E131" t="inlineStr">
        <is>
          <t>LINE-S01</t>
        </is>
      </c>
      <c r="F131" t="inlineStr">
        <is>
          <t>改善前</t>
        </is>
      </c>
      <c r="G131" s="57" t="n">
        <v>45929</v>
      </c>
      <c r="H131" t="inlineStr">
        <is>
          <t>智能终端系列</t>
        </is>
      </c>
      <c r="I131" t="inlineStr">
        <is>
          <t>KK200-1</t>
        </is>
      </c>
      <c r="J131" t="inlineStr">
        <is>
          <t>OPERATIONAL</t>
        </is>
      </c>
      <c r="K131" t="inlineStr">
        <is>
          <t>Planned - Included in OEE</t>
        </is>
      </c>
      <c r="L131" t="inlineStr">
        <is>
          <t>EXTRUDER PRESS</t>
        </is>
      </c>
      <c r="M131" t="inlineStr">
        <is>
          <t>主加工工位</t>
        </is>
      </c>
      <c r="N131" t="inlineStr">
        <is>
          <t>CLEANING</t>
        </is>
      </c>
      <c r="O131" s="59" t="n">
        <v>45929.46875</v>
      </c>
      <c r="P131" s="59" t="n">
        <v>45929.47534722222</v>
      </c>
      <c r="Q131" s="60" t="n">
        <v>9.5</v>
      </c>
      <c r="R131" s="60" t="n">
        <v>0.9977</v>
      </c>
      <c r="S131" t="inlineStr">
        <is>
          <t>团队模拟数据（基于公开单线数据派生）</t>
        </is>
      </c>
      <c r="T131" t="inlineStr">
        <is>
          <t>SIM-v2.2-20260807-20260804</t>
        </is>
      </c>
      <c r="U131" t="inlineStr">
        <is>
          <t>https://zenodo.org/records/17855209</t>
        </is>
      </c>
      <c r="V131" t="inlineStr">
        <is>
          <t>LINE-S01-PRE-20250929</t>
        </is>
      </c>
      <c r="W131" t="inlineStr">
        <is>
          <t>已关联</t>
        </is>
      </c>
      <c r="X131" t="inlineStr">
        <is>
          <t>按班次口径判断</t>
        </is>
      </c>
      <c r="Z131" t="inlineStr">
        <is>
          <t>否</t>
        </is>
      </c>
    </row>
    <row r="132">
      <c r="A132" t="inlineStr">
        <is>
          <t>SIM-STOP-00131</t>
        </is>
      </c>
      <c r="B132" t="inlineStr">
        <is>
          <t>STOP-PRE-00044</t>
        </is>
      </c>
      <c r="C132" t="inlineStr">
        <is>
          <t>LINE-S02-PRE-20250929</t>
        </is>
      </c>
      <c r="D132" t="inlineStr">
        <is>
          <t>SHIFT-PRE-20250929</t>
        </is>
      </c>
      <c r="E132" t="inlineStr">
        <is>
          <t>LINE-S02</t>
        </is>
      </c>
      <c r="F132" t="inlineStr">
        <is>
          <t>改善前</t>
        </is>
      </c>
      <c r="G132" s="57" t="n">
        <v>45929</v>
      </c>
      <c r="H132" t="inlineStr">
        <is>
          <t>视觉设备系列</t>
        </is>
      </c>
      <c r="I132" t="inlineStr">
        <is>
          <t>KK200-1</t>
        </is>
      </c>
      <c r="J132" t="inlineStr">
        <is>
          <t>OPERATIONAL</t>
        </is>
      </c>
      <c r="K132" t="inlineStr">
        <is>
          <t>Planned - Included in OEE</t>
        </is>
      </c>
      <c r="L132" t="inlineStr">
        <is>
          <t>EXTRUDER PRESS</t>
        </is>
      </c>
      <c r="M132" t="inlineStr">
        <is>
          <t>主加工工位</t>
        </is>
      </c>
      <c r="N132" t="inlineStr">
        <is>
          <t>CLEANING</t>
        </is>
      </c>
      <c r="O132" s="59" t="n">
        <v>45929.48263888889</v>
      </c>
      <c r="P132" s="59" t="n">
        <v>45929.48930555556</v>
      </c>
      <c r="Q132" s="60" t="n">
        <v>9.6</v>
      </c>
      <c r="R132" s="60" t="n">
        <v>1.0143</v>
      </c>
      <c r="S132" t="inlineStr">
        <is>
          <t>团队模拟数据（基于公开单线数据派生）</t>
        </is>
      </c>
      <c r="T132" t="inlineStr">
        <is>
          <t>SIM-v2.2-20260807-20260804</t>
        </is>
      </c>
      <c r="U132" t="inlineStr">
        <is>
          <t>https://zenodo.org/records/17855209</t>
        </is>
      </c>
      <c r="V132" t="inlineStr">
        <is>
          <t>LINE-S02-PRE-20250929</t>
        </is>
      </c>
      <c r="W132" t="inlineStr">
        <is>
          <t>已关联</t>
        </is>
      </c>
      <c r="X132" t="inlineStr">
        <is>
          <t>按班次口径判断</t>
        </is>
      </c>
      <c r="Z132" t="inlineStr">
        <is>
          <t>否</t>
        </is>
      </c>
    </row>
    <row r="133">
      <c r="A133" t="inlineStr">
        <is>
          <t>SIM-STOP-00132</t>
        </is>
      </c>
      <c r="B133" t="inlineStr">
        <is>
          <t>STOP-PRE-00044</t>
        </is>
      </c>
      <c r="C133" t="inlineStr">
        <is>
          <t>LINE-S03-PRE-20250929</t>
        </is>
      </c>
      <c r="D133" t="inlineStr">
        <is>
          <t>SHIFT-PRE-20250929</t>
        </is>
      </c>
      <c r="E133" t="inlineStr">
        <is>
          <t>LINE-S03</t>
        </is>
      </c>
      <c r="F133" t="inlineStr">
        <is>
          <t>改善前</t>
        </is>
      </c>
      <c r="G133" s="57" t="n">
        <v>45929</v>
      </c>
      <c r="H133" t="inlineStr">
        <is>
          <t>音频模组系列</t>
        </is>
      </c>
      <c r="I133" t="inlineStr">
        <is>
          <t>KK200-1</t>
        </is>
      </c>
      <c r="J133" t="inlineStr">
        <is>
          <t>OPERATIONAL</t>
        </is>
      </c>
      <c r="K133" t="inlineStr">
        <is>
          <t>Planned - Included in OEE</t>
        </is>
      </c>
      <c r="L133" t="inlineStr">
        <is>
          <t>EXTRUDER PRESS</t>
        </is>
      </c>
      <c r="M133" t="inlineStr">
        <is>
          <t>主加工工位</t>
        </is>
      </c>
      <c r="N133" t="inlineStr">
        <is>
          <t>CLEANING</t>
        </is>
      </c>
      <c r="O133" s="59" t="n">
        <v>45929.49652777778</v>
      </c>
      <c r="P133" s="59" t="n">
        <v>45929.50277777778</v>
      </c>
      <c r="Q133" s="60" t="n">
        <v>9</v>
      </c>
      <c r="R133" s="60" t="n">
        <v>0.95</v>
      </c>
      <c r="S133" t="inlineStr">
        <is>
          <t>团队模拟数据（基于公开单线数据派生）</t>
        </is>
      </c>
      <c r="T133" t="inlineStr">
        <is>
          <t>SIM-v2.2-20260807-20260804</t>
        </is>
      </c>
      <c r="U133" t="inlineStr">
        <is>
          <t>https://zenodo.org/records/17855209</t>
        </is>
      </c>
      <c r="V133" t="inlineStr">
        <is>
          <t>LINE-S03-PRE-20250929</t>
        </is>
      </c>
      <c r="W133" t="inlineStr">
        <is>
          <t>已关联</t>
        </is>
      </c>
      <c r="X133" t="inlineStr">
        <is>
          <t>按班次口径判断</t>
        </is>
      </c>
      <c r="Z133" t="inlineStr">
        <is>
          <t>否</t>
        </is>
      </c>
    </row>
    <row r="134">
      <c r="A134" t="inlineStr">
        <is>
          <t>SIM-STOP-00133</t>
        </is>
      </c>
      <c r="B134" t="inlineStr">
        <is>
          <t>STOP-PRE-00045</t>
        </is>
      </c>
      <c r="C134" t="inlineStr">
        <is>
          <t>LINE-S01-PRE-20250929</t>
        </is>
      </c>
      <c r="D134" t="inlineStr">
        <is>
          <t>SHIFT-PRE-20250929</t>
        </is>
      </c>
      <c r="E134" t="inlineStr">
        <is>
          <t>LINE-S01</t>
        </is>
      </c>
      <c r="F134" t="inlineStr">
        <is>
          <t>改善前</t>
        </is>
      </c>
      <c r="G134" s="57" t="n">
        <v>45929</v>
      </c>
      <c r="H134" t="inlineStr">
        <is>
          <t>智能终端系列</t>
        </is>
      </c>
      <c r="I134" t="inlineStr">
        <is>
          <t>KK200-1</t>
        </is>
      </c>
      <c r="J134" t="inlineStr">
        <is>
          <t>MATERIALS</t>
        </is>
      </c>
      <c r="K134" t="inlineStr">
        <is>
          <t>Unplanned</t>
        </is>
      </c>
      <c r="L134" t="inlineStr">
        <is>
          <t>HACKING STATION</t>
        </is>
      </c>
      <c r="M134" t="inlineStr">
        <is>
          <t>上下料工位</t>
        </is>
      </c>
      <c r="N134" t="inlineStr">
        <is>
          <t>MANUAL BRICK HANDLING</t>
        </is>
      </c>
      <c r="O134" s="59" t="n">
        <v>45929.48541666667</v>
      </c>
      <c r="P134" s="59" t="n">
        <v>45929.493125</v>
      </c>
      <c r="Q134" s="60" t="n">
        <v>11.1</v>
      </c>
      <c r="R134" s="60" t="n">
        <v>0.8575</v>
      </c>
      <c r="S134" t="inlineStr">
        <is>
          <t>团队模拟数据（基于公开单线数据派生）</t>
        </is>
      </c>
      <c r="T134" t="inlineStr">
        <is>
          <t>SIM-v2.2-20260807-20260804</t>
        </is>
      </c>
      <c r="U134" t="inlineStr">
        <is>
          <t>https://zenodo.org/records/17855209</t>
        </is>
      </c>
      <c r="V134" t="inlineStr">
        <is>
          <t>LINE-S01-PRE-20250929</t>
        </is>
      </c>
      <c r="W134" t="inlineStr">
        <is>
          <t>已关联</t>
        </is>
      </c>
      <c r="X134" t="inlineStr">
        <is>
          <t>按班次口径判断</t>
        </is>
      </c>
      <c r="Z134" t="inlineStr">
        <is>
          <t>否</t>
        </is>
      </c>
    </row>
    <row r="135">
      <c r="A135" t="inlineStr">
        <is>
          <t>SIM-STOP-00134</t>
        </is>
      </c>
      <c r="B135" t="inlineStr">
        <is>
          <t>STOP-PRE-00045</t>
        </is>
      </c>
      <c r="C135" t="inlineStr">
        <is>
          <t>LINE-S02-PRE-20250929</t>
        </is>
      </c>
      <c r="D135" t="inlineStr">
        <is>
          <t>SHIFT-PRE-20250929</t>
        </is>
      </c>
      <c r="E135" t="inlineStr">
        <is>
          <t>LINE-S02</t>
        </is>
      </c>
      <c r="F135" t="inlineStr">
        <is>
          <t>改善前</t>
        </is>
      </c>
      <c r="G135" s="57" t="n">
        <v>45929</v>
      </c>
      <c r="H135" t="inlineStr">
        <is>
          <t>视觉设备系列</t>
        </is>
      </c>
      <c r="I135" t="inlineStr">
        <is>
          <t>KK200-1</t>
        </is>
      </c>
      <c r="J135" t="inlineStr">
        <is>
          <t>MATERIALS</t>
        </is>
      </c>
      <c r="K135" t="inlineStr">
        <is>
          <t>Unplanned</t>
        </is>
      </c>
      <c r="L135" t="inlineStr">
        <is>
          <t>HACKING STATION</t>
        </is>
      </c>
      <c r="M135" t="inlineStr">
        <is>
          <t>上下料工位</t>
        </is>
      </c>
      <c r="N135" t="inlineStr">
        <is>
          <t>MANUAL BRICK HANDLING</t>
        </is>
      </c>
      <c r="O135" s="59" t="n">
        <v>45929.49930555555</v>
      </c>
      <c r="P135" s="59" t="n">
        <v>45929.51180555556</v>
      </c>
      <c r="Q135" s="60" t="n">
        <v>18</v>
      </c>
      <c r="R135" s="60" t="n">
        <v>1.395</v>
      </c>
      <c r="S135" t="inlineStr">
        <is>
          <t>团队模拟数据（基于公开单线数据派生）</t>
        </is>
      </c>
      <c r="T135" t="inlineStr">
        <is>
          <t>SIM-v2.2-20260807-20260804</t>
        </is>
      </c>
      <c r="U135" t="inlineStr">
        <is>
          <t>https://zenodo.org/records/17855209</t>
        </is>
      </c>
      <c r="V135" t="inlineStr">
        <is>
          <t>LINE-S02-PRE-20250929</t>
        </is>
      </c>
      <c r="W135" t="inlineStr">
        <is>
          <t>已关联</t>
        </is>
      </c>
      <c r="X135" t="inlineStr">
        <is>
          <t>按班次口径判断</t>
        </is>
      </c>
      <c r="Z135" t="inlineStr">
        <is>
          <t>否</t>
        </is>
      </c>
    </row>
    <row r="136">
      <c r="A136" t="inlineStr">
        <is>
          <t>SIM-STOP-00135</t>
        </is>
      </c>
      <c r="B136" t="inlineStr">
        <is>
          <t>STOP-PRE-00045</t>
        </is>
      </c>
      <c r="C136" t="inlineStr">
        <is>
          <t>LINE-S03-PRE-20250929</t>
        </is>
      </c>
      <c r="D136" t="inlineStr">
        <is>
          <t>SHIFT-PRE-20250929</t>
        </is>
      </c>
      <c r="E136" t="inlineStr">
        <is>
          <t>LINE-S03</t>
        </is>
      </c>
      <c r="F136" t="inlineStr">
        <is>
          <t>改善前</t>
        </is>
      </c>
      <c r="G136" s="57" t="n">
        <v>45929</v>
      </c>
      <c r="H136" t="inlineStr">
        <is>
          <t>音频模组系列</t>
        </is>
      </c>
      <c r="I136" t="inlineStr">
        <is>
          <t>KK200-1</t>
        </is>
      </c>
      <c r="J136" t="inlineStr">
        <is>
          <t>MATERIALS</t>
        </is>
      </c>
      <c r="K136" t="inlineStr">
        <is>
          <t>Unplanned</t>
        </is>
      </c>
      <c r="L136" t="inlineStr">
        <is>
          <t>HACKING STATION</t>
        </is>
      </c>
      <c r="M136" t="inlineStr">
        <is>
          <t>上下料工位</t>
        </is>
      </c>
      <c r="N136" t="inlineStr">
        <is>
          <t>MANUAL BRICK HANDLING</t>
        </is>
      </c>
      <c r="O136" s="59" t="n">
        <v>45929.51319444444</v>
      </c>
      <c r="P136" s="59" t="n">
        <v>45929.523125</v>
      </c>
      <c r="Q136" s="60" t="n">
        <v>14.3</v>
      </c>
      <c r="R136" s="60" t="n">
        <v>1.1048</v>
      </c>
      <c r="S136" t="inlineStr">
        <is>
          <t>团队模拟数据（基于公开单线数据派生）</t>
        </is>
      </c>
      <c r="T136" t="inlineStr">
        <is>
          <t>SIM-v2.2-20260807-20260804</t>
        </is>
      </c>
      <c r="U136" t="inlineStr">
        <is>
          <t>https://zenodo.org/records/17855209</t>
        </is>
      </c>
      <c r="V136" t="inlineStr">
        <is>
          <t>LINE-S03-PRE-20250929</t>
        </is>
      </c>
      <c r="W136" t="inlineStr">
        <is>
          <t>已关联</t>
        </is>
      </c>
      <c r="X136" t="inlineStr">
        <is>
          <t>按班次口径判断</t>
        </is>
      </c>
      <c r="Z136" t="inlineStr">
        <is>
          <t>否</t>
        </is>
      </c>
    </row>
    <row r="137">
      <c r="A137" t="inlineStr">
        <is>
          <t>SIM-STOP-00136</t>
        </is>
      </c>
      <c r="B137" t="inlineStr">
        <is>
          <t>STOP-PRE-00046</t>
        </is>
      </c>
      <c r="C137" t="inlineStr">
        <is>
          <t>LINE-S01-PRE-20250929</t>
        </is>
      </c>
      <c r="D137" t="inlineStr">
        <is>
          <t>SHIFT-PRE-20250929</t>
        </is>
      </c>
      <c r="E137" t="inlineStr">
        <is>
          <t>LINE-S01</t>
        </is>
      </c>
      <c r="F137" t="inlineStr">
        <is>
          <t>改善前</t>
        </is>
      </c>
      <c r="G137" s="57" t="n">
        <v>45929</v>
      </c>
      <c r="H137" t="inlineStr">
        <is>
          <t>智能终端系列</t>
        </is>
      </c>
      <c r="I137" t="inlineStr">
        <is>
          <t>KK200-1</t>
        </is>
      </c>
      <c r="J137" t="inlineStr">
        <is>
          <t>SETUPS-CHANGEOVERS</t>
        </is>
      </c>
      <c r="K137" t="inlineStr">
        <is>
          <t>Unplanned</t>
        </is>
      </c>
      <c r="L137" t="inlineStr">
        <is>
          <t>CUTTER</t>
        </is>
      </c>
      <c r="M137" t="inlineStr">
        <is>
          <t>切割/分板工位</t>
        </is>
      </c>
      <c r="N137" t="inlineStr">
        <is>
          <t>WIRE ROLL REPLACEMENT</t>
        </is>
      </c>
      <c r="O137" s="59" t="n">
        <v>45929.5</v>
      </c>
      <c r="P137" s="59" t="n">
        <v>45929.50868055555</v>
      </c>
      <c r="Q137" s="60" t="n">
        <v>12.5</v>
      </c>
      <c r="R137" s="60" t="n">
        <v>0.8918</v>
      </c>
      <c r="S137" t="inlineStr">
        <is>
          <t>团队模拟数据（基于公开单线数据派生）</t>
        </is>
      </c>
      <c r="T137" t="inlineStr">
        <is>
          <t>SIM-v2.2-20260807-20260804</t>
        </is>
      </c>
      <c r="U137" t="inlineStr">
        <is>
          <t>https://zenodo.org/records/17855209</t>
        </is>
      </c>
      <c r="V137" t="inlineStr">
        <is>
          <t>LINE-S01-PRE-20250929</t>
        </is>
      </c>
      <c r="W137" t="inlineStr">
        <is>
          <t>已关联</t>
        </is>
      </c>
      <c r="X137" t="inlineStr">
        <is>
          <t>按班次口径判断</t>
        </is>
      </c>
      <c r="Z137" t="inlineStr">
        <is>
          <t>是</t>
        </is>
      </c>
      <c r="AA137">
        <f>IFERROR(VLOOKUP(N137,'18_换产标准_模拟'!$B$2:$F$4,3,FALSE),"")</f>
        <v/>
      </c>
      <c r="AB137">
        <f>IFERROR(MAX(Q137-AA137,0),"")</f>
        <v/>
      </c>
      <c r="AC137">
        <f>IFERROR(IF(AB137=0,"达标",IF(AB137&lt;=VLOOKUP(N137,'18_换产标准_模拟'!$B$2:$F$4,4,FALSE)-VLOOKUP(N137,'18_换产标准_模拟'!$B$2:$F$4,3,FALSE),"轻微超时",IF(AB137&lt;=VLOOKUP(N137,'18_换产标准_模拟'!$B$2:$F$4,5,FALSE)-VLOOKUP(N137,'18_换产标准_模拟'!$B$2:$F$4,3,FALSE),"超时","严重超时"))),"")</f>
        <v/>
      </c>
      <c r="AD137">
        <f>IFERROR(INDEX('18_换产标准_模拟'!$A$2:$A$4,MATCH(N137,'18_换产标准_模拟'!$B$2:$B$4,0)),"")</f>
        <v/>
      </c>
      <c r="AE137" t="inlineStr">
        <is>
          <t>团队模拟数据</t>
        </is>
      </c>
    </row>
    <row r="138">
      <c r="A138" t="inlineStr">
        <is>
          <t>SIM-STOP-00137</t>
        </is>
      </c>
      <c r="B138" t="inlineStr">
        <is>
          <t>STOP-PRE-00046</t>
        </is>
      </c>
      <c r="C138" t="inlineStr">
        <is>
          <t>LINE-S02-PRE-20250929</t>
        </is>
      </c>
      <c r="D138" t="inlineStr">
        <is>
          <t>SHIFT-PRE-20250929</t>
        </is>
      </c>
      <c r="E138" t="inlineStr">
        <is>
          <t>LINE-S02</t>
        </is>
      </c>
      <c r="F138" t="inlineStr">
        <is>
          <t>改善前</t>
        </is>
      </c>
      <c r="G138" s="57" t="n">
        <v>45929</v>
      </c>
      <c r="H138" t="inlineStr">
        <is>
          <t>视觉设备系列</t>
        </is>
      </c>
      <c r="I138" t="inlineStr">
        <is>
          <t>KK200-1</t>
        </is>
      </c>
      <c r="J138" t="inlineStr">
        <is>
          <t>SETUPS-CHANGEOVERS</t>
        </is>
      </c>
      <c r="K138" t="inlineStr">
        <is>
          <t>Unplanned</t>
        </is>
      </c>
      <c r="L138" t="inlineStr">
        <is>
          <t>CUTTER</t>
        </is>
      </c>
      <c r="M138" t="inlineStr">
        <is>
          <t>切割/分板工位</t>
        </is>
      </c>
      <c r="N138" t="inlineStr">
        <is>
          <t>WIRE ROLL REPLACEMENT</t>
        </is>
      </c>
      <c r="O138" s="59" t="n">
        <v>45929.51388888889</v>
      </c>
      <c r="P138" s="59" t="n">
        <v>45929.52972222222</v>
      </c>
      <c r="Q138" s="60" t="n">
        <v>22.8</v>
      </c>
      <c r="R138" s="60" t="n">
        <v>1.6313</v>
      </c>
      <c r="S138" t="inlineStr">
        <is>
          <t>团队模拟数据（基于公开单线数据派生）</t>
        </is>
      </c>
      <c r="T138" t="inlineStr">
        <is>
          <t>SIM-v2.2-20260807-20260804</t>
        </is>
      </c>
      <c r="U138" t="inlineStr">
        <is>
          <t>https://zenodo.org/records/17855209</t>
        </is>
      </c>
      <c r="V138" t="inlineStr">
        <is>
          <t>LINE-S02-PRE-20250929</t>
        </is>
      </c>
      <c r="W138" t="inlineStr">
        <is>
          <t>已关联</t>
        </is>
      </c>
      <c r="X138" t="inlineStr">
        <is>
          <t>按班次口径判断</t>
        </is>
      </c>
      <c r="Z138" t="inlineStr">
        <is>
          <t>是</t>
        </is>
      </c>
      <c r="AA138">
        <f>IFERROR(VLOOKUP(N138,'18_换产标准_模拟'!$B$2:$F$4,3,FALSE),"")</f>
        <v/>
      </c>
      <c r="AB138">
        <f>IFERROR(MAX(Q138-AA138,0),"")</f>
        <v/>
      </c>
      <c r="AC138">
        <f>IFERROR(IF(AB138=0,"达标",IF(AB138&lt;=VLOOKUP(N138,'18_换产标准_模拟'!$B$2:$F$4,4,FALSE)-VLOOKUP(N138,'18_换产标准_模拟'!$B$2:$F$4,3,FALSE),"轻微超时",IF(AB138&lt;=VLOOKUP(N138,'18_换产标准_模拟'!$B$2:$F$4,5,FALSE)-VLOOKUP(N138,'18_换产标准_模拟'!$B$2:$F$4,3,FALSE),"超时","严重超时"))),"")</f>
        <v/>
      </c>
      <c r="AD138">
        <f>IFERROR(INDEX('18_换产标准_模拟'!$A$2:$A$4,MATCH(N138,'18_换产标准_模拟'!$B$2:$B$4,0)),"")</f>
        <v/>
      </c>
      <c r="AE138" t="inlineStr">
        <is>
          <t>团队模拟数据</t>
        </is>
      </c>
    </row>
    <row r="139">
      <c r="A139" t="inlineStr">
        <is>
          <t>SIM-STOP-00138</t>
        </is>
      </c>
      <c r="B139" t="inlineStr">
        <is>
          <t>STOP-PRE-00046</t>
        </is>
      </c>
      <c r="C139" t="inlineStr">
        <is>
          <t>LINE-S03-PRE-20250929</t>
        </is>
      </c>
      <c r="D139" t="inlineStr">
        <is>
          <t>SHIFT-PRE-20250929</t>
        </is>
      </c>
      <c r="E139" t="inlineStr">
        <is>
          <t>LINE-S03</t>
        </is>
      </c>
      <c r="F139" t="inlineStr">
        <is>
          <t>改善前</t>
        </is>
      </c>
      <c r="G139" s="57" t="n">
        <v>45929</v>
      </c>
      <c r="H139" t="inlineStr">
        <is>
          <t>音频模组系列</t>
        </is>
      </c>
      <c r="I139" t="inlineStr">
        <is>
          <t>KK200-1</t>
        </is>
      </c>
      <c r="J139" t="inlineStr">
        <is>
          <t>SETUPS-CHANGEOVERS</t>
        </is>
      </c>
      <c r="K139" t="inlineStr">
        <is>
          <t>Unplanned</t>
        </is>
      </c>
      <c r="L139" t="inlineStr">
        <is>
          <t>CUTTER</t>
        </is>
      </c>
      <c r="M139" t="inlineStr">
        <is>
          <t>切割/分板工位</t>
        </is>
      </c>
      <c r="N139" t="inlineStr">
        <is>
          <t>WIRE ROLL REPLACEMENT</t>
        </is>
      </c>
      <c r="O139" s="59" t="n">
        <v>45929.52777777778</v>
      </c>
      <c r="P139" s="59" t="n">
        <v>45929.53756944444</v>
      </c>
      <c r="Q139" s="60" t="n">
        <v>14.1</v>
      </c>
      <c r="R139" s="60" t="n">
        <v>1.0072</v>
      </c>
      <c r="S139" t="inlineStr">
        <is>
          <t>团队模拟数据（基于公开单线数据派生）</t>
        </is>
      </c>
      <c r="T139" t="inlineStr">
        <is>
          <t>SIM-v2.2-20260807-20260804</t>
        </is>
      </c>
      <c r="U139" t="inlineStr">
        <is>
          <t>https://zenodo.org/records/17855209</t>
        </is>
      </c>
      <c r="V139" t="inlineStr">
        <is>
          <t>LINE-S03-PRE-20250929</t>
        </is>
      </c>
      <c r="W139" t="inlineStr">
        <is>
          <t>已关联</t>
        </is>
      </c>
      <c r="X139" t="inlineStr">
        <is>
          <t>按班次口径判断</t>
        </is>
      </c>
      <c r="Z139" t="inlineStr">
        <is>
          <t>是</t>
        </is>
      </c>
      <c r="AA139">
        <f>IFERROR(VLOOKUP(N139,'18_换产标准_模拟'!$B$2:$F$4,3,FALSE),"")</f>
        <v/>
      </c>
      <c r="AB139">
        <f>IFERROR(MAX(Q139-AA139,0),"")</f>
        <v/>
      </c>
      <c r="AC139">
        <f>IFERROR(IF(AB139=0,"达标",IF(AB139&lt;=VLOOKUP(N139,'18_换产标准_模拟'!$B$2:$F$4,4,FALSE)-VLOOKUP(N139,'18_换产标准_模拟'!$B$2:$F$4,3,FALSE),"轻微超时",IF(AB139&lt;=VLOOKUP(N139,'18_换产标准_模拟'!$B$2:$F$4,5,FALSE)-VLOOKUP(N139,'18_换产标准_模拟'!$B$2:$F$4,3,FALSE),"超时","严重超时"))),"")</f>
        <v/>
      </c>
      <c r="AD139">
        <f>IFERROR(INDEX('18_换产标准_模拟'!$A$2:$A$4,MATCH(N139,'18_换产标准_模拟'!$B$2:$B$4,0)),"")</f>
        <v/>
      </c>
      <c r="AE139" t="inlineStr">
        <is>
          <t>团队模拟数据</t>
        </is>
      </c>
    </row>
    <row r="140">
      <c r="A140" t="inlineStr">
        <is>
          <t>SIM-STOP-00139</t>
        </is>
      </c>
      <c r="B140" t="inlineStr">
        <is>
          <t>STOP-PRE-00047</t>
        </is>
      </c>
      <c r="C140" t="inlineStr">
        <is>
          <t>LINE-S01-PRE-20250929</t>
        </is>
      </c>
      <c r="D140" t="inlineStr">
        <is>
          <t>SHIFT-PRE-20250929</t>
        </is>
      </c>
      <c r="E140" t="inlineStr">
        <is>
          <t>LINE-S01</t>
        </is>
      </c>
      <c r="F140" t="inlineStr">
        <is>
          <t>改善前</t>
        </is>
      </c>
      <c r="G140" s="57" t="n">
        <v>45929</v>
      </c>
      <c r="H140" t="inlineStr">
        <is>
          <t>智能终端系列</t>
        </is>
      </c>
      <c r="I140" t="inlineStr">
        <is>
          <t>KK200-1</t>
        </is>
      </c>
      <c r="J140" t="inlineStr">
        <is>
          <t>FAILURE</t>
        </is>
      </c>
      <c r="K140" t="inlineStr">
        <is>
          <t>Unplanned</t>
        </is>
      </c>
      <c r="L140" t="inlineStr">
        <is>
          <t>HACKING STATION</t>
        </is>
      </c>
      <c r="M140" t="inlineStr">
        <is>
          <t>上下料工位</t>
        </is>
      </c>
      <c r="N140" t="inlineStr">
        <is>
          <t>AUTOMATION FAILURE</t>
        </is>
      </c>
      <c r="O140" s="59" t="n">
        <v>45929.51666666667</v>
      </c>
      <c r="P140" s="59" t="n">
        <v>45929.51888888889</v>
      </c>
      <c r="Q140" s="60" t="n">
        <v>3.2</v>
      </c>
      <c r="R140" s="60" t="n">
        <v>0.9261</v>
      </c>
      <c r="S140" t="inlineStr">
        <is>
          <t>团队模拟数据（基于公开单线数据派生）</t>
        </is>
      </c>
      <c r="T140" t="inlineStr">
        <is>
          <t>SIM-v2.2-20260807-20260804</t>
        </is>
      </c>
      <c r="U140" t="inlineStr">
        <is>
          <t>https://zenodo.org/records/17855209</t>
        </is>
      </c>
      <c r="V140" t="inlineStr">
        <is>
          <t>LINE-S01-PRE-20250929</t>
        </is>
      </c>
      <c r="W140" t="inlineStr">
        <is>
          <t>已关联</t>
        </is>
      </c>
      <c r="X140" t="inlineStr">
        <is>
          <t>按班次口径判断</t>
        </is>
      </c>
      <c r="Z140" t="inlineStr">
        <is>
          <t>否</t>
        </is>
      </c>
    </row>
    <row r="141">
      <c r="A141" t="inlineStr">
        <is>
          <t>SIM-STOP-00140</t>
        </is>
      </c>
      <c r="B141" t="inlineStr">
        <is>
          <t>STOP-PRE-00047</t>
        </is>
      </c>
      <c r="C141" t="inlineStr">
        <is>
          <t>LINE-S02-PRE-20250929</t>
        </is>
      </c>
      <c r="D141" t="inlineStr">
        <is>
          <t>SHIFT-PRE-20250929</t>
        </is>
      </c>
      <c r="E141" t="inlineStr">
        <is>
          <t>LINE-S02</t>
        </is>
      </c>
      <c r="F141" t="inlineStr">
        <is>
          <t>改善前</t>
        </is>
      </c>
      <c r="G141" s="57" t="n">
        <v>45929</v>
      </c>
      <c r="H141" t="inlineStr">
        <is>
          <t>视觉设备系列</t>
        </is>
      </c>
      <c r="I141" t="inlineStr">
        <is>
          <t>KK200-1</t>
        </is>
      </c>
      <c r="J141" t="inlineStr">
        <is>
          <t>FAILURE</t>
        </is>
      </c>
      <c r="K141" t="inlineStr">
        <is>
          <t>Unplanned</t>
        </is>
      </c>
      <c r="L141" t="inlineStr">
        <is>
          <t>HACKING STATION</t>
        </is>
      </c>
      <c r="M141" t="inlineStr">
        <is>
          <t>上下料工位</t>
        </is>
      </c>
      <c r="N141" t="inlineStr">
        <is>
          <t>AUTOMATION FAILURE</t>
        </is>
      </c>
      <c r="O141" s="59" t="n">
        <v>45929.53055555555</v>
      </c>
      <c r="P141" s="59" t="n">
        <v>45929.53388888889</v>
      </c>
      <c r="Q141" s="60" t="n">
        <v>4.8</v>
      </c>
      <c r="R141" s="60" t="n">
        <v>1.3575</v>
      </c>
      <c r="S141" t="inlineStr">
        <is>
          <t>团队模拟数据（基于公开单线数据派生）</t>
        </is>
      </c>
      <c r="T141" t="inlineStr">
        <is>
          <t>SIM-v2.2-20260807-20260804</t>
        </is>
      </c>
      <c r="U141" t="inlineStr">
        <is>
          <t>https://zenodo.org/records/17855209</t>
        </is>
      </c>
      <c r="V141" t="inlineStr">
        <is>
          <t>LINE-S02-PRE-20250929</t>
        </is>
      </c>
      <c r="W141" t="inlineStr">
        <is>
          <t>已关联</t>
        </is>
      </c>
      <c r="X141" t="inlineStr">
        <is>
          <t>按班次口径判断</t>
        </is>
      </c>
      <c r="Z141" t="inlineStr">
        <is>
          <t>否</t>
        </is>
      </c>
    </row>
    <row r="142">
      <c r="A142" t="inlineStr">
        <is>
          <t>SIM-STOP-00141</t>
        </is>
      </c>
      <c r="B142" t="inlineStr">
        <is>
          <t>STOP-PRE-00047</t>
        </is>
      </c>
      <c r="C142" t="inlineStr">
        <is>
          <t>LINE-S03-PRE-20250929</t>
        </is>
      </c>
      <c r="D142" t="inlineStr">
        <is>
          <t>SHIFT-PRE-20250929</t>
        </is>
      </c>
      <c r="E142" t="inlineStr">
        <is>
          <t>LINE-S03</t>
        </is>
      </c>
      <c r="F142" t="inlineStr">
        <is>
          <t>改善前</t>
        </is>
      </c>
      <c r="G142" s="57" t="n">
        <v>45929</v>
      </c>
      <c r="H142" t="inlineStr">
        <is>
          <t>音频模组系列</t>
        </is>
      </c>
      <c r="I142" t="inlineStr">
        <is>
          <t>KK200-1</t>
        </is>
      </c>
      <c r="J142" t="inlineStr">
        <is>
          <t>FAILURE</t>
        </is>
      </c>
      <c r="K142" t="inlineStr">
        <is>
          <t>Unplanned</t>
        </is>
      </c>
      <c r="L142" t="inlineStr">
        <is>
          <t>HACKING STATION</t>
        </is>
      </c>
      <c r="M142" t="inlineStr">
        <is>
          <t>上下料工位</t>
        </is>
      </c>
      <c r="N142" t="inlineStr">
        <is>
          <t>AUTOMATION FAILURE</t>
        </is>
      </c>
      <c r="O142" s="59" t="n">
        <v>45929.54444444444</v>
      </c>
      <c r="P142" s="59" t="n">
        <v>45929.54708333333</v>
      </c>
      <c r="Q142" s="60" t="n">
        <v>3.8</v>
      </c>
      <c r="R142" s="60" t="n">
        <v>1.0738</v>
      </c>
      <c r="S142" t="inlineStr">
        <is>
          <t>团队模拟数据（基于公开单线数据派生）</t>
        </is>
      </c>
      <c r="T142" t="inlineStr">
        <is>
          <t>SIM-v2.2-20260807-20260804</t>
        </is>
      </c>
      <c r="U142" t="inlineStr">
        <is>
          <t>https://zenodo.org/records/17855209</t>
        </is>
      </c>
      <c r="V142" t="inlineStr">
        <is>
          <t>LINE-S03-PRE-20250929</t>
        </is>
      </c>
      <c r="W142" t="inlineStr">
        <is>
          <t>已关联</t>
        </is>
      </c>
      <c r="X142" t="inlineStr">
        <is>
          <t>按班次口径判断</t>
        </is>
      </c>
      <c r="Z142" t="inlineStr">
        <is>
          <t>否</t>
        </is>
      </c>
    </row>
    <row r="143">
      <c r="A143" t="inlineStr">
        <is>
          <t>SIM-STOP-00142</t>
        </is>
      </c>
      <c r="B143" t="inlineStr">
        <is>
          <t>STOP-PRE-00048</t>
        </is>
      </c>
      <c r="C143" t="inlineStr">
        <is>
          <t>LINE-S01-PRE-20250929</t>
        </is>
      </c>
      <c r="D143" t="inlineStr">
        <is>
          <t>SHIFT-PRE-20250929</t>
        </is>
      </c>
      <c r="E143" t="inlineStr">
        <is>
          <t>LINE-S01</t>
        </is>
      </c>
      <c r="F143" t="inlineStr">
        <is>
          <t>改善前</t>
        </is>
      </c>
      <c r="G143" s="57" t="n">
        <v>45929</v>
      </c>
      <c r="H143" t="inlineStr">
        <is>
          <t>智能终端系列</t>
        </is>
      </c>
      <c r="I143" t="inlineStr">
        <is>
          <t>KK200-1</t>
        </is>
      </c>
      <c r="J143" t="inlineStr">
        <is>
          <t>FAILURE</t>
        </is>
      </c>
      <c r="K143" t="inlineStr">
        <is>
          <t>Unplanned</t>
        </is>
      </c>
      <c r="L143" t="inlineStr">
        <is>
          <t>CUTTER</t>
        </is>
      </c>
      <c r="M143" t="inlineStr">
        <is>
          <t>切割/分板工位</t>
        </is>
      </c>
      <c r="N143" t="inlineStr">
        <is>
          <t>MECHANICAL FAILURE</t>
        </is>
      </c>
      <c r="O143" s="59" t="n">
        <v>45929.54236111111</v>
      </c>
      <c r="P143" s="59" t="n">
        <v>45929.549375</v>
      </c>
      <c r="Q143" s="60" t="n">
        <v>10.1</v>
      </c>
      <c r="R143" s="60" t="n">
        <v>0.8673</v>
      </c>
      <c r="S143" t="inlineStr">
        <is>
          <t>团队模拟数据（基于公开单线数据派生）</t>
        </is>
      </c>
      <c r="T143" t="inlineStr">
        <is>
          <t>SIM-v2.2-20260807-20260804</t>
        </is>
      </c>
      <c r="U143" t="inlineStr">
        <is>
          <t>https://zenodo.org/records/17855209</t>
        </is>
      </c>
      <c r="V143" t="inlineStr">
        <is>
          <t>LINE-S01-PRE-20250929</t>
        </is>
      </c>
      <c r="W143" t="inlineStr">
        <is>
          <t>已关联</t>
        </is>
      </c>
      <c r="X143" t="inlineStr">
        <is>
          <t>按班次口径判断</t>
        </is>
      </c>
      <c r="Z143" t="inlineStr">
        <is>
          <t>否</t>
        </is>
      </c>
    </row>
    <row r="144">
      <c r="A144" t="inlineStr">
        <is>
          <t>SIM-STOP-00143</t>
        </is>
      </c>
      <c r="B144" t="inlineStr">
        <is>
          <t>STOP-PRE-00048</t>
        </is>
      </c>
      <c r="C144" t="inlineStr">
        <is>
          <t>LINE-S02-PRE-20250929</t>
        </is>
      </c>
      <c r="D144" t="inlineStr">
        <is>
          <t>SHIFT-PRE-20250929</t>
        </is>
      </c>
      <c r="E144" t="inlineStr">
        <is>
          <t>LINE-S02</t>
        </is>
      </c>
      <c r="F144" t="inlineStr">
        <is>
          <t>改善前</t>
        </is>
      </c>
      <c r="G144" s="57" t="n">
        <v>45929</v>
      </c>
      <c r="H144" t="inlineStr">
        <is>
          <t>视觉设备系列</t>
        </is>
      </c>
      <c r="I144" t="inlineStr">
        <is>
          <t>KK200-1</t>
        </is>
      </c>
      <c r="J144" t="inlineStr">
        <is>
          <t>FAILURE</t>
        </is>
      </c>
      <c r="K144" t="inlineStr">
        <is>
          <t>Unplanned</t>
        </is>
      </c>
      <c r="L144" t="inlineStr">
        <is>
          <t>CUTTER</t>
        </is>
      </c>
      <c r="M144" t="inlineStr">
        <is>
          <t>切割/分板工位</t>
        </is>
      </c>
      <c r="N144" t="inlineStr">
        <is>
          <t>MECHANICAL FAILURE</t>
        </is>
      </c>
      <c r="O144" s="59" t="n">
        <v>45929.55625</v>
      </c>
      <c r="P144" s="59" t="n">
        <v>45929.57055555555</v>
      </c>
      <c r="Q144" s="60" t="n">
        <v>20.6</v>
      </c>
      <c r="R144" s="60" t="n">
        <v>1.7625</v>
      </c>
      <c r="S144" t="inlineStr">
        <is>
          <t>团队模拟数据（基于公开单线数据派生）</t>
        </is>
      </c>
      <c r="T144" t="inlineStr">
        <is>
          <t>SIM-v2.2-20260807-20260804</t>
        </is>
      </c>
      <c r="U144" t="inlineStr">
        <is>
          <t>https://zenodo.org/records/17855209</t>
        </is>
      </c>
      <c r="V144" t="inlineStr">
        <is>
          <t>LINE-S02-PRE-20250929</t>
        </is>
      </c>
      <c r="W144" t="inlineStr">
        <is>
          <t>已关联</t>
        </is>
      </c>
      <c r="X144" t="inlineStr">
        <is>
          <t>按班次口径判断</t>
        </is>
      </c>
      <c r="Z144" t="inlineStr">
        <is>
          <t>否</t>
        </is>
      </c>
    </row>
    <row r="145">
      <c r="A145" t="inlineStr">
        <is>
          <t>SIM-STOP-00144</t>
        </is>
      </c>
      <c r="B145" t="inlineStr">
        <is>
          <t>STOP-PRE-00048</t>
        </is>
      </c>
      <c r="C145" t="inlineStr">
        <is>
          <t>LINE-S03-PRE-20250929</t>
        </is>
      </c>
      <c r="D145" t="inlineStr">
        <is>
          <t>SHIFT-PRE-20250929</t>
        </is>
      </c>
      <c r="E145" t="inlineStr">
        <is>
          <t>LINE-S03</t>
        </is>
      </c>
      <c r="F145" t="inlineStr">
        <is>
          <t>改善前</t>
        </is>
      </c>
      <c r="G145" s="57" t="n">
        <v>45929</v>
      </c>
      <c r="H145" t="inlineStr">
        <is>
          <t>音频模组系列</t>
        </is>
      </c>
      <c r="I145" t="inlineStr">
        <is>
          <t>KK200-1</t>
        </is>
      </c>
      <c r="J145" t="inlineStr">
        <is>
          <t>FAILURE</t>
        </is>
      </c>
      <c r="K145" t="inlineStr">
        <is>
          <t>Unplanned</t>
        </is>
      </c>
      <c r="L145" t="inlineStr">
        <is>
          <t>CUTTER</t>
        </is>
      </c>
      <c r="M145" t="inlineStr">
        <is>
          <t>切割/分板工位</t>
        </is>
      </c>
      <c r="N145" t="inlineStr">
        <is>
          <t>MECHANICAL FAILURE</t>
        </is>
      </c>
      <c r="O145" s="59" t="n">
        <v>45929.57013888889</v>
      </c>
      <c r="P145" s="59" t="n">
        <v>45929.578125</v>
      </c>
      <c r="Q145" s="60" t="n">
        <v>11.5</v>
      </c>
      <c r="R145" s="60" t="n">
        <v>0.98</v>
      </c>
      <c r="S145" t="inlineStr">
        <is>
          <t>团队模拟数据（基于公开单线数据派生）</t>
        </is>
      </c>
      <c r="T145" t="inlineStr">
        <is>
          <t>SIM-v2.2-20260807-20260804</t>
        </is>
      </c>
      <c r="U145" t="inlineStr">
        <is>
          <t>https://zenodo.org/records/17855209</t>
        </is>
      </c>
      <c r="V145" t="inlineStr">
        <is>
          <t>LINE-S03-PRE-20250929</t>
        </is>
      </c>
      <c r="W145" t="inlineStr">
        <is>
          <t>已关联</t>
        </is>
      </c>
      <c r="X145" t="inlineStr">
        <is>
          <t>按班次口径判断</t>
        </is>
      </c>
      <c r="Z145" t="inlineStr">
        <is>
          <t>否</t>
        </is>
      </c>
    </row>
    <row r="146">
      <c r="A146" t="inlineStr">
        <is>
          <t>SIM-STOP-00145</t>
        </is>
      </c>
      <c r="B146" t="inlineStr">
        <is>
          <t>STOP-PRE-00049</t>
        </is>
      </c>
      <c r="C146" t="inlineStr">
        <is>
          <t>LINE-S01-PRE-20250929</t>
        </is>
      </c>
      <c r="D146" t="inlineStr">
        <is>
          <t>SHIFT-PRE-20250929</t>
        </is>
      </c>
      <c r="E146" t="inlineStr">
        <is>
          <t>LINE-S01</t>
        </is>
      </c>
      <c r="F146" t="inlineStr">
        <is>
          <t>改善前</t>
        </is>
      </c>
      <c r="G146" s="57" t="n">
        <v>45929</v>
      </c>
      <c r="H146" t="inlineStr">
        <is>
          <t>智能终端系列</t>
        </is>
      </c>
      <c r="I146" t="inlineStr">
        <is>
          <t>KK200-1</t>
        </is>
      </c>
      <c r="J146" t="inlineStr">
        <is>
          <t>MATERIALS</t>
        </is>
      </c>
      <c r="K146" t="inlineStr">
        <is>
          <t>Unplanned</t>
        </is>
      </c>
      <c r="L146" t="inlineStr">
        <is>
          <t>HACKING STATION</t>
        </is>
      </c>
      <c r="M146" t="inlineStr">
        <is>
          <t>上下料工位</t>
        </is>
      </c>
      <c r="N146" t="inlineStr">
        <is>
          <t>MANUAL BRICK HANDLING</t>
        </is>
      </c>
      <c r="O146" s="59" t="n">
        <v>45929.59861111111</v>
      </c>
      <c r="P146" s="59" t="n">
        <v>45929.60145833333</v>
      </c>
      <c r="Q146" s="60" t="n">
        <v>4.1</v>
      </c>
      <c r="R146" s="60" t="n">
        <v>0.9016</v>
      </c>
      <c r="S146" t="inlineStr">
        <is>
          <t>团队模拟数据（基于公开单线数据派生）</t>
        </is>
      </c>
      <c r="T146" t="inlineStr">
        <is>
          <t>SIM-v2.2-20260807-20260804</t>
        </is>
      </c>
      <c r="U146" t="inlineStr">
        <is>
          <t>https://zenodo.org/records/17855209</t>
        </is>
      </c>
      <c r="V146" t="inlineStr">
        <is>
          <t>LINE-S01-PRE-20250929</t>
        </is>
      </c>
      <c r="W146" t="inlineStr">
        <is>
          <t>已关联</t>
        </is>
      </c>
      <c r="X146" t="inlineStr">
        <is>
          <t>按班次口径判断</t>
        </is>
      </c>
      <c r="Z146" t="inlineStr">
        <is>
          <t>否</t>
        </is>
      </c>
    </row>
    <row r="147">
      <c r="A147" t="inlineStr">
        <is>
          <t>SIM-STOP-00146</t>
        </is>
      </c>
      <c r="B147" t="inlineStr">
        <is>
          <t>STOP-PRE-00049</t>
        </is>
      </c>
      <c r="C147" t="inlineStr">
        <is>
          <t>LINE-S02-PRE-20250929</t>
        </is>
      </c>
      <c r="D147" t="inlineStr">
        <is>
          <t>SHIFT-PRE-20250929</t>
        </is>
      </c>
      <c r="E147" t="inlineStr">
        <is>
          <t>LINE-S02</t>
        </is>
      </c>
      <c r="F147" t="inlineStr">
        <is>
          <t>改善前</t>
        </is>
      </c>
      <c r="G147" s="57" t="n">
        <v>45929</v>
      </c>
      <c r="H147" t="inlineStr">
        <is>
          <t>视觉设备系列</t>
        </is>
      </c>
      <c r="I147" t="inlineStr">
        <is>
          <t>KK200-1</t>
        </is>
      </c>
      <c r="J147" t="inlineStr">
        <is>
          <t>MATERIALS</t>
        </is>
      </c>
      <c r="K147" t="inlineStr">
        <is>
          <t>Unplanned</t>
        </is>
      </c>
      <c r="L147" t="inlineStr">
        <is>
          <t>HACKING STATION</t>
        </is>
      </c>
      <c r="M147" t="inlineStr">
        <is>
          <t>上下料工位</t>
        </is>
      </c>
      <c r="N147" t="inlineStr">
        <is>
          <t>MANUAL BRICK HANDLING</t>
        </is>
      </c>
      <c r="O147" s="59" t="n">
        <v>45929.6125</v>
      </c>
      <c r="P147" s="59" t="n">
        <v>45929.61673611111</v>
      </c>
      <c r="Q147" s="60" t="n">
        <v>6.1</v>
      </c>
      <c r="R147" s="60" t="n">
        <v>1.32</v>
      </c>
      <c r="S147" t="inlineStr">
        <is>
          <t>团队模拟数据（基于公开单线数据派生）</t>
        </is>
      </c>
      <c r="T147" t="inlineStr">
        <is>
          <t>SIM-v2.2-20260807-20260804</t>
        </is>
      </c>
      <c r="U147" t="inlineStr">
        <is>
          <t>https://zenodo.org/records/17855209</t>
        </is>
      </c>
      <c r="V147" t="inlineStr">
        <is>
          <t>LINE-S02-PRE-20250929</t>
        </is>
      </c>
      <c r="W147" t="inlineStr">
        <is>
          <t>已关联</t>
        </is>
      </c>
      <c r="X147" t="inlineStr">
        <is>
          <t>按班次口径判断</t>
        </is>
      </c>
      <c r="Z147" t="inlineStr">
        <is>
          <t>否</t>
        </is>
      </c>
    </row>
    <row r="148">
      <c r="A148" t="inlineStr">
        <is>
          <t>SIM-STOP-00147</t>
        </is>
      </c>
      <c r="B148" t="inlineStr">
        <is>
          <t>STOP-PRE-00049</t>
        </is>
      </c>
      <c r="C148" t="inlineStr">
        <is>
          <t>LINE-S03-PRE-20250929</t>
        </is>
      </c>
      <c r="D148" t="inlineStr">
        <is>
          <t>SHIFT-PRE-20250929</t>
        </is>
      </c>
      <c r="E148" t="inlineStr">
        <is>
          <t>LINE-S03</t>
        </is>
      </c>
      <c r="F148" t="inlineStr">
        <is>
          <t>改善前</t>
        </is>
      </c>
      <c r="G148" s="57" t="n">
        <v>45929</v>
      </c>
      <c r="H148" t="inlineStr">
        <is>
          <t>音频模组系列</t>
        </is>
      </c>
      <c r="I148" t="inlineStr">
        <is>
          <t>KK200-1</t>
        </is>
      </c>
      <c r="J148" t="inlineStr">
        <is>
          <t>MATERIALS</t>
        </is>
      </c>
      <c r="K148" t="inlineStr">
        <is>
          <t>Unplanned</t>
        </is>
      </c>
      <c r="L148" t="inlineStr">
        <is>
          <t>HACKING STATION</t>
        </is>
      </c>
      <c r="M148" t="inlineStr">
        <is>
          <t>上下料工位</t>
        </is>
      </c>
      <c r="N148" t="inlineStr">
        <is>
          <t>MANUAL BRICK HANDLING</t>
        </is>
      </c>
      <c r="O148" s="59" t="n">
        <v>45929.62638888889</v>
      </c>
      <c r="P148" s="59" t="n">
        <v>45929.63006944444</v>
      </c>
      <c r="Q148" s="60" t="n">
        <v>5.3</v>
      </c>
      <c r="R148" s="60" t="n">
        <v>1.1606</v>
      </c>
      <c r="S148" t="inlineStr">
        <is>
          <t>团队模拟数据（基于公开单线数据派生）</t>
        </is>
      </c>
      <c r="T148" t="inlineStr">
        <is>
          <t>SIM-v2.2-20260807-20260804</t>
        </is>
      </c>
      <c r="U148" t="inlineStr">
        <is>
          <t>https://zenodo.org/records/17855209</t>
        </is>
      </c>
      <c r="V148" t="inlineStr">
        <is>
          <t>LINE-S03-PRE-20250929</t>
        </is>
      </c>
      <c r="W148" t="inlineStr">
        <is>
          <t>已关联</t>
        </is>
      </c>
      <c r="X148" t="inlineStr">
        <is>
          <t>按班次口径判断</t>
        </is>
      </c>
      <c r="Z148" t="inlineStr">
        <is>
          <t>否</t>
        </is>
      </c>
    </row>
    <row r="149">
      <c r="A149" t="inlineStr">
        <is>
          <t>SIM-STOP-00148</t>
        </is>
      </c>
      <c r="B149" t="inlineStr">
        <is>
          <t>STOP-PRE-00050</t>
        </is>
      </c>
      <c r="C149" t="inlineStr">
        <is>
          <t>LINE-S01-PRE-20250929</t>
        </is>
      </c>
      <c r="D149" t="inlineStr">
        <is>
          <t>SHIFT-PRE-20250929</t>
        </is>
      </c>
      <c r="E149" t="inlineStr">
        <is>
          <t>LINE-S01</t>
        </is>
      </c>
      <c r="F149" t="inlineStr">
        <is>
          <t>改善前</t>
        </is>
      </c>
      <c r="G149" s="57" t="n">
        <v>45929</v>
      </c>
      <c r="H149" t="inlineStr">
        <is>
          <t>智能终端系列</t>
        </is>
      </c>
      <c r="I149" t="inlineStr">
        <is>
          <t>KK200-1</t>
        </is>
      </c>
      <c r="J149" t="inlineStr">
        <is>
          <t>MATERIALS</t>
        </is>
      </c>
      <c r="K149" t="inlineStr">
        <is>
          <t>Unplanned</t>
        </is>
      </c>
      <c r="L149" t="inlineStr">
        <is>
          <t>HACKING STATION</t>
        </is>
      </c>
      <c r="M149" t="inlineStr">
        <is>
          <t>上下料工位</t>
        </is>
      </c>
      <c r="N149" t="inlineStr">
        <is>
          <t>MANUAL BRICK HANDLING</t>
        </is>
      </c>
      <c r="O149" s="59" t="n">
        <v>45929.60555555556</v>
      </c>
      <c r="P149" s="59" t="n">
        <v>45929.60930555555</v>
      </c>
      <c r="Q149" s="60" t="n">
        <v>5.4</v>
      </c>
      <c r="R149" s="60" t="n">
        <v>0.8428</v>
      </c>
      <c r="S149" t="inlineStr">
        <is>
          <t>团队模拟数据（基于公开单线数据派生）</t>
        </is>
      </c>
      <c r="T149" t="inlineStr">
        <is>
          <t>SIM-v2.2-20260807-20260804</t>
        </is>
      </c>
      <c r="U149" t="inlineStr">
        <is>
          <t>https://zenodo.org/records/17855209</t>
        </is>
      </c>
      <c r="V149" t="inlineStr">
        <is>
          <t>LINE-S01-PRE-20250929</t>
        </is>
      </c>
      <c r="W149" t="inlineStr">
        <is>
          <t>已关联</t>
        </is>
      </c>
      <c r="X149" t="inlineStr">
        <is>
          <t>按班次口径判断</t>
        </is>
      </c>
      <c r="Z149" t="inlineStr">
        <is>
          <t>否</t>
        </is>
      </c>
    </row>
    <row r="150">
      <c r="A150" t="inlineStr">
        <is>
          <t>SIM-STOP-00149</t>
        </is>
      </c>
      <c r="B150" t="inlineStr">
        <is>
          <t>STOP-PRE-00050</t>
        </is>
      </c>
      <c r="C150" t="inlineStr">
        <is>
          <t>LINE-S02-PRE-20250929</t>
        </is>
      </c>
      <c r="D150" t="inlineStr">
        <is>
          <t>SHIFT-PRE-20250929</t>
        </is>
      </c>
      <c r="E150" t="inlineStr">
        <is>
          <t>LINE-S02</t>
        </is>
      </c>
      <c r="F150" t="inlineStr">
        <is>
          <t>改善前</t>
        </is>
      </c>
      <c r="G150" s="57" t="n">
        <v>45929</v>
      </c>
      <c r="H150" t="inlineStr">
        <is>
          <t>视觉设备系列</t>
        </is>
      </c>
      <c r="I150" t="inlineStr">
        <is>
          <t>KK200-1</t>
        </is>
      </c>
      <c r="J150" t="inlineStr">
        <is>
          <t>MATERIALS</t>
        </is>
      </c>
      <c r="K150" t="inlineStr">
        <is>
          <t>Unplanned</t>
        </is>
      </c>
      <c r="L150" t="inlineStr">
        <is>
          <t>HACKING STATION</t>
        </is>
      </c>
      <c r="M150" t="inlineStr">
        <is>
          <t>上下料工位</t>
        </is>
      </c>
      <c r="N150" t="inlineStr">
        <is>
          <t>MANUAL BRICK HANDLING</t>
        </is>
      </c>
      <c r="O150" s="59" t="n">
        <v>45929.61944444444</v>
      </c>
      <c r="P150" s="59" t="n">
        <v>45929.62555555555</v>
      </c>
      <c r="Q150" s="60" t="n">
        <v>8.800000000000001</v>
      </c>
      <c r="R150" s="60" t="n">
        <v>1.3725</v>
      </c>
      <c r="S150" t="inlineStr">
        <is>
          <t>团队模拟数据（基于公开单线数据派生）</t>
        </is>
      </c>
      <c r="T150" t="inlineStr">
        <is>
          <t>SIM-v2.2-20260807-20260804</t>
        </is>
      </c>
      <c r="U150" t="inlineStr">
        <is>
          <t>https://zenodo.org/records/17855209</t>
        </is>
      </c>
      <c r="V150" t="inlineStr">
        <is>
          <t>LINE-S02-PRE-20250929</t>
        </is>
      </c>
      <c r="W150" t="inlineStr">
        <is>
          <t>已关联</t>
        </is>
      </c>
      <c r="X150" t="inlineStr">
        <is>
          <t>按班次口径判断</t>
        </is>
      </c>
      <c r="Z150" t="inlineStr">
        <is>
          <t>否</t>
        </is>
      </c>
    </row>
    <row r="151">
      <c r="A151" t="inlineStr">
        <is>
          <t>SIM-STOP-00150</t>
        </is>
      </c>
      <c r="B151" t="inlineStr">
        <is>
          <t>STOP-PRE-00050</t>
        </is>
      </c>
      <c r="C151" t="inlineStr">
        <is>
          <t>LINE-S03-PRE-20250929</t>
        </is>
      </c>
      <c r="D151" t="inlineStr">
        <is>
          <t>SHIFT-PRE-20250929</t>
        </is>
      </c>
      <c r="E151" t="inlineStr">
        <is>
          <t>LINE-S03</t>
        </is>
      </c>
      <c r="F151" t="inlineStr">
        <is>
          <t>改善前</t>
        </is>
      </c>
      <c r="G151" s="57" t="n">
        <v>45929</v>
      </c>
      <c r="H151" t="inlineStr">
        <is>
          <t>音频模组系列</t>
        </is>
      </c>
      <c r="I151" t="inlineStr">
        <is>
          <t>KK200-1</t>
        </is>
      </c>
      <c r="J151" t="inlineStr">
        <is>
          <t>MATERIALS</t>
        </is>
      </c>
      <c r="K151" t="inlineStr">
        <is>
          <t>Unplanned</t>
        </is>
      </c>
      <c r="L151" t="inlineStr">
        <is>
          <t>HACKING STATION</t>
        </is>
      </c>
      <c r="M151" t="inlineStr">
        <is>
          <t>上下料工位</t>
        </is>
      </c>
      <c r="N151" t="inlineStr">
        <is>
          <t>MANUAL BRICK HANDLING</t>
        </is>
      </c>
      <c r="O151" s="59" t="n">
        <v>45929.63333333333</v>
      </c>
      <c r="P151" s="59" t="n">
        <v>45929.63819444444</v>
      </c>
      <c r="Q151" s="60" t="n">
        <v>7</v>
      </c>
      <c r="R151" s="60" t="n">
        <v>1.0862</v>
      </c>
      <c r="S151" t="inlineStr">
        <is>
          <t>团队模拟数据（基于公开单线数据派生）</t>
        </is>
      </c>
      <c r="T151" t="inlineStr">
        <is>
          <t>SIM-v2.2-20260807-20260804</t>
        </is>
      </c>
      <c r="U151" t="inlineStr">
        <is>
          <t>https://zenodo.org/records/17855209</t>
        </is>
      </c>
      <c r="V151" t="inlineStr">
        <is>
          <t>LINE-S03-PRE-20250929</t>
        </is>
      </c>
      <c r="W151" t="inlineStr">
        <is>
          <t>已关联</t>
        </is>
      </c>
      <c r="X151" t="inlineStr">
        <is>
          <t>按班次口径判断</t>
        </is>
      </c>
      <c r="Z151" t="inlineStr">
        <is>
          <t>否</t>
        </is>
      </c>
    </row>
    <row r="152">
      <c r="A152" t="inlineStr">
        <is>
          <t>SIM-STOP-00151</t>
        </is>
      </c>
      <c r="B152" t="inlineStr">
        <is>
          <t>STOP-PRE-00051</t>
        </is>
      </c>
      <c r="C152" t="inlineStr">
        <is>
          <t>LINE-S01-PRE-20250929</t>
        </is>
      </c>
      <c r="D152" t="inlineStr">
        <is>
          <t>SHIFT-PRE-20250929</t>
        </is>
      </c>
      <c r="E152" t="inlineStr">
        <is>
          <t>LINE-S01</t>
        </is>
      </c>
      <c r="F152" t="inlineStr">
        <is>
          <t>改善前</t>
        </is>
      </c>
      <c r="G152" s="57" t="n">
        <v>45929</v>
      </c>
      <c r="H152" t="inlineStr">
        <is>
          <t>智能终端系列</t>
        </is>
      </c>
      <c r="I152" t="inlineStr">
        <is>
          <t>KK250</t>
        </is>
      </c>
      <c r="J152" t="inlineStr">
        <is>
          <t>SETUPS-CHANGEOVERS</t>
        </is>
      </c>
      <c r="K152" t="inlineStr">
        <is>
          <t>Planned - Included in OEE</t>
        </is>
      </c>
      <c r="L152" t="inlineStr">
        <is>
          <t>EXTRUDER PRESS</t>
        </is>
      </c>
      <c r="M152" t="inlineStr">
        <is>
          <t>主加工工位</t>
        </is>
      </c>
      <c r="N152" t="inlineStr">
        <is>
          <t>MATERIAL CHANGEOVER</t>
        </is>
      </c>
      <c r="O152" s="59" t="n">
        <v>45929.64027777778</v>
      </c>
      <c r="P152" s="59" t="n">
        <v>45929.64826388889</v>
      </c>
      <c r="Q152" s="60" t="n">
        <v>11.5</v>
      </c>
      <c r="R152" s="60" t="n">
        <v>0.9550999999999999</v>
      </c>
      <c r="S152" t="inlineStr">
        <is>
          <t>团队模拟数据（基于公开单线数据派生）</t>
        </is>
      </c>
      <c r="T152" t="inlineStr">
        <is>
          <t>SIM-v2.2-20260807-20260804</t>
        </is>
      </c>
      <c r="U152" t="inlineStr">
        <is>
          <t>https://zenodo.org/records/17855209</t>
        </is>
      </c>
      <c r="V152" t="inlineStr">
        <is>
          <t>LINE-S01-PRE-20250929</t>
        </is>
      </c>
      <c r="W152" t="inlineStr">
        <is>
          <t>已关联</t>
        </is>
      </c>
      <c r="X152" t="inlineStr">
        <is>
          <t>按班次口径判断</t>
        </is>
      </c>
      <c r="Z152" t="inlineStr">
        <is>
          <t>是</t>
        </is>
      </c>
      <c r="AA152">
        <f>IFERROR(VLOOKUP(N152,'18_换产标准_模拟'!$B$2:$F$4,3,FALSE),"")</f>
        <v/>
      </c>
      <c r="AB152">
        <f>IFERROR(MAX(Q152-AA152,0),"")</f>
        <v/>
      </c>
      <c r="AC152">
        <f>IFERROR(IF(AB152=0,"达标",IF(AB152&lt;=VLOOKUP(N152,'18_换产标准_模拟'!$B$2:$F$4,4,FALSE)-VLOOKUP(N152,'18_换产标准_模拟'!$B$2:$F$4,3,FALSE),"轻微超时",IF(AB152&lt;=VLOOKUP(N152,'18_换产标准_模拟'!$B$2:$F$4,5,FALSE)-VLOOKUP(N152,'18_换产标准_模拟'!$B$2:$F$4,3,FALSE),"超时","严重超时"))),"")</f>
        <v/>
      </c>
      <c r="AD152">
        <f>IFERROR(INDEX('18_换产标准_模拟'!$A$2:$A$4,MATCH(N152,'18_换产标准_模拟'!$B$2:$B$4,0)),"")</f>
        <v/>
      </c>
      <c r="AE152" t="inlineStr">
        <is>
          <t>团队模拟数据</t>
        </is>
      </c>
    </row>
    <row r="153">
      <c r="A153" t="inlineStr">
        <is>
          <t>SIM-STOP-00152</t>
        </is>
      </c>
      <c r="B153" t="inlineStr">
        <is>
          <t>STOP-PRE-00051</t>
        </is>
      </c>
      <c r="C153" t="inlineStr">
        <is>
          <t>LINE-S02-PRE-20250929</t>
        </is>
      </c>
      <c r="D153" t="inlineStr">
        <is>
          <t>SHIFT-PRE-20250929</t>
        </is>
      </c>
      <c r="E153" t="inlineStr">
        <is>
          <t>LINE-S02</t>
        </is>
      </c>
      <c r="F153" t="inlineStr">
        <is>
          <t>改善前</t>
        </is>
      </c>
      <c r="G153" s="57" t="n">
        <v>45929</v>
      </c>
      <c r="H153" t="inlineStr">
        <is>
          <t>视觉设备系列</t>
        </is>
      </c>
      <c r="I153" t="inlineStr">
        <is>
          <t>KK250</t>
        </is>
      </c>
      <c r="J153" t="inlineStr">
        <is>
          <t>SETUPS-CHANGEOVERS</t>
        </is>
      </c>
      <c r="K153" t="inlineStr">
        <is>
          <t>Planned - Included in OEE</t>
        </is>
      </c>
      <c r="L153" t="inlineStr">
        <is>
          <t>EXTRUDER PRESS</t>
        </is>
      </c>
      <c r="M153" t="inlineStr">
        <is>
          <t>主加工工位</t>
        </is>
      </c>
      <c r="N153" t="inlineStr">
        <is>
          <t>MATERIAL CHANGEOVER</t>
        </is>
      </c>
      <c r="O153" s="59" t="n">
        <v>45929.65416666667</v>
      </c>
      <c r="P153" s="59" t="n">
        <v>45929.66222222222</v>
      </c>
      <c r="Q153" s="60" t="n">
        <v>11.6</v>
      </c>
      <c r="R153" s="60" t="n">
        <v>0.969</v>
      </c>
      <c r="S153" t="inlineStr">
        <is>
          <t>团队模拟数据（基于公开单线数据派生）</t>
        </is>
      </c>
      <c r="T153" t="inlineStr">
        <is>
          <t>SIM-v2.2-20260807-20260804</t>
        </is>
      </c>
      <c r="U153" t="inlineStr">
        <is>
          <t>https://zenodo.org/records/17855209</t>
        </is>
      </c>
      <c r="V153" t="inlineStr">
        <is>
          <t>LINE-S02-PRE-20250929</t>
        </is>
      </c>
      <c r="W153" t="inlineStr">
        <is>
          <t>已关联</t>
        </is>
      </c>
      <c r="X153" t="inlineStr">
        <is>
          <t>按班次口径判断</t>
        </is>
      </c>
      <c r="Z153" t="inlineStr">
        <is>
          <t>是</t>
        </is>
      </c>
      <c r="AA153">
        <f>IFERROR(VLOOKUP(N153,'18_换产标准_模拟'!$B$2:$F$4,3,FALSE),"")</f>
        <v/>
      </c>
      <c r="AB153">
        <f>IFERROR(MAX(Q153-AA153,0),"")</f>
        <v/>
      </c>
      <c r="AC153">
        <f>IFERROR(IF(AB153=0,"达标",IF(AB153&lt;=VLOOKUP(N153,'18_换产标准_模拟'!$B$2:$F$4,4,FALSE)-VLOOKUP(N153,'18_换产标准_模拟'!$B$2:$F$4,3,FALSE),"轻微超时",IF(AB153&lt;=VLOOKUP(N153,'18_换产标准_模拟'!$B$2:$F$4,5,FALSE)-VLOOKUP(N153,'18_换产标准_模拟'!$B$2:$F$4,3,FALSE),"超时","严重超时"))),"")</f>
        <v/>
      </c>
      <c r="AD153">
        <f>IFERROR(INDEX('18_换产标准_模拟'!$A$2:$A$4,MATCH(N153,'18_换产标准_模拟'!$B$2:$B$4,0)),"")</f>
        <v/>
      </c>
      <c r="AE153" t="inlineStr">
        <is>
          <t>团队模拟数据</t>
        </is>
      </c>
    </row>
    <row r="154">
      <c r="A154" t="inlineStr">
        <is>
          <t>SIM-STOP-00153</t>
        </is>
      </c>
      <c r="B154" t="inlineStr">
        <is>
          <t>STOP-PRE-00051</t>
        </is>
      </c>
      <c r="C154" t="inlineStr">
        <is>
          <t>LINE-S03-PRE-20250929</t>
        </is>
      </c>
      <c r="D154" t="inlineStr">
        <is>
          <t>SHIFT-PRE-20250929</t>
        </is>
      </c>
      <c r="E154" t="inlineStr">
        <is>
          <t>LINE-S03</t>
        </is>
      </c>
      <c r="F154" t="inlineStr">
        <is>
          <t>改善前</t>
        </is>
      </c>
      <c r="G154" s="57" t="n">
        <v>45929</v>
      </c>
      <c r="H154" t="inlineStr">
        <is>
          <t>音频模组系列</t>
        </is>
      </c>
      <c r="I154" t="inlineStr">
        <is>
          <t>KK250</t>
        </is>
      </c>
      <c r="J154" t="inlineStr">
        <is>
          <t>SETUPS-CHANGEOVERS</t>
        </is>
      </c>
      <c r="K154" t="inlineStr">
        <is>
          <t>Planned - Included in OEE</t>
        </is>
      </c>
      <c r="L154" t="inlineStr">
        <is>
          <t>EXTRUDER PRESS</t>
        </is>
      </c>
      <c r="M154" t="inlineStr">
        <is>
          <t>主加工工位</t>
        </is>
      </c>
      <c r="N154" t="inlineStr">
        <is>
          <t>MATERIAL CHANGEOVER</t>
        </is>
      </c>
      <c r="O154" s="59" t="n">
        <v>45929.66805555556</v>
      </c>
      <c r="P154" s="59" t="n">
        <v>45929.67645833334</v>
      </c>
      <c r="Q154" s="60" t="n">
        <v>12.1</v>
      </c>
      <c r="R154" s="60" t="n">
        <v>1.0111</v>
      </c>
      <c r="S154" t="inlineStr">
        <is>
          <t>团队模拟数据（基于公开单线数据派生）</t>
        </is>
      </c>
      <c r="T154" t="inlineStr">
        <is>
          <t>SIM-v2.2-20260807-20260804</t>
        </is>
      </c>
      <c r="U154" t="inlineStr">
        <is>
          <t>https://zenodo.org/records/17855209</t>
        </is>
      </c>
      <c r="V154" t="inlineStr">
        <is>
          <t>LINE-S03-PRE-20250929</t>
        </is>
      </c>
      <c r="W154" t="inlineStr">
        <is>
          <t>已关联</t>
        </is>
      </c>
      <c r="X154" t="inlineStr">
        <is>
          <t>按班次口径判断</t>
        </is>
      </c>
      <c r="Z154" t="inlineStr">
        <is>
          <t>是</t>
        </is>
      </c>
      <c r="AA154">
        <f>IFERROR(VLOOKUP(N154,'18_换产标准_模拟'!$B$2:$F$4,3,FALSE),"")</f>
        <v/>
      </c>
      <c r="AB154">
        <f>IFERROR(MAX(Q154-AA154,0),"")</f>
        <v/>
      </c>
      <c r="AC154">
        <f>IFERROR(IF(AB154=0,"达标",IF(AB154&lt;=VLOOKUP(N154,'18_换产标准_模拟'!$B$2:$F$4,4,FALSE)-VLOOKUP(N154,'18_换产标准_模拟'!$B$2:$F$4,3,FALSE),"轻微超时",IF(AB154&lt;=VLOOKUP(N154,'18_换产标准_模拟'!$B$2:$F$4,5,FALSE)-VLOOKUP(N154,'18_换产标准_模拟'!$B$2:$F$4,3,FALSE),"超时","严重超时"))),"")</f>
        <v/>
      </c>
      <c r="AD154">
        <f>IFERROR(INDEX('18_换产标准_模拟'!$A$2:$A$4,MATCH(N154,'18_换产标准_模拟'!$B$2:$B$4,0)),"")</f>
        <v/>
      </c>
      <c r="AE154" t="inlineStr">
        <is>
          <t>团队模拟数据</t>
        </is>
      </c>
    </row>
    <row r="155">
      <c r="A155" t="inlineStr">
        <is>
          <t>SIM-STOP-00154</t>
        </is>
      </c>
      <c r="B155" t="inlineStr">
        <is>
          <t>STOP-PRE-00052</t>
        </is>
      </c>
      <c r="C155" t="inlineStr">
        <is>
          <t>LINE-S01-PRE-20250929</t>
        </is>
      </c>
      <c r="D155" t="inlineStr">
        <is>
          <t>SHIFT-PRE-20250929</t>
        </is>
      </c>
      <c r="E155" t="inlineStr">
        <is>
          <t>LINE-S01</t>
        </is>
      </c>
      <c r="F155" t="inlineStr">
        <is>
          <t>改善前</t>
        </is>
      </c>
      <c r="G155" s="57" t="n">
        <v>45929</v>
      </c>
      <c r="H155" t="inlineStr">
        <is>
          <t>智能终端系列</t>
        </is>
      </c>
      <c r="I155" t="inlineStr">
        <is>
          <t>KK250</t>
        </is>
      </c>
      <c r="J155" t="inlineStr">
        <is>
          <t>SETUPS-CHANGEOVERS</t>
        </is>
      </c>
      <c r="K155" t="inlineStr">
        <is>
          <t>Unplanned</t>
        </is>
      </c>
      <c r="L155" t="inlineStr">
        <is>
          <t>ROBOT (HACKING STATION)</t>
        </is>
      </c>
      <c r="M155" t="inlineStr">
        <is>
          <t>上下料工位</t>
        </is>
      </c>
      <c r="N155" t="inlineStr">
        <is>
          <t>OTHER CALIBRATION</t>
        </is>
      </c>
      <c r="O155" s="59" t="n">
        <v>45929.69236111111</v>
      </c>
      <c r="P155" s="59" t="n">
        <v>45929.708125</v>
      </c>
      <c r="Q155" s="60" t="n">
        <v>22.7</v>
      </c>
      <c r="R155" s="60" t="n">
        <v>0.9114</v>
      </c>
      <c r="S155" t="inlineStr">
        <is>
          <t>团队模拟数据（基于公开单线数据派生）</t>
        </is>
      </c>
      <c r="T155" t="inlineStr">
        <is>
          <t>SIM-v2.2-20260807-20260804</t>
        </is>
      </c>
      <c r="U155" t="inlineStr">
        <is>
          <t>https://zenodo.org/records/17855209</t>
        </is>
      </c>
      <c r="V155" t="inlineStr">
        <is>
          <t>LINE-S01-PRE-20250929</t>
        </is>
      </c>
      <c r="W155" t="inlineStr">
        <is>
          <t>已关联</t>
        </is>
      </c>
      <c r="X155" t="inlineStr">
        <is>
          <t>按班次口径判断</t>
        </is>
      </c>
      <c r="Z155" t="inlineStr">
        <is>
          <t>是</t>
        </is>
      </c>
      <c r="AA155">
        <f>IFERROR(VLOOKUP(N155,'18_换产标准_模拟'!$B$2:$F$4,3,FALSE),"")</f>
        <v/>
      </c>
      <c r="AB155">
        <f>IFERROR(MAX(Q155-AA155,0),"")</f>
        <v/>
      </c>
      <c r="AC155">
        <f>IFERROR(IF(AB155=0,"达标",IF(AB155&lt;=VLOOKUP(N155,'18_换产标准_模拟'!$B$2:$F$4,4,FALSE)-VLOOKUP(N155,'18_换产标准_模拟'!$B$2:$F$4,3,FALSE),"轻微超时",IF(AB155&lt;=VLOOKUP(N155,'18_换产标准_模拟'!$B$2:$F$4,5,FALSE)-VLOOKUP(N155,'18_换产标准_模拟'!$B$2:$F$4,3,FALSE),"超时","严重超时"))),"")</f>
        <v/>
      </c>
      <c r="AD155">
        <f>IFERROR(INDEX('18_换产标准_模拟'!$A$2:$A$4,MATCH(N155,'18_换产标准_模拟'!$B$2:$B$4,0)),"")</f>
        <v/>
      </c>
      <c r="AE155" t="inlineStr">
        <is>
          <t>团队模拟数据</t>
        </is>
      </c>
    </row>
    <row r="156">
      <c r="A156" t="inlineStr">
        <is>
          <t>SIM-STOP-00155</t>
        </is>
      </c>
      <c r="B156" t="inlineStr">
        <is>
          <t>STOP-PRE-00052</t>
        </is>
      </c>
      <c r="C156" t="inlineStr">
        <is>
          <t>LINE-S02-PRE-20250929</t>
        </is>
      </c>
      <c r="D156" t="inlineStr">
        <is>
          <t>SHIFT-PRE-20250929</t>
        </is>
      </c>
      <c r="E156" t="inlineStr">
        <is>
          <t>LINE-S02</t>
        </is>
      </c>
      <c r="F156" t="inlineStr">
        <is>
          <t>改善前</t>
        </is>
      </c>
      <c r="G156" s="57" t="n">
        <v>45929</v>
      </c>
      <c r="H156" t="inlineStr">
        <is>
          <t>视觉设备系列</t>
        </is>
      </c>
      <c r="I156" t="inlineStr">
        <is>
          <t>KK250</t>
        </is>
      </c>
      <c r="J156" t="inlineStr">
        <is>
          <t>SETUPS-CHANGEOVERS</t>
        </is>
      </c>
      <c r="K156" t="inlineStr">
        <is>
          <t>Unplanned</t>
        </is>
      </c>
      <c r="L156" t="inlineStr">
        <is>
          <t>ROBOT (HACKING STATION)</t>
        </is>
      </c>
      <c r="M156" t="inlineStr">
        <is>
          <t>上下料工位</t>
        </is>
      </c>
      <c r="N156" t="inlineStr">
        <is>
          <t>OTHER CALIBRATION</t>
        </is>
      </c>
      <c r="O156" s="59" t="n">
        <v>45929.70625</v>
      </c>
      <c r="P156" s="59" t="n">
        <v>45929.72930555556</v>
      </c>
      <c r="Q156" s="60" t="n">
        <v>33.2</v>
      </c>
      <c r="R156" s="60" t="n">
        <v>1.335</v>
      </c>
      <c r="S156" t="inlineStr">
        <is>
          <t>团队模拟数据（基于公开单线数据派生）</t>
        </is>
      </c>
      <c r="T156" t="inlineStr">
        <is>
          <t>SIM-v2.2-20260807-20260804</t>
        </is>
      </c>
      <c r="U156" t="inlineStr">
        <is>
          <t>https://zenodo.org/records/17855209</t>
        </is>
      </c>
      <c r="V156" t="inlineStr">
        <is>
          <t>LINE-S02-PRE-20250929</t>
        </is>
      </c>
      <c r="W156" t="inlineStr">
        <is>
          <t>已关联</t>
        </is>
      </c>
      <c r="X156" t="inlineStr">
        <is>
          <t>按班次口径判断</t>
        </is>
      </c>
      <c r="Z156" t="inlineStr">
        <is>
          <t>是</t>
        </is>
      </c>
      <c r="AA156">
        <f>IFERROR(VLOOKUP(N156,'18_换产标准_模拟'!$B$2:$F$4,3,FALSE),"")</f>
        <v/>
      </c>
      <c r="AB156">
        <f>IFERROR(MAX(Q156-AA156,0),"")</f>
        <v/>
      </c>
      <c r="AC156">
        <f>IFERROR(IF(AB156=0,"达标",IF(AB156&lt;=VLOOKUP(N156,'18_换产标准_模拟'!$B$2:$F$4,4,FALSE)-VLOOKUP(N156,'18_换产标准_模拟'!$B$2:$F$4,3,FALSE),"轻微超时",IF(AB156&lt;=VLOOKUP(N156,'18_换产标准_模拟'!$B$2:$F$4,5,FALSE)-VLOOKUP(N156,'18_换产标准_模拟'!$B$2:$F$4,3,FALSE),"超时","严重超时"))),"")</f>
        <v/>
      </c>
      <c r="AD156">
        <f>IFERROR(INDEX('18_换产标准_模拟'!$A$2:$A$4,MATCH(N156,'18_换产标准_模拟'!$B$2:$B$4,0)),"")</f>
        <v/>
      </c>
      <c r="AE156" t="inlineStr">
        <is>
          <t>团队模拟数据</t>
        </is>
      </c>
    </row>
    <row r="157">
      <c r="A157" t="inlineStr">
        <is>
          <t>SIM-STOP-00156</t>
        </is>
      </c>
      <c r="B157" t="inlineStr">
        <is>
          <t>STOP-PRE-00052</t>
        </is>
      </c>
      <c r="C157" t="inlineStr">
        <is>
          <t>LINE-S03-PRE-20250929</t>
        </is>
      </c>
      <c r="D157" t="inlineStr">
        <is>
          <t>SHIFT-PRE-20250929</t>
        </is>
      </c>
      <c r="E157" t="inlineStr">
        <is>
          <t>LINE-S03</t>
        </is>
      </c>
      <c r="F157" t="inlineStr">
        <is>
          <t>改善前</t>
        </is>
      </c>
      <c r="G157" s="57" t="n">
        <v>45929</v>
      </c>
      <c r="H157" t="inlineStr">
        <is>
          <t>音频模组系列</t>
        </is>
      </c>
      <c r="I157" t="inlineStr">
        <is>
          <t>KK250</t>
        </is>
      </c>
      <c r="J157" t="inlineStr">
        <is>
          <t>SETUPS-CHANGEOVERS</t>
        </is>
      </c>
      <c r="K157" t="inlineStr">
        <is>
          <t>Unplanned</t>
        </is>
      </c>
      <c r="L157" t="inlineStr">
        <is>
          <t>ROBOT (HACKING STATION)</t>
        </is>
      </c>
      <c r="M157" t="inlineStr">
        <is>
          <t>上下料工位</t>
        </is>
      </c>
      <c r="N157" t="inlineStr">
        <is>
          <t>OTHER CALIBRATION</t>
        </is>
      </c>
      <c r="O157" s="59" t="n">
        <v>45929.72013888889</v>
      </c>
      <c r="P157" s="59" t="n">
        <v>45929.74041666667</v>
      </c>
      <c r="Q157" s="60" t="n">
        <v>29.2</v>
      </c>
      <c r="R157" s="60" t="n">
        <v>1.1731</v>
      </c>
      <c r="S157" t="inlineStr">
        <is>
          <t>团队模拟数据（基于公开单线数据派生）</t>
        </is>
      </c>
      <c r="T157" t="inlineStr">
        <is>
          <t>SIM-v2.2-20260807-20260804</t>
        </is>
      </c>
      <c r="U157" t="inlineStr">
        <is>
          <t>https://zenodo.org/records/17855209</t>
        </is>
      </c>
      <c r="V157" t="inlineStr">
        <is>
          <t>LINE-S03-PRE-20250929</t>
        </is>
      </c>
      <c r="W157" t="inlineStr">
        <is>
          <t>已关联</t>
        </is>
      </c>
      <c r="X157" t="inlineStr">
        <is>
          <t>按班次口径判断</t>
        </is>
      </c>
      <c r="Z157" t="inlineStr">
        <is>
          <t>是</t>
        </is>
      </c>
      <c r="AA157">
        <f>IFERROR(VLOOKUP(N157,'18_换产标准_模拟'!$B$2:$F$4,3,FALSE),"")</f>
        <v/>
      </c>
      <c r="AB157">
        <f>IFERROR(MAX(Q157-AA157,0),"")</f>
        <v/>
      </c>
      <c r="AC157">
        <f>IFERROR(IF(AB157=0,"达标",IF(AB157&lt;=VLOOKUP(N157,'18_换产标准_模拟'!$B$2:$F$4,4,FALSE)-VLOOKUP(N157,'18_换产标准_模拟'!$B$2:$F$4,3,FALSE),"轻微超时",IF(AB157&lt;=VLOOKUP(N157,'18_换产标准_模拟'!$B$2:$F$4,5,FALSE)-VLOOKUP(N157,'18_换产标准_模拟'!$B$2:$F$4,3,FALSE),"超时","严重超时"))),"")</f>
        <v/>
      </c>
      <c r="AD157">
        <f>IFERROR(INDEX('18_换产标准_模拟'!$A$2:$A$4,MATCH(N157,'18_换产标准_模拟'!$B$2:$B$4,0)),"")</f>
        <v/>
      </c>
      <c r="AE157" t="inlineStr">
        <is>
          <t>团队模拟数据</t>
        </is>
      </c>
    </row>
    <row r="158">
      <c r="A158" t="inlineStr">
        <is>
          <t>SIM-STOP-00157</t>
        </is>
      </c>
      <c r="B158" t="inlineStr">
        <is>
          <t>STOP-PRE-00053</t>
        </is>
      </c>
      <c r="C158" t="inlineStr">
        <is>
          <t>LINE-S01-PRE-20250929</t>
        </is>
      </c>
      <c r="D158" t="inlineStr">
        <is>
          <t>SHIFT-PRE-20250929</t>
        </is>
      </c>
      <c r="E158" t="inlineStr">
        <is>
          <t>LINE-S01</t>
        </is>
      </c>
      <c r="F158" t="inlineStr">
        <is>
          <t>改善前</t>
        </is>
      </c>
      <c r="G158" s="57" t="n">
        <v>45929</v>
      </c>
      <c r="H158" t="inlineStr">
        <is>
          <t>智能终端系列</t>
        </is>
      </c>
      <c r="I158" t="inlineStr">
        <is>
          <t>KK250</t>
        </is>
      </c>
      <c r="J158" t="inlineStr">
        <is>
          <t>MATERIALS</t>
        </is>
      </c>
      <c r="K158" t="inlineStr">
        <is>
          <t>Unplanned</t>
        </is>
      </c>
      <c r="L158" t="inlineStr">
        <is>
          <t>HACKING STATION</t>
        </is>
      </c>
      <c r="M158" t="inlineStr">
        <is>
          <t>上下料工位</t>
        </is>
      </c>
      <c r="N158" t="inlineStr">
        <is>
          <t>RACK STARVATION</t>
        </is>
      </c>
      <c r="O158" s="59" t="n">
        <v>45929.71319444444</v>
      </c>
      <c r="P158" s="59" t="n">
        <v>45929.71541666667</v>
      </c>
      <c r="Q158" s="60" t="n">
        <v>3.2</v>
      </c>
      <c r="R158" s="60" t="n">
        <v>0.8526</v>
      </c>
      <c r="S158" t="inlineStr">
        <is>
          <t>团队模拟数据（基于公开单线数据派生）</t>
        </is>
      </c>
      <c r="T158" t="inlineStr">
        <is>
          <t>SIM-v2.2-20260807-20260804</t>
        </is>
      </c>
      <c r="U158" t="inlineStr">
        <is>
          <t>https://zenodo.org/records/17855209</t>
        </is>
      </c>
      <c r="V158" t="inlineStr">
        <is>
          <t>LINE-S01-PRE-20250929</t>
        </is>
      </c>
      <c r="W158" t="inlineStr">
        <is>
          <t>已关联</t>
        </is>
      </c>
      <c r="X158" t="inlineStr">
        <is>
          <t>按班次口径判断</t>
        </is>
      </c>
      <c r="Z158" t="inlineStr">
        <is>
          <t>否</t>
        </is>
      </c>
    </row>
    <row r="159">
      <c r="A159" t="inlineStr">
        <is>
          <t>SIM-STOP-00158</t>
        </is>
      </c>
      <c r="B159" t="inlineStr">
        <is>
          <t>STOP-PRE-00053</t>
        </is>
      </c>
      <c r="C159" t="inlineStr">
        <is>
          <t>LINE-S02-PRE-20250929</t>
        </is>
      </c>
      <c r="D159" t="inlineStr">
        <is>
          <t>SHIFT-PRE-20250929</t>
        </is>
      </c>
      <c r="E159" t="inlineStr">
        <is>
          <t>LINE-S02</t>
        </is>
      </c>
      <c r="F159" t="inlineStr">
        <is>
          <t>改善前</t>
        </is>
      </c>
      <c r="G159" s="57" t="n">
        <v>45929</v>
      </c>
      <c r="H159" t="inlineStr">
        <is>
          <t>视觉设备系列</t>
        </is>
      </c>
      <c r="I159" t="inlineStr">
        <is>
          <t>KK250</t>
        </is>
      </c>
      <c r="J159" t="inlineStr">
        <is>
          <t>MATERIALS</t>
        </is>
      </c>
      <c r="K159" t="inlineStr">
        <is>
          <t>Unplanned</t>
        </is>
      </c>
      <c r="L159" t="inlineStr">
        <is>
          <t>HACKING STATION</t>
        </is>
      </c>
      <c r="M159" t="inlineStr">
        <is>
          <t>上下料工位</t>
        </is>
      </c>
      <c r="N159" t="inlineStr">
        <is>
          <t>RACK STARVATION</t>
        </is>
      </c>
      <c r="O159" s="59" t="n">
        <v>45929.72708333333</v>
      </c>
      <c r="P159" s="59" t="n">
        <v>45929.73076388889</v>
      </c>
      <c r="Q159" s="60" t="n">
        <v>5.3</v>
      </c>
      <c r="R159" s="60" t="n">
        <v>1.3875</v>
      </c>
      <c r="S159" t="inlineStr">
        <is>
          <t>团队模拟数据（基于公开单线数据派生）</t>
        </is>
      </c>
      <c r="T159" t="inlineStr">
        <is>
          <t>SIM-v2.2-20260807-20260804</t>
        </is>
      </c>
      <c r="U159" t="inlineStr">
        <is>
          <t>https://zenodo.org/records/17855209</t>
        </is>
      </c>
      <c r="V159" t="inlineStr">
        <is>
          <t>LINE-S02-PRE-20250929</t>
        </is>
      </c>
      <c r="W159" t="inlineStr">
        <is>
          <t>已关联</t>
        </is>
      </c>
      <c r="X159" t="inlineStr">
        <is>
          <t>按班次口径判断</t>
        </is>
      </c>
      <c r="Z159" t="inlineStr">
        <is>
          <t>否</t>
        </is>
      </c>
    </row>
    <row r="160">
      <c r="A160" t="inlineStr">
        <is>
          <t>SIM-STOP-00159</t>
        </is>
      </c>
      <c r="B160" t="inlineStr">
        <is>
          <t>STOP-PRE-00053</t>
        </is>
      </c>
      <c r="C160" t="inlineStr">
        <is>
          <t>LINE-S03-PRE-20250929</t>
        </is>
      </c>
      <c r="D160" t="inlineStr">
        <is>
          <t>SHIFT-PRE-20250929</t>
        </is>
      </c>
      <c r="E160" t="inlineStr">
        <is>
          <t>LINE-S03</t>
        </is>
      </c>
      <c r="F160" t="inlineStr">
        <is>
          <t>改善前</t>
        </is>
      </c>
      <c r="G160" s="57" t="n">
        <v>45929</v>
      </c>
      <c r="H160" t="inlineStr">
        <is>
          <t>音频模组系列</t>
        </is>
      </c>
      <c r="I160" t="inlineStr">
        <is>
          <t>KK250</t>
        </is>
      </c>
      <c r="J160" t="inlineStr">
        <is>
          <t>MATERIALS</t>
        </is>
      </c>
      <c r="K160" t="inlineStr">
        <is>
          <t>Unplanned</t>
        </is>
      </c>
      <c r="L160" t="inlineStr">
        <is>
          <t>HACKING STATION</t>
        </is>
      </c>
      <c r="M160" t="inlineStr">
        <is>
          <t>上下料工位</t>
        </is>
      </c>
      <c r="N160" t="inlineStr">
        <is>
          <t>RACK STARVATION</t>
        </is>
      </c>
      <c r="O160" s="59" t="n">
        <v>45929.74097222222</v>
      </c>
      <c r="P160" s="59" t="n">
        <v>45929.74388888889</v>
      </c>
      <c r="Q160" s="60" t="n">
        <v>4.2</v>
      </c>
      <c r="R160" s="60" t="n">
        <v>1.0986</v>
      </c>
      <c r="S160" t="inlineStr">
        <is>
          <t>团队模拟数据（基于公开单线数据派生）</t>
        </is>
      </c>
      <c r="T160" t="inlineStr">
        <is>
          <t>SIM-v2.2-20260807-20260804</t>
        </is>
      </c>
      <c r="U160" t="inlineStr">
        <is>
          <t>https://zenodo.org/records/17855209</t>
        </is>
      </c>
      <c r="V160" t="inlineStr">
        <is>
          <t>LINE-S03-PRE-20250929</t>
        </is>
      </c>
      <c r="W160" t="inlineStr">
        <is>
          <t>已关联</t>
        </is>
      </c>
      <c r="X160" t="inlineStr">
        <is>
          <t>按班次口径判断</t>
        </is>
      </c>
      <c r="Z160" t="inlineStr">
        <is>
          <t>否</t>
        </is>
      </c>
    </row>
    <row r="161">
      <c r="A161" t="inlineStr">
        <is>
          <t>SIM-STOP-00160</t>
        </is>
      </c>
      <c r="B161" t="inlineStr">
        <is>
          <t>STOP-PRE-00054</t>
        </is>
      </c>
      <c r="C161" t="inlineStr">
        <is>
          <t>LINE-S01-PRE-20250929</t>
        </is>
      </c>
      <c r="D161" t="inlineStr">
        <is>
          <t>SHIFT-PRE-20250929</t>
        </is>
      </c>
      <c r="E161" t="inlineStr">
        <is>
          <t>LINE-S01</t>
        </is>
      </c>
      <c r="F161" t="inlineStr">
        <is>
          <t>改善前</t>
        </is>
      </c>
      <c r="G161" s="57" t="n">
        <v>45929</v>
      </c>
      <c r="H161" t="inlineStr">
        <is>
          <t>智能终端系列</t>
        </is>
      </c>
      <c r="I161" t="inlineStr">
        <is>
          <t>KK250</t>
        </is>
      </c>
      <c r="J161" t="inlineStr">
        <is>
          <t>MATERIALS</t>
        </is>
      </c>
      <c r="K161" t="inlineStr">
        <is>
          <t>Unplanned</t>
        </is>
      </c>
      <c r="L161" t="inlineStr">
        <is>
          <t>HACKING STATION</t>
        </is>
      </c>
      <c r="M161" t="inlineStr">
        <is>
          <t>上下料工位</t>
        </is>
      </c>
      <c r="N161" t="inlineStr">
        <is>
          <t>MANUAL BRICK HANDLING</t>
        </is>
      </c>
      <c r="O161" s="59" t="n">
        <v>45929.73958333334</v>
      </c>
      <c r="P161" s="59" t="n">
        <v>45929.74708333334</v>
      </c>
      <c r="Q161" s="60" t="n">
        <v>10.8</v>
      </c>
      <c r="R161" s="60" t="n">
        <v>0.8869</v>
      </c>
      <c r="S161" t="inlineStr">
        <is>
          <t>团队模拟数据（基于公开单线数据派生）</t>
        </is>
      </c>
      <c r="T161" t="inlineStr">
        <is>
          <t>SIM-v2.2-20260807-20260804</t>
        </is>
      </c>
      <c r="U161" t="inlineStr">
        <is>
          <t>https://zenodo.org/records/17855209</t>
        </is>
      </c>
      <c r="V161" t="inlineStr">
        <is>
          <t>LINE-S01-PRE-20250929</t>
        </is>
      </c>
      <c r="W161" t="inlineStr">
        <is>
          <t>已关联</t>
        </is>
      </c>
      <c r="X161" t="inlineStr">
        <is>
          <t>按班次口径判断</t>
        </is>
      </c>
      <c r="Z161" t="inlineStr">
        <is>
          <t>否</t>
        </is>
      </c>
    </row>
    <row r="162">
      <c r="A162" t="inlineStr">
        <is>
          <t>SIM-STOP-00161</t>
        </is>
      </c>
      <c r="B162" t="inlineStr">
        <is>
          <t>STOP-PRE-00054</t>
        </is>
      </c>
      <c r="C162" t="inlineStr">
        <is>
          <t>LINE-S02-PRE-20250929</t>
        </is>
      </c>
      <c r="D162" t="inlineStr">
        <is>
          <t>SHIFT-PRE-20250929</t>
        </is>
      </c>
      <c r="E162" t="inlineStr">
        <is>
          <t>LINE-S02</t>
        </is>
      </c>
      <c r="F162" t="inlineStr">
        <is>
          <t>改善前</t>
        </is>
      </c>
      <c r="G162" s="57" t="n">
        <v>45929</v>
      </c>
      <c r="H162" t="inlineStr">
        <is>
          <t>视觉设备系列</t>
        </is>
      </c>
      <c r="I162" t="inlineStr">
        <is>
          <t>KK250</t>
        </is>
      </c>
      <c r="J162" t="inlineStr">
        <is>
          <t>MATERIALS</t>
        </is>
      </c>
      <c r="K162" t="inlineStr">
        <is>
          <t>Unplanned</t>
        </is>
      </c>
      <c r="L162" t="inlineStr">
        <is>
          <t>HACKING STATION</t>
        </is>
      </c>
      <c r="M162" t="inlineStr">
        <is>
          <t>上下料工位</t>
        </is>
      </c>
      <c r="N162" t="inlineStr">
        <is>
          <t>MANUAL BRICK HANDLING</t>
        </is>
      </c>
      <c r="O162" s="59" t="n">
        <v>45929.75347222222</v>
      </c>
      <c r="P162" s="59" t="n">
        <v>45929.76444444444</v>
      </c>
      <c r="Q162" s="60" t="n">
        <v>15.8</v>
      </c>
      <c r="R162" s="60" t="n">
        <v>1.2975</v>
      </c>
      <c r="S162" t="inlineStr">
        <is>
          <t>团队模拟数据（基于公开单线数据派生）</t>
        </is>
      </c>
      <c r="T162" t="inlineStr">
        <is>
          <t>SIM-v2.2-20260807-20260804</t>
        </is>
      </c>
      <c r="U162" t="inlineStr">
        <is>
          <t>https://zenodo.org/records/17855209</t>
        </is>
      </c>
      <c r="V162" t="inlineStr">
        <is>
          <t>LINE-S02-PRE-20250929</t>
        </is>
      </c>
      <c r="W162" t="inlineStr">
        <is>
          <t>已关联</t>
        </is>
      </c>
      <c r="X162" t="inlineStr">
        <is>
          <t>按班次口径判断</t>
        </is>
      </c>
      <c r="Z162" t="inlineStr">
        <is>
          <t>否</t>
        </is>
      </c>
    </row>
    <row r="163">
      <c r="A163" t="inlineStr">
        <is>
          <t>SIM-STOP-00162</t>
        </is>
      </c>
      <c r="B163" t="inlineStr">
        <is>
          <t>STOP-PRE-00054</t>
        </is>
      </c>
      <c r="C163" t="inlineStr">
        <is>
          <t>LINE-S03-PRE-20250929</t>
        </is>
      </c>
      <c r="D163" t="inlineStr">
        <is>
          <t>SHIFT-PRE-20250929</t>
        </is>
      </c>
      <c r="E163" t="inlineStr">
        <is>
          <t>LINE-S03</t>
        </is>
      </c>
      <c r="F163" t="inlineStr">
        <is>
          <t>改善前</t>
        </is>
      </c>
      <c r="G163" s="57" t="n">
        <v>45929</v>
      </c>
      <c r="H163" t="inlineStr">
        <is>
          <t>音频模组系列</t>
        </is>
      </c>
      <c r="I163" t="inlineStr">
        <is>
          <t>KK250</t>
        </is>
      </c>
      <c r="J163" t="inlineStr">
        <is>
          <t>MATERIALS</t>
        </is>
      </c>
      <c r="K163" t="inlineStr">
        <is>
          <t>Unplanned</t>
        </is>
      </c>
      <c r="L163" t="inlineStr">
        <is>
          <t>HACKING STATION</t>
        </is>
      </c>
      <c r="M163" t="inlineStr">
        <is>
          <t>上下料工位</t>
        </is>
      </c>
      <c r="N163" t="inlineStr">
        <is>
          <t>MANUAL BRICK HANDLING</t>
        </is>
      </c>
      <c r="O163" s="59" t="n">
        <v>45929.76736111111</v>
      </c>
      <c r="P163" s="59" t="n">
        <v>45929.77701388889</v>
      </c>
      <c r="Q163" s="60" t="n">
        <v>13.9</v>
      </c>
      <c r="R163" s="60" t="n">
        <v>1.142</v>
      </c>
      <c r="S163" t="inlineStr">
        <is>
          <t>团队模拟数据（基于公开单线数据派生）</t>
        </is>
      </c>
      <c r="T163" t="inlineStr">
        <is>
          <t>SIM-v2.2-20260807-20260804</t>
        </is>
      </c>
      <c r="U163" t="inlineStr">
        <is>
          <t>https://zenodo.org/records/17855209</t>
        </is>
      </c>
      <c r="V163" t="inlineStr">
        <is>
          <t>LINE-S03-PRE-20250929</t>
        </is>
      </c>
      <c r="W163" t="inlineStr">
        <is>
          <t>已关联</t>
        </is>
      </c>
      <c r="X163" t="inlineStr">
        <is>
          <t>按班次口径判断</t>
        </is>
      </c>
      <c r="Z163" t="inlineStr">
        <is>
          <t>否</t>
        </is>
      </c>
    </row>
    <row r="164">
      <c r="A164" t="inlineStr">
        <is>
          <t>SIM-STOP-00163</t>
        </is>
      </c>
      <c r="B164" t="inlineStr">
        <is>
          <t>STOP-PRE-00055</t>
        </is>
      </c>
      <c r="C164" t="inlineStr">
        <is>
          <t>LINE-S01-PRE-20250929</t>
        </is>
      </c>
      <c r="D164" t="inlineStr">
        <is>
          <t>SHIFT-PRE-20250929</t>
        </is>
      </c>
      <c r="E164" t="inlineStr">
        <is>
          <t>LINE-S01</t>
        </is>
      </c>
      <c r="F164" t="inlineStr">
        <is>
          <t>改善前</t>
        </is>
      </c>
      <c r="G164" s="57" t="n">
        <v>45929</v>
      </c>
      <c r="H164" t="inlineStr">
        <is>
          <t>智能终端系列</t>
        </is>
      </c>
      <c r="I164" t="inlineStr">
        <is>
          <t>KK250</t>
        </is>
      </c>
      <c r="J164" t="inlineStr">
        <is>
          <t>FAILURE</t>
        </is>
      </c>
      <c r="K164" t="inlineStr">
        <is>
          <t>Unplanned</t>
        </is>
      </c>
      <c r="L164" t="inlineStr">
        <is>
          <t>DRYER</t>
        </is>
      </c>
      <c r="M164" t="inlineStr">
        <is>
          <t>烘干/固化工位</t>
        </is>
      </c>
      <c r="N164" t="inlineStr">
        <is>
          <t>AUTOMATION FAILURE</t>
        </is>
      </c>
      <c r="O164" s="59" t="n">
        <v>45929.75555555556</v>
      </c>
      <c r="P164" s="59" t="n">
        <v>45929.75840277778</v>
      </c>
      <c r="Q164" s="60" t="n">
        <v>4.1</v>
      </c>
      <c r="R164" s="60" t="n">
        <v>0.9212</v>
      </c>
      <c r="S164" t="inlineStr">
        <is>
          <t>团队模拟数据（基于公开单线数据派生）</t>
        </is>
      </c>
      <c r="T164" t="inlineStr">
        <is>
          <t>SIM-v2.2-20260807-20260804</t>
        </is>
      </c>
      <c r="U164" t="inlineStr">
        <is>
          <t>https://zenodo.org/records/17855209</t>
        </is>
      </c>
      <c r="V164" t="inlineStr">
        <is>
          <t>LINE-S01-PRE-20250929</t>
        </is>
      </c>
      <c r="W164" t="inlineStr">
        <is>
          <t>已关联</t>
        </is>
      </c>
      <c r="X164" t="inlineStr">
        <is>
          <t>按班次口径判断</t>
        </is>
      </c>
      <c r="Z164" t="inlineStr">
        <is>
          <t>否</t>
        </is>
      </c>
    </row>
    <row r="165">
      <c r="A165" t="inlineStr">
        <is>
          <t>SIM-STOP-00164</t>
        </is>
      </c>
      <c r="B165" t="inlineStr">
        <is>
          <t>STOP-PRE-00055</t>
        </is>
      </c>
      <c r="C165" t="inlineStr">
        <is>
          <t>LINE-S02-PRE-20250929</t>
        </is>
      </c>
      <c r="D165" t="inlineStr">
        <is>
          <t>SHIFT-PRE-20250929</t>
        </is>
      </c>
      <c r="E165" t="inlineStr">
        <is>
          <t>LINE-S02</t>
        </is>
      </c>
      <c r="F165" t="inlineStr">
        <is>
          <t>改善前</t>
        </is>
      </c>
      <c r="G165" s="57" t="n">
        <v>45929</v>
      </c>
      <c r="H165" t="inlineStr">
        <is>
          <t>视觉设备系列</t>
        </is>
      </c>
      <c r="I165" t="inlineStr">
        <is>
          <t>KK250</t>
        </is>
      </c>
      <c r="J165" t="inlineStr">
        <is>
          <t>FAILURE</t>
        </is>
      </c>
      <c r="K165" t="inlineStr">
        <is>
          <t>Unplanned</t>
        </is>
      </c>
      <c r="L165" t="inlineStr">
        <is>
          <t>DRYER</t>
        </is>
      </c>
      <c r="M165" t="inlineStr">
        <is>
          <t>烘干/固化工位</t>
        </is>
      </c>
      <c r="N165" t="inlineStr">
        <is>
          <t>AUTOMATION FAILURE</t>
        </is>
      </c>
      <c r="O165" s="59" t="n">
        <v>45929.76944444444</v>
      </c>
      <c r="P165" s="59" t="n">
        <v>45929.77368055555</v>
      </c>
      <c r="Q165" s="60" t="n">
        <v>6.1</v>
      </c>
      <c r="R165" s="60" t="n">
        <v>1.35</v>
      </c>
      <c r="S165" t="inlineStr">
        <is>
          <t>团队模拟数据（基于公开单线数据派生）</t>
        </is>
      </c>
      <c r="T165" t="inlineStr">
        <is>
          <t>SIM-v2.2-20260807-20260804</t>
        </is>
      </c>
      <c r="U165" t="inlineStr">
        <is>
          <t>https://zenodo.org/records/17855209</t>
        </is>
      </c>
      <c r="V165" t="inlineStr">
        <is>
          <t>LINE-S02-PRE-20250929</t>
        </is>
      </c>
      <c r="W165" t="inlineStr">
        <is>
          <t>已关联</t>
        </is>
      </c>
      <c r="X165" t="inlineStr">
        <is>
          <t>按班次口径判断</t>
        </is>
      </c>
      <c r="Z165" t="inlineStr">
        <is>
          <t>否</t>
        </is>
      </c>
    </row>
    <row r="166">
      <c r="A166" t="inlineStr">
        <is>
          <t>SIM-STOP-00165</t>
        </is>
      </c>
      <c r="B166" t="inlineStr">
        <is>
          <t>STOP-PRE-00055</t>
        </is>
      </c>
      <c r="C166" t="inlineStr">
        <is>
          <t>LINE-S03-PRE-20250929</t>
        </is>
      </c>
      <c r="D166" t="inlineStr">
        <is>
          <t>SHIFT-PRE-20250929</t>
        </is>
      </c>
      <c r="E166" t="inlineStr">
        <is>
          <t>LINE-S03</t>
        </is>
      </c>
      <c r="F166" t="inlineStr">
        <is>
          <t>改善前</t>
        </is>
      </c>
      <c r="G166" s="57" t="n">
        <v>45929</v>
      </c>
      <c r="H166" t="inlineStr">
        <is>
          <t>音频模组系列</t>
        </is>
      </c>
      <c r="I166" t="inlineStr">
        <is>
          <t>KK250</t>
        </is>
      </c>
      <c r="J166" t="inlineStr">
        <is>
          <t>FAILURE</t>
        </is>
      </c>
      <c r="K166" t="inlineStr">
        <is>
          <t>Unplanned</t>
        </is>
      </c>
      <c r="L166" t="inlineStr">
        <is>
          <t>DRYER</t>
        </is>
      </c>
      <c r="M166" t="inlineStr">
        <is>
          <t>烘干/固化工位</t>
        </is>
      </c>
      <c r="N166" t="inlineStr">
        <is>
          <t>AUTOMATION FAILURE</t>
        </is>
      </c>
      <c r="O166" s="59" t="n">
        <v>45929.78333333333</v>
      </c>
      <c r="P166" s="59" t="n">
        <v>45929.78625</v>
      </c>
      <c r="Q166" s="60" t="n">
        <v>4.2</v>
      </c>
      <c r="R166" s="60" t="n">
        <v>0.9364</v>
      </c>
      <c r="S166" t="inlineStr">
        <is>
          <t>团队模拟数据（基于公开单线数据派生）</t>
        </is>
      </c>
      <c r="T166" t="inlineStr">
        <is>
          <t>SIM-v2.2-20260807-20260804</t>
        </is>
      </c>
      <c r="U166" t="inlineStr">
        <is>
          <t>https://zenodo.org/records/17855209</t>
        </is>
      </c>
      <c r="V166" t="inlineStr">
        <is>
          <t>LINE-S03-PRE-20250929</t>
        </is>
      </c>
      <c r="W166" t="inlineStr">
        <is>
          <t>已关联</t>
        </is>
      </c>
      <c r="X166" t="inlineStr">
        <is>
          <t>按班次口径判断</t>
        </is>
      </c>
      <c r="Z166" t="inlineStr">
        <is>
          <t>否</t>
        </is>
      </c>
    </row>
    <row r="167">
      <c r="A167" t="inlineStr">
        <is>
          <t>SIM-STOP-00166</t>
        </is>
      </c>
      <c r="B167" t="inlineStr">
        <is>
          <t>STOP-PRE-00056</t>
        </is>
      </c>
      <c r="C167" t="inlineStr">
        <is>
          <t>LINE-S01-PRE-20250929</t>
        </is>
      </c>
      <c r="D167" t="inlineStr">
        <is>
          <t>SHIFT-PRE-20250929</t>
        </is>
      </c>
      <c r="E167" t="inlineStr">
        <is>
          <t>LINE-S01</t>
        </is>
      </c>
      <c r="F167" t="inlineStr">
        <is>
          <t>改善前</t>
        </is>
      </c>
      <c r="G167" s="57" t="n">
        <v>45929</v>
      </c>
      <c r="H167" t="inlineStr">
        <is>
          <t>智能终端系列</t>
        </is>
      </c>
      <c r="I167" t="inlineStr">
        <is>
          <t>KK250</t>
        </is>
      </c>
      <c r="J167" t="inlineStr">
        <is>
          <t>FAILURE</t>
        </is>
      </c>
      <c r="K167" t="inlineStr">
        <is>
          <t>Unplanned</t>
        </is>
      </c>
      <c r="L167" t="inlineStr">
        <is>
          <t>HYDRAULIC ELEVATOR (LOADING)</t>
        </is>
      </c>
      <c r="M167" t="inlineStr">
        <is>
          <t>输送系统</t>
        </is>
      </c>
      <c r="N167" t="inlineStr">
        <is>
          <t>MECHANICAL FAILURE</t>
        </is>
      </c>
      <c r="O167" s="59" t="n">
        <v>45929.77847222222</v>
      </c>
      <c r="P167" s="59" t="n">
        <v>45929.80784722222</v>
      </c>
      <c r="Q167" s="60" t="n">
        <v>42.3</v>
      </c>
      <c r="R167" s="60" t="n">
        <v>0.8624000000000001</v>
      </c>
      <c r="S167" t="inlineStr">
        <is>
          <t>团队模拟数据（基于公开单线数据派生）</t>
        </is>
      </c>
      <c r="T167" t="inlineStr">
        <is>
          <t>SIM-v2.2-20260807-20260804</t>
        </is>
      </c>
      <c r="U167" t="inlineStr">
        <is>
          <t>https://zenodo.org/records/17855209</t>
        </is>
      </c>
      <c r="V167" t="inlineStr">
        <is>
          <t>LINE-S01-PRE-20250929</t>
        </is>
      </c>
      <c r="W167" t="inlineStr">
        <is>
          <t>已关联</t>
        </is>
      </c>
      <c r="X167" t="inlineStr">
        <is>
          <t>按班次口径判断</t>
        </is>
      </c>
      <c r="Z167" t="inlineStr">
        <is>
          <t>否</t>
        </is>
      </c>
    </row>
    <row r="168">
      <c r="A168" t="inlineStr">
        <is>
          <t>SIM-STOP-00167</t>
        </is>
      </c>
      <c r="B168" t="inlineStr">
        <is>
          <t>STOP-PRE-00056</t>
        </is>
      </c>
      <c r="C168" t="inlineStr">
        <is>
          <t>LINE-S02-PRE-20250929</t>
        </is>
      </c>
      <c r="D168" t="inlineStr">
        <is>
          <t>SHIFT-PRE-20250929</t>
        </is>
      </c>
      <c r="E168" t="inlineStr">
        <is>
          <t>LINE-S02</t>
        </is>
      </c>
      <c r="F168" t="inlineStr">
        <is>
          <t>改善前</t>
        </is>
      </c>
      <c r="G168" s="57" t="n">
        <v>45929</v>
      </c>
      <c r="H168" t="inlineStr">
        <is>
          <t>视觉设备系列</t>
        </is>
      </c>
      <c r="I168" t="inlineStr">
        <is>
          <t>KK250</t>
        </is>
      </c>
      <c r="J168" t="inlineStr">
        <is>
          <t>FAILURE</t>
        </is>
      </c>
      <c r="K168" t="inlineStr">
        <is>
          <t>Unplanned</t>
        </is>
      </c>
      <c r="L168" t="inlineStr">
        <is>
          <t>HYDRAULIC ELEVATOR (LOADING)</t>
        </is>
      </c>
      <c r="M168" t="inlineStr">
        <is>
          <t>输送系统</t>
        </is>
      </c>
      <c r="N168" t="inlineStr">
        <is>
          <t>MECHANICAL FAILURE</t>
        </is>
      </c>
      <c r="O168" s="59" t="n">
        <v>45929.79236111111</v>
      </c>
      <c r="P168" s="59" t="n">
        <v>45929.85201388889</v>
      </c>
      <c r="Q168" s="60" t="n">
        <v>85.90000000000001</v>
      </c>
      <c r="R168" s="60" t="n">
        <v>1.7531</v>
      </c>
      <c r="S168" t="inlineStr">
        <is>
          <t>团队模拟数据（基于公开单线数据派生）</t>
        </is>
      </c>
      <c r="T168" t="inlineStr">
        <is>
          <t>SIM-v2.2-20260807-20260804</t>
        </is>
      </c>
      <c r="U168" t="inlineStr">
        <is>
          <t>https://zenodo.org/records/17855209</t>
        </is>
      </c>
      <c r="V168" t="inlineStr">
        <is>
          <t>LINE-S02-PRE-20250929</t>
        </is>
      </c>
      <c r="W168" t="inlineStr">
        <is>
          <t>已关联</t>
        </is>
      </c>
      <c r="X168" t="inlineStr">
        <is>
          <t>按班次口径判断</t>
        </is>
      </c>
      <c r="Z168" t="inlineStr">
        <is>
          <t>否</t>
        </is>
      </c>
    </row>
    <row r="169">
      <c r="A169" t="inlineStr">
        <is>
          <t>SIM-STOP-00168</t>
        </is>
      </c>
      <c r="B169" t="inlineStr">
        <is>
          <t>STOP-PRE-00056</t>
        </is>
      </c>
      <c r="C169" t="inlineStr">
        <is>
          <t>LINE-S03-PRE-20250929</t>
        </is>
      </c>
      <c r="D169" t="inlineStr">
        <is>
          <t>SHIFT-PRE-20250929</t>
        </is>
      </c>
      <c r="E169" t="inlineStr">
        <is>
          <t>LINE-S03</t>
        </is>
      </c>
      <c r="F169" t="inlineStr">
        <is>
          <t>改善前</t>
        </is>
      </c>
      <c r="G169" s="57" t="n">
        <v>45929</v>
      </c>
      <c r="H169" t="inlineStr">
        <is>
          <t>音频模组系列</t>
        </is>
      </c>
      <c r="I169" t="inlineStr">
        <is>
          <t>KK250</t>
        </is>
      </c>
      <c r="J169" t="inlineStr">
        <is>
          <t>FAILURE</t>
        </is>
      </c>
      <c r="K169" t="inlineStr">
        <is>
          <t>Unplanned</t>
        </is>
      </c>
      <c r="L169" t="inlineStr">
        <is>
          <t>HYDRAULIC ELEVATOR (LOADING)</t>
        </is>
      </c>
      <c r="M169" t="inlineStr">
        <is>
          <t>输送系统</t>
        </is>
      </c>
      <c r="N169" t="inlineStr">
        <is>
          <t>MECHANICAL FAILURE</t>
        </is>
      </c>
      <c r="O169" s="59" t="n">
        <v>45929.80625</v>
      </c>
      <c r="P169" s="59" t="n">
        <v>45929.83944444444</v>
      </c>
      <c r="Q169" s="60" t="n">
        <v>47.8</v>
      </c>
      <c r="R169" s="60" t="n">
        <v>0.9746</v>
      </c>
      <c r="S169" t="inlineStr">
        <is>
          <t>团队模拟数据（基于公开单线数据派生）</t>
        </is>
      </c>
      <c r="T169" t="inlineStr">
        <is>
          <t>SIM-v2.2-20260807-20260804</t>
        </is>
      </c>
      <c r="U169" t="inlineStr">
        <is>
          <t>https://zenodo.org/records/17855209</t>
        </is>
      </c>
      <c r="V169" t="inlineStr">
        <is>
          <t>LINE-S03-PRE-20250929</t>
        </is>
      </c>
      <c r="W169" t="inlineStr">
        <is>
          <t>已关联</t>
        </is>
      </c>
      <c r="X169" t="inlineStr">
        <is>
          <t>按班次口径判断</t>
        </is>
      </c>
      <c r="Z169" t="inlineStr">
        <is>
          <t>否</t>
        </is>
      </c>
    </row>
    <row r="170">
      <c r="A170" t="inlineStr">
        <is>
          <t>SIM-STOP-00169</t>
        </is>
      </c>
      <c r="B170" t="inlineStr">
        <is>
          <t>STOP-PRE-00057</t>
        </is>
      </c>
      <c r="C170" t="inlineStr">
        <is>
          <t>LINE-S01-PRE-20250930</t>
        </is>
      </c>
      <c r="D170" t="inlineStr">
        <is>
          <t>SHIFT-PRE-20250930</t>
        </is>
      </c>
      <c r="E170" t="inlineStr">
        <is>
          <t>LINE-S01</t>
        </is>
      </c>
      <c r="F170" t="inlineStr">
        <is>
          <t>改善前</t>
        </is>
      </c>
      <c r="G170" s="57" t="n">
        <v>45930</v>
      </c>
      <c r="H170" t="inlineStr">
        <is>
          <t>智能终端系列</t>
        </is>
      </c>
      <c r="I170" t="inlineStr">
        <is>
          <t>KK250</t>
        </is>
      </c>
      <c r="J170" t="inlineStr">
        <is>
          <t>OPERATIONAL</t>
        </is>
      </c>
      <c r="K170" t="inlineStr">
        <is>
          <t>Planned - Included in OEE</t>
        </is>
      </c>
      <c r="L170" t="inlineStr">
        <is>
          <t>CUTTER</t>
        </is>
      </c>
      <c r="M170" t="inlineStr">
        <is>
          <t>切割/分板工位</t>
        </is>
      </c>
      <c r="N170" t="inlineStr">
        <is>
          <t>CLEANING</t>
        </is>
      </c>
      <c r="O170" s="59" t="n">
        <v>45930.46875</v>
      </c>
      <c r="P170" s="59" t="n">
        <v>45930.47416666667</v>
      </c>
      <c r="Q170" s="60" t="n">
        <v>7.8</v>
      </c>
      <c r="R170" s="60" t="n">
        <v>0.9764</v>
      </c>
      <c r="S170" t="inlineStr">
        <is>
          <t>团队模拟数据（基于公开单线数据派生）</t>
        </is>
      </c>
      <c r="T170" t="inlineStr">
        <is>
          <t>SIM-v2.2-20260807-20260804</t>
        </is>
      </c>
      <c r="U170" t="inlineStr">
        <is>
          <t>https://zenodo.org/records/17855209</t>
        </is>
      </c>
      <c r="V170" t="inlineStr">
        <is>
          <t>LINE-S01-PRE-20250930</t>
        </is>
      </c>
      <c r="W170" t="inlineStr">
        <is>
          <t>已关联</t>
        </is>
      </c>
      <c r="X170" t="inlineStr">
        <is>
          <t>按班次口径判断</t>
        </is>
      </c>
      <c r="Z170" t="inlineStr">
        <is>
          <t>否</t>
        </is>
      </c>
    </row>
    <row r="171">
      <c r="A171" t="inlineStr">
        <is>
          <t>SIM-STOP-00170</t>
        </is>
      </c>
      <c r="B171" t="inlineStr">
        <is>
          <t>STOP-PRE-00057</t>
        </is>
      </c>
      <c r="C171" t="inlineStr">
        <is>
          <t>LINE-S02-PRE-20250930</t>
        </is>
      </c>
      <c r="D171" t="inlineStr">
        <is>
          <t>SHIFT-PRE-20250930</t>
        </is>
      </c>
      <c r="E171" t="inlineStr">
        <is>
          <t>LINE-S02</t>
        </is>
      </c>
      <c r="F171" t="inlineStr">
        <is>
          <t>改善前</t>
        </is>
      </c>
      <c r="G171" s="57" t="n">
        <v>45930</v>
      </c>
      <c r="H171" t="inlineStr">
        <is>
          <t>视觉设备系列</t>
        </is>
      </c>
      <c r="I171" t="inlineStr">
        <is>
          <t>KK250</t>
        </is>
      </c>
      <c r="J171" t="inlineStr">
        <is>
          <t>OPERATIONAL</t>
        </is>
      </c>
      <c r="K171" t="inlineStr">
        <is>
          <t>Planned - Included in OEE</t>
        </is>
      </c>
      <c r="L171" t="inlineStr">
        <is>
          <t>CUTTER</t>
        </is>
      </c>
      <c r="M171" t="inlineStr">
        <is>
          <t>切割/分板工位</t>
        </is>
      </c>
      <c r="N171" t="inlineStr">
        <is>
          <t>CLEANING</t>
        </is>
      </c>
      <c r="O171" s="59" t="n">
        <v>45930.48263888889</v>
      </c>
      <c r="P171" s="59" t="n">
        <v>45930.488125</v>
      </c>
      <c r="Q171" s="60" t="n">
        <v>7.9</v>
      </c>
      <c r="R171" s="60" t="n">
        <v>0.9917</v>
      </c>
      <c r="S171" t="inlineStr">
        <is>
          <t>团队模拟数据（基于公开单线数据派生）</t>
        </is>
      </c>
      <c r="T171" t="inlineStr">
        <is>
          <t>SIM-v2.2-20260807-20260804</t>
        </is>
      </c>
      <c r="U171" t="inlineStr">
        <is>
          <t>https://zenodo.org/records/17855209</t>
        </is>
      </c>
      <c r="V171" t="inlineStr">
        <is>
          <t>LINE-S02-PRE-20250930</t>
        </is>
      </c>
      <c r="W171" t="inlineStr">
        <is>
          <t>已关联</t>
        </is>
      </c>
      <c r="X171" t="inlineStr">
        <is>
          <t>按班次口径判断</t>
        </is>
      </c>
      <c r="Z171" t="inlineStr">
        <is>
          <t>否</t>
        </is>
      </c>
    </row>
    <row r="172">
      <c r="A172" t="inlineStr">
        <is>
          <t>SIM-STOP-00171</t>
        </is>
      </c>
      <c r="B172" t="inlineStr">
        <is>
          <t>STOP-PRE-00057</t>
        </is>
      </c>
      <c r="C172" t="inlineStr">
        <is>
          <t>LINE-S03-PRE-20250930</t>
        </is>
      </c>
      <c r="D172" t="inlineStr">
        <is>
          <t>SHIFT-PRE-20250930</t>
        </is>
      </c>
      <c r="E172" t="inlineStr">
        <is>
          <t>LINE-S03</t>
        </is>
      </c>
      <c r="F172" t="inlineStr">
        <is>
          <t>改善前</t>
        </is>
      </c>
      <c r="G172" s="57" t="n">
        <v>45930</v>
      </c>
      <c r="H172" t="inlineStr">
        <is>
          <t>音频模组系列</t>
        </is>
      </c>
      <c r="I172" t="inlineStr">
        <is>
          <t>KK250</t>
        </is>
      </c>
      <c r="J172" t="inlineStr">
        <is>
          <t>OPERATIONAL</t>
        </is>
      </c>
      <c r="K172" t="inlineStr">
        <is>
          <t>Planned - Included in OEE</t>
        </is>
      </c>
      <c r="L172" t="inlineStr">
        <is>
          <t>CUTTER</t>
        </is>
      </c>
      <c r="M172" t="inlineStr">
        <is>
          <t>切割/分板工位</t>
        </is>
      </c>
      <c r="N172" t="inlineStr">
        <is>
          <t>CLEANING</t>
        </is>
      </c>
      <c r="O172" s="59" t="n">
        <v>45930.49652777778</v>
      </c>
      <c r="P172" s="59" t="n">
        <v>45930.50229166666</v>
      </c>
      <c r="Q172" s="60" t="n">
        <v>8.300000000000001</v>
      </c>
      <c r="R172" s="60" t="n">
        <v>1.0333</v>
      </c>
      <c r="S172" t="inlineStr">
        <is>
          <t>团队模拟数据（基于公开单线数据派生）</t>
        </is>
      </c>
      <c r="T172" t="inlineStr">
        <is>
          <t>SIM-v2.2-20260807-20260804</t>
        </is>
      </c>
      <c r="U172" t="inlineStr">
        <is>
          <t>https://zenodo.org/records/17855209</t>
        </is>
      </c>
      <c r="V172" t="inlineStr">
        <is>
          <t>LINE-S03-PRE-20250930</t>
        </is>
      </c>
      <c r="W172" t="inlineStr">
        <is>
          <t>已关联</t>
        </is>
      </c>
      <c r="X172" t="inlineStr">
        <is>
          <t>按班次口径判断</t>
        </is>
      </c>
      <c r="Z172" t="inlineStr">
        <is>
          <t>否</t>
        </is>
      </c>
    </row>
    <row r="173">
      <c r="A173" t="inlineStr">
        <is>
          <t>SIM-STOP-00172</t>
        </is>
      </c>
      <c r="B173" t="inlineStr">
        <is>
          <t>STOP-PRE-00058</t>
        </is>
      </c>
      <c r="C173" t="inlineStr">
        <is>
          <t>LINE-S01-PRE-20250930</t>
        </is>
      </c>
      <c r="D173" t="inlineStr">
        <is>
          <t>SHIFT-PRE-20250930</t>
        </is>
      </c>
      <c r="E173" t="inlineStr">
        <is>
          <t>LINE-S01</t>
        </is>
      </c>
      <c r="F173" t="inlineStr">
        <is>
          <t>改善前</t>
        </is>
      </c>
      <c r="G173" s="57" t="n">
        <v>45930</v>
      </c>
      <c r="H173" t="inlineStr">
        <is>
          <t>智能终端系列</t>
        </is>
      </c>
      <c r="I173" t="inlineStr">
        <is>
          <t>KK250</t>
        </is>
      </c>
      <c r="J173" t="inlineStr">
        <is>
          <t>FAILURE</t>
        </is>
      </c>
      <c r="K173" t="inlineStr">
        <is>
          <t>Unplanned</t>
        </is>
      </c>
      <c r="L173" t="inlineStr">
        <is>
          <t>DRYER</t>
        </is>
      </c>
      <c r="M173" t="inlineStr">
        <is>
          <t>烘干/固化工位</t>
        </is>
      </c>
      <c r="N173" t="inlineStr">
        <is>
          <t>MECHANICAL FAILURE</t>
        </is>
      </c>
      <c r="O173" s="59" t="n">
        <v>45930.49027777778</v>
      </c>
      <c r="P173" s="59" t="n">
        <v>45930.4925</v>
      </c>
      <c r="Q173" s="60" t="n">
        <v>3.2</v>
      </c>
      <c r="R173" s="60" t="n">
        <v>0.8379</v>
      </c>
      <c r="S173" t="inlineStr">
        <is>
          <t>团队模拟数据（基于公开单线数据派生）</t>
        </is>
      </c>
      <c r="T173" t="inlineStr">
        <is>
          <t>SIM-v2.2-20260807-20260804</t>
        </is>
      </c>
      <c r="U173" t="inlineStr">
        <is>
          <t>https://zenodo.org/records/17855209</t>
        </is>
      </c>
      <c r="V173" t="inlineStr">
        <is>
          <t>LINE-S01-PRE-20250930</t>
        </is>
      </c>
      <c r="W173" t="inlineStr">
        <is>
          <t>已关联</t>
        </is>
      </c>
      <c r="X173" t="inlineStr">
        <is>
          <t>按班次口径判断</t>
        </is>
      </c>
      <c r="Z173" t="inlineStr">
        <is>
          <t>否</t>
        </is>
      </c>
    </row>
    <row r="174">
      <c r="A174" t="inlineStr">
        <is>
          <t>SIM-STOP-00173</t>
        </is>
      </c>
      <c r="B174" t="inlineStr">
        <is>
          <t>STOP-PRE-00058</t>
        </is>
      </c>
      <c r="C174" t="inlineStr">
        <is>
          <t>LINE-S02-PRE-20250930</t>
        </is>
      </c>
      <c r="D174" t="inlineStr">
        <is>
          <t>SHIFT-PRE-20250930</t>
        </is>
      </c>
      <c r="E174" t="inlineStr">
        <is>
          <t>LINE-S02</t>
        </is>
      </c>
      <c r="F174" t="inlineStr">
        <is>
          <t>改善前</t>
        </is>
      </c>
      <c r="G174" s="57" t="n">
        <v>45930</v>
      </c>
      <c r="H174" t="inlineStr">
        <is>
          <t>视觉设备系列</t>
        </is>
      </c>
      <c r="I174" t="inlineStr">
        <is>
          <t>KK250</t>
        </is>
      </c>
      <c r="J174" t="inlineStr">
        <is>
          <t>FAILURE</t>
        </is>
      </c>
      <c r="K174" t="inlineStr">
        <is>
          <t>Unplanned</t>
        </is>
      </c>
      <c r="L174" t="inlineStr">
        <is>
          <t>DRYER</t>
        </is>
      </c>
      <c r="M174" t="inlineStr">
        <is>
          <t>烘干/固化工位</t>
        </is>
      </c>
      <c r="N174" t="inlineStr">
        <is>
          <t>MECHANICAL FAILURE</t>
        </is>
      </c>
      <c r="O174" s="59" t="n">
        <v>45930.50416666667</v>
      </c>
      <c r="P174" s="59" t="n">
        <v>45930.50777777778</v>
      </c>
      <c r="Q174" s="60" t="n">
        <v>5.2</v>
      </c>
      <c r="R174" s="60" t="n">
        <v>1.365</v>
      </c>
      <c r="S174" t="inlineStr">
        <is>
          <t>团队模拟数据（基于公开单线数据派生）</t>
        </is>
      </c>
      <c r="T174" t="inlineStr">
        <is>
          <t>SIM-v2.2-20260807-20260804</t>
        </is>
      </c>
      <c r="U174" t="inlineStr">
        <is>
          <t>https://zenodo.org/records/17855209</t>
        </is>
      </c>
      <c r="V174" t="inlineStr">
        <is>
          <t>LINE-S02-PRE-20250930</t>
        </is>
      </c>
      <c r="W174" t="inlineStr">
        <is>
          <t>已关联</t>
        </is>
      </c>
      <c r="X174" t="inlineStr">
        <is>
          <t>按班次口径判断</t>
        </is>
      </c>
      <c r="Z174" t="inlineStr">
        <is>
          <t>否</t>
        </is>
      </c>
    </row>
    <row r="175">
      <c r="A175" t="inlineStr">
        <is>
          <t>SIM-STOP-00174</t>
        </is>
      </c>
      <c r="B175" t="inlineStr">
        <is>
          <t>STOP-PRE-00058</t>
        </is>
      </c>
      <c r="C175" t="inlineStr">
        <is>
          <t>LINE-S03-PRE-20250930</t>
        </is>
      </c>
      <c r="D175" t="inlineStr">
        <is>
          <t>SHIFT-PRE-20250930</t>
        </is>
      </c>
      <c r="E175" t="inlineStr">
        <is>
          <t>LINE-S03</t>
        </is>
      </c>
      <c r="F175" t="inlineStr">
        <is>
          <t>改善前</t>
        </is>
      </c>
      <c r="G175" s="57" t="n">
        <v>45930</v>
      </c>
      <c r="H175" t="inlineStr">
        <is>
          <t>音频模组系列</t>
        </is>
      </c>
      <c r="I175" t="inlineStr">
        <is>
          <t>KK250</t>
        </is>
      </c>
      <c r="J175" t="inlineStr">
        <is>
          <t>FAILURE</t>
        </is>
      </c>
      <c r="K175" t="inlineStr">
        <is>
          <t>Unplanned</t>
        </is>
      </c>
      <c r="L175" t="inlineStr">
        <is>
          <t>DRYER</t>
        </is>
      </c>
      <c r="M175" t="inlineStr">
        <is>
          <t>烘干/固化工位</t>
        </is>
      </c>
      <c r="N175" t="inlineStr">
        <is>
          <t>MECHANICAL FAILURE</t>
        </is>
      </c>
      <c r="O175" s="59" t="n">
        <v>45930.51805555556</v>
      </c>
      <c r="P175" s="59" t="n">
        <v>45930.52055555556</v>
      </c>
      <c r="Q175" s="60" t="n">
        <v>3.6</v>
      </c>
      <c r="R175" s="60" t="n">
        <v>0.9473</v>
      </c>
      <c r="S175" t="inlineStr">
        <is>
          <t>团队模拟数据（基于公开单线数据派生）</t>
        </is>
      </c>
      <c r="T175" t="inlineStr">
        <is>
          <t>SIM-v2.2-20260807-20260804</t>
        </is>
      </c>
      <c r="U175" t="inlineStr">
        <is>
          <t>https://zenodo.org/records/17855209</t>
        </is>
      </c>
      <c r="V175" t="inlineStr">
        <is>
          <t>LINE-S03-PRE-20250930</t>
        </is>
      </c>
      <c r="W175" t="inlineStr">
        <is>
          <t>已关联</t>
        </is>
      </c>
      <c r="X175" t="inlineStr">
        <is>
          <t>按班次口径判断</t>
        </is>
      </c>
      <c r="Z175" t="inlineStr">
        <is>
          <t>否</t>
        </is>
      </c>
    </row>
    <row r="176">
      <c r="A176" t="inlineStr">
        <is>
          <t>SIM-STOP-00175</t>
        </is>
      </c>
      <c r="B176" t="inlineStr">
        <is>
          <t>STOP-PRE-00059</t>
        </is>
      </c>
      <c r="C176" t="inlineStr">
        <is>
          <t>LINE-S01-PRE-20250930</t>
        </is>
      </c>
      <c r="D176" t="inlineStr">
        <is>
          <t>SHIFT-PRE-20250930</t>
        </is>
      </c>
      <c r="E176" t="inlineStr">
        <is>
          <t>LINE-S01</t>
        </is>
      </c>
      <c r="F176" t="inlineStr">
        <is>
          <t>改善前</t>
        </is>
      </c>
      <c r="G176" s="57" t="n">
        <v>45930</v>
      </c>
      <c r="H176" t="inlineStr">
        <is>
          <t>智能终端系列</t>
        </is>
      </c>
      <c r="I176" t="inlineStr">
        <is>
          <t>KK250</t>
        </is>
      </c>
      <c r="J176" t="inlineStr">
        <is>
          <t>FAILURE</t>
        </is>
      </c>
      <c r="K176" t="inlineStr">
        <is>
          <t>Unplanned</t>
        </is>
      </c>
      <c r="L176" t="inlineStr">
        <is>
          <t>DRYER</t>
        </is>
      </c>
      <c r="M176" t="inlineStr">
        <is>
          <t>烘干/固化工位</t>
        </is>
      </c>
      <c r="N176" t="inlineStr">
        <is>
          <t>MECHANICAL FAILURE</t>
        </is>
      </c>
      <c r="O176" s="59" t="n">
        <v>45930.49444444444</v>
      </c>
      <c r="P176" s="59" t="n">
        <v>45930.54166666666</v>
      </c>
      <c r="Q176" s="60" t="n">
        <v>68</v>
      </c>
      <c r="R176" s="60" t="n">
        <v>0.8722</v>
      </c>
      <c r="S176" t="inlineStr">
        <is>
          <t>团队模拟数据（基于公开单线数据派生）</t>
        </is>
      </c>
      <c r="T176" t="inlineStr">
        <is>
          <t>SIM-v2.2-20260807-20260804</t>
        </is>
      </c>
      <c r="U176" t="inlineStr">
        <is>
          <t>https://zenodo.org/records/17855209</t>
        </is>
      </c>
      <c r="V176" t="inlineStr">
        <is>
          <t>LINE-S01-PRE-20250930</t>
        </is>
      </c>
      <c r="W176" t="inlineStr">
        <is>
          <t>已关联</t>
        </is>
      </c>
      <c r="X176" t="inlineStr">
        <is>
          <t>按班次口径判断</t>
        </is>
      </c>
      <c r="Z176" t="inlineStr">
        <is>
          <t>否</t>
        </is>
      </c>
    </row>
    <row r="177">
      <c r="A177" t="inlineStr">
        <is>
          <t>SIM-STOP-00176</t>
        </is>
      </c>
      <c r="B177" t="inlineStr">
        <is>
          <t>STOP-PRE-00059</t>
        </is>
      </c>
      <c r="C177" t="inlineStr">
        <is>
          <t>LINE-S02-PRE-20250930</t>
        </is>
      </c>
      <c r="D177" t="inlineStr">
        <is>
          <t>SHIFT-PRE-20250930</t>
        </is>
      </c>
      <c r="E177" t="inlineStr">
        <is>
          <t>LINE-S02</t>
        </is>
      </c>
      <c r="F177" t="inlineStr">
        <is>
          <t>改善前</t>
        </is>
      </c>
      <c r="G177" s="57" t="n">
        <v>45930</v>
      </c>
      <c r="H177" t="inlineStr">
        <is>
          <t>视觉设备系列</t>
        </is>
      </c>
      <c r="I177" t="inlineStr">
        <is>
          <t>KK250</t>
        </is>
      </c>
      <c r="J177" t="inlineStr">
        <is>
          <t>FAILURE</t>
        </is>
      </c>
      <c r="K177" t="inlineStr">
        <is>
          <t>Unplanned</t>
        </is>
      </c>
      <c r="L177" t="inlineStr">
        <is>
          <t>DRYER</t>
        </is>
      </c>
      <c r="M177" t="inlineStr">
        <is>
          <t>烘干/固化工位</t>
        </is>
      </c>
      <c r="N177" t="inlineStr">
        <is>
          <t>MECHANICAL FAILURE</t>
        </is>
      </c>
      <c r="O177" s="59" t="n">
        <v>45930.50833333333</v>
      </c>
      <c r="P177" s="59" t="n">
        <v>45930.58513888889</v>
      </c>
      <c r="Q177" s="60" t="n">
        <v>110.6</v>
      </c>
      <c r="R177" s="60" t="n">
        <v>1.4175</v>
      </c>
      <c r="S177" t="inlineStr">
        <is>
          <t>团队模拟数据（基于公开单线数据派生）</t>
        </is>
      </c>
      <c r="T177" t="inlineStr">
        <is>
          <t>SIM-v2.2-20260807-20260804</t>
        </is>
      </c>
      <c r="U177" t="inlineStr">
        <is>
          <t>https://zenodo.org/records/17855209</t>
        </is>
      </c>
      <c r="V177" t="inlineStr">
        <is>
          <t>LINE-S02-PRE-20250930</t>
        </is>
      </c>
      <c r="W177" t="inlineStr">
        <is>
          <t>已关联</t>
        </is>
      </c>
      <c r="X177" t="inlineStr">
        <is>
          <t>按班次口径判断</t>
        </is>
      </c>
      <c r="Z177" t="inlineStr">
        <is>
          <t>否</t>
        </is>
      </c>
    </row>
    <row r="178">
      <c r="A178" t="inlineStr">
        <is>
          <t>SIM-STOP-00177</t>
        </is>
      </c>
      <c r="B178" t="inlineStr">
        <is>
          <t>STOP-PRE-00059</t>
        </is>
      </c>
      <c r="C178" t="inlineStr">
        <is>
          <t>LINE-S03-PRE-20250930</t>
        </is>
      </c>
      <c r="D178" t="inlineStr">
        <is>
          <t>SHIFT-PRE-20250930</t>
        </is>
      </c>
      <c r="E178" t="inlineStr">
        <is>
          <t>LINE-S03</t>
        </is>
      </c>
      <c r="F178" t="inlineStr">
        <is>
          <t>改善前</t>
        </is>
      </c>
      <c r="G178" s="57" t="n">
        <v>45930</v>
      </c>
      <c r="H178" t="inlineStr">
        <is>
          <t>音频模组系列</t>
        </is>
      </c>
      <c r="I178" t="inlineStr">
        <is>
          <t>KK250</t>
        </is>
      </c>
      <c r="J178" t="inlineStr">
        <is>
          <t>FAILURE</t>
        </is>
      </c>
      <c r="K178" t="inlineStr">
        <is>
          <t>Unplanned</t>
        </is>
      </c>
      <c r="L178" t="inlineStr">
        <is>
          <t>DRYER</t>
        </is>
      </c>
      <c r="M178" t="inlineStr">
        <is>
          <t>烘干/固化工位</t>
        </is>
      </c>
      <c r="N178" t="inlineStr">
        <is>
          <t>MECHANICAL FAILURE</t>
        </is>
      </c>
      <c r="O178" s="59" t="n">
        <v>45930.52222222222</v>
      </c>
      <c r="P178" s="59" t="n">
        <v>45930.575625</v>
      </c>
      <c r="Q178" s="60" t="n">
        <v>76.90000000000001</v>
      </c>
      <c r="R178" s="60" t="n">
        <v>0.9854000000000001</v>
      </c>
      <c r="S178" t="inlineStr">
        <is>
          <t>团队模拟数据（基于公开单线数据派生）</t>
        </is>
      </c>
      <c r="T178" t="inlineStr">
        <is>
          <t>SIM-v2.2-20260807-20260804</t>
        </is>
      </c>
      <c r="U178" t="inlineStr">
        <is>
          <t>https://zenodo.org/records/17855209</t>
        </is>
      </c>
      <c r="V178" t="inlineStr">
        <is>
          <t>LINE-S03-PRE-20250930</t>
        </is>
      </c>
      <c r="W178" t="inlineStr">
        <is>
          <t>已关联</t>
        </is>
      </c>
      <c r="X178" t="inlineStr">
        <is>
          <t>按班次口径判断</t>
        </is>
      </c>
      <c r="Z178" t="inlineStr">
        <is>
          <t>否</t>
        </is>
      </c>
    </row>
    <row r="179">
      <c r="A179" t="inlineStr">
        <is>
          <t>SIM-STOP-00178</t>
        </is>
      </c>
      <c r="B179" t="inlineStr">
        <is>
          <t>STOP-PRE-00060</t>
        </is>
      </c>
      <c r="C179" t="inlineStr">
        <is>
          <t>LINE-S01-PRE-20250930</t>
        </is>
      </c>
      <c r="D179" t="inlineStr">
        <is>
          <t>SHIFT-PRE-20250930</t>
        </is>
      </c>
      <c r="E179" t="inlineStr">
        <is>
          <t>LINE-S01</t>
        </is>
      </c>
      <c r="F179" t="inlineStr">
        <is>
          <t>改善前</t>
        </is>
      </c>
      <c r="G179" s="57" t="n">
        <v>45930</v>
      </c>
      <c r="H179" t="inlineStr">
        <is>
          <t>智能终端系列</t>
        </is>
      </c>
      <c r="I179" t="inlineStr">
        <is>
          <t>7KK25</t>
        </is>
      </c>
      <c r="J179" t="inlineStr">
        <is>
          <t>SETUPS-CHANGEOVERS</t>
        </is>
      </c>
      <c r="K179" t="inlineStr">
        <is>
          <t>Planned - Included in OEE</t>
        </is>
      </c>
      <c r="L179" t="inlineStr">
        <is>
          <t>EXTRUDER PRESS</t>
        </is>
      </c>
      <c r="M179" t="inlineStr">
        <is>
          <t>主加工工位</t>
        </is>
      </c>
      <c r="N179" t="inlineStr">
        <is>
          <t>MATERIAL CHANGEOVER</t>
        </is>
      </c>
      <c r="O179" s="59" t="n">
        <v>45930.55833333333</v>
      </c>
      <c r="P179" s="59" t="n">
        <v>45930.5675</v>
      </c>
      <c r="Q179" s="60" t="n">
        <v>13.2</v>
      </c>
      <c r="R179" s="60" t="n">
        <v>0.9871</v>
      </c>
      <c r="S179" t="inlineStr">
        <is>
          <t>团队模拟数据（基于公开单线数据派生）</t>
        </is>
      </c>
      <c r="T179" t="inlineStr">
        <is>
          <t>SIM-v2.2-20260807-20260804</t>
        </is>
      </c>
      <c r="U179" t="inlineStr">
        <is>
          <t>https://zenodo.org/records/17855209</t>
        </is>
      </c>
      <c r="V179" t="inlineStr">
        <is>
          <t>LINE-S01-PRE-20250930</t>
        </is>
      </c>
      <c r="W179" t="inlineStr">
        <is>
          <t>已关联</t>
        </is>
      </c>
      <c r="X179" t="inlineStr">
        <is>
          <t>按班次口径判断</t>
        </is>
      </c>
      <c r="Z179" t="inlineStr">
        <is>
          <t>是</t>
        </is>
      </c>
      <c r="AA179">
        <f>IFERROR(VLOOKUP(N179,'18_换产标准_模拟'!$B$2:$F$4,3,FALSE),"")</f>
        <v/>
      </c>
      <c r="AB179">
        <f>IFERROR(MAX(Q179-AA179,0),"")</f>
        <v/>
      </c>
      <c r="AC179">
        <f>IFERROR(IF(AB179=0,"达标",IF(AB179&lt;=VLOOKUP(N179,'18_换产标准_模拟'!$B$2:$F$4,4,FALSE)-VLOOKUP(N179,'18_换产标准_模拟'!$B$2:$F$4,3,FALSE),"轻微超时",IF(AB179&lt;=VLOOKUP(N179,'18_换产标准_模拟'!$B$2:$F$4,5,FALSE)-VLOOKUP(N179,'18_换产标准_模拟'!$B$2:$F$4,3,FALSE),"超时","严重超时"))),"")</f>
        <v/>
      </c>
      <c r="AD179">
        <f>IFERROR(INDEX('18_换产标准_模拟'!$A$2:$A$4,MATCH(N179,'18_换产标准_模拟'!$B$2:$B$4,0)),"")</f>
        <v/>
      </c>
      <c r="AE179" t="inlineStr">
        <is>
          <t>团队模拟数据</t>
        </is>
      </c>
    </row>
    <row r="180">
      <c r="A180" t="inlineStr">
        <is>
          <t>SIM-STOP-00179</t>
        </is>
      </c>
      <c r="B180" t="inlineStr">
        <is>
          <t>STOP-PRE-00060</t>
        </is>
      </c>
      <c r="C180" t="inlineStr">
        <is>
          <t>LINE-S02-PRE-20250930</t>
        </is>
      </c>
      <c r="D180" t="inlineStr">
        <is>
          <t>SHIFT-PRE-20250930</t>
        </is>
      </c>
      <c r="E180" t="inlineStr">
        <is>
          <t>LINE-S02</t>
        </is>
      </c>
      <c r="F180" t="inlineStr">
        <is>
          <t>改善前</t>
        </is>
      </c>
      <c r="G180" s="57" t="n">
        <v>45930</v>
      </c>
      <c r="H180" t="inlineStr">
        <is>
          <t>视觉设备系列</t>
        </is>
      </c>
      <c r="I180" t="inlineStr">
        <is>
          <t>7KK25</t>
        </is>
      </c>
      <c r="J180" t="inlineStr">
        <is>
          <t>SETUPS-CHANGEOVERS</t>
        </is>
      </c>
      <c r="K180" t="inlineStr">
        <is>
          <t>Planned - Included in OEE</t>
        </is>
      </c>
      <c r="L180" t="inlineStr">
        <is>
          <t>EXTRUDER PRESS</t>
        </is>
      </c>
      <c r="M180" t="inlineStr">
        <is>
          <t>主加工工位</t>
        </is>
      </c>
      <c r="N180" t="inlineStr">
        <is>
          <t>MATERIAL CHANGEOVER</t>
        </is>
      </c>
      <c r="O180" s="59" t="n">
        <v>45930.57222222222</v>
      </c>
      <c r="P180" s="59" t="n">
        <v>45930.58152777778</v>
      </c>
      <c r="Q180" s="60" t="n">
        <v>13.4</v>
      </c>
      <c r="R180" s="60" t="n">
        <v>1.003</v>
      </c>
      <c r="S180" t="inlineStr">
        <is>
          <t>团队模拟数据（基于公开单线数据派生）</t>
        </is>
      </c>
      <c r="T180" t="inlineStr">
        <is>
          <t>SIM-v2.2-20260807-20260804</t>
        </is>
      </c>
      <c r="U180" t="inlineStr">
        <is>
          <t>https://zenodo.org/records/17855209</t>
        </is>
      </c>
      <c r="V180" t="inlineStr">
        <is>
          <t>LINE-S02-PRE-20250930</t>
        </is>
      </c>
      <c r="W180" t="inlineStr">
        <is>
          <t>已关联</t>
        </is>
      </c>
      <c r="X180" t="inlineStr">
        <is>
          <t>按班次口径判断</t>
        </is>
      </c>
      <c r="Z180" t="inlineStr">
        <is>
          <t>是</t>
        </is>
      </c>
      <c r="AA180">
        <f>IFERROR(VLOOKUP(N180,'18_换产标准_模拟'!$B$2:$F$4,3,FALSE),"")</f>
        <v/>
      </c>
      <c r="AB180">
        <f>IFERROR(MAX(Q180-AA180,0),"")</f>
        <v/>
      </c>
      <c r="AC180">
        <f>IFERROR(IF(AB180=0,"达标",IF(AB180&lt;=VLOOKUP(N180,'18_换产标准_模拟'!$B$2:$F$4,4,FALSE)-VLOOKUP(N180,'18_换产标准_模拟'!$B$2:$F$4,3,FALSE),"轻微超时",IF(AB180&lt;=VLOOKUP(N180,'18_换产标准_模拟'!$B$2:$F$4,5,FALSE)-VLOOKUP(N180,'18_换产标准_模拟'!$B$2:$F$4,3,FALSE),"超时","严重超时"))),"")</f>
        <v/>
      </c>
      <c r="AD180">
        <f>IFERROR(INDEX('18_换产标准_模拟'!$A$2:$A$4,MATCH(N180,'18_换产标准_模拟'!$B$2:$B$4,0)),"")</f>
        <v/>
      </c>
      <c r="AE180" t="inlineStr">
        <is>
          <t>团队模拟数据</t>
        </is>
      </c>
    </row>
    <row r="181">
      <c r="A181" t="inlineStr">
        <is>
          <t>SIM-STOP-00180</t>
        </is>
      </c>
      <c r="B181" t="inlineStr">
        <is>
          <t>STOP-PRE-00060</t>
        </is>
      </c>
      <c r="C181" t="inlineStr">
        <is>
          <t>LINE-S03-PRE-20250930</t>
        </is>
      </c>
      <c r="D181" t="inlineStr">
        <is>
          <t>SHIFT-PRE-20250930</t>
        </is>
      </c>
      <c r="E181" t="inlineStr">
        <is>
          <t>LINE-S03</t>
        </is>
      </c>
      <c r="F181" t="inlineStr">
        <is>
          <t>改善前</t>
        </is>
      </c>
      <c r="G181" s="57" t="n">
        <v>45930</v>
      </c>
      <c r="H181" t="inlineStr">
        <is>
          <t>音频模组系列</t>
        </is>
      </c>
      <c r="I181" t="inlineStr">
        <is>
          <t>7KK25</t>
        </is>
      </c>
      <c r="J181" t="inlineStr">
        <is>
          <t>SETUPS-CHANGEOVERS</t>
        </is>
      </c>
      <c r="K181" t="inlineStr">
        <is>
          <t>Planned - Included in OEE</t>
        </is>
      </c>
      <c r="L181" t="inlineStr">
        <is>
          <t>EXTRUDER PRESS</t>
        </is>
      </c>
      <c r="M181" t="inlineStr">
        <is>
          <t>主加工工位</t>
        </is>
      </c>
      <c r="N181" t="inlineStr">
        <is>
          <t>MATERIAL CHANGEOVER</t>
        </is>
      </c>
      <c r="O181" s="59" t="n">
        <v>45930.58611111111</v>
      </c>
      <c r="P181" s="59" t="n">
        <v>45930.59583333333</v>
      </c>
      <c r="Q181" s="60" t="n">
        <v>14</v>
      </c>
      <c r="R181" s="60" t="n">
        <v>1.0444</v>
      </c>
      <c r="S181" t="inlineStr">
        <is>
          <t>团队模拟数据（基于公开单线数据派生）</t>
        </is>
      </c>
      <c r="T181" t="inlineStr">
        <is>
          <t>SIM-v2.2-20260807-20260804</t>
        </is>
      </c>
      <c r="U181" t="inlineStr">
        <is>
          <t>https://zenodo.org/records/17855209</t>
        </is>
      </c>
      <c r="V181" t="inlineStr">
        <is>
          <t>LINE-S03-PRE-20250930</t>
        </is>
      </c>
      <c r="W181" t="inlineStr">
        <is>
          <t>已关联</t>
        </is>
      </c>
      <c r="X181" t="inlineStr">
        <is>
          <t>按班次口径判断</t>
        </is>
      </c>
      <c r="Z181" t="inlineStr">
        <is>
          <t>是</t>
        </is>
      </c>
      <c r="AA181">
        <f>IFERROR(VLOOKUP(N181,'18_换产标准_模拟'!$B$2:$F$4,3,FALSE),"")</f>
        <v/>
      </c>
      <c r="AB181">
        <f>IFERROR(MAX(Q181-AA181,0),"")</f>
        <v/>
      </c>
      <c r="AC181">
        <f>IFERROR(IF(AB181=0,"达标",IF(AB181&lt;=VLOOKUP(N181,'18_换产标准_模拟'!$B$2:$F$4,4,FALSE)-VLOOKUP(N181,'18_换产标准_模拟'!$B$2:$F$4,3,FALSE),"轻微超时",IF(AB181&lt;=VLOOKUP(N181,'18_换产标准_模拟'!$B$2:$F$4,5,FALSE)-VLOOKUP(N181,'18_换产标准_模拟'!$B$2:$F$4,3,FALSE),"超时","严重超时"))),"")</f>
        <v/>
      </c>
      <c r="AD181">
        <f>IFERROR(INDEX('18_换产标准_模拟'!$A$2:$A$4,MATCH(N181,'18_换产标准_模拟'!$B$2:$B$4,0)),"")</f>
        <v/>
      </c>
      <c r="AE181" t="inlineStr">
        <is>
          <t>团队模拟数据</t>
        </is>
      </c>
    </row>
    <row r="182">
      <c r="A182" t="inlineStr">
        <is>
          <t>SIM-STOP-00181</t>
        </is>
      </c>
      <c r="B182" t="inlineStr">
        <is>
          <t>STOP-PRE-00061</t>
        </is>
      </c>
      <c r="C182" t="inlineStr">
        <is>
          <t>LINE-S01-PRE-20250930</t>
        </is>
      </c>
      <c r="D182" t="inlineStr">
        <is>
          <t>SHIFT-PRE-20250930</t>
        </is>
      </c>
      <c r="E182" t="inlineStr">
        <is>
          <t>LINE-S01</t>
        </is>
      </c>
      <c r="F182" t="inlineStr">
        <is>
          <t>改善前</t>
        </is>
      </c>
      <c r="G182" s="57" t="n">
        <v>45930</v>
      </c>
      <c r="H182" t="inlineStr">
        <is>
          <t>智能终端系列</t>
        </is>
      </c>
      <c r="I182" t="inlineStr">
        <is>
          <t>7KK25</t>
        </is>
      </c>
      <c r="J182" t="inlineStr">
        <is>
          <t>SETUPS-CHANGEOVERS</t>
        </is>
      </c>
      <c r="K182" t="inlineStr">
        <is>
          <t>Unplanned</t>
        </is>
      </c>
      <c r="L182" t="inlineStr">
        <is>
          <t>CUTTER</t>
        </is>
      </c>
      <c r="M182" t="inlineStr">
        <is>
          <t>切割/分板工位</t>
        </is>
      </c>
      <c r="N182" t="inlineStr">
        <is>
          <t>WIRE ROLL REPLACEMENT</t>
        </is>
      </c>
      <c r="O182" s="59" t="n">
        <v>45930.63472222222</v>
      </c>
      <c r="P182" s="59" t="n">
        <v>45930.64263888889</v>
      </c>
      <c r="Q182" s="60" t="n">
        <v>11.4</v>
      </c>
      <c r="R182" s="60" t="n">
        <v>0.8477</v>
      </c>
      <c r="S182" t="inlineStr">
        <is>
          <t>团队模拟数据（基于公开单线数据派生）</t>
        </is>
      </c>
      <c r="T182" t="inlineStr">
        <is>
          <t>SIM-v2.2-20260807-20260804</t>
        </is>
      </c>
      <c r="U182" t="inlineStr">
        <is>
          <t>https://zenodo.org/records/17855209</t>
        </is>
      </c>
      <c r="V182" t="inlineStr">
        <is>
          <t>LINE-S01-PRE-20250930</t>
        </is>
      </c>
      <c r="W182" t="inlineStr">
        <is>
          <t>已关联</t>
        </is>
      </c>
      <c r="X182" t="inlineStr">
        <is>
          <t>按班次口径判断</t>
        </is>
      </c>
      <c r="Z182" t="inlineStr">
        <is>
          <t>是</t>
        </is>
      </c>
      <c r="AA182">
        <f>IFERROR(VLOOKUP(N182,'18_换产标准_模拟'!$B$2:$F$4,3,FALSE),"")</f>
        <v/>
      </c>
      <c r="AB182">
        <f>IFERROR(MAX(Q182-AA182,0),"")</f>
        <v/>
      </c>
      <c r="AC182">
        <f>IFERROR(IF(AB182=0,"达标",IF(AB182&lt;=VLOOKUP(N182,'18_换产标准_模拟'!$B$2:$F$4,4,FALSE)-VLOOKUP(N182,'18_换产标准_模拟'!$B$2:$F$4,3,FALSE),"轻微超时",IF(AB182&lt;=VLOOKUP(N182,'18_换产标准_模拟'!$B$2:$F$4,5,FALSE)-VLOOKUP(N182,'18_换产标准_模拟'!$B$2:$F$4,3,FALSE),"超时","严重超时"))),"")</f>
        <v/>
      </c>
      <c r="AD182">
        <f>IFERROR(INDEX('18_换产标准_模拟'!$A$2:$A$4,MATCH(N182,'18_换产标准_模拟'!$B$2:$B$4,0)),"")</f>
        <v/>
      </c>
      <c r="AE182" t="inlineStr">
        <is>
          <t>团队模拟数据</t>
        </is>
      </c>
    </row>
    <row r="183">
      <c r="A183" t="inlineStr">
        <is>
          <t>SIM-STOP-00182</t>
        </is>
      </c>
      <c r="B183" t="inlineStr">
        <is>
          <t>STOP-PRE-00061</t>
        </is>
      </c>
      <c r="C183" t="inlineStr">
        <is>
          <t>LINE-S02-PRE-20250930</t>
        </is>
      </c>
      <c r="D183" t="inlineStr">
        <is>
          <t>SHIFT-PRE-20250930</t>
        </is>
      </c>
      <c r="E183" t="inlineStr">
        <is>
          <t>LINE-S02</t>
        </is>
      </c>
      <c r="F183" t="inlineStr">
        <is>
          <t>改善前</t>
        </is>
      </c>
      <c r="G183" s="57" t="n">
        <v>45930</v>
      </c>
      <c r="H183" t="inlineStr">
        <is>
          <t>视觉设备系列</t>
        </is>
      </c>
      <c r="I183" t="inlineStr">
        <is>
          <t>7KK25</t>
        </is>
      </c>
      <c r="J183" t="inlineStr">
        <is>
          <t>SETUPS-CHANGEOVERS</t>
        </is>
      </c>
      <c r="K183" t="inlineStr">
        <is>
          <t>Unplanned</t>
        </is>
      </c>
      <c r="L183" t="inlineStr">
        <is>
          <t>CUTTER</t>
        </is>
      </c>
      <c r="M183" t="inlineStr">
        <is>
          <t>切割/分板工位</t>
        </is>
      </c>
      <c r="N183" t="inlineStr">
        <is>
          <t>WIRE ROLL REPLACEMENT</t>
        </is>
      </c>
      <c r="O183" s="59" t="n">
        <v>45930.64861111111</v>
      </c>
      <c r="P183" s="59" t="n">
        <v>45930.66479166667</v>
      </c>
      <c r="Q183" s="60" t="n">
        <v>23.3</v>
      </c>
      <c r="R183" s="60" t="n">
        <v>1.725</v>
      </c>
      <c r="S183" t="inlineStr">
        <is>
          <t>团队模拟数据（基于公开单线数据派生）</t>
        </is>
      </c>
      <c r="T183" t="inlineStr">
        <is>
          <t>SIM-v2.2-20260807-20260804</t>
        </is>
      </c>
      <c r="U183" t="inlineStr">
        <is>
          <t>https://zenodo.org/records/17855209</t>
        </is>
      </c>
      <c r="V183" t="inlineStr">
        <is>
          <t>LINE-S02-PRE-20250930</t>
        </is>
      </c>
      <c r="W183" t="inlineStr">
        <is>
          <t>已关联</t>
        </is>
      </c>
      <c r="X183" t="inlineStr">
        <is>
          <t>按班次口径判断</t>
        </is>
      </c>
      <c r="Z183" t="inlineStr">
        <is>
          <t>是</t>
        </is>
      </c>
      <c r="AA183">
        <f>IFERROR(VLOOKUP(N183,'18_换产标准_模拟'!$B$2:$F$4,3,FALSE),"")</f>
        <v/>
      </c>
      <c r="AB183">
        <f>IFERROR(MAX(Q183-AA183,0),"")</f>
        <v/>
      </c>
      <c r="AC183">
        <f>IFERROR(IF(AB183=0,"达标",IF(AB183&lt;=VLOOKUP(N183,'18_换产标准_模拟'!$B$2:$F$4,4,FALSE)-VLOOKUP(N183,'18_换产标准_模拟'!$B$2:$F$4,3,FALSE),"轻微超时",IF(AB183&lt;=VLOOKUP(N183,'18_换产标准_模拟'!$B$2:$F$4,5,FALSE)-VLOOKUP(N183,'18_换产标准_模拟'!$B$2:$F$4,3,FALSE),"超时","严重超时"))),"")</f>
        <v/>
      </c>
      <c r="AD183">
        <f>IFERROR(INDEX('18_换产标准_模拟'!$A$2:$A$4,MATCH(N183,'18_换产标准_模拟'!$B$2:$B$4,0)),"")</f>
        <v/>
      </c>
      <c r="AE183" t="inlineStr">
        <is>
          <t>团队模拟数据</t>
        </is>
      </c>
    </row>
    <row r="184">
      <c r="A184" t="inlineStr">
        <is>
          <t>SIM-STOP-00183</t>
        </is>
      </c>
      <c r="B184" t="inlineStr">
        <is>
          <t>STOP-PRE-00061</t>
        </is>
      </c>
      <c r="C184" t="inlineStr">
        <is>
          <t>LINE-S03-PRE-20250930</t>
        </is>
      </c>
      <c r="D184" t="inlineStr">
        <is>
          <t>SHIFT-PRE-20250930</t>
        </is>
      </c>
      <c r="E184" t="inlineStr">
        <is>
          <t>LINE-S03</t>
        </is>
      </c>
      <c r="F184" t="inlineStr">
        <is>
          <t>改善前</t>
        </is>
      </c>
      <c r="G184" s="57" t="n">
        <v>45930</v>
      </c>
      <c r="H184" t="inlineStr">
        <is>
          <t>音频模组系列</t>
        </is>
      </c>
      <c r="I184" t="inlineStr">
        <is>
          <t>7KK25</t>
        </is>
      </c>
      <c r="J184" t="inlineStr">
        <is>
          <t>SETUPS-CHANGEOVERS</t>
        </is>
      </c>
      <c r="K184" t="inlineStr">
        <is>
          <t>Unplanned</t>
        </is>
      </c>
      <c r="L184" t="inlineStr">
        <is>
          <t>CUTTER</t>
        </is>
      </c>
      <c r="M184" t="inlineStr">
        <is>
          <t>切割/分板工位</t>
        </is>
      </c>
      <c r="N184" t="inlineStr">
        <is>
          <t>WIRE ROLL REPLACEMENT</t>
        </is>
      </c>
      <c r="O184" s="59" t="n">
        <v>45930.6625</v>
      </c>
      <c r="P184" s="59" t="n">
        <v>45930.67145833333</v>
      </c>
      <c r="Q184" s="60" t="n">
        <v>12.9</v>
      </c>
      <c r="R184" s="60" t="n">
        <v>0.9582000000000001</v>
      </c>
      <c r="S184" t="inlineStr">
        <is>
          <t>团队模拟数据（基于公开单线数据派生）</t>
        </is>
      </c>
      <c r="T184" t="inlineStr">
        <is>
          <t>SIM-v2.2-20260807-20260804</t>
        </is>
      </c>
      <c r="U184" t="inlineStr">
        <is>
          <t>https://zenodo.org/records/17855209</t>
        </is>
      </c>
      <c r="V184" t="inlineStr">
        <is>
          <t>LINE-S03-PRE-20250930</t>
        </is>
      </c>
      <c r="W184" t="inlineStr">
        <is>
          <t>已关联</t>
        </is>
      </c>
      <c r="X184" t="inlineStr">
        <is>
          <t>按班次口径判断</t>
        </is>
      </c>
      <c r="Z184" t="inlineStr">
        <is>
          <t>是</t>
        </is>
      </c>
      <c r="AA184">
        <f>IFERROR(VLOOKUP(N184,'18_换产标准_模拟'!$B$2:$F$4,3,FALSE),"")</f>
        <v/>
      </c>
      <c r="AB184">
        <f>IFERROR(MAX(Q184-AA184,0),"")</f>
        <v/>
      </c>
      <c r="AC184">
        <f>IFERROR(IF(AB184=0,"达标",IF(AB184&lt;=VLOOKUP(N184,'18_换产标准_模拟'!$B$2:$F$4,4,FALSE)-VLOOKUP(N184,'18_换产标准_模拟'!$B$2:$F$4,3,FALSE),"轻微超时",IF(AB184&lt;=VLOOKUP(N184,'18_换产标准_模拟'!$B$2:$F$4,5,FALSE)-VLOOKUP(N184,'18_换产标准_模拟'!$B$2:$F$4,3,FALSE),"超时","严重超时"))),"")</f>
        <v/>
      </c>
      <c r="AD184">
        <f>IFERROR(INDEX('18_换产标准_模拟'!$A$2:$A$4,MATCH(N184,'18_换产标准_模拟'!$B$2:$B$4,0)),"")</f>
        <v/>
      </c>
      <c r="AE184" t="inlineStr">
        <is>
          <t>团队模拟数据</t>
        </is>
      </c>
    </row>
    <row r="185">
      <c r="A185" t="inlineStr">
        <is>
          <t>SIM-STOP-00184</t>
        </is>
      </c>
      <c r="B185" t="inlineStr">
        <is>
          <t>STOP-PRE-00062</t>
        </is>
      </c>
      <c r="C185" t="inlineStr">
        <is>
          <t>LINE-S01-PRE-20250930</t>
        </is>
      </c>
      <c r="D185" t="inlineStr">
        <is>
          <t>SHIFT-PRE-20250930</t>
        </is>
      </c>
      <c r="E185" t="inlineStr">
        <is>
          <t>LINE-S01</t>
        </is>
      </c>
      <c r="F185" t="inlineStr">
        <is>
          <t>改善前</t>
        </is>
      </c>
      <c r="G185" s="57" t="n">
        <v>45930</v>
      </c>
      <c r="H185" t="inlineStr">
        <is>
          <t>智能终端系列</t>
        </is>
      </c>
      <c r="I185" t="inlineStr">
        <is>
          <t>7KK25</t>
        </is>
      </c>
      <c r="J185" t="inlineStr">
        <is>
          <t>FAILURE</t>
        </is>
      </c>
      <c r="K185" t="inlineStr">
        <is>
          <t>Unplanned</t>
        </is>
      </c>
      <c r="L185" t="inlineStr">
        <is>
          <t>HYDRAULIC ELEVATOR (UNLOADING)</t>
        </is>
      </c>
      <c r="M185" t="inlineStr">
        <is>
          <t>输送系统</t>
        </is>
      </c>
      <c r="N185" t="inlineStr">
        <is>
          <t>MECHANICAL FAILURE</t>
        </is>
      </c>
      <c r="O185" s="59" t="n">
        <v>45930.6625</v>
      </c>
      <c r="P185" s="59" t="n">
        <v>45930.66569444445</v>
      </c>
      <c r="Q185" s="60" t="n">
        <v>4.6</v>
      </c>
      <c r="R185" s="60" t="n">
        <v>0.882</v>
      </c>
      <c r="S185" t="inlineStr">
        <is>
          <t>团队模拟数据（基于公开单线数据派生）</t>
        </is>
      </c>
      <c r="T185" t="inlineStr">
        <is>
          <t>SIM-v2.2-20260807-20260804</t>
        </is>
      </c>
      <c r="U185" t="inlineStr">
        <is>
          <t>https://zenodo.org/records/17855209</t>
        </is>
      </c>
      <c r="V185" t="inlineStr">
        <is>
          <t>LINE-S01-PRE-20250930</t>
        </is>
      </c>
      <c r="W185" t="inlineStr">
        <is>
          <t>已关联</t>
        </is>
      </c>
      <c r="X185" t="inlineStr">
        <is>
          <t>按班次口径判断</t>
        </is>
      </c>
      <c r="Z185" t="inlineStr">
        <is>
          <t>否</t>
        </is>
      </c>
    </row>
    <row r="186">
      <c r="A186" t="inlineStr">
        <is>
          <t>SIM-STOP-00185</t>
        </is>
      </c>
      <c r="B186" t="inlineStr">
        <is>
          <t>STOP-PRE-00062</t>
        </is>
      </c>
      <c r="C186" t="inlineStr">
        <is>
          <t>LINE-S02-PRE-20250930</t>
        </is>
      </c>
      <c r="D186" t="inlineStr">
        <is>
          <t>SHIFT-PRE-20250930</t>
        </is>
      </c>
      <c r="E186" t="inlineStr">
        <is>
          <t>LINE-S02</t>
        </is>
      </c>
      <c r="F186" t="inlineStr">
        <is>
          <t>改善前</t>
        </is>
      </c>
      <c r="G186" s="57" t="n">
        <v>45930</v>
      </c>
      <c r="H186" t="inlineStr">
        <is>
          <t>视觉设备系列</t>
        </is>
      </c>
      <c r="I186" t="inlineStr">
        <is>
          <t>7KK25</t>
        </is>
      </c>
      <c r="J186" t="inlineStr">
        <is>
          <t>FAILURE</t>
        </is>
      </c>
      <c r="K186" t="inlineStr">
        <is>
          <t>Unplanned</t>
        </is>
      </c>
      <c r="L186" t="inlineStr">
        <is>
          <t>HYDRAULIC ELEVATOR (UNLOADING)</t>
        </is>
      </c>
      <c r="M186" t="inlineStr">
        <is>
          <t>输送系统</t>
        </is>
      </c>
      <c r="N186" t="inlineStr">
        <is>
          <t>MECHANICAL FAILURE</t>
        </is>
      </c>
      <c r="O186" s="59" t="n">
        <v>45930.67638888889</v>
      </c>
      <c r="P186" s="59" t="n">
        <v>45930.68222222223</v>
      </c>
      <c r="Q186" s="60" t="n">
        <v>8.4</v>
      </c>
      <c r="R186" s="60" t="n">
        <v>1.6125</v>
      </c>
      <c r="S186" t="inlineStr">
        <is>
          <t>团队模拟数据（基于公开单线数据派生）</t>
        </is>
      </c>
      <c r="T186" t="inlineStr">
        <is>
          <t>SIM-v2.2-20260807-20260804</t>
        </is>
      </c>
      <c r="U186" t="inlineStr">
        <is>
          <t>https://zenodo.org/records/17855209</t>
        </is>
      </c>
      <c r="V186" t="inlineStr">
        <is>
          <t>LINE-S02-PRE-20250930</t>
        </is>
      </c>
      <c r="W186" t="inlineStr">
        <is>
          <t>已关联</t>
        </is>
      </c>
      <c r="X186" t="inlineStr">
        <is>
          <t>按班次口径判断</t>
        </is>
      </c>
      <c r="Z186" t="inlineStr">
        <is>
          <t>否</t>
        </is>
      </c>
    </row>
    <row r="187">
      <c r="A187" t="inlineStr">
        <is>
          <t>SIM-STOP-00186</t>
        </is>
      </c>
      <c r="B187" t="inlineStr">
        <is>
          <t>STOP-PRE-00062</t>
        </is>
      </c>
      <c r="C187" t="inlineStr">
        <is>
          <t>LINE-S03-PRE-20250930</t>
        </is>
      </c>
      <c r="D187" t="inlineStr">
        <is>
          <t>SHIFT-PRE-20250930</t>
        </is>
      </c>
      <c r="E187" t="inlineStr">
        <is>
          <t>LINE-S03</t>
        </is>
      </c>
      <c r="F187" t="inlineStr">
        <is>
          <t>改善前</t>
        </is>
      </c>
      <c r="G187" s="57" t="n">
        <v>45930</v>
      </c>
      <c r="H187" t="inlineStr">
        <is>
          <t>音频模组系列</t>
        </is>
      </c>
      <c r="I187" t="inlineStr">
        <is>
          <t>7KK25</t>
        </is>
      </c>
      <c r="J187" t="inlineStr">
        <is>
          <t>FAILURE</t>
        </is>
      </c>
      <c r="K187" t="inlineStr">
        <is>
          <t>Unplanned</t>
        </is>
      </c>
      <c r="L187" t="inlineStr">
        <is>
          <t>HYDRAULIC ELEVATOR (UNLOADING)</t>
        </is>
      </c>
      <c r="M187" t="inlineStr">
        <is>
          <t>输送系统</t>
        </is>
      </c>
      <c r="N187" t="inlineStr">
        <is>
          <t>MECHANICAL FAILURE</t>
        </is>
      </c>
      <c r="O187" s="59" t="n">
        <v>45930.69027777778</v>
      </c>
      <c r="P187" s="59" t="n">
        <v>45930.69388888889</v>
      </c>
      <c r="Q187" s="60" t="n">
        <v>5.2</v>
      </c>
      <c r="R187" s="60" t="n">
        <v>0.9963</v>
      </c>
      <c r="S187" t="inlineStr">
        <is>
          <t>团队模拟数据（基于公开单线数据派生）</t>
        </is>
      </c>
      <c r="T187" t="inlineStr">
        <is>
          <t>SIM-v2.2-20260807-20260804</t>
        </is>
      </c>
      <c r="U187" t="inlineStr">
        <is>
          <t>https://zenodo.org/records/17855209</t>
        </is>
      </c>
      <c r="V187" t="inlineStr">
        <is>
          <t>LINE-S03-PRE-20250930</t>
        </is>
      </c>
      <c r="W187" t="inlineStr">
        <is>
          <t>已关联</t>
        </is>
      </c>
      <c r="X187" t="inlineStr">
        <is>
          <t>按班次口径判断</t>
        </is>
      </c>
      <c r="Z187" t="inlineStr">
        <is>
          <t>否</t>
        </is>
      </c>
    </row>
    <row r="188">
      <c r="A188" t="inlineStr">
        <is>
          <t>SIM-STOP-00187</t>
        </is>
      </c>
      <c r="B188" t="inlineStr">
        <is>
          <t>STOP-PRE-00063</t>
        </is>
      </c>
      <c r="C188" t="inlineStr">
        <is>
          <t>LINE-S01-PRE-20250930</t>
        </is>
      </c>
      <c r="D188" t="inlineStr">
        <is>
          <t>SHIFT-PRE-20250930</t>
        </is>
      </c>
      <c r="E188" t="inlineStr">
        <is>
          <t>LINE-S01</t>
        </is>
      </c>
      <c r="F188" t="inlineStr">
        <is>
          <t>改善前</t>
        </is>
      </c>
      <c r="G188" s="57" t="n">
        <v>45930</v>
      </c>
      <c r="H188" t="inlineStr">
        <is>
          <t>智能终端系列</t>
        </is>
      </c>
      <c r="I188" t="inlineStr">
        <is>
          <t>7KK25</t>
        </is>
      </c>
      <c r="J188" t="inlineStr">
        <is>
          <t>FAILURE</t>
        </is>
      </c>
      <c r="K188" t="inlineStr">
        <is>
          <t>Unplanned</t>
        </is>
      </c>
      <c r="L188" t="inlineStr">
        <is>
          <t>HYDRAULIC ELEVATOR (UNLOADING)</t>
        </is>
      </c>
      <c r="M188" t="inlineStr">
        <is>
          <t>输送系统</t>
        </is>
      </c>
      <c r="N188" t="inlineStr">
        <is>
          <t>MECHANICAL FAILURE</t>
        </is>
      </c>
      <c r="O188" s="59" t="n">
        <v>45930.66805555556</v>
      </c>
      <c r="P188" s="59" t="n">
        <v>45930.68159722222</v>
      </c>
      <c r="Q188" s="60" t="n">
        <v>19.5</v>
      </c>
      <c r="R188" s="60" t="n">
        <v>0.9163</v>
      </c>
      <c r="S188" t="inlineStr">
        <is>
          <t>团队模拟数据（基于公开单线数据派生）</t>
        </is>
      </c>
      <c r="T188" t="inlineStr">
        <is>
          <t>SIM-v2.2-20260807-20260804</t>
        </is>
      </c>
      <c r="U188" t="inlineStr">
        <is>
          <t>https://zenodo.org/records/17855209</t>
        </is>
      </c>
      <c r="V188" t="inlineStr">
        <is>
          <t>LINE-S01-PRE-20250930</t>
        </is>
      </c>
      <c r="W188" t="inlineStr">
        <is>
          <t>已关联</t>
        </is>
      </c>
      <c r="X188" t="inlineStr">
        <is>
          <t>按班次口径判断</t>
        </is>
      </c>
      <c r="Z188" t="inlineStr">
        <is>
          <t>否</t>
        </is>
      </c>
    </row>
    <row r="189">
      <c r="A189" t="inlineStr">
        <is>
          <t>SIM-STOP-00188</t>
        </is>
      </c>
      <c r="B189" t="inlineStr">
        <is>
          <t>STOP-PRE-00063</t>
        </is>
      </c>
      <c r="C189" t="inlineStr">
        <is>
          <t>LINE-S02-PRE-20250930</t>
        </is>
      </c>
      <c r="D189" t="inlineStr">
        <is>
          <t>SHIFT-PRE-20250930</t>
        </is>
      </c>
      <c r="E189" t="inlineStr">
        <is>
          <t>LINE-S02</t>
        </is>
      </c>
      <c r="F189" t="inlineStr">
        <is>
          <t>改善前</t>
        </is>
      </c>
      <c r="G189" s="57" t="n">
        <v>45930</v>
      </c>
      <c r="H189" t="inlineStr">
        <is>
          <t>视觉设备系列</t>
        </is>
      </c>
      <c r="I189" t="inlineStr">
        <is>
          <t>7KK25</t>
        </is>
      </c>
      <c r="J189" t="inlineStr">
        <is>
          <t>FAILURE</t>
        </is>
      </c>
      <c r="K189" t="inlineStr">
        <is>
          <t>Unplanned</t>
        </is>
      </c>
      <c r="L189" t="inlineStr">
        <is>
          <t>HYDRAULIC ELEVATOR (UNLOADING)</t>
        </is>
      </c>
      <c r="M189" t="inlineStr">
        <is>
          <t>输送系统</t>
        </is>
      </c>
      <c r="N189" t="inlineStr">
        <is>
          <t>MECHANICAL FAILURE</t>
        </is>
      </c>
      <c r="O189" s="59" t="n">
        <v>45930.68194444444</v>
      </c>
      <c r="P189" s="59" t="n">
        <v>45930.70673611111</v>
      </c>
      <c r="Q189" s="60" t="n">
        <v>35.7</v>
      </c>
      <c r="R189" s="60" t="n">
        <v>1.6781</v>
      </c>
      <c r="S189" t="inlineStr">
        <is>
          <t>团队模拟数据（基于公开单线数据派生）</t>
        </is>
      </c>
      <c r="T189" t="inlineStr">
        <is>
          <t>SIM-v2.2-20260807-20260804</t>
        </is>
      </c>
      <c r="U189" t="inlineStr">
        <is>
          <t>https://zenodo.org/records/17855209</t>
        </is>
      </c>
      <c r="V189" t="inlineStr">
        <is>
          <t>LINE-S02-PRE-20250930</t>
        </is>
      </c>
      <c r="W189" t="inlineStr">
        <is>
          <t>已关联</t>
        </is>
      </c>
      <c r="X189" t="inlineStr">
        <is>
          <t>按班次口径判断</t>
        </is>
      </c>
      <c r="Z189" t="inlineStr">
        <is>
          <t>否</t>
        </is>
      </c>
    </row>
    <row r="190">
      <c r="A190" t="inlineStr">
        <is>
          <t>SIM-STOP-00189</t>
        </is>
      </c>
      <c r="B190" t="inlineStr">
        <is>
          <t>STOP-PRE-00063</t>
        </is>
      </c>
      <c r="C190" t="inlineStr">
        <is>
          <t>LINE-S03-PRE-20250930</t>
        </is>
      </c>
      <c r="D190" t="inlineStr">
        <is>
          <t>SHIFT-PRE-20250930</t>
        </is>
      </c>
      <c r="E190" t="inlineStr">
        <is>
          <t>LINE-S03</t>
        </is>
      </c>
      <c r="F190" t="inlineStr">
        <is>
          <t>改善前</t>
        </is>
      </c>
      <c r="G190" s="57" t="n">
        <v>45930</v>
      </c>
      <c r="H190" t="inlineStr">
        <is>
          <t>音频模组系列</t>
        </is>
      </c>
      <c r="I190" t="inlineStr">
        <is>
          <t>7KK25</t>
        </is>
      </c>
      <c r="J190" t="inlineStr">
        <is>
          <t>FAILURE</t>
        </is>
      </c>
      <c r="K190" t="inlineStr">
        <is>
          <t>Unplanned</t>
        </is>
      </c>
      <c r="L190" t="inlineStr">
        <is>
          <t>HYDRAULIC ELEVATOR (UNLOADING)</t>
        </is>
      </c>
      <c r="M190" t="inlineStr">
        <is>
          <t>输送系统</t>
        </is>
      </c>
      <c r="N190" t="inlineStr">
        <is>
          <t>MECHANICAL FAILURE</t>
        </is>
      </c>
      <c r="O190" s="59" t="n">
        <v>45930.69583333333</v>
      </c>
      <c r="P190" s="59" t="n">
        <v>45930.70958333334</v>
      </c>
      <c r="Q190" s="60" t="n">
        <v>19.8</v>
      </c>
      <c r="R190" s="60" t="n">
        <v>0.931</v>
      </c>
      <c r="S190" t="inlineStr">
        <is>
          <t>团队模拟数据（基于公开单线数据派生）</t>
        </is>
      </c>
      <c r="T190" t="inlineStr">
        <is>
          <t>SIM-v2.2-20260807-20260804</t>
        </is>
      </c>
      <c r="U190" t="inlineStr">
        <is>
          <t>https://zenodo.org/records/17855209</t>
        </is>
      </c>
      <c r="V190" t="inlineStr">
        <is>
          <t>LINE-S03-PRE-20250930</t>
        </is>
      </c>
      <c r="W190" t="inlineStr">
        <is>
          <t>已关联</t>
        </is>
      </c>
      <c r="X190" t="inlineStr">
        <is>
          <t>按班次口径判断</t>
        </is>
      </c>
      <c r="Z190" t="inlineStr">
        <is>
          <t>否</t>
        </is>
      </c>
    </row>
    <row r="191">
      <c r="A191" t="inlineStr">
        <is>
          <t>SIM-STOP-00190</t>
        </is>
      </c>
      <c r="B191" t="inlineStr">
        <is>
          <t>STOP-PRE-00064</t>
        </is>
      </c>
      <c r="C191" t="inlineStr">
        <is>
          <t>LINE-S01-PRE-20250930</t>
        </is>
      </c>
      <c r="D191" t="inlineStr">
        <is>
          <t>SHIFT-PRE-20250930</t>
        </is>
      </c>
      <c r="E191" t="inlineStr">
        <is>
          <t>LINE-S01</t>
        </is>
      </c>
      <c r="F191" t="inlineStr">
        <is>
          <t>改善前</t>
        </is>
      </c>
      <c r="G191" s="57" t="n">
        <v>45930</v>
      </c>
      <c r="H191" t="inlineStr">
        <is>
          <t>智能终端系列</t>
        </is>
      </c>
      <c r="I191" t="inlineStr">
        <is>
          <t>7KK25</t>
        </is>
      </c>
      <c r="J191" t="inlineStr">
        <is>
          <t>FAILURE</t>
        </is>
      </c>
      <c r="K191" t="inlineStr">
        <is>
          <t>Unplanned</t>
        </is>
      </c>
      <c r="L191" t="inlineStr">
        <is>
          <t>HYDRAULIC ELEVATOR (UNLOADING)</t>
        </is>
      </c>
      <c r="M191" t="inlineStr">
        <is>
          <t>输送系统</t>
        </is>
      </c>
      <c r="N191" t="inlineStr">
        <is>
          <t>MECHANICAL FAILURE</t>
        </is>
      </c>
      <c r="O191" s="59" t="n">
        <v>45930.68402777778</v>
      </c>
      <c r="P191" s="59" t="n">
        <v>45930.69083333333</v>
      </c>
      <c r="Q191" s="60" t="n">
        <v>9.800000000000001</v>
      </c>
      <c r="R191" s="60" t="n">
        <v>0.8575</v>
      </c>
      <c r="S191" t="inlineStr">
        <is>
          <t>团队模拟数据（基于公开单线数据派生）</t>
        </is>
      </c>
      <c r="T191" t="inlineStr">
        <is>
          <t>SIM-v2.2-20260807-20260804</t>
        </is>
      </c>
      <c r="U191" t="inlineStr">
        <is>
          <t>https://zenodo.org/records/17855209</t>
        </is>
      </c>
      <c r="V191" t="inlineStr">
        <is>
          <t>LINE-S01-PRE-20250930</t>
        </is>
      </c>
      <c r="W191" t="inlineStr">
        <is>
          <t>已关联</t>
        </is>
      </c>
      <c r="X191" t="inlineStr">
        <is>
          <t>按班次口径判断</t>
        </is>
      </c>
      <c r="Z191" t="inlineStr">
        <is>
          <t>否</t>
        </is>
      </c>
    </row>
    <row r="192">
      <c r="A192" t="inlineStr">
        <is>
          <t>SIM-STOP-00191</t>
        </is>
      </c>
      <c r="B192" t="inlineStr">
        <is>
          <t>STOP-PRE-00064</t>
        </is>
      </c>
      <c r="C192" t="inlineStr">
        <is>
          <t>LINE-S02-PRE-20250930</t>
        </is>
      </c>
      <c r="D192" t="inlineStr">
        <is>
          <t>SHIFT-PRE-20250930</t>
        </is>
      </c>
      <c r="E192" t="inlineStr">
        <is>
          <t>LINE-S02</t>
        </is>
      </c>
      <c r="F192" t="inlineStr">
        <is>
          <t>改善前</t>
        </is>
      </c>
      <c r="G192" s="57" t="n">
        <v>45930</v>
      </c>
      <c r="H192" t="inlineStr">
        <is>
          <t>视觉设备系列</t>
        </is>
      </c>
      <c r="I192" t="inlineStr">
        <is>
          <t>7KK25</t>
        </is>
      </c>
      <c r="J192" t="inlineStr">
        <is>
          <t>FAILURE</t>
        </is>
      </c>
      <c r="K192" t="inlineStr">
        <is>
          <t>Unplanned</t>
        </is>
      </c>
      <c r="L192" t="inlineStr">
        <is>
          <t>HYDRAULIC ELEVATOR (UNLOADING)</t>
        </is>
      </c>
      <c r="M192" t="inlineStr">
        <is>
          <t>输送系统</t>
        </is>
      </c>
      <c r="N192" t="inlineStr">
        <is>
          <t>MECHANICAL FAILURE</t>
        </is>
      </c>
      <c r="O192" s="59" t="n">
        <v>45930.69791666666</v>
      </c>
      <c r="P192" s="59" t="n">
        <v>45930.71173611111</v>
      </c>
      <c r="Q192" s="60" t="n">
        <v>19.9</v>
      </c>
      <c r="R192" s="60" t="n">
        <v>1.7438</v>
      </c>
      <c r="S192" t="inlineStr">
        <is>
          <t>团队模拟数据（基于公开单线数据派生）</t>
        </is>
      </c>
      <c r="T192" t="inlineStr">
        <is>
          <t>SIM-v2.2-20260807-20260804</t>
        </is>
      </c>
      <c r="U192" t="inlineStr">
        <is>
          <t>https://zenodo.org/records/17855209</t>
        </is>
      </c>
      <c r="V192" t="inlineStr">
        <is>
          <t>LINE-S02-PRE-20250930</t>
        </is>
      </c>
      <c r="W192" t="inlineStr">
        <is>
          <t>已关联</t>
        </is>
      </c>
      <c r="X192" t="inlineStr">
        <is>
          <t>按班次口径判断</t>
        </is>
      </c>
      <c r="Z192" t="inlineStr">
        <is>
          <t>否</t>
        </is>
      </c>
    </row>
    <row r="193">
      <c r="A193" t="inlineStr">
        <is>
          <t>SIM-STOP-00192</t>
        </is>
      </c>
      <c r="B193" t="inlineStr">
        <is>
          <t>STOP-PRE-00064</t>
        </is>
      </c>
      <c r="C193" t="inlineStr">
        <is>
          <t>LINE-S03-PRE-20250930</t>
        </is>
      </c>
      <c r="D193" t="inlineStr">
        <is>
          <t>SHIFT-PRE-20250930</t>
        </is>
      </c>
      <c r="E193" t="inlineStr">
        <is>
          <t>LINE-S03</t>
        </is>
      </c>
      <c r="F193" t="inlineStr">
        <is>
          <t>改善前</t>
        </is>
      </c>
      <c r="G193" s="57" t="n">
        <v>45930</v>
      </c>
      <c r="H193" t="inlineStr">
        <is>
          <t>音频模组系列</t>
        </is>
      </c>
      <c r="I193" t="inlineStr">
        <is>
          <t>7KK25</t>
        </is>
      </c>
      <c r="J193" t="inlineStr">
        <is>
          <t>FAILURE</t>
        </is>
      </c>
      <c r="K193" t="inlineStr">
        <is>
          <t>Unplanned</t>
        </is>
      </c>
      <c r="L193" t="inlineStr">
        <is>
          <t>HYDRAULIC ELEVATOR (UNLOADING)</t>
        </is>
      </c>
      <c r="M193" t="inlineStr">
        <is>
          <t>输送系统</t>
        </is>
      </c>
      <c r="N193" t="inlineStr">
        <is>
          <t>MECHANICAL FAILURE</t>
        </is>
      </c>
      <c r="O193" s="59" t="n">
        <v>45930.71180555555</v>
      </c>
      <c r="P193" s="59" t="n">
        <v>45930.71944444445</v>
      </c>
      <c r="Q193" s="60" t="n">
        <v>11</v>
      </c>
      <c r="R193" s="60" t="n">
        <v>0.9691</v>
      </c>
      <c r="S193" t="inlineStr">
        <is>
          <t>团队模拟数据（基于公开单线数据派生）</t>
        </is>
      </c>
      <c r="T193" t="inlineStr">
        <is>
          <t>SIM-v2.2-20260807-20260804</t>
        </is>
      </c>
      <c r="U193" t="inlineStr">
        <is>
          <t>https://zenodo.org/records/17855209</t>
        </is>
      </c>
      <c r="V193" t="inlineStr">
        <is>
          <t>LINE-S03-PRE-20250930</t>
        </is>
      </c>
      <c r="W193" t="inlineStr">
        <is>
          <t>已关联</t>
        </is>
      </c>
      <c r="X193" t="inlineStr">
        <is>
          <t>按班次口径判断</t>
        </is>
      </c>
      <c r="Z193" t="inlineStr">
        <is>
          <t>否</t>
        </is>
      </c>
    </row>
    <row r="194">
      <c r="A194" t="inlineStr">
        <is>
          <t>SIM-STOP-00193</t>
        </is>
      </c>
      <c r="B194" t="inlineStr">
        <is>
          <t>STOP-PRE-00065</t>
        </is>
      </c>
      <c r="C194" t="inlineStr">
        <is>
          <t>LINE-S01-PRE-20250930</t>
        </is>
      </c>
      <c r="D194" t="inlineStr">
        <is>
          <t>SHIFT-PRE-20250930</t>
        </is>
      </c>
      <c r="E194" t="inlineStr">
        <is>
          <t>LINE-S01</t>
        </is>
      </c>
      <c r="F194" t="inlineStr">
        <is>
          <t>改善前</t>
        </is>
      </c>
      <c r="G194" s="57" t="n">
        <v>45930</v>
      </c>
      <c r="H194" t="inlineStr">
        <is>
          <t>智能终端系列</t>
        </is>
      </c>
      <c r="I194" t="inlineStr">
        <is>
          <t>7KK25</t>
        </is>
      </c>
      <c r="J194" t="inlineStr">
        <is>
          <t>FAILURE</t>
        </is>
      </c>
      <c r="K194" t="inlineStr">
        <is>
          <t>Unplanned</t>
        </is>
      </c>
      <c r="L194" t="inlineStr">
        <is>
          <t>DRYER</t>
        </is>
      </c>
      <c r="M194" t="inlineStr">
        <is>
          <t>烘干/固化工位</t>
        </is>
      </c>
      <c r="N194" t="inlineStr">
        <is>
          <t>MECHANICAL FAILURE</t>
        </is>
      </c>
      <c r="O194" s="59" t="n">
        <v>45930.69305555556</v>
      </c>
      <c r="P194" s="59" t="n">
        <v>45930.70694444444</v>
      </c>
      <c r="Q194" s="60" t="n">
        <v>20</v>
      </c>
      <c r="R194" s="60" t="n">
        <v>0.8918</v>
      </c>
      <c r="S194" t="inlineStr">
        <is>
          <t>团队模拟数据（基于公开单线数据派生）</t>
        </is>
      </c>
      <c r="T194" t="inlineStr">
        <is>
          <t>SIM-v2.2-20260807-20260804</t>
        </is>
      </c>
      <c r="U194" t="inlineStr">
        <is>
          <t>https://zenodo.org/records/17855209</t>
        </is>
      </c>
      <c r="V194" t="inlineStr">
        <is>
          <t>LINE-S01-PRE-20250930</t>
        </is>
      </c>
      <c r="W194" t="inlineStr">
        <is>
          <t>已关联</t>
        </is>
      </c>
      <c r="X194" t="inlineStr">
        <is>
          <t>按班次口径判断</t>
        </is>
      </c>
      <c r="Z194" t="inlineStr">
        <is>
          <t>否</t>
        </is>
      </c>
    </row>
    <row r="195">
      <c r="A195" t="inlineStr">
        <is>
          <t>SIM-STOP-00194</t>
        </is>
      </c>
      <c r="B195" t="inlineStr">
        <is>
          <t>STOP-PRE-00065</t>
        </is>
      </c>
      <c r="C195" t="inlineStr">
        <is>
          <t>LINE-S02-PRE-20250930</t>
        </is>
      </c>
      <c r="D195" t="inlineStr">
        <is>
          <t>SHIFT-PRE-20250930</t>
        </is>
      </c>
      <c r="E195" t="inlineStr">
        <is>
          <t>LINE-S02</t>
        </is>
      </c>
      <c r="F195" t="inlineStr">
        <is>
          <t>改善前</t>
        </is>
      </c>
      <c r="G195" s="57" t="n">
        <v>45930</v>
      </c>
      <c r="H195" t="inlineStr">
        <is>
          <t>视觉设备系列</t>
        </is>
      </c>
      <c r="I195" t="inlineStr">
        <is>
          <t>7KK25</t>
        </is>
      </c>
      <c r="J195" t="inlineStr">
        <is>
          <t>FAILURE</t>
        </is>
      </c>
      <c r="K195" t="inlineStr">
        <is>
          <t>Unplanned</t>
        </is>
      </c>
      <c r="L195" t="inlineStr">
        <is>
          <t>DRYER</t>
        </is>
      </c>
      <c r="M195" t="inlineStr">
        <is>
          <t>烘干/固化工位</t>
        </is>
      </c>
      <c r="N195" t="inlineStr">
        <is>
          <t>MECHANICAL FAILURE</t>
        </is>
      </c>
      <c r="O195" s="59" t="n">
        <v>45930.70694444444</v>
      </c>
      <c r="P195" s="59" t="n">
        <v>45930.72722222222</v>
      </c>
      <c r="Q195" s="60" t="n">
        <v>29.2</v>
      </c>
      <c r="R195" s="60" t="n">
        <v>1.305</v>
      </c>
      <c r="S195" t="inlineStr">
        <is>
          <t>团队模拟数据（基于公开单线数据派生）</t>
        </is>
      </c>
      <c r="T195" t="inlineStr">
        <is>
          <t>SIM-v2.2-20260807-20260804</t>
        </is>
      </c>
      <c r="U195" t="inlineStr">
        <is>
          <t>https://zenodo.org/records/17855209</t>
        </is>
      </c>
      <c r="V195" t="inlineStr">
        <is>
          <t>LINE-S02-PRE-20250930</t>
        </is>
      </c>
      <c r="W195" t="inlineStr">
        <is>
          <t>已关联</t>
        </is>
      </c>
      <c r="X195" t="inlineStr">
        <is>
          <t>按班次口径判断</t>
        </is>
      </c>
      <c r="Z195" t="inlineStr">
        <is>
          <t>否</t>
        </is>
      </c>
    </row>
    <row r="196">
      <c r="A196" t="inlineStr">
        <is>
          <t>SIM-STOP-00195</t>
        </is>
      </c>
      <c r="B196" t="inlineStr">
        <is>
          <t>STOP-PRE-00065</t>
        </is>
      </c>
      <c r="C196" t="inlineStr">
        <is>
          <t>LINE-S03-PRE-20250930</t>
        </is>
      </c>
      <c r="D196" t="inlineStr">
        <is>
          <t>SHIFT-PRE-20250930</t>
        </is>
      </c>
      <c r="E196" t="inlineStr">
        <is>
          <t>LINE-S03</t>
        </is>
      </c>
      <c r="F196" t="inlineStr">
        <is>
          <t>改善前</t>
        </is>
      </c>
      <c r="G196" s="57" t="n">
        <v>45930</v>
      </c>
      <c r="H196" t="inlineStr">
        <is>
          <t>音频模组系列</t>
        </is>
      </c>
      <c r="I196" t="inlineStr">
        <is>
          <t>7KK25</t>
        </is>
      </c>
      <c r="J196" t="inlineStr">
        <is>
          <t>FAILURE</t>
        </is>
      </c>
      <c r="K196" t="inlineStr">
        <is>
          <t>Unplanned</t>
        </is>
      </c>
      <c r="L196" t="inlineStr">
        <is>
          <t>DRYER</t>
        </is>
      </c>
      <c r="M196" t="inlineStr">
        <is>
          <t>烘干/固化工位</t>
        </is>
      </c>
      <c r="N196" t="inlineStr">
        <is>
          <t>MECHANICAL FAILURE</t>
        </is>
      </c>
      <c r="O196" s="59" t="n">
        <v>45930.72083333333</v>
      </c>
      <c r="P196" s="59" t="n">
        <v>45930.73652777778</v>
      </c>
      <c r="Q196" s="60" t="n">
        <v>22.6</v>
      </c>
      <c r="R196" s="60" t="n">
        <v>1.0072</v>
      </c>
      <c r="S196" t="inlineStr">
        <is>
          <t>团队模拟数据（基于公开单线数据派生）</t>
        </is>
      </c>
      <c r="T196" t="inlineStr">
        <is>
          <t>SIM-v2.2-20260807-20260804</t>
        </is>
      </c>
      <c r="U196" t="inlineStr">
        <is>
          <t>https://zenodo.org/records/17855209</t>
        </is>
      </c>
      <c r="V196" t="inlineStr">
        <is>
          <t>LINE-S03-PRE-20250930</t>
        </is>
      </c>
      <c r="W196" t="inlineStr">
        <is>
          <t>已关联</t>
        </is>
      </c>
      <c r="X196" t="inlineStr">
        <is>
          <t>按班次口径判断</t>
        </is>
      </c>
      <c r="Z196" t="inlineStr">
        <is>
          <t>否</t>
        </is>
      </c>
    </row>
    <row r="197">
      <c r="A197" t="inlineStr">
        <is>
          <t>SIM-STOP-00196</t>
        </is>
      </c>
      <c r="B197" t="inlineStr">
        <is>
          <t>STOP-PRE-00066</t>
        </is>
      </c>
      <c r="C197" t="inlineStr">
        <is>
          <t>LINE-S01-PRE-20250930</t>
        </is>
      </c>
      <c r="D197" t="inlineStr">
        <is>
          <t>SHIFT-PRE-20250930</t>
        </is>
      </c>
      <c r="E197" t="inlineStr">
        <is>
          <t>LINE-S01</t>
        </is>
      </c>
      <c r="F197" t="inlineStr">
        <is>
          <t>改善前</t>
        </is>
      </c>
      <c r="G197" s="57" t="n">
        <v>45930</v>
      </c>
      <c r="H197" t="inlineStr">
        <is>
          <t>智能终端系列</t>
        </is>
      </c>
      <c r="I197" t="inlineStr">
        <is>
          <t>7KK25</t>
        </is>
      </c>
      <c r="J197" t="inlineStr">
        <is>
          <t>FAILURE</t>
        </is>
      </c>
      <c r="K197" t="inlineStr">
        <is>
          <t>Unplanned</t>
        </is>
      </c>
      <c r="L197" t="inlineStr">
        <is>
          <t>HYDRAULIC ELEVATOR (UNLOADING)</t>
        </is>
      </c>
      <c r="M197" t="inlineStr">
        <is>
          <t>输送系统</t>
        </is>
      </c>
      <c r="N197" t="inlineStr">
        <is>
          <t>MECHANICAL FAILURE</t>
        </is>
      </c>
      <c r="O197" s="59" t="n">
        <v>45930.71666666667</v>
      </c>
      <c r="P197" s="59" t="n">
        <v>45930.740625</v>
      </c>
      <c r="Q197" s="60" t="n">
        <v>34.5</v>
      </c>
      <c r="R197" s="60" t="n">
        <v>0.9261</v>
      </c>
      <c r="S197" t="inlineStr">
        <is>
          <t>团队模拟数据（基于公开单线数据派生）</t>
        </is>
      </c>
      <c r="T197" t="inlineStr">
        <is>
          <t>SIM-v2.2-20260807-20260804</t>
        </is>
      </c>
      <c r="U197" t="inlineStr">
        <is>
          <t>https://zenodo.org/records/17855209</t>
        </is>
      </c>
      <c r="V197" t="inlineStr">
        <is>
          <t>LINE-S01-PRE-20250930</t>
        </is>
      </c>
      <c r="W197" t="inlineStr">
        <is>
          <t>已关联</t>
        </is>
      </c>
      <c r="X197" t="inlineStr">
        <is>
          <t>按班次口径判断</t>
        </is>
      </c>
      <c r="Z197" t="inlineStr">
        <is>
          <t>否</t>
        </is>
      </c>
    </row>
    <row r="198">
      <c r="A198" t="inlineStr">
        <is>
          <t>SIM-STOP-00197</t>
        </is>
      </c>
      <c r="B198" t="inlineStr">
        <is>
          <t>STOP-PRE-00066</t>
        </is>
      </c>
      <c r="C198" t="inlineStr">
        <is>
          <t>LINE-S02-PRE-20250930</t>
        </is>
      </c>
      <c r="D198" t="inlineStr">
        <is>
          <t>SHIFT-PRE-20250930</t>
        </is>
      </c>
      <c r="E198" t="inlineStr">
        <is>
          <t>LINE-S02</t>
        </is>
      </c>
      <c r="F198" t="inlineStr">
        <is>
          <t>改善前</t>
        </is>
      </c>
      <c r="G198" s="57" t="n">
        <v>45930</v>
      </c>
      <c r="H198" t="inlineStr">
        <is>
          <t>视觉设备系列</t>
        </is>
      </c>
      <c r="I198" t="inlineStr">
        <is>
          <t>7KK25</t>
        </is>
      </c>
      <c r="J198" t="inlineStr">
        <is>
          <t>FAILURE</t>
        </is>
      </c>
      <c r="K198" t="inlineStr">
        <is>
          <t>Unplanned</t>
        </is>
      </c>
      <c r="L198" t="inlineStr">
        <is>
          <t>HYDRAULIC ELEVATOR (UNLOADING)</t>
        </is>
      </c>
      <c r="M198" t="inlineStr">
        <is>
          <t>输送系统</t>
        </is>
      </c>
      <c r="N198" t="inlineStr">
        <is>
          <t>MECHANICAL FAILURE</t>
        </is>
      </c>
      <c r="O198" s="59" t="n">
        <v>45930.73055555556</v>
      </c>
      <c r="P198" s="59" t="n">
        <v>45930.77451388889</v>
      </c>
      <c r="Q198" s="60" t="n">
        <v>63.3</v>
      </c>
      <c r="R198" s="60" t="n">
        <v>1.6969</v>
      </c>
      <c r="S198" t="inlineStr">
        <is>
          <t>团队模拟数据（基于公开单线数据派生）</t>
        </is>
      </c>
      <c r="T198" t="inlineStr">
        <is>
          <t>SIM-v2.2-20260807-20260804</t>
        </is>
      </c>
      <c r="U198" t="inlineStr">
        <is>
          <t>https://zenodo.org/records/17855209</t>
        </is>
      </c>
      <c r="V198" t="inlineStr">
        <is>
          <t>LINE-S02-PRE-20250930</t>
        </is>
      </c>
      <c r="W198" t="inlineStr">
        <is>
          <t>已关联</t>
        </is>
      </c>
      <c r="X198" t="inlineStr">
        <is>
          <t>按班次口径判断</t>
        </is>
      </c>
      <c r="Z198" t="inlineStr">
        <is>
          <t>否</t>
        </is>
      </c>
    </row>
    <row r="199">
      <c r="A199" t="inlineStr">
        <is>
          <t>SIM-STOP-00198</t>
        </is>
      </c>
      <c r="B199" t="inlineStr">
        <is>
          <t>STOP-PRE-00066</t>
        </is>
      </c>
      <c r="C199" t="inlineStr">
        <is>
          <t>LINE-S03-PRE-20250930</t>
        </is>
      </c>
      <c r="D199" t="inlineStr">
        <is>
          <t>SHIFT-PRE-20250930</t>
        </is>
      </c>
      <c r="E199" t="inlineStr">
        <is>
          <t>LINE-S03</t>
        </is>
      </c>
      <c r="F199" t="inlineStr">
        <is>
          <t>改善前</t>
        </is>
      </c>
      <c r="G199" s="57" t="n">
        <v>45930</v>
      </c>
      <c r="H199" t="inlineStr">
        <is>
          <t>音频模组系列</t>
        </is>
      </c>
      <c r="I199" t="inlineStr">
        <is>
          <t>7KK25</t>
        </is>
      </c>
      <c r="J199" t="inlineStr">
        <is>
          <t>FAILURE</t>
        </is>
      </c>
      <c r="K199" t="inlineStr">
        <is>
          <t>Unplanned</t>
        </is>
      </c>
      <c r="L199" t="inlineStr">
        <is>
          <t>HYDRAULIC ELEVATOR (UNLOADING)</t>
        </is>
      </c>
      <c r="M199" t="inlineStr">
        <is>
          <t>输送系统</t>
        </is>
      </c>
      <c r="N199" t="inlineStr">
        <is>
          <t>MECHANICAL FAILURE</t>
        </is>
      </c>
      <c r="O199" s="59" t="n">
        <v>45930.74444444444</v>
      </c>
      <c r="P199" s="59" t="n">
        <v>45930.76881944444</v>
      </c>
      <c r="Q199" s="60" t="n">
        <v>35.1</v>
      </c>
      <c r="R199" s="60" t="n">
        <v>0.9419</v>
      </c>
      <c r="S199" t="inlineStr">
        <is>
          <t>团队模拟数据（基于公开单线数据派生）</t>
        </is>
      </c>
      <c r="T199" t="inlineStr">
        <is>
          <t>SIM-v2.2-20260807-20260804</t>
        </is>
      </c>
      <c r="U199" t="inlineStr">
        <is>
          <t>https://zenodo.org/records/17855209</t>
        </is>
      </c>
      <c r="V199" t="inlineStr">
        <is>
          <t>LINE-S03-PRE-20250930</t>
        </is>
      </c>
      <c r="W199" t="inlineStr">
        <is>
          <t>已关联</t>
        </is>
      </c>
      <c r="X199" t="inlineStr">
        <is>
          <t>按班次口径判断</t>
        </is>
      </c>
      <c r="Z199" t="inlineStr">
        <is>
          <t>否</t>
        </is>
      </c>
    </row>
    <row r="200">
      <c r="A200" t="inlineStr">
        <is>
          <t>SIM-STOP-00199</t>
        </is>
      </c>
      <c r="B200" t="inlineStr">
        <is>
          <t>STOP-PRE-00067</t>
        </is>
      </c>
      <c r="C200" t="inlineStr">
        <is>
          <t>LINE-S01-PRE-20250930</t>
        </is>
      </c>
      <c r="D200" t="inlineStr">
        <is>
          <t>SHIFT-PRE-20250930</t>
        </is>
      </c>
      <c r="E200" t="inlineStr">
        <is>
          <t>LINE-S01</t>
        </is>
      </c>
      <c r="F200" t="inlineStr">
        <is>
          <t>改善前</t>
        </is>
      </c>
      <c r="G200" s="57" t="n">
        <v>45930</v>
      </c>
      <c r="H200" t="inlineStr">
        <is>
          <t>智能终端系列</t>
        </is>
      </c>
      <c r="I200" t="inlineStr">
        <is>
          <t>7KK25</t>
        </is>
      </c>
      <c r="J200" t="inlineStr">
        <is>
          <t>MATERIALS</t>
        </is>
      </c>
      <c r="K200" t="inlineStr">
        <is>
          <t>Unplanned</t>
        </is>
      </c>
      <c r="L200" t="inlineStr">
        <is>
          <t>HACKING STATION</t>
        </is>
      </c>
      <c r="M200" t="inlineStr">
        <is>
          <t>上下料工位</t>
        </is>
      </c>
      <c r="N200" t="inlineStr">
        <is>
          <t>RACK STARVATION</t>
        </is>
      </c>
      <c r="O200" s="59" t="n">
        <v>45930.7625</v>
      </c>
      <c r="P200" s="59" t="n">
        <v>45930.76666666667</v>
      </c>
      <c r="Q200" s="60" t="n">
        <v>6</v>
      </c>
      <c r="R200" s="60" t="n">
        <v>0.8673</v>
      </c>
      <c r="S200" t="inlineStr">
        <is>
          <t>团队模拟数据（基于公开单线数据派生）</t>
        </is>
      </c>
      <c r="T200" t="inlineStr">
        <is>
          <t>SIM-v2.2-20260807-20260804</t>
        </is>
      </c>
      <c r="U200" t="inlineStr">
        <is>
          <t>https://zenodo.org/records/17855209</t>
        </is>
      </c>
      <c r="V200" t="inlineStr">
        <is>
          <t>LINE-S01-PRE-20250930</t>
        </is>
      </c>
      <c r="W200" t="inlineStr">
        <is>
          <t>已关联</t>
        </is>
      </c>
      <c r="X200" t="inlineStr">
        <is>
          <t>按班次口径判断</t>
        </is>
      </c>
      <c r="Z200" t="inlineStr">
        <is>
          <t>否</t>
        </is>
      </c>
    </row>
    <row r="201">
      <c r="A201" t="inlineStr">
        <is>
          <t>SIM-STOP-00200</t>
        </is>
      </c>
      <c r="B201" t="inlineStr">
        <is>
          <t>STOP-PRE-00067</t>
        </is>
      </c>
      <c r="C201" t="inlineStr">
        <is>
          <t>LINE-S02-PRE-20250930</t>
        </is>
      </c>
      <c r="D201" t="inlineStr">
        <is>
          <t>SHIFT-PRE-20250930</t>
        </is>
      </c>
      <c r="E201" t="inlineStr">
        <is>
          <t>LINE-S02</t>
        </is>
      </c>
      <c r="F201" t="inlineStr">
        <is>
          <t>改善前</t>
        </is>
      </c>
      <c r="G201" s="57" t="n">
        <v>45930</v>
      </c>
      <c r="H201" t="inlineStr">
        <is>
          <t>视觉设备系列</t>
        </is>
      </c>
      <c r="I201" t="inlineStr">
        <is>
          <t>7KK25</t>
        </is>
      </c>
      <c r="J201" t="inlineStr">
        <is>
          <t>MATERIALS</t>
        </is>
      </c>
      <c r="K201" t="inlineStr">
        <is>
          <t>Unplanned</t>
        </is>
      </c>
      <c r="L201" t="inlineStr">
        <is>
          <t>HACKING STATION</t>
        </is>
      </c>
      <c r="M201" t="inlineStr">
        <is>
          <t>上下料工位</t>
        </is>
      </c>
      <c r="N201" t="inlineStr">
        <is>
          <t>RACK STARVATION</t>
        </is>
      </c>
      <c r="O201" s="59" t="n">
        <v>45930.77638888889</v>
      </c>
      <c r="P201" s="59" t="n">
        <v>45930.783125</v>
      </c>
      <c r="Q201" s="60" t="n">
        <v>9.699999999999999</v>
      </c>
      <c r="R201" s="60" t="n">
        <v>1.41</v>
      </c>
      <c r="S201" t="inlineStr">
        <is>
          <t>团队模拟数据（基于公开单线数据派生）</t>
        </is>
      </c>
      <c r="T201" t="inlineStr">
        <is>
          <t>SIM-v2.2-20260807-20260804</t>
        </is>
      </c>
      <c r="U201" t="inlineStr">
        <is>
          <t>https://zenodo.org/records/17855209</t>
        </is>
      </c>
      <c r="V201" t="inlineStr">
        <is>
          <t>LINE-S02-PRE-20250930</t>
        </is>
      </c>
      <c r="W201" t="inlineStr">
        <is>
          <t>已关联</t>
        </is>
      </c>
      <c r="X201" t="inlineStr">
        <is>
          <t>按班次口径判断</t>
        </is>
      </c>
      <c r="Z201" t="inlineStr">
        <is>
          <t>否</t>
        </is>
      </c>
    </row>
    <row r="202">
      <c r="A202" t="inlineStr">
        <is>
          <t>SIM-STOP-00201</t>
        </is>
      </c>
      <c r="B202" t="inlineStr">
        <is>
          <t>STOP-PRE-00067</t>
        </is>
      </c>
      <c r="C202" t="inlineStr">
        <is>
          <t>LINE-S03-PRE-20250930</t>
        </is>
      </c>
      <c r="D202" t="inlineStr">
        <is>
          <t>SHIFT-PRE-20250930</t>
        </is>
      </c>
      <c r="E202" t="inlineStr">
        <is>
          <t>LINE-S03</t>
        </is>
      </c>
      <c r="F202" t="inlineStr">
        <is>
          <t>改善前</t>
        </is>
      </c>
      <c r="G202" s="57" t="n">
        <v>45930</v>
      </c>
      <c r="H202" t="inlineStr">
        <is>
          <t>音频模组系列</t>
        </is>
      </c>
      <c r="I202" t="inlineStr">
        <is>
          <t>7KK25</t>
        </is>
      </c>
      <c r="J202" t="inlineStr">
        <is>
          <t>MATERIALS</t>
        </is>
      </c>
      <c r="K202" t="inlineStr">
        <is>
          <t>Unplanned</t>
        </is>
      </c>
      <c r="L202" t="inlineStr">
        <is>
          <t>HACKING STATION</t>
        </is>
      </c>
      <c r="M202" t="inlineStr">
        <is>
          <t>上下料工位</t>
        </is>
      </c>
      <c r="N202" t="inlineStr">
        <is>
          <t>RACK STARVATION</t>
        </is>
      </c>
      <c r="O202" s="59" t="n">
        <v>45930.79027777778</v>
      </c>
      <c r="P202" s="59" t="n">
        <v>45930.795625</v>
      </c>
      <c r="Q202" s="60" t="n">
        <v>7.7</v>
      </c>
      <c r="R202" s="60" t="n">
        <v>1.1172</v>
      </c>
      <c r="S202" t="inlineStr">
        <is>
          <t>团队模拟数据（基于公开单线数据派生）</t>
        </is>
      </c>
      <c r="T202" t="inlineStr">
        <is>
          <t>SIM-v2.2-20260807-20260804</t>
        </is>
      </c>
      <c r="U202" t="inlineStr">
        <is>
          <t>https://zenodo.org/records/17855209</t>
        </is>
      </c>
      <c r="V202" t="inlineStr">
        <is>
          <t>LINE-S03-PRE-20250930</t>
        </is>
      </c>
      <c r="W202" t="inlineStr">
        <is>
          <t>已关联</t>
        </is>
      </c>
      <c r="X202" t="inlineStr">
        <is>
          <t>按班次口径判断</t>
        </is>
      </c>
      <c r="Z202" t="inlineStr">
        <is>
          <t>否</t>
        </is>
      </c>
    </row>
    <row r="203">
      <c r="A203" t="inlineStr">
        <is>
          <t>SIM-STOP-00202</t>
        </is>
      </c>
      <c r="B203" t="inlineStr">
        <is>
          <t>STOP-PRE-00068</t>
        </is>
      </c>
      <c r="C203" t="inlineStr">
        <is>
          <t>LINE-S01-PRE-20250930</t>
        </is>
      </c>
      <c r="D203" t="inlineStr">
        <is>
          <t>SHIFT-PRE-20250930</t>
        </is>
      </c>
      <c r="E203" t="inlineStr">
        <is>
          <t>LINE-S01</t>
        </is>
      </c>
      <c r="F203" t="inlineStr">
        <is>
          <t>改善前</t>
        </is>
      </c>
      <c r="G203" s="57" t="n">
        <v>45930</v>
      </c>
      <c r="H203" t="inlineStr">
        <is>
          <t>智能终端系列</t>
        </is>
      </c>
      <c r="I203" t="inlineStr">
        <is>
          <t>7KK25</t>
        </is>
      </c>
      <c r="J203" t="inlineStr">
        <is>
          <t>OPERATIONAL</t>
        </is>
      </c>
      <c r="K203" t="inlineStr">
        <is>
          <t>Planned - Not included in OEE</t>
        </is>
      </c>
      <c r="L203" t="inlineStr">
        <is>
          <t>-</t>
        </is>
      </c>
      <c r="M203" t="inlineStr">
        <is>
          <t>未标注工位</t>
        </is>
      </c>
      <c r="N203" t="inlineStr">
        <is>
          <t>NO PRODUCTION SCHEDULE</t>
        </is>
      </c>
      <c r="O203" s="59" t="n">
        <v>45930.78472222222</v>
      </c>
      <c r="P203" s="59" t="n">
        <v>45930.81201388889</v>
      </c>
      <c r="Q203" s="60" t="n">
        <v>39.3</v>
      </c>
      <c r="R203" s="60" t="n">
        <v>0.9817</v>
      </c>
      <c r="S203" t="inlineStr">
        <is>
          <t>团队模拟数据（基于公开单线数据派生）</t>
        </is>
      </c>
      <c r="T203" t="inlineStr">
        <is>
          <t>SIM-v2.2-20260807-20260804</t>
        </is>
      </c>
      <c r="U203" t="inlineStr">
        <is>
          <t>https://zenodo.org/records/17855209</t>
        </is>
      </c>
      <c r="V203" t="inlineStr">
        <is>
          <t>LINE-S01-PRE-20250930</t>
        </is>
      </c>
      <c r="W203" t="inlineStr">
        <is>
          <t>已关联</t>
        </is>
      </c>
      <c r="X203" t="inlineStr">
        <is>
          <t>按班次口径判断</t>
        </is>
      </c>
      <c r="Z203" t="inlineStr">
        <is>
          <t>否</t>
        </is>
      </c>
    </row>
    <row r="204">
      <c r="A204" t="inlineStr">
        <is>
          <t>SIM-STOP-00203</t>
        </is>
      </c>
      <c r="B204" t="inlineStr">
        <is>
          <t>STOP-PRE-00068</t>
        </is>
      </c>
      <c r="C204" t="inlineStr">
        <is>
          <t>LINE-S02-PRE-20250930</t>
        </is>
      </c>
      <c r="D204" t="inlineStr">
        <is>
          <t>SHIFT-PRE-20250930</t>
        </is>
      </c>
      <c r="E204" t="inlineStr">
        <is>
          <t>LINE-S02</t>
        </is>
      </c>
      <c r="F204" t="inlineStr">
        <is>
          <t>改善前</t>
        </is>
      </c>
      <c r="G204" s="57" t="n">
        <v>45930</v>
      </c>
      <c r="H204" t="inlineStr">
        <is>
          <t>视觉设备系列</t>
        </is>
      </c>
      <c r="I204" t="inlineStr">
        <is>
          <t>7KK25</t>
        </is>
      </c>
      <c r="J204" t="inlineStr">
        <is>
          <t>OPERATIONAL</t>
        </is>
      </c>
      <c r="K204" t="inlineStr">
        <is>
          <t>Planned - Not included in OEE</t>
        </is>
      </c>
      <c r="L204" t="inlineStr">
        <is>
          <t>-</t>
        </is>
      </c>
      <c r="M204" t="inlineStr">
        <is>
          <t>未标注工位</t>
        </is>
      </c>
      <c r="N204" t="inlineStr">
        <is>
          <t>NO PRODUCTION SCHEDULE</t>
        </is>
      </c>
      <c r="O204" s="59" t="n">
        <v>45930.79861111111</v>
      </c>
      <c r="P204" s="59" t="n">
        <v>45930.82631944444</v>
      </c>
      <c r="Q204" s="60" t="n">
        <v>39.9</v>
      </c>
      <c r="R204" s="60" t="n">
        <v>0.9973</v>
      </c>
      <c r="S204" t="inlineStr">
        <is>
          <t>团队模拟数据（基于公开单线数据派生）</t>
        </is>
      </c>
      <c r="T204" t="inlineStr">
        <is>
          <t>SIM-v2.2-20260807-20260804</t>
        </is>
      </c>
      <c r="U204" t="inlineStr">
        <is>
          <t>https://zenodo.org/records/17855209</t>
        </is>
      </c>
      <c r="V204" t="inlineStr">
        <is>
          <t>LINE-S02-PRE-20250930</t>
        </is>
      </c>
      <c r="W204" t="inlineStr">
        <is>
          <t>已关联</t>
        </is>
      </c>
      <c r="X204" t="inlineStr">
        <is>
          <t>按班次口径判断</t>
        </is>
      </c>
      <c r="Z204" t="inlineStr">
        <is>
          <t>否</t>
        </is>
      </c>
    </row>
    <row r="205">
      <c r="A205" t="inlineStr">
        <is>
          <t>SIM-STOP-00204</t>
        </is>
      </c>
      <c r="B205" t="inlineStr">
        <is>
          <t>STOP-PRE-00068</t>
        </is>
      </c>
      <c r="C205" t="inlineStr">
        <is>
          <t>LINE-S03-PRE-20250930</t>
        </is>
      </c>
      <c r="D205" t="inlineStr">
        <is>
          <t>SHIFT-PRE-20250930</t>
        </is>
      </c>
      <c r="E205" t="inlineStr">
        <is>
          <t>LINE-S03</t>
        </is>
      </c>
      <c r="F205" t="inlineStr">
        <is>
          <t>改善前</t>
        </is>
      </c>
      <c r="G205" s="57" t="n">
        <v>45930</v>
      </c>
      <c r="H205" t="inlineStr">
        <is>
          <t>音频模组系列</t>
        </is>
      </c>
      <c r="I205" t="inlineStr">
        <is>
          <t>7KK25</t>
        </is>
      </c>
      <c r="J205" t="inlineStr">
        <is>
          <t>OPERATIONAL</t>
        </is>
      </c>
      <c r="K205" t="inlineStr">
        <is>
          <t>Planned - Not included in OEE</t>
        </is>
      </c>
      <c r="L205" t="inlineStr">
        <is>
          <t>-</t>
        </is>
      </c>
      <c r="M205" t="inlineStr">
        <is>
          <t>未标注工位</t>
        </is>
      </c>
      <c r="N205" t="inlineStr">
        <is>
          <t>NO PRODUCTION SCHEDULE</t>
        </is>
      </c>
      <c r="O205" s="59" t="n">
        <v>45930.8125</v>
      </c>
      <c r="P205" s="59" t="n">
        <v>45930.84138888889</v>
      </c>
      <c r="Q205" s="60" t="n">
        <v>41.6</v>
      </c>
      <c r="R205" s="60" t="n">
        <v>1.0389</v>
      </c>
      <c r="S205" t="inlineStr">
        <is>
          <t>团队模拟数据（基于公开单线数据派生）</t>
        </is>
      </c>
      <c r="T205" t="inlineStr">
        <is>
          <t>SIM-v2.2-20260807-20260804</t>
        </is>
      </c>
      <c r="U205" t="inlineStr">
        <is>
          <t>https://zenodo.org/records/17855209</t>
        </is>
      </c>
      <c r="V205" t="inlineStr">
        <is>
          <t>LINE-S03-PRE-20250930</t>
        </is>
      </c>
      <c r="W205" t="inlineStr">
        <is>
          <t>已关联</t>
        </is>
      </c>
      <c r="X205" t="inlineStr">
        <is>
          <t>按班次口径判断</t>
        </is>
      </c>
      <c r="Z205" t="inlineStr">
        <is>
          <t>否</t>
        </is>
      </c>
    </row>
    <row r="206">
      <c r="A206" t="inlineStr">
        <is>
          <t>SIM-STOP-00205</t>
        </is>
      </c>
      <c r="B206" t="inlineStr">
        <is>
          <t>STOP-PRE-00069</t>
        </is>
      </c>
      <c r="C206" t="inlineStr">
        <is>
          <t>LINE-S01-PRE-20251002</t>
        </is>
      </c>
      <c r="D206" t="inlineStr">
        <is>
          <t>SHIFT-PRE-20251002</t>
        </is>
      </c>
      <c r="E206" t="inlineStr">
        <is>
          <t>LINE-S01</t>
        </is>
      </c>
      <c r="F206" t="inlineStr">
        <is>
          <t>改善前</t>
        </is>
      </c>
      <c r="G206" s="57" t="n">
        <v>45932</v>
      </c>
      <c r="H206" t="inlineStr">
        <is>
          <t>智能终端系列</t>
        </is>
      </c>
      <c r="I206" t="inlineStr">
        <is>
          <t>7KK25</t>
        </is>
      </c>
      <c r="J206" t="inlineStr">
        <is>
          <t>OPERATIONAL</t>
        </is>
      </c>
      <c r="K206" t="inlineStr">
        <is>
          <t>Planned - Included in OEE</t>
        </is>
      </c>
      <c r="L206" t="inlineStr">
        <is>
          <t>EXTRUDER PRESS</t>
        </is>
      </c>
      <c r="M206" t="inlineStr">
        <is>
          <t>主加工工位</t>
        </is>
      </c>
      <c r="N206" t="inlineStr">
        <is>
          <t>CLEANING</t>
        </is>
      </c>
      <c r="O206" s="59" t="n">
        <v>45932.46875</v>
      </c>
      <c r="P206" s="59" t="n">
        <v>45932.47125</v>
      </c>
      <c r="Q206" s="60" t="n">
        <v>3.6</v>
      </c>
      <c r="R206" s="60" t="n">
        <v>0.9177</v>
      </c>
      <c r="S206" t="inlineStr">
        <is>
          <t>团队模拟数据（基于公开单线数据派生）</t>
        </is>
      </c>
      <c r="T206" t="inlineStr">
        <is>
          <t>SIM-v2.2-20260807-20260804</t>
        </is>
      </c>
      <c r="U206" t="inlineStr">
        <is>
          <t>https://zenodo.org/records/17855209</t>
        </is>
      </c>
      <c r="V206" t="inlineStr">
        <is>
          <t>LINE-S01-PRE-20251002</t>
        </is>
      </c>
      <c r="W206" t="inlineStr">
        <is>
          <t>已关联</t>
        </is>
      </c>
      <c r="X206" t="inlineStr">
        <is>
          <t>按班次口径判断</t>
        </is>
      </c>
      <c r="Z206" t="inlineStr">
        <is>
          <t>否</t>
        </is>
      </c>
    </row>
    <row r="207">
      <c r="A207" t="inlineStr">
        <is>
          <t>SIM-STOP-00206</t>
        </is>
      </c>
      <c r="B207" t="inlineStr">
        <is>
          <t>STOP-PRE-00069</t>
        </is>
      </c>
      <c r="C207" t="inlineStr">
        <is>
          <t>LINE-S02-PRE-20251002</t>
        </is>
      </c>
      <c r="D207" t="inlineStr">
        <is>
          <t>SHIFT-PRE-20251002</t>
        </is>
      </c>
      <c r="E207" t="inlineStr">
        <is>
          <t>LINE-S02</t>
        </is>
      </c>
      <c r="F207" t="inlineStr">
        <is>
          <t>改善前</t>
        </is>
      </c>
      <c r="G207" s="57" t="n">
        <v>45932</v>
      </c>
      <c r="H207" t="inlineStr">
        <is>
          <t>视觉设备系列</t>
        </is>
      </c>
      <c r="I207" t="inlineStr">
        <is>
          <t>7KK25</t>
        </is>
      </c>
      <c r="J207" t="inlineStr">
        <is>
          <t>OPERATIONAL</t>
        </is>
      </c>
      <c r="K207" t="inlineStr">
        <is>
          <t>Planned - Included in OEE</t>
        </is>
      </c>
      <c r="L207" t="inlineStr">
        <is>
          <t>EXTRUDER PRESS</t>
        </is>
      </c>
      <c r="M207" t="inlineStr">
        <is>
          <t>主加工工位</t>
        </is>
      </c>
      <c r="N207" t="inlineStr">
        <is>
          <t>CLEANING</t>
        </is>
      </c>
      <c r="O207" s="59" t="n">
        <v>45932.48263888889</v>
      </c>
      <c r="P207" s="59" t="n">
        <v>45932.48541666667</v>
      </c>
      <c r="Q207" s="60" t="n">
        <v>4</v>
      </c>
      <c r="R207" s="60" t="n">
        <v>1.037</v>
      </c>
      <c r="S207" t="inlineStr">
        <is>
          <t>团队模拟数据（基于公开单线数据派生）</t>
        </is>
      </c>
      <c r="T207" t="inlineStr">
        <is>
          <t>SIM-v2.2-20260807-20260804</t>
        </is>
      </c>
      <c r="U207" t="inlineStr">
        <is>
          <t>https://zenodo.org/records/17855209</t>
        </is>
      </c>
      <c r="V207" t="inlineStr">
        <is>
          <t>LINE-S02-PRE-20251002</t>
        </is>
      </c>
      <c r="W207" t="inlineStr">
        <is>
          <t>已关联</t>
        </is>
      </c>
      <c r="X207" t="inlineStr">
        <is>
          <t>按班次口径判断</t>
        </is>
      </c>
      <c r="Z207" t="inlineStr">
        <is>
          <t>否</t>
        </is>
      </c>
    </row>
    <row r="208">
      <c r="A208" t="inlineStr">
        <is>
          <t>SIM-STOP-00207</t>
        </is>
      </c>
      <c r="B208" t="inlineStr">
        <is>
          <t>STOP-PRE-00069</t>
        </is>
      </c>
      <c r="C208" t="inlineStr">
        <is>
          <t>LINE-S03-PRE-20251002</t>
        </is>
      </c>
      <c r="D208" t="inlineStr">
        <is>
          <t>SHIFT-PRE-20251002</t>
        </is>
      </c>
      <c r="E208" t="inlineStr">
        <is>
          <t>LINE-S03</t>
        </is>
      </c>
      <c r="F208" t="inlineStr">
        <is>
          <t>改善前</t>
        </is>
      </c>
      <c r="G208" s="57" t="n">
        <v>45932</v>
      </c>
      <c r="H208" t="inlineStr">
        <is>
          <t>音频模组系列</t>
        </is>
      </c>
      <c r="I208" t="inlineStr">
        <is>
          <t>7KK25</t>
        </is>
      </c>
      <c r="J208" t="inlineStr">
        <is>
          <t>OPERATIONAL</t>
        </is>
      </c>
      <c r="K208" t="inlineStr">
        <is>
          <t>Planned - Included in OEE</t>
        </is>
      </c>
      <c r="L208" t="inlineStr">
        <is>
          <t>EXTRUDER PRESS</t>
        </is>
      </c>
      <c r="M208" t="inlineStr">
        <is>
          <t>主加工工位</t>
        </is>
      </c>
      <c r="N208" t="inlineStr">
        <is>
          <t>CLEANING</t>
        </is>
      </c>
      <c r="O208" s="59" t="n">
        <v>45932.49652777778</v>
      </c>
      <c r="P208" s="59" t="n">
        <v>45932.49916666667</v>
      </c>
      <c r="Q208" s="60" t="n">
        <v>3.8</v>
      </c>
      <c r="R208" s="60" t="n">
        <v>0.9722</v>
      </c>
      <c r="S208" t="inlineStr">
        <is>
          <t>团队模拟数据（基于公开单线数据派生）</t>
        </is>
      </c>
      <c r="T208" t="inlineStr">
        <is>
          <t>SIM-v2.2-20260807-20260804</t>
        </is>
      </c>
      <c r="U208" t="inlineStr">
        <is>
          <t>https://zenodo.org/records/17855209</t>
        </is>
      </c>
      <c r="V208" t="inlineStr">
        <is>
          <t>LINE-S03-PRE-20251002</t>
        </is>
      </c>
      <c r="W208" t="inlineStr">
        <is>
          <t>已关联</t>
        </is>
      </c>
      <c r="X208" t="inlineStr">
        <is>
          <t>按班次口径判断</t>
        </is>
      </c>
      <c r="Z208" t="inlineStr">
        <is>
          <t>否</t>
        </is>
      </c>
    </row>
    <row r="209">
      <c r="A209" t="inlineStr">
        <is>
          <t>SIM-STOP-00208</t>
        </is>
      </c>
      <c r="B209" t="inlineStr">
        <is>
          <t>STOP-PRE-00070</t>
        </is>
      </c>
      <c r="C209" t="inlineStr">
        <is>
          <t>LINE-S01-PRE-20251002</t>
        </is>
      </c>
      <c r="D209" t="inlineStr">
        <is>
          <t>SHIFT-PRE-20251002</t>
        </is>
      </c>
      <c r="E209" t="inlineStr">
        <is>
          <t>LINE-S01</t>
        </is>
      </c>
      <c r="F209" t="inlineStr">
        <is>
          <t>改善前</t>
        </is>
      </c>
      <c r="G209" s="57" t="n">
        <v>45932</v>
      </c>
      <c r="H209" t="inlineStr">
        <is>
          <t>智能终端系列</t>
        </is>
      </c>
      <c r="I209" t="inlineStr">
        <is>
          <t>9KK25</t>
        </is>
      </c>
      <c r="J209" t="inlineStr">
        <is>
          <t>SETUPS-CHANGEOVERS</t>
        </is>
      </c>
      <c r="K209" t="inlineStr">
        <is>
          <t>Planned - Included in OEE</t>
        </is>
      </c>
      <c r="L209" t="inlineStr">
        <is>
          <t>EXTRUDER PRESS</t>
        </is>
      </c>
      <c r="M209" t="inlineStr">
        <is>
          <t>主加工工位</t>
        </is>
      </c>
      <c r="N209" t="inlineStr">
        <is>
          <t>MATERIAL CHANGEOVER</t>
        </is>
      </c>
      <c r="O209" s="59" t="n">
        <v>45932.50763888889</v>
      </c>
      <c r="P209" s="59" t="n">
        <v>45932.51722222222</v>
      </c>
      <c r="Q209" s="60" t="n">
        <v>13.8</v>
      </c>
      <c r="R209" s="60" t="n">
        <v>0.9550999999999999</v>
      </c>
      <c r="S209" t="inlineStr">
        <is>
          <t>团队模拟数据（基于公开单线数据派生）</t>
        </is>
      </c>
      <c r="T209" t="inlineStr">
        <is>
          <t>SIM-v2.2-20260807-20260804</t>
        </is>
      </c>
      <c r="U209" t="inlineStr">
        <is>
          <t>https://zenodo.org/records/17855209</t>
        </is>
      </c>
      <c r="V209" t="inlineStr">
        <is>
          <t>LINE-S01-PRE-20251002</t>
        </is>
      </c>
      <c r="W209" t="inlineStr">
        <is>
          <t>已关联</t>
        </is>
      </c>
      <c r="X209" t="inlineStr">
        <is>
          <t>按班次口径判断</t>
        </is>
      </c>
      <c r="Z209" t="inlineStr">
        <is>
          <t>是</t>
        </is>
      </c>
      <c r="AA209">
        <f>IFERROR(VLOOKUP(N209,'18_换产标准_模拟'!$B$2:$F$4,3,FALSE),"")</f>
        <v/>
      </c>
      <c r="AB209">
        <f>IFERROR(MAX(Q209-AA209,0),"")</f>
        <v/>
      </c>
      <c r="AC209">
        <f>IFERROR(IF(AB209=0,"达标",IF(AB209&lt;=VLOOKUP(N209,'18_换产标准_模拟'!$B$2:$F$4,4,FALSE)-VLOOKUP(N209,'18_换产标准_模拟'!$B$2:$F$4,3,FALSE),"轻微超时",IF(AB209&lt;=VLOOKUP(N209,'18_换产标准_模拟'!$B$2:$F$4,5,FALSE)-VLOOKUP(N209,'18_换产标准_模拟'!$B$2:$F$4,3,FALSE),"超时","严重超时"))),"")</f>
        <v/>
      </c>
      <c r="AD209">
        <f>IFERROR(INDEX('18_换产标准_模拟'!$A$2:$A$4,MATCH(N209,'18_换产标准_模拟'!$B$2:$B$4,0)),"")</f>
        <v/>
      </c>
      <c r="AE209" t="inlineStr">
        <is>
          <t>团队模拟数据</t>
        </is>
      </c>
    </row>
    <row r="210">
      <c r="A210" t="inlineStr">
        <is>
          <t>SIM-STOP-00209</t>
        </is>
      </c>
      <c r="B210" t="inlineStr">
        <is>
          <t>STOP-PRE-00070</t>
        </is>
      </c>
      <c r="C210" t="inlineStr">
        <is>
          <t>LINE-S02-PRE-20251002</t>
        </is>
      </c>
      <c r="D210" t="inlineStr">
        <is>
          <t>SHIFT-PRE-20251002</t>
        </is>
      </c>
      <c r="E210" t="inlineStr">
        <is>
          <t>LINE-S02</t>
        </is>
      </c>
      <c r="F210" t="inlineStr">
        <is>
          <t>改善前</t>
        </is>
      </c>
      <c r="G210" s="57" t="n">
        <v>45932</v>
      </c>
      <c r="H210" t="inlineStr">
        <is>
          <t>视觉设备系列</t>
        </is>
      </c>
      <c r="I210" t="inlineStr">
        <is>
          <t>9KK25</t>
        </is>
      </c>
      <c r="J210" t="inlineStr">
        <is>
          <t>SETUPS-CHANGEOVERS</t>
        </is>
      </c>
      <c r="K210" t="inlineStr">
        <is>
          <t>Planned - Included in OEE</t>
        </is>
      </c>
      <c r="L210" t="inlineStr">
        <is>
          <t>EXTRUDER PRESS</t>
        </is>
      </c>
      <c r="M210" t="inlineStr">
        <is>
          <t>主加工工位</t>
        </is>
      </c>
      <c r="N210" t="inlineStr">
        <is>
          <t>MATERIAL CHANGEOVER</t>
        </is>
      </c>
      <c r="O210" s="59" t="n">
        <v>45932.52152777778</v>
      </c>
      <c r="P210" s="59" t="n">
        <v>45932.53131944445</v>
      </c>
      <c r="Q210" s="60" t="n">
        <v>14.1</v>
      </c>
      <c r="R210" s="60" t="n">
        <v>0.969</v>
      </c>
      <c r="S210" t="inlineStr">
        <is>
          <t>团队模拟数据（基于公开单线数据派生）</t>
        </is>
      </c>
      <c r="T210" t="inlineStr">
        <is>
          <t>SIM-v2.2-20260807-20260804</t>
        </is>
      </c>
      <c r="U210" t="inlineStr">
        <is>
          <t>https://zenodo.org/records/17855209</t>
        </is>
      </c>
      <c r="V210" t="inlineStr">
        <is>
          <t>LINE-S02-PRE-20251002</t>
        </is>
      </c>
      <c r="W210" t="inlineStr">
        <is>
          <t>已关联</t>
        </is>
      </c>
      <c r="X210" t="inlineStr">
        <is>
          <t>按班次口径判断</t>
        </is>
      </c>
      <c r="Z210" t="inlineStr">
        <is>
          <t>是</t>
        </is>
      </c>
      <c r="AA210">
        <f>IFERROR(VLOOKUP(N210,'18_换产标准_模拟'!$B$2:$F$4,3,FALSE),"")</f>
        <v/>
      </c>
      <c r="AB210">
        <f>IFERROR(MAX(Q210-AA210,0),"")</f>
        <v/>
      </c>
      <c r="AC210">
        <f>IFERROR(IF(AB210=0,"达标",IF(AB210&lt;=VLOOKUP(N210,'18_换产标准_模拟'!$B$2:$F$4,4,FALSE)-VLOOKUP(N210,'18_换产标准_模拟'!$B$2:$F$4,3,FALSE),"轻微超时",IF(AB210&lt;=VLOOKUP(N210,'18_换产标准_模拟'!$B$2:$F$4,5,FALSE)-VLOOKUP(N210,'18_换产标准_模拟'!$B$2:$F$4,3,FALSE),"超时","严重超时"))),"")</f>
        <v/>
      </c>
      <c r="AD210">
        <f>IFERROR(INDEX('18_换产标准_模拟'!$A$2:$A$4,MATCH(N210,'18_换产标准_模拟'!$B$2:$B$4,0)),"")</f>
        <v/>
      </c>
      <c r="AE210" t="inlineStr">
        <is>
          <t>团队模拟数据</t>
        </is>
      </c>
    </row>
    <row r="211">
      <c r="A211" t="inlineStr">
        <is>
          <t>SIM-STOP-00210</t>
        </is>
      </c>
      <c r="B211" t="inlineStr">
        <is>
          <t>STOP-PRE-00070</t>
        </is>
      </c>
      <c r="C211" t="inlineStr">
        <is>
          <t>LINE-S03-PRE-20251002</t>
        </is>
      </c>
      <c r="D211" t="inlineStr">
        <is>
          <t>SHIFT-PRE-20251002</t>
        </is>
      </c>
      <c r="E211" t="inlineStr">
        <is>
          <t>LINE-S03</t>
        </is>
      </c>
      <c r="F211" t="inlineStr">
        <is>
          <t>改善前</t>
        </is>
      </c>
      <c r="G211" s="57" t="n">
        <v>45932</v>
      </c>
      <c r="H211" t="inlineStr">
        <is>
          <t>音频模组系列</t>
        </is>
      </c>
      <c r="I211" t="inlineStr">
        <is>
          <t>9KK25</t>
        </is>
      </c>
      <c r="J211" t="inlineStr">
        <is>
          <t>SETUPS-CHANGEOVERS</t>
        </is>
      </c>
      <c r="K211" t="inlineStr">
        <is>
          <t>Planned - Included in OEE</t>
        </is>
      </c>
      <c r="L211" t="inlineStr">
        <is>
          <t>EXTRUDER PRESS</t>
        </is>
      </c>
      <c r="M211" t="inlineStr">
        <is>
          <t>主加工工位</t>
        </is>
      </c>
      <c r="N211" t="inlineStr">
        <is>
          <t>MATERIAL CHANGEOVER</t>
        </is>
      </c>
      <c r="O211" s="59" t="n">
        <v>45932.53541666667</v>
      </c>
      <c r="P211" s="59" t="n">
        <v>45932.545625</v>
      </c>
      <c r="Q211" s="60" t="n">
        <v>14.7</v>
      </c>
      <c r="R211" s="60" t="n">
        <v>1.0111</v>
      </c>
      <c r="S211" t="inlineStr">
        <is>
          <t>团队模拟数据（基于公开单线数据派生）</t>
        </is>
      </c>
      <c r="T211" t="inlineStr">
        <is>
          <t>SIM-v2.2-20260807-20260804</t>
        </is>
      </c>
      <c r="U211" t="inlineStr">
        <is>
          <t>https://zenodo.org/records/17855209</t>
        </is>
      </c>
      <c r="V211" t="inlineStr">
        <is>
          <t>LINE-S03-PRE-20251002</t>
        </is>
      </c>
      <c r="W211" t="inlineStr">
        <is>
          <t>已关联</t>
        </is>
      </c>
      <c r="X211" t="inlineStr">
        <is>
          <t>按班次口径判断</t>
        </is>
      </c>
      <c r="Z211" t="inlineStr">
        <is>
          <t>是</t>
        </is>
      </c>
      <c r="AA211">
        <f>IFERROR(VLOOKUP(N211,'18_换产标准_模拟'!$B$2:$F$4,3,FALSE),"")</f>
        <v/>
      </c>
      <c r="AB211">
        <f>IFERROR(MAX(Q211-AA211,0),"")</f>
        <v/>
      </c>
      <c r="AC211">
        <f>IFERROR(IF(AB211=0,"达标",IF(AB211&lt;=VLOOKUP(N211,'18_换产标准_模拟'!$B$2:$F$4,4,FALSE)-VLOOKUP(N211,'18_换产标准_模拟'!$B$2:$F$4,3,FALSE),"轻微超时",IF(AB211&lt;=VLOOKUP(N211,'18_换产标准_模拟'!$B$2:$F$4,5,FALSE)-VLOOKUP(N211,'18_换产标准_模拟'!$B$2:$F$4,3,FALSE),"超时","严重超时"))),"")</f>
        <v/>
      </c>
      <c r="AD211">
        <f>IFERROR(INDEX('18_换产标准_模拟'!$A$2:$A$4,MATCH(N211,'18_换产标准_模拟'!$B$2:$B$4,0)),"")</f>
        <v/>
      </c>
      <c r="AE211" t="inlineStr">
        <is>
          <t>团队模拟数据</t>
        </is>
      </c>
    </row>
    <row r="212">
      <c r="A212" t="inlineStr">
        <is>
          <t>SIM-STOP-00211</t>
        </is>
      </c>
      <c r="B212" t="inlineStr">
        <is>
          <t>STOP-PRE-00071</t>
        </is>
      </c>
      <c r="C212" t="inlineStr">
        <is>
          <t>LINE-S01-PRE-20251002</t>
        </is>
      </c>
      <c r="D212" t="inlineStr">
        <is>
          <t>SHIFT-PRE-20251002</t>
        </is>
      </c>
      <c r="E212" t="inlineStr">
        <is>
          <t>LINE-S01</t>
        </is>
      </c>
      <c r="F212" t="inlineStr">
        <is>
          <t>改善前</t>
        </is>
      </c>
      <c r="G212" s="57" t="n">
        <v>45932</v>
      </c>
      <c r="H212" t="inlineStr">
        <is>
          <t>智能终端系列</t>
        </is>
      </c>
      <c r="I212" t="inlineStr">
        <is>
          <t>9KK25</t>
        </is>
      </c>
      <c r="J212" t="inlineStr">
        <is>
          <t>FAILURE</t>
        </is>
      </c>
      <c r="K212" t="inlineStr">
        <is>
          <t>Unplanned</t>
        </is>
      </c>
      <c r="L212" t="inlineStr">
        <is>
          <t>DRYER</t>
        </is>
      </c>
      <c r="M212" t="inlineStr">
        <is>
          <t>烘干/固化工位</t>
        </is>
      </c>
      <c r="N212" t="inlineStr">
        <is>
          <t>MECHANICAL FAILURE</t>
        </is>
      </c>
      <c r="O212" s="59" t="n">
        <v>45932.60972222222</v>
      </c>
      <c r="P212" s="59" t="n">
        <v>45932.61180555556</v>
      </c>
      <c r="Q212" s="60" t="n">
        <v>3</v>
      </c>
      <c r="R212" s="60" t="n">
        <v>0.9114</v>
      </c>
      <c r="S212" t="inlineStr">
        <is>
          <t>团队模拟数据（基于公开单线数据派生）</t>
        </is>
      </c>
      <c r="T212" t="inlineStr">
        <is>
          <t>SIM-v2.2-20260807-20260804</t>
        </is>
      </c>
      <c r="U212" t="inlineStr">
        <is>
          <t>https://zenodo.org/records/17855209</t>
        </is>
      </c>
      <c r="V212" t="inlineStr">
        <is>
          <t>LINE-S01-PRE-20251002</t>
        </is>
      </c>
      <c r="W212" t="inlineStr">
        <is>
          <t>已关联</t>
        </is>
      </c>
      <c r="X212" t="inlineStr">
        <is>
          <t>按班次口径判断</t>
        </is>
      </c>
      <c r="Z212" t="inlineStr">
        <is>
          <t>否</t>
        </is>
      </c>
    </row>
    <row r="213">
      <c r="A213" t="inlineStr">
        <is>
          <t>SIM-STOP-00212</t>
        </is>
      </c>
      <c r="B213" t="inlineStr">
        <is>
          <t>STOP-PRE-00071</t>
        </is>
      </c>
      <c r="C213" t="inlineStr">
        <is>
          <t>LINE-S02-PRE-20251002</t>
        </is>
      </c>
      <c r="D213" t="inlineStr">
        <is>
          <t>SHIFT-PRE-20251002</t>
        </is>
      </c>
      <c r="E213" t="inlineStr">
        <is>
          <t>LINE-S02</t>
        </is>
      </c>
      <c r="F213" t="inlineStr">
        <is>
          <t>改善前</t>
        </is>
      </c>
      <c r="G213" s="57" t="n">
        <v>45932</v>
      </c>
      <c r="H213" t="inlineStr">
        <is>
          <t>视觉设备系列</t>
        </is>
      </c>
      <c r="I213" t="inlineStr">
        <is>
          <t>9KK25</t>
        </is>
      </c>
      <c r="J213" t="inlineStr">
        <is>
          <t>FAILURE</t>
        </is>
      </c>
      <c r="K213" t="inlineStr">
        <is>
          <t>Unplanned</t>
        </is>
      </c>
      <c r="L213" t="inlineStr">
        <is>
          <t>DRYER</t>
        </is>
      </c>
      <c r="M213" t="inlineStr">
        <is>
          <t>烘干/固化工位</t>
        </is>
      </c>
      <c r="N213" t="inlineStr">
        <is>
          <t>MECHANICAL FAILURE</t>
        </is>
      </c>
      <c r="O213" s="59" t="n">
        <v>45932.62361111111</v>
      </c>
      <c r="P213" s="59" t="n">
        <v>45932.62666666666</v>
      </c>
      <c r="Q213" s="60" t="n">
        <v>4.4</v>
      </c>
      <c r="R213" s="60" t="n">
        <v>1.335</v>
      </c>
      <c r="S213" t="inlineStr">
        <is>
          <t>团队模拟数据（基于公开单线数据派生）</t>
        </is>
      </c>
      <c r="T213" t="inlineStr">
        <is>
          <t>SIM-v2.2-20260807-20260804</t>
        </is>
      </c>
      <c r="U213" t="inlineStr">
        <is>
          <t>https://zenodo.org/records/17855209</t>
        </is>
      </c>
      <c r="V213" t="inlineStr">
        <is>
          <t>LINE-S02-PRE-20251002</t>
        </is>
      </c>
      <c r="W213" t="inlineStr">
        <is>
          <t>已关联</t>
        </is>
      </c>
      <c r="X213" t="inlineStr">
        <is>
          <t>按班次口径判断</t>
        </is>
      </c>
      <c r="Z213" t="inlineStr">
        <is>
          <t>否</t>
        </is>
      </c>
    </row>
    <row r="214">
      <c r="A214" t="inlineStr">
        <is>
          <t>SIM-STOP-00213</t>
        </is>
      </c>
      <c r="B214" t="inlineStr">
        <is>
          <t>STOP-PRE-00071</t>
        </is>
      </c>
      <c r="C214" t="inlineStr">
        <is>
          <t>LINE-S03-PRE-20251002</t>
        </is>
      </c>
      <c r="D214" t="inlineStr">
        <is>
          <t>SHIFT-PRE-20251002</t>
        </is>
      </c>
      <c r="E214" t="inlineStr">
        <is>
          <t>LINE-S03</t>
        </is>
      </c>
      <c r="F214" t="inlineStr">
        <is>
          <t>改善前</t>
        </is>
      </c>
      <c r="G214" s="57" t="n">
        <v>45932</v>
      </c>
      <c r="H214" t="inlineStr">
        <is>
          <t>音频模组系列</t>
        </is>
      </c>
      <c r="I214" t="inlineStr">
        <is>
          <t>9KK25</t>
        </is>
      </c>
      <c r="J214" t="inlineStr">
        <is>
          <t>FAILURE</t>
        </is>
      </c>
      <c r="K214" t="inlineStr">
        <is>
          <t>Unplanned</t>
        </is>
      </c>
      <c r="L214" t="inlineStr">
        <is>
          <t>DRYER</t>
        </is>
      </c>
      <c r="M214" t="inlineStr">
        <is>
          <t>烘干/固化工位</t>
        </is>
      </c>
      <c r="N214" t="inlineStr">
        <is>
          <t>MECHANICAL FAILURE</t>
        </is>
      </c>
      <c r="O214" s="59" t="n">
        <v>45932.6375</v>
      </c>
      <c r="P214" s="59" t="n">
        <v>45932.63986111111</v>
      </c>
      <c r="Q214" s="60" t="n">
        <v>3.4</v>
      </c>
      <c r="R214" s="60" t="n">
        <v>1.029</v>
      </c>
      <c r="S214" t="inlineStr">
        <is>
          <t>团队模拟数据（基于公开单线数据派生）</t>
        </is>
      </c>
      <c r="T214" t="inlineStr">
        <is>
          <t>SIM-v2.2-20260807-20260804</t>
        </is>
      </c>
      <c r="U214" t="inlineStr">
        <is>
          <t>https://zenodo.org/records/17855209</t>
        </is>
      </c>
      <c r="V214" t="inlineStr">
        <is>
          <t>LINE-S03-PRE-20251002</t>
        </is>
      </c>
      <c r="W214" t="inlineStr">
        <is>
          <t>已关联</t>
        </is>
      </c>
      <c r="X214" t="inlineStr">
        <is>
          <t>按班次口径判断</t>
        </is>
      </c>
      <c r="Z214" t="inlineStr">
        <is>
          <t>否</t>
        </is>
      </c>
    </row>
    <row r="215">
      <c r="A215" t="inlineStr">
        <is>
          <t>SIM-STOP-00214</t>
        </is>
      </c>
      <c r="B215" t="inlineStr">
        <is>
          <t>STOP-PRE-00072</t>
        </is>
      </c>
      <c r="C215" t="inlineStr">
        <is>
          <t>LINE-S01-PRE-20251002</t>
        </is>
      </c>
      <c r="D215" t="inlineStr">
        <is>
          <t>SHIFT-PRE-20251002</t>
        </is>
      </c>
      <c r="E215" t="inlineStr">
        <is>
          <t>LINE-S01</t>
        </is>
      </c>
      <c r="F215" t="inlineStr">
        <is>
          <t>改善前</t>
        </is>
      </c>
      <c r="G215" s="57" t="n">
        <v>45932</v>
      </c>
      <c r="H215" t="inlineStr">
        <is>
          <t>智能终端系列</t>
        </is>
      </c>
      <c r="I215" t="inlineStr">
        <is>
          <t>9KK25</t>
        </is>
      </c>
      <c r="J215" t="inlineStr">
        <is>
          <t>FAILURE</t>
        </is>
      </c>
      <c r="K215" t="inlineStr">
        <is>
          <t>Unplanned</t>
        </is>
      </c>
      <c r="L215" t="inlineStr">
        <is>
          <t>HYDRAULIC ELEVATOR (UNLOADING)</t>
        </is>
      </c>
      <c r="M215" t="inlineStr">
        <is>
          <t>输送系统</t>
        </is>
      </c>
      <c r="N215" t="inlineStr">
        <is>
          <t>MECHANICAL FAILURE</t>
        </is>
      </c>
      <c r="O215" s="59" t="n">
        <v>45932.61944444444</v>
      </c>
      <c r="P215" s="59" t="n">
        <v>45932.62930555556</v>
      </c>
      <c r="Q215" s="60" t="n">
        <v>14.2</v>
      </c>
      <c r="R215" s="60" t="n">
        <v>0.8526</v>
      </c>
      <c r="S215" t="inlineStr">
        <is>
          <t>团队模拟数据（基于公开单线数据派生）</t>
        </is>
      </c>
      <c r="T215" t="inlineStr">
        <is>
          <t>SIM-v2.2-20260807-20260804</t>
        </is>
      </c>
      <c r="U215" t="inlineStr">
        <is>
          <t>https://zenodo.org/records/17855209</t>
        </is>
      </c>
      <c r="V215" t="inlineStr">
        <is>
          <t>LINE-S01-PRE-20251002</t>
        </is>
      </c>
      <c r="W215" t="inlineStr">
        <is>
          <t>已关联</t>
        </is>
      </c>
      <c r="X215" t="inlineStr">
        <is>
          <t>按班次口径判断</t>
        </is>
      </c>
      <c r="Z215" t="inlineStr">
        <is>
          <t>否</t>
        </is>
      </c>
    </row>
    <row r="216">
      <c r="A216" t="inlineStr">
        <is>
          <t>SIM-STOP-00215</t>
        </is>
      </c>
      <c r="B216" t="inlineStr">
        <is>
          <t>STOP-PRE-00072</t>
        </is>
      </c>
      <c r="C216" t="inlineStr">
        <is>
          <t>LINE-S02-PRE-20251002</t>
        </is>
      </c>
      <c r="D216" t="inlineStr">
        <is>
          <t>SHIFT-PRE-20251002</t>
        </is>
      </c>
      <c r="E216" t="inlineStr">
        <is>
          <t>LINE-S02</t>
        </is>
      </c>
      <c r="F216" t="inlineStr">
        <is>
          <t>改善前</t>
        </is>
      </c>
      <c r="G216" s="57" t="n">
        <v>45932</v>
      </c>
      <c r="H216" t="inlineStr">
        <is>
          <t>视觉设备系列</t>
        </is>
      </c>
      <c r="I216" t="inlineStr">
        <is>
          <t>9KK25</t>
        </is>
      </c>
      <c r="J216" t="inlineStr">
        <is>
          <t>FAILURE</t>
        </is>
      </c>
      <c r="K216" t="inlineStr">
        <is>
          <t>Unplanned</t>
        </is>
      </c>
      <c r="L216" t="inlineStr">
        <is>
          <t>HYDRAULIC ELEVATOR (UNLOADING)</t>
        </is>
      </c>
      <c r="M216" t="inlineStr">
        <is>
          <t>输送系统</t>
        </is>
      </c>
      <c r="N216" t="inlineStr">
        <is>
          <t>MECHANICAL FAILURE</t>
        </is>
      </c>
      <c r="O216" s="59" t="n">
        <v>45932.63333333333</v>
      </c>
      <c r="P216" s="59" t="n">
        <v>45932.65333333334</v>
      </c>
      <c r="Q216" s="60" t="n">
        <v>28.8</v>
      </c>
      <c r="R216" s="60" t="n">
        <v>1.7344</v>
      </c>
      <c r="S216" t="inlineStr">
        <is>
          <t>团队模拟数据（基于公开单线数据派生）</t>
        </is>
      </c>
      <c r="T216" t="inlineStr">
        <is>
          <t>SIM-v2.2-20260807-20260804</t>
        </is>
      </c>
      <c r="U216" t="inlineStr">
        <is>
          <t>https://zenodo.org/records/17855209</t>
        </is>
      </c>
      <c r="V216" t="inlineStr">
        <is>
          <t>LINE-S02-PRE-20251002</t>
        </is>
      </c>
      <c r="W216" t="inlineStr">
        <is>
          <t>已关联</t>
        </is>
      </c>
      <c r="X216" t="inlineStr">
        <is>
          <t>按班次口径判断</t>
        </is>
      </c>
      <c r="Z216" t="inlineStr">
        <is>
          <t>否</t>
        </is>
      </c>
    </row>
    <row r="217">
      <c r="A217" t="inlineStr">
        <is>
          <t>SIM-STOP-00216</t>
        </is>
      </c>
      <c r="B217" t="inlineStr">
        <is>
          <t>STOP-PRE-00072</t>
        </is>
      </c>
      <c r="C217" t="inlineStr">
        <is>
          <t>LINE-S03-PRE-20251002</t>
        </is>
      </c>
      <c r="D217" t="inlineStr">
        <is>
          <t>SHIFT-PRE-20251002</t>
        </is>
      </c>
      <c r="E217" t="inlineStr">
        <is>
          <t>LINE-S03</t>
        </is>
      </c>
      <c r="F217" t="inlineStr">
        <is>
          <t>改善前</t>
        </is>
      </c>
      <c r="G217" s="57" t="n">
        <v>45932</v>
      </c>
      <c r="H217" t="inlineStr">
        <is>
          <t>音频模组系列</t>
        </is>
      </c>
      <c r="I217" t="inlineStr">
        <is>
          <t>9KK25</t>
        </is>
      </c>
      <c r="J217" t="inlineStr">
        <is>
          <t>FAILURE</t>
        </is>
      </c>
      <c r="K217" t="inlineStr">
        <is>
          <t>Unplanned</t>
        </is>
      </c>
      <c r="L217" t="inlineStr">
        <is>
          <t>HYDRAULIC ELEVATOR (UNLOADING)</t>
        </is>
      </c>
      <c r="M217" t="inlineStr">
        <is>
          <t>输送系统</t>
        </is>
      </c>
      <c r="N217" t="inlineStr">
        <is>
          <t>MECHANICAL FAILURE</t>
        </is>
      </c>
      <c r="O217" s="59" t="n">
        <v>45932.64722222222</v>
      </c>
      <c r="P217" s="59" t="n">
        <v>45932.65833333333</v>
      </c>
      <c r="Q217" s="60" t="n">
        <v>16</v>
      </c>
      <c r="R217" s="60" t="n">
        <v>0.9637</v>
      </c>
      <c r="S217" t="inlineStr">
        <is>
          <t>团队模拟数据（基于公开单线数据派生）</t>
        </is>
      </c>
      <c r="T217" t="inlineStr">
        <is>
          <t>SIM-v2.2-20260807-20260804</t>
        </is>
      </c>
      <c r="U217" t="inlineStr">
        <is>
          <t>https://zenodo.org/records/17855209</t>
        </is>
      </c>
      <c r="V217" t="inlineStr">
        <is>
          <t>LINE-S03-PRE-20251002</t>
        </is>
      </c>
      <c r="W217" t="inlineStr">
        <is>
          <t>已关联</t>
        </is>
      </c>
      <c r="X217" t="inlineStr">
        <is>
          <t>按班次口径判断</t>
        </is>
      </c>
      <c r="Z217" t="inlineStr">
        <is>
          <t>否</t>
        </is>
      </c>
    </row>
    <row r="218">
      <c r="A218" t="inlineStr">
        <is>
          <t>SIM-STOP-00217</t>
        </is>
      </c>
      <c r="B218" t="inlineStr">
        <is>
          <t>STOP-PRE-00073</t>
        </is>
      </c>
      <c r="C218" t="inlineStr">
        <is>
          <t>LINE-S01-PRE-20251002</t>
        </is>
      </c>
      <c r="D218" t="inlineStr">
        <is>
          <t>SHIFT-PRE-20251002</t>
        </is>
      </c>
      <c r="E218" t="inlineStr">
        <is>
          <t>LINE-S01</t>
        </is>
      </c>
      <c r="F218" t="inlineStr">
        <is>
          <t>改善前</t>
        </is>
      </c>
      <c r="G218" s="57" t="n">
        <v>45932</v>
      </c>
      <c r="H218" t="inlineStr">
        <is>
          <t>智能终端系列</t>
        </is>
      </c>
      <c r="I218" t="inlineStr">
        <is>
          <t>9KK25</t>
        </is>
      </c>
      <c r="J218" t="inlineStr">
        <is>
          <t>FAILURE</t>
        </is>
      </c>
      <c r="K218" t="inlineStr">
        <is>
          <t>Unplanned</t>
        </is>
      </c>
      <c r="L218" t="inlineStr">
        <is>
          <t>HYDRAULIC ELEVATOR (UNLOADING)</t>
        </is>
      </c>
      <c r="M218" t="inlineStr">
        <is>
          <t>输送系统</t>
        </is>
      </c>
      <c r="N218" t="inlineStr">
        <is>
          <t>MECHANICAL FAILURE</t>
        </is>
      </c>
      <c r="O218" s="59" t="n">
        <v>45932.65277777778</v>
      </c>
      <c r="P218" s="59" t="n">
        <v>45932.65694444445</v>
      </c>
      <c r="Q218" s="60" t="n">
        <v>6</v>
      </c>
      <c r="R218" s="60" t="n">
        <v>0.8869</v>
      </c>
      <c r="S218" t="inlineStr">
        <is>
          <t>团队模拟数据（基于公开单线数据派生）</t>
        </is>
      </c>
      <c r="T218" t="inlineStr">
        <is>
          <t>SIM-v2.2-20260807-20260804</t>
        </is>
      </c>
      <c r="U218" t="inlineStr">
        <is>
          <t>https://zenodo.org/records/17855209</t>
        </is>
      </c>
      <c r="V218" t="inlineStr">
        <is>
          <t>LINE-S01-PRE-20251002</t>
        </is>
      </c>
      <c r="W218" t="inlineStr">
        <is>
          <t>已关联</t>
        </is>
      </c>
      <c r="X218" t="inlineStr">
        <is>
          <t>按班次口径判断</t>
        </is>
      </c>
      <c r="Z218" t="inlineStr">
        <is>
          <t>否</t>
        </is>
      </c>
    </row>
    <row r="219">
      <c r="A219" t="inlineStr">
        <is>
          <t>SIM-STOP-00218</t>
        </is>
      </c>
      <c r="B219" t="inlineStr">
        <is>
          <t>STOP-PRE-00073</t>
        </is>
      </c>
      <c r="C219" t="inlineStr">
        <is>
          <t>LINE-S02-PRE-20251002</t>
        </is>
      </c>
      <c r="D219" t="inlineStr">
        <is>
          <t>SHIFT-PRE-20251002</t>
        </is>
      </c>
      <c r="E219" t="inlineStr">
        <is>
          <t>LINE-S02</t>
        </is>
      </c>
      <c r="F219" t="inlineStr">
        <is>
          <t>改善前</t>
        </is>
      </c>
      <c r="G219" s="57" t="n">
        <v>45932</v>
      </c>
      <c r="H219" t="inlineStr">
        <is>
          <t>视觉设备系列</t>
        </is>
      </c>
      <c r="I219" t="inlineStr">
        <is>
          <t>9KK25</t>
        </is>
      </c>
      <c r="J219" t="inlineStr">
        <is>
          <t>FAILURE</t>
        </is>
      </c>
      <c r="K219" t="inlineStr">
        <is>
          <t>Unplanned</t>
        </is>
      </c>
      <c r="L219" t="inlineStr">
        <is>
          <t>HYDRAULIC ELEVATOR (UNLOADING)</t>
        </is>
      </c>
      <c r="M219" t="inlineStr">
        <is>
          <t>输送系统</t>
        </is>
      </c>
      <c r="N219" t="inlineStr">
        <is>
          <t>MECHANICAL FAILURE</t>
        </is>
      </c>
      <c r="O219" s="59" t="n">
        <v>45932.66666666666</v>
      </c>
      <c r="P219" s="59" t="n">
        <v>45932.67430555556</v>
      </c>
      <c r="Q219" s="60" t="n">
        <v>11</v>
      </c>
      <c r="R219" s="60" t="n">
        <v>1.6219</v>
      </c>
      <c r="S219" t="inlineStr">
        <is>
          <t>团队模拟数据（基于公开单线数据派生）</t>
        </is>
      </c>
      <c r="T219" t="inlineStr">
        <is>
          <t>SIM-v2.2-20260807-20260804</t>
        </is>
      </c>
      <c r="U219" t="inlineStr">
        <is>
          <t>https://zenodo.org/records/17855209</t>
        </is>
      </c>
      <c r="V219" t="inlineStr">
        <is>
          <t>LINE-S02-PRE-20251002</t>
        </is>
      </c>
      <c r="W219" t="inlineStr">
        <is>
          <t>已关联</t>
        </is>
      </c>
      <c r="X219" t="inlineStr">
        <is>
          <t>按班次口径判断</t>
        </is>
      </c>
      <c r="Z219" t="inlineStr">
        <is>
          <t>否</t>
        </is>
      </c>
    </row>
    <row r="220">
      <c r="A220" t="inlineStr">
        <is>
          <t>SIM-STOP-00219</t>
        </is>
      </c>
      <c r="B220" t="inlineStr">
        <is>
          <t>STOP-PRE-00073</t>
        </is>
      </c>
      <c r="C220" t="inlineStr">
        <is>
          <t>LINE-S03-PRE-20251002</t>
        </is>
      </c>
      <c r="D220" t="inlineStr">
        <is>
          <t>SHIFT-PRE-20251002</t>
        </is>
      </c>
      <c r="E220" t="inlineStr">
        <is>
          <t>LINE-S03</t>
        </is>
      </c>
      <c r="F220" t="inlineStr">
        <is>
          <t>改善前</t>
        </is>
      </c>
      <c r="G220" s="57" t="n">
        <v>45932</v>
      </c>
      <c r="H220" t="inlineStr">
        <is>
          <t>音频模组系列</t>
        </is>
      </c>
      <c r="I220" t="inlineStr">
        <is>
          <t>9KK25</t>
        </is>
      </c>
      <c r="J220" t="inlineStr">
        <is>
          <t>FAILURE</t>
        </is>
      </c>
      <c r="K220" t="inlineStr">
        <is>
          <t>Unplanned</t>
        </is>
      </c>
      <c r="L220" t="inlineStr">
        <is>
          <t>HYDRAULIC ELEVATOR (UNLOADING)</t>
        </is>
      </c>
      <c r="M220" t="inlineStr">
        <is>
          <t>输送系统</t>
        </is>
      </c>
      <c r="N220" t="inlineStr">
        <is>
          <t>MECHANICAL FAILURE</t>
        </is>
      </c>
      <c r="O220" s="59" t="n">
        <v>45932.68055555555</v>
      </c>
      <c r="P220" s="59" t="n">
        <v>45932.68527777777</v>
      </c>
      <c r="Q220" s="60" t="n">
        <v>6.8</v>
      </c>
      <c r="R220" s="60" t="n">
        <v>1.0018</v>
      </c>
      <c r="S220" t="inlineStr">
        <is>
          <t>团队模拟数据（基于公开单线数据派生）</t>
        </is>
      </c>
      <c r="T220" t="inlineStr">
        <is>
          <t>SIM-v2.2-20260807-20260804</t>
        </is>
      </c>
      <c r="U220" t="inlineStr">
        <is>
          <t>https://zenodo.org/records/17855209</t>
        </is>
      </c>
      <c r="V220" t="inlineStr">
        <is>
          <t>LINE-S03-PRE-20251002</t>
        </is>
      </c>
      <c r="W220" t="inlineStr">
        <is>
          <t>已关联</t>
        </is>
      </c>
      <c r="X220" t="inlineStr">
        <is>
          <t>按班次口径判断</t>
        </is>
      </c>
      <c r="Z220" t="inlineStr">
        <is>
          <t>否</t>
        </is>
      </c>
    </row>
    <row r="221">
      <c r="A221" t="inlineStr">
        <is>
          <t>SIM-STOP-00220</t>
        </is>
      </c>
      <c r="B221" t="inlineStr">
        <is>
          <t>STOP-PRE-00074</t>
        </is>
      </c>
      <c r="C221" t="inlineStr">
        <is>
          <t>LINE-S01-PRE-20251002</t>
        </is>
      </c>
      <c r="D221" t="inlineStr">
        <is>
          <t>SHIFT-PRE-20251002</t>
        </is>
      </c>
      <c r="E221" t="inlineStr">
        <is>
          <t>LINE-S01</t>
        </is>
      </c>
      <c r="F221" t="inlineStr">
        <is>
          <t>改善前</t>
        </is>
      </c>
      <c r="G221" s="57" t="n">
        <v>45932</v>
      </c>
      <c r="H221" t="inlineStr">
        <is>
          <t>智能终端系列</t>
        </is>
      </c>
      <c r="I221" t="inlineStr">
        <is>
          <t>9KK25</t>
        </is>
      </c>
      <c r="J221" t="inlineStr">
        <is>
          <t>FAILURE</t>
        </is>
      </c>
      <c r="K221" t="inlineStr">
        <is>
          <t>Unplanned</t>
        </is>
      </c>
      <c r="L221" t="inlineStr">
        <is>
          <t>ROBOT (EXTRUDER PRESS)</t>
        </is>
      </c>
      <c r="M221" t="inlineStr">
        <is>
          <t>主加工工位</t>
        </is>
      </c>
      <c r="N221" t="inlineStr">
        <is>
          <t>AUTOMATION FAILURE</t>
        </is>
      </c>
      <c r="O221" s="59" t="n">
        <v>45932.66736111111</v>
      </c>
      <c r="P221" s="59" t="n">
        <v>45932.67277777778</v>
      </c>
      <c r="Q221" s="60" t="n">
        <v>7.8</v>
      </c>
      <c r="R221" s="60" t="n">
        <v>0.9212</v>
      </c>
      <c r="S221" t="inlineStr">
        <is>
          <t>团队模拟数据（基于公开单线数据派生）</t>
        </is>
      </c>
      <c r="T221" t="inlineStr">
        <is>
          <t>SIM-v2.2-20260807-20260804</t>
        </is>
      </c>
      <c r="U221" t="inlineStr">
        <is>
          <t>https://zenodo.org/records/17855209</t>
        </is>
      </c>
      <c r="V221" t="inlineStr">
        <is>
          <t>LINE-S01-PRE-20251002</t>
        </is>
      </c>
      <c r="W221" t="inlineStr">
        <is>
          <t>已关联</t>
        </is>
      </c>
      <c r="X221" t="inlineStr">
        <is>
          <t>按班次口径判断</t>
        </is>
      </c>
      <c r="Z221" t="inlineStr">
        <is>
          <t>否</t>
        </is>
      </c>
    </row>
    <row r="222">
      <c r="A222" t="inlineStr">
        <is>
          <t>SIM-STOP-00221</t>
        </is>
      </c>
      <c r="B222" t="inlineStr">
        <is>
          <t>STOP-PRE-00074</t>
        </is>
      </c>
      <c r="C222" t="inlineStr">
        <is>
          <t>LINE-S02-PRE-20251002</t>
        </is>
      </c>
      <c r="D222" t="inlineStr">
        <is>
          <t>SHIFT-PRE-20251002</t>
        </is>
      </c>
      <c r="E222" t="inlineStr">
        <is>
          <t>LINE-S02</t>
        </is>
      </c>
      <c r="F222" t="inlineStr">
        <is>
          <t>改善前</t>
        </is>
      </c>
      <c r="G222" s="57" t="n">
        <v>45932</v>
      </c>
      <c r="H222" t="inlineStr">
        <is>
          <t>视觉设备系列</t>
        </is>
      </c>
      <c r="I222" t="inlineStr">
        <is>
          <t>9KK25</t>
        </is>
      </c>
      <c r="J222" t="inlineStr">
        <is>
          <t>FAILURE</t>
        </is>
      </c>
      <c r="K222" t="inlineStr">
        <is>
          <t>Unplanned</t>
        </is>
      </c>
      <c r="L222" t="inlineStr">
        <is>
          <t>ROBOT (EXTRUDER PRESS)</t>
        </is>
      </c>
      <c r="M222" t="inlineStr">
        <is>
          <t>主加工工位</t>
        </is>
      </c>
      <c r="N222" t="inlineStr">
        <is>
          <t>AUTOMATION FAILURE</t>
        </is>
      </c>
      <c r="O222" s="59" t="n">
        <v>45932.68125</v>
      </c>
      <c r="P222" s="59" t="n">
        <v>45932.69118055556</v>
      </c>
      <c r="Q222" s="60" t="n">
        <v>14.3</v>
      </c>
      <c r="R222" s="60" t="n">
        <v>1.6875</v>
      </c>
      <c r="S222" t="inlineStr">
        <is>
          <t>团队模拟数据（基于公开单线数据派生）</t>
        </is>
      </c>
      <c r="T222" t="inlineStr">
        <is>
          <t>SIM-v2.2-20260807-20260804</t>
        </is>
      </c>
      <c r="U222" t="inlineStr">
        <is>
          <t>https://zenodo.org/records/17855209</t>
        </is>
      </c>
      <c r="V222" t="inlineStr">
        <is>
          <t>LINE-S02-PRE-20251002</t>
        </is>
      </c>
      <c r="W222" t="inlineStr">
        <is>
          <t>已关联</t>
        </is>
      </c>
      <c r="X222" t="inlineStr">
        <is>
          <t>按班次口径判断</t>
        </is>
      </c>
      <c r="Z222" t="inlineStr">
        <is>
          <t>否</t>
        </is>
      </c>
    </row>
    <row r="223">
      <c r="A223" t="inlineStr">
        <is>
          <t>SIM-STOP-00222</t>
        </is>
      </c>
      <c r="B223" t="inlineStr">
        <is>
          <t>STOP-PRE-00074</t>
        </is>
      </c>
      <c r="C223" t="inlineStr">
        <is>
          <t>LINE-S03-PRE-20251002</t>
        </is>
      </c>
      <c r="D223" t="inlineStr">
        <is>
          <t>SHIFT-PRE-20251002</t>
        </is>
      </c>
      <c r="E223" t="inlineStr">
        <is>
          <t>LINE-S03</t>
        </is>
      </c>
      <c r="F223" t="inlineStr">
        <is>
          <t>改善前</t>
        </is>
      </c>
      <c r="G223" s="57" t="n">
        <v>45932</v>
      </c>
      <c r="H223" t="inlineStr">
        <is>
          <t>音频模组系列</t>
        </is>
      </c>
      <c r="I223" t="inlineStr">
        <is>
          <t>9KK25</t>
        </is>
      </c>
      <c r="J223" t="inlineStr">
        <is>
          <t>FAILURE</t>
        </is>
      </c>
      <c r="K223" t="inlineStr">
        <is>
          <t>Unplanned</t>
        </is>
      </c>
      <c r="L223" t="inlineStr">
        <is>
          <t>ROBOT (EXTRUDER PRESS)</t>
        </is>
      </c>
      <c r="M223" t="inlineStr">
        <is>
          <t>主加工工位</t>
        </is>
      </c>
      <c r="N223" t="inlineStr">
        <is>
          <t>AUTOMATION FAILURE</t>
        </is>
      </c>
      <c r="O223" s="59" t="n">
        <v>45932.69513888889</v>
      </c>
      <c r="P223" s="59" t="n">
        <v>45932.70069444444</v>
      </c>
      <c r="Q223" s="60" t="n">
        <v>8</v>
      </c>
      <c r="R223" s="60" t="n">
        <v>0.9364</v>
      </c>
      <c r="S223" t="inlineStr">
        <is>
          <t>团队模拟数据（基于公开单线数据派生）</t>
        </is>
      </c>
      <c r="T223" t="inlineStr">
        <is>
          <t>SIM-v2.2-20260807-20260804</t>
        </is>
      </c>
      <c r="U223" t="inlineStr">
        <is>
          <t>https://zenodo.org/records/17855209</t>
        </is>
      </c>
      <c r="V223" t="inlineStr">
        <is>
          <t>LINE-S03-PRE-20251002</t>
        </is>
      </c>
      <c r="W223" t="inlineStr">
        <is>
          <t>已关联</t>
        </is>
      </c>
      <c r="X223" t="inlineStr">
        <is>
          <t>按班次口径判断</t>
        </is>
      </c>
      <c r="Z223" t="inlineStr">
        <is>
          <t>否</t>
        </is>
      </c>
    </row>
    <row r="224">
      <c r="A224" t="inlineStr">
        <is>
          <t>SIM-STOP-00223</t>
        </is>
      </c>
      <c r="B224" t="inlineStr">
        <is>
          <t>STOP-PRE-00075</t>
        </is>
      </c>
      <c r="C224" t="inlineStr">
        <is>
          <t>LINE-S01-PRE-20251002</t>
        </is>
      </c>
      <c r="D224" t="inlineStr">
        <is>
          <t>SHIFT-PRE-20251002</t>
        </is>
      </c>
      <c r="E224" t="inlineStr">
        <is>
          <t>LINE-S01</t>
        </is>
      </c>
      <c r="F224" t="inlineStr">
        <is>
          <t>改善前</t>
        </is>
      </c>
      <c r="G224" s="57" t="n">
        <v>45932</v>
      </c>
      <c r="H224" t="inlineStr">
        <is>
          <t>智能终端系列</t>
        </is>
      </c>
      <c r="I224" t="inlineStr">
        <is>
          <t>9KK25</t>
        </is>
      </c>
      <c r="J224" t="inlineStr">
        <is>
          <t>OPERATIONAL</t>
        </is>
      </c>
      <c r="K224" t="inlineStr">
        <is>
          <t>Planned - Included in OEE</t>
        </is>
      </c>
      <c r="L224" t="inlineStr">
        <is>
          <t>EXTRUDER PRESS</t>
        </is>
      </c>
      <c r="M224" t="inlineStr">
        <is>
          <t>主加工工位</t>
        </is>
      </c>
      <c r="N224" t="inlineStr">
        <is>
          <t>CLEANING</t>
        </is>
      </c>
      <c r="O224" s="59" t="n">
        <v>45932.78402777778</v>
      </c>
      <c r="P224" s="59" t="n">
        <v>45932.81076388889</v>
      </c>
      <c r="Q224" s="60" t="n">
        <v>38.5</v>
      </c>
      <c r="R224" s="60" t="n">
        <v>0.9391</v>
      </c>
      <c r="S224" t="inlineStr">
        <is>
          <t>团队模拟数据（基于公开单线数据派生）</t>
        </is>
      </c>
      <c r="T224" t="inlineStr">
        <is>
          <t>SIM-v2.2-20260807-20260804</t>
        </is>
      </c>
      <c r="U224" t="inlineStr">
        <is>
          <t>https://zenodo.org/records/17855209</t>
        </is>
      </c>
      <c r="V224" t="inlineStr">
        <is>
          <t>LINE-S01-PRE-20251002</t>
        </is>
      </c>
      <c r="W224" t="inlineStr">
        <is>
          <t>已关联</t>
        </is>
      </c>
      <c r="X224" t="inlineStr">
        <is>
          <t>按班次口径判断</t>
        </is>
      </c>
      <c r="Z224" t="inlineStr">
        <is>
          <t>否</t>
        </is>
      </c>
    </row>
    <row r="225">
      <c r="A225" t="inlineStr">
        <is>
          <t>SIM-STOP-00224</t>
        </is>
      </c>
      <c r="B225" t="inlineStr">
        <is>
          <t>STOP-PRE-00075</t>
        </is>
      </c>
      <c r="C225" t="inlineStr">
        <is>
          <t>LINE-S02-PRE-20251002</t>
        </is>
      </c>
      <c r="D225" t="inlineStr">
        <is>
          <t>SHIFT-PRE-20251002</t>
        </is>
      </c>
      <c r="E225" t="inlineStr">
        <is>
          <t>LINE-S02</t>
        </is>
      </c>
      <c r="F225" t="inlineStr">
        <is>
          <t>改善前</t>
        </is>
      </c>
      <c r="G225" s="57" t="n">
        <v>45932</v>
      </c>
      <c r="H225" t="inlineStr">
        <is>
          <t>视觉设备系列</t>
        </is>
      </c>
      <c r="I225" t="inlineStr">
        <is>
          <t>9KK25</t>
        </is>
      </c>
      <c r="J225" t="inlineStr">
        <is>
          <t>OPERATIONAL</t>
        </is>
      </c>
      <c r="K225" t="inlineStr">
        <is>
          <t>Planned - Included in OEE</t>
        </is>
      </c>
      <c r="L225" t="inlineStr">
        <is>
          <t>EXTRUDER PRESS</t>
        </is>
      </c>
      <c r="M225" t="inlineStr">
        <is>
          <t>主加工工位</t>
        </is>
      </c>
      <c r="N225" t="inlineStr">
        <is>
          <t>CLEANING</t>
        </is>
      </c>
      <c r="O225" s="59" t="n">
        <v>45932.79791666667</v>
      </c>
      <c r="P225" s="59" t="n">
        <v>45932.82805555555</v>
      </c>
      <c r="Q225" s="60" t="n">
        <v>43.4</v>
      </c>
      <c r="R225" s="60" t="n">
        <v>1.0597</v>
      </c>
      <c r="S225" t="inlineStr">
        <is>
          <t>团队模拟数据（基于公开单线数据派生）</t>
        </is>
      </c>
      <c r="T225" t="inlineStr">
        <is>
          <t>SIM-v2.2-20260807-20260804</t>
        </is>
      </c>
      <c r="U225" t="inlineStr">
        <is>
          <t>https://zenodo.org/records/17855209</t>
        </is>
      </c>
      <c r="V225" t="inlineStr">
        <is>
          <t>LINE-S02-PRE-20251002</t>
        </is>
      </c>
      <c r="W225" t="inlineStr">
        <is>
          <t>已关联</t>
        </is>
      </c>
      <c r="X225" t="inlineStr">
        <is>
          <t>按班次口径判断</t>
        </is>
      </c>
      <c r="Z225" t="inlineStr">
        <is>
          <t>否</t>
        </is>
      </c>
    </row>
    <row r="226">
      <c r="A226" t="inlineStr">
        <is>
          <t>SIM-STOP-00225</t>
        </is>
      </c>
      <c r="B226" t="inlineStr">
        <is>
          <t>STOP-PRE-00075</t>
        </is>
      </c>
      <c r="C226" t="inlineStr">
        <is>
          <t>LINE-S03-PRE-20251002</t>
        </is>
      </c>
      <c r="D226" t="inlineStr">
        <is>
          <t>SHIFT-PRE-20251002</t>
        </is>
      </c>
      <c r="E226" t="inlineStr">
        <is>
          <t>LINE-S03</t>
        </is>
      </c>
      <c r="F226" t="inlineStr">
        <is>
          <t>改善前</t>
        </is>
      </c>
      <c r="G226" s="57" t="n">
        <v>45932</v>
      </c>
      <c r="H226" t="inlineStr">
        <is>
          <t>音频模组系列</t>
        </is>
      </c>
      <c r="I226" t="inlineStr">
        <is>
          <t>9KK25</t>
        </is>
      </c>
      <c r="J226" t="inlineStr">
        <is>
          <t>OPERATIONAL</t>
        </is>
      </c>
      <c r="K226" t="inlineStr">
        <is>
          <t>Planned - Included in OEE</t>
        </is>
      </c>
      <c r="L226" t="inlineStr">
        <is>
          <t>EXTRUDER PRESS</t>
        </is>
      </c>
      <c r="M226" t="inlineStr">
        <is>
          <t>主加工工位</t>
        </is>
      </c>
      <c r="N226" t="inlineStr">
        <is>
          <t>CLEANING</t>
        </is>
      </c>
      <c r="O226" s="59" t="n">
        <v>45932.81180555555</v>
      </c>
      <c r="P226" s="59" t="n">
        <v>45932.84013888889</v>
      </c>
      <c r="Q226" s="60" t="n">
        <v>40.8</v>
      </c>
      <c r="R226" s="60" t="n">
        <v>0.9944</v>
      </c>
      <c r="S226" t="inlineStr">
        <is>
          <t>团队模拟数据（基于公开单线数据派生）</t>
        </is>
      </c>
      <c r="T226" t="inlineStr">
        <is>
          <t>SIM-v2.2-20260807-20260804</t>
        </is>
      </c>
      <c r="U226" t="inlineStr">
        <is>
          <t>https://zenodo.org/records/17855209</t>
        </is>
      </c>
      <c r="V226" t="inlineStr">
        <is>
          <t>LINE-S03-PRE-20251002</t>
        </is>
      </c>
      <c r="W226" t="inlineStr">
        <is>
          <t>已关联</t>
        </is>
      </c>
      <c r="X226" t="inlineStr">
        <is>
          <t>按班次口径判断</t>
        </is>
      </c>
      <c r="Z226" t="inlineStr">
        <is>
          <t>否</t>
        </is>
      </c>
    </row>
    <row r="227">
      <c r="A227" t="inlineStr">
        <is>
          <t>SIM-STOP-00226</t>
        </is>
      </c>
      <c r="B227" t="inlineStr">
        <is>
          <t>STOP-PRE-00076</t>
        </is>
      </c>
      <c r="C227" t="inlineStr">
        <is>
          <t>LINE-S01-PRE-20251003</t>
        </is>
      </c>
      <c r="D227" t="inlineStr">
        <is>
          <t>SHIFT-PRE-20251003</t>
        </is>
      </c>
      <c r="E227" t="inlineStr">
        <is>
          <t>LINE-S01</t>
        </is>
      </c>
      <c r="F227" t="inlineStr">
        <is>
          <t>改善前</t>
        </is>
      </c>
      <c r="G227" s="57" t="n">
        <v>45933</v>
      </c>
      <c r="H227" t="inlineStr">
        <is>
          <t>智能终端系列</t>
        </is>
      </c>
      <c r="I227" t="inlineStr">
        <is>
          <t>KK250</t>
        </is>
      </c>
      <c r="J227" t="inlineStr">
        <is>
          <t>FAILURE</t>
        </is>
      </c>
      <c r="K227" t="inlineStr">
        <is>
          <t>Unplanned</t>
        </is>
      </c>
      <c r="L227" t="inlineStr">
        <is>
          <t>CUTTER</t>
        </is>
      </c>
      <c r="M227" t="inlineStr">
        <is>
          <t>切割/分板工位</t>
        </is>
      </c>
      <c r="N227" t="inlineStr">
        <is>
          <t>MECHANICAL FAILURE</t>
        </is>
      </c>
      <c r="O227" s="59" t="n">
        <v>45933.47152777778</v>
      </c>
      <c r="P227" s="59" t="n">
        <v>45933.47402777777</v>
      </c>
      <c r="Q227" s="60" t="n">
        <v>3.6</v>
      </c>
      <c r="R227" s="60" t="n">
        <v>0.8967000000000001</v>
      </c>
      <c r="S227" t="inlineStr">
        <is>
          <t>团队模拟数据（基于公开单线数据派生）</t>
        </is>
      </c>
      <c r="T227" t="inlineStr">
        <is>
          <t>SIM-v2.2-20260807-20260804</t>
        </is>
      </c>
      <c r="U227" t="inlineStr">
        <is>
          <t>https://zenodo.org/records/17855209</t>
        </is>
      </c>
      <c r="V227" t="inlineStr">
        <is>
          <t>LINE-S01-PRE-20251003</t>
        </is>
      </c>
      <c r="W227" t="inlineStr">
        <is>
          <t>已关联</t>
        </is>
      </c>
      <c r="X227" t="inlineStr">
        <is>
          <t>按班次口径判断</t>
        </is>
      </c>
      <c r="Z227" t="inlineStr">
        <is>
          <t>否</t>
        </is>
      </c>
    </row>
    <row r="228">
      <c r="A228" t="inlineStr">
        <is>
          <t>SIM-STOP-00227</t>
        </is>
      </c>
      <c r="B228" t="inlineStr">
        <is>
          <t>STOP-PRE-00076</t>
        </is>
      </c>
      <c r="C228" t="inlineStr">
        <is>
          <t>LINE-S02-PRE-20251003</t>
        </is>
      </c>
      <c r="D228" t="inlineStr">
        <is>
          <t>SHIFT-PRE-20251003</t>
        </is>
      </c>
      <c r="E228" t="inlineStr">
        <is>
          <t>LINE-S02</t>
        </is>
      </c>
      <c r="F228" t="inlineStr">
        <is>
          <t>改善前</t>
        </is>
      </c>
      <c r="G228" s="57" t="n">
        <v>45933</v>
      </c>
      <c r="H228" t="inlineStr">
        <is>
          <t>视觉设备系列</t>
        </is>
      </c>
      <c r="I228" t="inlineStr">
        <is>
          <t>KK250</t>
        </is>
      </c>
      <c r="J228" t="inlineStr">
        <is>
          <t>FAILURE</t>
        </is>
      </c>
      <c r="K228" t="inlineStr">
        <is>
          <t>Unplanned</t>
        </is>
      </c>
      <c r="L228" t="inlineStr">
        <is>
          <t>CUTTER</t>
        </is>
      </c>
      <c r="M228" t="inlineStr">
        <is>
          <t>切割/分板工位</t>
        </is>
      </c>
      <c r="N228" t="inlineStr">
        <is>
          <t>MECHANICAL FAILURE</t>
        </is>
      </c>
      <c r="O228" s="59" t="n">
        <v>45933.48541666667</v>
      </c>
      <c r="P228" s="59" t="n">
        <v>45933.49</v>
      </c>
      <c r="Q228" s="60" t="n">
        <v>6.6</v>
      </c>
      <c r="R228" s="60" t="n">
        <v>1.6406</v>
      </c>
      <c r="S228" t="inlineStr">
        <is>
          <t>团队模拟数据（基于公开单线数据派生）</t>
        </is>
      </c>
      <c r="T228" t="inlineStr">
        <is>
          <t>SIM-v2.2-20260807-20260804</t>
        </is>
      </c>
      <c r="U228" t="inlineStr">
        <is>
          <t>https://zenodo.org/records/17855209</t>
        </is>
      </c>
      <c r="V228" t="inlineStr">
        <is>
          <t>LINE-S02-PRE-20251003</t>
        </is>
      </c>
      <c r="W228" t="inlineStr">
        <is>
          <t>已关联</t>
        </is>
      </c>
      <c r="X228" t="inlineStr">
        <is>
          <t>按班次口径判断</t>
        </is>
      </c>
      <c r="Z228" t="inlineStr">
        <is>
          <t>否</t>
        </is>
      </c>
    </row>
    <row r="229">
      <c r="A229" t="inlineStr">
        <is>
          <t>SIM-STOP-00228</t>
        </is>
      </c>
      <c r="B229" t="inlineStr">
        <is>
          <t>STOP-PRE-00076</t>
        </is>
      </c>
      <c r="C229" t="inlineStr">
        <is>
          <t>LINE-S03-PRE-20251003</t>
        </is>
      </c>
      <c r="D229" t="inlineStr">
        <is>
          <t>SHIFT-PRE-20251003</t>
        </is>
      </c>
      <c r="E229" t="inlineStr">
        <is>
          <t>LINE-S03</t>
        </is>
      </c>
      <c r="F229" t="inlineStr">
        <is>
          <t>改善前</t>
        </is>
      </c>
      <c r="G229" s="57" t="n">
        <v>45933</v>
      </c>
      <c r="H229" t="inlineStr">
        <is>
          <t>音频模组系列</t>
        </is>
      </c>
      <c r="I229" t="inlineStr">
        <is>
          <t>KK250</t>
        </is>
      </c>
      <c r="J229" t="inlineStr">
        <is>
          <t>FAILURE</t>
        </is>
      </c>
      <c r="K229" t="inlineStr">
        <is>
          <t>Unplanned</t>
        </is>
      </c>
      <c r="L229" t="inlineStr">
        <is>
          <t>CUTTER</t>
        </is>
      </c>
      <c r="M229" t="inlineStr">
        <is>
          <t>切割/分板工位</t>
        </is>
      </c>
      <c r="N229" t="inlineStr">
        <is>
          <t>MECHANICAL FAILURE</t>
        </is>
      </c>
      <c r="O229" s="59" t="n">
        <v>45933.49930555555</v>
      </c>
      <c r="P229" s="59" t="n">
        <v>45933.50215277778</v>
      </c>
      <c r="Q229" s="60" t="n">
        <v>4.1</v>
      </c>
      <c r="R229" s="60" t="n">
        <v>1.0127</v>
      </c>
      <c r="S229" t="inlineStr">
        <is>
          <t>团队模拟数据（基于公开单线数据派生）</t>
        </is>
      </c>
      <c r="T229" t="inlineStr">
        <is>
          <t>SIM-v2.2-20260807-20260804</t>
        </is>
      </c>
      <c r="U229" t="inlineStr">
        <is>
          <t>https://zenodo.org/records/17855209</t>
        </is>
      </c>
      <c r="V229" t="inlineStr">
        <is>
          <t>LINE-S03-PRE-20251003</t>
        </is>
      </c>
      <c r="W229" t="inlineStr">
        <is>
          <t>已关联</t>
        </is>
      </c>
      <c r="X229" t="inlineStr">
        <is>
          <t>按班次口径判断</t>
        </is>
      </c>
      <c r="Z229" t="inlineStr">
        <is>
          <t>否</t>
        </is>
      </c>
    </row>
    <row r="230">
      <c r="A230" t="inlineStr">
        <is>
          <t>SIM-STOP-00229</t>
        </is>
      </c>
      <c r="B230" t="inlineStr">
        <is>
          <t>STOP-PRE-00077</t>
        </is>
      </c>
      <c r="C230" t="inlineStr">
        <is>
          <t>LINE-S01-PRE-20251003</t>
        </is>
      </c>
      <c r="D230" t="inlineStr">
        <is>
          <t>SHIFT-PRE-20251003</t>
        </is>
      </c>
      <c r="E230" t="inlineStr">
        <is>
          <t>LINE-S01</t>
        </is>
      </c>
      <c r="F230" t="inlineStr">
        <is>
          <t>改善前</t>
        </is>
      </c>
      <c r="G230" s="57" t="n">
        <v>45933</v>
      </c>
      <c r="H230" t="inlineStr">
        <is>
          <t>智能终端系列</t>
        </is>
      </c>
      <c r="I230" t="inlineStr">
        <is>
          <t>KK250</t>
        </is>
      </c>
      <c r="J230" t="inlineStr">
        <is>
          <t>SETUPS-CHANGEOVERS</t>
        </is>
      </c>
      <c r="K230" t="inlineStr">
        <is>
          <t>Planned - Included in OEE</t>
        </is>
      </c>
      <c r="L230" t="inlineStr">
        <is>
          <t>EXTRUDER PRESS</t>
        </is>
      </c>
      <c r="M230" t="inlineStr">
        <is>
          <t>主加工工位</t>
        </is>
      </c>
      <c r="N230" t="inlineStr">
        <is>
          <t>MATERIAL CHANGEOVER</t>
        </is>
      </c>
      <c r="O230" s="59" t="n">
        <v>45933.47430555556</v>
      </c>
      <c r="P230" s="59" t="n">
        <v>45933.48729166666</v>
      </c>
      <c r="Q230" s="60" t="n">
        <v>18.7</v>
      </c>
      <c r="R230" s="60" t="n">
        <v>0.9124</v>
      </c>
      <c r="S230" t="inlineStr">
        <is>
          <t>团队模拟数据（基于公开单线数据派生）</t>
        </is>
      </c>
      <c r="T230" t="inlineStr">
        <is>
          <t>SIM-v2.2-20260807-20260804</t>
        </is>
      </c>
      <c r="U230" t="inlineStr">
        <is>
          <t>https://zenodo.org/records/17855209</t>
        </is>
      </c>
      <c r="V230" t="inlineStr">
        <is>
          <t>LINE-S01-PRE-20251003</t>
        </is>
      </c>
      <c r="W230" t="inlineStr">
        <is>
          <t>已关联</t>
        </is>
      </c>
      <c r="X230" t="inlineStr">
        <is>
          <t>按班次口径判断</t>
        </is>
      </c>
      <c r="Z230" t="inlineStr">
        <is>
          <t>是</t>
        </is>
      </c>
      <c r="AA230">
        <f>IFERROR(VLOOKUP(N230,'18_换产标准_模拟'!$B$2:$F$4,3,FALSE),"")</f>
        <v/>
      </c>
      <c r="AB230">
        <f>IFERROR(MAX(Q230-AA230,0),"")</f>
        <v/>
      </c>
      <c r="AC230">
        <f>IFERROR(IF(AB230=0,"达标",IF(AB230&lt;=VLOOKUP(N230,'18_换产标准_模拟'!$B$2:$F$4,4,FALSE)-VLOOKUP(N230,'18_换产标准_模拟'!$B$2:$F$4,3,FALSE),"轻微超时",IF(AB230&lt;=VLOOKUP(N230,'18_换产标准_模拟'!$B$2:$F$4,5,FALSE)-VLOOKUP(N230,'18_换产标准_模拟'!$B$2:$F$4,3,FALSE),"超时","严重超时"))),"")</f>
        <v/>
      </c>
      <c r="AD230">
        <f>IFERROR(INDEX('18_换产标准_模拟'!$A$2:$A$4,MATCH(N230,'18_换产标准_模拟'!$B$2:$B$4,0)),"")</f>
        <v/>
      </c>
      <c r="AE230" t="inlineStr">
        <is>
          <t>团队模拟数据</t>
        </is>
      </c>
    </row>
    <row r="231">
      <c r="A231" t="inlineStr">
        <is>
          <t>SIM-STOP-00230</t>
        </is>
      </c>
      <c r="B231" t="inlineStr">
        <is>
          <t>STOP-PRE-00077</t>
        </is>
      </c>
      <c r="C231" t="inlineStr">
        <is>
          <t>LINE-S02-PRE-20251003</t>
        </is>
      </c>
      <c r="D231" t="inlineStr">
        <is>
          <t>SHIFT-PRE-20251003</t>
        </is>
      </c>
      <c r="E231" t="inlineStr">
        <is>
          <t>LINE-S02</t>
        </is>
      </c>
      <c r="F231" t="inlineStr">
        <is>
          <t>改善前</t>
        </is>
      </c>
      <c r="G231" s="57" t="n">
        <v>45933</v>
      </c>
      <c r="H231" t="inlineStr">
        <is>
          <t>视觉设备系列</t>
        </is>
      </c>
      <c r="I231" t="inlineStr">
        <is>
          <t>KK250</t>
        </is>
      </c>
      <c r="J231" t="inlineStr">
        <is>
          <t>SETUPS-CHANGEOVERS</t>
        </is>
      </c>
      <c r="K231" t="inlineStr">
        <is>
          <t>Planned - Included in OEE</t>
        </is>
      </c>
      <c r="L231" t="inlineStr">
        <is>
          <t>EXTRUDER PRESS</t>
        </is>
      </c>
      <c r="M231" t="inlineStr">
        <is>
          <t>主加工工位</t>
        </is>
      </c>
      <c r="N231" t="inlineStr">
        <is>
          <t>MATERIAL CHANGEOVER</t>
        </is>
      </c>
      <c r="O231" s="59" t="n">
        <v>45933.48819444444</v>
      </c>
      <c r="P231" s="59" t="n">
        <v>45933.50284722223</v>
      </c>
      <c r="Q231" s="60" t="n">
        <v>21.1</v>
      </c>
      <c r="R231" s="60" t="n">
        <v>1.0313</v>
      </c>
      <c r="S231" t="inlineStr">
        <is>
          <t>团队模拟数据（基于公开单线数据派生）</t>
        </is>
      </c>
      <c r="T231" t="inlineStr">
        <is>
          <t>SIM-v2.2-20260807-20260804</t>
        </is>
      </c>
      <c r="U231" t="inlineStr">
        <is>
          <t>https://zenodo.org/records/17855209</t>
        </is>
      </c>
      <c r="V231" t="inlineStr">
        <is>
          <t>LINE-S02-PRE-20251003</t>
        </is>
      </c>
      <c r="W231" t="inlineStr">
        <is>
          <t>已关联</t>
        </is>
      </c>
      <c r="X231" t="inlineStr">
        <is>
          <t>按班次口径判断</t>
        </is>
      </c>
      <c r="Z231" t="inlineStr">
        <is>
          <t>是</t>
        </is>
      </c>
      <c r="AA231">
        <f>IFERROR(VLOOKUP(N231,'18_换产标准_模拟'!$B$2:$F$4,3,FALSE),"")</f>
        <v/>
      </c>
      <c r="AB231">
        <f>IFERROR(MAX(Q231-AA231,0),"")</f>
        <v/>
      </c>
      <c r="AC231">
        <f>IFERROR(IF(AB231=0,"达标",IF(AB231&lt;=VLOOKUP(N231,'18_换产标准_模拟'!$B$2:$F$4,4,FALSE)-VLOOKUP(N231,'18_换产标准_模拟'!$B$2:$F$4,3,FALSE),"轻微超时",IF(AB231&lt;=VLOOKUP(N231,'18_换产标准_模拟'!$B$2:$F$4,5,FALSE)-VLOOKUP(N231,'18_换产标准_模拟'!$B$2:$F$4,3,FALSE),"超时","严重超时"))),"")</f>
        <v/>
      </c>
      <c r="AD231">
        <f>IFERROR(INDEX('18_换产标准_模拟'!$A$2:$A$4,MATCH(N231,'18_换产标准_模拟'!$B$2:$B$4,0)),"")</f>
        <v/>
      </c>
      <c r="AE231" t="inlineStr">
        <is>
          <t>团队模拟数据</t>
        </is>
      </c>
    </row>
    <row r="232">
      <c r="A232" t="inlineStr">
        <is>
          <t>SIM-STOP-00231</t>
        </is>
      </c>
      <c r="B232" t="inlineStr">
        <is>
          <t>STOP-PRE-00077</t>
        </is>
      </c>
      <c r="C232" t="inlineStr">
        <is>
          <t>LINE-S03-PRE-20251003</t>
        </is>
      </c>
      <c r="D232" t="inlineStr">
        <is>
          <t>SHIFT-PRE-20251003</t>
        </is>
      </c>
      <c r="E232" t="inlineStr">
        <is>
          <t>LINE-S03</t>
        </is>
      </c>
      <c r="F232" t="inlineStr">
        <is>
          <t>改善前</t>
        </is>
      </c>
      <c r="G232" s="57" t="n">
        <v>45933</v>
      </c>
      <c r="H232" t="inlineStr">
        <is>
          <t>音频模组系列</t>
        </is>
      </c>
      <c r="I232" t="inlineStr">
        <is>
          <t>KK250</t>
        </is>
      </c>
      <c r="J232" t="inlineStr">
        <is>
          <t>SETUPS-CHANGEOVERS</t>
        </is>
      </c>
      <c r="K232" t="inlineStr">
        <is>
          <t>Planned - Included in OEE</t>
        </is>
      </c>
      <c r="L232" t="inlineStr">
        <is>
          <t>EXTRUDER PRESS</t>
        </is>
      </c>
      <c r="M232" t="inlineStr">
        <is>
          <t>主加工工位</t>
        </is>
      </c>
      <c r="N232" t="inlineStr">
        <is>
          <t>MATERIAL CHANGEOVER</t>
        </is>
      </c>
      <c r="O232" s="59" t="n">
        <v>45933.50208333333</v>
      </c>
      <c r="P232" s="59" t="n">
        <v>45933.51583333333</v>
      </c>
      <c r="Q232" s="60" t="n">
        <v>19.8</v>
      </c>
      <c r="R232" s="60" t="n">
        <v>0.9667</v>
      </c>
      <c r="S232" t="inlineStr">
        <is>
          <t>团队模拟数据（基于公开单线数据派生）</t>
        </is>
      </c>
      <c r="T232" t="inlineStr">
        <is>
          <t>SIM-v2.2-20260807-20260804</t>
        </is>
      </c>
      <c r="U232" t="inlineStr">
        <is>
          <t>https://zenodo.org/records/17855209</t>
        </is>
      </c>
      <c r="V232" t="inlineStr">
        <is>
          <t>LINE-S03-PRE-20251003</t>
        </is>
      </c>
      <c r="W232" t="inlineStr">
        <is>
          <t>已关联</t>
        </is>
      </c>
      <c r="X232" t="inlineStr">
        <is>
          <t>按班次口径判断</t>
        </is>
      </c>
      <c r="Z232" t="inlineStr">
        <is>
          <t>是</t>
        </is>
      </c>
      <c r="AA232">
        <f>IFERROR(VLOOKUP(N232,'18_换产标准_模拟'!$B$2:$F$4,3,FALSE),"")</f>
        <v/>
      </c>
      <c r="AB232">
        <f>IFERROR(MAX(Q232-AA232,0),"")</f>
        <v/>
      </c>
      <c r="AC232">
        <f>IFERROR(IF(AB232=0,"达标",IF(AB232&lt;=VLOOKUP(N232,'18_换产标准_模拟'!$B$2:$F$4,4,FALSE)-VLOOKUP(N232,'18_换产标准_模拟'!$B$2:$F$4,3,FALSE),"轻微超时",IF(AB232&lt;=VLOOKUP(N232,'18_换产标准_模拟'!$B$2:$F$4,5,FALSE)-VLOOKUP(N232,'18_换产标准_模拟'!$B$2:$F$4,3,FALSE),"超时","严重超时"))),"")</f>
        <v/>
      </c>
      <c r="AD232">
        <f>IFERROR(INDEX('18_换产标准_模拟'!$A$2:$A$4,MATCH(N232,'18_换产标准_模拟'!$B$2:$B$4,0)),"")</f>
        <v/>
      </c>
      <c r="AE232" t="inlineStr">
        <is>
          <t>团队模拟数据</t>
        </is>
      </c>
    </row>
    <row r="233">
      <c r="A233" t="inlineStr">
        <is>
          <t>SIM-STOP-00232</t>
        </is>
      </c>
      <c r="B233" t="inlineStr">
        <is>
          <t>STOP-PRE-00078</t>
        </is>
      </c>
      <c r="C233" t="inlineStr">
        <is>
          <t>LINE-S01-PRE-20251003</t>
        </is>
      </c>
      <c r="D233" t="inlineStr">
        <is>
          <t>SHIFT-PRE-20251003</t>
        </is>
      </c>
      <c r="E233" t="inlineStr">
        <is>
          <t>LINE-S01</t>
        </is>
      </c>
      <c r="F233" t="inlineStr">
        <is>
          <t>改善前</t>
        </is>
      </c>
      <c r="G233" s="57" t="n">
        <v>45933</v>
      </c>
      <c r="H233" t="inlineStr">
        <is>
          <t>智能终端系列</t>
        </is>
      </c>
      <c r="I233" t="inlineStr">
        <is>
          <t>KK250</t>
        </is>
      </c>
      <c r="J233" t="inlineStr">
        <is>
          <t>FAILURE</t>
        </is>
      </c>
      <c r="K233" t="inlineStr">
        <is>
          <t>Unplanned</t>
        </is>
      </c>
      <c r="L233" t="inlineStr">
        <is>
          <t>DRYER</t>
        </is>
      </c>
      <c r="M233" t="inlineStr">
        <is>
          <t>烘干/固化工位</t>
        </is>
      </c>
      <c r="N233" t="inlineStr">
        <is>
          <t>AUTOMATION FAILURE</t>
        </is>
      </c>
      <c r="O233" s="59" t="n">
        <v>45933.50069444445</v>
      </c>
      <c r="P233" s="59" t="n">
        <v>45933.50736111111</v>
      </c>
      <c r="Q233" s="60" t="n">
        <v>9.6</v>
      </c>
      <c r="R233" s="60" t="n">
        <v>0.8722</v>
      </c>
      <c r="S233" t="inlineStr">
        <is>
          <t>团队模拟数据（基于公开单线数据派生）</t>
        </is>
      </c>
      <c r="T233" t="inlineStr">
        <is>
          <t>SIM-v2.2-20260807-20260804</t>
        </is>
      </c>
      <c r="U233" t="inlineStr">
        <is>
          <t>https://zenodo.org/records/17855209</t>
        </is>
      </c>
      <c r="V233" t="inlineStr">
        <is>
          <t>LINE-S01-PRE-20251003</t>
        </is>
      </c>
      <c r="W233" t="inlineStr">
        <is>
          <t>已关联</t>
        </is>
      </c>
      <c r="X233" t="inlineStr">
        <is>
          <t>按班次口径判断</t>
        </is>
      </c>
      <c r="Z233" t="inlineStr">
        <is>
          <t>否</t>
        </is>
      </c>
    </row>
    <row r="234">
      <c r="A234" t="inlineStr">
        <is>
          <t>SIM-STOP-00233</t>
        </is>
      </c>
      <c r="B234" t="inlineStr">
        <is>
          <t>STOP-PRE-00078</t>
        </is>
      </c>
      <c r="C234" t="inlineStr">
        <is>
          <t>LINE-S02-PRE-20251003</t>
        </is>
      </c>
      <c r="D234" t="inlineStr">
        <is>
          <t>SHIFT-PRE-20251003</t>
        </is>
      </c>
      <c r="E234" t="inlineStr">
        <is>
          <t>LINE-S02</t>
        </is>
      </c>
      <c r="F234" t="inlineStr">
        <is>
          <t>改善前</t>
        </is>
      </c>
      <c r="G234" s="57" t="n">
        <v>45933</v>
      </c>
      <c r="H234" t="inlineStr">
        <is>
          <t>视觉设备系列</t>
        </is>
      </c>
      <c r="I234" t="inlineStr">
        <is>
          <t>KK250</t>
        </is>
      </c>
      <c r="J234" t="inlineStr">
        <is>
          <t>FAILURE</t>
        </is>
      </c>
      <c r="K234" t="inlineStr">
        <is>
          <t>Unplanned</t>
        </is>
      </c>
      <c r="L234" t="inlineStr">
        <is>
          <t>DRYER</t>
        </is>
      </c>
      <c r="M234" t="inlineStr">
        <is>
          <t>烘干/固化工位</t>
        </is>
      </c>
      <c r="N234" t="inlineStr">
        <is>
          <t>AUTOMATION FAILURE</t>
        </is>
      </c>
      <c r="O234" s="59" t="n">
        <v>45933.51458333333</v>
      </c>
      <c r="P234" s="59" t="n">
        <v>45933.52541666666</v>
      </c>
      <c r="Q234" s="60" t="n">
        <v>15.6</v>
      </c>
      <c r="R234" s="60" t="n">
        <v>1.4175</v>
      </c>
      <c r="S234" t="inlineStr">
        <is>
          <t>团队模拟数据（基于公开单线数据派生）</t>
        </is>
      </c>
      <c r="T234" t="inlineStr">
        <is>
          <t>SIM-v2.2-20260807-20260804</t>
        </is>
      </c>
      <c r="U234" t="inlineStr">
        <is>
          <t>https://zenodo.org/records/17855209</t>
        </is>
      </c>
      <c r="V234" t="inlineStr">
        <is>
          <t>LINE-S02-PRE-20251003</t>
        </is>
      </c>
      <c r="W234" t="inlineStr">
        <is>
          <t>已关联</t>
        </is>
      </c>
      <c r="X234" t="inlineStr">
        <is>
          <t>按班次口径判断</t>
        </is>
      </c>
      <c r="Z234" t="inlineStr">
        <is>
          <t>否</t>
        </is>
      </c>
    </row>
    <row r="235">
      <c r="A235" t="inlineStr">
        <is>
          <t>SIM-STOP-00234</t>
        </is>
      </c>
      <c r="B235" t="inlineStr">
        <is>
          <t>STOP-PRE-00078</t>
        </is>
      </c>
      <c r="C235" t="inlineStr">
        <is>
          <t>LINE-S03-PRE-20251003</t>
        </is>
      </c>
      <c r="D235" t="inlineStr">
        <is>
          <t>SHIFT-PRE-20251003</t>
        </is>
      </c>
      <c r="E235" t="inlineStr">
        <is>
          <t>LINE-S03</t>
        </is>
      </c>
      <c r="F235" t="inlineStr">
        <is>
          <t>改善前</t>
        </is>
      </c>
      <c r="G235" s="57" t="n">
        <v>45933</v>
      </c>
      <c r="H235" t="inlineStr">
        <is>
          <t>音频模组系列</t>
        </is>
      </c>
      <c r="I235" t="inlineStr">
        <is>
          <t>KK250</t>
        </is>
      </c>
      <c r="J235" t="inlineStr">
        <is>
          <t>FAILURE</t>
        </is>
      </c>
      <c r="K235" t="inlineStr">
        <is>
          <t>Unplanned</t>
        </is>
      </c>
      <c r="L235" t="inlineStr">
        <is>
          <t>DRYER</t>
        </is>
      </c>
      <c r="M235" t="inlineStr">
        <is>
          <t>烘干/固化工位</t>
        </is>
      </c>
      <c r="N235" t="inlineStr">
        <is>
          <t>AUTOMATION FAILURE</t>
        </is>
      </c>
      <c r="O235" s="59" t="n">
        <v>45933.52847222222</v>
      </c>
      <c r="P235" s="59" t="n">
        <v>45933.53597222222</v>
      </c>
      <c r="Q235" s="60" t="n">
        <v>10.8</v>
      </c>
      <c r="R235" s="60" t="n">
        <v>0.9854000000000001</v>
      </c>
      <c r="S235" t="inlineStr">
        <is>
          <t>团队模拟数据（基于公开单线数据派生）</t>
        </is>
      </c>
      <c r="T235" t="inlineStr">
        <is>
          <t>SIM-v2.2-20260807-20260804</t>
        </is>
      </c>
      <c r="U235" t="inlineStr">
        <is>
          <t>https://zenodo.org/records/17855209</t>
        </is>
      </c>
      <c r="V235" t="inlineStr">
        <is>
          <t>LINE-S03-PRE-20251003</t>
        </is>
      </c>
      <c r="W235" t="inlineStr">
        <is>
          <t>已关联</t>
        </is>
      </c>
      <c r="X235" t="inlineStr">
        <is>
          <t>按班次口径判断</t>
        </is>
      </c>
      <c r="Z235" t="inlineStr">
        <is>
          <t>否</t>
        </is>
      </c>
    </row>
    <row r="236">
      <c r="A236" t="inlineStr">
        <is>
          <t>SIM-STOP-00235</t>
        </is>
      </c>
      <c r="B236" t="inlineStr">
        <is>
          <t>STOP-PRE-00079</t>
        </is>
      </c>
      <c r="C236" t="inlineStr">
        <is>
          <t>LINE-S01-PRE-20251003</t>
        </is>
      </c>
      <c r="D236" t="inlineStr">
        <is>
          <t>SHIFT-PRE-20251003</t>
        </is>
      </c>
      <c r="E236" t="inlineStr">
        <is>
          <t>LINE-S01</t>
        </is>
      </c>
      <c r="F236" t="inlineStr">
        <is>
          <t>改善前</t>
        </is>
      </c>
      <c r="G236" s="57" t="n">
        <v>45933</v>
      </c>
      <c r="H236" t="inlineStr">
        <is>
          <t>智能终端系列</t>
        </is>
      </c>
      <c r="I236" t="inlineStr">
        <is>
          <t>KK250</t>
        </is>
      </c>
      <c r="J236" t="inlineStr">
        <is>
          <t>FAILURE</t>
        </is>
      </c>
      <c r="K236" t="inlineStr">
        <is>
          <t>Unplanned</t>
        </is>
      </c>
      <c r="L236" t="inlineStr">
        <is>
          <t>HACKING STATION</t>
        </is>
      </c>
      <c r="M236" t="inlineStr">
        <is>
          <t>上下料工位</t>
        </is>
      </c>
      <c r="N236" t="inlineStr">
        <is>
          <t>AUTOMATION FAILURE</t>
        </is>
      </c>
      <c r="O236" s="59" t="n">
        <v>45933.54375</v>
      </c>
      <c r="P236" s="59" t="n">
        <v>45933.56076388889</v>
      </c>
      <c r="Q236" s="60" t="n">
        <v>24.5</v>
      </c>
      <c r="R236" s="60" t="n">
        <v>0.9065</v>
      </c>
      <c r="S236" t="inlineStr">
        <is>
          <t>团队模拟数据（基于公开单线数据派生）</t>
        </is>
      </c>
      <c r="T236" t="inlineStr">
        <is>
          <t>SIM-v2.2-20260807-20260804</t>
        </is>
      </c>
      <c r="U236" t="inlineStr">
        <is>
          <t>https://zenodo.org/records/17855209</t>
        </is>
      </c>
      <c r="V236" t="inlineStr">
        <is>
          <t>LINE-S01-PRE-20251003</t>
        </is>
      </c>
      <c r="W236" t="inlineStr">
        <is>
          <t>已关联</t>
        </is>
      </c>
      <c r="X236" t="inlineStr">
        <is>
          <t>按班次口径判断</t>
        </is>
      </c>
      <c r="Z236" t="inlineStr">
        <is>
          <t>否</t>
        </is>
      </c>
    </row>
    <row r="237">
      <c r="A237" t="inlineStr">
        <is>
          <t>SIM-STOP-00236</t>
        </is>
      </c>
      <c r="B237" t="inlineStr">
        <is>
          <t>STOP-PRE-00079</t>
        </is>
      </c>
      <c r="C237" t="inlineStr">
        <is>
          <t>LINE-S02-PRE-20251003</t>
        </is>
      </c>
      <c r="D237" t="inlineStr">
        <is>
          <t>SHIFT-PRE-20251003</t>
        </is>
      </c>
      <c r="E237" t="inlineStr">
        <is>
          <t>LINE-S02</t>
        </is>
      </c>
      <c r="F237" t="inlineStr">
        <is>
          <t>改善前</t>
        </is>
      </c>
      <c r="G237" s="57" t="n">
        <v>45933</v>
      </c>
      <c r="H237" t="inlineStr">
        <is>
          <t>视觉设备系列</t>
        </is>
      </c>
      <c r="I237" t="inlineStr">
        <is>
          <t>KK250</t>
        </is>
      </c>
      <c r="J237" t="inlineStr">
        <is>
          <t>FAILURE</t>
        </is>
      </c>
      <c r="K237" t="inlineStr">
        <is>
          <t>Unplanned</t>
        </is>
      </c>
      <c r="L237" t="inlineStr">
        <is>
          <t>HACKING STATION</t>
        </is>
      </c>
      <c r="M237" t="inlineStr">
        <is>
          <t>上下料工位</t>
        </is>
      </c>
      <c r="N237" t="inlineStr">
        <is>
          <t>AUTOMATION FAILURE</t>
        </is>
      </c>
      <c r="O237" s="59" t="n">
        <v>45933.55763888889</v>
      </c>
      <c r="P237" s="59" t="n">
        <v>45933.5825</v>
      </c>
      <c r="Q237" s="60" t="n">
        <v>35.8</v>
      </c>
      <c r="R237" s="60" t="n">
        <v>1.3275</v>
      </c>
      <c r="S237" t="inlineStr">
        <is>
          <t>团队模拟数据（基于公开单线数据派生）</t>
        </is>
      </c>
      <c r="T237" t="inlineStr">
        <is>
          <t>SIM-v2.2-20260807-20260804</t>
        </is>
      </c>
      <c r="U237" t="inlineStr">
        <is>
          <t>https://zenodo.org/records/17855209</t>
        </is>
      </c>
      <c r="V237" t="inlineStr">
        <is>
          <t>LINE-S02-PRE-20251003</t>
        </is>
      </c>
      <c r="W237" t="inlineStr">
        <is>
          <t>已关联</t>
        </is>
      </c>
      <c r="X237" t="inlineStr">
        <is>
          <t>按班次口径判断</t>
        </is>
      </c>
      <c r="Z237" t="inlineStr">
        <is>
          <t>否</t>
        </is>
      </c>
    </row>
    <row r="238">
      <c r="A238" t="inlineStr">
        <is>
          <t>SIM-STOP-00237</t>
        </is>
      </c>
      <c r="B238" t="inlineStr">
        <is>
          <t>STOP-PRE-00079</t>
        </is>
      </c>
      <c r="C238" t="inlineStr">
        <is>
          <t>LINE-S03-PRE-20251003</t>
        </is>
      </c>
      <c r="D238" t="inlineStr">
        <is>
          <t>SHIFT-PRE-20251003</t>
        </is>
      </c>
      <c r="E238" t="inlineStr">
        <is>
          <t>LINE-S03</t>
        </is>
      </c>
      <c r="F238" t="inlineStr">
        <is>
          <t>改善前</t>
        </is>
      </c>
      <c r="G238" s="57" t="n">
        <v>45933</v>
      </c>
      <c r="H238" t="inlineStr">
        <is>
          <t>音频模组系列</t>
        </is>
      </c>
      <c r="I238" t="inlineStr">
        <is>
          <t>KK250</t>
        </is>
      </c>
      <c r="J238" t="inlineStr">
        <is>
          <t>FAILURE</t>
        </is>
      </c>
      <c r="K238" t="inlineStr">
        <is>
          <t>Unplanned</t>
        </is>
      </c>
      <c r="L238" t="inlineStr">
        <is>
          <t>HACKING STATION</t>
        </is>
      </c>
      <c r="M238" t="inlineStr">
        <is>
          <t>上下料工位</t>
        </is>
      </c>
      <c r="N238" t="inlineStr">
        <is>
          <t>AUTOMATION FAILURE</t>
        </is>
      </c>
      <c r="O238" s="59" t="n">
        <v>45933.57152777778</v>
      </c>
      <c r="P238" s="59" t="n">
        <v>45933.59340277778</v>
      </c>
      <c r="Q238" s="60" t="n">
        <v>31.5</v>
      </c>
      <c r="R238" s="60" t="n">
        <v>1.1669</v>
      </c>
      <c r="S238" t="inlineStr">
        <is>
          <t>团队模拟数据（基于公开单线数据派生）</t>
        </is>
      </c>
      <c r="T238" t="inlineStr">
        <is>
          <t>SIM-v2.2-20260807-20260804</t>
        </is>
      </c>
      <c r="U238" t="inlineStr">
        <is>
          <t>https://zenodo.org/records/17855209</t>
        </is>
      </c>
      <c r="V238" t="inlineStr">
        <is>
          <t>LINE-S03-PRE-20251003</t>
        </is>
      </c>
      <c r="W238" t="inlineStr">
        <is>
          <t>已关联</t>
        </is>
      </c>
      <c r="X238" t="inlineStr">
        <is>
          <t>按班次口径判断</t>
        </is>
      </c>
      <c r="Z238" t="inlineStr">
        <is>
          <t>否</t>
        </is>
      </c>
    </row>
    <row r="239">
      <c r="A239" t="inlineStr">
        <is>
          <t>SIM-STOP-00238</t>
        </is>
      </c>
      <c r="B239" t="inlineStr">
        <is>
          <t>STOP-PRE-00080</t>
        </is>
      </c>
      <c r="C239" t="inlineStr">
        <is>
          <t>LINE-S01-PRE-20251003</t>
        </is>
      </c>
      <c r="D239" t="inlineStr">
        <is>
          <t>SHIFT-PRE-20251003</t>
        </is>
      </c>
      <c r="E239" t="inlineStr">
        <is>
          <t>LINE-S01</t>
        </is>
      </c>
      <c r="F239" t="inlineStr">
        <is>
          <t>改善前</t>
        </is>
      </c>
      <c r="G239" s="57" t="n">
        <v>45933</v>
      </c>
      <c r="H239" t="inlineStr">
        <is>
          <t>智能终端系列</t>
        </is>
      </c>
      <c r="I239" t="inlineStr">
        <is>
          <t>KK250</t>
        </is>
      </c>
      <c r="J239" t="inlineStr">
        <is>
          <t>FAILURE</t>
        </is>
      </c>
      <c r="K239" t="inlineStr">
        <is>
          <t>Unplanned</t>
        </is>
      </c>
      <c r="L239" t="inlineStr">
        <is>
          <t>HACKING STATION</t>
        </is>
      </c>
      <c r="M239" t="inlineStr">
        <is>
          <t>上下料工位</t>
        </is>
      </c>
      <c r="N239" t="inlineStr">
        <is>
          <t>AUTOMATION FAILURE</t>
        </is>
      </c>
      <c r="O239" s="59" t="n">
        <v>45933.56458333333</v>
      </c>
      <c r="P239" s="59" t="n">
        <v>45933.67395833333</v>
      </c>
      <c r="Q239" s="60" t="n">
        <v>157.5</v>
      </c>
      <c r="R239" s="60" t="n">
        <v>0.8477</v>
      </c>
      <c r="S239" t="inlineStr">
        <is>
          <t>团队模拟数据（基于公开单线数据派生）</t>
        </is>
      </c>
      <c r="T239" t="inlineStr">
        <is>
          <t>SIM-v2.2-20260807-20260804</t>
        </is>
      </c>
      <c r="U239" t="inlineStr">
        <is>
          <t>https://zenodo.org/records/17855209</t>
        </is>
      </c>
      <c r="V239" t="inlineStr">
        <is>
          <t>LINE-S01-PRE-20251003</t>
        </is>
      </c>
      <c r="W239" t="inlineStr">
        <is>
          <t>已关联</t>
        </is>
      </c>
      <c r="X239" t="inlineStr">
        <is>
          <t>按班次口径判断</t>
        </is>
      </c>
      <c r="Z239" t="inlineStr">
        <is>
          <t>否</t>
        </is>
      </c>
    </row>
    <row r="240">
      <c r="A240" t="inlineStr">
        <is>
          <t>SIM-STOP-00239</t>
        </is>
      </c>
      <c r="B240" t="inlineStr">
        <is>
          <t>STOP-PRE-00080</t>
        </is>
      </c>
      <c r="C240" t="inlineStr">
        <is>
          <t>LINE-S02-PRE-20251003</t>
        </is>
      </c>
      <c r="D240" t="inlineStr">
        <is>
          <t>SHIFT-PRE-20251003</t>
        </is>
      </c>
      <c r="E240" t="inlineStr">
        <is>
          <t>LINE-S02</t>
        </is>
      </c>
      <c r="F240" t="inlineStr">
        <is>
          <t>改善前</t>
        </is>
      </c>
      <c r="G240" s="57" t="n">
        <v>45933</v>
      </c>
      <c r="H240" t="inlineStr">
        <is>
          <t>视觉设备系列</t>
        </is>
      </c>
      <c r="I240" t="inlineStr">
        <is>
          <t>KK250</t>
        </is>
      </c>
      <c r="J240" t="inlineStr">
        <is>
          <t>FAILURE</t>
        </is>
      </c>
      <c r="K240" t="inlineStr">
        <is>
          <t>Unplanned</t>
        </is>
      </c>
      <c r="L240" t="inlineStr">
        <is>
          <t>HACKING STATION</t>
        </is>
      </c>
      <c r="M240" t="inlineStr">
        <is>
          <t>上下料工位</t>
        </is>
      </c>
      <c r="N240" t="inlineStr">
        <is>
          <t>AUTOMATION FAILURE</t>
        </is>
      </c>
      <c r="O240" s="59" t="n">
        <v>45933.57847222222</v>
      </c>
      <c r="P240" s="59" t="n">
        <v>45933.75652777778</v>
      </c>
      <c r="Q240" s="60" t="n">
        <v>256.4</v>
      </c>
      <c r="R240" s="60" t="n">
        <v>1.38</v>
      </c>
      <c r="S240" t="inlineStr">
        <is>
          <t>团队模拟数据（基于公开单线数据派生）</t>
        </is>
      </c>
      <c r="T240" t="inlineStr">
        <is>
          <t>SIM-v2.2-20260807-20260804</t>
        </is>
      </c>
      <c r="U240" t="inlineStr">
        <is>
          <t>https://zenodo.org/records/17855209</t>
        </is>
      </c>
      <c r="V240" t="inlineStr">
        <is>
          <t>LINE-S02-PRE-20251003</t>
        </is>
      </c>
      <c r="W240" t="inlineStr">
        <is>
          <t>已关联</t>
        </is>
      </c>
      <c r="X240" t="inlineStr">
        <is>
          <t>按班次口径判断</t>
        </is>
      </c>
      <c r="Z240" t="inlineStr">
        <is>
          <t>否</t>
        </is>
      </c>
    </row>
    <row r="241">
      <c r="A241" t="inlineStr">
        <is>
          <t>SIM-STOP-00240</t>
        </is>
      </c>
      <c r="B241" t="inlineStr">
        <is>
          <t>STOP-PRE-00080</t>
        </is>
      </c>
      <c r="C241" t="inlineStr">
        <is>
          <t>LINE-S03-PRE-20251003</t>
        </is>
      </c>
      <c r="D241" t="inlineStr">
        <is>
          <t>SHIFT-PRE-20251003</t>
        </is>
      </c>
      <c r="E241" t="inlineStr">
        <is>
          <t>LINE-S03</t>
        </is>
      </c>
      <c r="F241" t="inlineStr">
        <is>
          <t>改善前</t>
        </is>
      </c>
      <c r="G241" s="57" t="n">
        <v>45933</v>
      </c>
      <c r="H241" t="inlineStr">
        <is>
          <t>音频模组系列</t>
        </is>
      </c>
      <c r="I241" t="inlineStr">
        <is>
          <t>KK250</t>
        </is>
      </c>
      <c r="J241" t="inlineStr">
        <is>
          <t>FAILURE</t>
        </is>
      </c>
      <c r="K241" t="inlineStr">
        <is>
          <t>Unplanned</t>
        </is>
      </c>
      <c r="L241" t="inlineStr">
        <is>
          <t>HACKING STATION</t>
        </is>
      </c>
      <c r="M241" t="inlineStr">
        <is>
          <t>上下料工位</t>
        </is>
      </c>
      <c r="N241" t="inlineStr">
        <is>
          <t>AUTOMATION FAILURE</t>
        </is>
      </c>
      <c r="O241" s="59" t="n">
        <v>45933.59236111111</v>
      </c>
      <c r="P241" s="59" t="n">
        <v>45933.73333333333</v>
      </c>
      <c r="Q241" s="60" t="n">
        <v>203</v>
      </c>
      <c r="R241" s="60" t="n">
        <v>1.0924</v>
      </c>
      <c r="S241" t="inlineStr">
        <is>
          <t>团队模拟数据（基于公开单线数据派生）</t>
        </is>
      </c>
      <c r="T241" t="inlineStr">
        <is>
          <t>SIM-v2.2-20260807-20260804</t>
        </is>
      </c>
      <c r="U241" t="inlineStr">
        <is>
          <t>https://zenodo.org/records/17855209</t>
        </is>
      </c>
      <c r="V241" t="inlineStr">
        <is>
          <t>LINE-S03-PRE-20251003</t>
        </is>
      </c>
      <c r="W241" t="inlineStr">
        <is>
          <t>已关联</t>
        </is>
      </c>
      <c r="X241" t="inlineStr">
        <is>
          <t>按班次口径判断</t>
        </is>
      </c>
      <c r="Z241" t="inlineStr">
        <is>
          <t>否</t>
        </is>
      </c>
    </row>
    <row r="242">
      <c r="A242" t="inlineStr">
        <is>
          <t>SIM-STOP-00241</t>
        </is>
      </c>
      <c r="B242" t="inlineStr">
        <is>
          <t>STOP-PRE-00081</t>
        </is>
      </c>
      <c r="C242" t="inlineStr">
        <is>
          <t>LINE-S01-PRE-20251003</t>
        </is>
      </c>
      <c r="D242" t="inlineStr">
        <is>
          <t>SHIFT-PRE-20251003</t>
        </is>
      </c>
      <c r="E242" t="inlineStr">
        <is>
          <t>LINE-S01</t>
        </is>
      </c>
      <c r="F242" t="inlineStr">
        <is>
          <t>改善前</t>
        </is>
      </c>
      <c r="G242" s="57" t="n">
        <v>45933</v>
      </c>
      <c r="H242" t="inlineStr">
        <is>
          <t>智能终端系列</t>
        </is>
      </c>
      <c r="I242" t="inlineStr">
        <is>
          <t>KK250</t>
        </is>
      </c>
      <c r="J242" t="inlineStr">
        <is>
          <t>MATERIALS</t>
        </is>
      </c>
      <c r="K242" t="inlineStr">
        <is>
          <t>Unplanned</t>
        </is>
      </c>
      <c r="L242" t="inlineStr">
        <is>
          <t>HACKING STATION</t>
        </is>
      </c>
      <c r="M242" t="inlineStr">
        <is>
          <t>上下料工位</t>
        </is>
      </c>
      <c r="N242" t="inlineStr">
        <is>
          <t>MANUAL BRICK HANDLING</t>
        </is>
      </c>
      <c r="O242" s="59" t="n">
        <v>45933.71319444444</v>
      </c>
      <c r="P242" s="59" t="n">
        <v>45933.71548611111</v>
      </c>
      <c r="Q242" s="60" t="n">
        <v>3.3</v>
      </c>
      <c r="R242" s="60" t="n">
        <v>0.882</v>
      </c>
      <c r="S242" t="inlineStr">
        <is>
          <t>团队模拟数据（基于公开单线数据派生）</t>
        </is>
      </c>
      <c r="T242" t="inlineStr">
        <is>
          <t>SIM-v2.2-20260807-20260804</t>
        </is>
      </c>
      <c r="U242" t="inlineStr">
        <is>
          <t>https://zenodo.org/records/17855209</t>
        </is>
      </c>
      <c r="V242" t="inlineStr">
        <is>
          <t>LINE-S01-PRE-20251003</t>
        </is>
      </c>
      <c r="W242" t="inlineStr">
        <is>
          <t>已关联</t>
        </is>
      </c>
      <c r="X242" t="inlineStr">
        <is>
          <t>按班次口径判断</t>
        </is>
      </c>
      <c r="Z242" t="inlineStr">
        <is>
          <t>否</t>
        </is>
      </c>
    </row>
    <row r="243">
      <c r="A243" t="inlineStr">
        <is>
          <t>SIM-STOP-00242</t>
        </is>
      </c>
      <c r="B243" t="inlineStr">
        <is>
          <t>STOP-PRE-00081</t>
        </is>
      </c>
      <c r="C243" t="inlineStr">
        <is>
          <t>LINE-S02-PRE-20251003</t>
        </is>
      </c>
      <c r="D243" t="inlineStr">
        <is>
          <t>SHIFT-PRE-20251003</t>
        </is>
      </c>
      <c r="E243" t="inlineStr">
        <is>
          <t>LINE-S02</t>
        </is>
      </c>
      <c r="F243" t="inlineStr">
        <is>
          <t>改善前</t>
        </is>
      </c>
      <c r="G243" s="57" t="n">
        <v>45933</v>
      </c>
      <c r="H243" t="inlineStr">
        <is>
          <t>视觉设备系列</t>
        </is>
      </c>
      <c r="I243" t="inlineStr">
        <is>
          <t>KK250</t>
        </is>
      </c>
      <c r="J243" t="inlineStr">
        <is>
          <t>MATERIALS</t>
        </is>
      </c>
      <c r="K243" t="inlineStr">
        <is>
          <t>Unplanned</t>
        </is>
      </c>
      <c r="L243" t="inlineStr">
        <is>
          <t>HACKING STATION</t>
        </is>
      </c>
      <c r="M243" t="inlineStr">
        <is>
          <t>上下料工位</t>
        </is>
      </c>
      <c r="N243" t="inlineStr">
        <is>
          <t>MANUAL BRICK HANDLING</t>
        </is>
      </c>
      <c r="O243" s="59" t="n">
        <v>45933.72708333333</v>
      </c>
      <c r="P243" s="59" t="n">
        <v>45933.73041666667</v>
      </c>
      <c r="Q243" s="60" t="n">
        <v>4.8</v>
      </c>
      <c r="R243" s="60" t="n">
        <v>1.29</v>
      </c>
      <c r="S243" t="inlineStr">
        <is>
          <t>团队模拟数据（基于公开单线数据派生）</t>
        </is>
      </c>
      <c r="T243" t="inlineStr">
        <is>
          <t>SIM-v2.2-20260807-20260804</t>
        </is>
      </c>
      <c r="U243" t="inlineStr">
        <is>
          <t>https://zenodo.org/records/17855209</t>
        </is>
      </c>
      <c r="V243" t="inlineStr">
        <is>
          <t>LINE-S02-PRE-20251003</t>
        </is>
      </c>
      <c r="W243" t="inlineStr">
        <is>
          <t>已关联</t>
        </is>
      </c>
      <c r="X243" t="inlineStr">
        <is>
          <t>按班次口径判断</t>
        </is>
      </c>
      <c r="Z243" t="inlineStr">
        <is>
          <t>否</t>
        </is>
      </c>
    </row>
    <row r="244">
      <c r="A244" t="inlineStr">
        <is>
          <t>SIM-STOP-00243</t>
        </is>
      </c>
      <c r="B244" t="inlineStr">
        <is>
          <t>STOP-PRE-00081</t>
        </is>
      </c>
      <c r="C244" t="inlineStr">
        <is>
          <t>LINE-S03-PRE-20251003</t>
        </is>
      </c>
      <c r="D244" t="inlineStr">
        <is>
          <t>SHIFT-PRE-20251003</t>
        </is>
      </c>
      <c r="E244" t="inlineStr">
        <is>
          <t>LINE-S03</t>
        </is>
      </c>
      <c r="F244" t="inlineStr">
        <is>
          <t>改善前</t>
        </is>
      </c>
      <c r="G244" s="57" t="n">
        <v>45933</v>
      </c>
      <c r="H244" t="inlineStr">
        <is>
          <t>音频模组系列</t>
        </is>
      </c>
      <c r="I244" t="inlineStr">
        <is>
          <t>KK250</t>
        </is>
      </c>
      <c r="J244" t="inlineStr">
        <is>
          <t>MATERIALS</t>
        </is>
      </c>
      <c r="K244" t="inlineStr">
        <is>
          <t>Unplanned</t>
        </is>
      </c>
      <c r="L244" t="inlineStr">
        <is>
          <t>HACKING STATION</t>
        </is>
      </c>
      <c r="M244" t="inlineStr">
        <is>
          <t>上下料工位</t>
        </is>
      </c>
      <c r="N244" t="inlineStr">
        <is>
          <t>MANUAL BRICK HANDLING</t>
        </is>
      </c>
      <c r="O244" s="59" t="n">
        <v>45933.74097222222</v>
      </c>
      <c r="P244" s="59" t="n">
        <v>45933.74388888889</v>
      </c>
      <c r="Q244" s="60" t="n">
        <v>4.2</v>
      </c>
      <c r="R244" s="60" t="n">
        <v>1.1358</v>
      </c>
      <c r="S244" t="inlineStr">
        <is>
          <t>团队模拟数据（基于公开单线数据派生）</t>
        </is>
      </c>
      <c r="T244" t="inlineStr">
        <is>
          <t>SIM-v2.2-20260807-20260804</t>
        </is>
      </c>
      <c r="U244" t="inlineStr">
        <is>
          <t>https://zenodo.org/records/17855209</t>
        </is>
      </c>
      <c r="V244" t="inlineStr">
        <is>
          <t>LINE-S03-PRE-20251003</t>
        </is>
      </c>
      <c r="W244" t="inlineStr">
        <is>
          <t>已关联</t>
        </is>
      </c>
      <c r="X244" t="inlineStr">
        <is>
          <t>按班次口径判断</t>
        </is>
      </c>
      <c r="Z244" t="inlineStr">
        <is>
          <t>否</t>
        </is>
      </c>
    </row>
    <row r="245">
      <c r="A245" t="inlineStr">
        <is>
          <t>SIM-STOP-00244</t>
        </is>
      </c>
      <c r="B245" t="inlineStr">
        <is>
          <t>STOP-PRE-00082</t>
        </is>
      </c>
      <c r="C245" t="inlineStr">
        <is>
          <t>LINE-S01-PRE-20251003</t>
        </is>
      </c>
      <c r="D245" t="inlineStr">
        <is>
          <t>SHIFT-PRE-20251003</t>
        </is>
      </c>
      <c r="E245" t="inlineStr">
        <is>
          <t>LINE-S01</t>
        </is>
      </c>
      <c r="F245" t="inlineStr">
        <is>
          <t>改善前</t>
        </is>
      </c>
      <c r="G245" s="57" t="n">
        <v>45933</v>
      </c>
      <c r="H245" t="inlineStr">
        <is>
          <t>智能终端系列</t>
        </is>
      </c>
      <c r="I245" t="inlineStr">
        <is>
          <t>KK250</t>
        </is>
      </c>
      <c r="J245" t="inlineStr">
        <is>
          <t>OPERATIONAL</t>
        </is>
      </c>
      <c r="K245" t="inlineStr">
        <is>
          <t>Unplanned</t>
        </is>
      </c>
      <c r="L245" t="inlineStr">
        <is>
          <t>HYDRAULIC ELEVATOR (UNLOADING)</t>
        </is>
      </c>
      <c r="M245" t="inlineStr">
        <is>
          <t>输送系统</t>
        </is>
      </c>
      <c r="N245" t="inlineStr">
        <is>
          <t>OTHER</t>
        </is>
      </c>
      <c r="O245" s="59" t="n">
        <v>45933.72638888889</v>
      </c>
      <c r="P245" s="59" t="n">
        <v>45933.73048611111</v>
      </c>
      <c r="Q245" s="60" t="n">
        <v>5.9</v>
      </c>
      <c r="R245" s="60" t="n">
        <v>0.9163</v>
      </c>
      <c r="S245" t="inlineStr">
        <is>
          <t>团队模拟数据（基于公开单线数据派生）</t>
        </is>
      </c>
      <c r="T245" t="inlineStr">
        <is>
          <t>SIM-v2.2-20260807-20260804</t>
        </is>
      </c>
      <c r="U245" t="inlineStr">
        <is>
          <t>https://zenodo.org/records/17855209</t>
        </is>
      </c>
      <c r="V245" t="inlineStr">
        <is>
          <t>LINE-S01-PRE-20251003</t>
        </is>
      </c>
      <c r="W245" t="inlineStr">
        <is>
          <t>已关联</t>
        </is>
      </c>
      <c r="X245" t="inlineStr">
        <is>
          <t>按班次口径判断</t>
        </is>
      </c>
      <c r="Z245" t="inlineStr">
        <is>
          <t>否</t>
        </is>
      </c>
    </row>
    <row r="246">
      <c r="A246" t="inlineStr">
        <is>
          <t>SIM-STOP-00245</t>
        </is>
      </c>
      <c r="B246" t="inlineStr">
        <is>
          <t>STOP-PRE-00082</t>
        </is>
      </c>
      <c r="C246" t="inlineStr">
        <is>
          <t>LINE-S02-PRE-20251003</t>
        </is>
      </c>
      <c r="D246" t="inlineStr">
        <is>
          <t>SHIFT-PRE-20251003</t>
        </is>
      </c>
      <c r="E246" t="inlineStr">
        <is>
          <t>LINE-S02</t>
        </is>
      </c>
      <c r="F246" t="inlineStr">
        <is>
          <t>改善前</t>
        </is>
      </c>
      <c r="G246" s="57" t="n">
        <v>45933</v>
      </c>
      <c r="H246" t="inlineStr">
        <is>
          <t>视觉设备系列</t>
        </is>
      </c>
      <c r="I246" t="inlineStr">
        <is>
          <t>KK250</t>
        </is>
      </c>
      <c r="J246" t="inlineStr">
        <is>
          <t>OPERATIONAL</t>
        </is>
      </c>
      <c r="K246" t="inlineStr">
        <is>
          <t>Unplanned</t>
        </is>
      </c>
      <c r="L246" t="inlineStr">
        <is>
          <t>HYDRAULIC ELEVATOR (UNLOADING)</t>
        </is>
      </c>
      <c r="M246" t="inlineStr">
        <is>
          <t>输送系统</t>
        </is>
      </c>
      <c r="N246" t="inlineStr">
        <is>
          <t>OTHER</t>
        </is>
      </c>
      <c r="O246" s="59" t="n">
        <v>45933.74027777778</v>
      </c>
      <c r="P246" s="59" t="n">
        <v>45933.74770833334</v>
      </c>
      <c r="Q246" s="60" t="n">
        <v>10.7</v>
      </c>
      <c r="R246" s="60" t="n">
        <v>1.6781</v>
      </c>
      <c r="S246" t="inlineStr">
        <is>
          <t>团队模拟数据（基于公开单线数据派生）</t>
        </is>
      </c>
      <c r="T246" t="inlineStr">
        <is>
          <t>SIM-v2.2-20260807-20260804</t>
        </is>
      </c>
      <c r="U246" t="inlineStr">
        <is>
          <t>https://zenodo.org/records/17855209</t>
        </is>
      </c>
      <c r="V246" t="inlineStr">
        <is>
          <t>LINE-S02-PRE-20251003</t>
        </is>
      </c>
      <c r="W246" t="inlineStr">
        <is>
          <t>已关联</t>
        </is>
      </c>
      <c r="X246" t="inlineStr">
        <is>
          <t>按班次口径判断</t>
        </is>
      </c>
      <c r="Z246" t="inlineStr">
        <is>
          <t>否</t>
        </is>
      </c>
    </row>
    <row r="247">
      <c r="A247" t="inlineStr">
        <is>
          <t>SIM-STOP-00246</t>
        </is>
      </c>
      <c r="B247" t="inlineStr">
        <is>
          <t>STOP-PRE-00082</t>
        </is>
      </c>
      <c r="C247" t="inlineStr">
        <is>
          <t>LINE-S03-PRE-20251003</t>
        </is>
      </c>
      <c r="D247" t="inlineStr">
        <is>
          <t>SHIFT-PRE-20251003</t>
        </is>
      </c>
      <c r="E247" t="inlineStr">
        <is>
          <t>LINE-S03</t>
        </is>
      </c>
      <c r="F247" t="inlineStr">
        <is>
          <t>改善前</t>
        </is>
      </c>
      <c r="G247" s="57" t="n">
        <v>45933</v>
      </c>
      <c r="H247" t="inlineStr">
        <is>
          <t>音频模组系列</t>
        </is>
      </c>
      <c r="I247" t="inlineStr">
        <is>
          <t>KK250</t>
        </is>
      </c>
      <c r="J247" t="inlineStr">
        <is>
          <t>OPERATIONAL</t>
        </is>
      </c>
      <c r="K247" t="inlineStr">
        <is>
          <t>Unplanned</t>
        </is>
      </c>
      <c r="L247" t="inlineStr">
        <is>
          <t>HYDRAULIC ELEVATOR (UNLOADING)</t>
        </is>
      </c>
      <c r="M247" t="inlineStr">
        <is>
          <t>输送系统</t>
        </is>
      </c>
      <c r="N247" t="inlineStr">
        <is>
          <t>OTHER</t>
        </is>
      </c>
      <c r="O247" s="59" t="n">
        <v>45933.75416666667</v>
      </c>
      <c r="P247" s="59" t="n">
        <v>45933.75833333333</v>
      </c>
      <c r="Q247" s="60" t="n">
        <v>6</v>
      </c>
      <c r="R247" s="60" t="n">
        <v>0.931</v>
      </c>
      <c r="S247" t="inlineStr">
        <is>
          <t>团队模拟数据（基于公开单线数据派生）</t>
        </is>
      </c>
      <c r="T247" t="inlineStr">
        <is>
          <t>SIM-v2.2-20260807-20260804</t>
        </is>
      </c>
      <c r="U247" t="inlineStr">
        <is>
          <t>https://zenodo.org/records/17855209</t>
        </is>
      </c>
      <c r="V247" t="inlineStr">
        <is>
          <t>LINE-S03-PRE-20251003</t>
        </is>
      </c>
      <c r="W247" t="inlineStr">
        <is>
          <t>已关联</t>
        </is>
      </c>
      <c r="X247" t="inlineStr">
        <is>
          <t>按班次口径判断</t>
        </is>
      </c>
      <c r="Z247" t="inlineStr">
        <is>
          <t>否</t>
        </is>
      </c>
    </row>
    <row r="248">
      <c r="A248" t="inlineStr">
        <is>
          <t>SIM-STOP-00247</t>
        </is>
      </c>
      <c r="B248" t="inlineStr">
        <is>
          <t>STOP-PRE-00083</t>
        </is>
      </c>
      <c r="C248" t="inlineStr">
        <is>
          <t>LINE-S01-PRE-20251003</t>
        </is>
      </c>
      <c r="D248" t="inlineStr">
        <is>
          <t>SHIFT-PRE-20251003</t>
        </is>
      </c>
      <c r="E248" t="inlineStr">
        <is>
          <t>LINE-S01</t>
        </is>
      </c>
      <c r="F248" t="inlineStr">
        <is>
          <t>改善前</t>
        </is>
      </c>
      <c r="G248" s="57" t="n">
        <v>45933</v>
      </c>
      <c r="H248" t="inlineStr">
        <is>
          <t>智能终端系列</t>
        </is>
      </c>
      <c r="I248" t="inlineStr">
        <is>
          <t>KK250</t>
        </is>
      </c>
      <c r="J248" t="inlineStr">
        <is>
          <t>MATERIALS</t>
        </is>
      </c>
      <c r="K248" t="inlineStr">
        <is>
          <t>Unplanned</t>
        </is>
      </c>
      <c r="L248" t="inlineStr">
        <is>
          <t>HACKING STATION</t>
        </is>
      </c>
      <c r="M248" t="inlineStr">
        <is>
          <t>上下料工位</t>
        </is>
      </c>
      <c r="N248" t="inlineStr">
        <is>
          <t>MANUAL BRICK HANDLING</t>
        </is>
      </c>
      <c r="O248" s="59" t="n">
        <v>45933.73402777778</v>
      </c>
      <c r="P248" s="59" t="n">
        <v>45933.73736111111</v>
      </c>
      <c r="Q248" s="60" t="n">
        <v>4.8</v>
      </c>
      <c r="R248" s="60" t="n">
        <v>0.8575</v>
      </c>
      <c r="S248" t="inlineStr">
        <is>
          <t>团队模拟数据（基于公开单线数据派生）</t>
        </is>
      </c>
      <c r="T248" t="inlineStr">
        <is>
          <t>SIM-v2.2-20260807-20260804</t>
        </is>
      </c>
      <c r="U248" t="inlineStr">
        <is>
          <t>https://zenodo.org/records/17855209</t>
        </is>
      </c>
      <c r="V248" t="inlineStr">
        <is>
          <t>LINE-S01-PRE-20251003</t>
        </is>
      </c>
      <c r="W248" t="inlineStr">
        <is>
          <t>已关联</t>
        </is>
      </c>
      <c r="X248" t="inlineStr">
        <is>
          <t>按班次口径判断</t>
        </is>
      </c>
      <c r="Z248" t="inlineStr">
        <is>
          <t>否</t>
        </is>
      </c>
    </row>
    <row r="249">
      <c r="A249" t="inlineStr">
        <is>
          <t>SIM-STOP-00248</t>
        </is>
      </c>
      <c r="B249" t="inlineStr">
        <is>
          <t>STOP-PRE-00083</t>
        </is>
      </c>
      <c r="C249" t="inlineStr">
        <is>
          <t>LINE-S02-PRE-20251003</t>
        </is>
      </c>
      <c r="D249" t="inlineStr">
        <is>
          <t>SHIFT-PRE-20251003</t>
        </is>
      </c>
      <c r="E249" t="inlineStr">
        <is>
          <t>LINE-S02</t>
        </is>
      </c>
      <c r="F249" t="inlineStr">
        <is>
          <t>改善前</t>
        </is>
      </c>
      <c r="G249" s="57" t="n">
        <v>45933</v>
      </c>
      <c r="H249" t="inlineStr">
        <is>
          <t>视觉设备系列</t>
        </is>
      </c>
      <c r="I249" t="inlineStr">
        <is>
          <t>KK250</t>
        </is>
      </c>
      <c r="J249" t="inlineStr">
        <is>
          <t>MATERIALS</t>
        </is>
      </c>
      <c r="K249" t="inlineStr">
        <is>
          <t>Unplanned</t>
        </is>
      </c>
      <c r="L249" t="inlineStr">
        <is>
          <t>HACKING STATION</t>
        </is>
      </c>
      <c r="M249" t="inlineStr">
        <is>
          <t>上下料工位</t>
        </is>
      </c>
      <c r="N249" t="inlineStr">
        <is>
          <t>MANUAL BRICK HANDLING</t>
        </is>
      </c>
      <c r="O249" s="59" t="n">
        <v>45933.74791666667</v>
      </c>
      <c r="P249" s="59" t="n">
        <v>45933.75333333333</v>
      </c>
      <c r="Q249" s="60" t="n">
        <v>7.8</v>
      </c>
      <c r="R249" s="60" t="n">
        <v>1.395</v>
      </c>
      <c r="S249" t="inlineStr">
        <is>
          <t>团队模拟数据（基于公开单线数据派生）</t>
        </is>
      </c>
      <c r="T249" t="inlineStr">
        <is>
          <t>SIM-v2.2-20260807-20260804</t>
        </is>
      </c>
      <c r="U249" t="inlineStr">
        <is>
          <t>https://zenodo.org/records/17855209</t>
        </is>
      </c>
      <c r="V249" t="inlineStr">
        <is>
          <t>LINE-S02-PRE-20251003</t>
        </is>
      </c>
      <c r="W249" t="inlineStr">
        <is>
          <t>已关联</t>
        </is>
      </c>
      <c r="X249" t="inlineStr">
        <is>
          <t>按班次口径判断</t>
        </is>
      </c>
      <c r="Z249" t="inlineStr">
        <is>
          <t>否</t>
        </is>
      </c>
    </row>
    <row r="250">
      <c r="A250" t="inlineStr">
        <is>
          <t>SIM-STOP-00249</t>
        </is>
      </c>
      <c r="B250" t="inlineStr">
        <is>
          <t>STOP-PRE-00083</t>
        </is>
      </c>
      <c r="C250" t="inlineStr">
        <is>
          <t>LINE-S03-PRE-20251003</t>
        </is>
      </c>
      <c r="D250" t="inlineStr">
        <is>
          <t>SHIFT-PRE-20251003</t>
        </is>
      </c>
      <c r="E250" t="inlineStr">
        <is>
          <t>LINE-S03</t>
        </is>
      </c>
      <c r="F250" t="inlineStr">
        <is>
          <t>改善前</t>
        </is>
      </c>
      <c r="G250" s="57" t="n">
        <v>45933</v>
      </c>
      <c r="H250" t="inlineStr">
        <is>
          <t>音频模组系列</t>
        </is>
      </c>
      <c r="I250" t="inlineStr">
        <is>
          <t>KK250</t>
        </is>
      </c>
      <c r="J250" t="inlineStr">
        <is>
          <t>MATERIALS</t>
        </is>
      </c>
      <c r="K250" t="inlineStr">
        <is>
          <t>Unplanned</t>
        </is>
      </c>
      <c r="L250" t="inlineStr">
        <is>
          <t>HACKING STATION</t>
        </is>
      </c>
      <c r="M250" t="inlineStr">
        <is>
          <t>上下料工位</t>
        </is>
      </c>
      <c r="N250" t="inlineStr">
        <is>
          <t>MANUAL BRICK HANDLING</t>
        </is>
      </c>
      <c r="O250" s="59" t="n">
        <v>45933.76180555556</v>
      </c>
      <c r="P250" s="59" t="n">
        <v>45933.76611111111</v>
      </c>
      <c r="Q250" s="60" t="n">
        <v>6.2</v>
      </c>
      <c r="R250" s="60" t="n">
        <v>1.1048</v>
      </c>
      <c r="S250" t="inlineStr">
        <is>
          <t>团队模拟数据（基于公开单线数据派生）</t>
        </is>
      </c>
      <c r="T250" t="inlineStr">
        <is>
          <t>SIM-v2.2-20260807-20260804</t>
        </is>
      </c>
      <c r="U250" t="inlineStr">
        <is>
          <t>https://zenodo.org/records/17855209</t>
        </is>
      </c>
      <c r="V250" t="inlineStr">
        <is>
          <t>LINE-S03-PRE-20251003</t>
        </is>
      </c>
      <c r="W250" t="inlineStr">
        <is>
          <t>已关联</t>
        </is>
      </c>
      <c r="X250" t="inlineStr">
        <is>
          <t>按班次口径判断</t>
        </is>
      </c>
      <c r="Z250" t="inlineStr">
        <is>
          <t>否</t>
        </is>
      </c>
    </row>
    <row r="251">
      <c r="A251" t="inlineStr">
        <is>
          <t>SIM-STOP-00250</t>
        </is>
      </c>
      <c r="B251" t="inlineStr">
        <is>
          <t>STOP-PRE-00084</t>
        </is>
      </c>
      <c r="C251" t="inlineStr">
        <is>
          <t>LINE-S01-PRE-20251003</t>
        </is>
      </c>
      <c r="D251" t="inlineStr">
        <is>
          <t>SHIFT-PRE-20251003</t>
        </is>
      </c>
      <c r="E251" t="inlineStr">
        <is>
          <t>LINE-S01</t>
        </is>
      </c>
      <c r="F251" t="inlineStr">
        <is>
          <t>改善前</t>
        </is>
      </c>
      <c r="G251" s="57" t="n">
        <v>45933</v>
      </c>
      <c r="H251" t="inlineStr">
        <is>
          <t>智能终端系列</t>
        </is>
      </c>
      <c r="I251" t="inlineStr">
        <is>
          <t>KK250</t>
        </is>
      </c>
      <c r="J251" t="inlineStr">
        <is>
          <t>MATERIALS</t>
        </is>
      </c>
      <c r="K251" t="inlineStr">
        <is>
          <t>Unplanned</t>
        </is>
      </c>
      <c r="L251" t="inlineStr">
        <is>
          <t>HACKING STATION</t>
        </is>
      </c>
      <c r="M251" t="inlineStr">
        <is>
          <t>上下料工位</t>
        </is>
      </c>
      <c r="N251" t="inlineStr">
        <is>
          <t>MANUAL BRICK HANDLING</t>
        </is>
      </c>
      <c r="O251" s="59" t="n">
        <v>45933.74375</v>
      </c>
      <c r="P251" s="59" t="n">
        <v>45933.75458333334</v>
      </c>
      <c r="Q251" s="60" t="n">
        <v>15.6</v>
      </c>
      <c r="R251" s="60" t="n">
        <v>0.8918</v>
      </c>
      <c r="S251" t="inlineStr">
        <is>
          <t>团队模拟数据（基于公开单线数据派生）</t>
        </is>
      </c>
      <c r="T251" t="inlineStr">
        <is>
          <t>SIM-v2.2-20260807-20260804</t>
        </is>
      </c>
      <c r="U251" t="inlineStr">
        <is>
          <t>https://zenodo.org/records/17855209</t>
        </is>
      </c>
      <c r="V251" t="inlineStr">
        <is>
          <t>LINE-S01-PRE-20251003</t>
        </is>
      </c>
      <c r="W251" t="inlineStr">
        <is>
          <t>已关联</t>
        </is>
      </c>
      <c r="X251" t="inlineStr">
        <is>
          <t>按班次口径判断</t>
        </is>
      </c>
      <c r="Z251" t="inlineStr">
        <is>
          <t>否</t>
        </is>
      </c>
    </row>
    <row r="252">
      <c r="A252" t="inlineStr">
        <is>
          <t>SIM-STOP-00251</t>
        </is>
      </c>
      <c r="B252" t="inlineStr">
        <is>
          <t>STOP-PRE-00084</t>
        </is>
      </c>
      <c r="C252" t="inlineStr">
        <is>
          <t>LINE-S02-PRE-20251003</t>
        </is>
      </c>
      <c r="D252" t="inlineStr">
        <is>
          <t>SHIFT-PRE-20251003</t>
        </is>
      </c>
      <c r="E252" t="inlineStr">
        <is>
          <t>LINE-S02</t>
        </is>
      </c>
      <c r="F252" t="inlineStr">
        <is>
          <t>改善前</t>
        </is>
      </c>
      <c r="G252" s="57" t="n">
        <v>45933</v>
      </c>
      <c r="H252" t="inlineStr">
        <is>
          <t>视觉设备系列</t>
        </is>
      </c>
      <c r="I252" t="inlineStr">
        <is>
          <t>KK250</t>
        </is>
      </c>
      <c r="J252" t="inlineStr">
        <is>
          <t>MATERIALS</t>
        </is>
      </c>
      <c r="K252" t="inlineStr">
        <is>
          <t>Unplanned</t>
        </is>
      </c>
      <c r="L252" t="inlineStr">
        <is>
          <t>HACKING STATION</t>
        </is>
      </c>
      <c r="M252" t="inlineStr">
        <is>
          <t>上下料工位</t>
        </is>
      </c>
      <c r="N252" t="inlineStr">
        <is>
          <t>MANUAL BRICK HANDLING</t>
        </is>
      </c>
      <c r="O252" s="59" t="n">
        <v>45933.75763888889</v>
      </c>
      <c r="P252" s="59" t="n">
        <v>45933.77347222222</v>
      </c>
      <c r="Q252" s="60" t="n">
        <v>22.8</v>
      </c>
      <c r="R252" s="60" t="n">
        <v>1.305</v>
      </c>
      <c r="S252" t="inlineStr">
        <is>
          <t>团队模拟数据（基于公开单线数据派生）</t>
        </is>
      </c>
      <c r="T252" t="inlineStr">
        <is>
          <t>SIM-v2.2-20260807-20260804</t>
        </is>
      </c>
      <c r="U252" t="inlineStr">
        <is>
          <t>https://zenodo.org/records/17855209</t>
        </is>
      </c>
      <c r="V252" t="inlineStr">
        <is>
          <t>LINE-S02-PRE-20251003</t>
        </is>
      </c>
      <c r="W252" t="inlineStr">
        <is>
          <t>已关联</t>
        </is>
      </c>
      <c r="X252" t="inlineStr">
        <is>
          <t>按班次口径判断</t>
        </is>
      </c>
      <c r="Z252" t="inlineStr">
        <is>
          <t>否</t>
        </is>
      </c>
    </row>
    <row r="253">
      <c r="A253" t="inlineStr">
        <is>
          <t>SIM-STOP-00252</t>
        </is>
      </c>
      <c r="B253" t="inlineStr">
        <is>
          <t>STOP-PRE-00084</t>
        </is>
      </c>
      <c r="C253" t="inlineStr">
        <is>
          <t>LINE-S03-PRE-20251003</t>
        </is>
      </c>
      <c r="D253" t="inlineStr">
        <is>
          <t>SHIFT-PRE-20251003</t>
        </is>
      </c>
      <c r="E253" t="inlineStr">
        <is>
          <t>LINE-S03</t>
        </is>
      </c>
      <c r="F253" t="inlineStr">
        <is>
          <t>改善前</t>
        </is>
      </c>
      <c r="G253" s="57" t="n">
        <v>45933</v>
      </c>
      <c r="H253" t="inlineStr">
        <is>
          <t>音频模组系列</t>
        </is>
      </c>
      <c r="I253" t="inlineStr">
        <is>
          <t>KK250</t>
        </is>
      </c>
      <c r="J253" t="inlineStr">
        <is>
          <t>MATERIALS</t>
        </is>
      </c>
      <c r="K253" t="inlineStr">
        <is>
          <t>Unplanned</t>
        </is>
      </c>
      <c r="L253" t="inlineStr">
        <is>
          <t>HACKING STATION</t>
        </is>
      </c>
      <c r="M253" t="inlineStr">
        <is>
          <t>上下料工位</t>
        </is>
      </c>
      <c r="N253" t="inlineStr">
        <is>
          <t>MANUAL BRICK HANDLING</t>
        </is>
      </c>
      <c r="O253" s="59" t="n">
        <v>45933.77152777778</v>
      </c>
      <c r="P253" s="59" t="n">
        <v>45933.78548611111</v>
      </c>
      <c r="Q253" s="60" t="n">
        <v>20.1</v>
      </c>
      <c r="R253" s="60" t="n">
        <v>1.1482</v>
      </c>
      <c r="S253" t="inlineStr">
        <is>
          <t>团队模拟数据（基于公开单线数据派生）</t>
        </is>
      </c>
      <c r="T253" t="inlineStr">
        <is>
          <t>SIM-v2.2-20260807-20260804</t>
        </is>
      </c>
      <c r="U253" t="inlineStr">
        <is>
          <t>https://zenodo.org/records/17855209</t>
        </is>
      </c>
      <c r="V253" t="inlineStr">
        <is>
          <t>LINE-S03-PRE-20251003</t>
        </is>
      </c>
      <c r="W253" t="inlineStr">
        <is>
          <t>已关联</t>
        </is>
      </c>
      <c r="X253" t="inlineStr">
        <is>
          <t>按班次口径判断</t>
        </is>
      </c>
      <c r="Z253" t="inlineStr">
        <is>
          <t>否</t>
        </is>
      </c>
    </row>
    <row r="254">
      <c r="A254" t="inlineStr">
        <is>
          <t>SIM-STOP-00253</t>
        </is>
      </c>
      <c r="B254" t="inlineStr">
        <is>
          <t>STOP-PRE-00085</t>
        </is>
      </c>
      <c r="C254" t="inlineStr">
        <is>
          <t>LINE-S01-PRE-20251003</t>
        </is>
      </c>
      <c r="D254" t="inlineStr">
        <is>
          <t>SHIFT-PRE-20251003</t>
        </is>
      </c>
      <c r="E254" t="inlineStr">
        <is>
          <t>LINE-S01</t>
        </is>
      </c>
      <c r="F254" t="inlineStr">
        <is>
          <t>改善前</t>
        </is>
      </c>
      <c r="G254" s="57" t="n">
        <v>45933</v>
      </c>
      <c r="H254" t="inlineStr">
        <is>
          <t>智能终端系列</t>
        </is>
      </c>
      <c r="I254" t="inlineStr">
        <is>
          <t>KK250</t>
        </is>
      </c>
      <c r="J254" t="inlineStr">
        <is>
          <t>MATERIALS</t>
        </is>
      </c>
      <c r="K254" t="inlineStr">
        <is>
          <t>Unplanned</t>
        </is>
      </c>
      <c r="L254" t="inlineStr">
        <is>
          <t>HACKING STATION</t>
        </is>
      </c>
      <c r="M254" t="inlineStr">
        <is>
          <t>上下料工位</t>
        </is>
      </c>
      <c r="N254" t="inlineStr">
        <is>
          <t>MANUAL BRICK HANDLING</t>
        </is>
      </c>
      <c r="O254" s="59" t="n">
        <v>45933.76805555556</v>
      </c>
      <c r="P254" s="59" t="n">
        <v>45933.77090277777</v>
      </c>
      <c r="Q254" s="60" t="n">
        <v>4.1</v>
      </c>
      <c r="R254" s="60" t="n">
        <v>0.9261</v>
      </c>
      <c r="S254" t="inlineStr">
        <is>
          <t>团队模拟数据（基于公开单线数据派生）</t>
        </is>
      </c>
      <c r="T254" t="inlineStr">
        <is>
          <t>SIM-v2.2-20260807-20260804</t>
        </is>
      </c>
      <c r="U254" t="inlineStr">
        <is>
          <t>https://zenodo.org/records/17855209</t>
        </is>
      </c>
      <c r="V254" t="inlineStr">
        <is>
          <t>LINE-S01-PRE-20251003</t>
        </is>
      </c>
      <c r="W254" t="inlineStr">
        <is>
          <t>已关联</t>
        </is>
      </c>
      <c r="X254" t="inlineStr">
        <is>
          <t>按班次口径判断</t>
        </is>
      </c>
      <c r="Z254" t="inlineStr">
        <is>
          <t>否</t>
        </is>
      </c>
    </row>
    <row r="255">
      <c r="A255" t="inlineStr">
        <is>
          <t>SIM-STOP-00254</t>
        </is>
      </c>
      <c r="B255" t="inlineStr">
        <is>
          <t>STOP-PRE-00085</t>
        </is>
      </c>
      <c r="C255" t="inlineStr">
        <is>
          <t>LINE-S02-PRE-20251003</t>
        </is>
      </c>
      <c r="D255" t="inlineStr">
        <is>
          <t>SHIFT-PRE-20251003</t>
        </is>
      </c>
      <c r="E255" t="inlineStr">
        <is>
          <t>LINE-S02</t>
        </is>
      </c>
      <c r="F255" t="inlineStr">
        <is>
          <t>改善前</t>
        </is>
      </c>
      <c r="G255" s="57" t="n">
        <v>45933</v>
      </c>
      <c r="H255" t="inlineStr">
        <is>
          <t>视觉设备系列</t>
        </is>
      </c>
      <c r="I255" t="inlineStr">
        <is>
          <t>KK250</t>
        </is>
      </c>
      <c r="J255" t="inlineStr">
        <is>
          <t>MATERIALS</t>
        </is>
      </c>
      <c r="K255" t="inlineStr">
        <is>
          <t>Unplanned</t>
        </is>
      </c>
      <c r="L255" t="inlineStr">
        <is>
          <t>HACKING STATION</t>
        </is>
      </c>
      <c r="M255" t="inlineStr">
        <is>
          <t>上下料工位</t>
        </is>
      </c>
      <c r="N255" t="inlineStr">
        <is>
          <t>MANUAL BRICK HANDLING</t>
        </is>
      </c>
      <c r="O255" s="59" t="n">
        <v>45933.78194444445</v>
      </c>
      <c r="P255" s="59" t="n">
        <v>45933.78611111111</v>
      </c>
      <c r="Q255" s="60" t="n">
        <v>6</v>
      </c>
      <c r="R255" s="60" t="n">
        <v>1.3575</v>
      </c>
      <c r="S255" t="inlineStr">
        <is>
          <t>团队模拟数据（基于公开单线数据派生）</t>
        </is>
      </c>
      <c r="T255" t="inlineStr">
        <is>
          <t>SIM-v2.2-20260807-20260804</t>
        </is>
      </c>
      <c r="U255" t="inlineStr">
        <is>
          <t>https://zenodo.org/records/17855209</t>
        </is>
      </c>
      <c r="V255" t="inlineStr">
        <is>
          <t>LINE-S02-PRE-20251003</t>
        </is>
      </c>
      <c r="W255" t="inlineStr">
        <is>
          <t>已关联</t>
        </is>
      </c>
      <c r="X255" t="inlineStr">
        <is>
          <t>按班次口径判断</t>
        </is>
      </c>
      <c r="Z255" t="inlineStr">
        <is>
          <t>否</t>
        </is>
      </c>
    </row>
    <row r="256">
      <c r="A256" t="inlineStr">
        <is>
          <t>SIM-STOP-00255</t>
        </is>
      </c>
      <c r="B256" t="inlineStr">
        <is>
          <t>STOP-PRE-00085</t>
        </is>
      </c>
      <c r="C256" t="inlineStr">
        <is>
          <t>LINE-S03-PRE-20251003</t>
        </is>
      </c>
      <c r="D256" t="inlineStr">
        <is>
          <t>SHIFT-PRE-20251003</t>
        </is>
      </c>
      <c r="E256" t="inlineStr">
        <is>
          <t>LINE-S03</t>
        </is>
      </c>
      <c r="F256" t="inlineStr">
        <is>
          <t>改善前</t>
        </is>
      </c>
      <c r="G256" s="57" t="n">
        <v>45933</v>
      </c>
      <c r="H256" t="inlineStr">
        <is>
          <t>音频模组系列</t>
        </is>
      </c>
      <c r="I256" t="inlineStr">
        <is>
          <t>KK250</t>
        </is>
      </c>
      <c r="J256" t="inlineStr">
        <is>
          <t>MATERIALS</t>
        </is>
      </c>
      <c r="K256" t="inlineStr">
        <is>
          <t>Unplanned</t>
        </is>
      </c>
      <c r="L256" t="inlineStr">
        <is>
          <t>HACKING STATION</t>
        </is>
      </c>
      <c r="M256" t="inlineStr">
        <is>
          <t>上下料工位</t>
        </is>
      </c>
      <c r="N256" t="inlineStr">
        <is>
          <t>MANUAL BRICK HANDLING</t>
        </is>
      </c>
      <c r="O256" s="59" t="n">
        <v>45933.79583333333</v>
      </c>
      <c r="P256" s="59" t="n">
        <v>45933.79909722223</v>
      </c>
      <c r="Q256" s="60" t="n">
        <v>4.7</v>
      </c>
      <c r="R256" s="60" t="n">
        <v>1.0738</v>
      </c>
      <c r="S256" t="inlineStr">
        <is>
          <t>团队模拟数据（基于公开单线数据派生）</t>
        </is>
      </c>
      <c r="T256" t="inlineStr">
        <is>
          <t>SIM-v2.2-20260807-20260804</t>
        </is>
      </c>
      <c r="U256" t="inlineStr">
        <is>
          <t>https://zenodo.org/records/17855209</t>
        </is>
      </c>
      <c r="V256" t="inlineStr">
        <is>
          <t>LINE-S03-PRE-20251003</t>
        </is>
      </c>
      <c r="W256" t="inlineStr">
        <is>
          <t>已关联</t>
        </is>
      </c>
      <c r="X256" t="inlineStr">
        <is>
          <t>按班次口径判断</t>
        </is>
      </c>
      <c r="Z256" t="inlineStr">
        <is>
          <t>否</t>
        </is>
      </c>
    </row>
    <row r="257">
      <c r="A257" t="inlineStr">
        <is>
          <t>SIM-STOP-00256</t>
        </is>
      </c>
      <c r="B257" t="inlineStr">
        <is>
          <t>STOP-PRE-00086</t>
        </is>
      </c>
      <c r="C257" t="inlineStr">
        <is>
          <t>LINE-S01-PRE-20251003</t>
        </is>
      </c>
      <c r="D257" t="inlineStr">
        <is>
          <t>SHIFT-PRE-20251003</t>
        </is>
      </c>
      <c r="E257" t="inlineStr">
        <is>
          <t>LINE-S01</t>
        </is>
      </c>
      <c r="F257" t="inlineStr">
        <is>
          <t>改善前</t>
        </is>
      </c>
      <c r="G257" s="57" t="n">
        <v>45933</v>
      </c>
      <c r="H257" t="inlineStr">
        <is>
          <t>智能终端系列</t>
        </is>
      </c>
      <c r="I257" t="inlineStr">
        <is>
          <t>KK250</t>
        </is>
      </c>
      <c r="J257" t="inlineStr">
        <is>
          <t>OPERATIONAL</t>
        </is>
      </c>
      <c r="K257" t="inlineStr">
        <is>
          <t>Planned - Included in OEE</t>
        </is>
      </c>
      <c r="L257" t="inlineStr">
        <is>
          <t>HACKING STATION</t>
        </is>
      </c>
      <c r="M257" t="inlineStr">
        <is>
          <t>上下料工位</t>
        </is>
      </c>
      <c r="N257" t="inlineStr">
        <is>
          <t>CLEANING</t>
        </is>
      </c>
      <c r="O257" s="59" t="n">
        <v>45933.78402777778</v>
      </c>
      <c r="P257" s="59" t="n">
        <v>45933.79125</v>
      </c>
      <c r="Q257" s="60" t="n">
        <v>10.4</v>
      </c>
      <c r="R257" s="60" t="n">
        <v>0.9444</v>
      </c>
      <c r="S257" t="inlineStr">
        <is>
          <t>团队模拟数据（基于公开单线数据派生）</t>
        </is>
      </c>
      <c r="T257" t="inlineStr">
        <is>
          <t>SIM-v2.2-20260807-20260804</t>
        </is>
      </c>
      <c r="U257" t="inlineStr">
        <is>
          <t>https://zenodo.org/records/17855209</t>
        </is>
      </c>
      <c r="V257" t="inlineStr">
        <is>
          <t>LINE-S01-PRE-20251003</t>
        </is>
      </c>
      <c r="W257" t="inlineStr">
        <is>
          <t>已关联</t>
        </is>
      </c>
      <c r="X257" t="inlineStr">
        <is>
          <t>按班次口径判断</t>
        </is>
      </c>
      <c r="Z257" t="inlineStr">
        <is>
          <t>否</t>
        </is>
      </c>
    </row>
    <row r="258">
      <c r="A258" t="inlineStr">
        <is>
          <t>SIM-STOP-00257</t>
        </is>
      </c>
      <c r="B258" t="inlineStr">
        <is>
          <t>STOP-PRE-00086</t>
        </is>
      </c>
      <c r="C258" t="inlineStr">
        <is>
          <t>LINE-S02-PRE-20251003</t>
        </is>
      </c>
      <c r="D258" t="inlineStr">
        <is>
          <t>SHIFT-PRE-20251003</t>
        </is>
      </c>
      <c r="E258" t="inlineStr">
        <is>
          <t>LINE-S02</t>
        </is>
      </c>
      <c r="F258" t="inlineStr">
        <is>
          <t>改善前</t>
        </is>
      </c>
      <c r="G258" s="57" t="n">
        <v>45933</v>
      </c>
      <c r="H258" t="inlineStr">
        <is>
          <t>视觉设备系列</t>
        </is>
      </c>
      <c r="I258" t="inlineStr">
        <is>
          <t>KK250</t>
        </is>
      </c>
      <c r="J258" t="inlineStr">
        <is>
          <t>OPERATIONAL</t>
        </is>
      </c>
      <c r="K258" t="inlineStr">
        <is>
          <t>Planned - Included in OEE</t>
        </is>
      </c>
      <c r="L258" t="inlineStr">
        <is>
          <t>HACKING STATION</t>
        </is>
      </c>
      <c r="M258" t="inlineStr">
        <is>
          <t>上下料工位</t>
        </is>
      </c>
      <c r="N258" t="inlineStr">
        <is>
          <t>CLEANING</t>
        </is>
      </c>
      <c r="O258" s="59" t="n">
        <v>45933.79791666667</v>
      </c>
      <c r="P258" s="59" t="n">
        <v>45933.80604166666</v>
      </c>
      <c r="Q258" s="60" t="n">
        <v>11.7</v>
      </c>
      <c r="R258" s="60" t="n">
        <v>1.0653</v>
      </c>
      <c r="S258" t="inlineStr">
        <is>
          <t>团队模拟数据（基于公开单线数据派生）</t>
        </is>
      </c>
      <c r="T258" t="inlineStr">
        <is>
          <t>SIM-v2.2-20260807-20260804</t>
        </is>
      </c>
      <c r="U258" t="inlineStr">
        <is>
          <t>https://zenodo.org/records/17855209</t>
        </is>
      </c>
      <c r="V258" t="inlineStr">
        <is>
          <t>LINE-S02-PRE-20251003</t>
        </is>
      </c>
      <c r="W258" t="inlineStr">
        <is>
          <t>已关联</t>
        </is>
      </c>
      <c r="X258" t="inlineStr">
        <is>
          <t>按班次口径判断</t>
        </is>
      </c>
      <c r="Z258" t="inlineStr">
        <is>
          <t>否</t>
        </is>
      </c>
    </row>
    <row r="259">
      <c r="A259" t="inlineStr">
        <is>
          <t>SIM-STOP-00258</t>
        </is>
      </c>
      <c r="B259" t="inlineStr">
        <is>
          <t>STOP-PRE-00086</t>
        </is>
      </c>
      <c r="C259" t="inlineStr">
        <is>
          <t>LINE-S03-PRE-20251003</t>
        </is>
      </c>
      <c r="D259" t="inlineStr">
        <is>
          <t>SHIFT-PRE-20251003</t>
        </is>
      </c>
      <c r="E259" t="inlineStr">
        <is>
          <t>LINE-S03</t>
        </is>
      </c>
      <c r="F259" t="inlineStr">
        <is>
          <t>改善前</t>
        </is>
      </c>
      <c r="G259" s="57" t="n">
        <v>45933</v>
      </c>
      <c r="H259" t="inlineStr">
        <is>
          <t>音频模组系列</t>
        </is>
      </c>
      <c r="I259" t="inlineStr">
        <is>
          <t>KK250</t>
        </is>
      </c>
      <c r="J259" t="inlineStr">
        <is>
          <t>OPERATIONAL</t>
        </is>
      </c>
      <c r="K259" t="inlineStr">
        <is>
          <t>Planned - Included in OEE</t>
        </is>
      </c>
      <c r="L259" t="inlineStr">
        <is>
          <t>HACKING STATION</t>
        </is>
      </c>
      <c r="M259" t="inlineStr">
        <is>
          <t>上下料工位</t>
        </is>
      </c>
      <c r="N259" t="inlineStr">
        <is>
          <t>CLEANING</t>
        </is>
      </c>
      <c r="O259" s="59" t="n">
        <v>45933.81180555555</v>
      </c>
      <c r="P259" s="59" t="n">
        <v>45933.82048611111</v>
      </c>
      <c r="Q259" s="60" t="n">
        <v>12.5</v>
      </c>
      <c r="R259" s="60" t="n">
        <v>1.14</v>
      </c>
      <c r="S259" t="inlineStr">
        <is>
          <t>团队模拟数据（基于公开单线数据派生）</t>
        </is>
      </c>
      <c r="T259" t="inlineStr">
        <is>
          <t>SIM-v2.2-20260807-20260804</t>
        </is>
      </c>
      <c r="U259" t="inlineStr">
        <is>
          <t>https://zenodo.org/records/17855209</t>
        </is>
      </c>
      <c r="V259" t="inlineStr">
        <is>
          <t>LINE-S03-PRE-20251003</t>
        </is>
      </c>
      <c r="W259" t="inlineStr">
        <is>
          <t>已关联</t>
        </is>
      </c>
      <c r="X259" t="inlineStr">
        <is>
          <t>按班次口径判断</t>
        </is>
      </c>
      <c r="Z259" t="inlineStr">
        <is>
          <t>否</t>
        </is>
      </c>
    </row>
    <row r="260">
      <c r="A260" t="inlineStr">
        <is>
          <t>SIM-STOP-00259</t>
        </is>
      </c>
      <c r="B260" t="inlineStr">
        <is>
          <t>STOP-PRE-00087</t>
        </is>
      </c>
      <c r="C260" t="inlineStr">
        <is>
          <t>LINE-S01-PRE-20251006</t>
        </is>
      </c>
      <c r="D260" t="inlineStr">
        <is>
          <t>SHIFT-PRE-20251006</t>
        </is>
      </c>
      <c r="E260" t="inlineStr">
        <is>
          <t>LINE-S01</t>
        </is>
      </c>
      <c r="F260" t="inlineStr">
        <is>
          <t>改善前</t>
        </is>
      </c>
      <c r="G260" s="57" t="n">
        <v>45936</v>
      </c>
      <c r="H260" t="inlineStr">
        <is>
          <t>智能终端系列</t>
        </is>
      </c>
      <c r="I260" t="inlineStr">
        <is>
          <t>KK250</t>
        </is>
      </c>
      <c r="J260" t="inlineStr">
        <is>
          <t>OPERATIONAL</t>
        </is>
      </c>
      <c r="K260" t="inlineStr">
        <is>
          <t>Planned - Included in OEE</t>
        </is>
      </c>
      <c r="L260" t="inlineStr">
        <is>
          <t>EXTRUDER PRESS</t>
        </is>
      </c>
      <c r="M260" t="inlineStr">
        <is>
          <t>主加工工位</t>
        </is>
      </c>
      <c r="N260" t="inlineStr">
        <is>
          <t>CLEANING</t>
        </is>
      </c>
      <c r="O260" s="59" t="n">
        <v>45936.46875</v>
      </c>
      <c r="P260" s="59" t="n">
        <v>45936.47215277778</v>
      </c>
      <c r="Q260" s="60" t="n">
        <v>4.9</v>
      </c>
      <c r="R260" s="60" t="n">
        <v>0.9817</v>
      </c>
      <c r="S260" t="inlineStr">
        <is>
          <t>团队模拟数据（基于公开单线数据派生）</t>
        </is>
      </c>
      <c r="T260" t="inlineStr">
        <is>
          <t>SIM-v2.2-20260807-20260804</t>
        </is>
      </c>
      <c r="U260" t="inlineStr">
        <is>
          <t>https://zenodo.org/records/17855209</t>
        </is>
      </c>
      <c r="V260" t="inlineStr">
        <is>
          <t>LINE-S01-PRE-20251006</t>
        </is>
      </c>
      <c r="W260" t="inlineStr">
        <is>
          <t>已关联</t>
        </is>
      </c>
      <c r="X260" t="inlineStr">
        <is>
          <t>按班次口径判断</t>
        </is>
      </c>
      <c r="Z260" t="inlineStr">
        <is>
          <t>否</t>
        </is>
      </c>
    </row>
    <row r="261">
      <c r="A261" t="inlineStr">
        <is>
          <t>SIM-STOP-00260</t>
        </is>
      </c>
      <c r="B261" t="inlineStr">
        <is>
          <t>STOP-PRE-00087</t>
        </is>
      </c>
      <c r="C261" t="inlineStr">
        <is>
          <t>LINE-S02-PRE-20251006</t>
        </is>
      </c>
      <c r="D261" t="inlineStr">
        <is>
          <t>SHIFT-PRE-20251006</t>
        </is>
      </c>
      <c r="E261" t="inlineStr">
        <is>
          <t>LINE-S02</t>
        </is>
      </c>
      <c r="F261" t="inlineStr">
        <is>
          <t>改善前</t>
        </is>
      </c>
      <c r="G261" s="57" t="n">
        <v>45936</v>
      </c>
      <c r="H261" t="inlineStr">
        <is>
          <t>视觉设备系列</t>
        </is>
      </c>
      <c r="I261" t="inlineStr">
        <is>
          <t>KK250</t>
        </is>
      </c>
      <c r="J261" t="inlineStr">
        <is>
          <t>OPERATIONAL</t>
        </is>
      </c>
      <c r="K261" t="inlineStr">
        <is>
          <t>Planned - Included in OEE</t>
        </is>
      </c>
      <c r="L261" t="inlineStr">
        <is>
          <t>EXTRUDER PRESS</t>
        </is>
      </c>
      <c r="M261" t="inlineStr">
        <is>
          <t>主加工工位</t>
        </is>
      </c>
      <c r="N261" t="inlineStr">
        <is>
          <t>CLEANING</t>
        </is>
      </c>
      <c r="O261" s="59" t="n">
        <v>45936.48263888889</v>
      </c>
      <c r="P261" s="59" t="n">
        <v>45936.48611111111</v>
      </c>
      <c r="Q261" s="60" t="n">
        <v>5</v>
      </c>
      <c r="R261" s="60" t="n">
        <v>0.9973</v>
      </c>
      <c r="S261" t="inlineStr">
        <is>
          <t>团队模拟数据（基于公开单线数据派生）</t>
        </is>
      </c>
      <c r="T261" t="inlineStr">
        <is>
          <t>SIM-v2.2-20260807-20260804</t>
        </is>
      </c>
      <c r="U261" t="inlineStr">
        <is>
          <t>https://zenodo.org/records/17855209</t>
        </is>
      </c>
      <c r="V261" t="inlineStr">
        <is>
          <t>LINE-S02-PRE-20251006</t>
        </is>
      </c>
      <c r="W261" t="inlineStr">
        <is>
          <t>已关联</t>
        </is>
      </c>
      <c r="X261" t="inlineStr">
        <is>
          <t>按班次口径判断</t>
        </is>
      </c>
      <c r="Z261" t="inlineStr">
        <is>
          <t>否</t>
        </is>
      </c>
    </row>
    <row r="262">
      <c r="A262" t="inlineStr">
        <is>
          <t>SIM-STOP-00261</t>
        </is>
      </c>
      <c r="B262" t="inlineStr">
        <is>
          <t>STOP-PRE-00087</t>
        </is>
      </c>
      <c r="C262" t="inlineStr">
        <is>
          <t>LINE-S03-PRE-20251006</t>
        </is>
      </c>
      <c r="D262" t="inlineStr">
        <is>
          <t>SHIFT-PRE-20251006</t>
        </is>
      </c>
      <c r="E262" t="inlineStr">
        <is>
          <t>LINE-S03</t>
        </is>
      </c>
      <c r="F262" t="inlineStr">
        <is>
          <t>改善前</t>
        </is>
      </c>
      <c r="G262" s="57" t="n">
        <v>45936</v>
      </c>
      <c r="H262" t="inlineStr">
        <is>
          <t>音频模组系列</t>
        </is>
      </c>
      <c r="I262" t="inlineStr">
        <is>
          <t>KK250</t>
        </is>
      </c>
      <c r="J262" t="inlineStr">
        <is>
          <t>OPERATIONAL</t>
        </is>
      </c>
      <c r="K262" t="inlineStr">
        <is>
          <t>Planned - Included in OEE</t>
        </is>
      </c>
      <c r="L262" t="inlineStr">
        <is>
          <t>EXTRUDER PRESS</t>
        </is>
      </c>
      <c r="M262" t="inlineStr">
        <is>
          <t>主加工工位</t>
        </is>
      </c>
      <c r="N262" t="inlineStr">
        <is>
          <t>CLEANING</t>
        </is>
      </c>
      <c r="O262" s="59" t="n">
        <v>45936.49652777778</v>
      </c>
      <c r="P262" s="59" t="n">
        <v>45936.50013888889</v>
      </c>
      <c r="Q262" s="60" t="n">
        <v>5.2</v>
      </c>
      <c r="R262" s="60" t="n">
        <v>1.0389</v>
      </c>
      <c r="S262" t="inlineStr">
        <is>
          <t>团队模拟数据（基于公开单线数据派生）</t>
        </is>
      </c>
      <c r="T262" t="inlineStr">
        <is>
          <t>SIM-v2.2-20260807-20260804</t>
        </is>
      </c>
      <c r="U262" t="inlineStr">
        <is>
          <t>https://zenodo.org/records/17855209</t>
        </is>
      </c>
      <c r="V262" t="inlineStr">
        <is>
          <t>LINE-S03-PRE-20251006</t>
        </is>
      </c>
      <c r="W262" t="inlineStr">
        <is>
          <t>已关联</t>
        </is>
      </c>
      <c r="X262" t="inlineStr">
        <is>
          <t>按班次口径判断</t>
        </is>
      </c>
      <c r="Z262" t="inlineStr">
        <is>
          <t>否</t>
        </is>
      </c>
    </row>
    <row r="263">
      <c r="A263" t="inlineStr">
        <is>
          <t>SIM-STOP-00262</t>
        </is>
      </c>
      <c r="B263" t="inlineStr">
        <is>
          <t>STOP-PRE-00088</t>
        </is>
      </c>
      <c r="C263" t="inlineStr">
        <is>
          <t>LINE-S01-PRE-20251006</t>
        </is>
      </c>
      <c r="D263" t="inlineStr">
        <is>
          <t>SHIFT-PRE-20251006</t>
        </is>
      </c>
      <c r="E263" t="inlineStr">
        <is>
          <t>LINE-S01</t>
        </is>
      </c>
      <c r="F263" t="inlineStr">
        <is>
          <t>改善前</t>
        </is>
      </c>
      <c r="G263" s="57" t="n">
        <v>45936</v>
      </c>
      <c r="H263" t="inlineStr">
        <is>
          <t>智能终端系列</t>
        </is>
      </c>
      <c r="I263" t="inlineStr">
        <is>
          <t>KK250</t>
        </is>
      </c>
      <c r="J263" t="inlineStr">
        <is>
          <t>OPERATIONAL</t>
        </is>
      </c>
      <c r="K263" t="inlineStr">
        <is>
          <t>Planned - Included in OEE</t>
        </is>
      </c>
      <c r="L263" t="inlineStr">
        <is>
          <t>EXTRUDER PRESS</t>
        </is>
      </c>
      <c r="M263" t="inlineStr">
        <is>
          <t>主加工工位</t>
        </is>
      </c>
      <c r="N263" t="inlineStr">
        <is>
          <t>CLEANING</t>
        </is>
      </c>
      <c r="O263" s="59" t="n">
        <v>45936.47222222222</v>
      </c>
      <c r="P263" s="59" t="n">
        <v>45936.47423611111</v>
      </c>
      <c r="Q263" s="60" t="n">
        <v>2.9</v>
      </c>
      <c r="R263" s="60" t="n">
        <v>0.9177</v>
      </c>
      <c r="S263" t="inlineStr">
        <is>
          <t>团队模拟数据（基于公开单线数据派生）</t>
        </is>
      </c>
      <c r="T263" t="inlineStr">
        <is>
          <t>SIM-v2.2-20260807-20260804</t>
        </is>
      </c>
      <c r="U263" t="inlineStr">
        <is>
          <t>https://zenodo.org/records/17855209</t>
        </is>
      </c>
      <c r="V263" t="inlineStr">
        <is>
          <t>LINE-S01-PRE-20251006</t>
        </is>
      </c>
      <c r="W263" t="inlineStr">
        <is>
          <t>已关联</t>
        </is>
      </c>
      <c r="X263" t="inlineStr">
        <is>
          <t>按班次口径判断</t>
        </is>
      </c>
      <c r="Z263" t="inlineStr">
        <is>
          <t>否</t>
        </is>
      </c>
    </row>
    <row r="264">
      <c r="A264" t="inlineStr">
        <is>
          <t>SIM-STOP-00263</t>
        </is>
      </c>
      <c r="B264" t="inlineStr">
        <is>
          <t>STOP-PRE-00088</t>
        </is>
      </c>
      <c r="C264" t="inlineStr">
        <is>
          <t>LINE-S02-PRE-20251006</t>
        </is>
      </c>
      <c r="D264" t="inlineStr">
        <is>
          <t>SHIFT-PRE-20251006</t>
        </is>
      </c>
      <c r="E264" t="inlineStr">
        <is>
          <t>LINE-S02</t>
        </is>
      </c>
      <c r="F264" t="inlineStr">
        <is>
          <t>改善前</t>
        </is>
      </c>
      <c r="G264" s="57" t="n">
        <v>45936</v>
      </c>
      <c r="H264" t="inlineStr">
        <is>
          <t>视觉设备系列</t>
        </is>
      </c>
      <c r="I264" t="inlineStr">
        <is>
          <t>KK250</t>
        </is>
      </c>
      <c r="J264" t="inlineStr">
        <is>
          <t>OPERATIONAL</t>
        </is>
      </c>
      <c r="K264" t="inlineStr">
        <is>
          <t>Planned - Included in OEE</t>
        </is>
      </c>
      <c r="L264" t="inlineStr">
        <is>
          <t>EXTRUDER PRESS</t>
        </is>
      </c>
      <c r="M264" t="inlineStr">
        <is>
          <t>主加工工位</t>
        </is>
      </c>
      <c r="N264" t="inlineStr">
        <is>
          <t>CLEANING</t>
        </is>
      </c>
      <c r="O264" s="59" t="n">
        <v>45936.48611111111</v>
      </c>
      <c r="P264" s="59" t="n">
        <v>45936.48840277778</v>
      </c>
      <c r="Q264" s="60" t="n">
        <v>3.3</v>
      </c>
      <c r="R264" s="60" t="n">
        <v>1.037</v>
      </c>
      <c r="S264" t="inlineStr">
        <is>
          <t>团队模拟数据（基于公开单线数据派生）</t>
        </is>
      </c>
      <c r="T264" t="inlineStr">
        <is>
          <t>SIM-v2.2-20260807-20260804</t>
        </is>
      </c>
      <c r="U264" t="inlineStr">
        <is>
          <t>https://zenodo.org/records/17855209</t>
        </is>
      </c>
      <c r="V264" t="inlineStr">
        <is>
          <t>LINE-S02-PRE-20251006</t>
        </is>
      </c>
      <c r="W264" t="inlineStr">
        <is>
          <t>已关联</t>
        </is>
      </c>
      <c r="X264" t="inlineStr">
        <is>
          <t>按班次口径判断</t>
        </is>
      </c>
      <c r="Z264" t="inlineStr">
        <is>
          <t>否</t>
        </is>
      </c>
    </row>
    <row r="265">
      <c r="A265" t="inlineStr">
        <is>
          <t>SIM-STOP-00264</t>
        </is>
      </c>
      <c r="B265" t="inlineStr">
        <is>
          <t>STOP-PRE-00088</t>
        </is>
      </c>
      <c r="C265" t="inlineStr">
        <is>
          <t>LINE-S03-PRE-20251006</t>
        </is>
      </c>
      <c r="D265" t="inlineStr">
        <is>
          <t>SHIFT-PRE-20251006</t>
        </is>
      </c>
      <c r="E265" t="inlineStr">
        <is>
          <t>LINE-S03</t>
        </is>
      </c>
      <c r="F265" t="inlineStr">
        <is>
          <t>改善前</t>
        </is>
      </c>
      <c r="G265" s="57" t="n">
        <v>45936</v>
      </c>
      <c r="H265" t="inlineStr">
        <is>
          <t>音频模组系列</t>
        </is>
      </c>
      <c r="I265" t="inlineStr">
        <is>
          <t>KK250</t>
        </is>
      </c>
      <c r="J265" t="inlineStr">
        <is>
          <t>OPERATIONAL</t>
        </is>
      </c>
      <c r="K265" t="inlineStr">
        <is>
          <t>Planned - Included in OEE</t>
        </is>
      </c>
      <c r="L265" t="inlineStr">
        <is>
          <t>EXTRUDER PRESS</t>
        </is>
      </c>
      <c r="M265" t="inlineStr">
        <is>
          <t>主加工工位</t>
        </is>
      </c>
      <c r="N265" t="inlineStr">
        <is>
          <t>CLEANING</t>
        </is>
      </c>
      <c r="O265" s="59" t="n">
        <v>45936.5</v>
      </c>
      <c r="P265" s="59" t="n">
        <v>45936.50215277778</v>
      </c>
      <c r="Q265" s="60" t="n">
        <v>3.1</v>
      </c>
      <c r="R265" s="60" t="n">
        <v>0.9722</v>
      </c>
      <c r="S265" t="inlineStr">
        <is>
          <t>团队模拟数据（基于公开单线数据派生）</t>
        </is>
      </c>
      <c r="T265" t="inlineStr">
        <is>
          <t>SIM-v2.2-20260807-20260804</t>
        </is>
      </c>
      <c r="U265" t="inlineStr">
        <is>
          <t>https://zenodo.org/records/17855209</t>
        </is>
      </c>
      <c r="V265" t="inlineStr">
        <is>
          <t>LINE-S03-PRE-20251006</t>
        </is>
      </c>
      <c r="W265" t="inlineStr">
        <is>
          <t>已关联</t>
        </is>
      </c>
      <c r="X265" t="inlineStr">
        <is>
          <t>按班次口径判断</t>
        </is>
      </c>
      <c r="Z265" t="inlineStr">
        <is>
          <t>否</t>
        </is>
      </c>
    </row>
    <row r="266">
      <c r="A266" t="inlineStr">
        <is>
          <t>SIM-STOP-00265</t>
        </is>
      </c>
      <c r="B266" t="inlineStr">
        <is>
          <t>STOP-PRE-00089</t>
        </is>
      </c>
      <c r="C266" t="inlineStr">
        <is>
          <t>LINE-S01-PRE-20251006</t>
        </is>
      </c>
      <c r="D266" t="inlineStr">
        <is>
          <t>SHIFT-PRE-20251006</t>
        </is>
      </c>
      <c r="E266" t="inlineStr">
        <is>
          <t>LINE-S01</t>
        </is>
      </c>
      <c r="F266" t="inlineStr">
        <is>
          <t>改善前</t>
        </is>
      </c>
      <c r="G266" s="57" t="n">
        <v>45936</v>
      </c>
      <c r="H266" t="inlineStr">
        <is>
          <t>智能终端系列</t>
        </is>
      </c>
      <c r="I266" t="inlineStr">
        <is>
          <t>KK250</t>
        </is>
      </c>
      <c r="J266" t="inlineStr">
        <is>
          <t>FAILURE</t>
        </is>
      </c>
      <c r="K266" t="inlineStr">
        <is>
          <t>Unplanned</t>
        </is>
      </c>
      <c r="L266" t="inlineStr">
        <is>
          <t>SILO</t>
        </is>
      </c>
      <c r="M266" t="inlineStr">
        <is>
          <t>供料系统</t>
        </is>
      </c>
      <c r="N266" t="inlineStr">
        <is>
          <t>AUTOMATION FAILURE</t>
        </is>
      </c>
      <c r="O266" s="59" t="n">
        <v>45936.47569444445</v>
      </c>
      <c r="P266" s="59" t="n">
        <v>45936.47763888889</v>
      </c>
      <c r="Q266" s="60" t="n">
        <v>2.8</v>
      </c>
      <c r="R266" s="60" t="n">
        <v>0.8771</v>
      </c>
      <c r="S266" t="inlineStr">
        <is>
          <t>团队模拟数据（基于公开单线数据派生）</t>
        </is>
      </c>
      <c r="T266" t="inlineStr">
        <is>
          <t>SIM-v2.2-20260807-20260804</t>
        </is>
      </c>
      <c r="U266" t="inlineStr">
        <is>
          <t>https://zenodo.org/records/17855209</t>
        </is>
      </c>
      <c r="V266" t="inlineStr">
        <is>
          <t>LINE-S01-PRE-20251006</t>
        </is>
      </c>
      <c r="W266" t="inlineStr">
        <is>
          <t>已关联</t>
        </is>
      </c>
      <c r="X266" t="inlineStr">
        <is>
          <t>按班次口径判断</t>
        </is>
      </c>
      <c r="Z266" t="inlineStr">
        <is>
          <t>否</t>
        </is>
      </c>
    </row>
    <row r="267">
      <c r="A267" t="inlineStr">
        <is>
          <t>SIM-STOP-00266</t>
        </is>
      </c>
      <c r="B267" t="inlineStr">
        <is>
          <t>STOP-PRE-00089</t>
        </is>
      </c>
      <c r="C267" t="inlineStr">
        <is>
          <t>LINE-S02-PRE-20251006</t>
        </is>
      </c>
      <c r="D267" t="inlineStr">
        <is>
          <t>SHIFT-PRE-20251006</t>
        </is>
      </c>
      <c r="E267" t="inlineStr">
        <is>
          <t>LINE-S02</t>
        </is>
      </c>
      <c r="F267" t="inlineStr">
        <is>
          <t>改善前</t>
        </is>
      </c>
      <c r="G267" s="57" t="n">
        <v>45936</v>
      </c>
      <c r="H267" t="inlineStr">
        <is>
          <t>视觉设备系列</t>
        </is>
      </c>
      <c r="I267" t="inlineStr">
        <is>
          <t>KK250</t>
        </is>
      </c>
      <c r="J267" t="inlineStr">
        <is>
          <t>FAILURE</t>
        </is>
      </c>
      <c r="K267" t="inlineStr">
        <is>
          <t>Unplanned</t>
        </is>
      </c>
      <c r="L267" t="inlineStr">
        <is>
          <t>SILO</t>
        </is>
      </c>
      <c r="M267" t="inlineStr">
        <is>
          <t>供料系统</t>
        </is>
      </c>
      <c r="N267" t="inlineStr">
        <is>
          <t>AUTOMATION FAILURE</t>
        </is>
      </c>
      <c r="O267" s="59" t="n">
        <v>45936.48958333334</v>
      </c>
      <c r="P267" s="59" t="n">
        <v>45936.49243055555</v>
      </c>
      <c r="Q267" s="60" t="n">
        <v>4.1</v>
      </c>
      <c r="R267" s="60" t="n">
        <v>1.2825</v>
      </c>
      <c r="S267" t="inlineStr">
        <is>
          <t>团队模拟数据（基于公开单线数据派生）</t>
        </is>
      </c>
      <c r="T267" t="inlineStr">
        <is>
          <t>SIM-v2.2-20260807-20260804</t>
        </is>
      </c>
      <c r="U267" t="inlineStr">
        <is>
          <t>https://zenodo.org/records/17855209</t>
        </is>
      </c>
      <c r="V267" t="inlineStr">
        <is>
          <t>LINE-S02-PRE-20251006</t>
        </is>
      </c>
      <c r="W267" t="inlineStr">
        <is>
          <t>已关联</t>
        </is>
      </c>
      <c r="X267" t="inlineStr">
        <is>
          <t>按班次口径判断</t>
        </is>
      </c>
      <c r="Z267" t="inlineStr">
        <is>
          <t>否</t>
        </is>
      </c>
    </row>
    <row r="268">
      <c r="A268" t="inlineStr">
        <is>
          <t>SIM-STOP-00267</t>
        </is>
      </c>
      <c r="B268" t="inlineStr">
        <is>
          <t>STOP-PRE-00089</t>
        </is>
      </c>
      <c r="C268" t="inlineStr">
        <is>
          <t>LINE-S03-PRE-20251006</t>
        </is>
      </c>
      <c r="D268" t="inlineStr">
        <is>
          <t>SHIFT-PRE-20251006</t>
        </is>
      </c>
      <c r="E268" t="inlineStr">
        <is>
          <t>LINE-S03</t>
        </is>
      </c>
      <c r="F268" t="inlineStr">
        <is>
          <t>改善前</t>
        </is>
      </c>
      <c r="G268" s="57" t="n">
        <v>45936</v>
      </c>
      <c r="H268" t="inlineStr">
        <is>
          <t>音频模组系列</t>
        </is>
      </c>
      <c r="I268" t="inlineStr">
        <is>
          <t>KK250</t>
        </is>
      </c>
      <c r="J268" t="inlineStr">
        <is>
          <t>FAILURE</t>
        </is>
      </c>
      <c r="K268" t="inlineStr">
        <is>
          <t>Unplanned</t>
        </is>
      </c>
      <c r="L268" t="inlineStr">
        <is>
          <t>SILO</t>
        </is>
      </c>
      <c r="M268" t="inlineStr">
        <is>
          <t>供料系统</t>
        </is>
      </c>
      <c r="N268" t="inlineStr">
        <is>
          <t>AUTOMATION FAILURE</t>
        </is>
      </c>
      <c r="O268" s="59" t="n">
        <v>45936.50347222222</v>
      </c>
      <c r="P268" s="59" t="n">
        <v>45936.50569444444</v>
      </c>
      <c r="Q268" s="60" t="n">
        <v>3.2</v>
      </c>
      <c r="R268" s="60" t="n">
        <v>0.9909</v>
      </c>
      <c r="S268" t="inlineStr">
        <is>
          <t>团队模拟数据（基于公开单线数据派生）</t>
        </is>
      </c>
      <c r="T268" t="inlineStr">
        <is>
          <t>SIM-v2.2-20260807-20260804</t>
        </is>
      </c>
      <c r="U268" t="inlineStr">
        <is>
          <t>https://zenodo.org/records/17855209</t>
        </is>
      </c>
      <c r="V268" t="inlineStr">
        <is>
          <t>LINE-S03-PRE-20251006</t>
        </is>
      </c>
      <c r="W268" t="inlineStr">
        <is>
          <t>已关联</t>
        </is>
      </c>
      <c r="X268" t="inlineStr">
        <is>
          <t>按班次口径判断</t>
        </is>
      </c>
      <c r="Z268" t="inlineStr">
        <is>
          <t>否</t>
        </is>
      </c>
    </row>
    <row r="269">
      <c r="A269" t="inlineStr">
        <is>
          <t>SIM-STOP-00268</t>
        </is>
      </c>
      <c r="B269" t="inlineStr">
        <is>
          <t>STOP-PRE-00090</t>
        </is>
      </c>
      <c r="C269" t="inlineStr">
        <is>
          <t>LINE-S01-PRE-20251006</t>
        </is>
      </c>
      <c r="D269" t="inlineStr">
        <is>
          <t>SHIFT-PRE-20251006</t>
        </is>
      </c>
      <c r="E269" t="inlineStr">
        <is>
          <t>LINE-S01</t>
        </is>
      </c>
      <c r="F269" t="inlineStr">
        <is>
          <t>改善前</t>
        </is>
      </c>
      <c r="G269" s="57" t="n">
        <v>45936</v>
      </c>
      <c r="H269" t="inlineStr">
        <is>
          <t>智能终端系列</t>
        </is>
      </c>
      <c r="I269" t="inlineStr">
        <is>
          <t>KK250</t>
        </is>
      </c>
      <c r="J269" t="inlineStr">
        <is>
          <t>MATERIALS</t>
        </is>
      </c>
      <c r="K269" t="inlineStr">
        <is>
          <t>Unplanned</t>
        </is>
      </c>
      <c r="L269" t="inlineStr">
        <is>
          <t>HACKING STATION</t>
        </is>
      </c>
      <c r="M269" t="inlineStr">
        <is>
          <t>上下料工位</t>
        </is>
      </c>
      <c r="N269" t="inlineStr">
        <is>
          <t>MANUAL BRICK HANDLING</t>
        </is>
      </c>
      <c r="O269" s="59" t="n">
        <v>45936.49652777778</v>
      </c>
      <c r="P269" s="59" t="n">
        <v>45936.49993055555</v>
      </c>
      <c r="Q269" s="60" t="n">
        <v>4.9</v>
      </c>
      <c r="R269" s="60" t="n">
        <v>0.9114</v>
      </c>
      <c r="S269" t="inlineStr">
        <is>
          <t>团队模拟数据（基于公开单线数据派生）</t>
        </is>
      </c>
      <c r="T269" t="inlineStr">
        <is>
          <t>SIM-v2.2-20260807-20260804</t>
        </is>
      </c>
      <c r="U269" t="inlineStr">
        <is>
          <t>https://zenodo.org/records/17855209</t>
        </is>
      </c>
      <c r="V269" t="inlineStr">
        <is>
          <t>LINE-S01-PRE-20251006</t>
        </is>
      </c>
      <c r="W269" t="inlineStr">
        <is>
          <t>已关联</t>
        </is>
      </c>
      <c r="X269" t="inlineStr">
        <is>
          <t>按班次口径判断</t>
        </is>
      </c>
      <c r="Z269" t="inlineStr">
        <is>
          <t>否</t>
        </is>
      </c>
    </row>
    <row r="270">
      <c r="A270" t="inlineStr">
        <is>
          <t>SIM-STOP-00269</t>
        </is>
      </c>
      <c r="B270" t="inlineStr">
        <is>
          <t>STOP-PRE-00090</t>
        </is>
      </c>
      <c r="C270" t="inlineStr">
        <is>
          <t>LINE-S02-PRE-20251006</t>
        </is>
      </c>
      <c r="D270" t="inlineStr">
        <is>
          <t>SHIFT-PRE-20251006</t>
        </is>
      </c>
      <c r="E270" t="inlineStr">
        <is>
          <t>LINE-S02</t>
        </is>
      </c>
      <c r="F270" t="inlineStr">
        <is>
          <t>改善前</t>
        </is>
      </c>
      <c r="G270" s="57" t="n">
        <v>45936</v>
      </c>
      <c r="H270" t="inlineStr">
        <is>
          <t>视觉设备系列</t>
        </is>
      </c>
      <c r="I270" t="inlineStr">
        <is>
          <t>KK250</t>
        </is>
      </c>
      <c r="J270" t="inlineStr">
        <is>
          <t>MATERIALS</t>
        </is>
      </c>
      <c r="K270" t="inlineStr">
        <is>
          <t>Unplanned</t>
        </is>
      </c>
      <c r="L270" t="inlineStr">
        <is>
          <t>HACKING STATION</t>
        </is>
      </c>
      <c r="M270" t="inlineStr">
        <is>
          <t>上下料工位</t>
        </is>
      </c>
      <c r="N270" t="inlineStr">
        <is>
          <t>MANUAL BRICK HANDLING</t>
        </is>
      </c>
      <c r="O270" s="59" t="n">
        <v>45936.51041666666</v>
      </c>
      <c r="P270" s="59" t="n">
        <v>45936.51541666667</v>
      </c>
      <c r="Q270" s="60" t="n">
        <v>7.2</v>
      </c>
      <c r="R270" s="60" t="n">
        <v>1.335</v>
      </c>
      <c r="S270" t="inlineStr">
        <is>
          <t>团队模拟数据（基于公开单线数据派生）</t>
        </is>
      </c>
      <c r="T270" t="inlineStr">
        <is>
          <t>SIM-v2.2-20260807-20260804</t>
        </is>
      </c>
      <c r="U270" t="inlineStr">
        <is>
          <t>https://zenodo.org/records/17855209</t>
        </is>
      </c>
      <c r="V270" t="inlineStr">
        <is>
          <t>LINE-S02-PRE-20251006</t>
        </is>
      </c>
      <c r="W270" t="inlineStr">
        <is>
          <t>已关联</t>
        </is>
      </c>
      <c r="X270" t="inlineStr">
        <is>
          <t>按班次口径判断</t>
        </is>
      </c>
      <c r="Z270" t="inlineStr">
        <is>
          <t>否</t>
        </is>
      </c>
    </row>
    <row r="271">
      <c r="A271" t="inlineStr">
        <is>
          <t>SIM-STOP-00270</t>
        </is>
      </c>
      <c r="B271" t="inlineStr">
        <is>
          <t>STOP-PRE-00090</t>
        </is>
      </c>
      <c r="C271" t="inlineStr">
        <is>
          <t>LINE-S03-PRE-20251006</t>
        </is>
      </c>
      <c r="D271" t="inlineStr">
        <is>
          <t>SHIFT-PRE-20251006</t>
        </is>
      </c>
      <c r="E271" t="inlineStr">
        <is>
          <t>LINE-S03</t>
        </is>
      </c>
      <c r="F271" t="inlineStr">
        <is>
          <t>改善前</t>
        </is>
      </c>
      <c r="G271" s="57" t="n">
        <v>45936</v>
      </c>
      <c r="H271" t="inlineStr">
        <is>
          <t>音频模组系列</t>
        </is>
      </c>
      <c r="I271" t="inlineStr">
        <is>
          <t>KK250</t>
        </is>
      </c>
      <c r="J271" t="inlineStr">
        <is>
          <t>MATERIALS</t>
        </is>
      </c>
      <c r="K271" t="inlineStr">
        <is>
          <t>Unplanned</t>
        </is>
      </c>
      <c r="L271" t="inlineStr">
        <is>
          <t>HACKING STATION</t>
        </is>
      </c>
      <c r="M271" t="inlineStr">
        <is>
          <t>上下料工位</t>
        </is>
      </c>
      <c r="N271" t="inlineStr">
        <is>
          <t>MANUAL BRICK HANDLING</t>
        </is>
      </c>
      <c r="O271" s="59" t="n">
        <v>45936.52430555555</v>
      </c>
      <c r="P271" s="59" t="n">
        <v>45936.52868055556</v>
      </c>
      <c r="Q271" s="60" t="n">
        <v>6.3</v>
      </c>
      <c r="R271" s="60" t="n">
        <v>1.1731</v>
      </c>
      <c r="S271" t="inlineStr">
        <is>
          <t>团队模拟数据（基于公开单线数据派生）</t>
        </is>
      </c>
      <c r="T271" t="inlineStr">
        <is>
          <t>SIM-v2.2-20260807-20260804</t>
        </is>
      </c>
      <c r="U271" t="inlineStr">
        <is>
          <t>https://zenodo.org/records/17855209</t>
        </is>
      </c>
      <c r="V271" t="inlineStr">
        <is>
          <t>LINE-S03-PRE-20251006</t>
        </is>
      </c>
      <c r="W271" t="inlineStr">
        <is>
          <t>已关联</t>
        </is>
      </c>
      <c r="X271" t="inlineStr">
        <is>
          <t>按班次口径判断</t>
        </is>
      </c>
      <c r="Z271" t="inlineStr">
        <is>
          <t>否</t>
        </is>
      </c>
    </row>
    <row r="272">
      <c r="A272" t="inlineStr">
        <is>
          <t>SIM-STOP-00271</t>
        </is>
      </c>
      <c r="B272" t="inlineStr">
        <is>
          <t>STOP-PRE-00091</t>
        </is>
      </c>
      <c r="C272" t="inlineStr">
        <is>
          <t>LINE-S01-PRE-20251006</t>
        </is>
      </c>
      <c r="D272" t="inlineStr">
        <is>
          <t>SHIFT-PRE-20251006</t>
        </is>
      </c>
      <c r="E272" t="inlineStr">
        <is>
          <t>LINE-S01</t>
        </is>
      </c>
      <c r="F272" t="inlineStr">
        <is>
          <t>改善前</t>
        </is>
      </c>
      <c r="G272" s="57" t="n">
        <v>45936</v>
      </c>
      <c r="H272" t="inlineStr">
        <is>
          <t>智能终端系列</t>
        </is>
      </c>
      <c r="I272" t="inlineStr">
        <is>
          <t>KK200-1</t>
        </is>
      </c>
      <c r="J272" t="inlineStr">
        <is>
          <t>SETUPS-CHANGEOVERS</t>
        </is>
      </c>
      <c r="K272" t="inlineStr">
        <is>
          <t>Planned - Included in OEE</t>
        </is>
      </c>
      <c r="L272" t="inlineStr">
        <is>
          <t>CUTTER</t>
        </is>
      </c>
      <c r="M272" t="inlineStr">
        <is>
          <t>切割/分板工位</t>
        </is>
      </c>
      <c r="N272" t="inlineStr">
        <is>
          <t>MATERIAL CHANGEOVER</t>
        </is>
      </c>
      <c r="O272" s="59" t="n">
        <v>45936.51319444444</v>
      </c>
      <c r="P272" s="59" t="n">
        <v>45936.52326388889</v>
      </c>
      <c r="Q272" s="60" t="n">
        <v>14.5</v>
      </c>
      <c r="R272" s="60" t="n">
        <v>0.9284</v>
      </c>
      <c r="S272" t="inlineStr">
        <is>
          <t>团队模拟数据（基于公开单线数据派生）</t>
        </is>
      </c>
      <c r="T272" t="inlineStr">
        <is>
          <t>SIM-v2.2-20260807-20260804</t>
        </is>
      </c>
      <c r="U272" t="inlineStr">
        <is>
          <t>https://zenodo.org/records/17855209</t>
        </is>
      </c>
      <c r="V272" t="inlineStr">
        <is>
          <t>LINE-S01-PRE-20251006</t>
        </is>
      </c>
      <c r="W272" t="inlineStr">
        <is>
          <t>已关联</t>
        </is>
      </c>
      <c r="X272" t="inlineStr">
        <is>
          <t>按班次口径判断</t>
        </is>
      </c>
      <c r="Z272" t="inlineStr">
        <is>
          <t>是</t>
        </is>
      </c>
      <c r="AA272">
        <f>IFERROR(VLOOKUP(N272,'18_换产标准_模拟'!$B$2:$F$4,3,FALSE),"")</f>
        <v/>
      </c>
      <c r="AB272">
        <f>IFERROR(MAX(Q272-AA272,0),"")</f>
        <v/>
      </c>
      <c r="AC272">
        <f>IFERROR(IF(AB272=0,"达标",IF(AB272&lt;=VLOOKUP(N272,'18_换产标准_模拟'!$B$2:$F$4,4,FALSE)-VLOOKUP(N272,'18_换产标准_模拟'!$B$2:$F$4,3,FALSE),"轻微超时",IF(AB272&lt;=VLOOKUP(N272,'18_换产标准_模拟'!$B$2:$F$4,5,FALSE)-VLOOKUP(N272,'18_换产标准_模拟'!$B$2:$F$4,3,FALSE),"超时","严重超时"))),"")</f>
        <v/>
      </c>
      <c r="AD272">
        <f>IFERROR(INDEX('18_换产标准_模拟'!$A$2:$A$4,MATCH(N272,'18_换产标准_模拟'!$B$2:$B$4,0)),"")</f>
        <v/>
      </c>
      <c r="AE272" t="inlineStr">
        <is>
          <t>团队模拟数据</t>
        </is>
      </c>
    </row>
    <row r="273">
      <c r="A273" t="inlineStr">
        <is>
          <t>SIM-STOP-00272</t>
        </is>
      </c>
      <c r="B273" t="inlineStr">
        <is>
          <t>STOP-PRE-00091</t>
        </is>
      </c>
      <c r="C273" t="inlineStr">
        <is>
          <t>LINE-S02-PRE-20251006</t>
        </is>
      </c>
      <c r="D273" t="inlineStr">
        <is>
          <t>SHIFT-PRE-20251006</t>
        </is>
      </c>
      <c r="E273" t="inlineStr">
        <is>
          <t>LINE-S02</t>
        </is>
      </c>
      <c r="F273" t="inlineStr">
        <is>
          <t>改善前</t>
        </is>
      </c>
      <c r="G273" s="57" t="n">
        <v>45936</v>
      </c>
      <c r="H273" t="inlineStr">
        <is>
          <t>视觉设备系列</t>
        </is>
      </c>
      <c r="I273" t="inlineStr">
        <is>
          <t>KK200-1</t>
        </is>
      </c>
      <c r="J273" t="inlineStr">
        <is>
          <t>SETUPS-CHANGEOVERS</t>
        </is>
      </c>
      <c r="K273" t="inlineStr">
        <is>
          <t>Planned - Included in OEE</t>
        </is>
      </c>
      <c r="L273" t="inlineStr">
        <is>
          <t>CUTTER</t>
        </is>
      </c>
      <c r="M273" t="inlineStr">
        <is>
          <t>切割/分板工位</t>
        </is>
      </c>
      <c r="N273" t="inlineStr">
        <is>
          <t>MATERIAL CHANGEOVER</t>
        </is>
      </c>
      <c r="O273" s="59" t="n">
        <v>45936.52708333333</v>
      </c>
      <c r="P273" s="59" t="n">
        <v>45936.53847222222</v>
      </c>
      <c r="Q273" s="60" t="n">
        <v>16.4</v>
      </c>
      <c r="R273" s="60" t="n">
        <v>1.0483</v>
      </c>
      <c r="S273" t="inlineStr">
        <is>
          <t>团队模拟数据（基于公开单线数据派生）</t>
        </is>
      </c>
      <c r="T273" t="inlineStr">
        <is>
          <t>SIM-v2.2-20260807-20260804</t>
        </is>
      </c>
      <c r="U273" t="inlineStr">
        <is>
          <t>https://zenodo.org/records/17855209</t>
        </is>
      </c>
      <c r="V273" t="inlineStr">
        <is>
          <t>LINE-S02-PRE-20251006</t>
        </is>
      </c>
      <c r="W273" t="inlineStr">
        <is>
          <t>已关联</t>
        </is>
      </c>
      <c r="X273" t="inlineStr">
        <is>
          <t>按班次口径判断</t>
        </is>
      </c>
      <c r="Z273" t="inlineStr">
        <is>
          <t>是</t>
        </is>
      </c>
      <c r="AA273">
        <f>IFERROR(VLOOKUP(N273,'18_换产标准_模拟'!$B$2:$F$4,3,FALSE),"")</f>
        <v/>
      </c>
      <c r="AB273">
        <f>IFERROR(MAX(Q273-AA273,0),"")</f>
        <v/>
      </c>
      <c r="AC273">
        <f>IFERROR(IF(AB273=0,"达标",IF(AB273&lt;=VLOOKUP(N273,'18_换产标准_模拟'!$B$2:$F$4,4,FALSE)-VLOOKUP(N273,'18_换产标准_模拟'!$B$2:$F$4,3,FALSE),"轻微超时",IF(AB273&lt;=VLOOKUP(N273,'18_换产标准_模拟'!$B$2:$F$4,5,FALSE)-VLOOKUP(N273,'18_换产标准_模拟'!$B$2:$F$4,3,FALSE),"超时","严重超时"))),"")</f>
        <v/>
      </c>
      <c r="AD273">
        <f>IFERROR(INDEX('18_换产标准_模拟'!$A$2:$A$4,MATCH(N273,'18_换产标准_模拟'!$B$2:$B$4,0)),"")</f>
        <v/>
      </c>
      <c r="AE273" t="inlineStr">
        <is>
          <t>团队模拟数据</t>
        </is>
      </c>
    </row>
    <row r="274">
      <c r="A274" t="inlineStr">
        <is>
          <t>SIM-STOP-00273</t>
        </is>
      </c>
      <c r="B274" t="inlineStr">
        <is>
          <t>STOP-PRE-00091</t>
        </is>
      </c>
      <c r="C274" t="inlineStr">
        <is>
          <t>LINE-S03-PRE-20251006</t>
        </is>
      </c>
      <c r="D274" t="inlineStr">
        <is>
          <t>SHIFT-PRE-20251006</t>
        </is>
      </c>
      <c r="E274" t="inlineStr">
        <is>
          <t>LINE-S03</t>
        </is>
      </c>
      <c r="F274" t="inlineStr">
        <is>
          <t>改善前</t>
        </is>
      </c>
      <c r="G274" s="57" t="n">
        <v>45936</v>
      </c>
      <c r="H274" t="inlineStr">
        <is>
          <t>音频模组系列</t>
        </is>
      </c>
      <c r="I274" t="inlineStr">
        <is>
          <t>KK200-1</t>
        </is>
      </c>
      <c r="J274" t="inlineStr">
        <is>
          <t>SETUPS-CHANGEOVERS</t>
        </is>
      </c>
      <c r="K274" t="inlineStr">
        <is>
          <t>Planned - Included in OEE</t>
        </is>
      </c>
      <c r="L274" t="inlineStr">
        <is>
          <t>CUTTER</t>
        </is>
      </c>
      <c r="M274" t="inlineStr">
        <is>
          <t>切割/分板工位</t>
        </is>
      </c>
      <c r="N274" t="inlineStr">
        <is>
          <t>MATERIAL CHANGEOVER</t>
        </is>
      </c>
      <c r="O274" s="59" t="n">
        <v>45936.54097222222</v>
      </c>
      <c r="P274" s="59" t="n">
        <v>45936.55159722222</v>
      </c>
      <c r="Q274" s="60" t="n">
        <v>15.3</v>
      </c>
      <c r="R274" s="60" t="n">
        <v>0.9833</v>
      </c>
      <c r="S274" t="inlineStr">
        <is>
          <t>团队模拟数据（基于公开单线数据派生）</t>
        </is>
      </c>
      <c r="T274" t="inlineStr">
        <is>
          <t>SIM-v2.2-20260807-20260804</t>
        </is>
      </c>
      <c r="U274" t="inlineStr">
        <is>
          <t>https://zenodo.org/records/17855209</t>
        </is>
      </c>
      <c r="V274" t="inlineStr">
        <is>
          <t>LINE-S03-PRE-20251006</t>
        </is>
      </c>
      <c r="W274" t="inlineStr">
        <is>
          <t>已关联</t>
        </is>
      </c>
      <c r="X274" t="inlineStr">
        <is>
          <t>按班次口径判断</t>
        </is>
      </c>
      <c r="Z274" t="inlineStr">
        <is>
          <t>是</t>
        </is>
      </c>
      <c r="AA274">
        <f>IFERROR(VLOOKUP(N274,'18_换产标准_模拟'!$B$2:$F$4,3,FALSE),"")</f>
        <v/>
      </c>
      <c r="AB274">
        <f>IFERROR(MAX(Q274-AA274,0),"")</f>
        <v/>
      </c>
      <c r="AC274">
        <f>IFERROR(IF(AB274=0,"达标",IF(AB274&lt;=VLOOKUP(N274,'18_换产标准_模拟'!$B$2:$F$4,4,FALSE)-VLOOKUP(N274,'18_换产标准_模拟'!$B$2:$F$4,3,FALSE),"轻微超时",IF(AB274&lt;=VLOOKUP(N274,'18_换产标准_模拟'!$B$2:$F$4,5,FALSE)-VLOOKUP(N274,'18_换产标准_模拟'!$B$2:$F$4,3,FALSE),"超时","严重超时"))),"")</f>
        <v/>
      </c>
      <c r="AD274">
        <f>IFERROR(INDEX('18_换产标准_模拟'!$A$2:$A$4,MATCH(N274,'18_换产标准_模拟'!$B$2:$B$4,0)),"")</f>
        <v/>
      </c>
      <c r="AE274" t="inlineStr">
        <is>
          <t>团队模拟数据</t>
        </is>
      </c>
    </row>
    <row r="275">
      <c r="A275" t="inlineStr">
        <is>
          <t>SIM-STOP-00274</t>
        </is>
      </c>
      <c r="B275" t="inlineStr">
        <is>
          <t>STOP-PRE-00092</t>
        </is>
      </c>
      <c r="C275" t="inlineStr">
        <is>
          <t>LINE-S01-PRE-20251006</t>
        </is>
      </c>
      <c r="D275" t="inlineStr">
        <is>
          <t>SHIFT-PRE-20251006</t>
        </is>
      </c>
      <c r="E275" t="inlineStr">
        <is>
          <t>LINE-S01</t>
        </is>
      </c>
      <c r="F275" t="inlineStr">
        <is>
          <t>改善前</t>
        </is>
      </c>
      <c r="G275" s="57" t="n">
        <v>45936</v>
      </c>
      <c r="H275" t="inlineStr">
        <is>
          <t>智能终端系列</t>
        </is>
      </c>
      <c r="I275" t="inlineStr">
        <is>
          <t>KK200-1</t>
        </is>
      </c>
      <c r="J275" t="inlineStr">
        <is>
          <t>MATERIALS</t>
        </is>
      </c>
      <c r="K275" t="inlineStr">
        <is>
          <t>Unplanned</t>
        </is>
      </c>
      <c r="L275" t="inlineStr">
        <is>
          <t>HACKING STATION</t>
        </is>
      </c>
      <c r="M275" t="inlineStr">
        <is>
          <t>上下料工位</t>
        </is>
      </c>
      <c r="N275" t="inlineStr">
        <is>
          <t>MANUAL BRICK HANDLING</t>
        </is>
      </c>
      <c r="O275" s="59" t="n">
        <v>45936.60694444444</v>
      </c>
      <c r="P275" s="59" t="n">
        <v>45936.61083333333</v>
      </c>
      <c r="Q275" s="60" t="n">
        <v>5.6</v>
      </c>
      <c r="R275" s="60" t="n">
        <v>0.8869</v>
      </c>
      <c r="S275" t="inlineStr">
        <is>
          <t>团队模拟数据（基于公开单线数据派生）</t>
        </is>
      </c>
      <c r="T275" t="inlineStr">
        <is>
          <t>SIM-v2.2-20260807-20260804</t>
        </is>
      </c>
      <c r="U275" t="inlineStr">
        <is>
          <t>https://zenodo.org/records/17855209</t>
        </is>
      </c>
      <c r="V275" t="inlineStr">
        <is>
          <t>LINE-S01-PRE-20251006</t>
        </is>
      </c>
      <c r="W275" t="inlineStr">
        <is>
          <t>已关联</t>
        </is>
      </c>
      <c r="X275" t="inlineStr">
        <is>
          <t>按班次口径判断</t>
        </is>
      </c>
      <c r="Z275" t="inlineStr">
        <is>
          <t>否</t>
        </is>
      </c>
    </row>
    <row r="276">
      <c r="A276" t="inlineStr">
        <is>
          <t>SIM-STOP-00275</t>
        </is>
      </c>
      <c r="B276" t="inlineStr">
        <is>
          <t>STOP-PRE-00092</t>
        </is>
      </c>
      <c r="C276" t="inlineStr">
        <is>
          <t>LINE-S02-PRE-20251006</t>
        </is>
      </c>
      <c r="D276" t="inlineStr">
        <is>
          <t>SHIFT-PRE-20251006</t>
        </is>
      </c>
      <c r="E276" t="inlineStr">
        <is>
          <t>LINE-S02</t>
        </is>
      </c>
      <c r="F276" t="inlineStr">
        <is>
          <t>改善前</t>
        </is>
      </c>
      <c r="G276" s="57" t="n">
        <v>45936</v>
      </c>
      <c r="H276" t="inlineStr">
        <is>
          <t>视觉设备系列</t>
        </is>
      </c>
      <c r="I276" t="inlineStr">
        <is>
          <t>KK200-1</t>
        </is>
      </c>
      <c r="J276" t="inlineStr">
        <is>
          <t>MATERIALS</t>
        </is>
      </c>
      <c r="K276" t="inlineStr">
        <is>
          <t>Unplanned</t>
        </is>
      </c>
      <c r="L276" t="inlineStr">
        <is>
          <t>HACKING STATION</t>
        </is>
      </c>
      <c r="M276" t="inlineStr">
        <is>
          <t>上下料工位</t>
        </is>
      </c>
      <c r="N276" t="inlineStr">
        <is>
          <t>MANUAL BRICK HANDLING</t>
        </is>
      </c>
      <c r="O276" s="59" t="n">
        <v>45936.62083333333</v>
      </c>
      <c r="P276" s="59" t="n">
        <v>45936.62652777778</v>
      </c>
      <c r="Q276" s="60" t="n">
        <v>8.199999999999999</v>
      </c>
      <c r="R276" s="60" t="n">
        <v>1.2975</v>
      </c>
      <c r="S276" t="inlineStr">
        <is>
          <t>团队模拟数据（基于公开单线数据派生）</t>
        </is>
      </c>
      <c r="T276" t="inlineStr">
        <is>
          <t>SIM-v2.2-20260807-20260804</t>
        </is>
      </c>
      <c r="U276" t="inlineStr">
        <is>
          <t>https://zenodo.org/records/17855209</t>
        </is>
      </c>
      <c r="V276" t="inlineStr">
        <is>
          <t>LINE-S02-PRE-20251006</t>
        </is>
      </c>
      <c r="W276" t="inlineStr">
        <is>
          <t>已关联</t>
        </is>
      </c>
      <c r="X276" t="inlineStr">
        <is>
          <t>按班次口径判断</t>
        </is>
      </c>
      <c r="Z276" t="inlineStr">
        <is>
          <t>否</t>
        </is>
      </c>
    </row>
    <row r="277">
      <c r="A277" t="inlineStr">
        <is>
          <t>SIM-STOP-00276</t>
        </is>
      </c>
      <c r="B277" t="inlineStr">
        <is>
          <t>STOP-PRE-00092</t>
        </is>
      </c>
      <c r="C277" t="inlineStr">
        <is>
          <t>LINE-S03-PRE-20251006</t>
        </is>
      </c>
      <c r="D277" t="inlineStr">
        <is>
          <t>SHIFT-PRE-20251006</t>
        </is>
      </c>
      <c r="E277" t="inlineStr">
        <is>
          <t>LINE-S03</t>
        </is>
      </c>
      <c r="F277" t="inlineStr">
        <is>
          <t>改善前</t>
        </is>
      </c>
      <c r="G277" s="57" t="n">
        <v>45936</v>
      </c>
      <c r="H277" t="inlineStr">
        <is>
          <t>音频模组系列</t>
        </is>
      </c>
      <c r="I277" t="inlineStr">
        <is>
          <t>KK200-1</t>
        </is>
      </c>
      <c r="J277" t="inlineStr">
        <is>
          <t>MATERIALS</t>
        </is>
      </c>
      <c r="K277" t="inlineStr">
        <is>
          <t>Unplanned</t>
        </is>
      </c>
      <c r="L277" t="inlineStr">
        <is>
          <t>HACKING STATION</t>
        </is>
      </c>
      <c r="M277" t="inlineStr">
        <is>
          <t>上下料工位</t>
        </is>
      </c>
      <c r="N277" t="inlineStr">
        <is>
          <t>MANUAL BRICK HANDLING</t>
        </is>
      </c>
      <c r="O277" s="59" t="n">
        <v>45936.63472222222</v>
      </c>
      <c r="P277" s="59" t="n">
        <v>45936.63972222222</v>
      </c>
      <c r="Q277" s="60" t="n">
        <v>7.2</v>
      </c>
      <c r="R277" s="60" t="n">
        <v>1.142</v>
      </c>
      <c r="S277" t="inlineStr">
        <is>
          <t>团队模拟数据（基于公开单线数据派生）</t>
        </is>
      </c>
      <c r="T277" t="inlineStr">
        <is>
          <t>SIM-v2.2-20260807-20260804</t>
        </is>
      </c>
      <c r="U277" t="inlineStr">
        <is>
          <t>https://zenodo.org/records/17855209</t>
        </is>
      </c>
      <c r="V277" t="inlineStr">
        <is>
          <t>LINE-S03-PRE-20251006</t>
        </is>
      </c>
      <c r="W277" t="inlineStr">
        <is>
          <t>已关联</t>
        </is>
      </c>
      <c r="X277" t="inlineStr">
        <is>
          <t>按班次口径判断</t>
        </is>
      </c>
      <c r="Z277" t="inlineStr">
        <is>
          <t>否</t>
        </is>
      </c>
    </row>
    <row r="278">
      <c r="A278" t="inlineStr">
        <is>
          <t>SIM-STOP-00277</t>
        </is>
      </c>
      <c r="B278" t="inlineStr">
        <is>
          <t>STOP-PRE-00093</t>
        </is>
      </c>
      <c r="C278" t="inlineStr">
        <is>
          <t>LINE-S01-PRE-20251006</t>
        </is>
      </c>
      <c r="D278" t="inlineStr">
        <is>
          <t>SHIFT-PRE-20251006</t>
        </is>
      </c>
      <c r="E278" t="inlineStr">
        <is>
          <t>LINE-S01</t>
        </is>
      </c>
      <c r="F278" t="inlineStr">
        <is>
          <t>改善前</t>
        </is>
      </c>
      <c r="G278" s="57" t="n">
        <v>45936</v>
      </c>
      <c r="H278" t="inlineStr">
        <is>
          <t>智能终端系列</t>
        </is>
      </c>
      <c r="I278" t="inlineStr">
        <is>
          <t>KK200-1</t>
        </is>
      </c>
      <c r="J278" t="inlineStr">
        <is>
          <t>FAILURE</t>
        </is>
      </c>
      <c r="K278" t="inlineStr">
        <is>
          <t>Unplanned</t>
        </is>
      </c>
      <c r="L278" t="inlineStr">
        <is>
          <t>CUTTER</t>
        </is>
      </c>
      <c r="M278" t="inlineStr">
        <is>
          <t>切割/分板工位</t>
        </is>
      </c>
      <c r="N278" t="inlineStr">
        <is>
          <t>MECHANICAL FAILURE</t>
        </is>
      </c>
      <c r="O278" s="59" t="n">
        <v>45936.64375</v>
      </c>
      <c r="P278" s="59" t="n">
        <v>45936.65541666667</v>
      </c>
      <c r="Q278" s="60" t="n">
        <v>16.8</v>
      </c>
      <c r="R278" s="60" t="n">
        <v>0.9212</v>
      </c>
      <c r="S278" t="inlineStr">
        <is>
          <t>团队模拟数据（基于公开单线数据派生）</t>
        </is>
      </c>
      <c r="T278" t="inlineStr">
        <is>
          <t>SIM-v2.2-20260807-20260804</t>
        </is>
      </c>
      <c r="U278" t="inlineStr">
        <is>
          <t>https://zenodo.org/records/17855209</t>
        </is>
      </c>
      <c r="V278" t="inlineStr">
        <is>
          <t>LINE-S01-PRE-20251006</t>
        </is>
      </c>
      <c r="W278" t="inlineStr">
        <is>
          <t>已关联</t>
        </is>
      </c>
      <c r="X278" t="inlineStr">
        <is>
          <t>按班次口径判断</t>
        </is>
      </c>
      <c r="Z278" t="inlineStr">
        <is>
          <t>否</t>
        </is>
      </c>
    </row>
    <row r="279">
      <c r="A279" t="inlineStr">
        <is>
          <t>SIM-STOP-00278</t>
        </is>
      </c>
      <c r="B279" t="inlineStr">
        <is>
          <t>STOP-PRE-00093</t>
        </is>
      </c>
      <c r="C279" t="inlineStr">
        <is>
          <t>LINE-S02-PRE-20251006</t>
        </is>
      </c>
      <c r="D279" t="inlineStr">
        <is>
          <t>SHIFT-PRE-20251006</t>
        </is>
      </c>
      <c r="E279" t="inlineStr">
        <is>
          <t>LINE-S02</t>
        </is>
      </c>
      <c r="F279" t="inlineStr">
        <is>
          <t>改善前</t>
        </is>
      </c>
      <c r="G279" s="57" t="n">
        <v>45936</v>
      </c>
      <c r="H279" t="inlineStr">
        <is>
          <t>视觉设备系列</t>
        </is>
      </c>
      <c r="I279" t="inlineStr">
        <is>
          <t>KK200-1</t>
        </is>
      </c>
      <c r="J279" t="inlineStr">
        <is>
          <t>FAILURE</t>
        </is>
      </c>
      <c r="K279" t="inlineStr">
        <is>
          <t>Unplanned</t>
        </is>
      </c>
      <c r="L279" t="inlineStr">
        <is>
          <t>CUTTER</t>
        </is>
      </c>
      <c r="M279" t="inlineStr">
        <is>
          <t>切割/分板工位</t>
        </is>
      </c>
      <c r="N279" t="inlineStr">
        <is>
          <t>MECHANICAL FAILURE</t>
        </is>
      </c>
      <c r="O279" s="59" t="n">
        <v>45936.65763888889</v>
      </c>
      <c r="P279" s="59" t="n">
        <v>45936.67895833333</v>
      </c>
      <c r="Q279" s="60" t="n">
        <v>30.7</v>
      </c>
      <c r="R279" s="60" t="n">
        <v>1.6875</v>
      </c>
      <c r="S279" t="inlineStr">
        <is>
          <t>团队模拟数据（基于公开单线数据派生）</t>
        </is>
      </c>
      <c r="T279" t="inlineStr">
        <is>
          <t>SIM-v2.2-20260807-20260804</t>
        </is>
      </c>
      <c r="U279" t="inlineStr">
        <is>
          <t>https://zenodo.org/records/17855209</t>
        </is>
      </c>
      <c r="V279" t="inlineStr">
        <is>
          <t>LINE-S02-PRE-20251006</t>
        </is>
      </c>
      <c r="W279" t="inlineStr">
        <is>
          <t>已关联</t>
        </is>
      </c>
      <c r="X279" t="inlineStr">
        <is>
          <t>按班次口径判断</t>
        </is>
      </c>
      <c r="Z279" t="inlineStr">
        <is>
          <t>否</t>
        </is>
      </c>
    </row>
    <row r="280">
      <c r="A280" t="inlineStr">
        <is>
          <t>SIM-STOP-00279</t>
        </is>
      </c>
      <c r="B280" t="inlineStr">
        <is>
          <t>STOP-PRE-00093</t>
        </is>
      </c>
      <c r="C280" t="inlineStr">
        <is>
          <t>LINE-S03-PRE-20251006</t>
        </is>
      </c>
      <c r="D280" t="inlineStr">
        <is>
          <t>SHIFT-PRE-20251006</t>
        </is>
      </c>
      <c r="E280" t="inlineStr">
        <is>
          <t>LINE-S03</t>
        </is>
      </c>
      <c r="F280" t="inlineStr">
        <is>
          <t>改善前</t>
        </is>
      </c>
      <c r="G280" s="57" t="n">
        <v>45936</v>
      </c>
      <c r="H280" t="inlineStr">
        <is>
          <t>音频模组系列</t>
        </is>
      </c>
      <c r="I280" t="inlineStr">
        <is>
          <t>KK200-1</t>
        </is>
      </c>
      <c r="J280" t="inlineStr">
        <is>
          <t>FAILURE</t>
        </is>
      </c>
      <c r="K280" t="inlineStr">
        <is>
          <t>Unplanned</t>
        </is>
      </c>
      <c r="L280" t="inlineStr">
        <is>
          <t>CUTTER</t>
        </is>
      </c>
      <c r="M280" t="inlineStr">
        <is>
          <t>切割/分板工位</t>
        </is>
      </c>
      <c r="N280" t="inlineStr">
        <is>
          <t>MECHANICAL FAILURE</t>
        </is>
      </c>
      <c r="O280" s="59" t="n">
        <v>45936.67152777778</v>
      </c>
      <c r="P280" s="59" t="n">
        <v>45936.68333333333</v>
      </c>
      <c r="Q280" s="60" t="n">
        <v>17</v>
      </c>
      <c r="R280" s="60" t="n">
        <v>0.9364</v>
      </c>
      <c r="S280" t="inlineStr">
        <is>
          <t>团队模拟数据（基于公开单线数据派生）</t>
        </is>
      </c>
      <c r="T280" t="inlineStr">
        <is>
          <t>SIM-v2.2-20260807-20260804</t>
        </is>
      </c>
      <c r="U280" t="inlineStr">
        <is>
          <t>https://zenodo.org/records/17855209</t>
        </is>
      </c>
      <c r="V280" t="inlineStr">
        <is>
          <t>LINE-S03-PRE-20251006</t>
        </is>
      </c>
      <c r="W280" t="inlineStr">
        <is>
          <t>已关联</t>
        </is>
      </c>
      <c r="X280" t="inlineStr">
        <is>
          <t>按班次口径判断</t>
        </is>
      </c>
      <c r="Z280" t="inlineStr">
        <is>
          <t>否</t>
        </is>
      </c>
    </row>
    <row r="281">
      <c r="A281" t="inlineStr">
        <is>
          <t>SIM-STOP-00280</t>
        </is>
      </c>
      <c r="B281" t="inlineStr">
        <is>
          <t>STOP-PRE-00094</t>
        </is>
      </c>
      <c r="C281" t="inlineStr">
        <is>
          <t>LINE-S01-PRE-20251006</t>
        </is>
      </c>
      <c r="D281" t="inlineStr">
        <is>
          <t>SHIFT-PRE-20251006</t>
        </is>
      </c>
      <c r="E281" t="inlineStr">
        <is>
          <t>LINE-S01</t>
        </is>
      </c>
      <c r="F281" t="inlineStr">
        <is>
          <t>改善前</t>
        </is>
      </c>
      <c r="G281" s="57" t="n">
        <v>45936</v>
      </c>
      <c r="H281" t="inlineStr">
        <is>
          <t>智能终端系列</t>
        </is>
      </c>
      <c r="I281" t="inlineStr">
        <is>
          <t>KK200-1</t>
        </is>
      </c>
      <c r="J281" t="inlineStr">
        <is>
          <t>FAILURE</t>
        </is>
      </c>
      <c r="K281" t="inlineStr">
        <is>
          <t>Unplanned</t>
        </is>
      </c>
      <c r="L281" t="inlineStr">
        <is>
          <t>DRYER</t>
        </is>
      </c>
      <c r="M281" t="inlineStr">
        <is>
          <t>烘干/固化工位</t>
        </is>
      </c>
      <c r="N281" t="inlineStr">
        <is>
          <t>AUTOMATION FAILURE</t>
        </is>
      </c>
      <c r="O281" s="59" t="n">
        <v>45936.65902777778</v>
      </c>
      <c r="P281" s="59" t="n">
        <v>45936.66277777778</v>
      </c>
      <c r="Q281" s="60" t="n">
        <v>5.4</v>
      </c>
      <c r="R281" s="60" t="n">
        <v>0.8624000000000001</v>
      </c>
      <c r="S281" t="inlineStr">
        <is>
          <t>团队模拟数据（基于公开单线数据派生）</t>
        </is>
      </c>
      <c r="T281" t="inlineStr">
        <is>
          <t>SIM-v2.2-20260807-20260804</t>
        </is>
      </c>
      <c r="U281" t="inlineStr">
        <is>
          <t>https://zenodo.org/records/17855209</t>
        </is>
      </c>
      <c r="V281" t="inlineStr">
        <is>
          <t>LINE-S01-PRE-20251006</t>
        </is>
      </c>
      <c r="W281" t="inlineStr">
        <is>
          <t>已关联</t>
        </is>
      </c>
      <c r="X281" t="inlineStr">
        <is>
          <t>按班次口径判断</t>
        </is>
      </c>
      <c r="Z281" t="inlineStr">
        <is>
          <t>否</t>
        </is>
      </c>
    </row>
    <row r="282">
      <c r="A282" t="inlineStr">
        <is>
          <t>SIM-STOP-00281</t>
        </is>
      </c>
      <c r="B282" t="inlineStr">
        <is>
          <t>STOP-PRE-00094</t>
        </is>
      </c>
      <c r="C282" t="inlineStr">
        <is>
          <t>LINE-S02-PRE-20251006</t>
        </is>
      </c>
      <c r="D282" t="inlineStr">
        <is>
          <t>SHIFT-PRE-20251006</t>
        </is>
      </c>
      <c r="E282" t="inlineStr">
        <is>
          <t>LINE-S02</t>
        </is>
      </c>
      <c r="F282" t="inlineStr">
        <is>
          <t>改善前</t>
        </is>
      </c>
      <c r="G282" s="57" t="n">
        <v>45936</v>
      </c>
      <c r="H282" t="inlineStr">
        <is>
          <t>视觉设备系列</t>
        </is>
      </c>
      <c r="I282" t="inlineStr">
        <is>
          <t>KK200-1</t>
        </is>
      </c>
      <c r="J282" t="inlineStr">
        <is>
          <t>FAILURE</t>
        </is>
      </c>
      <c r="K282" t="inlineStr">
        <is>
          <t>Unplanned</t>
        </is>
      </c>
      <c r="L282" t="inlineStr">
        <is>
          <t>DRYER</t>
        </is>
      </c>
      <c r="M282" t="inlineStr">
        <is>
          <t>烘干/固化工位</t>
        </is>
      </c>
      <c r="N282" t="inlineStr">
        <is>
          <t>AUTOMATION FAILURE</t>
        </is>
      </c>
      <c r="O282" s="59" t="n">
        <v>45936.67291666667</v>
      </c>
      <c r="P282" s="59" t="n">
        <v>45936.67902777778</v>
      </c>
      <c r="Q282" s="60" t="n">
        <v>8.800000000000001</v>
      </c>
      <c r="R282" s="60" t="n">
        <v>1.4025</v>
      </c>
      <c r="S282" t="inlineStr">
        <is>
          <t>团队模拟数据（基于公开单线数据派生）</t>
        </is>
      </c>
      <c r="T282" t="inlineStr">
        <is>
          <t>SIM-v2.2-20260807-20260804</t>
        </is>
      </c>
      <c r="U282" t="inlineStr">
        <is>
          <t>https://zenodo.org/records/17855209</t>
        </is>
      </c>
      <c r="V282" t="inlineStr">
        <is>
          <t>LINE-S02-PRE-20251006</t>
        </is>
      </c>
      <c r="W282" t="inlineStr">
        <is>
          <t>已关联</t>
        </is>
      </c>
      <c r="X282" t="inlineStr">
        <is>
          <t>按班次口径判断</t>
        </is>
      </c>
      <c r="Z282" t="inlineStr">
        <is>
          <t>否</t>
        </is>
      </c>
    </row>
    <row r="283">
      <c r="A283" t="inlineStr">
        <is>
          <t>SIM-STOP-00282</t>
        </is>
      </c>
      <c r="B283" t="inlineStr">
        <is>
          <t>STOP-PRE-00094</t>
        </is>
      </c>
      <c r="C283" t="inlineStr">
        <is>
          <t>LINE-S03-PRE-20251006</t>
        </is>
      </c>
      <c r="D283" t="inlineStr">
        <is>
          <t>SHIFT-PRE-20251006</t>
        </is>
      </c>
      <c r="E283" t="inlineStr">
        <is>
          <t>LINE-S03</t>
        </is>
      </c>
      <c r="F283" t="inlineStr">
        <is>
          <t>改善前</t>
        </is>
      </c>
      <c r="G283" s="57" t="n">
        <v>45936</v>
      </c>
      <c r="H283" t="inlineStr">
        <is>
          <t>音频模组系列</t>
        </is>
      </c>
      <c r="I283" t="inlineStr">
        <is>
          <t>KK200-1</t>
        </is>
      </c>
      <c r="J283" t="inlineStr">
        <is>
          <t>FAILURE</t>
        </is>
      </c>
      <c r="K283" t="inlineStr">
        <is>
          <t>Unplanned</t>
        </is>
      </c>
      <c r="L283" t="inlineStr">
        <is>
          <t>DRYER</t>
        </is>
      </c>
      <c r="M283" t="inlineStr">
        <is>
          <t>烘干/固化工位</t>
        </is>
      </c>
      <c r="N283" t="inlineStr">
        <is>
          <t>AUTOMATION FAILURE</t>
        </is>
      </c>
      <c r="O283" s="59" t="n">
        <v>45936.68680555555</v>
      </c>
      <c r="P283" s="59" t="n">
        <v>45936.69104166667</v>
      </c>
      <c r="Q283" s="60" t="n">
        <v>6.1</v>
      </c>
      <c r="R283" s="60" t="n">
        <v>0.9746</v>
      </c>
      <c r="S283" t="inlineStr">
        <is>
          <t>团队模拟数据（基于公开单线数据派生）</t>
        </is>
      </c>
      <c r="T283" t="inlineStr">
        <is>
          <t>SIM-v2.2-20260807-20260804</t>
        </is>
      </c>
      <c r="U283" t="inlineStr">
        <is>
          <t>https://zenodo.org/records/17855209</t>
        </is>
      </c>
      <c r="V283" t="inlineStr">
        <is>
          <t>LINE-S03-PRE-20251006</t>
        </is>
      </c>
      <c r="W283" t="inlineStr">
        <is>
          <t>已关联</t>
        </is>
      </c>
      <c r="X283" t="inlineStr">
        <is>
          <t>按班次口径判断</t>
        </is>
      </c>
      <c r="Z283" t="inlineStr">
        <is>
          <t>否</t>
        </is>
      </c>
    </row>
    <row r="284">
      <c r="A284" t="inlineStr">
        <is>
          <t>SIM-STOP-00283</t>
        </is>
      </c>
      <c r="B284" t="inlineStr">
        <is>
          <t>STOP-PRE-00095</t>
        </is>
      </c>
      <c r="C284" t="inlineStr">
        <is>
          <t>LINE-S01-PRE-20251006</t>
        </is>
      </c>
      <c r="D284" t="inlineStr">
        <is>
          <t>SHIFT-PRE-20251006</t>
        </is>
      </c>
      <c r="E284" t="inlineStr">
        <is>
          <t>LINE-S01</t>
        </is>
      </c>
      <c r="F284" t="inlineStr">
        <is>
          <t>改善前</t>
        </is>
      </c>
      <c r="G284" s="57" t="n">
        <v>45936</v>
      </c>
      <c r="H284" t="inlineStr">
        <is>
          <t>智能终端系列</t>
        </is>
      </c>
      <c r="I284" t="inlineStr">
        <is>
          <t>KK200-1</t>
        </is>
      </c>
      <c r="J284" t="inlineStr">
        <is>
          <t>FAILURE</t>
        </is>
      </c>
      <c r="K284" t="inlineStr">
        <is>
          <t>Unplanned</t>
        </is>
      </c>
      <c r="L284" t="inlineStr">
        <is>
          <t>HACKING STATION</t>
        </is>
      </c>
      <c r="M284" t="inlineStr">
        <is>
          <t>上下料工位</t>
        </is>
      </c>
      <c r="N284" t="inlineStr">
        <is>
          <t>AUTOMATION FAILURE</t>
        </is>
      </c>
      <c r="O284" s="59" t="n">
        <v>45936.66736111111</v>
      </c>
      <c r="P284" s="59" t="n">
        <v>45936.67</v>
      </c>
      <c r="Q284" s="60" t="n">
        <v>3.8</v>
      </c>
      <c r="R284" s="60" t="n">
        <v>0.8967000000000001</v>
      </c>
      <c r="S284" t="inlineStr">
        <is>
          <t>团队模拟数据（基于公开单线数据派生）</t>
        </is>
      </c>
      <c r="T284" t="inlineStr">
        <is>
          <t>SIM-v2.2-20260807-20260804</t>
        </is>
      </c>
      <c r="U284" t="inlineStr">
        <is>
          <t>https://zenodo.org/records/17855209</t>
        </is>
      </c>
      <c r="V284" t="inlineStr">
        <is>
          <t>LINE-S01-PRE-20251006</t>
        </is>
      </c>
      <c r="W284" t="inlineStr">
        <is>
          <t>已关联</t>
        </is>
      </c>
      <c r="X284" t="inlineStr">
        <is>
          <t>按班次口径判断</t>
        </is>
      </c>
      <c r="Z284" t="inlineStr">
        <is>
          <t>否</t>
        </is>
      </c>
    </row>
    <row r="285">
      <c r="A285" t="inlineStr">
        <is>
          <t>SIM-STOP-00284</t>
        </is>
      </c>
      <c r="B285" t="inlineStr">
        <is>
          <t>STOP-PRE-00095</t>
        </is>
      </c>
      <c r="C285" t="inlineStr">
        <is>
          <t>LINE-S02-PRE-20251006</t>
        </is>
      </c>
      <c r="D285" t="inlineStr">
        <is>
          <t>SHIFT-PRE-20251006</t>
        </is>
      </c>
      <c r="E285" t="inlineStr">
        <is>
          <t>LINE-S02</t>
        </is>
      </c>
      <c r="F285" t="inlineStr">
        <is>
          <t>改善前</t>
        </is>
      </c>
      <c r="G285" s="57" t="n">
        <v>45936</v>
      </c>
      <c r="H285" t="inlineStr">
        <is>
          <t>视觉设备系列</t>
        </is>
      </c>
      <c r="I285" t="inlineStr">
        <is>
          <t>KK200-1</t>
        </is>
      </c>
      <c r="J285" t="inlineStr">
        <is>
          <t>FAILURE</t>
        </is>
      </c>
      <c r="K285" t="inlineStr">
        <is>
          <t>Unplanned</t>
        </is>
      </c>
      <c r="L285" t="inlineStr">
        <is>
          <t>HACKING STATION</t>
        </is>
      </c>
      <c r="M285" t="inlineStr">
        <is>
          <t>上下料工位</t>
        </is>
      </c>
      <c r="N285" t="inlineStr">
        <is>
          <t>AUTOMATION FAILURE</t>
        </is>
      </c>
      <c r="O285" s="59" t="n">
        <v>45936.68125</v>
      </c>
      <c r="P285" s="59" t="n">
        <v>45936.68506944444</v>
      </c>
      <c r="Q285" s="60" t="n">
        <v>5.5</v>
      </c>
      <c r="R285" s="60" t="n">
        <v>1.3125</v>
      </c>
      <c r="S285" t="inlineStr">
        <is>
          <t>团队模拟数据（基于公开单线数据派生）</t>
        </is>
      </c>
      <c r="T285" t="inlineStr">
        <is>
          <t>SIM-v2.2-20260807-20260804</t>
        </is>
      </c>
      <c r="U285" t="inlineStr">
        <is>
          <t>https://zenodo.org/records/17855209</t>
        </is>
      </c>
      <c r="V285" t="inlineStr">
        <is>
          <t>LINE-S02-PRE-20251006</t>
        </is>
      </c>
      <c r="W285" t="inlineStr">
        <is>
          <t>已关联</t>
        </is>
      </c>
      <c r="X285" t="inlineStr">
        <is>
          <t>按班次口径判断</t>
        </is>
      </c>
      <c r="Z285" t="inlineStr">
        <is>
          <t>否</t>
        </is>
      </c>
    </row>
    <row r="286">
      <c r="A286" t="inlineStr">
        <is>
          <t>SIM-STOP-00285</t>
        </is>
      </c>
      <c r="B286" t="inlineStr">
        <is>
          <t>STOP-PRE-00095</t>
        </is>
      </c>
      <c r="C286" t="inlineStr">
        <is>
          <t>LINE-S03-PRE-20251006</t>
        </is>
      </c>
      <c r="D286" t="inlineStr">
        <is>
          <t>SHIFT-PRE-20251006</t>
        </is>
      </c>
      <c r="E286" t="inlineStr">
        <is>
          <t>LINE-S03</t>
        </is>
      </c>
      <c r="F286" t="inlineStr">
        <is>
          <t>改善前</t>
        </is>
      </c>
      <c r="G286" s="57" t="n">
        <v>45936</v>
      </c>
      <c r="H286" t="inlineStr">
        <is>
          <t>音频模组系列</t>
        </is>
      </c>
      <c r="I286" t="inlineStr">
        <is>
          <t>KK200-1</t>
        </is>
      </c>
      <c r="J286" t="inlineStr">
        <is>
          <t>FAILURE</t>
        </is>
      </c>
      <c r="K286" t="inlineStr">
        <is>
          <t>Unplanned</t>
        </is>
      </c>
      <c r="L286" t="inlineStr">
        <is>
          <t>HACKING STATION</t>
        </is>
      </c>
      <c r="M286" t="inlineStr">
        <is>
          <t>上下料工位</t>
        </is>
      </c>
      <c r="N286" t="inlineStr">
        <is>
          <t>AUTOMATION FAILURE</t>
        </is>
      </c>
      <c r="O286" s="59" t="n">
        <v>45936.69513888889</v>
      </c>
      <c r="P286" s="59" t="n">
        <v>45936.69847222222</v>
      </c>
      <c r="Q286" s="60" t="n">
        <v>4.8</v>
      </c>
      <c r="R286" s="60" t="n">
        <v>1.1544</v>
      </c>
      <c r="S286" t="inlineStr">
        <is>
          <t>团队模拟数据（基于公开单线数据派生）</t>
        </is>
      </c>
      <c r="T286" t="inlineStr">
        <is>
          <t>SIM-v2.2-20260807-20260804</t>
        </is>
      </c>
      <c r="U286" t="inlineStr">
        <is>
          <t>https://zenodo.org/records/17855209</t>
        </is>
      </c>
      <c r="V286" t="inlineStr">
        <is>
          <t>LINE-S03-PRE-20251006</t>
        </is>
      </c>
      <c r="W286" t="inlineStr">
        <is>
          <t>已关联</t>
        </is>
      </c>
      <c r="X286" t="inlineStr">
        <is>
          <t>按班次口径判断</t>
        </is>
      </c>
      <c r="Z286" t="inlineStr">
        <is>
          <t>否</t>
        </is>
      </c>
    </row>
    <row r="287">
      <c r="A287" t="inlineStr">
        <is>
          <t>SIM-STOP-00286</t>
        </is>
      </c>
      <c r="B287" t="inlineStr">
        <is>
          <t>STOP-PRE-00096</t>
        </is>
      </c>
      <c r="C287" t="inlineStr">
        <is>
          <t>LINE-S01-PRE-20251006</t>
        </is>
      </c>
      <c r="D287" t="inlineStr">
        <is>
          <t>SHIFT-PRE-20251006</t>
        </is>
      </c>
      <c r="E287" t="inlineStr">
        <is>
          <t>LINE-S01</t>
        </is>
      </c>
      <c r="F287" t="inlineStr">
        <is>
          <t>改善前</t>
        </is>
      </c>
      <c r="G287" s="57" t="n">
        <v>45936</v>
      </c>
      <c r="H287" t="inlineStr">
        <is>
          <t>智能终端系列</t>
        </is>
      </c>
      <c r="I287" t="inlineStr">
        <is>
          <t>KK200-1</t>
        </is>
      </c>
      <c r="J287" t="inlineStr">
        <is>
          <t>FAILURE</t>
        </is>
      </c>
      <c r="K287" t="inlineStr">
        <is>
          <t>Unplanned</t>
        </is>
      </c>
      <c r="L287" t="inlineStr">
        <is>
          <t>DRYER</t>
        </is>
      </c>
      <c r="M287" t="inlineStr">
        <is>
          <t>烘干/固化工位</t>
        </is>
      </c>
      <c r="N287" t="inlineStr">
        <is>
          <t>AUTOMATION FAILURE</t>
        </is>
      </c>
      <c r="O287" s="59" t="n">
        <v>45936.70069444444</v>
      </c>
      <c r="P287" s="59" t="n">
        <v>45936.70458333333</v>
      </c>
      <c r="Q287" s="60" t="n">
        <v>5.6</v>
      </c>
      <c r="R287" s="60" t="n">
        <v>0.8379</v>
      </c>
      <c r="S287" t="inlineStr">
        <is>
          <t>团队模拟数据（基于公开单线数据派生）</t>
        </is>
      </c>
      <c r="T287" t="inlineStr">
        <is>
          <t>SIM-v2.2-20260807-20260804</t>
        </is>
      </c>
      <c r="U287" t="inlineStr">
        <is>
          <t>https://zenodo.org/records/17855209</t>
        </is>
      </c>
      <c r="V287" t="inlineStr">
        <is>
          <t>LINE-S01-PRE-20251006</t>
        </is>
      </c>
      <c r="W287" t="inlineStr">
        <is>
          <t>已关联</t>
        </is>
      </c>
      <c r="X287" t="inlineStr">
        <is>
          <t>按班次口径判断</t>
        </is>
      </c>
      <c r="Z287" t="inlineStr">
        <is>
          <t>否</t>
        </is>
      </c>
    </row>
    <row r="288">
      <c r="A288" t="inlineStr">
        <is>
          <t>SIM-STOP-00287</t>
        </is>
      </c>
      <c r="B288" t="inlineStr">
        <is>
          <t>STOP-PRE-00096</t>
        </is>
      </c>
      <c r="C288" t="inlineStr">
        <is>
          <t>LINE-S02-PRE-20251006</t>
        </is>
      </c>
      <c r="D288" t="inlineStr">
        <is>
          <t>SHIFT-PRE-20251006</t>
        </is>
      </c>
      <c r="E288" t="inlineStr">
        <is>
          <t>LINE-S02</t>
        </is>
      </c>
      <c r="F288" t="inlineStr">
        <is>
          <t>改善前</t>
        </is>
      </c>
      <c r="G288" s="57" t="n">
        <v>45936</v>
      </c>
      <c r="H288" t="inlineStr">
        <is>
          <t>视觉设备系列</t>
        </is>
      </c>
      <c r="I288" t="inlineStr">
        <is>
          <t>KK200-1</t>
        </is>
      </c>
      <c r="J288" t="inlineStr">
        <is>
          <t>FAILURE</t>
        </is>
      </c>
      <c r="K288" t="inlineStr">
        <is>
          <t>Unplanned</t>
        </is>
      </c>
      <c r="L288" t="inlineStr">
        <is>
          <t>DRYER</t>
        </is>
      </c>
      <c r="M288" t="inlineStr">
        <is>
          <t>烘干/固化工位</t>
        </is>
      </c>
      <c r="N288" t="inlineStr">
        <is>
          <t>AUTOMATION FAILURE</t>
        </is>
      </c>
      <c r="O288" s="59" t="n">
        <v>45936.71458333333</v>
      </c>
      <c r="P288" s="59" t="n">
        <v>45936.72090277778</v>
      </c>
      <c r="Q288" s="60" t="n">
        <v>9.1</v>
      </c>
      <c r="R288" s="60" t="n">
        <v>1.365</v>
      </c>
      <c r="S288" t="inlineStr">
        <is>
          <t>团队模拟数据（基于公开单线数据派生）</t>
        </is>
      </c>
      <c r="T288" t="inlineStr">
        <is>
          <t>SIM-v2.2-20260807-20260804</t>
        </is>
      </c>
      <c r="U288" t="inlineStr">
        <is>
          <t>https://zenodo.org/records/17855209</t>
        </is>
      </c>
      <c r="V288" t="inlineStr">
        <is>
          <t>LINE-S02-PRE-20251006</t>
        </is>
      </c>
      <c r="W288" t="inlineStr">
        <is>
          <t>已关联</t>
        </is>
      </c>
      <c r="X288" t="inlineStr">
        <is>
          <t>按班次口径判断</t>
        </is>
      </c>
      <c r="Z288" t="inlineStr">
        <is>
          <t>否</t>
        </is>
      </c>
    </row>
    <row r="289">
      <c r="A289" t="inlineStr">
        <is>
          <t>SIM-STOP-00288</t>
        </is>
      </c>
      <c r="B289" t="inlineStr">
        <is>
          <t>STOP-PRE-00096</t>
        </is>
      </c>
      <c r="C289" t="inlineStr">
        <is>
          <t>LINE-S03-PRE-20251006</t>
        </is>
      </c>
      <c r="D289" t="inlineStr">
        <is>
          <t>SHIFT-PRE-20251006</t>
        </is>
      </c>
      <c r="E289" t="inlineStr">
        <is>
          <t>LINE-S03</t>
        </is>
      </c>
      <c r="F289" t="inlineStr">
        <is>
          <t>改善前</t>
        </is>
      </c>
      <c r="G289" s="57" t="n">
        <v>45936</v>
      </c>
      <c r="H289" t="inlineStr">
        <is>
          <t>音频模组系列</t>
        </is>
      </c>
      <c r="I289" t="inlineStr">
        <is>
          <t>KK200-1</t>
        </is>
      </c>
      <c r="J289" t="inlineStr">
        <is>
          <t>FAILURE</t>
        </is>
      </c>
      <c r="K289" t="inlineStr">
        <is>
          <t>Unplanned</t>
        </is>
      </c>
      <c r="L289" t="inlineStr">
        <is>
          <t>DRYER</t>
        </is>
      </c>
      <c r="M289" t="inlineStr">
        <is>
          <t>烘干/固化工位</t>
        </is>
      </c>
      <c r="N289" t="inlineStr">
        <is>
          <t>AUTOMATION FAILURE</t>
        </is>
      </c>
      <c r="O289" s="59" t="n">
        <v>45936.72847222222</v>
      </c>
      <c r="P289" s="59" t="n">
        <v>45936.73284722222</v>
      </c>
      <c r="Q289" s="60" t="n">
        <v>6.3</v>
      </c>
      <c r="R289" s="60" t="n">
        <v>0.9473</v>
      </c>
      <c r="S289" t="inlineStr">
        <is>
          <t>团队模拟数据（基于公开单线数据派生）</t>
        </is>
      </c>
      <c r="T289" t="inlineStr">
        <is>
          <t>SIM-v2.2-20260807-20260804</t>
        </is>
      </c>
      <c r="U289" t="inlineStr">
        <is>
          <t>https://zenodo.org/records/17855209</t>
        </is>
      </c>
      <c r="V289" t="inlineStr">
        <is>
          <t>LINE-S03-PRE-20251006</t>
        </is>
      </c>
      <c r="W289" t="inlineStr">
        <is>
          <t>已关联</t>
        </is>
      </c>
      <c r="X289" t="inlineStr">
        <is>
          <t>按班次口径判断</t>
        </is>
      </c>
      <c r="Z289" t="inlineStr">
        <is>
          <t>否</t>
        </is>
      </c>
    </row>
    <row r="290">
      <c r="A290" t="inlineStr">
        <is>
          <t>SIM-STOP-00289</t>
        </is>
      </c>
      <c r="B290" t="inlineStr">
        <is>
          <t>STOP-PRE-00097</t>
        </is>
      </c>
      <c r="C290" t="inlineStr">
        <is>
          <t>LINE-S01-PRE-20251006</t>
        </is>
      </c>
      <c r="D290" t="inlineStr">
        <is>
          <t>SHIFT-PRE-20251006</t>
        </is>
      </c>
      <c r="E290" t="inlineStr">
        <is>
          <t>LINE-S01</t>
        </is>
      </c>
      <c r="F290" t="inlineStr">
        <is>
          <t>改善前</t>
        </is>
      </c>
      <c r="G290" s="57" t="n">
        <v>45936</v>
      </c>
      <c r="H290" t="inlineStr">
        <is>
          <t>智能终端系列</t>
        </is>
      </c>
      <c r="I290" t="inlineStr">
        <is>
          <t>KK200-1</t>
        </is>
      </c>
      <c r="J290" t="inlineStr">
        <is>
          <t>FAILURE</t>
        </is>
      </c>
      <c r="K290" t="inlineStr">
        <is>
          <t>Unplanned</t>
        </is>
      </c>
      <c r="L290" t="inlineStr">
        <is>
          <t>HYDRAULIC ELEVATOR (UNLOADING)</t>
        </is>
      </c>
      <c r="M290" t="inlineStr">
        <is>
          <t>输送系统</t>
        </is>
      </c>
      <c r="N290" t="inlineStr">
        <is>
          <t>MECHANICAL FAILURE</t>
        </is>
      </c>
      <c r="O290" s="59" t="n">
        <v>45936.71736111111</v>
      </c>
      <c r="P290" s="59" t="n">
        <v>45936.73354166667</v>
      </c>
      <c r="Q290" s="60" t="n">
        <v>23.3</v>
      </c>
      <c r="R290" s="60" t="n">
        <v>0.8722</v>
      </c>
      <c r="S290" t="inlineStr">
        <is>
          <t>团队模拟数据（基于公开单线数据派生）</t>
        </is>
      </c>
      <c r="T290" t="inlineStr">
        <is>
          <t>SIM-v2.2-20260807-20260804</t>
        </is>
      </c>
      <c r="U290" t="inlineStr">
        <is>
          <t>https://zenodo.org/records/17855209</t>
        </is>
      </c>
      <c r="V290" t="inlineStr">
        <is>
          <t>LINE-S01-PRE-20251006</t>
        </is>
      </c>
      <c r="W290" t="inlineStr">
        <is>
          <t>已关联</t>
        </is>
      </c>
      <c r="X290" t="inlineStr">
        <is>
          <t>按班次口径判断</t>
        </is>
      </c>
      <c r="Z290" t="inlineStr">
        <is>
          <t>否</t>
        </is>
      </c>
    </row>
    <row r="291">
      <c r="A291" t="inlineStr">
        <is>
          <t>SIM-STOP-00290</t>
        </is>
      </c>
      <c r="B291" t="inlineStr">
        <is>
          <t>STOP-PRE-00097</t>
        </is>
      </c>
      <c r="C291" t="inlineStr">
        <is>
          <t>LINE-S02-PRE-20251006</t>
        </is>
      </c>
      <c r="D291" t="inlineStr">
        <is>
          <t>SHIFT-PRE-20251006</t>
        </is>
      </c>
      <c r="E291" t="inlineStr">
        <is>
          <t>LINE-S02</t>
        </is>
      </c>
      <c r="F291" t="inlineStr">
        <is>
          <t>改善前</t>
        </is>
      </c>
      <c r="G291" s="57" t="n">
        <v>45936</v>
      </c>
      <c r="H291" t="inlineStr">
        <is>
          <t>视觉设备系列</t>
        </is>
      </c>
      <c r="I291" t="inlineStr">
        <is>
          <t>KK200-1</t>
        </is>
      </c>
      <c r="J291" t="inlineStr">
        <is>
          <t>FAILURE</t>
        </is>
      </c>
      <c r="K291" t="inlineStr">
        <is>
          <t>Unplanned</t>
        </is>
      </c>
      <c r="L291" t="inlineStr">
        <is>
          <t>HYDRAULIC ELEVATOR (UNLOADING)</t>
        </is>
      </c>
      <c r="M291" t="inlineStr">
        <is>
          <t>输送系统</t>
        </is>
      </c>
      <c r="N291" t="inlineStr">
        <is>
          <t>MECHANICAL FAILURE</t>
        </is>
      </c>
      <c r="O291" s="59" t="n">
        <v>45936.73125</v>
      </c>
      <c r="P291" s="59" t="n">
        <v>45936.76409722222</v>
      </c>
      <c r="Q291" s="60" t="n">
        <v>47.3</v>
      </c>
      <c r="R291" s="60" t="n">
        <v>1.7719</v>
      </c>
      <c r="S291" t="inlineStr">
        <is>
          <t>团队模拟数据（基于公开单线数据派生）</t>
        </is>
      </c>
      <c r="T291" t="inlineStr">
        <is>
          <t>SIM-v2.2-20260807-20260804</t>
        </is>
      </c>
      <c r="U291" t="inlineStr">
        <is>
          <t>https://zenodo.org/records/17855209</t>
        </is>
      </c>
      <c r="V291" t="inlineStr">
        <is>
          <t>LINE-S02-PRE-20251006</t>
        </is>
      </c>
      <c r="W291" t="inlineStr">
        <is>
          <t>已关联</t>
        </is>
      </c>
      <c r="X291" t="inlineStr">
        <is>
          <t>按班次口径判断</t>
        </is>
      </c>
      <c r="Z291" t="inlineStr">
        <is>
          <t>否</t>
        </is>
      </c>
    </row>
    <row r="292">
      <c r="A292" t="inlineStr">
        <is>
          <t>SIM-STOP-00291</t>
        </is>
      </c>
      <c r="B292" t="inlineStr">
        <is>
          <t>STOP-PRE-00097</t>
        </is>
      </c>
      <c r="C292" t="inlineStr">
        <is>
          <t>LINE-S03-PRE-20251006</t>
        </is>
      </c>
      <c r="D292" t="inlineStr">
        <is>
          <t>SHIFT-PRE-20251006</t>
        </is>
      </c>
      <c r="E292" t="inlineStr">
        <is>
          <t>LINE-S03</t>
        </is>
      </c>
      <c r="F292" t="inlineStr">
        <is>
          <t>改善前</t>
        </is>
      </c>
      <c r="G292" s="57" t="n">
        <v>45936</v>
      </c>
      <c r="H292" t="inlineStr">
        <is>
          <t>音频模组系列</t>
        </is>
      </c>
      <c r="I292" t="inlineStr">
        <is>
          <t>KK200-1</t>
        </is>
      </c>
      <c r="J292" t="inlineStr">
        <is>
          <t>FAILURE</t>
        </is>
      </c>
      <c r="K292" t="inlineStr">
        <is>
          <t>Unplanned</t>
        </is>
      </c>
      <c r="L292" t="inlineStr">
        <is>
          <t>HYDRAULIC ELEVATOR (UNLOADING)</t>
        </is>
      </c>
      <c r="M292" t="inlineStr">
        <is>
          <t>输送系统</t>
        </is>
      </c>
      <c r="N292" t="inlineStr">
        <is>
          <t>MECHANICAL FAILURE</t>
        </is>
      </c>
      <c r="O292" s="59" t="n">
        <v>45936.74513888889</v>
      </c>
      <c r="P292" s="59" t="n">
        <v>45936.76340277777</v>
      </c>
      <c r="Q292" s="60" t="n">
        <v>26.3</v>
      </c>
      <c r="R292" s="60" t="n">
        <v>0.9854000000000001</v>
      </c>
      <c r="S292" t="inlineStr">
        <is>
          <t>团队模拟数据（基于公开单线数据派生）</t>
        </is>
      </c>
      <c r="T292" t="inlineStr">
        <is>
          <t>SIM-v2.2-20260807-20260804</t>
        </is>
      </c>
      <c r="U292" t="inlineStr">
        <is>
          <t>https://zenodo.org/records/17855209</t>
        </is>
      </c>
      <c r="V292" t="inlineStr">
        <is>
          <t>LINE-S03-PRE-20251006</t>
        </is>
      </c>
      <c r="W292" t="inlineStr">
        <is>
          <t>已关联</t>
        </is>
      </c>
      <c r="X292" t="inlineStr">
        <is>
          <t>按班次口径判断</t>
        </is>
      </c>
      <c r="Z292" t="inlineStr">
        <is>
          <t>否</t>
        </is>
      </c>
    </row>
    <row r="293">
      <c r="A293" t="inlineStr">
        <is>
          <t>SIM-STOP-00292</t>
        </is>
      </c>
      <c r="B293" t="inlineStr">
        <is>
          <t>STOP-PRE-00098</t>
        </is>
      </c>
      <c r="C293" t="inlineStr">
        <is>
          <t>LINE-S01-PRE-20251006</t>
        </is>
      </c>
      <c r="D293" t="inlineStr">
        <is>
          <t>SHIFT-PRE-20251006</t>
        </is>
      </c>
      <c r="E293" t="inlineStr">
        <is>
          <t>LINE-S01</t>
        </is>
      </c>
      <c r="F293" t="inlineStr">
        <is>
          <t>改善前</t>
        </is>
      </c>
      <c r="G293" s="57" t="n">
        <v>45936</v>
      </c>
      <c r="H293" t="inlineStr">
        <is>
          <t>智能终端系列</t>
        </is>
      </c>
      <c r="I293" t="inlineStr">
        <is>
          <t>KK200-1</t>
        </is>
      </c>
      <c r="J293" t="inlineStr">
        <is>
          <t>FAILURE</t>
        </is>
      </c>
      <c r="K293" t="inlineStr">
        <is>
          <t>Unplanned</t>
        </is>
      </c>
      <c r="L293" t="inlineStr">
        <is>
          <t>DRYER</t>
        </is>
      </c>
      <c r="M293" t="inlineStr">
        <is>
          <t>烘干/固化工位</t>
        </is>
      </c>
      <c r="N293" t="inlineStr">
        <is>
          <t>AUTOMATION FAILURE</t>
        </is>
      </c>
      <c r="O293" s="59" t="n">
        <v>45936.79513888889</v>
      </c>
      <c r="P293" s="59" t="n">
        <v>45936.80111111111</v>
      </c>
      <c r="Q293" s="60" t="n">
        <v>8.6</v>
      </c>
      <c r="R293" s="60" t="n">
        <v>0.9065</v>
      </c>
      <c r="S293" t="inlineStr">
        <is>
          <t>团队模拟数据（基于公开单线数据派生）</t>
        </is>
      </c>
      <c r="T293" t="inlineStr">
        <is>
          <t>SIM-v2.2-20260807-20260804</t>
        </is>
      </c>
      <c r="U293" t="inlineStr">
        <is>
          <t>https://zenodo.org/records/17855209</t>
        </is>
      </c>
      <c r="V293" t="inlineStr">
        <is>
          <t>LINE-S01-PRE-20251006</t>
        </is>
      </c>
      <c r="W293" t="inlineStr">
        <is>
          <t>已关联</t>
        </is>
      </c>
      <c r="X293" t="inlineStr">
        <is>
          <t>按班次口径判断</t>
        </is>
      </c>
      <c r="Z293" t="inlineStr">
        <is>
          <t>否</t>
        </is>
      </c>
    </row>
    <row r="294">
      <c r="A294" t="inlineStr">
        <is>
          <t>SIM-STOP-00293</t>
        </is>
      </c>
      <c r="B294" t="inlineStr">
        <is>
          <t>STOP-PRE-00098</t>
        </is>
      </c>
      <c r="C294" t="inlineStr">
        <is>
          <t>LINE-S02-PRE-20251006</t>
        </is>
      </c>
      <c r="D294" t="inlineStr">
        <is>
          <t>SHIFT-PRE-20251006</t>
        </is>
      </c>
      <c r="E294" t="inlineStr">
        <is>
          <t>LINE-S02</t>
        </is>
      </c>
      <c r="F294" t="inlineStr">
        <is>
          <t>改善前</t>
        </is>
      </c>
      <c r="G294" s="57" t="n">
        <v>45936</v>
      </c>
      <c r="H294" t="inlineStr">
        <is>
          <t>视觉设备系列</t>
        </is>
      </c>
      <c r="I294" t="inlineStr">
        <is>
          <t>KK200-1</t>
        </is>
      </c>
      <c r="J294" t="inlineStr">
        <is>
          <t>FAILURE</t>
        </is>
      </c>
      <c r="K294" t="inlineStr">
        <is>
          <t>Unplanned</t>
        </is>
      </c>
      <c r="L294" t="inlineStr">
        <is>
          <t>DRYER</t>
        </is>
      </c>
      <c r="M294" t="inlineStr">
        <is>
          <t>烘干/固化工位</t>
        </is>
      </c>
      <c r="N294" t="inlineStr">
        <is>
          <t>AUTOMATION FAILURE</t>
        </is>
      </c>
      <c r="O294" s="59" t="n">
        <v>45936.80902777778</v>
      </c>
      <c r="P294" s="59" t="n">
        <v>45936.81777777777</v>
      </c>
      <c r="Q294" s="60" t="n">
        <v>12.6</v>
      </c>
      <c r="R294" s="60" t="n">
        <v>1.3275</v>
      </c>
      <c r="S294" t="inlineStr">
        <is>
          <t>团队模拟数据（基于公开单线数据派生）</t>
        </is>
      </c>
      <c r="T294" t="inlineStr">
        <is>
          <t>SIM-v2.2-20260807-20260804</t>
        </is>
      </c>
      <c r="U294" t="inlineStr">
        <is>
          <t>https://zenodo.org/records/17855209</t>
        </is>
      </c>
      <c r="V294" t="inlineStr">
        <is>
          <t>LINE-S02-PRE-20251006</t>
        </is>
      </c>
      <c r="W294" t="inlineStr">
        <is>
          <t>已关联</t>
        </is>
      </c>
      <c r="X294" t="inlineStr">
        <is>
          <t>按班次口径判断</t>
        </is>
      </c>
      <c r="Z294" t="inlineStr">
        <is>
          <t>否</t>
        </is>
      </c>
    </row>
    <row r="295">
      <c r="A295" t="inlineStr">
        <is>
          <t>SIM-STOP-00294</t>
        </is>
      </c>
      <c r="B295" t="inlineStr">
        <is>
          <t>STOP-PRE-00098</t>
        </is>
      </c>
      <c r="C295" t="inlineStr">
        <is>
          <t>LINE-S03-PRE-20251006</t>
        </is>
      </c>
      <c r="D295" t="inlineStr">
        <is>
          <t>SHIFT-PRE-20251006</t>
        </is>
      </c>
      <c r="E295" t="inlineStr">
        <is>
          <t>LINE-S03</t>
        </is>
      </c>
      <c r="F295" t="inlineStr">
        <is>
          <t>改善前</t>
        </is>
      </c>
      <c r="G295" s="57" t="n">
        <v>45936</v>
      </c>
      <c r="H295" t="inlineStr">
        <is>
          <t>音频模组系列</t>
        </is>
      </c>
      <c r="I295" t="inlineStr">
        <is>
          <t>KK200-1</t>
        </is>
      </c>
      <c r="J295" t="inlineStr">
        <is>
          <t>FAILURE</t>
        </is>
      </c>
      <c r="K295" t="inlineStr">
        <is>
          <t>Unplanned</t>
        </is>
      </c>
      <c r="L295" t="inlineStr">
        <is>
          <t>DRYER</t>
        </is>
      </c>
      <c r="M295" t="inlineStr">
        <is>
          <t>烘干/固化工位</t>
        </is>
      </c>
      <c r="N295" t="inlineStr">
        <is>
          <t>AUTOMATION FAILURE</t>
        </is>
      </c>
      <c r="O295" s="59" t="n">
        <v>45936.82291666666</v>
      </c>
      <c r="P295" s="59" t="n">
        <v>45936.82965277778</v>
      </c>
      <c r="Q295" s="60" t="n">
        <v>9.699999999999999</v>
      </c>
      <c r="R295" s="60" t="n">
        <v>1.0236</v>
      </c>
      <c r="S295" t="inlineStr">
        <is>
          <t>团队模拟数据（基于公开单线数据派生）</t>
        </is>
      </c>
      <c r="T295" t="inlineStr">
        <is>
          <t>SIM-v2.2-20260807-20260804</t>
        </is>
      </c>
      <c r="U295" t="inlineStr">
        <is>
          <t>https://zenodo.org/records/17855209</t>
        </is>
      </c>
      <c r="V295" t="inlineStr">
        <is>
          <t>LINE-S03-PRE-20251006</t>
        </is>
      </c>
      <c r="W295" t="inlineStr">
        <is>
          <t>已关联</t>
        </is>
      </c>
      <c r="X295" t="inlineStr">
        <is>
          <t>按班次口径判断</t>
        </is>
      </c>
      <c r="Z295" t="inlineStr">
        <is>
          <t>否</t>
        </is>
      </c>
    </row>
    <row r="296">
      <c r="A296" t="inlineStr">
        <is>
          <t>SIM-STOP-00295</t>
        </is>
      </c>
      <c r="B296" t="inlineStr">
        <is>
          <t>STOP-PRE-00099</t>
        </is>
      </c>
      <c r="C296" t="inlineStr">
        <is>
          <t>LINE-S01-PRE-20251006</t>
        </is>
      </c>
      <c r="D296" t="inlineStr">
        <is>
          <t>SHIFT-PRE-20251006</t>
        </is>
      </c>
      <c r="E296" t="inlineStr">
        <is>
          <t>LINE-S01</t>
        </is>
      </c>
      <c r="F296" t="inlineStr">
        <is>
          <t>改善前</t>
        </is>
      </c>
      <c r="G296" s="57" t="n">
        <v>45936</v>
      </c>
      <c r="H296" t="inlineStr">
        <is>
          <t>智能终端系列</t>
        </is>
      </c>
      <c r="I296" t="inlineStr">
        <is>
          <t>KK200-1</t>
        </is>
      </c>
      <c r="J296" t="inlineStr">
        <is>
          <t>OPERATIONAL</t>
        </is>
      </c>
      <c r="K296" t="inlineStr">
        <is>
          <t>Planned - Included in OEE</t>
        </is>
      </c>
      <c r="L296" t="inlineStr">
        <is>
          <t>EXTRUDER PRESS</t>
        </is>
      </c>
      <c r="M296" t="inlineStr">
        <is>
          <t>主加工工位</t>
        </is>
      </c>
      <c r="N296" t="inlineStr">
        <is>
          <t>CLEANING</t>
        </is>
      </c>
      <c r="O296" s="59" t="n">
        <v>45936.80347222222</v>
      </c>
      <c r="P296" s="59" t="n">
        <v>45936.81180555555</v>
      </c>
      <c r="Q296" s="60" t="n">
        <v>12</v>
      </c>
      <c r="R296" s="60" t="n">
        <v>0.9231</v>
      </c>
      <c r="S296" t="inlineStr">
        <is>
          <t>团队模拟数据（基于公开单线数据派生）</t>
        </is>
      </c>
      <c r="T296" t="inlineStr">
        <is>
          <t>SIM-v2.2-20260807-20260804</t>
        </is>
      </c>
      <c r="U296" t="inlineStr">
        <is>
          <t>https://zenodo.org/records/17855209</t>
        </is>
      </c>
      <c r="V296" t="inlineStr">
        <is>
          <t>LINE-S01-PRE-20251006</t>
        </is>
      </c>
      <c r="W296" t="inlineStr">
        <is>
          <t>已关联</t>
        </is>
      </c>
      <c r="X296" t="inlineStr">
        <is>
          <t>按班次口径判断</t>
        </is>
      </c>
      <c r="Z296" t="inlineStr">
        <is>
          <t>否</t>
        </is>
      </c>
    </row>
    <row r="297">
      <c r="A297" t="inlineStr">
        <is>
          <t>SIM-STOP-00296</t>
        </is>
      </c>
      <c r="B297" t="inlineStr">
        <is>
          <t>STOP-PRE-00099</t>
        </is>
      </c>
      <c r="C297" t="inlineStr">
        <is>
          <t>LINE-S02-PRE-20251006</t>
        </is>
      </c>
      <c r="D297" t="inlineStr">
        <is>
          <t>SHIFT-PRE-20251006</t>
        </is>
      </c>
      <c r="E297" t="inlineStr">
        <is>
          <t>LINE-S02</t>
        </is>
      </c>
      <c r="F297" t="inlineStr">
        <is>
          <t>改善前</t>
        </is>
      </c>
      <c r="G297" s="57" t="n">
        <v>45936</v>
      </c>
      <c r="H297" t="inlineStr">
        <is>
          <t>视觉设备系列</t>
        </is>
      </c>
      <c r="I297" t="inlineStr">
        <is>
          <t>KK200-1</t>
        </is>
      </c>
      <c r="J297" t="inlineStr">
        <is>
          <t>OPERATIONAL</t>
        </is>
      </c>
      <c r="K297" t="inlineStr">
        <is>
          <t>Planned - Included in OEE</t>
        </is>
      </c>
      <c r="L297" t="inlineStr">
        <is>
          <t>EXTRUDER PRESS</t>
        </is>
      </c>
      <c r="M297" t="inlineStr">
        <is>
          <t>主加工工位</t>
        </is>
      </c>
      <c r="N297" t="inlineStr">
        <is>
          <t>CLEANING</t>
        </is>
      </c>
      <c r="O297" s="59" t="n">
        <v>45936.81736111111</v>
      </c>
      <c r="P297" s="59" t="n">
        <v>45936.82680555555</v>
      </c>
      <c r="Q297" s="60" t="n">
        <v>13.6</v>
      </c>
      <c r="R297" s="60" t="n">
        <v>1.0427</v>
      </c>
      <c r="S297" t="inlineStr">
        <is>
          <t>团队模拟数据（基于公开单线数据派生）</t>
        </is>
      </c>
      <c r="T297" t="inlineStr">
        <is>
          <t>SIM-v2.2-20260807-20260804</t>
        </is>
      </c>
      <c r="U297" t="inlineStr">
        <is>
          <t>https://zenodo.org/records/17855209</t>
        </is>
      </c>
      <c r="V297" t="inlineStr">
        <is>
          <t>LINE-S02-PRE-20251006</t>
        </is>
      </c>
      <c r="W297" t="inlineStr">
        <is>
          <t>已关联</t>
        </is>
      </c>
      <c r="X297" t="inlineStr">
        <is>
          <t>按班次口径判断</t>
        </is>
      </c>
      <c r="Z297" t="inlineStr">
        <is>
          <t>否</t>
        </is>
      </c>
    </row>
    <row r="298">
      <c r="A298" t="inlineStr">
        <is>
          <t>SIM-STOP-00297</t>
        </is>
      </c>
      <c r="B298" t="inlineStr">
        <is>
          <t>STOP-PRE-00099</t>
        </is>
      </c>
      <c r="C298" t="inlineStr">
        <is>
          <t>LINE-S03-PRE-20251006</t>
        </is>
      </c>
      <c r="D298" t="inlineStr">
        <is>
          <t>SHIFT-PRE-20251006</t>
        </is>
      </c>
      <c r="E298" t="inlineStr">
        <is>
          <t>LINE-S03</t>
        </is>
      </c>
      <c r="F298" t="inlineStr">
        <is>
          <t>改善前</t>
        </is>
      </c>
      <c r="G298" s="57" t="n">
        <v>45936</v>
      </c>
      <c r="H298" t="inlineStr">
        <is>
          <t>音频模组系列</t>
        </is>
      </c>
      <c r="I298" t="inlineStr">
        <is>
          <t>KK200-1</t>
        </is>
      </c>
      <c r="J298" t="inlineStr">
        <is>
          <t>OPERATIONAL</t>
        </is>
      </c>
      <c r="K298" t="inlineStr">
        <is>
          <t>Planned - Included in OEE</t>
        </is>
      </c>
      <c r="L298" t="inlineStr">
        <is>
          <t>EXTRUDER PRESS</t>
        </is>
      </c>
      <c r="M298" t="inlineStr">
        <is>
          <t>主加工工位</t>
        </is>
      </c>
      <c r="N298" t="inlineStr">
        <is>
          <t>CLEANING</t>
        </is>
      </c>
      <c r="O298" s="59" t="n">
        <v>45936.83125</v>
      </c>
      <c r="P298" s="59" t="n">
        <v>45936.84006944444</v>
      </c>
      <c r="Q298" s="60" t="n">
        <v>12.7</v>
      </c>
      <c r="R298" s="60" t="n">
        <v>0.9778</v>
      </c>
      <c r="S298" t="inlineStr">
        <is>
          <t>团队模拟数据（基于公开单线数据派生）</t>
        </is>
      </c>
      <c r="T298" t="inlineStr">
        <is>
          <t>SIM-v2.2-20260807-20260804</t>
        </is>
      </c>
      <c r="U298" t="inlineStr">
        <is>
          <t>https://zenodo.org/records/17855209</t>
        </is>
      </c>
      <c r="V298" t="inlineStr">
        <is>
          <t>LINE-S03-PRE-20251006</t>
        </is>
      </c>
      <c r="W298" t="inlineStr">
        <is>
          <t>已关联</t>
        </is>
      </c>
      <c r="X298" t="inlineStr">
        <is>
          <t>按班次口径判断</t>
        </is>
      </c>
      <c r="Z298" t="inlineStr">
        <is>
          <t>否</t>
        </is>
      </c>
    </row>
    <row r="299">
      <c r="A299" t="inlineStr">
        <is>
          <t>SIM-STOP-00298</t>
        </is>
      </c>
      <c r="B299" t="inlineStr">
        <is>
          <t>STOP-PRE-00100</t>
        </is>
      </c>
      <c r="C299" t="inlineStr">
        <is>
          <t>LINE-S01-PRE-20251007</t>
        </is>
      </c>
      <c r="D299" t="inlineStr">
        <is>
          <t>SHIFT-PRE-20251007</t>
        </is>
      </c>
      <c r="E299" t="inlineStr">
        <is>
          <t>LINE-S01</t>
        </is>
      </c>
      <c r="F299" t="inlineStr">
        <is>
          <t>改善前</t>
        </is>
      </c>
      <c r="G299" s="57" t="n">
        <v>45937</v>
      </c>
      <c r="H299" t="inlineStr">
        <is>
          <t>智能终端系列</t>
        </is>
      </c>
      <c r="I299" t="inlineStr">
        <is>
          <t>KK200-1</t>
        </is>
      </c>
      <c r="J299" t="inlineStr">
        <is>
          <t>OPERATIONAL</t>
        </is>
      </c>
      <c r="K299" t="inlineStr">
        <is>
          <t>Planned - Included in OEE</t>
        </is>
      </c>
      <c r="L299" t="inlineStr">
        <is>
          <t>EXTRUDER PRESS</t>
        </is>
      </c>
      <c r="M299" t="inlineStr">
        <is>
          <t>主加工工位</t>
        </is>
      </c>
      <c r="N299" t="inlineStr">
        <is>
          <t>CLEANING</t>
        </is>
      </c>
      <c r="O299" s="59" t="n">
        <v>45937.46875</v>
      </c>
      <c r="P299" s="59" t="n">
        <v>45937.48020833333</v>
      </c>
      <c r="Q299" s="60" t="n">
        <v>16.5</v>
      </c>
      <c r="R299" s="60" t="n">
        <v>0.9604</v>
      </c>
      <c r="S299" t="inlineStr">
        <is>
          <t>团队模拟数据（基于公开单线数据派生）</t>
        </is>
      </c>
      <c r="T299" t="inlineStr">
        <is>
          <t>SIM-v2.2-20260807-20260804</t>
        </is>
      </c>
      <c r="U299" t="inlineStr">
        <is>
          <t>https://zenodo.org/records/17855209</t>
        </is>
      </c>
      <c r="V299" t="inlineStr">
        <is>
          <t>LINE-S01-PRE-20251007</t>
        </is>
      </c>
      <c r="W299" t="inlineStr">
        <is>
          <t>已关联</t>
        </is>
      </c>
      <c r="X299" t="inlineStr">
        <is>
          <t>按班次口径判断</t>
        </is>
      </c>
      <c r="Z299" t="inlineStr">
        <is>
          <t>否</t>
        </is>
      </c>
    </row>
    <row r="300">
      <c r="A300" t="inlineStr">
        <is>
          <t>SIM-STOP-00299</t>
        </is>
      </c>
      <c r="B300" t="inlineStr">
        <is>
          <t>STOP-PRE-00100</t>
        </is>
      </c>
      <c r="C300" t="inlineStr">
        <is>
          <t>LINE-S02-PRE-20251007</t>
        </is>
      </c>
      <c r="D300" t="inlineStr">
        <is>
          <t>SHIFT-PRE-20251007</t>
        </is>
      </c>
      <c r="E300" t="inlineStr">
        <is>
          <t>LINE-S02</t>
        </is>
      </c>
      <c r="F300" t="inlineStr">
        <is>
          <t>改善前</t>
        </is>
      </c>
      <c r="G300" s="57" t="n">
        <v>45937</v>
      </c>
      <c r="H300" t="inlineStr">
        <is>
          <t>视觉设备系列</t>
        </is>
      </c>
      <c r="I300" t="inlineStr">
        <is>
          <t>KK200-1</t>
        </is>
      </c>
      <c r="J300" t="inlineStr">
        <is>
          <t>OPERATIONAL</t>
        </is>
      </c>
      <c r="K300" t="inlineStr">
        <is>
          <t>Planned - Included in OEE</t>
        </is>
      </c>
      <c r="L300" t="inlineStr">
        <is>
          <t>EXTRUDER PRESS</t>
        </is>
      </c>
      <c r="M300" t="inlineStr">
        <is>
          <t>主加工工位</t>
        </is>
      </c>
      <c r="N300" t="inlineStr">
        <is>
          <t>CLEANING</t>
        </is>
      </c>
      <c r="O300" s="59" t="n">
        <v>45937.48263888889</v>
      </c>
      <c r="P300" s="59" t="n">
        <v>45937.49430555556</v>
      </c>
      <c r="Q300" s="60" t="n">
        <v>16.8</v>
      </c>
      <c r="R300" s="60" t="n">
        <v>0.9747</v>
      </c>
      <c r="S300" t="inlineStr">
        <is>
          <t>团队模拟数据（基于公开单线数据派生）</t>
        </is>
      </c>
      <c r="T300" t="inlineStr">
        <is>
          <t>SIM-v2.2-20260807-20260804</t>
        </is>
      </c>
      <c r="U300" t="inlineStr">
        <is>
          <t>https://zenodo.org/records/17855209</t>
        </is>
      </c>
      <c r="V300" t="inlineStr">
        <is>
          <t>LINE-S02-PRE-20251007</t>
        </is>
      </c>
      <c r="W300" t="inlineStr">
        <is>
          <t>已关联</t>
        </is>
      </c>
      <c r="X300" t="inlineStr">
        <is>
          <t>按班次口径判断</t>
        </is>
      </c>
      <c r="Z300" t="inlineStr">
        <is>
          <t>否</t>
        </is>
      </c>
    </row>
    <row r="301">
      <c r="A301" t="inlineStr">
        <is>
          <t>SIM-STOP-00300</t>
        </is>
      </c>
      <c r="B301" t="inlineStr">
        <is>
          <t>STOP-PRE-00100</t>
        </is>
      </c>
      <c r="C301" t="inlineStr">
        <is>
          <t>LINE-S03-PRE-20251007</t>
        </is>
      </c>
      <c r="D301" t="inlineStr">
        <is>
          <t>SHIFT-PRE-20251007</t>
        </is>
      </c>
      <c r="E301" t="inlineStr">
        <is>
          <t>LINE-S03</t>
        </is>
      </c>
      <c r="F301" t="inlineStr">
        <is>
          <t>改善前</t>
        </is>
      </c>
      <c r="G301" s="57" t="n">
        <v>45937</v>
      </c>
      <c r="H301" t="inlineStr">
        <is>
          <t>音频模组系列</t>
        </is>
      </c>
      <c r="I301" t="inlineStr">
        <is>
          <t>KK200-1</t>
        </is>
      </c>
      <c r="J301" t="inlineStr">
        <is>
          <t>OPERATIONAL</t>
        </is>
      </c>
      <c r="K301" t="inlineStr">
        <is>
          <t>Planned - Included in OEE</t>
        </is>
      </c>
      <c r="L301" t="inlineStr">
        <is>
          <t>EXTRUDER PRESS</t>
        </is>
      </c>
      <c r="M301" t="inlineStr">
        <is>
          <t>主加工工位</t>
        </is>
      </c>
      <c r="N301" t="inlineStr">
        <is>
          <t>CLEANING</t>
        </is>
      </c>
      <c r="O301" s="59" t="n">
        <v>45937.49652777778</v>
      </c>
      <c r="P301" s="59" t="n">
        <v>45937.50868055555</v>
      </c>
      <c r="Q301" s="60" t="n">
        <v>17.5</v>
      </c>
      <c r="R301" s="60" t="n">
        <v>1.0167</v>
      </c>
      <c r="S301" t="inlineStr">
        <is>
          <t>团队模拟数据（基于公开单线数据派生）</t>
        </is>
      </c>
      <c r="T301" t="inlineStr">
        <is>
          <t>SIM-v2.2-20260807-20260804</t>
        </is>
      </c>
      <c r="U301" t="inlineStr">
        <is>
          <t>https://zenodo.org/records/17855209</t>
        </is>
      </c>
      <c r="V301" t="inlineStr">
        <is>
          <t>LINE-S03-PRE-20251007</t>
        </is>
      </c>
      <c r="W301" t="inlineStr">
        <is>
          <t>已关联</t>
        </is>
      </c>
      <c r="X301" t="inlineStr">
        <is>
          <t>按班次口径判断</t>
        </is>
      </c>
      <c r="Z301" t="inlineStr">
        <is>
          <t>否</t>
        </is>
      </c>
    </row>
    <row r="302">
      <c r="A302" t="inlineStr">
        <is>
          <t>SIM-STOP-00301</t>
        </is>
      </c>
      <c r="B302" t="inlineStr">
        <is>
          <t>STOP-PRE-00101</t>
        </is>
      </c>
      <c r="C302" t="inlineStr">
        <is>
          <t>LINE-S01-PRE-20251007</t>
        </is>
      </c>
      <c r="D302" t="inlineStr">
        <is>
          <t>SHIFT-PRE-20251007</t>
        </is>
      </c>
      <c r="E302" t="inlineStr">
        <is>
          <t>LINE-S01</t>
        </is>
      </c>
      <c r="F302" t="inlineStr">
        <is>
          <t>改善前</t>
        </is>
      </c>
      <c r="G302" s="57" t="n">
        <v>45937</v>
      </c>
      <c r="H302" t="inlineStr">
        <is>
          <t>智能终端系列</t>
        </is>
      </c>
      <c r="I302" t="inlineStr">
        <is>
          <t>KK150</t>
        </is>
      </c>
      <c r="J302" t="inlineStr">
        <is>
          <t>SETUPS-CHANGEOVERS</t>
        </is>
      </c>
      <c r="K302" t="inlineStr">
        <is>
          <t>Planned - Included in OEE</t>
        </is>
      </c>
      <c r="L302" t="inlineStr">
        <is>
          <t>EXTRUDER PRESS</t>
        </is>
      </c>
      <c r="M302" t="inlineStr">
        <is>
          <t>主加工工位</t>
        </is>
      </c>
      <c r="N302" t="inlineStr">
        <is>
          <t>MATERIAL CHANGEOVER</t>
        </is>
      </c>
      <c r="O302" s="59" t="n">
        <v>45937.48472222222</v>
      </c>
      <c r="P302" s="59" t="n">
        <v>45937.49493055556</v>
      </c>
      <c r="Q302" s="60" t="n">
        <v>14.7</v>
      </c>
      <c r="R302" s="60" t="n">
        <v>0.9977</v>
      </c>
      <c r="S302" t="inlineStr">
        <is>
          <t>团队模拟数据（基于公开单线数据派生）</t>
        </is>
      </c>
      <c r="T302" t="inlineStr">
        <is>
          <t>SIM-v2.2-20260807-20260804</t>
        </is>
      </c>
      <c r="U302" t="inlineStr">
        <is>
          <t>https://zenodo.org/records/17855209</t>
        </is>
      </c>
      <c r="V302" t="inlineStr">
        <is>
          <t>LINE-S01-PRE-20251007</t>
        </is>
      </c>
      <c r="W302" t="inlineStr">
        <is>
          <t>已关联</t>
        </is>
      </c>
      <c r="X302" t="inlineStr">
        <is>
          <t>按班次口径判断</t>
        </is>
      </c>
      <c r="Z302" t="inlineStr">
        <is>
          <t>是</t>
        </is>
      </c>
      <c r="AA302">
        <f>IFERROR(VLOOKUP(N302,'18_换产标准_模拟'!$B$2:$F$4,3,FALSE),"")</f>
        <v/>
      </c>
      <c r="AB302">
        <f>IFERROR(MAX(Q302-AA302,0),"")</f>
        <v/>
      </c>
      <c r="AC302">
        <f>IFERROR(IF(AB302=0,"达标",IF(AB302&lt;=VLOOKUP(N302,'18_换产标准_模拟'!$B$2:$F$4,4,FALSE)-VLOOKUP(N302,'18_换产标准_模拟'!$B$2:$F$4,3,FALSE),"轻微超时",IF(AB302&lt;=VLOOKUP(N302,'18_换产标准_模拟'!$B$2:$F$4,5,FALSE)-VLOOKUP(N302,'18_换产标准_模拟'!$B$2:$F$4,3,FALSE),"超时","严重超时"))),"")</f>
        <v/>
      </c>
      <c r="AD302">
        <f>IFERROR(INDEX('18_换产标准_模拟'!$A$2:$A$4,MATCH(N302,'18_换产标准_模拟'!$B$2:$B$4,0)),"")</f>
        <v/>
      </c>
      <c r="AE302" t="inlineStr">
        <is>
          <t>团队模拟数据</t>
        </is>
      </c>
    </row>
    <row r="303">
      <c r="A303" t="inlineStr">
        <is>
          <t>SIM-STOP-00302</t>
        </is>
      </c>
      <c r="B303" t="inlineStr">
        <is>
          <t>STOP-PRE-00101</t>
        </is>
      </c>
      <c r="C303" t="inlineStr">
        <is>
          <t>LINE-S02-PRE-20251007</t>
        </is>
      </c>
      <c r="D303" t="inlineStr">
        <is>
          <t>SHIFT-PRE-20251007</t>
        </is>
      </c>
      <c r="E303" t="inlineStr">
        <is>
          <t>LINE-S02</t>
        </is>
      </c>
      <c r="F303" t="inlineStr">
        <is>
          <t>改善前</t>
        </is>
      </c>
      <c r="G303" s="57" t="n">
        <v>45937</v>
      </c>
      <c r="H303" t="inlineStr">
        <is>
          <t>视觉设备系列</t>
        </is>
      </c>
      <c r="I303" t="inlineStr">
        <is>
          <t>KK150</t>
        </is>
      </c>
      <c r="J303" t="inlineStr">
        <is>
          <t>SETUPS-CHANGEOVERS</t>
        </is>
      </c>
      <c r="K303" t="inlineStr">
        <is>
          <t>Planned - Included in OEE</t>
        </is>
      </c>
      <c r="L303" t="inlineStr">
        <is>
          <t>EXTRUDER PRESS</t>
        </is>
      </c>
      <c r="M303" t="inlineStr">
        <is>
          <t>主加工工位</t>
        </is>
      </c>
      <c r="N303" t="inlineStr">
        <is>
          <t>MATERIAL CHANGEOVER</t>
        </is>
      </c>
      <c r="O303" s="59" t="n">
        <v>45937.49861111111</v>
      </c>
      <c r="P303" s="59" t="n">
        <v>45937.50895833333</v>
      </c>
      <c r="Q303" s="60" t="n">
        <v>14.9</v>
      </c>
      <c r="R303" s="60" t="n">
        <v>1.0143</v>
      </c>
      <c r="S303" t="inlineStr">
        <is>
          <t>团队模拟数据（基于公开单线数据派生）</t>
        </is>
      </c>
      <c r="T303" t="inlineStr">
        <is>
          <t>SIM-v2.2-20260807-20260804</t>
        </is>
      </c>
      <c r="U303" t="inlineStr">
        <is>
          <t>https://zenodo.org/records/17855209</t>
        </is>
      </c>
      <c r="V303" t="inlineStr">
        <is>
          <t>LINE-S02-PRE-20251007</t>
        </is>
      </c>
      <c r="W303" t="inlineStr">
        <is>
          <t>已关联</t>
        </is>
      </c>
      <c r="X303" t="inlineStr">
        <is>
          <t>按班次口径判断</t>
        </is>
      </c>
      <c r="Z303" t="inlineStr">
        <is>
          <t>是</t>
        </is>
      </c>
      <c r="AA303">
        <f>IFERROR(VLOOKUP(N303,'18_换产标准_模拟'!$B$2:$F$4,3,FALSE),"")</f>
        <v/>
      </c>
      <c r="AB303">
        <f>IFERROR(MAX(Q303-AA303,0),"")</f>
        <v/>
      </c>
      <c r="AC303">
        <f>IFERROR(IF(AB303=0,"达标",IF(AB303&lt;=VLOOKUP(N303,'18_换产标准_模拟'!$B$2:$F$4,4,FALSE)-VLOOKUP(N303,'18_换产标准_模拟'!$B$2:$F$4,3,FALSE),"轻微超时",IF(AB303&lt;=VLOOKUP(N303,'18_换产标准_模拟'!$B$2:$F$4,5,FALSE)-VLOOKUP(N303,'18_换产标准_模拟'!$B$2:$F$4,3,FALSE),"超时","严重超时"))),"")</f>
        <v/>
      </c>
      <c r="AD303">
        <f>IFERROR(INDEX('18_换产标准_模拟'!$A$2:$A$4,MATCH(N303,'18_换产标准_模拟'!$B$2:$B$4,0)),"")</f>
        <v/>
      </c>
      <c r="AE303" t="inlineStr">
        <is>
          <t>团队模拟数据</t>
        </is>
      </c>
    </row>
    <row r="304">
      <c r="A304" t="inlineStr">
        <is>
          <t>SIM-STOP-00303</t>
        </is>
      </c>
      <c r="B304" t="inlineStr">
        <is>
          <t>STOP-PRE-00101</t>
        </is>
      </c>
      <c r="C304" t="inlineStr">
        <is>
          <t>LINE-S03-PRE-20251007</t>
        </is>
      </c>
      <c r="D304" t="inlineStr">
        <is>
          <t>SHIFT-PRE-20251007</t>
        </is>
      </c>
      <c r="E304" t="inlineStr">
        <is>
          <t>LINE-S03</t>
        </is>
      </c>
      <c r="F304" t="inlineStr">
        <is>
          <t>改善前</t>
        </is>
      </c>
      <c r="G304" s="57" t="n">
        <v>45937</v>
      </c>
      <c r="H304" t="inlineStr">
        <is>
          <t>音频模组系列</t>
        </is>
      </c>
      <c r="I304" t="inlineStr">
        <is>
          <t>KK150</t>
        </is>
      </c>
      <c r="J304" t="inlineStr">
        <is>
          <t>SETUPS-CHANGEOVERS</t>
        </is>
      </c>
      <c r="K304" t="inlineStr">
        <is>
          <t>Planned - Included in OEE</t>
        </is>
      </c>
      <c r="L304" t="inlineStr">
        <is>
          <t>EXTRUDER PRESS</t>
        </is>
      </c>
      <c r="M304" t="inlineStr">
        <is>
          <t>主加工工位</t>
        </is>
      </c>
      <c r="N304" t="inlineStr">
        <is>
          <t>MATERIAL CHANGEOVER</t>
        </is>
      </c>
      <c r="O304" s="59" t="n">
        <v>45937.5125</v>
      </c>
      <c r="P304" s="59" t="n">
        <v>45937.52222222222</v>
      </c>
      <c r="Q304" s="60" t="n">
        <v>14</v>
      </c>
      <c r="R304" s="60" t="n">
        <v>0.95</v>
      </c>
      <c r="S304" t="inlineStr">
        <is>
          <t>团队模拟数据（基于公开单线数据派生）</t>
        </is>
      </c>
      <c r="T304" t="inlineStr">
        <is>
          <t>SIM-v2.2-20260807-20260804</t>
        </is>
      </c>
      <c r="U304" t="inlineStr">
        <is>
          <t>https://zenodo.org/records/17855209</t>
        </is>
      </c>
      <c r="V304" t="inlineStr">
        <is>
          <t>LINE-S03-PRE-20251007</t>
        </is>
      </c>
      <c r="W304" t="inlineStr">
        <is>
          <t>已关联</t>
        </is>
      </c>
      <c r="X304" t="inlineStr">
        <is>
          <t>按班次口径判断</t>
        </is>
      </c>
      <c r="Z304" t="inlineStr">
        <is>
          <t>是</t>
        </is>
      </c>
      <c r="AA304">
        <f>IFERROR(VLOOKUP(N304,'18_换产标准_模拟'!$B$2:$F$4,3,FALSE),"")</f>
        <v/>
      </c>
      <c r="AB304">
        <f>IFERROR(MAX(Q304-AA304,0),"")</f>
        <v/>
      </c>
      <c r="AC304">
        <f>IFERROR(IF(AB304=0,"达标",IF(AB304&lt;=VLOOKUP(N304,'18_换产标准_模拟'!$B$2:$F$4,4,FALSE)-VLOOKUP(N304,'18_换产标准_模拟'!$B$2:$F$4,3,FALSE),"轻微超时",IF(AB304&lt;=VLOOKUP(N304,'18_换产标准_模拟'!$B$2:$F$4,5,FALSE)-VLOOKUP(N304,'18_换产标准_模拟'!$B$2:$F$4,3,FALSE),"超时","严重超时"))),"")</f>
        <v/>
      </c>
      <c r="AD304">
        <f>IFERROR(INDEX('18_换产标准_模拟'!$A$2:$A$4,MATCH(N304,'18_换产标准_模拟'!$B$2:$B$4,0)),"")</f>
        <v/>
      </c>
      <c r="AE304" t="inlineStr">
        <is>
          <t>团队模拟数据</t>
        </is>
      </c>
    </row>
    <row r="305">
      <c r="A305" t="inlineStr">
        <is>
          <t>SIM-STOP-00304</t>
        </is>
      </c>
      <c r="B305" t="inlineStr">
        <is>
          <t>STOP-PRE-00102</t>
        </is>
      </c>
      <c r="C305" t="inlineStr">
        <is>
          <t>LINE-S01-PRE-20251007</t>
        </is>
      </c>
      <c r="D305" t="inlineStr">
        <is>
          <t>SHIFT-PRE-20251007</t>
        </is>
      </c>
      <c r="E305" t="inlineStr">
        <is>
          <t>LINE-S01</t>
        </is>
      </c>
      <c r="F305" t="inlineStr">
        <is>
          <t>改善前</t>
        </is>
      </c>
      <c r="G305" s="57" t="n">
        <v>45937</v>
      </c>
      <c r="H305" t="inlineStr">
        <is>
          <t>智能终端系列</t>
        </is>
      </c>
      <c r="I305" t="inlineStr">
        <is>
          <t>KK250</t>
        </is>
      </c>
      <c r="J305" t="inlineStr">
        <is>
          <t>SETUPS-CHANGEOVERS</t>
        </is>
      </c>
      <c r="K305" t="inlineStr">
        <is>
          <t>Planned - Included in OEE</t>
        </is>
      </c>
      <c r="L305" t="inlineStr">
        <is>
          <t>EXTRUDER PRESS</t>
        </is>
      </c>
      <c r="M305" t="inlineStr">
        <is>
          <t>主加工工位</t>
        </is>
      </c>
      <c r="N305" t="inlineStr">
        <is>
          <t>MATERIAL CHANGEOVER</t>
        </is>
      </c>
      <c r="O305" s="59" t="n">
        <v>45937.74166666667</v>
      </c>
      <c r="P305" s="59" t="n">
        <v>45937.75048611111</v>
      </c>
      <c r="Q305" s="60" t="n">
        <v>12.7</v>
      </c>
      <c r="R305" s="60" t="n">
        <v>0.9337</v>
      </c>
      <c r="S305" t="inlineStr">
        <is>
          <t>团队模拟数据（基于公开单线数据派生）</t>
        </is>
      </c>
      <c r="T305" t="inlineStr">
        <is>
          <t>SIM-v2.2-20260807-20260804</t>
        </is>
      </c>
      <c r="U305" t="inlineStr">
        <is>
          <t>https://zenodo.org/records/17855209</t>
        </is>
      </c>
      <c r="V305" t="inlineStr">
        <is>
          <t>LINE-S01-PRE-20251007</t>
        </is>
      </c>
      <c r="W305" t="inlineStr">
        <is>
          <t>已关联</t>
        </is>
      </c>
      <c r="X305" t="inlineStr">
        <is>
          <t>按班次口径判断</t>
        </is>
      </c>
      <c r="Z305" t="inlineStr">
        <is>
          <t>是</t>
        </is>
      </c>
      <c r="AA305">
        <f>IFERROR(VLOOKUP(N305,'18_换产标准_模拟'!$B$2:$F$4,3,FALSE),"")</f>
        <v/>
      </c>
      <c r="AB305">
        <f>IFERROR(MAX(Q305-AA305,0),"")</f>
        <v/>
      </c>
      <c r="AC305">
        <f>IFERROR(IF(AB305=0,"达标",IF(AB305&lt;=VLOOKUP(N305,'18_换产标准_模拟'!$B$2:$F$4,4,FALSE)-VLOOKUP(N305,'18_换产标准_模拟'!$B$2:$F$4,3,FALSE),"轻微超时",IF(AB305&lt;=VLOOKUP(N305,'18_换产标准_模拟'!$B$2:$F$4,5,FALSE)-VLOOKUP(N305,'18_换产标准_模拟'!$B$2:$F$4,3,FALSE),"超时","严重超时"))),"")</f>
        <v/>
      </c>
      <c r="AD305">
        <f>IFERROR(INDEX('18_换产标准_模拟'!$A$2:$A$4,MATCH(N305,'18_换产标准_模拟'!$B$2:$B$4,0)),"")</f>
        <v/>
      </c>
      <c r="AE305" t="inlineStr">
        <is>
          <t>团队模拟数据</t>
        </is>
      </c>
    </row>
    <row r="306">
      <c r="A306" t="inlineStr">
        <is>
          <t>SIM-STOP-00305</t>
        </is>
      </c>
      <c r="B306" t="inlineStr">
        <is>
          <t>STOP-PRE-00102</t>
        </is>
      </c>
      <c r="C306" t="inlineStr">
        <is>
          <t>LINE-S02-PRE-20251007</t>
        </is>
      </c>
      <c r="D306" t="inlineStr">
        <is>
          <t>SHIFT-PRE-20251007</t>
        </is>
      </c>
      <c r="E306" t="inlineStr">
        <is>
          <t>LINE-S02</t>
        </is>
      </c>
      <c r="F306" t="inlineStr">
        <is>
          <t>改善前</t>
        </is>
      </c>
      <c r="G306" s="57" t="n">
        <v>45937</v>
      </c>
      <c r="H306" t="inlineStr">
        <is>
          <t>视觉设备系列</t>
        </is>
      </c>
      <c r="I306" t="inlineStr">
        <is>
          <t>KK250</t>
        </is>
      </c>
      <c r="J306" t="inlineStr">
        <is>
          <t>SETUPS-CHANGEOVERS</t>
        </is>
      </c>
      <c r="K306" t="inlineStr">
        <is>
          <t>Planned - Included in OEE</t>
        </is>
      </c>
      <c r="L306" t="inlineStr">
        <is>
          <t>EXTRUDER PRESS</t>
        </is>
      </c>
      <c r="M306" t="inlineStr">
        <is>
          <t>主加工工位</t>
        </is>
      </c>
      <c r="N306" t="inlineStr">
        <is>
          <t>MATERIAL CHANGEOVER</t>
        </is>
      </c>
      <c r="O306" s="59" t="n">
        <v>45937.75555555556</v>
      </c>
      <c r="P306" s="59" t="n">
        <v>45937.76548611111</v>
      </c>
      <c r="Q306" s="60" t="n">
        <v>14.3</v>
      </c>
      <c r="R306" s="60" t="n">
        <v>1.054</v>
      </c>
      <c r="S306" t="inlineStr">
        <is>
          <t>团队模拟数据（基于公开单线数据派生）</t>
        </is>
      </c>
      <c r="T306" t="inlineStr">
        <is>
          <t>SIM-v2.2-20260807-20260804</t>
        </is>
      </c>
      <c r="U306" t="inlineStr">
        <is>
          <t>https://zenodo.org/records/17855209</t>
        </is>
      </c>
      <c r="V306" t="inlineStr">
        <is>
          <t>LINE-S02-PRE-20251007</t>
        </is>
      </c>
      <c r="W306" t="inlineStr">
        <is>
          <t>已关联</t>
        </is>
      </c>
      <c r="X306" t="inlineStr">
        <is>
          <t>按班次口径判断</t>
        </is>
      </c>
      <c r="Z306" t="inlineStr">
        <is>
          <t>是</t>
        </is>
      </c>
      <c r="AA306">
        <f>IFERROR(VLOOKUP(N306,'18_换产标准_模拟'!$B$2:$F$4,3,FALSE),"")</f>
        <v/>
      </c>
      <c r="AB306">
        <f>IFERROR(MAX(Q306-AA306,0),"")</f>
        <v/>
      </c>
      <c r="AC306">
        <f>IFERROR(IF(AB306=0,"达标",IF(AB306&lt;=VLOOKUP(N306,'18_换产标准_模拟'!$B$2:$F$4,4,FALSE)-VLOOKUP(N306,'18_换产标准_模拟'!$B$2:$F$4,3,FALSE),"轻微超时",IF(AB306&lt;=VLOOKUP(N306,'18_换产标准_模拟'!$B$2:$F$4,5,FALSE)-VLOOKUP(N306,'18_换产标准_模拟'!$B$2:$F$4,3,FALSE),"超时","严重超时"))),"")</f>
        <v/>
      </c>
      <c r="AD306">
        <f>IFERROR(INDEX('18_换产标准_模拟'!$A$2:$A$4,MATCH(N306,'18_换产标准_模拟'!$B$2:$B$4,0)),"")</f>
        <v/>
      </c>
      <c r="AE306" t="inlineStr">
        <is>
          <t>团队模拟数据</t>
        </is>
      </c>
    </row>
    <row r="307">
      <c r="A307" t="inlineStr">
        <is>
          <t>SIM-STOP-00306</t>
        </is>
      </c>
      <c r="B307" t="inlineStr">
        <is>
          <t>STOP-PRE-00102</t>
        </is>
      </c>
      <c r="C307" t="inlineStr">
        <is>
          <t>LINE-S03-PRE-20251007</t>
        </is>
      </c>
      <c r="D307" t="inlineStr">
        <is>
          <t>SHIFT-PRE-20251007</t>
        </is>
      </c>
      <c r="E307" t="inlineStr">
        <is>
          <t>LINE-S03</t>
        </is>
      </c>
      <c r="F307" t="inlineStr">
        <is>
          <t>改善前</t>
        </is>
      </c>
      <c r="G307" s="57" t="n">
        <v>45937</v>
      </c>
      <c r="H307" t="inlineStr">
        <is>
          <t>音频模组系列</t>
        </is>
      </c>
      <c r="I307" t="inlineStr">
        <is>
          <t>KK250</t>
        </is>
      </c>
      <c r="J307" t="inlineStr">
        <is>
          <t>SETUPS-CHANGEOVERS</t>
        </is>
      </c>
      <c r="K307" t="inlineStr">
        <is>
          <t>Planned - Included in OEE</t>
        </is>
      </c>
      <c r="L307" t="inlineStr">
        <is>
          <t>EXTRUDER PRESS</t>
        </is>
      </c>
      <c r="M307" t="inlineStr">
        <is>
          <t>主加工工位</t>
        </is>
      </c>
      <c r="N307" t="inlineStr">
        <is>
          <t>MATERIAL CHANGEOVER</t>
        </is>
      </c>
      <c r="O307" s="59" t="n">
        <v>45937.76944444444</v>
      </c>
      <c r="P307" s="59" t="n">
        <v>45937.77875</v>
      </c>
      <c r="Q307" s="60" t="n">
        <v>13.4</v>
      </c>
      <c r="R307" s="60" t="n">
        <v>0.9889</v>
      </c>
      <c r="S307" t="inlineStr">
        <is>
          <t>团队模拟数据（基于公开单线数据派生）</t>
        </is>
      </c>
      <c r="T307" t="inlineStr">
        <is>
          <t>SIM-v2.2-20260807-20260804</t>
        </is>
      </c>
      <c r="U307" t="inlineStr">
        <is>
          <t>https://zenodo.org/records/17855209</t>
        </is>
      </c>
      <c r="V307" t="inlineStr">
        <is>
          <t>LINE-S03-PRE-20251007</t>
        </is>
      </c>
      <c r="W307" t="inlineStr">
        <is>
          <t>已关联</t>
        </is>
      </c>
      <c r="X307" t="inlineStr">
        <is>
          <t>按班次口径判断</t>
        </is>
      </c>
      <c r="Z307" t="inlineStr">
        <is>
          <t>是</t>
        </is>
      </c>
      <c r="AA307">
        <f>IFERROR(VLOOKUP(N307,'18_换产标准_模拟'!$B$2:$F$4,3,FALSE),"")</f>
        <v/>
      </c>
      <c r="AB307">
        <f>IFERROR(MAX(Q307-AA307,0),"")</f>
        <v/>
      </c>
      <c r="AC307">
        <f>IFERROR(IF(AB307=0,"达标",IF(AB307&lt;=VLOOKUP(N307,'18_换产标准_模拟'!$B$2:$F$4,4,FALSE)-VLOOKUP(N307,'18_换产标准_模拟'!$B$2:$F$4,3,FALSE),"轻微超时",IF(AB307&lt;=VLOOKUP(N307,'18_换产标准_模拟'!$B$2:$F$4,5,FALSE)-VLOOKUP(N307,'18_换产标准_模拟'!$B$2:$F$4,3,FALSE),"超时","严重超时"))),"")</f>
        <v/>
      </c>
      <c r="AD307">
        <f>IFERROR(INDEX('18_换产标准_模拟'!$A$2:$A$4,MATCH(N307,'18_换产标准_模拟'!$B$2:$B$4,0)),"")</f>
        <v/>
      </c>
      <c r="AE307" t="inlineStr">
        <is>
          <t>团队模拟数据</t>
        </is>
      </c>
    </row>
    <row r="308">
      <c r="A308" t="inlineStr">
        <is>
          <t>SIM-STOP-00307</t>
        </is>
      </c>
      <c r="B308" t="inlineStr">
        <is>
          <t>STOP-PRE-00103</t>
        </is>
      </c>
      <c r="C308" t="inlineStr">
        <is>
          <t>LINE-S01-PRE-20251007</t>
        </is>
      </c>
      <c r="D308" t="inlineStr">
        <is>
          <t>SHIFT-PRE-20251007</t>
        </is>
      </c>
      <c r="E308" t="inlineStr">
        <is>
          <t>LINE-S01</t>
        </is>
      </c>
      <c r="F308" t="inlineStr">
        <is>
          <t>改善前</t>
        </is>
      </c>
      <c r="G308" s="57" t="n">
        <v>45937</v>
      </c>
      <c r="H308" t="inlineStr">
        <is>
          <t>智能终端系列</t>
        </is>
      </c>
      <c r="I308" t="inlineStr">
        <is>
          <t>KK250</t>
        </is>
      </c>
      <c r="J308" t="inlineStr">
        <is>
          <t>FAILURE</t>
        </is>
      </c>
      <c r="K308" t="inlineStr">
        <is>
          <t>Unplanned</t>
        </is>
      </c>
      <c r="L308" t="inlineStr">
        <is>
          <t>EXTRUDER PRESS</t>
        </is>
      </c>
      <c r="M308" t="inlineStr">
        <is>
          <t>主加工工位</t>
        </is>
      </c>
      <c r="N308" t="inlineStr">
        <is>
          <t>AUTOMATION FAILURE</t>
        </is>
      </c>
      <c r="O308" s="59" t="n">
        <v>45937.80138888889</v>
      </c>
      <c r="P308" s="59" t="n">
        <v>45937.80618055556</v>
      </c>
      <c r="Q308" s="60" t="n">
        <v>6.9</v>
      </c>
      <c r="R308" s="60" t="n">
        <v>0.8918</v>
      </c>
      <c r="S308" t="inlineStr">
        <is>
          <t>团队模拟数据（基于公开单线数据派生）</t>
        </is>
      </c>
      <c r="T308" t="inlineStr">
        <is>
          <t>SIM-v2.2-20260807-20260804</t>
        </is>
      </c>
      <c r="U308" t="inlineStr">
        <is>
          <t>https://zenodo.org/records/17855209</t>
        </is>
      </c>
      <c r="V308" t="inlineStr">
        <is>
          <t>LINE-S01-PRE-20251007</t>
        </is>
      </c>
      <c r="W308" t="inlineStr">
        <is>
          <t>已关联</t>
        </is>
      </c>
      <c r="X308" t="inlineStr">
        <is>
          <t>按班次口径判断</t>
        </is>
      </c>
      <c r="Z308" t="inlineStr">
        <is>
          <t>否</t>
        </is>
      </c>
    </row>
    <row r="309">
      <c r="A309" t="inlineStr">
        <is>
          <t>SIM-STOP-00308</t>
        </is>
      </c>
      <c r="B309" t="inlineStr">
        <is>
          <t>STOP-PRE-00103</t>
        </is>
      </c>
      <c r="C309" t="inlineStr">
        <is>
          <t>LINE-S02-PRE-20251007</t>
        </is>
      </c>
      <c r="D309" t="inlineStr">
        <is>
          <t>SHIFT-PRE-20251007</t>
        </is>
      </c>
      <c r="E309" t="inlineStr">
        <is>
          <t>LINE-S02</t>
        </is>
      </c>
      <c r="F309" t="inlineStr">
        <is>
          <t>改善前</t>
        </is>
      </c>
      <c r="G309" s="57" t="n">
        <v>45937</v>
      </c>
      <c r="H309" t="inlineStr">
        <is>
          <t>视觉设备系列</t>
        </is>
      </c>
      <c r="I309" t="inlineStr">
        <is>
          <t>KK250</t>
        </is>
      </c>
      <c r="J309" t="inlineStr">
        <is>
          <t>FAILURE</t>
        </is>
      </c>
      <c r="K309" t="inlineStr">
        <is>
          <t>Unplanned</t>
        </is>
      </c>
      <c r="L309" t="inlineStr">
        <is>
          <t>EXTRUDER PRESS</t>
        </is>
      </c>
      <c r="M309" t="inlineStr">
        <is>
          <t>主加工工位</t>
        </is>
      </c>
      <c r="N309" t="inlineStr">
        <is>
          <t>AUTOMATION FAILURE</t>
        </is>
      </c>
      <c r="O309" s="59" t="n">
        <v>45937.81527777778</v>
      </c>
      <c r="P309" s="59" t="n">
        <v>45937.82402777778</v>
      </c>
      <c r="Q309" s="60" t="n">
        <v>12.6</v>
      </c>
      <c r="R309" s="60" t="n">
        <v>1.6313</v>
      </c>
      <c r="S309" t="inlineStr">
        <is>
          <t>团队模拟数据（基于公开单线数据派生）</t>
        </is>
      </c>
      <c r="T309" t="inlineStr">
        <is>
          <t>SIM-v2.2-20260807-20260804</t>
        </is>
      </c>
      <c r="U309" t="inlineStr">
        <is>
          <t>https://zenodo.org/records/17855209</t>
        </is>
      </c>
      <c r="V309" t="inlineStr">
        <is>
          <t>LINE-S02-PRE-20251007</t>
        </is>
      </c>
      <c r="W309" t="inlineStr">
        <is>
          <t>已关联</t>
        </is>
      </c>
      <c r="X309" t="inlineStr">
        <is>
          <t>按班次口径判断</t>
        </is>
      </c>
      <c r="Z309" t="inlineStr">
        <is>
          <t>否</t>
        </is>
      </c>
    </row>
    <row r="310">
      <c r="A310" t="inlineStr">
        <is>
          <t>SIM-STOP-00309</t>
        </is>
      </c>
      <c r="B310" t="inlineStr">
        <is>
          <t>STOP-PRE-00103</t>
        </is>
      </c>
      <c r="C310" t="inlineStr">
        <is>
          <t>LINE-S03-PRE-20251007</t>
        </is>
      </c>
      <c r="D310" t="inlineStr">
        <is>
          <t>SHIFT-PRE-20251007</t>
        </is>
      </c>
      <c r="E310" t="inlineStr">
        <is>
          <t>LINE-S03</t>
        </is>
      </c>
      <c r="F310" t="inlineStr">
        <is>
          <t>改善前</t>
        </is>
      </c>
      <c r="G310" s="57" t="n">
        <v>45937</v>
      </c>
      <c r="H310" t="inlineStr">
        <is>
          <t>音频模组系列</t>
        </is>
      </c>
      <c r="I310" t="inlineStr">
        <is>
          <t>KK250</t>
        </is>
      </c>
      <c r="J310" t="inlineStr">
        <is>
          <t>FAILURE</t>
        </is>
      </c>
      <c r="K310" t="inlineStr">
        <is>
          <t>Unplanned</t>
        </is>
      </c>
      <c r="L310" t="inlineStr">
        <is>
          <t>EXTRUDER PRESS</t>
        </is>
      </c>
      <c r="M310" t="inlineStr">
        <is>
          <t>主加工工位</t>
        </is>
      </c>
      <c r="N310" t="inlineStr">
        <is>
          <t>AUTOMATION FAILURE</t>
        </is>
      </c>
      <c r="O310" s="59" t="n">
        <v>45937.82916666667</v>
      </c>
      <c r="P310" s="59" t="n">
        <v>45937.83458333334</v>
      </c>
      <c r="Q310" s="60" t="n">
        <v>7.8</v>
      </c>
      <c r="R310" s="60" t="n">
        <v>1.0072</v>
      </c>
      <c r="S310" t="inlineStr">
        <is>
          <t>团队模拟数据（基于公开单线数据派生）</t>
        </is>
      </c>
      <c r="T310" t="inlineStr">
        <is>
          <t>SIM-v2.2-20260807-20260804</t>
        </is>
      </c>
      <c r="U310" t="inlineStr">
        <is>
          <t>https://zenodo.org/records/17855209</t>
        </is>
      </c>
      <c r="V310" t="inlineStr">
        <is>
          <t>LINE-S03-PRE-20251007</t>
        </is>
      </c>
      <c r="W310" t="inlineStr">
        <is>
          <t>已关联</t>
        </is>
      </c>
      <c r="X310" t="inlineStr">
        <is>
          <t>按班次口径判断</t>
        </is>
      </c>
      <c r="Z310" t="inlineStr">
        <is>
          <t>否</t>
        </is>
      </c>
    </row>
    <row r="311">
      <c r="A311" t="inlineStr">
        <is>
          <t>SIM-STOP-00310</t>
        </is>
      </c>
      <c r="B311" t="inlineStr">
        <is>
          <t>STOP-PRE-00104</t>
        </is>
      </c>
      <c r="C311" t="inlineStr">
        <is>
          <t>LINE-S01-PRE-20251007</t>
        </is>
      </c>
      <c r="D311" t="inlineStr">
        <is>
          <t>SHIFT-PRE-20251007</t>
        </is>
      </c>
      <c r="E311" t="inlineStr">
        <is>
          <t>LINE-S01</t>
        </is>
      </c>
      <c r="F311" t="inlineStr">
        <is>
          <t>改善前</t>
        </is>
      </c>
      <c r="G311" s="57" t="n">
        <v>45937</v>
      </c>
      <c r="H311" t="inlineStr">
        <is>
          <t>智能终端系列</t>
        </is>
      </c>
      <c r="I311" t="inlineStr">
        <is>
          <t>KK250</t>
        </is>
      </c>
      <c r="J311" t="inlineStr">
        <is>
          <t>OPERATIONAL</t>
        </is>
      </c>
      <c r="K311" t="inlineStr">
        <is>
          <t>Planned - Included in OEE</t>
        </is>
      </c>
      <c r="L311" t="inlineStr">
        <is>
          <t>EXTRUDER PRESS</t>
        </is>
      </c>
      <c r="M311" t="inlineStr">
        <is>
          <t>主加工工位</t>
        </is>
      </c>
      <c r="N311" t="inlineStr">
        <is>
          <t>CLEANING</t>
        </is>
      </c>
      <c r="O311" s="59" t="n">
        <v>45937.80763888889</v>
      </c>
      <c r="P311" s="59" t="n">
        <v>45937.81256944445</v>
      </c>
      <c r="Q311" s="60" t="n">
        <v>7.1</v>
      </c>
      <c r="R311" s="60" t="n">
        <v>1.0084</v>
      </c>
      <c r="S311" t="inlineStr">
        <is>
          <t>团队模拟数据（基于公开单线数据派生）</t>
        </is>
      </c>
      <c r="T311" t="inlineStr">
        <is>
          <t>SIM-v2.2-20260807-20260804</t>
        </is>
      </c>
      <c r="U311" t="inlineStr">
        <is>
          <t>https://zenodo.org/records/17855209</t>
        </is>
      </c>
      <c r="V311" t="inlineStr">
        <is>
          <t>LINE-S01-PRE-20251007</t>
        </is>
      </c>
      <c r="W311" t="inlineStr">
        <is>
          <t>已关联</t>
        </is>
      </c>
      <c r="X311" t="inlineStr">
        <is>
          <t>按班次口径判断</t>
        </is>
      </c>
      <c r="Z311" t="inlineStr">
        <is>
          <t>否</t>
        </is>
      </c>
    </row>
    <row r="312">
      <c r="A312" t="inlineStr">
        <is>
          <t>SIM-STOP-00311</t>
        </is>
      </c>
      <c r="B312" t="inlineStr">
        <is>
          <t>STOP-PRE-00104</t>
        </is>
      </c>
      <c r="C312" t="inlineStr">
        <is>
          <t>LINE-S02-PRE-20251007</t>
        </is>
      </c>
      <c r="D312" t="inlineStr">
        <is>
          <t>SHIFT-PRE-20251007</t>
        </is>
      </c>
      <c r="E312" t="inlineStr">
        <is>
          <t>LINE-S02</t>
        </is>
      </c>
      <c r="F312" t="inlineStr">
        <is>
          <t>改善前</t>
        </is>
      </c>
      <c r="G312" s="57" t="n">
        <v>45937</v>
      </c>
      <c r="H312" t="inlineStr">
        <is>
          <t>视觉设备系列</t>
        </is>
      </c>
      <c r="I312" t="inlineStr">
        <is>
          <t>KK250</t>
        </is>
      </c>
      <c r="J312" t="inlineStr">
        <is>
          <t>OPERATIONAL</t>
        </is>
      </c>
      <c r="K312" t="inlineStr">
        <is>
          <t>Planned - Included in OEE</t>
        </is>
      </c>
      <c r="L312" t="inlineStr">
        <is>
          <t>EXTRUDER PRESS</t>
        </is>
      </c>
      <c r="M312" t="inlineStr">
        <is>
          <t>主加工工位</t>
        </is>
      </c>
      <c r="N312" t="inlineStr">
        <is>
          <t>CLEANING</t>
        </is>
      </c>
      <c r="O312" s="59" t="n">
        <v>45937.82152777778</v>
      </c>
      <c r="P312" s="59" t="n">
        <v>45937.82652777778</v>
      </c>
      <c r="Q312" s="60" t="n">
        <v>7.2</v>
      </c>
      <c r="R312" s="60" t="n">
        <v>1.0257</v>
      </c>
      <c r="S312" t="inlineStr">
        <is>
          <t>团队模拟数据（基于公开单线数据派生）</t>
        </is>
      </c>
      <c r="T312" t="inlineStr">
        <is>
          <t>SIM-v2.2-20260807-20260804</t>
        </is>
      </c>
      <c r="U312" t="inlineStr">
        <is>
          <t>https://zenodo.org/records/17855209</t>
        </is>
      </c>
      <c r="V312" t="inlineStr">
        <is>
          <t>LINE-S02-PRE-20251007</t>
        </is>
      </c>
      <c r="W312" t="inlineStr">
        <is>
          <t>已关联</t>
        </is>
      </c>
      <c r="X312" t="inlineStr">
        <is>
          <t>按班次口径判断</t>
        </is>
      </c>
      <c r="Z312" t="inlineStr">
        <is>
          <t>否</t>
        </is>
      </c>
    </row>
    <row r="313">
      <c r="A313" t="inlineStr">
        <is>
          <t>SIM-STOP-00312</t>
        </is>
      </c>
      <c r="B313" t="inlineStr">
        <is>
          <t>STOP-PRE-00104</t>
        </is>
      </c>
      <c r="C313" t="inlineStr">
        <is>
          <t>LINE-S03-PRE-20251007</t>
        </is>
      </c>
      <c r="D313" t="inlineStr">
        <is>
          <t>SHIFT-PRE-20251007</t>
        </is>
      </c>
      <c r="E313" t="inlineStr">
        <is>
          <t>LINE-S03</t>
        </is>
      </c>
      <c r="F313" t="inlineStr">
        <is>
          <t>改善前</t>
        </is>
      </c>
      <c r="G313" s="57" t="n">
        <v>45937</v>
      </c>
      <c r="H313" t="inlineStr">
        <is>
          <t>音频模组系列</t>
        </is>
      </c>
      <c r="I313" t="inlineStr">
        <is>
          <t>KK250</t>
        </is>
      </c>
      <c r="J313" t="inlineStr">
        <is>
          <t>OPERATIONAL</t>
        </is>
      </c>
      <c r="K313" t="inlineStr">
        <is>
          <t>Planned - Included in OEE</t>
        </is>
      </c>
      <c r="L313" t="inlineStr">
        <is>
          <t>EXTRUDER PRESS</t>
        </is>
      </c>
      <c r="M313" t="inlineStr">
        <is>
          <t>主加工工位</t>
        </is>
      </c>
      <c r="N313" t="inlineStr">
        <is>
          <t>CLEANING</t>
        </is>
      </c>
      <c r="O313" s="59" t="n">
        <v>45937.83541666667</v>
      </c>
      <c r="P313" s="59" t="n">
        <v>45937.84006944444</v>
      </c>
      <c r="Q313" s="60" t="n">
        <v>6.7</v>
      </c>
      <c r="R313" s="60" t="n">
        <v>0.9611</v>
      </c>
      <c r="S313" t="inlineStr">
        <is>
          <t>团队模拟数据（基于公开单线数据派生）</t>
        </is>
      </c>
      <c r="T313" t="inlineStr">
        <is>
          <t>SIM-v2.2-20260807-20260804</t>
        </is>
      </c>
      <c r="U313" t="inlineStr">
        <is>
          <t>https://zenodo.org/records/17855209</t>
        </is>
      </c>
      <c r="V313" t="inlineStr">
        <is>
          <t>LINE-S03-PRE-20251007</t>
        </is>
      </c>
      <c r="W313" t="inlineStr">
        <is>
          <t>已关联</t>
        </is>
      </c>
      <c r="X313" t="inlineStr">
        <is>
          <t>按班次口径判断</t>
        </is>
      </c>
      <c r="Z313" t="inlineStr">
        <is>
          <t>否</t>
        </is>
      </c>
    </row>
    <row r="314">
      <c r="A314" t="inlineStr">
        <is>
          <t>SIM-STOP-00313</t>
        </is>
      </c>
      <c r="B314" t="inlineStr">
        <is>
          <t>STOP-PRE-00105</t>
        </is>
      </c>
      <c r="C314" t="inlineStr">
        <is>
          <t>LINE-S01-PRE-20251008</t>
        </is>
      </c>
      <c r="D314" t="inlineStr">
        <is>
          <t>SHIFT-PRE-20251008</t>
        </is>
      </c>
      <c r="E314" t="inlineStr">
        <is>
          <t>LINE-S01</t>
        </is>
      </c>
      <c r="F314" t="inlineStr">
        <is>
          <t>改善前</t>
        </is>
      </c>
      <c r="G314" s="57" t="n">
        <v>45938</v>
      </c>
      <c r="H314" t="inlineStr">
        <is>
          <t>智能终端系列</t>
        </is>
      </c>
      <c r="I314" t="inlineStr">
        <is>
          <t>KK250</t>
        </is>
      </c>
      <c r="J314" t="inlineStr">
        <is>
          <t>OPERATIONAL</t>
        </is>
      </c>
      <c r="K314" t="inlineStr">
        <is>
          <t>Planned - Included in OEE</t>
        </is>
      </c>
      <c r="L314" t="inlineStr">
        <is>
          <t>EXTRUDER PRESS</t>
        </is>
      </c>
      <c r="M314" t="inlineStr">
        <is>
          <t>主加工工位</t>
        </is>
      </c>
      <c r="N314" t="inlineStr">
        <is>
          <t>CLEANING</t>
        </is>
      </c>
      <c r="O314" s="59" t="n">
        <v>45938.46875</v>
      </c>
      <c r="P314" s="59" t="n">
        <v>45938.47798611111</v>
      </c>
      <c r="Q314" s="60" t="n">
        <v>13.3</v>
      </c>
      <c r="R314" s="60" t="n">
        <v>0.9444</v>
      </c>
      <c r="S314" t="inlineStr">
        <is>
          <t>团队模拟数据（基于公开单线数据派生）</t>
        </is>
      </c>
      <c r="T314" t="inlineStr">
        <is>
          <t>SIM-v2.2-20260807-20260804</t>
        </is>
      </c>
      <c r="U314" t="inlineStr">
        <is>
          <t>https://zenodo.org/records/17855209</t>
        </is>
      </c>
      <c r="V314" t="inlineStr">
        <is>
          <t>LINE-S01-PRE-20251008</t>
        </is>
      </c>
      <c r="W314" t="inlineStr">
        <is>
          <t>已关联</t>
        </is>
      </c>
      <c r="X314" t="inlineStr">
        <is>
          <t>按班次口径判断</t>
        </is>
      </c>
      <c r="Z314" t="inlineStr">
        <is>
          <t>否</t>
        </is>
      </c>
    </row>
    <row r="315">
      <c r="A315" t="inlineStr">
        <is>
          <t>SIM-STOP-00314</t>
        </is>
      </c>
      <c r="B315" t="inlineStr">
        <is>
          <t>STOP-PRE-00105</t>
        </is>
      </c>
      <c r="C315" t="inlineStr">
        <is>
          <t>LINE-S02-PRE-20251008</t>
        </is>
      </c>
      <c r="D315" t="inlineStr">
        <is>
          <t>SHIFT-PRE-20251008</t>
        </is>
      </c>
      <c r="E315" t="inlineStr">
        <is>
          <t>LINE-S02</t>
        </is>
      </c>
      <c r="F315" t="inlineStr">
        <is>
          <t>改善前</t>
        </is>
      </c>
      <c r="G315" s="57" t="n">
        <v>45938</v>
      </c>
      <c r="H315" t="inlineStr">
        <is>
          <t>视觉设备系列</t>
        </is>
      </c>
      <c r="I315" t="inlineStr">
        <is>
          <t>KK250</t>
        </is>
      </c>
      <c r="J315" t="inlineStr">
        <is>
          <t>OPERATIONAL</t>
        </is>
      </c>
      <c r="K315" t="inlineStr">
        <is>
          <t>Planned - Included in OEE</t>
        </is>
      </c>
      <c r="L315" t="inlineStr">
        <is>
          <t>EXTRUDER PRESS</t>
        </is>
      </c>
      <c r="M315" t="inlineStr">
        <is>
          <t>主加工工位</t>
        </is>
      </c>
      <c r="N315" t="inlineStr">
        <is>
          <t>CLEANING</t>
        </is>
      </c>
      <c r="O315" s="59" t="n">
        <v>45938.48263888889</v>
      </c>
      <c r="P315" s="59" t="n">
        <v>45938.49305555555</v>
      </c>
      <c r="Q315" s="60" t="n">
        <v>15</v>
      </c>
      <c r="R315" s="60" t="n">
        <v>1.0653</v>
      </c>
      <c r="S315" t="inlineStr">
        <is>
          <t>团队模拟数据（基于公开单线数据派生）</t>
        </is>
      </c>
      <c r="T315" t="inlineStr">
        <is>
          <t>SIM-v2.2-20260807-20260804</t>
        </is>
      </c>
      <c r="U315" t="inlineStr">
        <is>
          <t>https://zenodo.org/records/17855209</t>
        </is>
      </c>
      <c r="V315" t="inlineStr">
        <is>
          <t>LINE-S02-PRE-20251008</t>
        </is>
      </c>
      <c r="W315" t="inlineStr">
        <is>
          <t>已关联</t>
        </is>
      </c>
      <c r="X315" t="inlineStr">
        <is>
          <t>按班次口径判断</t>
        </is>
      </c>
      <c r="Z315" t="inlineStr">
        <is>
          <t>否</t>
        </is>
      </c>
    </row>
    <row r="316">
      <c r="A316" t="inlineStr">
        <is>
          <t>SIM-STOP-00315</t>
        </is>
      </c>
      <c r="B316" t="inlineStr">
        <is>
          <t>STOP-PRE-00105</t>
        </is>
      </c>
      <c r="C316" t="inlineStr">
        <is>
          <t>LINE-S03-PRE-20251008</t>
        </is>
      </c>
      <c r="D316" t="inlineStr">
        <is>
          <t>SHIFT-PRE-20251008</t>
        </is>
      </c>
      <c r="E316" t="inlineStr">
        <is>
          <t>LINE-S03</t>
        </is>
      </c>
      <c r="F316" t="inlineStr">
        <is>
          <t>改善前</t>
        </is>
      </c>
      <c r="G316" s="57" t="n">
        <v>45938</v>
      </c>
      <c r="H316" t="inlineStr">
        <is>
          <t>音频模组系列</t>
        </is>
      </c>
      <c r="I316" t="inlineStr">
        <is>
          <t>KK250</t>
        </is>
      </c>
      <c r="J316" t="inlineStr">
        <is>
          <t>OPERATIONAL</t>
        </is>
      </c>
      <c r="K316" t="inlineStr">
        <is>
          <t>Planned - Included in OEE</t>
        </is>
      </c>
      <c r="L316" t="inlineStr">
        <is>
          <t>EXTRUDER PRESS</t>
        </is>
      </c>
      <c r="M316" t="inlineStr">
        <is>
          <t>主加工工位</t>
        </is>
      </c>
      <c r="N316" t="inlineStr">
        <is>
          <t>CLEANING</t>
        </is>
      </c>
      <c r="O316" s="59" t="n">
        <v>45938.49652777778</v>
      </c>
      <c r="P316" s="59" t="n">
        <v>45938.50631944444</v>
      </c>
      <c r="Q316" s="60" t="n">
        <v>14.1</v>
      </c>
      <c r="R316" s="60" t="n">
        <v>1</v>
      </c>
      <c r="S316" t="inlineStr">
        <is>
          <t>团队模拟数据（基于公开单线数据派生）</t>
        </is>
      </c>
      <c r="T316" t="inlineStr">
        <is>
          <t>SIM-v2.2-20260807-20260804</t>
        </is>
      </c>
      <c r="U316" t="inlineStr">
        <is>
          <t>https://zenodo.org/records/17855209</t>
        </is>
      </c>
      <c r="V316" t="inlineStr">
        <is>
          <t>LINE-S03-PRE-20251008</t>
        </is>
      </c>
      <c r="W316" t="inlineStr">
        <is>
          <t>已关联</t>
        </is>
      </c>
      <c r="X316" t="inlineStr">
        <is>
          <t>按班次口径判断</t>
        </is>
      </c>
      <c r="Z316" t="inlineStr">
        <is>
          <t>否</t>
        </is>
      </c>
    </row>
    <row r="317">
      <c r="A317" t="inlineStr">
        <is>
          <t>SIM-STOP-00316</t>
        </is>
      </c>
      <c r="B317" t="inlineStr">
        <is>
          <t>STOP-PRE-00106</t>
        </is>
      </c>
      <c r="C317" t="inlineStr">
        <is>
          <t>LINE-S01-PRE-20251008</t>
        </is>
      </c>
      <c r="D317" t="inlineStr">
        <is>
          <t>SHIFT-PRE-20251008</t>
        </is>
      </c>
      <c r="E317" t="inlineStr">
        <is>
          <t>LINE-S01</t>
        </is>
      </c>
      <c r="F317" t="inlineStr">
        <is>
          <t>改善前</t>
        </is>
      </c>
      <c r="G317" s="57" t="n">
        <v>45938</v>
      </c>
      <c r="H317" t="inlineStr">
        <is>
          <t>智能终端系列</t>
        </is>
      </c>
      <c r="I317" t="inlineStr">
        <is>
          <t>7KK25</t>
        </is>
      </c>
      <c r="J317" t="inlineStr">
        <is>
          <t>SETUPS-CHANGEOVERS</t>
        </is>
      </c>
      <c r="K317" t="inlineStr">
        <is>
          <t>Planned - Included in OEE</t>
        </is>
      </c>
      <c r="L317" t="inlineStr">
        <is>
          <t>EXTRUDER PRESS</t>
        </is>
      </c>
      <c r="M317" t="inlineStr">
        <is>
          <t>主加工工位</t>
        </is>
      </c>
      <c r="N317" t="inlineStr">
        <is>
          <t>MATERIAL CHANGEOVER</t>
        </is>
      </c>
      <c r="O317" s="59" t="n">
        <v>45938.56527777778</v>
      </c>
      <c r="P317" s="59" t="n">
        <v>45938.57590277777</v>
      </c>
      <c r="Q317" s="60" t="n">
        <v>15.3</v>
      </c>
      <c r="R317" s="60" t="n">
        <v>0.9817</v>
      </c>
      <c r="S317" t="inlineStr">
        <is>
          <t>团队模拟数据（基于公开单线数据派生）</t>
        </is>
      </c>
      <c r="T317" t="inlineStr">
        <is>
          <t>SIM-v2.2-20260807-20260804</t>
        </is>
      </c>
      <c r="U317" t="inlineStr">
        <is>
          <t>https://zenodo.org/records/17855209</t>
        </is>
      </c>
      <c r="V317" t="inlineStr">
        <is>
          <t>LINE-S01-PRE-20251008</t>
        </is>
      </c>
      <c r="W317" t="inlineStr">
        <is>
          <t>已关联</t>
        </is>
      </c>
      <c r="X317" t="inlineStr">
        <is>
          <t>按班次口径判断</t>
        </is>
      </c>
      <c r="Z317" t="inlineStr">
        <is>
          <t>是</t>
        </is>
      </c>
      <c r="AA317">
        <f>IFERROR(VLOOKUP(N317,'18_换产标准_模拟'!$B$2:$F$4,3,FALSE),"")</f>
        <v/>
      </c>
      <c r="AB317">
        <f>IFERROR(MAX(Q317-AA317,0),"")</f>
        <v/>
      </c>
      <c r="AC317">
        <f>IFERROR(IF(AB317=0,"达标",IF(AB317&lt;=VLOOKUP(N317,'18_换产标准_模拟'!$B$2:$F$4,4,FALSE)-VLOOKUP(N317,'18_换产标准_模拟'!$B$2:$F$4,3,FALSE),"轻微超时",IF(AB317&lt;=VLOOKUP(N317,'18_换产标准_模拟'!$B$2:$F$4,5,FALSE)-VLOOKUP(N317,'18_换产标准_模拟'!$B$2:$F$4,3,FALSE),"超时","严重超时"))),"")</f>
        <v/>
      </c>
      <c r="AD317">
        <f>IFERROR(INDEX('18_换产标准_模拟'!$A$2:$A$4,MATCH(N317,'18_换产标准_模拟'!$B$2:$B$4,0)),"")</f>
        <v/>
      </c>
      <c r="AE317" t="inlineStr">
        <is>
          <t>团队模拟数据</t>
        </is>
      </c>
    </row>
    <row r="318">
      <c r="A318" t="inlineStr">
        <is>
          <t>SIM-STOP-00317</t>
        </is>
      </c>
      <c r="B318" t="inlineStr">
        <is>
          <t>STOP-PRE-00106</t>
        </is>
      </c>
      <c r="C318" t="inlineStr">
        <is>
          <t>LINE-S02-PRE-20251008</t>
        </is>
      </c>
      <c r="D318" t="inlineStr">
        <is>
          <t>SHIFT-PRE-20251008</t>
        </is>
      </c>
      <c r="E318" t="inlineStr">
        <is>
          <t>LINE-S02</t>
        </is>
      </c>
      <c r="F318" t="inlineStr">
        <is>
          <t>改善前</t>
        </is>
      </c>
      <c r="G318" s="57" t="n">
        <v>45938</v>
      </c>
      <c r="H318" t="inlineStr">
        <is>
          <t>视觉设备系列</t>
        </is>
      </c>
      <c r="I318" t="inlineStr">
        <is>
          <t>7KK25</t>
        </is>
      </c>
      <c r="J318" t="inlineStr">
        <is>
          <t>SETUPS-CHANGEOVERS</t>
        </is>
      </c>
      <c r="K318" t="inlineStr">
        <is>
          <t>Planned - Included in OEE</t>
        </is>
      </c>
      <c r="L318" t="inlineStr">
        <is>
          <t>EXTRUDER PRESS</t>
        </is>
      </c>
      <c r="M318" t="inlineStr">
        <is>
          <t>主加工工位</t>
        </is>
      </c>
      <c r="N318" t="inlineStr">
        <is>
          <t>MATERIAL CHANGEOVER</t>
        </is>
      </c>
      <c r="O318" s="59" t="n">
        <v>45938.57916666667</v>
      </c>
      <c r="P318" s="59" t="n">
        <v>45938.59</v>
      </c>
      <c r="Q318" s="60" t="n">
        <v>15.6</v>
      </c>
      <c r="R318" s="60" t="n">
        <v>0.9973</v>
      </c>
      <c r="S318" t="inlineStr">
        <is>
          <t>团队模拟数据（基于公开单线数据派生）</t>
        </is>
      </c>
      <c r="T318" t="inlineStr">
        <is>
          <t>SIM-v2.2-20260807-20260804</t>
        </is>
      </c>
      <c r="U318" t="inlineStr">
        <is>
          <t>https://zenodo.org/records/17855209</t>
        </is>
      </c>
      <c r="V318" t="inlineStr">
        <is>
          <t>LINE-S02-PRE-20251008</t>
        </is>
      </c>
      <c r="W318" t="inlineStr">
        <is>
          <t>已关联</t>
        </is>
      </c>
      <c r="X318" t="inlineStr">
        <is>
          <t>按班次口径判断</t>
        </is>
      </c>
      <c r="Z318" t="inlineStr">
        <is>
          <t>是</t>
        </is>
      </c>
      <c r="AA318">
        <f>IFERROR(VLOOKUP(N318,'18_换产标准_模拟'!$B$2:$F$4,3,FALSE),"")</f>
        <v/>
      </c>
      <c r="AB318">
        <f>IFERROR(MAX(Q318-AA318,0),"")</f>
        <v/>
      </c>
      <c r="AC318">
        <f>IFERROR(IF(AB318=0,"达标",IF(AB318&lt;=VLOOKUP(N318,'18_换产标准_模拟'!$B$2:$F$4,4,FALSE)-VLOOKUP(N318,'18_换产标准_模拟'!$B$2:$F$4,3,FALSE),"轻微超时",IF(AB318&lt;=VLOOKUP(N318,'18_换产标准_模拟'!$B$2:$F$4,5,FALSE)-VLOOKUP(N318,'18_换产标准_模拟'!$B$2:$F$4,3,FALSE),"超时","严重超时"))),"")</f>
        <v/>
      </c>
      <c r="AD318">
        <f>IFERROR(INDEX('18_换产标准_模拟'!$A$2:$A$4,MATCH(N318,'18_换产标准_模拟'!$B$2:$B$4,0)),"")</f>
        <v/>
      </c>
      <c r="AE318" t="inlineStr">
        <is>
          <t>团队模拟数据</t>
        </is>
      </c>
    </row>
    <row r="319">
      <c r="A319" t="inlineStr">
        <is>
          <t>SIM-STOP-00318</t>
        </is>
      </c>
      <c r="B319" t="inlineStr">
        <is>
          <t>STOP-PRE-00106</t>
        </is>
      </c>
      <c r="C319" t="inlineStr">
        <is>
          <t>LINE-S03-PRE-20251008</t>
        </is>
      </c>
      <c r="D319" t="inlineStr">
        <is>
          <t>SHIFT-PRE-20251008</t>
        </is>
      </c>
      <c r="E319" t="inlineStr">
        <is>
          <t>LINE-S03</t>
        </is>
      </c>
      <c r="F319" t="inlineStr">
        <is>
          <t>改善前</t>
        </is>
      </c>
      <c r="G319" s="57" t="n">
        <v>45938</v>
      </c>
      <c r="H319" t="inlineStr">
        <is>
          <t>音频模组系列</t>
        </is>
      </c>
      <c r="I319" t="inlineStr">
        <is>
          <t>7KK25</t>
        </is>
      </c>
      <c r="J319" t="inlineStr">
        <is>
          <t>SETUPS-CHANGEOVERS</t>
        </is>
      </c>
      <c r="K319" t="inlineStr">
        <is>
          <t>Planned - Included in OEE</t>
        </is>
      </c>
      <c r="L319" t="inlineStr">
        <is>
          <t>EXTRUDER PRESS</t>
        </is>
      </c>
      <c r="M319" t="inlineStr">
        <is>
          <t>主加工工位</t>
        </is>
      </c>
      <c r="N319" t="inlineStr">
        <is>
          <t>MATERIAL CHANGEOVER</t>
        </is>
      </c>
      <c r="O319" s="59" t="n">
        <v>45938.59305555555</v>
      </c>
      <c r="P319" s="59" t="n">
        <v>45938.60430555556</v>
      </c>
      <c r="Q319" s="60" t="n">
        <v>16.2</v>
      </c>
      <c r="R319" s="60" t="n">
        <v>1.0389</v>
      </c>
      <c r="S319" t="inlineStr">
        <is>
          <t>团队模拟数据（基于公开单线数据派生）</t>
        </is>
      </c>
      <c r="T319" t="inlineStr">
        <is>
          <t>SIM-v2.2-20260807-20260804</t>
        </is>
      </c>
      <c r="U319" t="inlineStr">
        <is>
          <t>https://zenodo.org/records/17855209</t>
        </is>
      </c>
      <c r="V319" t="inlineStr">
        <is>
          <t>LINE-S03-PRE-20251008</t>
        </is>
      </c>
      <c r="W319" t="inlineStr">
        <is>
          <t>已关联</t>
        </is>
      </c>
      <c r="X319" t="inlineStr">
        <is>
          <t>按班次口径判断</t>
        </is>
      </c>
      <c r="Z319" t="inlineStr">
        <is>
          <t>是</t>
        </is>
      </c>
      <c r="AA319">
        <f>IFERROR(VLOOKUP(N319,'18_换产标准_模拟'!$B$2:$F$4,3,FALSE),"")</f>
        <v/>
      </c>
      <c r="AB319">
        <f>IFERROR(MAX(Q319-AA319,0),"")</f>
        <v/>
      </c>
      <c r="AC319">
        <f>IFERROR(IF(AB319=0,"达标",IF(AB319&lt;=VLOOKUP(N319,'18_换产标准_模拟'!$B$2:$F$4,4,FALSE)-VLOOKUP(N319,'18_换产标准_模拟'!$B$2:$F$4,3,FALSE),"轻微超时",IF(AB319&lt;=VLOOKUP(N319,'18_换产标准_模拟'!$B$2:$F$4,5,FALSE)-VLOOKUP(N319,'18_换产标准_模拟'!$B$2:$F$4,3,FALSE),"超时","严重超时"))),"")</f>
        <v/>
      </c>
      <c r="AD319">
        <f>IFERROR(INDEX('18_换产标准_模拟'!$A$2:$A$4,MATCH(N319,'18_换产标准_模拟'!$B$2:$B$4,0)),"")</f>
        <v/>
      </c>
      <c r="AE319" t="inlineStr">
        <is>
          <t>团队模拟数据</t>
        </is>
      </c>
    </row>
    <row r="320">
      <c r="A320" t="inlineStr">
        <is>
          <t>SIM-STOP-00319</t>
        </is>
      </c>
      <c r="B320" t="inlineStr">
        <is>
          <t>STOP-PRE-00107</t>
        </is>
      </c>
      <c r="C320" t="inlineStr">
        <is>
          <t>LINE-S01-PRE-20251008</t>
        </is>
      </c>
      <c r="D320" t="inlineStr">
        <is>
          <t>SHIFT-PRE-20251008</t>
        </is>
      </c>
      <c r="E320" t="inlineStr">
        <is>
          <t>LINE-S01</t>
        </is>
      </c>
      <c r="F320" t="inlineStr">
        <is>
          <t>改善前</t>
        </is>
      </c>
      <c r="G320" s="57" t="n">
        <v>45938</v>
      </c>
      <c r="H320" t="inlineStr">
        <is>
          <t>智能终端系列</t>
        </is>
      </c>
      <c r="I320" t="inlineStr">
        <is>
          <t>7KK25</t>
        </is>
      </c>
      <c r="J320" t="inlineStr">
        <is>
          <t>FAILURE</t>
        </is>
      </c>
      <c r="K320" t="inlineStr">
        <is>
          <t>Unplanned</t>
        </is>
      </c>
      <c r="L320" t="inlineStr">
        <is>
          <t>HACKING STATION</t>
        </is>
      </c>
      <c r="M320" t="inlineStr">
        <is>
          <t>上下料工位</t>
        </is>
      </c>
      <c r="N320" t="inlineStr">
        <is>
          <t>AUTOMATION FAILURE</t>
        </is>
      </c>
      <c r="O320" s="59" t="n">
        <v>45938.64791666667</v>
      </c>
      <c r="P320" s="59" t="n">
        <v>45938.65180555556</v>
      </c>
      <c r="Q320" s="60" t="n">
        <v>5.6</v>
      </c>
      <c r="R320" s="60" t="n">
        <v>0.8428</v>
      </c>
      <c r="S320" t="inlineStr">
        <is>
          <t>团队模拟数据（基于公开单线数据派生）</t>
        </is>
      </c>
      <c r="T320" t="inlineStr">
        <is>
          <t>SIM-v2.2-20260807-20260804</t>
        </is>
      </c>
      <c r="U320" t="inlineStr">
        <is>
          <t>https://zenodo.org/records/17855209</t>
        </is>
      </c>
      <c r="V320" t="inlineStr">
        <is>
          <t>LINE-S01-PRE-20251008</t>
        </is>
      </c>
      <c r="W320" t="inlineStr">
        <is>
          <t>已关联</t>
        </is>
      </c>
      <c r="X320" t="inlineStr">
        <is>
          <t>按班次口径判断</t>
        </is>
      </c>
      <c r="Z320" t="inlineStr">
        <is>
          <t>否</t>
        </is>
      </c>
    </row>
    <row r="321">
      <c r="A321" t="inlineStr">
        <is>
          <t>SIM-STOP-00320</t>
        </is>
      </c>
      <c r="B321" t="inlineStr">
        <is>
          <t>STOP-PRE-00107</t>
        </is>
      </c>
      <c r="C321" t="inlineStr">
        <is>
          <t>LINE-S02-PRE-20251008</t>
        </is>
      </c>
      <c r="D321" t="inlineStr">
        <is>
          <t>SHIFT-PRE-20251008</t>
        </is>
      </c>
      <c r="E321" t="inlineStr">
        <is>
          <t>LINE-S02</t>
        </is>
      </c>
      <c r="F321" t="inlineStr">
        <is>
          <t>改善前</t>
        </is>
      </c>
      <c r="G321" s="57" t="n">
        <v>45938</v>
      </c>
      <c r="H321" t="inlineStr">
        <is>
          <t>视觉设备系列</t>
        </is>
      </c>
      <c r="I321" t="inlineStr">
        <is>
          <t>7KK25</t>
        </is>
      </c>
      <c r="J321" t="inlineStr">
        <is>
          <t>FAILURE</t>
        </is>
      </c>
      <c r="K321" t="inlineStr">
        <is>
          <t>Unplanned</t>
        </is>
      </c>
      <c r="L321" t="inlineStr">
        <is>
          <t>HACKING STATION</t>
        </is>
      </c>
      <c r="M321" t="inlineStr">
        <is>
          <t>上下料工位</t>
        </is>
      </c>
      <c r="N321" t="inlineStr">
        <is>
          <t>AUTOMATION FAILURE</t>
        </is>
      </c>
      <c r="O321" s="59" t="n">
        <v>45938.66180555556</v>
      </c>
      <c r="P321" s="59" t="n">
        <v>45938.668125</v>
      </c>
      <c r="Q321" s="60" t="n">
        <v>9.1</v>
      </c>
      <c r="R321" s="60" t="n">
        <v>1.3725</v>
      </c>
      <c r="S321" t="inlineStr">
        <is>
          <t>团队模拟数据（基于公开单线数据派生）</t>
        </is>
      </c>
      <c r="T321" t="inlineStr">
        <is>
          <t>SIM-v2.2-20260807-20260804</t>
        </is>
      </c>
      <c r="U321" t="inlineStr">
        <is>
          <t>https://zenodo.org/records/17855209</t>
        </is>
      </c>
      <c r="V321" t="inlineStr">
        <is>
          <t>LINE-S02-PRE-20251008</t>
        </is>
      </c>
      <c r="W321" t="inlineStr">
        <is>
          <t>已关联</t>
        </is>
      </c>
      <c r="X321" t="inlineStr">
        <is>
          <t>按班次口径判断</t>
        </is>
      </c>
      <c r="Z321" t="inlineStr">
        <is>
          <t>否</t>
        </is>
      </c>
    </row>
    <row r="322">
      <c r="A322" t="inlineStr">
        <is>
          <t>SIM-STOP-00321</t>
        </is>
      </c>
      <c r="B322" t="inlineStr">
        <is>
          <t>STOP-PRE-00107</t>
        </is>
      </c>
      <c r="C322" t="inlineStr">
        <is>
          <t>LINE-S03-PRE-20251008</t>
        </is>
      </c>
      <c r="D322" t="inlineStr">
        <is>
          <t>SHIFT-PRE-20251008</t>
        </is>
      </c>
      <c r="E322" t="inlineStr">
        <is>
          <t>LINE-S03</t>
        </is>
      </c>
      <c r="F322" t="inlineStr">
        <is>
          <t>改善前</t>
        </is>
      </c>
      <c r="G322" s="57" t="n">
        <v>45938</v>
      </c>
      <c r="H322" t="inlineStr">
        <is>
          <t>音频模组系列</t>
        </is>
      </c>
      <c r="I322" t="inlineStr">
        <is>
          <t>7KK25</t>
        </is>
      </c>
      <c r="J322" t="inlineStr">
        <is>
          <t>FAILURE</t>
        </is>
      </c>
      <c r="K322" t="inlineStr">
        <is>
          <t>Unplanned</t>
        </is>
      </c>
      <c r="L322" t="inlineStr">
        <is>
          <t>HACKING STATION</t>
        </is>
      </c>
      <c r="M322" t="inlineStr">
        <is>
          <t>上下料工位</t>
        </is>
      </c>
      <c r="N322" t="inlineStr">
        <is>
          <t>AUTOMATION FAILURE</t>
        </is>
      </c>
      <c r="O322" s="59" t="n">
        <v>45938.67569444444</v>
      </c>
      <c r="P322" s="59" t="n">
        <v>45938.68069444445</v>
      </c>
      <c r="Q322" s="60" t="n">
        <v>7.2</v>
      </c>
      <c r="R322" s="60" t="n">
        <v>1.0862</v>
      </c>
      <c r="S322" t="inlineStr">
        <is>
          <t>团队模拟数据（基于公开单线数据派生）</t>
        </is>
      </c>
      <c r="T322" t="inlineStr">
        <is>
          <t>SIM-v2.2-20260807-20260804</t>
        </is>
      </c>
      <c r="U322" t="inlineStr">
        <is>
          <t>https://zenodo.org/records/17855209</t>
        </is>
      </c>
      <c r="V322" t="inlineStr">
        <is>
          <t>LINE-S03-PRE-20251008</t>
        </is>
      </c>
      <c r="W322" t="inlineStr">
        <is>
          <t>已关联</t>
        </is>
      </c>
      <c r="X322" t="inlineStr">
        <is>
          <t>按班次口径判断</t>
        </is>
      </c>
      <c r="Z322" t="inlineStr">
        <is>
          <t>否</t>
        </is>
      </c>
    </row>
    <row r="323">
      <c r="A323" t="inlineStr">
        <is>
          <t>SIM-STOP-00322</t>
        </is>
      </c>
      <c r="B323" t="inlineStr">
        <is>
          <t>STOP-PRE-00108</t>
        </is>
      </c>
      <c r="C323" t="inlineStr">
        <is>
          <t>LINE-S01-PRE-20251008</t>
        </is>
      </c>
      <c r="D323" t="inlineStr">
        <is>
          <t>SHIFT-PRE-20251008</t>
        </is>
      </c>
      <c r="E323" t="inlineStr">
        <is>
          <t>LINE-S01</t>
        </is>
      </c>
      <c r="F323" t="inlineStr">
        <is>
          <t>改善前</t>
        </is>
      </c>
      <c r="G323" s="57" t="n">
        <v>45938</v>
      </c>
      <c r="H323" t="inlineStr">
        <is>
          <t>智能终端系列</t>
        </is>
      </c>
      <c r="I323" t="inlineStr">
        <is>
          <t>7KK25</t>
        </is>
      </c>
      <c r="J323" t="inlineStr">
        <is>
          <t>MATERIALS</t>
        </is>
      </c>
      <c r="K323" t="inlineStr">
        <is>
          <t>Unplanned</t>
        </is>
      </c>
      <c r="L323" t="inlineStr">
        <is>
          <t>SILO</t>
        </is>
      </c>
      <c r="M323" t="inlineStr">
        <is>
          <t>供料系统</t>
        </is>
      </c>
      <c r="N323" t="inlineStr">
        <is>
          <t>WATER SHORTAGE</t>
        </is>
      </c>
      <c r="O323" s="59" t="n">
        <v>45938.67847222222</v>
      </c>
      <c r="P323" s="59" t="n">
        <v>45938.68715277778</v>
      </c>
      <c r="Q323" s="60" t="n">
        <v>12.5</v>
      </c>
      <c r="R323" s="60" t="n">
        <v>0.8771</v>
      </c>
      <c r="S323" t="inlineStr">
        <is>
          <t>团队模拟数据（基于公开单线数据派生）</t>
        </is>
      </c>
      <c r="T323" t="inlineStr">
        <is>
          <t>SIM-v2.2-20260807-20260804</t>
        </is>
      </c>
      <c r="U323" t="inlineStr">
        <is>
          <t>https://zenodo.org/records/17855209</t>
        </is>
      </c>
      <c r="V323" t="inlineStr">
        <is>
          <t>LINE-S01-PRE-20251008</t>
        </is>
      </c>
      <c r="W323" t="inlineStr">
        <is>
          <t>已关联</t>
        </is>
      </c>
      <c r="X323" t="inlineStr">
        <is>
          <t>按班次口径判断</t>
        </is>
      </c>
      <c r="Z323" t="inlineStr">
        <is>
          <t>否</t>
        </is>
      </c>
    </row>
    <row r="324">
      <c r="A324" t="inlineStr">
        <is>
          <t>SIM-STOP-00323</t>
        </is>
      </c>
      <c r="B324" t="inlineStr">
        <is>
          <t>STOP-PRE-00108</t>
        </is>
      </c>
      <c r="C324" t="inlineStr">
        <is>
          <t>LINE-S02-PRE-20251008</t>
        </is>
      </c>
      <c r="D324" t="inlineStr">
        <is>
          <t>SHIFT-PRE-20251008</t>
        </is>
      </c>
      <c r="E324" t="inlineStr">
        <is>
          <t>LINE-S02</t>
        </is>
      </c>
      <c r="F324" t="inlineStr">
        <is>
          <t>改善前</t>
        </is>
      </c>
      <c r="G324" s="57" t="n">
        <v>45938</v>
      </c>
      <c r="H324" t="inlineStr">
        <is>
          <t>视觉设备系列</t>
        </is>
      </c>
      <c r="I324" t="inlineStr">
        <is>
          <t>7KK25</t>
        </is>
      </c>
      <c r="J324" t="inlineStr">
        <is>
          <t>MATERIALS</t>
        </is>
      </c>
      <c r="K324" t="inlineStr">
        <is>
          <t>Unplanned</t>
        </is>
      </c>
      <c r="L324" t="inlineStr">
        <is>
          <t>SILO</t>
        </is>
      </c>
      <c r="M324" t="inlineStr">
        <is>
          <t>供料系统</t>
        </is>
      </c>
      <c r="N324" t="inlineStr">
        <is>
          <t>WATER SHORTAGE</t>
        </is>
      </c>
      <c r="O324" s="59" t="n">
        <v>45938.69236111111</v>
      </c>
      <c r="P324" s="59" t="n">
        <v>45938.705</v>
      </c>
      <c r="Q324" s="60" t="n">
        <v>18.2</v>
      </c>
      <c r="R324" s="60" t="n">
        <v>1.2825</v>
      </c>
      <c r="S324" t="inlineStr">
        <is>
          <t>团队模拟数据（基于公开单线数据派生）</t>
        </is>
      </c>
      <c r="T324" t="inlineStr">
        <is>
          <t>SIM-v2.2-20260807-20260804</t>
        </is>
      </c>
      <c r="U324" t="inlineStr">
        <is>
          <t>https://zenodo.org/records/17855209</t>
        </is>
      </c>
      <c r="V324" t="inlineStr">
        <is>
          <t>LINE-S02-PRE-20251008</t>
        </is>
      </c>
      <c r="W324" t="inlineStr">
        <is>
          <t>已关联</t>
        </is>
      </c>
      <c r="X324" t="inlineStr">
        <is>
          <t>按班次口径判断</t>
        </is>
      </c>
      <c r="Z324" t="inlineStr">
        <is>
          <t>否</t>
        </is>
      </c>
    </row>
    <row r="325">
      <c r="A325" t="inlineStr">
        <is>
          <t>SIM-STOP-00324</t>
        </is>
      </c>
      <c r="B325" t="inlineStr">
        <is>
          <t>STOP-PRE-00108</t>
        </is>
      </c>
      <c r="C325" t="inlineStr">
        <is>
          <t>LINE-S03-PRE-20251008</t>
        </is>
      </c>
      <c r="D325" t="inlineStr">
        <is>
          <t>SHIFT-PRE-20251008</t>
        </is>
      </c>
      <c r="E325" t="inlineStr">
        <is>
          <t>LINE-S03</t>
        </is>
      </c>
      <c r="F325" t="inlineStr">
        <is>
          <t>改善前</t>
        </is>
      </c>
      <c r="G325" s="57" t="n">
        <v>45938</v>
      </c>
      <c r="H325" t="inlineStr">
        <is>
          <t>音频模组系列</t>
        </is>
      </c>
      <c r="I325" t="inlineStr">
        <is>
          <t>7KK25</t>
        </is>
      </c>
      <c r="J325" t="inlineStr">
        <is>
          <t>MATERIALS</t>
        </is>
      </c>
      <c r="K325" t="inlineStr">
        <is>
          <t>Unplanned</t>
        </is>
      </c>
      <c r="L325" t="inlineStr">
        <is>
          <t>SILO</t>
        </is>
      </c>
      <c r="M325" t="inlineStr">
        <is>
          <t>供料系统</t>
        </is>
      </c>
      <c r="N325" t="inlineStr">
        <is>
          <t>WATER SHORTAGE</t>
        </is>
      </c>
      <c r="O325" s="59" t="n">
        <v>45938.70625</v>
      </c>
      <c r="P325" s="59" t="n">
        <v>45938.71736111111</v>
      </c>
      <c r="Q325" s="60" t="n">
        <v>16</v>
      </c>
      <c r="R325" s="60" t="n">
        <v>1.1296</v>
      </c>
      <c r="S325" t="inlineStr">
        <is>
          <t>团队模拟数据（基于公开单线数据派生）</t>
        </is>
      </c>
      <c r="T325" t="inlineStr">
        <is>
          <t>SIM-v2.2-20260807-20260804</t>
        </is>
      </c>
      <c r="U325" t="inlineStr">
        <is>
          <t>https://zenodo.org/records/17855209</t>
        </is>
      </c>
      <c r="V325" t="inlineStr">
        <is>
          <t>LINE-S03-PRE-20251008</t>
        </is>
      </c>
      <c r="W325" t="inlineStr">
        <is>
          <t>已关联</t>
        </is>
      </c>
      <c r="X325" t="inlineStr">
        <is>
          <t>按班次口径判断</t>
        </is>
      </c>
      <c r="Z325" t="inlineStr">
        <is>
          <t>否</t>
        </is>
      </c>
    </row>
    <row r="326">
      <c r="A326" t="inlineStr">
        <is>
          <t>SIM-STOP-00325</t>
        </is>
      </c>
      <c r="B326" t="inlineStr">
        <is>
          <t>STOP-PRE-00109</t>
        </is>
      </c>
      <c r="C326" t="inlineStr">
        <is>
          <t>LINE-S01-PRE-20251008</t>
        </is>
      </c>
      <c r="D326" t="inlineStr">
        <is>
          <t>SHIFT-PRE-20251008</t>
        </is>
      </c>
      <c r="E326" t="inlineStr">
        <is>
          <t>LINE-S01</t>
        </is>
      </c>
      <c r="F326" t="inlineStr">
        <is>
          <t>改善前</t>
        </is>
      </c>
      <c r="G326" s="57" t="n">
        <v>45938</v>
      </c>
      <c r="H326" t="inlineStr">
        <is>
          <t>智能终端系列</t>
        </is>
      </c>
      <c r="I326" t="inlineStr">
        <is>
          <t>7KK25</t>
        </is>
      </c>
      <c r="J326" t="inlineStr">
        <is>
          <t>OPERATIONAL</t>
        </is>
      </c>
      <c r="K326" t="inlineStr">
        <is>
          <t>Planned - Not included in OEE</t>
        </is>
      </c>
      <c r="L326" t="inlineStr">
        <is>
          <t>-</t>
        </is>
      </c>
      <c r="M326" t="inlineStr">
        <is>
          <t>未标注工位</t>
        </is>
      </c>
      <c r="N326" t="inlineStr">
        <is>
          <t>NO PRODUCTION SCHEDULE</t>
        </is>
      </c>
      <c r="O326" s="59" t="n">
        <v>45938.73333333333</v>
      </c>
      <c r="P326" s="59" t="n">
        <v>45938.771875</v>
      </c>
      <c r="Q326" s="60" t="n">
        <v>55.5</v>
      </c>
      <c r="R326" s="60" t="n">
        <v>0.9923999999999999</v>
      </c>
      <c r="S326" t="inlineStr">
        <is>
          <t>团队模拟数据（基于公开单线数据派生）</t>
        </is>
      </c>
      <c r="T326" t="inlineStr">
        <is>
          <t>SIM-v2.2-20260807-20260804</t>
        </is>
      </c>
      <c r="U326" t="inlineStr">
        <is>
          <t>https://zenodo.org/records/17855209</t>
        </is>
      </c>
      <c r="V326" t="inlineStr">
        <is>
          <t>LINE-S01-PRE-20251008</t>
        </is>
      </c>
      <c r="W326" t="inlineStr">
        <is>
          <t>已关联</t>
        </is>
      </c>
      <c r="X326" t="inlineStr">
        <is>
          <t>按班次口径判断</t>
        </is>
      </c>
      <c r="Z326" t="inlineStr">
        <is>
          <t>否</t>
        </is>
      </c>
    </row>
    <row r="327">
      <c r="A327" t="inlineStr">
        <is>
          <t>SIM-STOP-00326</t>
        </is>
      </c>
      <c r="B327" t="inlineStr">
        <is>
          <t>STOP-PRE-00109</t>
        </is>
      </c>
      <c r="C327" t="inlineStr">
        <is>
          <t>LINE-S02-PRE-20251008</t>
        </is>
      </c>
      <c r="D327" t="inlineStr">
        <is>
          <t>SHIFT-PRE-20251008</t>
        </is>
      </c>
      <c r="E327" t="inlineStr">
        <is>
          <t>LINE-S02</t>
        </is>
      </c>
      <c r="F327" t="inlineStr">
        <is>
          <t>改善前</t>
        </is>
      </c>
      <c r="G327" s="57" t="n">
        <v>45938</v>
      </c>
      <c r="H327" t="inlineStr">
        <is>
          <t>视觉设备系列</t>
        </is>
      </c>
      <c r="I327" t="inlineStr">
        <is>
          <t>7KK25</t>
        </is>
      </c>
      <c r="J327" t="inlineStr">
        <is>
          <t>OPERATIONAL</t>
        </is>
      </c>
      <c r="K327" t="inlineStr">
        <is>
          <t>Planned - Not included in OEE</t>
        </is>
      </c>
      <c r="L327" t="inlineStr">
        <is>
          <t>-</t>
        </is>
      </c>
      <c r="M327" t="inlineStr">
        <is>
          <t>未标注工位</t>
        </is>
      </c>
      <c r="N327" t="inlineStr">
        <is>
          <t>NO PRODUCTION SCHEDULE</t>
        </is>
      </c>
      <c r="O327" s="59" t="n">
        <v>45938.74722222222</v>
      </c>
      <c r="P327" s="59" t="n">
        <v>45938.78638888889</v>
      </c>
      <c r="Q327" s="60" t="n">
        <v>56.4</v>
      </c>
      <c r="R327" s="60" t="n">
        <v>1.0087</v>
      </c>
      <c r="S327" t="inlineStr">
        <is>
          <t>团队模拟数据（基于公开单线数据派生）</t>
        </is>
      </c>
      <c r="T327" t="inlineStr">
        <is>
          <t>SIM-v2.2-20260807-20260804</t>
        </is>
      </c>
      <c r="U327" t="inlineStr">
        <is>
          <t>https://zenodo.org/records/17855209</t>
        </is>
      </c>
      <c r="V327" t="inlineStr">
        <is>
          <t>LINE-S02-PRE-20251008</t>
        </is>
      </c>
      <c r="W327" t="inlineStr">
        <is>
          <t>已关联</t>
        </is>
      </c>
      <c r="X327" t="inlineStr">
        <is>
          <t>按班次口径判断</t>
        </is>
      </c>
      <c r="Z327" t="inlineStr">
        <is>
          <t>否</t>
        </is>
      </c>
    </row>
    <row r="328">
      <c r="A328" t="inlineStr">
        <is>
          <t>SIM-STOP-00327</t>
        </is>
      </c>
      <c r="B328" t="inlineStr">
        <is>
          <t>STOP-PRE-00109</t>
        </is>
      </c>
      <c r="C328" t="inlineStr">
        <is>
          <t>LINE-S03-PRE-20251008</t>
        </is>
      </c>
      <c r="D328" t="inlineStr">
        <is>
          <t>SHIFT-PRE-20251008</t>
        </is>
      </c>
      <c r="E328" t="inlineStr">
        <is>
          <t>LINE-S03</t>
        </is>
      </c>
      <c r="F328" t="inlineStr">
        <is>
          <t>改善前</t>
        </is>
      </c>
      <c r="G328" s="57" t="n">
        <v>45938</v>
      </c>
      <c r="H328" t="inlineStr">
        <is>
          <t>音频模组系列</t>
        </is>
      </c>
      <c r="I328" t="inlineStr">
        <is>
          <t>7KK25</t>
        </is>
      </c>
      <c r="J328" t="inlineStr">
        <is>
          <t>OPERATIONAL</t>
        </is>
      </c>
      <c r="K328" t="inlineStr">
        <is>
          <t>Planned - Not included in OEE</t>
        </is>
      </c>
      <c r="L328" t="inlineStr">
        <is>
          <t>-</t>
        </is>
      </c>
      <c r="M328" t="inlineStr">
        <is>
          <t>未标注工位</t>
        </is>
      </c>
      <c r="N328" t="inlineStr">
        <is>
          <t>NO PRODUCTION SCHEDULE</t>
        </is>
      </c>
      <c r="O328" s="59" t="n">
        <v>45938.76111111111</v>
      </c>
      <c r="P328" s="59" t="n">
        <v>45938.801875</v>
      </c>
      <c r="Q328" s="60" t="n">
        <v>58.7</v>
      </c>
      <c r="R328" s="60" t="n">
        <v>1.05</v>
      </c>
      <c r="S328" t="inlineStr">
        <is>
          <t>团队模拟数据（基于公开单线数据派生）</t>
        </is>
      </c>
      <c r="T328" t="inlineStr">
        <is>
          <t>SIM-v2.2-20260807-20260804</t>
        </is>
      </c>
      <c r="U328" t="inlineStr">
        <is>
          <t>https://zenodo.org/records/17855209</t>
        </is>
      </c>
      <c r="V328" t="inlineStr">
        <is>
          <t>LINE-S03-PRE-20251008</t>
        </is>
      </c>
      <c r="W328" t="inlineStr">
        <is>
          <t>已关联</t>
        </is>
      </c>
      <c r="X328" t="inlineStr">
        <is>
          <t>按班次口径判断</t>
        </is>
      </c>
      <c r="Z328" t="inlineStr">
        <is>
          <t>否</t>
        </is>
      </c>
    </row>
    <row r="329">
      <c r="A329" t="inlineStr">
        <is>
          <t>SIM-STOP-00328</t>
        </is>
      </c>
      <c r="B329" t="inlineStr">
        <is>
          <t>STOP-PRE-00110</t>
        </is>
      </c>
      <c r="C329" t="inlineStr">
        <is>
          <t>LINE-S01-PRE-20251008</t>
        </is>
      </c>
      <c r="D329" t="inlineStr">
        <is>
          <t>SHIFT-PRE-20251008</t>
        </is>
      </c>
      <c r="E329" t="inlineStr">
        <is>
          <t>LINE-S01</t>
        </is>
      </c>
      <c r="F329" t="inlineStr">
        <is>
          <t>改善前</t>
        </is>
      </c>
      <c r="G329" s="57" t="n">
        <v>45938</v>
      </c>
      <c r="H329" t="inlineStr">
        <is>
          <t>智能终端系列</t>
        </is>
      </c>
      <c r="I329" t="inlineStr">
        <is>
          <t>7KK25</t>
        </is>
      </c>
      <c r="J329" t="inlineStr">
        <is>
          <t>OPERATIONAL</t>
        </is>
      </c>
      <c r="K329" t="inlineStr">
        <is>
          <t>Planned - Included in OEE</t>
        </is>
      </c>
      <c r="L329" t="inlineStr">
        <is>
          <t>EXTRUDER PRESS</t>
        </is>
      </c>
      <c r="M329" t="inlineStr">
        <is>
          <t>主加工工位</t>
        </is>
      </c>
      <c r="N329" t="inlineStr">
        <is>
          <t>CLEANING</t>
        </is>
      </c>
      <c r="O329" s="59" t="n">
        <v>45938.77430555555</v>
      </c>
      <c r="P329" s="59" t="n">
        <v>45938.7775</v>
      </c>
      <c r="Q329" s="60" t="n">
        <v>4.6</v>
      </c>
      <c r="R329" s="60" t="n">
        <v>0.9284</v>
      </c>
      <c r="S329" t="inlineStr">
        <is>
          <t>团队模拟数据（基于公开单线数据派生）</t>
        </is>
      </c>
      <c r="T329" t="inlineStr">
        <is>
          <t>SIM-v2.2-20260807-20260804</t>
        </is>
      </c>
      <c r="U329" t="inlineStr">
        <is>
          <t>https://zenodo.org/records/17855209</t>
        </is>
      </c>
      <c r="V329" t="inlineStr">
        <is>
          <t>LINE-S01-PRE-20251008</t>
        </is>
      </c>
      <c r="W329" t="inlineStr">
        <is>
          <t>已关联</t>
        </is>
      </c>
      <c r="X329" t="inlineStr">
        <is>
          <t>按班次口径判断</t>
        </is>
      </c>
      <c r="Z329" t="inlineStr">
        <is>
          <t>否</t>
        </is>
      </c>
    </row>
    <row r="330">
      <c r="A330" t="inlineStr">
        <is>
          <t>SIM-STOP-00329</t>
        </is>
      </c>
      <c r="B330" t="inlineStr">
        <is>
          <t>STOP-PRE-00110</t>
        </is>
      </c>
      <c r="C330" t="inlineStr">
        <is>
          <t>LINE-S02-PRE-20251008</t>
        </is>
      </c>
      <c r="D330" t="inlineStr">
        <is>
          <t>SHIFT-PRE-20251008</t>
        </is>
      </c>
      <c r="E330" t="inlineStr">
        <is>
          <t>LINE-S02</t>
        </is>
      </c>
      <c r="F330" t="inlineStr">
        <is>
          <t>改善前</t>
        </is>
      </c>
      <c r="G330" s="57" t="n">
        <v>45938</v>
      </c>
      <c r="H330" t="inlineStr">
        <is>
          <t>视觉设备系列</t>
        </is>
      </c>
      <c r="I330" t="inlineStr">
        <is>
          <t>7KK25</t>
        </is>
      </c>
      <c r="J330" t="inlineStr">
        <is>
          <t>OPERATIONAL</t>
        </is>
      </c>
      <c r="K330" t="inlineStr">
        <is>
          <t>Planned - Included in OEE</t>
        </is>
      </c>
      <c r="L330" t="inlineStr">
        <is>
          <t>EXTRUDER PRESS</t>
        </is>
      </c>
      <c r="M330" t="inlineStr">
        <is>
          <t>主加工工位</t>
        </is>
      </c>
      <c r="N330" t="inlineStr">
        <is>
          <t>CLEANING</t>
        </is>
      </c>
      <c r="O330" s="59" t="n">
        <v>45938.78819444445</v>
      </c>
      <c r="P330" s="59" t="n">
        <v>45938.79180555556</v>
      </c>
      <c r="Q330" s="60" t="n">
        <v>5.2</v>
      </c>
      <c r="R330" s="60" t="n">
        <v>1.0483</v>
      </c>
      <c r="S330" t="inlineStr">
        <is>
          <t>团队模拟数据（基于公开单线数据派生）</t>
        </is>
      </c>
      <c r="T330" t="inlineStr">
        <is>
          <t>SIM-v2.2-20260807-20260804</t>
        </is>
      </c>
      <c r="U330" t="inlineStr">
        <is>
          <t>https://zenodo.org/records/17855209</t>
        </is>
      </c>
      <c r="V330" t="inlineStr">
        <is>
          <t>LINE-S02-PRE-20251008</t>
        </is>
      </c>
      <c r="W330" t="inlineStr">
        <is>
          <t>已关联</t>
        </is>
      </c>
      <c r="X330" t="inlineStr">
        <is>
          <t>按班次口径判断</t>
        </is>
      </c>
      <c r="Z330" t="inlineStr">
        <is>
          <t>否</t>
        </is>
      </c>
    </row>
    <row r="331">
      <c r="A331" t="inlineStr">
        <is>
          <t>SIM-STOP-00330</t>
        </is>
      </c>
      <c r="B331" t="inlineStr">
        <is>
          <t>STOP-PRE-00110</t>
        </is>
      </c>
      <c r="C331" t="inlineStr">
        <is>
          <t>LINE-S03-PRE-20251008</t>
        </is>
      </c>
      <c r="D331" t="inlineStr">
        <is>
          <t>SHIFT-PRE-20251008</t>
        </is>
      </c>
      <c r="E331" t="inlineStr">
        <is>
          <t>LINE-S03</t>
        </is>
      </c>
      <c r="F331" t="inlineStr">
        <is>
          <t>改善前</t>
        </is>
      </c>
      <c r="G331" s="57" t="n">
        <v>45938</v>
      </c>
      <c r="H331" t="inlineStr">
        <is>
          <t>音频模组系列</t>
        </is>
      </c>
      <c r="I331" t="inlineStr">
        <is>
          <t>7KK25</t>
        </is>
      </c>
      <c r="J331" t="inlineStr">
        <is>
          <t>OPERATIONAL</t>
        </is>
      </c>
      <c r="K331" t="inlineStr">
        <is>
          <t>Planned - Included in OEE</t>
        </is>
      </c>
      <c r="L331" t="inlineStr">
        <is>
          <t>EXTRUDER PRESS</t>
        </is>
      </c>
      <c r="M331" t="inlineStr">
        <is>
          <t>主加工工位</t>
        </is>
      </c>
      <c r="N331" t="inlineStr">
        <is>
          <t>CLEANING</t>
        </is>
      </c>
      <c r="O331" s="59" t="n">
        <v>45938.80208333334</v>
      </c>
      <c r="P331" s="59" t="n">
        <v>45938.80548611111</v>
      </c>
      <c r="Q331" s="60" t="n">
        <v>4.9</v>
      </c>
      <c r="R331" s="60" t="n">
        <v>0.9833</v>
      </c>
      <c r="S331" t="inlineStr">
        <is>
          <t>团队模拟数据（基于公开单线数据派生）</t>
        </is>
      </c>
      <c r="T331" t="inlineStr">
        <is>
          <t>SIM-v2.2-20260807-20260804</t>
        </is>
      </c>
      <c r="U331" t="inlineStr">
        <is>
          <t>https://zenodo.org/records/17855209</t>
        </is>
      </c>
      <c r="V331" t="inlineStr">
        <is>
          <t>LINE-S03-PRE-20251008</t>
        </is>
      </c>
      <c r="W331" t="inlineStr">
        <is>
          <t>已关联</t>
        </is>
      </c>
      <c r="X331" t="inlineStr">
        <is>
          <t>按班次口径判断</t>
        </is>
      </c>
      <c r="Z331" t="inlineStr">
        <is>
          <t>否</t>
        </is>
      </c>
    </row>
    <row r="332">
      <c r="A332" t="inlineStr">
        <is>
          <t>SIM-STOP-00331</t>
        </is>
      </c>
      <c r="B332" t="inlineStr">
        <is>
          <t>STOP-PRE-00111</t>
        </is>
      </c>
      <c r="C332" t="inlineStr">
        <is>
          <t>LINE-S01-PRE-20251008</t>
        </is>
      </c>
      <c r="D332" t="inlineStr">
        <is>
          <t>SHIFT-PRE-20251008</t>
        </is>
      </c>
      <c r="E332" t="inlineStr">
        <is>
          <t>LINE-S01</t>
        </is>
      </c>
      <c r="F332" t="inlineStr">
        <is>
          <t>改善前</t>
        </is>
      </c>
      <c r="G332" s="57" t="n">
        <v>45938</v>
      </c>
      <c r="H332" t="inlineStr">
        <is>
          <t>智能终端系列</t>
        </is>
      </c>
      <c r="I332" t="inlineStr">
        <is>
          <t>7KK25</t>
        </is>
      </c>
      <c r="J332" t="inlineStr">
        <is>
          <t>OPERATIONAL</t>
        </is>
      </c>
      <c r="K332" t="inlineStr">
        <is>
          <t>Planned - Not included in OEE</t>
        </is>
      </c>
      <c r="L332" t="inlineStr">
        <is>
          <t>-</t>
        </is>
      </c>
      <c r="M332" t="inlineStr">
        <is>
          <t>未标注工位</t>
        </is>
      </c>
      <c r="N332" t="inlineStr">
        <is>
          <t>NO PRODUCTION SCHEDULE</t>
        </is>
      </c>
      <c r="O332" s="59" t="n">
        <v>45938.77986111111</v>
      </c>
      <c r="P332" s="59" t="n">
        <v>45938.80131944444</v>
      </c>
      <c r="Q332" s="60" t="n">
        <v>30.9</v>
      </c>
      <c r="R332" s="60" t="n">
        <v>0.9657</v>
      </c>
      <c r="S332" t="inlineStr">
        <is>
          <t>团队模拟数据（基于公开单线数据派生）</t>
        </is>
      </c>
      <c r="T332" t="inlineStr">
        <is>
          <t>SIM-v2.2-20260807-20260804</t>
        </is>
      </c>
      <c r="U332" t="inlineStr">
        <is>
          <t>https://zenodo.org/records/17855209</t>
        </is>
      </c>
      <c r="V332" t="inlineStr">
        <is>
          <t>LINE-S01-PRE-20251008</t>
        </is>
      </c>
      <c r="W332" t="inlineStr">
        <is>
          <t>已关联</t>
        </is>
      </c>
      <c r="X332" t="inlineStr">
        <is>
          <t>按班次口径判断</t>
        </is>
      </c>
      <c r="Z332" t="inlineStr">
        <is>
          <t>否</t>
        </is>
      </c>
    </row>
    <row r="333">
      <c r="A333" t="inlineStr">
        <is>
          <t>SIM-STOP-00332</t>
        </is>
      </c>
      <c r="B333" t="inlineStr">
        <is>
          <t>STOP-PRE-00111</t>
        </is>
      </c>
      <c r="C333" t="inlineStr">
        <is>
          <t>LINE-S02-PRE-20251008</t>
        </is>
      </c>
      <c r="D333" t="inlineStr">
        <is>
          <t>SHIFT-PRE-20251008</t>
        </is>
      </c>
      <c r="E333" t="inlineStr">
        <is>
          <t>LINE-S02</t>
        </is>
      </c>
      <c r="F333" t="inlineStr">
        <is>
          <t>改善前</t>
        </is>
      </c>
      <c r="G333" s="57" t="n">
        <v>45938</v>
      </c>
      <c r="H333" t="inlineStr">
        <is>
          <t>视觉设备系列</t>
        </is>
      </c>
      <c r="I333" t="inlineStr">
        <is>
          <t>7KK25</t>
        </is>
      </c>
      <c r="J333" t="inlineStr">
        <is>
          <t>OPERATIONAL</t>
        </is>
      </c>
      <c r="K333" t="inlineStr">
        <is>
          <t>Planned - Not included in OEE</t>
        </is>
      </c>
      <c r="L333" t="inlineStr">
        <is>
          <t>-</t>
        </is>
      </c>
      <c r="M333" t="inlineStr">
        <is>
          <t>未标注工位</t>
        </is>
      </c>
      <c r="N333" t="inlineStr">
        <is>
          <t>NO PRODUCTION SCHEDULE</t>
        </is>
      </c>
      <c r="O333" s="59" t="n">
        <v>45938.79375</v>
      </c>
      <c r="P333" s="59" t="n">
        <v>45938.81555555556</v>
      </c>
      <c r="Q333" s="60" t="n">
        <v>31.4</v>
      </c>
      <c r="R333" s="60" t="n">
        <v>0.9802999999999999</v>
      </c>
      <c r="S333" t="inlineStr">
        <is>
          <t>团队模拟数据（基于公开单线数据派生）</t>
        </is>
      </c>
      <c r="T333" t="inlineStr">
        <is>
          <t>SIM-v2.2-20260807-20260804</t>
        </is>
      </c>
      <c r="U333" t="inlineStr">
        <is>
          <t>https://zenodo.org/records/17855209</t>
        </is>
      </c>
      <c r="V333" t="inlineStr">
        <is>
          <t>LINE-S02-PRE-20251008</t>
        </is>
      </c>
      <c r="W333" t="inlineStr">
        <is>
          <t>已关联</t>
        </is>
      </c>
      <c r="X333" t="inlineStr">
        <is>
          <t>按班次口径判断</t>
        </is>
      </c>
      <c r="Z333" t="inlineStr">
        <is>
          <t>否</t>
        </is>
      </c>
    </row>
    <row r="334">
      <c r="A334" t="inlineStr">
        <is>
          <t>SIM-STOP-00333</t>
        </is>
      </c>
      <c r="B334" t="inlineStr">
        <is>
          <t>STOP-PRE-00111</t>
        </is>
      </c>
      <c r="C334" t="inlineStr">
        <is>
          <t>LINE-S03-PRE-20251008</t>
        </is>
      </c>
      <c r="D334" t="inlineStr">
        <is>
          <t>SHIFT-PRE-20251008</t>
        </is>
      </c>
      <c r="E334" t="inlineStr">
        <is>
          <t>LINE-S03</t>
        </is>
      </c>
      <c r="F334" t="inlineStr">
        <is>
          <t>改善前</t>
        </is>
      </c>
      <c r="G334" s="57" t="n">
        <v>45938</v>
      </c>
      <c r="H334" t="inlineStr">
        <is>
          <t>音频模组系列</t>
        </is>
      </c>
      <c r="I334" t="inlineStr">
        <is>
          <t>7KK25</t>
        </is>
      </c>
      <c r="J334" t="inlineStr">
        <is>
          <t>OPERATIONAL</t>
        </is>
      </c>
      <c r="K334" t="inlineStr">
        <is>
          <t>Planned - Not included in OEE</t>
        </is>
      </c>
      <c r="L334" t="inlineStr">
        <is>
          <t>-</t>
        </is>
      </c>
      <c r="M334" t="inlineStr">
        <is>
          <t>未标注工位</t>
        </is>
      </c>
      <c r="N334" t="inlineStr">
        <is>
          <t>NO PRODUCTION SCHEDULE</t>
        </is>
      </c>
      <c r="O334" s="59" t="n">
        <v>45938.80763888889</v>
      </c>
      <c r="P334" s="59" t="n">
        <v>45938.83034722223</v>
      </c>
      <c r="Q334" s="60" t="n">
        <v>32.7</v>
      </c>
      <c r="R334" s="60" t="n">
        <v>1.0222</v>
      </c>
      <c r="S334" t="inlineStr">
        <is>
          <t>团队模拟数据（基于公开单线数据派生）</t>
        </is>
      </c>
      <c r="T334" t="inlineStr">
        <is>
          <t>SIM-v2.2-20260807-20260804</t>
        </is>
      </c>
      <c r="U334" t="inlineStr">
        <is>
          <t>https://zenodo.org/records/17855209</t>
        </is>
      </c>
      <c r="V334" t="inlineStr">
        <is>
          <t>LINE-S03-PRE-20251008</t>
        </is>
      </c>
      <c r="W334" t="inlineStr">
        <is>
          <t>已关联</t>
        </is>
      </c>
      <c r="X334" t="inlineStr">
        <is>
          <t>按班次口径判断</t>
        </is>
      </c>
      <c r="Z334" t="inlineStr">
        <is>
          <t>否</t>
        </is>
      </c>
    </row>
    <row r="335">
      <c r="A335" t="inlineStr">
        <is>
          <t>SIM-STOP-00334</t>
        </is>
      </c>
      <c r="B335" t="inlineStr">
        <is>
          <t>STOP-PRE-00112</t>
        </is>
      </c>
      <c r="C335" t="inlineStr">
        <is>
          <t>LINE-S01-PRE-20251009</t>
        </is>
      </c>
      <c r="D335" t="inlineStr">
        <is>
          <t>SHIFT-PRE-20251009</t>
        </is>
      </c>
      <c r="E335" t="inlineStr">
        <is>
          <t>LINE-S01</t>
        </is>
      </c>
      <c r="F335" t="inlineStr">
        <is>
          <t>改善前</t>
        </is>
      </c>
      <c r="G335" s="57" t="n">
        <v>45939</v>
      </c>
      <c r="H335" t="inlineStr">
        <is>
          <t>智能终端系列</t>
        </is>
      </c>
      <c r="I335" t="inlineStr">
        <is>
          <t>7KK25</t>
        </is>
      </c>
      <c r="J335" t="inlineStr">
        <is>
          <t>OPERATIONAL</t>
        </is>
      </c>
      <c r="K335" t="inlineStr">
        <is>
          <t>Planned - Included in OEE</t>
        </is>
      </c>
      <c r="L335" t="inlineStr">
        <is>
          <t>EXTRUDER PRESS</t>
        </is>
      </c>
      <c r="M335" t="inlineStr">
        <is>
          <t>主加工工位</t>
        </is>
      </c>
      <c r="N335" t="inlineStr">
        <is>
          <t>CLEANING</t>
        </is>
      </c>
      <c r="O335" s="59" t="n">
        <v>45939.46875</v>
      </c>
      <c r="P335" s="59" t="n">
        <v>45939.47208333333</v>
      </c>
      <c r="Q335" s="60" t="n">
        <v>4.8</v>
      </c>
      <c r="R335" s="60" t="n">
        <v>1.0031</v>
      </c>
      <c r="S335" t="inlineStr">
        <is>
          <t>团队模拟数据（基于公开单线数据派生）</t>
        </is>
      </c>
      <c r="T335" t="inlineStr">
        <is>
          <t>SIM-v2.2-20260807-20260804</t>
        </is>
      </c>
      <c r="U335" t="inlineStr">
        <is>
          <t>https://zenodo.org/records/17855209</t>
        </is>
      </c>
      <c r="V335" t="inlineStr">
        <is>
          <t>LINE-S01-PRE-20251009</t>
        </is>
      </c>
      <c r="W335" t="inlineStr">
        <is>
          <t>已关联</t>
        </is>
      </c>
      <c r="X335" t="inlineStr">
        <is>
          <t>按班次口径判断</t>
        </is>
      </c>
      <c r="Z335" t="inlineStr">
        <is>
          <t>否</t>
        </is>
      </c>
    </row>
    <row r="336">
      <c r="A336" t="inlineStr">
        <is>
          <t>SIM-STOP-00335</t>
        </is>
      </c>
      <c r="B336" t="inlineStr">
        <is>
          <t>STOP-PRE-00112</t>
        </is>
      </c>
      <c r="C336" t="inlineStr">
        <is>
          <t>LINE-S02-PRE-20251009</t>
        </is>
      </c>
      <c r="D336" t="inlineStr">
        <is>
          <t>SHIFT-PRE-20251009</t>
        </is>
      </c>
      <c r="E336" t="inlineStr">
        <is>
          <t>LINE-S02</t>
        </is>
      </c>
      <c r="F336" t="inlineStr">
        <is>
          <t>改善前</t>
        </is>
      </c>
      <c r="G336" s="57" t="n">
        <v>45939</v>
      </c>
      <c r="H336" t="inlineStr">
        <is>
          <t>视觉设备系列</t>
        </is>
      </c>
      <c r="I336" t="inlineStr">
        <is>
          <t>7KK25</t>
        </is>
      </c>
      <c r="J336" t="inlineStr">
        <is>
          <t>OPERATIONAL</t>
        </is>
      </c>
      <c r="K336" t="inlineStr">
        <is>
          <t>Planned - Included in OEE</t>
        </is>
      </c>
      <c r="L336" t="inlineStr">
        <is>
          <t>EXTRUDER PRESS</t>
        </is>
      </c>
      <c r="M336" t="inlineStr">
        <is>
          <t>主加工工位</t>
        </is>
      </c>
      <c r="N336" t="inlineStr">
        <is>
          <t>CLEANING</t>
        </is>
      </c>
      <c r="O336" s="59" t="n">
        <v>45939.48263888889</v>
      </c>
      <c r="P336" s="59" t="n">
        <v>45939.48604166666</v>
      </c>
      <c r="Q336" s="60" t="n">
        <v>4.9</v>
      </c>
      <c r="R336" s="60" t="n">
        <v>1.02</v>
      </c>
      <c r="S336" t="inlineStr">
        <is>
          <t>团队模拟数据（基于公开单线数据派生）</t>
        </is>
      </c>
      <c r="T336" t="inlineStr">
        <is>
          <t>SIM-v2.2-20260807-20260804</t>
        </is>
      </c>
      <c r="U336" t="inlineStr">
        <is>
          <t>https://zenodo.org/records/17855209</t>
        </is>
      </c>
      <c r="V336" t="inlineStr">
        <is>
          <t>LINE-S02-PRE-20251009</t>
        </is>
      </c>
      <c r="W336" t="inlineStr">
        <is>
          <t>已关联</t>
        </is>
      </c>
      <c r="X336" t="inlineStr">
        <is>
          <t>按班次口径判断</t>
        </is>
      </c>
      <c r="Z336" t="inlineStr">
        <is>
          <t>否</t>
        </is>
      </c>
    </row>
    <row r="337">
      <c r="A337" t="inlineStr">
        <is>
          <t>SIM-STOP-00336</t>
        </is>
      </c>
      <c r="B337" t="inlineStr">
        <is>
          <t>STOP-PRE-00112</t>
        </is>
      </c>
      <c r="C337" t="inlineStr">
        <is>
          <t>LINE-S03-PRE-20251009</t>
        </is>
      </c>
      <c r="D337" t="inlineStr">
        <is>
          <t>SHIFT-PRE-20251009</t>
        </is>
      </c>
      <c r="E337" t="inlineStr">
        <is>
          <t>LINE-S03</t>
        </is>
      </c>
      <c r="F337" t="inlineStr">
        <is>
          <t>改善前</t>
        </is>
      </c>
      <c r="G337" s="57" t="n">
        <v>45939</v>
      </c>
      <c r="H337" t="inlineStr">
        <is>
          <t>音频模组系列</t>
        </is>
      </c>
      <c r="I337" t="inlineStr">
        <is>
          <t>7KK25</t>
        </is>
      </c>
      <c r="J337" t="inlineStr">
        <is>
          <t>OPERATIONAL</t>
        </is>
      </c>
      <c r="K337" t="inlineStr">
        <is>
          <t>Planned - Included in OEE</t>
        </is>
      </c>
      <c r="L337" t="inlineStr">
        <is>
          <t>EXTRUDER PRESS</t>
        </is>
      </c>
      <c r="M337" t="inlineStr">
        <is>
          <t>主加工工位</t>
        </is>
      </c>
      <c r="N337" t="inlineStr">
        <is>
          <t>CLEANING</t>
        </is>
      </c>
      <c r="O337" s="59" t="n">
        <v>45939.49652777778</v>
      </c>
      <c r="P337" s="59" t="n">
        <v>45939.49972222222</v>
      </c>
      <c r="Q337" s="60" t="n">
        <v>4.6</v>
      </c>
      <c r="R337" s="60" t="n">
        <v>0.9556</v>
      </c>
      <c r="S337" t="inlineStr">
        <is>
          <t>团队模拟数据（基于公开单线数据派生）</t>
        </is>
      </c>
      <c r="T337" t="inlineStr">
        <is>
          <t>SIM-v2.2-20260807-20260804</t>
        </is>
      </c>
      <c r="U337" t="inlineStr">
        <is>
          <t>https://zenodo.org/records/17855209</t>
        </is>
      </c>
      <c r="V337" t="inlineStr">
        <is>
          <t>LINE-S03-PRE-20251009</t>
        </is>
      </c>
      <c r="W337" t="inlineStr">
        <is>
          <t>已关联</t>
        </is>
      </c>
      <c r="X337" t="inlineStr">
        <is>
          <t>按班次口径判断</t>
        </is>
      </c>
      <c r="Z337" t="inlineStr">
        <is>
          <t>否</t>
        </is>
      </c>
    </row>
    <row r="338">
      <c r="A338" t="inlineStr">
        <is>
          <t>SIM-STOP-00337</t>
        </is>
      </c>
      <c r="B338" t="inlineStr">
        <is>
          <t>STOP-PRE-00113</t>
        </is>
      </c>
      <c r="C338" t="inlineStr">
        <is>
          <t>LINE-S01-PRE-20251009</t>
        </is>
      </c>
      <c r="D338" t="inlineStr">
        <is>
          <t>SHIFT-PRE-20251009</t>
        </is>
      </c>
      <c r="E338" t="inlineStr">
        <is>
          <t>LINE-S01</t>
        </is>
      </c>
      <c r="F338" t="inlineStr">
        <is>
          <t>改善前</t>
        </is>
      </c>
      <c r="G338" s="57" t="n">
        <v>45939</v>
      </c>
      <c r="H338" t="inlineStr">
        <is>
          <t>智能终端系列</t>
        </is>
      </c>
      <c r="I338" t="inlineStr">
        <is>
          <t>9ΚΚ25Η</t>
        </is>
      </c>
      <c r="J338" t="inlineStr">
        <is>
          <t>SETUPS-CHANGEOVERS</t>
        </is>
      </c>
      <c r="K338" t="inlineStr">
        <is>
          <t>Planned - Included in OEE</t>
        </is>
      </c>
      <c r="L338" t="inlineStr">
        <is>
          <t>EXTRUDER PRESS</t>
        </is>
      </c>
      <c r="M338" t="inlineStr">
        <is>
          <t>主加工工位</t>
        </is>
      </c>
      <c r="N338" t="inlineStr">
        <is>
          <t>MATERIAL CHANGEOVER</t>
        </is>
      </c>
      <c r="O338" s="59" t="n">
        <v>45939.50694444445</v>
      </c>
      <c r="P338" s="59" t="n">
        <v>45939.53909722222</v>
      </c>
      <c r="Q338" s="60" t="n">
        <v>46.3</v>
      </c>
      <c r="R338" s="60" t="n">
        <v>0.9391</v>
      </c>
      <c r="S338" t="inlineStr">
        <is>
          <t>团队模拟数据（基于公开单线数据派生）</t>
        </is>
      </c>
      <c r="T338" t="inlineStr">
        <is>
          <t>SIM-v2.2-20260807-20260804</t>
        </is>
      </c>
      <c r="U338" t="inlineStr">
        <is>
          <t>https://zenodo.org/records/17855209</t>
        </is>
      </c>
      <c r="V338" t="inlineStr">
        <is>
          <t>LINE-S01-PRE-20251009</t>
        </is>
      </c>
      <c r="W338" t="inlineStr">
        <is>
          <t>已关联</t>
        </is>
      </c>
      <c r="X338" t="inlineStr">
        <is>
          <t>按班次口径判断</t>
        </is>
      </c>
      <c r="Z338" t="inlineStr">
        <is>
          <t>是</t>
        </is>
      </c>
      <c r="AA338">
        <f>IFERROR(VLOOKUP(N338,'18_换产标准_模拟'!$B$2:$F$4,3,FALSE),"")</f>
        <v/>
      </c>
      <c r="AB338">
        <f>IFERROR(MAX(Q338-AA338,0),"")</f>
        <v/>
      </c>
      <c r="AC338">
        <f>IFERROR(IF(AB338=0,"达标",IF(AB338&lt;=VLOOKUP(N338,'18_换产标准_模拟'!$B$2:$F$4,4,FALSE)-VLOOKUP(N338,'18_换产标准_模拟'!$B$2:$F$4,3,FALSE),"轻微超时",IF(AB338&lt;=VLOOKUP(N338,'18_换产标准_模拟'!$B$2:$F$4,5,FALSE)-VLOOKUP(N338,'18_换产标准_模拟'!$B$2:$F$4,3,FALSE),"超时","严重超时"))),"")</f>
        <v/>
      </c>
      <c r="AD338">
        <f>IFERROR(INDEX('18_换产标准_模拟'!$A$2:$A$4,MATCH(N338,'18_换产标准_模拟'!$B$2:$B$4,0)),"")</f>
        <v/>
      </c>
      <c r="AE338" t="inlineStr">
        <is>
          <t>团队模拟数据</t>
        </is>
      </c>
    </row>
    <row r="339">
      <c r="A339" t="inlineStr">
        <is>
          <t>SIM-STOP-00338</t>
        </is>
      </c>
      <c r="B339" t="inlineStr">
        <is>
          <t>STOP-PRE-00113</t>
        </is>
      </c>
      <c r="C339" t="inlineStr">
        <is>
          <t>LINE-S02-PRE-20251009</t>
        </is>
      </c>
      <c r="D339" t="inlineStr">
        <is>
          <t>SHIFT-PRE-20251009</t>
        </is>
      </c>
      <c r="E339" t="inlineStr">
        <is>
          <t>LINE-S02</t>
        </is>
      </c>
      <c r="F339" t="inlineStr">
        <is>
          <t>改善前</t>
        </is>
      </c>
      <c r="G339" s="57" t="n">
        <v>45939</v>
      </c>
      <c r="H339" t="inlineStr">
        <is>
          <t>视觉设备系列</t>
        </is>
      </c>
      <c r="I339" t="inlineStr">
        <is>
          <t>9ΚΚ25Η</t>
        </is>
      </c>
      <c r="J339" t="inlineStr">
        <is>
          <t>SETUPS-CHANGEOVERS</t>
        </is>
      </c>
      <c r="K339" t="inlineStr">
        <is>
          <t>Planned - Included in OEE</t>
        </is>
      </c>
      <c r="L339" t="inlineStr">
        <is>
          <t>EXTRUDER PRESS</t>
        </is>
      </c>
      <c r="M339" t="inlineStr">
        <is>
          <t>主加工工位</t>
        </is>
      </c>
      <c r="N339" t="inlineStr">
        <is>
          <t>MATERIAL CHANGEOVER</t>
        </is>
      </c>
      <c r="O339" s="59" t="n">
        <v>45939.52083333334</v>
      </c>
      <c r="P339" s="59" t="n">
        <v>45939.55708333333</v>
      </c>
      <c r="Q339" s="60" t="n">
        <v>52.2</v>
      </c>
      <c r="R339" s="60" t="n">
        <v>1.0597</v>
      </c>
      <c r="S339" t="inlineStr">
        <is>
          <t>团队模拟数据（基于公开单线数据派生）</t>
        </is>
      </c>
      <c r="T339" t="inlineStr">
        <is>
          <t>SIM-v2.2-20260807-20260804</t>
        </is>
      </c>
      <c r="U339" t="inlineStr">
        <is>
          <t>https://zenodo.org/records/17855209</t>
        </is>
      </c>
      <c r="V339" t="inlineStr">
        <is>
          <t>LINE-S02-PRE-20251009</t>
        </is>
      </c>
      <c r="W339" t="inlineStr">
        <is>
          <t>已关联</t>
        </is>
      </c>
      <c r="X339" t="inlineStr">
        <is>
          <t>按班次口径判断</t>
        </is>
      </c>
      <c r="Z339" t="inlineStr">
        <is>
          <t>是</t>
        </is>
      </c>
      <c r="AA339">
        <f>IFERROR(VLOOKUP(N339,'18_换产标准_模拟'!$B$2:$F$4,3,FALSE),"")</f>
        <v/>
      </c>
      <c r="AB339">
        <f>IFERROR(MAX(Q339-AA339,0),"")</f>
        <v/>
      </c>
      <c r="AC339">
        <f>IFERROR(IF(AB339=0,"达标",IF(AB339&lt;=VLOOKUP(N339,'18_换产标准_模拟'!$B$2:$F$4,4,FALSE)-VLOOKUP(N339,'18_换产标准_模拟'!$B$2:$F$4,3,FALSE),"轻微超时",IF(AB339&lt;=VLOOKUP(N339,'18_换产标准_模拟'!$B$2:$F$4,5,FALSE)-VLOOKUP(N339,'18_换产标准_模拟'!$B$2:$F$4,3,FALSE),"超时","严重超时"))),"")</f>
        <v/>
      </c>
      <c r="AD339">
        <f>IFERROR(INDEX('18_换产标准_模拟'!$A$2:$A$4,MATCH(N339,'18_换产标准_模拟'!$B$2:$B$4,0)),"")</f>
        <v/>
      </c>
      <c r="AE339" t="inlineStr">
        <is>
          <t>团队模拟数据</t>
        </is>
      </c>
    </row>
    <row r="340">
      <c r="A340" t="inlineStr">
        <is>
          <t>SIM-STOP-00339</t>
        </is>
      </c>
      <c r="B340" t="inlineStr">
        <is>
          <t>STOP-PRE-00113</t>
        </is>
      </c>
      <c r="C340" t="inlineStr">
        <is>
          <t>LINE-S03-PRE-20251009</t>
        </is>
      </c>
      <c r="D340" t="inlineStr">
        <is>
          <t>SHIFT-PRE-20251009</t>
        </is>
      </c>
      <c r="E340" t="inlineStr">
        <is>
          <t>LINE-S03</t>
        </is>
      </c>
      <c r="F340" t="inlineStr">
        <is>
          <t>改善前</t>
        </is>
      </c>
      <c r="G340" s="57" t="n">
        <v>45939</v>
      </c>
      <c r="H340" t="inlineStr">
        <is>
          <t>音频模组系列</t>
        </is>
      </c>
      <c r="I340" t="inlineStr">
        <is>
          <t>9ΚΚ25Η</t>
        </is>
      </c>
      <c r="J340" t="inlineStr">
        <is>
          <t>SETUPS-CHANGEOVERS</t>
        </is>
      </c>
      <c r="K340" t="inlineStr">
        <is>
          <t>Planned - Included in OEE</t>
        </is>
      </c>
      <c r="L340" t="inlineStr">
        <is>
          <t>EXTRUDER PRESS</t>
        </is>
      </c>
      <c r="M340" t="inlineStr">
        <is>
          <t>主加工工位</t>
        </is>
      </c>
      <c r="N340" t="inlineStr">
        <is>
          <t>MATERIAL CHANGEOVER</t>
        </is>
      </c>
      <c r="O340" s="59" t="n">
        <v>45939.53472222222</v>
      </c>
      <c r="P340" s="59" t="n">
        <v>45939.56875</v>
      </c>
      <c r="Q340" s="60" t="n">
        <v>49</v>
      </c>
      <c r="R340" s="60" t="n">
        <v>0.9944</v>
      </c>
      <c r="S340" t="inlineStr">
        <is>
          <t>团队模拟数据（基于公开单线数据派生）</t>
        </is>
      </c>
      <c r="T340" t="inlineStr">
        <is>
          <t>SIM-v2.2-20260807-20260804</t>
        </is>
      </c>
      <c r="U340" t="inlineStr">
        <is>
          <t>https://zenodo.org/records/17855209</t>
        </is>
      </c>
      <c r="V340" t="inlineStr">
        <is>
          <t>LINE-S03-PRE-20251009</t>
        </is>
      </c>
      <c r="W340" t="inlineStr">
        <is>
          <t>已关联</t>
        </is>
      </c>
      <c r="X340" t="inlineStr">
        <is>
          <t>按班次口径判断</t>
        </is>
      </c>
      <c r="Z340" t="inlineStr">
        <is>
          <t>是</t>
        </is>
      </c>
      <c r="AA340">
        <f>IFERROR(VLOOKUP(N340,'18_换产标准_模拟'!$B$2:$F$4,3,FALSE),"")</f>
        <v/>
      </c>
      <c r="AB340">
        <f>IFERROR(MAX(Q340-AA340,0),"")</f>
        <v/>
      </c>
      <c r="AC340">
        <f>IFERROR(IF(AB340=0,"达标",IF(AB340&lt;=VLOOKUP(N340,'18_换产标准_模拟'!$B$2:$F$4,4,FALSE)-VLOOKUP(N340,'18_换产标准_模拟'!$B$2:$F$4,3,FALSE),"轻微超时",IF(AB340&lt;=VLOOKUP(N340,'18_换产标准_模拟'!$B$2:$F$4,5,FALSE)-VLOOKUP(N340,'18_换产标准_模拟'!$B$2:$F$4,3,FALSE),"超时","严重超时"))),"")</f>
        <v/>
      </c>
      <c r="AD340">
        <f>IFERROR(INDEX('18_换产标准_模拟'!$A$2:$A$4,MATCH(N340,'18_换产标准_模拟'!$B$2:$B$4,0)),"")</f>
        <v/>
      </c>
      <c r="AE340" t="inlineStr">
        <is>
          <t>团队模拟数据</t>
        </is>
      </c>
    </row>
    <row r="341">
      <c r="A341" t="inlineStr">
        <is>
          <t>SIM-STOP-00340</t>
        </is>
      </c>
      <c r="B341" t="inlineStr">
        <is>
          <t>STOP-PRE-00114</t>
        </is>
      </c>
      <c r="C341" t="inlineStr">
        <is>
          <t>LINE-S01-PRE-20251009</t>
        </is>
      </c>
      <c r="D341" t="inlineStr">
        <is>
          <t>SHIFT-PRE-20251009</t>
        </is>
      </c>
      <c r="E341" t="inlineStr">
        <is>
          <t>LINE-S01</t>
        </is>
      </c>
      <c r="F341" t="inlineStr">
        <is>
          <t>改善前</t>
        </is>
      </c>
      <c r="G341" s="57" t="n">
        <v>45939</v>
      </c>
      <c r="H341" t="inlineStr">
        <is>
          <t>智能终端系列</t>
        </is>
      </c>
      <c r="I341" t="inlineStr">
        <is>
          <t>9ΚΚ25Η</t>
        </is>
      </c>
      <c r="J341" t="inlineStr">
        <is>
          <t>MATERIALS</t>
        </is>
      </c>
      <c r="K341" t="inlineStr">
        <is>
          <t>Unplanned</t>
        </is>
      </c>
      <c r="L341" t="inlineStr">
        <is>
          <t>CONVAYOR BELTS</t>
        </is>
      </c>
      <c r="M341" t="inlineStr">
        <is>
          <t>输送系统</t>
        </is>
      </c>
      <c r="N341" t="inlineStr">
        <is>
          <t>MATERIAL STARVATION</t>
        </is>
      </c>
      <c r="O341" s="59" t="n">
        <v>45939.54375</v>
      </c>
      <c r="P341" s="59" t="n">
        <v>45939.54944444444</v>
      </c>
      <c r="Q341" s="60" t="n">
        <v>8.199999999999999</v>
      </c>
      <c r="R341" s="60" t="n">
        <v>0.8967000000000001</v>
      </c>
      <c r="S341" t="inlineStr">
        <is>
          <t>团队模拟数据（基于公开单线数据派生）</t>
        </is>
      </c>
      <c r="T341" t="inlineStr">
        <is>
          <t>SIM-v2.2-20260807-20260804</t>
        </is>
      </c>
      <c r="U341" t="inlineStr">
        <is>
          <t>https://zenodo.org/records/17855209</t>
        </is>
      </c>
      <c r="V341" t="inlineStr">
        <is>
          <t>LINE-S01-PRE-20251009</t>
        </is>
      </c>
      <c r="W341" t="inlineStr">
        <is>
          <t>已关联</t>
        </is>
      </c>
      <c r="X341" t="inlineStr">
        <is>
          <t>按班次口径判断</t>
        </is>
      </c>
      <c r="Z341" t="inlineStr">
        <is>
          <t>否</t>
        </is>
      </c>
    </row>
    <row r="342">
      <c r="A342" t="inlineStr">
        <is>
          <t>SIM-STOP-00341</t>
        </is>
      </c>
      <c r="B342" t="inlineStr">
        <is>
          <t>STOP-PRE-00114</t>
        </is>
      </c>
      <c r="C342" t="inlineStr">
        <is>
          <t>LINE-S02-PRE-20251009</t>
        </is>
      </c>
      <c r="D342" t="inlineStr">
        <is>
          <t>SHIFT-PRE-20251009</t>
        </is>
      </c>
      <c r="E342" t="inlineStr">
        <is>
          <t>LINE-S02</t>
        </is>
      </c>
      <c r="F342" t="inlineStr">
        <is>
          <t>改善前</t>
        </is>
      </c>
      <c r="G342" s="57" t="n">
        <v>45939</v>
      </c>
      <c r="H342" t="inlineStr">
        <is>
          <t>视觉设备系列</t>
        </is>
      </c>
      <c r="I342" t="inlineStr">
        <is>
          <t>9ΚΚ25Η</t>
        </is>
      </c>
      <c r="J342" t="inlineStr">
        <is>
          <t>MATERIALS</t>
        </is>
      </c>
      <c r="K342" t="inlineStr">
        <is>
          <t>Unplanned</t>
        </is>
      </c>
      <c r="L342" t="inlineStr">
        <is>
          <t>CONVAYOR BELTS</t>
        </is>
      </c>
      <c r="M342" t="inlineStr">
        <is>
          <t>输送系统</t>
        </is>
      </c>
      <c r="N342" t="inlineStr">
        <is>
          <t>MATERIAL STARVATION</t>
        </is>
      </c>
      <c r="O342" s="59" t="n">
        <v>45939.55763888889</v>
      </c>
      <c r="P342" s="59" t="n">
        <v>45939.56604166667</v>
      </c>
      <c r="Q342" s="60" t="n">
        <v>12.1</v>
      </c>
      <c r="R342" s="60" t="n">
        <v>1.3125</v>
      </c>
      <c r="S342" t="inlineStr">
        <is>
          <t>团队模拟数据（基于公开单线数据派生）</t>
        </is>
      </c>
      <c r="T342" t="inlineStr">
        <is>
          <t>SIM-v2.2-20260807-20260804</t>
        </is>
      </c>
      <c r="U342" t="inlineStr">
        <is>
          <t>https://zenodo.org/records/17855209</t>
        </is>
      </c>
      <c r="V342" t="inlineStr">
        <is>
          <t>LINE-S02-PRE-20251009</t>
        </is>
      </c>
      <c r="W342" t="inlineStr">
        <is>
          <t>已关联</t>
        </is>
      </c>
      <c r="X342" t="inlineStr">
        <is>
          <t>按班次口径判断</t>
        </is>
      </c>
      <c r="Z342" t="inlineStr">
        <is>
          <t>否</t>
        </is>
      </c>
    </row>
    <row r="343">
      <c r="A343" t="inlineStr">
        <is>
          <t>SIM-STOP-00342</t>
        </is>
      </c>
      <c r="B343" t="inlineStr">
        <is>
          <t>STOP-PRE-00114</t>
        </is>
      </c>
      <c r="C343" t="inlineStr">
        <is>
          <t>LINE-S03-PRE-20251009</t>
        </is>
      </c>
      <c r="D343" t="inlineStr">
        <is>
          <t>SHIFT-PRE-20251009</t>
        </is>
      </c>
      <c r="E343" t="inlineStr">
        <is>
          <t>LINE-S03</t>
        </is>
      </c>
      <c r="F343" t="inlineStr">
        <is>
          <t>改善前</t>
        </is>
      </c>
      <c r="G343" s="57" t="n">
        <v>45939</v>
      </c>
      <c r="H343" t="inlineStr">
        <is>
          <t>音频模组系列</t>
        </is>
      </c>
      <c r="I343" t="inlineStr">
        <is>
          <t>9ΚΚ25Η</t>
        </is>
      </c>
      <c r="J343" t="inlineStr">
        <is>
          <t>MATERIALS</t>
        </is>
      </c>
      <c r="K343" t="inlineStr">
        <is>
          <t>Unplanned</t>
        </is>
      </c>
      <c r="L343" t="inlineStr">
        <is>
          <t>CONVAYOR BELTS</t>
        </is>
      </c>
      <c r="M343" t="inlineStr">
        <is>
          <t>输送系统</t>
        </is>
      </c>
      <c r="N343" t="inlineStr">
        <is>
          <t>MATERIAL STARVATION</t>
        </is>
      </c>
      <c r="O343" s="59" t="n">
        <v>45939.57152777778</v>
      </c>
      <c r="P343" s="59" t="n">
        <v>45939.57888888889</v>
      </c>
      <c r="Q343" s="60" t="n">
        <v>10.6</v>
      </c>
      <c r="R343" s="60" t="n">
        <v>1.1544</v>
      </c>
      <c r="S343" t="inlineStr">
        <is>
          <t>团队模拟数据（基于公开单线数据派生）</t>
        </is>
      </c>
      <c r="T343" t="inlineStr">
        <is>
          <t>SIM-v2.2-20260807-20260804</t>
        </is>
      </c>
      <c r="U343" t="inlineStr">
        <is>
          <t>https://zenodo.org/records/17855209</t>
        </is>
      </c>
      <c r="V343" t="inlineStr">
        <is>
          <t>LINE-S03-PRE-20251009</t>
        </is>
      </c>
      <c r="W343" t="inlineStr">
        <is>
          <t>已关联</t>
        </is>
      </c>
      <c r="X343" t="inlineStr">
        <is>
          <t>按班次口径判断</t>
        </is>
      </c>
      <c r="Z343" t="inlineStr">
        <is>
          <t>否</t>
        </is>
      </c>
    </row>
    <row r="344">
      <c r="A344" t="inlineStr">
        <is>
          <t>SIM-STOP-00343</t>
        </is>
      </c>
      <c r="B344" t="inlineStr">
        <is>
          <t>STOP-PRE-00115</t>
        </is>
      </c>
      <c r="C344" t="inlineStr">
        <is>
          <t>LINE-S01-PRE-20251009</t>
        </is>
      </c>
      <c r="D344" t="inlineStr">
        <is>
          <t>SHIFT-PRE-20251009</t>
        </is>
      </c>
      <c r="E344" t="inlineStr">
        <is>
          <t>LINE-S01</t>
        </is>
      </c>
      <c r="F344" t="inlineStr">
        <is>
          <t>改善前</t>
        </is>
      </c>
      <c r="G344" s="57" t="n">
        <v>45939</v>
      </c>
      <c r="H344" t="inlineStr">
        <is>
          <t>智能终端系列</t>
        </is>
      </c>
      <c r="I344" t="inlineStr">
        <is>
          <t>9ΚΚ25Η</t>
        </is>
      </c>
      <c r="J344" t="inlineStr">
        <is>
          <t>FAILURE</t>
        </is>
      </c>
      <c r="K344" t="inlineStr">
        <is>
          <t>Unplanned</t>
        </is>
      </c>
      <c r="L344" t="inlineStr">
        <is>
          <t>CUTTER</t>
        </is>
      </c>
      <c r="M344" t="inlineStr">
        <is>
          <t>切割/分板工位</t>
        </is>
      </c>
      <c r="N344" t="inlineStr">
        <is>
          <t>AUTOMATION FAILURE</t>
        </is>
      </c>
      <c r="O344" s="59" t="n">
        <v>45939.55277777778</v>
      </c>
      <c r="P344" s="59" t="n">
        <v>45939.555</v>
      </c>
      <c r="Q344" s="60" t="n">
        <v>3.2</v>
      </c>
      <c r="R344" s="60" t="n">
        <v>0.8379</v>
      </c>
      <c r="S344" t="inlineStr">
        <is>
          <t>团队模拟数据（基于公开单线数据派生）</t>
        </is>
      </c>
      <c r="T344" t="inlineStr">
        <is>
          <t>SIM-v2.2-20260807-20260804</t>
        </is>
      </c>
      <c r="U344" t="inlineStr">
        <is>
          <t>https://zenodo.org/records/17855209</t>
        </is>
      </c>
      <c r="V344" t="inlineStr">
        <is>
          <t>LINE-S01-PRE-20251009</t>
        </is>
      </c>
      <c r="W344" t="inlineStr">
        <is>
          <t>已关联</t>
        </is>
      </c>
      <c r="X344" t="inlineStr">
        <is>
          <t>按班次口径判断</t>
        </is>
      </c>
      <c r="Z344" t="inlineStr">
        <is>
          <t>否</t>
        </is>
      </c>
    </row>
    <row r="345">
      <c r="A345" t="inlineStr">
        <is>
          <t>SIM-STOP-00344</t>
        </is>
      </c>
      <c r="B345" t="inlineStr">
        <is>
          <t>STOP-PRE-00115</t>
        </is>
      </c>
      <c r="C345" t="inlineStr">
        <is>
          <t>LINE-S02-PRE-20251009</t>
        </is>
      </c>
      <c r="D345" t="inlineStr">
        <is>
          <t>SHIFT-PRE-20251009</t>
        </is>
      </c>
      <c r="E345" t="inlineStr">
        <is>
          <t>LINE-S02</t>
        </is>
      </c>
      <c r="F345" t="inlineStr">
        <is>
          <t>改善前</t>
        </is>
      </c>
      <c r="G345" s="57" t="n">
        <v>45939</v>
      </c>
      <c r="H345" t="inlineStr">
        <is>
          <t>视觉设备系列</t>
        </is>
      </c>
      <c r="I345" t="inlineStr">
        <is>
          <t>9ΚΚ25Η</t>
        </is>
      </c>
      <c r="J345" t="inlineStr">
        <is>
          <t>FAILURE</t>
        </is>
      </c>
      <c r="K345" t="inlineStr">
        <is>
          <t>Unplanned</t>
        </is>
      </c>
      <c r="L345" t="inlineStr">
        <is>
          <t>CUTTER</t>
        </is>
      </c>
      <c r="M345" t="inlineStr">
        <is>
          <t>切割/分板工位</t>
        </is>
      </c>
      <c r="N345" t="inlineStr">
        <is>
          <t>AUTOMATION FAILURE</t>
        </is>
      </c>
      <c r="O345" s="59" t="n">
        <v>45939.56666666667</v>
      </c>
      <c r="P345" s="59" t="n">
        <v>45939.57118055555</v>
      </c>
      <c r="Q345" s="60" t="n">
        <v>6.5</v>
      </c>
      <c r="R345" s="60" t="n">
        <v>1.7063</v>
      </c>
      <c r="S345" t="inlineStr">
        <is>
          <t>团队模拟数据（基于公开单线数据派生）</t>
        </is>
      </c>
      <c r="T345" t="inlineStr">
        <is>
          <t>SIM-v2.2-20260807-20260804</t>
        </is>
      </c>
      <c r="U345" t="inlineStr">
        <is>
          <t>https://zenodo.org/records/17855209</t>
        </is>
      </c>
      <c r="V345" t="inlineStr">
        <is>
          <t>LINE-S02-PRE-20251009</t>
        </is>
      </c>
      <c r="W345" t="inlineStr">
        <is>
          <t>已关联</t>
        </is>
      </c>
      <c r="X345" t="inlineStr">
        <is>
          <t>按班次口径判断</t>
        </is>
      </c>
      <c r="Z345" t="inlineStr">
        <is>
          <t>否</t>
        </is>
      </c>
    </row>
    <row r="346">
      <c r="A346" t="inlineStr">
        <is>
          <t>SIM-STOP-00345</t>
        </is>
      </c>
      <c r="B346" t="inlineStr">
        <is>
          <t>STOP-PRE-00115</t>
        </is>
      </c>
      <c r="C346" t="inlineStr">
        <is>
          <t>LINE-S03-PRE-20251009</t>
        </is>
      </c>
      <c r="D346" t="inlineStr">
        <is>
          <t>SHIFT-PRE-20251009</t>
        </is>
      </c>
      <c r="E346" t="inlineStr">
        <is>
          <t>LINE-S03</t>
        </is>
      </c>
      <c r="F346" t="inlineStr">
        <is>
          <t>改善前</t>
        </is>
      </c>
      <c r="G346" s="57" t="n">
        <v>45939</v>
      </c>
      <c r="H346" t="inlineStr">
        <is>
          <t>音频模组系列</t>
        </is>
      </c>
      <c r="I346" t="inlineStr">
        <is>
          <t>9ΚΚ25Η</t>
        </is>
      </c>
      <c r="J346" t="inlineStr">
        <is>
          <t>FAILURE</t>
        </is>
      </c>
      <c r="K346" t="inlineStr">
        <is>
          <t>Unplanned</t>
        </is>
      </c>
      <c r="L346" t="inlineStr">
        <is>
          <t>CUTTER</t>
        </is>
      </c>
      <c r="M346" t="inlineStr">
        <is>
          <t>切割/分板工位</t>
        </is>
      </c>
      <c r="N346" t="inlineStr">
        <is>
          <t>AUTOMATION FAILURE</t>
        </is>
      </c>
      <c r="O346" s="59" t="n">
        <v>45939.58055555556</v>
      </c>
      <c r="P346" s="59" t="n">
        <v>45939.58305555556</v>
      </c>
      <c r="Q346" s="60" t="n">
        <v>3.6</v>
      </c>
      <c r="R346" s="60" t="n">
        <v>0.9473</v>
      </c>
      <c r="S346" t="inlineStr">
        <is>
          <t>团队模拟数据（基于公开单线数据派生）</t>
        </is>
      </c>
      <c r="T346" t="inlineStr">
        <is>
          <t>SIM-v2.2-20260807-20260804</t>
        </is>
      </c>
      <c r="U346" t="inlineStr">
        <is>
          <t>https://zenodo.org/records/17855209</t>
        </is>
      </c>
      <c r="V346" t="inlineStr">
        <is>
          <t>LINE-S03-PRE-20251009</t>
        </is>
      </c>
      <c r="W346" t="inlineStr">
        <is>
          <t>已关联</t>
        </is>
      </c>
      <c r="X346" t="inlineStr">
        <is>
          <t>按班次口径判断</t>
        </is>
      </c>
      <c r="Z346" t="inlineStr">
        <is>
          <t>否</t>
        </is>
      </c>
    </row>
    <row r="347">
      <c r="A347" t="inlineStr">
        <is>
          <t>SIM-STOP-00346</t>
        </is>
      </c>
      <c r="B347" t="inlineStr">
        <is>
          <t>STOP-PRE-00116</t>
        </is>
      </c>
      <c r="C347" t="inlineStr">
        <is>
          <t>LINE-S01-PRE-20251009</t>
        </is>
      </c>
      <c r="D347" t="inlineStr">
        <is>
          <t>SHIFT-PRE-20251009</t>
        </is>
      </c>
      <c r="E347" t="inlineStr">
        <is>
          <t>LINE-S01</t>
        </is>
      </c>
      <c r="F347" t="inlineStr">
        <is>
          <t>改善前</t>
        </is>
      </c>
      <c r="G347" s="57" t="n">
        <v>45939</v>
      </c>
      <c r="H347" t="inlineStr">
        <is>
          <t>智能终端系列</t>
        </is>
      </c>
      <c r="I347" t="inlineStr">
        <is>
          <t>9ΚΚ25Η</t>
        </is>
      </c>
      <c r="J347" t="inlineStr">
        <is>
          <t>FAILURE</t>
        </is>
      </c>
      <c r="K347" t="inlineStr">
        <is>
          <t>Unplanned</t>
        </is>
      </c>
      <c r="L347" t="inlineStr">
        <is>
          <t>CUTTER</t>
        </is>
      </c>
      <c r="M347" t="inlineStr">
        <is>
          <t>切割/分板工位</t>
        </is>
      </c>
      <c r="N347" t="inlineStr">
        <is>
          <t>AUTOMATION FAILURE</t>
        </is>
      </c>
      <c r="O347" s="59" t="n">
        <v>45939.56805555556</v>
      </c>
      <c r="P347" s="59" t="n">
        <v>45939.57104166667</v>
      </c>
      <c r="Q347" s="60" t="n">
        <v>4.3</v>
      </c>
      <c r="R347" s="60" t="n">
        <v>0.8722</v>
      </c>
      <c r="S347" t="inlineStr">
        <is>
          <t>团队模拟数据（基于公开单线数据派生）</t>
        </is>
      </c>
      <c r="T347" t="inlineStr">
        <is>
          <t>SIM-v2.2-20260807-20260804</t>
        </is>
      </c>
      <c r="U347" t="inlineStr">
        <is>
          <t>https://zenodo.org/records/17855209</t>
        </is>
      </c>
      <c r="V347" t="inlineStr">
        <is>
          <t>LINE-S01-PRE-20251009</t>
        </is>
      </c>
      <c r="W347" t="inlineStr">
        <is>
          <t>已关联</t>
        </is>
      </c>
      <c r="X347" t="inlineStr">
        <is>
          <t>按班次口径判断</t>
        </is>
      </c>
      <c r="Z347" t="inlineStr">
        <is>
          <t>否</t>
        </is>
      </c>
    </row>
    <row r="348">
      <c r="A348" t="inlineStr">
        <is>
          <t>SIM-STOP-00347</t>
        </is>
      </c>
      <c r="B348" t="inlineStr">
        <is>
          <t>STOP-PRE-00116</t>
        </is>
      </c>
      <c r="C348" t="inlineStr">
        <is>
          <t>LINE-S02-PRE-20251009</t>
        </is>
      </c>
      <c r="D348" t="inlineStr">
        <is>
          <t>SHIFT-PRE-20251009</t>
        </is>
      </c>
      <c r="E348" t="inlineStr">
        <is>
          <t>LINE-S02</t>
        </is>
      </c>
      <c r="F348" t="inlineStr">
        <is>
          <t>改善前</t>
        </is>
      </c>
      <c r="G348" s="57" t="n">
        <v>45939</v>
      </c>
      <c r="H348" t="inlineStr">
        <is>
          <t>视觉设备系列</t>
        </is>
      </c>
      <c r="I348" t="inlineStr">
        <is>
          <t>9ΚΚ25Η</t>
        </is>
      </c>
      <c r="J348" t="inlineStr">
        <is>
          <t>FAILURE</t>
        </is>
      </c>
      <c r="K348" t="inlineStr">
        <is>
          <t>Unplanned</t>
        </is>
      </c>
      <c r="L348" t="inlineStr">
        <is>
          <t>CUTTER</t>
        </is>
      </c>
      <c r="M348" t="inlineStr">
        <is>
          <t>切割/分板工位</t>
        </is>
      </c>
      <c r="N348" t="inlineStr">
        <is>
          <t>AUTOMATION FAILURE</t>
        </is>
      </c>
      <c r="O348" s="59" t="n">
        <v>45939.58194444444</v>
      </c>
      <c r="P348" s="59" t="n">
        <v>45939.58798611111</v>
      </c>
      <c r="Q348" s="60" t="n">
        <v>8.699999999999999</v>
      </c>
      <c r="R348" s="60" t="n">
        <v>1.7719</v>
      </c>
      <c r="S348" t="inlineStr">
        <is>
          <t>团队模拟数据（基于公开单线数据派生）</t>
        </is>
      </c>
      <c r="T348" t="inlineStr">
        <is>
          <t>SIM-v2.2-20260807-20260804</t>
        </is>
      </c>
      <c r="U348" t="inlineStr">
        <is>
          <t>https://zenodo.org/records/17855209</t>
        </is>
      </c>
      <c r="V348" t="inlineStr">
        <is>
          <t>LINE-S02-PRE-20251009</t>
        </is>
      </c>
      <c r="W348" t="inlineStr">
        <is>
          <t>已关联</t>
        </is>
      </c>
      <c r="X348" t="inlineStr">
        <is>
          <t>按班次口径判断</t>
        </is>
      </c>
      <c r="Z348" t="inlineStr">
        <is>
          <t>否</t>
        </is>
      </c>
    </row>
    <row r="349">
      <c r="A349" t="inlineStr">
        <is>
          <t>SIM-STOP-00348</t>
        </is>
      </c>
      <c r="B349" t="inlineStr">
        <is>
          <t>STOP-PRE-00116</t>
        </is>
      </c>
      <c r="C349" t="inlineStr">
        <is>
          <t>LINE-S03-PRE-20251009</t>
        </is>
      </c>
      <c r="D349" t="inlineStr">
        <is>
          <t>SHIFT-PRE-20251009</t>
        </is>
      </c>
      <c r="E349" t="inlineStr">
        <is>
          <t>LINE-S03</t>
        </is>
      </c>
      <c r="F349" t="inlineStr">
        <is>
          <t>改善前</t>
        </is>
      </c>
      <c r="G349" s="57" t="n">
        <v>45939</v>
      </c>
      <c r="H349" t="inlineStr">
        <is>
          <t>音频模组系列</t>
        </is>
      </c>
      <c r="I349" t="inlineStr">
        <is>
          <t>9ΚΚ25Η</t>
        </is>
      </c>
      <c r="J349" t="inlineStr">
        <is>
          <t>FAILURE</t>
        </is>
      </c>
      <c r="K349" t="inlineStr">
        <is>
          <t>Unplanned</t>
        </is>
      </c>
      <c r="L349" t="inlineStr">
        <is>
          <t>CUTTER</t>
        </is>
      </c>
      <c r="M349" t="inlineStr">
        <is>
          <t>切割/分板工位</t>
        </is>
      </c>
      <c r="N349" t="inlineStr">
        <is>
          <t>AUTOMATION FAILURE</t>
        </is>
      </c>
      <c r="O349" s="59" t="n">
        <v>45939.59583333333</v>
      </c>
      <c r="P349" s="59" t="n">
        <v>45939.59916666667</v>
      </c>
      <c r="Q349" s="60" t="n">
        <v>4.8</v>
      </c>
      <c r="R349" s="60" t="n">
        <v>0.9854000000000001</v>
      </c>
      <c r="S349" t="inlineStr">
        <is>
          <t>团队模拟数据（基于公开单线数据派生）</t>
        </is>
      </c>
      <c r="T349" t="inlineStr">
        <is>
          <t>SIM-v2.2-20260807-20260804</t>
        </is>
      </c>
      <c r="U349" t="inlineStr">
        <is>
          <t>https://zenodo.org/records/17855209</t>
        </is>
      </c>
      <c r="V349" t="inlineStr">
        <is>
          <t>LINE-S03-PRE-20251009</t>
        </is>
      </c>
      <c r="W349" t="inlineStr">
        <is>
          <t>已关联</t>
        </is>
      </c>
      <c r="X349" t="inlineStr">
        <is>
          <t>按班次口径判断</t>
        </is>
      </c>
      <c r="Z349" t="inlineStr">
        <is>
          <t>否</t>
        </is>
      </c>
    </row>
    <row r="350">
      <c r="A350" t="inlineStr">
        <is>
          <t>SIM-STOP-00349</t>
        </is>
      </c>
      <c r="B350" t="inlineStr">
        <is>
          <t>STOP-PRE-00117</t>
        </is>
      </c>
      <c r="C350" t="inlineStr">
        <is>
          <t>LINE-S01-PRE-20251009</t>
        </is>
      </c>
      <c r="D350" t="inlineStr">
        <is>
          <t>SHIFT-PRE-20251009</t>
        </is>
      </c>
      <c r="E350" t="inlineStr">
        <is>
          <t>LINE-S01</t>
        </is>
      </c>
      <c r="F350" t="inlineStr">
        <is>
          <t>改善前</t>
        </is>
      </c>
      <c r="G350" s="57" t="n">
        <v>45939</v>
      </c>
      <c r="H350" t="inlineStr">
        <is>
          <t>智能终端系列</t>
        </is>
      </c>
      <c r="I350" t="inlineStr">
        <is>
          <t>9ΚΚ25Η</t>
        </is>
      </c>
      <c r="J350" t="inlineStr">
        <is>
          <t>FAILURE</t>
        </is>
      </c>
      <c r="K350" t="inlineStr">
        <is>
          <t>Unplanned</t>
        </is>
      </c>
      <c r="L350" t="inlineStr">
        <is>
          <t>CUTTER</t>
        </is>
      </c>
      <c r="M350" t="inlineStr">
        <is>
          <t>切割/分板工位</t>
        </is>
      </c>
      <c r="N350" t="inlineStr">
        <is>
          <t>AUTOMATION FAILURE</t>
        </is>
      </c>
      <c r="O350" s="59" t="n">
        <v>45939.575</v>
      </c>
      <c r="P350" s="59" t="n">
        <v>45939.57875</v>
      </c>
      <c r="Q350" s="60" t="n">
        <v>5.4</v>
      </c>
      <c r="R350" s="60" t="n">
        <v>0.9065</v>
      </c>
      <c r="S350" t="inlineStr">
        <is>
          <t>团队模拟数据（基于公开单线数据派生）</t>
        </is>
      </c>
      <c r="T350" t="inlineStr">
        <is>
          <t>SIM-v2.2-20260807-20260804</t>
        </is>
      </c>
      <c r="U350" t="inlineStr">
        <is>
          <t>https://zenodo.org/records/17855209</t>
        </is>
      </c>
      <c r="V350" t="inlineStr">
        <is>
          <t>LINE-S01-PRE-20251009</t>
        </is>
      </c>
      <c r="W350" t="inlineStr">
        <is>
          <t>已关联</t>
        </is>
      </c>
      <c r="X350" t="inlineStr">
        <is>
          <t>按班次口径判断</t>
        </is>
      </c>
      <c r="Z350" t="inlineStr">
        <is>
          <t>否</t>
        </is>
      </c>
    </row>
    <row r="351">
      <c r="A351" t="inlineStr">
        <is>
          <t>SIM-STOP-00350</t>
        </is>
      </c>
      <c r="B351" t="inlineStr">
        <is>
          <t>STOP-PRE-00117</t>
        </is>
      </c>
      <c r="C351" t="inlineStr">
        <is>
          <t>LINE-S02-PRE-20251009</t>
        </is>
      </c>
      <c r="D351" t="inlineStr">
        <is>
          <t>SHIFT-PRE-20251009</t>
        </is>
      </c>
      <c r="E351" t="inlineStr">
        <is>
          <t>LINE-S02</t>
        </is>
      </c>
      <c r="F351" t="inlineStr">
        <is>
          <t>改善前</t>
        </is>
      </c>
      <c r="G351" s="57" t="n">
        <v>45939</v>
      </c>
      <c r="H351" t="inlineStr">
        <is>
          <t>视觉设备系列</t>
        </is>
      </c>
      <c r="I351" t="inlineStr">
        <is>
          <t>9ΚΚ25Η</t>
        </is>
      </c>
      <c r="J351" t="inlineStr">
        <is>
          <t>FAILURE</t>
        </is>
      </c>
      <c r="K351" t="inlineStr">
        <is>
          <t>Unplanned</t>
        </is>
      </c>
      <c r="L351" t="inlineStr">
        <is>
          <t>CUTTER</t>
        </is>
      </c>
      <c r="M351" t="inlineStr">
        <is>
          <t>切割/分板工位</t>
        </is>
      </c>
      <c r="N351" t="inlineStr">
        <is>
          <t>AUTOMATION FAILURE</t>
        </is>
      </c>
      <c r="O351" s="59" t="n">
        <v>45939.58888888889</v>
      </c>
      <c r="P351" s="59" t="n">
        <v>45939.59583333333</v>
      </c>
      <c r="Q351" s="60" t="n">
        <v>10</v>
      </c>
      <c r="R351" s="60" t="n">
        <v>1.6594</v>
      </c>
      <c r="S351" t="inlineStr">
        <is>
          <t>团队模拟数据（基于公开单线数据派生）</t>
        </is>
      </c>
      <c r="T351" t="inlineStr">
        <is>
          <t>SIM-v2.2-20260807-20260804</t>
        </is>
      </c>
      <c r="U351" t="inlineStr">
        <is>
          <t>https://zenodo.org/records/17855209</t>
        </is>
      </c>
      <c r="V351" t="inlineStr">
        <is>
          <t>LINE-S02-PRE-20251009</t>
        </is>
      </c>
      <c r="W351" t="inlineStr">
        <is>
          <t>已关联</t>
        </is>
      </c>
      <c r="X351" t="inlineStr">
        <is>
          <t>按班次口径判断</t>
        </is>
      </c>
      <c r="Z351" t="inlineStr">
        <is>
          <t>否</t>
        </is>
      </c>
    </row>
    <row r="352">
      <c r="A352" t="inlineStr">
        <is>
          <t>SIM-STOP-00351</t>
        </is>
      </c>
      <c r="B352" t="inlineStr">
        <is>
          <t>STOP-PRE-00117</t>
        </is>
      </c>
      <c r="C352" t="inlineStr">
        <is>
          <t>LINE-S03-PRE-20251009</t>
        </is>
      </c>
      <c r="D352" t="inlineStr">
        <is>
          <t>SHIFT-PRE-20251009</t>
        </is>
      </c>
      <c r="E352" t="inlineStr">
        <is>
          <t>LINE-S03</t>
        </is>
      </c>
      <c r="F352" t="inlineStr">
        <is>
          <t>改善前</t>
        </is>
      </c>
      <c r="G352" s="57" t="n">
        <v>45939</v>
      </c>
      <c r="H352" t="inlineStr">
        <is>
          <t>音频模组系列</t>
        </is>
      </c>
      <c r="I352" t="inlineStr">
        <is>
          <t>9ΚΚ25Η</t>
        </is>
      </c>
      <c r="J352" t="inlineStr">
        <is>
          <t>FAILURE</t>
        </is>
      </c>
      <c r="K352" t="inlineStr">
        <is>
          <t>Unplanned</t>
        </is>
      </c>
      <c r="L352" t="inlineStr">
        <is>
          <t>CUTTER</t>
        </is>
      </c>
      <c r="M352" t="inlineStr">
        <is>
          <t>切割/分板工位</t>
        </is>
      </c>
      <c r="N352" t="inlineStr">
        <is>
          <t>AUTOMATION FAILURE</t>
        </is>
      </c>
      <c r="O352" s="59" t="n">
        <v>45939.60277777778</v>
      </c>
      <c r="P352" s="59" t="n">
        <v>45939.60701388889</v>
      </c>
      <c r="Q352" s="60" t="n">
        <v>6.1</v>
      </c>
      <c r="R352" s="60" t="n">
        <v>1.0236</v>
      </c>
      <c r="S352" t="inlineStr">
        <is>
          <t>团队模拟数据（基于公开单线数据派生）</t>
        </is>
      </c>
      <c r="T352" t="inlineStr">
        <is>
          <t>SIM-v2.2-20260807-20260804</t>
        </is>
      </c>
      <c r="U352" t="inlineStr">
        <is>
          <t>https://zenodo.org/records/17855209</t>
        </is>
      </c>
      <c r="V352" t="inlineStr">
        <is>
          <t>LINE-S03-PRE-20251009</t>
        </is>
      </c>
      <c r="W352" t="inlineStr">
        <is>
          <t>已关联</t>
        </is>
      </c>
      <c r="X352" t="inlineStr">
        <is>
          <t>按班次口径判断</t>
        </is>
      </c>
      <c r="Z352" t="inlineStr">
        <is>
          <t>否</t>
        </is>
      </c>
    </row>
    <row r="353">
      <c r="A353" t="inlineStr">
        <is>
          <t>SIM-STOP-00352</t>
        </is>
      </c>
      <c r="B353" t="inlineStr">
        <is>
          <t>STOP-PRE-00118</t>
        </is>
      </c>
      <c r="C353" t="inlineStr">
        <is>
          <t>LINE-S01-PRE-20251009</t>
        </is>
      </c>
      <c r="D353" t="inlineStr">
        <is>
          <t>SHIFT-PRE-20251009</t>
        </is>
      </c>
      <c r="E353" t="inlineStr">
        <is>
          <t>LINE-S01</t>
        </is>
      </c>
      <c r="F353" t="inlineStr">
        <is>
          <t>改善前</t>
        </is>
      </c>
      <c r="G353" s="57" t="n">
        <v>45939</v>
      </c>
      <c r="H353" t="inlineStr">
        <is>
          <t>智能终端系列</t>
        </is>
      </c>
      <c r="I353" t="inlineStr">
        <is>
          <t>9ΚΚ25Η</t>
        </is>
      </c>
      <c r="J353" t="inlineStr">
        <is>
          <t>FAILURE</t>
        </is>
      </c>
      <c r="K353" t="inlineStr">
        <is>
          <t>Unplanned</t>
        </is>
      </c>
      <c r="L353" t="inlineStr">
        <is>
          <t>CUTTER</t>
        </is>
      </c>
      <c r="M353" t="inlineStr">
        <is>
          <t>切割/分板工位</t>
        </is>
      </c>
      <c r="N353" t="inlineStr">
        <is>
          <t>AUTOMATION FAILURE</t>
        </is>
      </c>
      <c r="O353" s="59" t="n">
        <v>45939.58055555556</v>
      </c>
      <c r="P353" s="59" t="n">
        <v>45939.58291666667</v>
      </c>
      <c r="Q353" s="60" t="n">
        <v>3.4</v>
      </c>
      <c r="R353" s="60" t="n">
        <v>0.8477</v>
      </c>
      <c r="S353" t="inlineStr">
        <is>
          <t>团队模拟数据（基于公开单线数据派生）</t>
        </is>
      </c>
      <c r="T353" t="inlineStr">
        <is>
          <t>SIM-v2.2-20260807-20260804</t>
        </is>
      </c>
      <c r="U353" t="inlineStr">
        <is>
          <t>https://zenodo.org/records/17855209</t>
        </is>
      </c>
      <c r="V353" t="inlineStr">
        <is>
          <t>LINE-S01-PRE-20251009</t>
        </is>
      </c>
      <c r="W353" t="inlineStr">
        <is>
          <t>已关联</t>
        </is>
      </c>
      <c r="X353" t="inlineStr">
        <is>
          <t>按班次口径判断</t>
        </is>
      </c>
      <c r="Z353" t="inlineStr">
        <is>
          <t>否</t>
        </is>
      </c>
    </row>
    <row r="354">
      <c r="A354" t="inlineStr">
        <is>
          <t>SIM-STOP-00353</t>
        </is>
      </c>
      <c r="B354" t="inlineStr">
        <is>
          <t>STOP-PRE-00118</t>
        </is>
      </c>
      <c r="C354" t="inlineStr">
        <is>
          <t>LINE-S02-PRE-20251009</t>
        </is>
      </c>
      <c r="D354" t="inlineStr">
        <is>
          <t>SHIFT-PRE-20251009</t>
        </is>
      </c>
      <c r="E354" t="inlineStr">
        <is>
          <t>LINE-S02</t>
        </is>
      </c>
      <c r="F354" t="inlineStr">
        <is>
          <t>改善前</t>
        </is>
      </c>
      <c r="G354" s="57" t="n">
        <v>45939</v>
      </c>
      <c r="H354" t="inlineStr">
        <is>
          <t>视觉设备系列</t>
        </is>
      </c>
      <c r="I354" t="inlineStr">
        <is>
          <t>9ΚΚ25Η</t>
        </is>
      </c>
      <c r="J354" t="inlineStr">
        <is>
          <t>FAILURE</t>
        </is>
      </c>
      <c r="K354" t="inlineStr">
        <is>
          <t>Unplanned</t>
        </is>
      </c>
      <c r="L354" t="inlineStr">
        <is>
          <t>CUTTER</t>
        </is>
      </c>
      <c r="M354" t="inlineStr">
        <is>
          <t>切割/分板工位</t>
        </is>
      </c>
      <c r="N354" t="inlineStr">
        <is>
          <t>AUTOMATION FAILURE</t>
        </is>
      </c>
      <c r="O354" s="59" t="n">
        <v>45939.59444444445</v>
      </c>
      <c r="P354" s="59" t="n">
        <v>45939.59923611111</v>
      </c>
      <c r="Q354" s="60" t="n">
        <v>6.9</v>
      </c>
      <c r="R354" s="60" t="n">
        <v>1.725</v>
      </c>
      <c r="S354" t="inlineStr">
        <is>
          <t>团队模拟数据（基于公开单线数据派生）</t>
        </is>
      </c>
      <c r="T354" t="inlineStr">
        <is>
          <t>SIM-v2.2-20260807-20260804</t>
        </is>
      </c>
      <c r="U354" t="inlineStr">
        <is>
          <t>https://zenodo.org/records/17855209</t>
        </is>
      </c>
      <c r="V354" t="inlineStr">
        <is>
          <t>LINE-S02-PRE-20251009</t>
        </is>
      </c>
      <c r="W354" t="inlineStr">
        <is>
          <t>已关联</t>
        </is>
      </c>
      <c r="X354" t="inlineStr">
        <is>
          <t>按班次口径判断</t>
        </is>
      </c>
      <c r="Z354" t="inlineStr">
        <is>
          <t>否</t>
        </is>
      </c>
    </row>
    <row r="355">
      <c r="A355" t="inlineStr">
        <is>
          <t>SIM-STOP-00354</t>
        </is>
      </c>
      <c r="B355" t="inlineStr">
        <is>
          <t>STOP-PRE-00118</t>
        </is>
      </c>
      <c r="C355" t="inlineStr">
        <is>
          <t>LINE-S03-PRE-20251009</t>
        </is>
      </c>
      <c r="D355" t="inlineStr">
        <is>
          <t>SHIFT-PRE-20251009</t>
        </is>
      </c>
      <c r="E355" t="inlineStr">
        <is>
          <t>LINE-S03</t>
        </is>
      </c>
      <c r="F355" t="inlineStr">
        <is>
          <t>改善前</t>
        </is>
      </c>
      <c r="G355" s="57" t="n">
        <v>45939</v>
      </c>
      <c r="H355" t="inlineStr">
        <is>
          <t>音频模组系列</t>
        </is>
      </c>
      <c r="I355" t="inlineStr">
        <is>
          <t>9ΚΚ25Η</t>
        </is>
      </c>
      <c r="J355" t="inlineStr">
        <is>
          <t>FAILURE</t>
        </is>
      </c>
      <c r="K355" t="inlineStr">
        <is>
          <t>Unplanned</t>
        </is>
      </c>
      <c r="L355" t="inlineStr">
        <is>
          <t>CUTTER</t>
        </is>
      </c>
      <c r="M355" t="inlineStr">
        <is>
          <t>切割/分板工位</t>
        </is>
      </c>
      <c r="N355" t="inlineStr">
        <is>
          <t>AUTOMATION FAILURE</t>
        </is>
      </c>
      <c r="O355" s="59" t="n">
        <v>45939.60833333333</v>
      </c>
      <c r="P355" s="59" t="n">
        <v>45939.61097222222</v>
      </c>
      <c r="Q355" s="60" t="n">
        <v>3.8</v>
      </c>
      <c r="R355" s="60" t="n">
        <v>0.9582000000000001</v>
      </c>
      <c r="S355" t="inlineStr">
        <is>
          <t>团队模拟数据（基于公开单线数据派生）</t>
        </is>
      </c>
      <c r="T355" t="inlineStr">
        <is>
          <t>SIM-v2.2-20260807-20260804</t>
        </is>
      </c>
      <c r="U355" t="inlineStr">
        <is>
          <t>https://zenodo.org/records/17855209</t>
        </is>
      </c>
      <c r="V355" t="inlineStr">
        <is>
          <t>LINE-S03-PRE-20251009</t>
        </is>
      </c>
      <c r="W355" t="inlineStr">
        <is>
          <t>已关联</t>
        </is>
      </c>
      <c r="X355" t="inlineStr">
        <is>
          <t>按班次口径判断</t>
        </is>
      </c>
      <c r="Z355" t="inlineStr">
        <is>
          <t>否</t>
        </is>
      </c>
    </row>
    <row r="356">
      <c r="A356" t="inlineStr">
        <is>
          <t>SIM-STOP-00355</t>
        </is>
      </c>
      <c r="B356" t="inlineStr">
        <is>
          <t>STOP-PRE-00119</t>
        </is>
      </c>
      <c r="C356" t="inlineStr">
        <is>
          <t>LINE-S01-PRE-20251009</t>
        </is>
      </c>
      <c r="D356" t="inlineStr">
        <is>
          <t>SHIFT-PRE-20251009</t>
        </is>
      </c>
      <c r="E356" t="inlineStr">
        <is>
          <t>LINE-S01</t>
        </is>
      </c>
      <c r="F356" t="inlineStr">
        <is>
          <t>改善前</t>
        </is>
      </c>
      <c r="G356" s="57" t="n">
        <v>45939</v>
      </c>
      <c r="H356" t="inlineStr">
        <is>
          <t>智能终端系列</t>
        </is>
      </c>
      <c r="I356" t="inlineStr">
        <is>
          <t>9ΚΚ25Η</t>
        </is>
      </c>
      <c r="J356" t="inlineStr">
        <is>
          <t>SETUPS-CHANGEOVERS</t>
        </is>
      </c>
      <c r="K356" t="inlineStr">
        <is>
          <t>Unplanned</t>
        </is>
      </c>
      <c r="L356" t="inlineStr">
        <is>
          <t>CUTTER</t>
        </is>
      </c>
      <c r="M356" t="inlineStr">
        <is>
          <t>切割/分板工位</t>
        </is>
      </c>
      <c r="N356" t="inlineStr">
        <is>
          <t>OTHER CALIBRATION</t>
        </is>
      </c>
      <c r="O356" s="59" t="n">
        <v>45939.58402777778</v>
      </c>
      <c r="P356" s="59" t="n">
        <v>45939.58708333333</v>
      </c>
      <c r="Q356" s="60" t="n">
        <v>4.4</v>
      </c>
      <c r="R356" s="60" t="n">
        <v>0.882</v>
      </c>
      <c r="S356" t="inlineStr">
        <is>
          <t>团队模拟数据（基于公开单线数据派生）</t>
        </is>
      </c>
      <c r="T356" t="inlineStr">
        <is>
          <t>SIM-v2.2-20260807-20260804</t>
        </is>
      </c>
      <c r="U356" t="inlineStr">
        <is>
          <t>https://zenodo.org/records/17855209</t>
        </is>
      </c>
      <c r="V356" t="inlineStr">
        <is>
          <t>LINE-S01-PRE-20251009</t>
        </is>
      </c>
      <c r="W356" t="inlineStr">
        <is>
          <t>已关联</t>
        </is>
      </c>
      <c r="X356" t="inlineStr">
        <is>
          <t>按班次口径判断</t>
        </is>
      </c>
      <c r="Z356" t="inlineStr">
        <is>
          <t>是</t>
        </is>
      </c>
      <c r="AA356">
        <f>IFERROR(VLOOKUP(N356,'18_换产标准_模拟'!$B$2:$F$4,3,FALSE),"")</f>
        <v/>
      </c>
      <c r="AB356">
        <f>IFERROR(MAX(Q356-AA356,0),"")</f>
        <v/>
      </c>
      <c r="AC356">
        <f>IFERROR(IF(AB356=0,"达标",IF(AB356&lt;=VLOOKUP(N356,'18_换产标准_模拟'!$B$2:$F$4,4,FALSE)-VLOOKUP(N356,'18_换产标准_模拟'!$B$2:$F$4,3,FALSE),"轻微超时",IF(AB356&lt;=VLOOKUP(N356,'18_换产标准_模拟'!$B$2:$F$4,5,FALSE)-VLOOKUP(N356,'18_换产标准_模拟'!$B$2:$F$4,3,FALSE),"超时","严重超时"))),"")</f>
        <v/>
      </c>
      <c r="AD356">
        <f>IFERROR(INDEX('18_换产标准_模拟'!$A$2:$A$4,MATCH(N356,'18_换产标准_模拟'!$B$2:$B$4,0)),"")</f>
        <v/>
      </c>
      <c r="AE356" t="inlineStr">
        <is>
          <t>团队模拟数据</t>
        </is>
      </c>
    </row>
    <row r="357">
      <c r="A357" t="inlineStr">
        <is>
          <t>SIM-STOP-00356</t>
        </is>
      </c>
      <c r="B357" t="inlineStr">
        <is>
          <t>STOP-PRE-00119</t>
        </is>
      </c>
      <c r="C357" t="inlineStr">
        <is>
          <t>LINE-S02-PRE-20251009</t>
        </is>
      </c>
      <c r="D357" t="inlineStr">
        <is>
          <t>SHIFT-PRE-20251009</t>
        </is>
      </c>
      <c r="E357" t="inlineStr">
        <is>
          <t>LINE-S02</t>
        </is>
      </c>
      <c r="F357" t="inlineStr">
        <is>
          <t>改善前</t>
        </is>
      </c>
      <c r="G357" s="57" t="n">
        <v>45939</v>
      </c>
      <c r="H357" t="inlineStr">
        <is>
          <t>视觉设备系列</t>
        </is>
      </c>
      <c r="I357" t="inlineStr">
        <is>
          <t>9ΚΚ25Η</t>
        </is>
      </c>
      <c r="J357" t="inlineStr">
        <is>
          <t>SETUPS-CHANGEOVERS</t>
        </is>
      </c>
      <c r="K357" t="inlineStr">
        <is>
          <t>Unplanned</t>
        </is>
      </c>
      <c r="L357" t="inlineStr">
        <is>
          <t>CUTTER</t>
        </is>
      </c>
      <c r="M357" t="inlineStr">
        <is>
          <t>切割/分板工位</t>
        </is>
      </c>
      <c r="N357" t="inlineStr">
        <is>
          <t>OTHER CALIBRATION</t>
        </is>
      </c>
      <c r="O357" s="59" t="n">
        <v>45939.59791666667</v>
      </c>
      <c r="P357" s="59" t="n">
        <v>45939.60354166666</v>
      </c>
      <c r="Q357" s="60" t="n">
        <v>8.1</v>
      </c>
      <c r="R357" s="60" t="n">
        <v>1.6125</v>
      </c>
      <c r="S357" t="inlineStr">
        <is>
          <t>团队模拟数据（基于公开单线数据派生）</t>
        </is>
      </c>
      <c r="T357" t="inlineStr">
        <is>
          <t>SIM-v2.2-20260807-20260804</t>
        </is>
      </c>
      <c r="U357" t="inlineStr">
        <is>
          <t>https://zenodo.org/records/17855209</t>
        </is>
      </c>
      <c r="V357" t="inlineStr">
        <is>
          <t>LINE-S02-PRE-20251009</t>
        </is>
      </c>
      <c r="W357" t="inlineStr">
        <is>
          <t>已关联</t>
        </is>
      </c>
      <c r="X357" t="inlineStr">
        <is>
          <t>按班次口径判断</t>
        </is>
      </c>
      <c r="Z357" t="inlineStr">
        <is>
          <t>是</t>
        </is>
      </c>
      <c r="AA357">
        <f>IFERROR(VLOOKUP(N357,'18_换产标准_模拟'!$B$2:$F$4,3,FALSE),"")</f>
        <v/>
      </c>
      <c r="AB357">
        <f>IFERROR(MAX(Q357-AA357,0),"")</f>
        <v/>
      </c>
      <c r="AC357">
        <f>IFERROR(IF(AB357=0,"达标",IF(AB357&lt;=VLOOKUP(N357,'18_换产标准_模拟'!$B$2:$F$4,4,FALSE)-VLOOKUP(N357,'18_换产标准_模拟'!$B$2:$F$4,3,FALSE),"轻微超时",IF(AB357&lt;=VLOOKUP(N357,'18_换产标准_模拟'!$B$2:$F$4,5,FALSE)-VLOOKUP(N357,'18_换产标准_模拟'!$B$2:$F$4,3,FALSE),"超时","严重超时"))),"")</f>
        <v/>
      </c>
      <c r="AD357">
        <f>IFERROR(INDEX('18_换产标准_模拟'!$A$2:$A$4,MATCH(N357,'18_换产标准_模拟'!$B$2:$B$4,0)),"")</f>
        <v/>
      </c>
      <c r="AE357" t="inlineStr">
        <is>
          <t>团队模拟数据</t>
        </is>
      </c>
    </row>
    <row r="358">
      <c r="A358" t="inlineStr">
        <is>
          <t>SIM-STOP-00357</t>
        </is>
      </c>
      <c r="B358" t="inlineStr">
        <is>
          <t>STOP-PRE-00119</t>
        </is>
      </c>
      <c r="C358" t="inlineStr">
        <is>
          <t>LINE-S03-PRE-20251009</t>
        </is>
      </c>
      <c r="D358" t="inlineStr">
        <is>
          <t>SHIFT-PRE-20251009</t>
        </is>
      </c>
      <c r="E358" t="inlineStr">
        <is>
          <t>LINE-S03</t>
        </is>
      </c>
      <c r="F358" t="inlineStr">
        <is>
          <t>改善前</t>
        </is>
      </c>
      <c r="G358" s="57" t="n">
        <v>45939</v>
      </c>
      <c r="H358" t="inlineStr">
        <is>
          <t>音频模组系列</t>
        </is>
      </c>
      <c r="I358" t="inlineStr">
        <is>
          <t>9ΚΚ25Η</t>
        </is>
      </c>
      <c r="J358" t="inlineStr">
        <is>
          <t>SETUPS-CHANGEOVERS</t>
        </is>
      </c>
      <c r="K358" t="inlineStr">
        <is>
          <t>Unplanned</t>
        </is>
      </c>
      <c r="L358" t="inlineStr">
        <is>
          <t>CUTTER</t>
        </is>
      </c>
      <c r="M358" t="inlineStr">
        <is>
          <t>切割/分板工位</t>
        </is>
      </c>
      <c r="N358" t="inlineStr">
        <is>
          <t>OTHER CALIBRATION</t>
        </is>
      </c>
      <c r="O358" s="59" t="n">
        <v>45939.61180555556</v>
      </c>
      <c r="P358" s="59" t="n">
        <v>45939.61527777778</v>
      </c>
      <c r="Q358" s="60" t="n">
        <v>5</v>
      </c>
      <c r="R358" s="60" t="n">
        <v>0.9963</v>
      </c>
      <c r="S358" t="inlineStr">
        <is>
          <t>团队模拟数据（基于公开单线数据派生）</t>
        </is>
      </c>
      <c r="T358" t="inlineStr">
        <is>
          <t>SIM-v2.2-20260807-20260804</t>
        </is>
      </c>
      <c r="U358" t="inlineStr">
        <is>
          <t>https://zenodo.org/records/17855209</t>
        </is>
      </c>
      <c r="V358" t="inlineStr">
        <is>
          <t>LINE-S03-PRE-20251009</t>
        </is>
      </c>
      <c r="W358" t="inlineStr">
        <is>
          <t>已关联</t>
        </is>
      </c>
      <c r="X358" t="inlineStr">
        <is>
          <t>按班次口径判断</t>
        </is>
      </c>
      <c r="Z358" t="inlineStr">
        <is>
          <t>是</t>
        </is>
      </c>
      <c r="AA358">
        <f>IFERROR(VLOOKUP(N358,'18_换产标准_模拟'!$B$2:$F$4,3,FALSE),"")</f>
        <v/>
      </c>
      <c r="AB358">
        <f>IFERROR(MAX(Q358-AA358,0),"")</f>
        <v/>
      </c>
      <c r="AC358">
        <f>IFERROR(IF(AB358=0,"达标",IF(AB358&lt;=VLOOKUP(N358,'18_换产标准_模拟'!$B$2:$F$4,4,FALSE)-VLOOKUP(N358,'18_换产标准_模拟'!$B$2:$F$4,3,FALSE),"轻微超时",IF(AB358&lt;=VLOOKUP(N358,'18_换产标准_模拟'!$B$2:$F$4,5,FALSE)-VLOOKUP(N358,'18_换产标准_模拟'!$B$2:$F$4,3,FALSE),"超时","严重超时"))),"")</f>
        <v/>
      </c>
      <c r="AD358">
        <f>IFERROR(INDEX('18_换产标准_模拟'!$A$2:$A$4,MATCH(N358,'18_换产标准_模拟'!$B$2:$B$4,0)),"")</f>
        <v/>
      </c>
      <c r="AE358" t="inlineStr">
        <is>
          <t>团队模拟数据</t>
        </is>
      </c>
    </row>
    <row r="359">
      <c r="A359" t="inlineStr">
        <is>
          <t>SIM-STOP-00358</t>
        </is>
      </c>
      <c r="B359" t="inlineStr">
        <is>
          <t>STOP-PRE-00120</t>
        </is>
      </c>
      <c r="C359" t="inlineStr">
        <is>
          <t>LINE-S01-PRE-20251009</t>
        </is>
      </c>
      <c r="D359" t="inlineStr">
        <is>
          <t>SHIFT-PRE-20251009</t>
        </is>
      </c>
      <c r="E359" t="inlineStr">
        <is>
          <t>LINE-S01</t>
        </is>
      </c>
      <c r="F359" t="inlineStr">
        <is>
          <t>改善前</t>
        </is>
      </c>
      <c r="G359" s="57" t="n">
        <v>45939</v>
      </c>
      <c r="H359" t="inlineStr">
        <is>
          <t>智能终端系列</t>
        </is>
      </c>
      <c r="I359" t="inlineStr">
        <is>
          <t>9ΚΚ25Η</t>
        </is>
      </c>
      <c r="J359" t="inlineStr">
        <is>
          <t>SETUPS-CHANGEOVERS</t>
        </is>
      </c>
      <c r="K359" t="inlineStr">
        <is>
          <t>Unplanned</t>
        </is>
      </c>
      <c r="L359" t="inlineStr">
        <is>
          <t>CUTTER</t>
        </is>
      </c>
      <c r="M359" t="inlineStr">
        <is>
          <t>切割/分板工位</t>
        </is>
      </c>
      <c r="N359" t="inlineStr">
        <is>
          <t>OTHER CALIBRATION</t>
        </is>
      </c>
      <c r="O359" s="59" t="n">
        <v>45939.59930555556</v>
      </c>
      <c r="P359" s="59" t="n">
        <v>45939.60284722222</v>
      </c>
      <c r="Q359" s="60" t="n">
        <v>5.1</v>
      </c>
      <c r="R359" s="60" t="n">
        <v>0.9163</v>
      </c>
      <c r="S359" t="inlineStr">
        <is>
          <t>团队模拟数据（基于公开单线数据派生）</t>
        </is>
      </c>
      <c r="T359" t="inlineStr">
        <is>
          <t>SIM-v2.2-20260807-20260804</t>
        </is>
      </c>
      <c r="U359" t="inlineStr">
        <is>
          <t>https://zenodo.org/records/17855209</t>
        </is>
      </c>
      <c r="V359" t="inlineStr">
        <is>
          <t>LINE-S01-PRE-20251009</t>
        </is>
      </c>
      <c r="W359" t="inlineStr">
        <is>
          <t>已关联</t>
        </is>
      </c>
      <c r="X359" t="inlineStr">
        <is>
          <t>按班次口径判断</t>
        </is>
      </c>
      <c r="Z359" t="inlineStr">
        <is>
          <t>是</t>
        </is>
      </c>
      <c r="AA359">
        <f>IFERROR(VLOOKUP(N359,'18_换产标准_模拟'!$B$2:$F$4,3,FALSE),"")</f>
        <v/>
      </c>
      <c r="AB359">
        <f>IFERROR(MAX(Q359-AA359,0),"")</f>
        <v/>
      </c>
      <c r="AC359">
        <f>IFERROR(IF(AB359=0,"达标",IF(AB359&lt;=VLOOKUP(N359,'18_换产标准_模拟'!$B$2:$F$4,4,FALSE)-VLOOKUP(N359,'18_换产标准_模拟'!$B$2:$F$4,3,FALSE),"轻微超时",IF(AB359&lt;=VLOOKUP(N359,'18_换产标准_模拟'!$B$2:$F$4,5,FALSE)-VLOOKUP(N359,'18_换产标准_模拟'!$B$2:$F$4,3,FALSE),"超时","严重超时"))),"")</f>
        <v/>
      </c>
      <c r="AD359">
        <f>IFERROR(INDEX('18_换产标准_模拟'!$A$2:$A$4,MATCH(N359,'18_换产标准_模拟'!$B$2:$B$4,0)),"")</f>
        <v/>
      </c>
      <c r="AE359" t="inlineStr">
        <is>
          <t>团队模拟数据</t>
        </is>
      </c>
    </row>
    <row r="360">
      <c r="A360" t="inlineStr">
        <is>
          <t>SIM-STOP-00359</t>
        </is>
      </c>
      <c r="B360" t="inlineStr">
        <is>
          <t>STOP-PRE-00120</t>
        </is>
      </c>
      <c r="C360" t="inlineStr">
        <is>
          <t>LINE-S02-PRE-20251009</t>
        </is>
      </c>
      <c r="D360" t="inlineStr">
        <is>
          <t>SHIFT-PRE-20251009</t>
        </is>
      </c>
      <c r="E360" t="inlineStr">
        <is>
          <t>LINE-S02</t>
        </is>
      </c>
      <c r="F360" t="inlineStr">
        <is>
          <t>改善前</t>
        </is>
      </c>
      <c r="G360" s="57" t="n">
        <v>45939</v>
      </c>
      <c r="H360" t="inlineStr">
        <is>
          <t>视觉设备系列</t>
        </is>
      </c>
      <c r="I360" t="inlineStr">
        <is>
          <t>9ΚΚ25Η</t>
        </is>
      </c>
      <c r="J360" t="inlineStr">
        <is>
          <t>SETUPS-CHANGEOVERS</t>
        </is>
      </c>
      <c r="K360" t="inlineStr">
        <is>
          <t>Unplanned</t>
        </is>
      </c>
      <c r="L360" t="inlineStr">
        <is>
          <t>CUTTER</t>
        </is>
      </c>
      <c r="M360" t="inlineStr">
        <is>
          <t>切割/分板工位</t>
        </is>
      </c>
      <c r="N360" t="inlineStr">
        <is>
          <t>OTHER CALIBRATION</t>
        </is>
      </c>
      <c r="O360" s="59" t="n">
        <v>45939.61319444444</v>
      </c>
      <c r="P360" s="59" t="n">
        <v>45939.61972222223</v>
      </c>
      <c r="Q360" s="60" t="n">
        <v>9.4</v>
      </c>
      <c r="R360" s="60" t="n">
        <v>1.6781</v>
      </c>
      <c r="S360" t="inlineStr">
        <is>
          <t>团队模拟数据（基于公开单线数据派生）</t>
        </is>
      </c>
      <c r="T360" t="inlineStr">
        <is>
          <t>SIM-v2.2-20260807-20260804</t>
        </is>
      </c>
      <c r="U360" t="inlineStr">
        <is>
          <t>https://zenodo.org/records/17855209</t>
        </is>
      </c>
      <c r="V360" t="inlineStr">
        <is>
          <t>LINE-S02-PRE-20251009</t>
        </is>
      </c>
      <c r="W360" t="inlineStr">
        <is>
          <t>已关联</t>
        </is>
      </c>
      <c r="X360" t="inlineStr">
        <is>
          <t>按班次口径判断</t>
        </is>
      </c>
      <c r="Z360" t="inlineStr">
        <is>
          <t>是</t>
        </is>
      </c>
      <c r="AA360">
        <f>IFERROR(VLOOKUP(N360,'18_换产标准_模拟'!$B$2:$F$4,3,FALSE),"")</f>
        <v/>
      </c>
      <c r="AB360">
        <f>IFERROR(MAX(Q360-AA360,0),"")</f>
        <v/>
      </c>
      <c r="AC360">
        <f>IFERROR(IF(AB360=0,"达标",IF(AB360&lt;=VLOOKUP(N360,'18_换产标准_模拟'!$B$2:$F$4,4,FALSE)-VLOOKUP(N360,'18_换产标准_模拟'!$B$2:$F$4,3,FALSE),"轻微超时",IF(AB360&lt;=VLOOKUP(N360,'18_换产标准_模拟'!$B$2:$F$4,5,FALSE)-VLOOKUP(N360,'18_换产标准_模拟'!$B$2:$F$4,3,FALSE),"超时","严重超时"))),"")</f>
        <v/>
      </c>
      <c r="AD360">
        <f>IFERROR(INDEX('18_换产标准_模拟'!$A$2:$A$4,MATCH(N360,'18_换产标准_模拟'!$B$2:$B$4,0)),"")</f>
        <v/>
      </c>
      <c r="AE360" t="inlineStr">
        <is>
          <t>团队模拟数据</t>
        </is>
      </c>
    </row>
    <row r="361">
      <c r="A361" t="inlineStr">
        <is>
          <t>SIM-STOP-00360</t>
        </is>
      </c>
      <c r="B361" t="inlineStr">
        <is>
          <t>STOP-PRE-00120</t>
        </is>
      </c>
      <c r="C361" t="inlineStr">
        <is>
          <t>LINE-S03-PRE-20251009</t>
        </is>
      </c>
      <c r="D361" t="inlineStr">
        <is>
          <t>SHIFT-PRE-20251009</t>
        </is>
      </c>
      <c r="E361" t="inlineStr">
        <is>
          <t>LINE-S03</t>
        </is>
      </c>
      <c r="F361" t="inlineStr">
        <is>
          <t>改善前</t>
        </is>
      </c>
      <c r="G361" s="57" t="n">
        <v>45939</v>
      </c>
      <c r="H361" t="inlineStr">
        <is>
          <t>音频模组系列</t>
        </is>
      </c>
      <c r="I361" t="inlineStr">
        <is>
          <t>9ΚΚ25Η</t>
        </is>
      </c>
      <c r="J361" t="inlineStr">
        <is>
          <t>SETUPS-CHANGEOVERS</t>
        </is>
      </c>
      <c r="K361" t="inlineStr">
        <is>
          <t>Unplanned</t>
        </is>
      </c>
      <c r="L361" t="inlineStr">
        <is>
          <t>CUTTER</t>
        </is>
      </c>
      <c r="M361" t="inlineStr">
        <is>
          <t>切割/分板工位</t>
        </is>
      </c>
      <c r="N361" t="inlineStr">
        <is>
          <t>OTHER CALIBRATION</t>
        </is>
      </c>
      <c r="O361" s="59" t="n">
        <v>45939.62708333333</v>
      </c>
      <c r="P361" s="59" t="n">
        <v>45939.63069444444</v>
      </c>
      <c r="Q361" s="60" t="n">
        <v>5.2</v>
      </c>
      <c r="R361" s="60" t="n">
        <v>0.931</v>
      </c>
      <c r="S361" t="inlineStr">
        <is>
          <t>团队模拟数据（基于公开单线数据派生）</t>
        </is>
      </c>
      <c r="T361" t="inlineStr">
        <is>
          <t>SIM-v2.2-20260807-20260804</t>
        </is>
      </c>
      <c r="U361" t="inlineStr">
        <is>
          <t>https://zenodo.org/records/17855209</t>
        </is>
      </c>
      <c r="V361" t="inlineStr">
        <is>
          <t>LINE-S03-PRE-20251009</t>
        </is>
      </c>
      <c r="W361" t="inlineStr">
        <is>
          <t>已关联</t>
        </is>
      </c>
      <c r="X361" t="inlineStr">
        <is>
          <t>按班次口径判断</t>
        </is>
      </c>
      <c r="Z361" t="inlineStr">
        <is>
          <t>是</t>
        </is>
      </c>
      <c r="AA361">
        <f>IFERROR(VLOOKUP(N361,'18_换产标准_模拟'!$B$2:$F$4,3,FALSE),"")</f>
        <v/>
      </c>
      <c r="AB361">
        <f>IFERROR(MAX(Q361-AA361,0),"")</f>
        <v/>
      </c>
      <c r="AC361">
        <f>IFERROR(IF(AB361=0,"达标",IF(AB361&lt;=VLOOKUP(N361,'18_换产标准_模拟'!$B$2:$F$4,4,FALSE)-VLOOKUP(N361,'18_换产标准_模拟'!$B$2:$F$4,3,FALSE),"轻微超时",IF(AB361&lt;=VLOOKUP(N361,'18_换产标准_模拟'!$B$2:$F$4,5,FALSE)-VLOOKUP(N361,'18_换产标准_模拟'!$B$2:$F$4,3,FALSE),"超时","严重超时"))),"")</f>
        <v/>
      </c>
      <c r="AD361">
        <f>IFERROR(INDEX('18_换产标准_模拟'!$A$2:$A$4,MATCH(N361,'18_换产标准_模拟'!$B$2:$B$4,0)),"")</f>
        <v/>
      </c>
      <c r="AE361" t="inlineStr">
        <is>
          <t>团队模拟数据</t>
        </is>
      </c>
    </row>
    <row r="362">
      <c r="A362" t="inlineStr">
        <is>
          <t>SIM-STOP-00361</t>
        </is>
      </c>
      <c r="B362" t="inlineStr">
        <is>
          <t>STOP-PRE-00121</t>
        </is>
      </c>
      <c r="C362" t="inlineStr">
        <is>
          <t>LINE-S01-PRE-20251009</t>
        </is>
      </c>
      <c r="D362" t="inlineStr">
        <is>
          <t>SHIFT-PRE-20251009</t>
        </is>
      </c>
      <c r="E362" t="inlineStr">
        <is>
          <t>LINE-S01</t>
        </is>
      </c>
      <c r="F362" t="inlineStr">
        <is>
          <t>改善前</t>
        </is>
      </c>
      <c r="G362" s="57" t="n">
        <v>45939</v>
      </c>
      <c r="H362" t="inlineStr">
        <is>
          <t>智能终端系列</t>
        </is>
      </c>
      <c r="I362" t="inlineStr">
        <is>
          <t>9ΚΚ25Η</t>
        </is>
      </c>
      <c r="J362" t="inlineStr">
        <is>
          <t>FAILURE</t>
        </is>
      </c>
      <c r="K362" t="inlineStr">
        <is>
          <t>Unplanned</t>
        </is>
      </c>
      <c r="L362" t="inlineStr">
        <is>
          <t>CUTTER</t>
        </is>
      </c>
      <c r="M362" t="inlineStr">
        <is>
          <t>切割/分板工位</t>
        </is>
      </c>
      <c r="N362" t="inlineStr">
        <is>
          <t>MECHANICAL FAILURE</t>
        </is>
      </c>
      <c r="O362" s="59" t="n">
        <v>45939.61388888889</v>
      </c>
      <c r="P362" s="59" t="n">
        <v>45939.62131944444</v>
      </c>
      <c r="Q362" s="60" t="n">
        <v>10.7</v>
      </c>
      <c r="R362" s="60" t="n">
        <v>0.8575</v>
      </c>
      <c r="S362" t="inlineStr">
        <is>
          <t>团队模拟数据（基于公开单线数据派生）</t>
        </is>
      </c>
      <c r="T362" t="inlineStr">
        <is>
          <t>SIM-v2.2-20260807-20260804</t>
        </is>
      </c>
      <c r="U362" t="inlineStr">
        <is>
          <t>https://zenodo.org/records/17855209</t>
        </is>
      </c>
      <c r="V362" t="inlineStr">
        <is>
          <t>LINE-S01-PRE-20251009</t>
        </is>
      </c>
      <c r="W362" t="inlineStr">
        <is>
          <t>已关联</t>
        </is>
      </c>
      <c r="X362" t="inlineStr">
        <is>
          <t>按班次口径判断</t>
        </is>
      </c>
      <c r="Z362" t="inlineStr">
        <is>
          <t>否</t>
        </is>
      </c>
    </row>
    <row r="363">
      <c r="A363" t="inlineStr">
        <is>
          <t>SIM-STOP-00362</t>
        </is>
      </c>
      <c r="B363" t="inlineStr">
        <is>
          <t>STOP-PRE-00121</t>
        </is>
      </c>
      <c r="C363" t="inlineStr">
        <is>
          <t>LINE-S02-PRE-20251009</t>
        </is>
      </c>
      <c r="D363" t="inlineStr">
        <is>
          <t>SHIFT-PRE-20251009</t>
        </is>
      </c>
      <c r="E363" t="inlineStr">
        <is>
          <t>LINE-S02</t>
        </is>
      </c>
      <c r="F363" t="inlineStr">
        <is>
          <t>改善前</t>
        </is>
      </c>
      <c r="G363" s="57" t="n">
        <v>45939</v>
      </c>
      <c r="H363" t="inlineStr">
        <is>
          <t>视觉设备系列</t>
        </is>
      </c>
      <c r="I363" t="inlineStr">
        <is>
          <t>9ΚΚ25Η</t>
        </is>
      </c>
      <c r="J363" t="inlineStr">
        <is>
          <t>FAILURE</t>
        </is>
      </c>
      <c r="K363" t="inlineStr">
        <is>
          <t>Unplanned</t>
        </is>
      </c>
      <c r="L363" t="inlineStr">
        <is>
          <t>CUTTER</t>
        </is>
      </c>
      <c r="M363" t="inlineStr">
        <is>
          <t>切割/分板工位</t>
        </is>
      </c>
      <c r="N363" t="inlineStr">
        <is>
          <t>MECHANICAL FAILURE</t>
        </is>
      </c>
      <c r="O363" s="59" t="n">
        <v>45939.62777777778</v>
      </c>
      <c r="P363" s="59" t="n">
        <v>45939.64291666666</v>
      </c>
      <c r="Q363" s="60" t="n">
        <v>21.8</v>
      </c>
      <c r="R363" s="60" t="n">
        <v>1.7438</v>
      </c>
      <c r="S363" t="inlineStr">
        <is>
          <t>团队模拟数据（基于公开单线数据派生）</t>
        </is>
      </c>
      <c r="T363" t="inlineStr">
        <is>
          <t>SIM-v2.2-20260807-20260804</t>
        </is>
      </c>
      <c r="U363" t="inlineStr">
        <is>
          <t>https://zenodo.org/records/17855209</t>
        </is>
      </c>
      <c r="V363" t="inlineStr">
        <is>
          <t>LINE-S02-PRE-20251009</t>
        </is>
      </c>
      <c r="W363" t="inlineStr">
        <is>
          <t>已关联</t>
        </is>
      </c>
      <c r="X363" t="inlineStr">
        <is>
          <t>按班次口径判断</t>
        </is>
      </c>
      <c r="Z363" t="inlineStr">
        <is>
          <t>否</t>
        </is>
      </c>
    </row>
    <row r="364">
      <c r="A364" t="inlineStr">
        <is>
          <t>SIM-STOP-00363</t>
        </is>
      </c>
      <c r="B364" t="inlineStr">
        <is>
          <t>STOP-PRE-00121</t>
        </is>
      </c>
      <c r="C364" t="inlineStr">
        <is>
          <t>LINE-S03-PRE-20251009</t>
        </is>
      </c>
      <c r="D364" t="inlineStr">
        <is>
          <t>SHIFT-PRE-20251009</t>
        </is>
      </c>
      <c r="E364" t="inlineStr">
        <is>
          <t>LINE-S03</t>
        </is>
      </c>
      <c r="F364" t="inlineStr">
        <is>
          <t>改善前</t>
        </is>
      </c>
      <c r="G364" s="57" t="n">
        <v>45939</v>
      </c>
      <c r="H364" t="inlineStr">
        <is>
          <t>音频模组系列</t>
        </is>
      </c>
      <c r="I364" t="inlineStr">
        <is>
          <t>9ΚΚ25Η</t>
        </is>
      </c>
      <c r="J364" t="inlineStr">
        <is>
          <t>FAILURE</t>
        </is>
      </c>
      <c r="K364" t="inlineStr">
        <is>
          <t>Unplanned</t>
        </is>
      </c>
      <c r="L364" t="inlineStr">
        <is>
          <t>CUTTER</t>
        </is>
      </c>
      <c r="M364" t="inlineStr">
        <is>
          <t>切割/分板工位</t>
        </is>
      </c>
      <c r="N364" t="inlineStr">
        <is>
          <t>MECHANICAL FAILURE</t>
        </is>
      </c>
      <c r="O364" s="59" t="n">
        <v>45939.64166666667</v>
      </c>
      <c r="P364" s="59" t="n">
        <v>45939.65006944445</v>
      </c>
      <c r="Q364" s="60" t="n">
        <v>12.1</v>
      </c>
      <c r="R364" s="60" t="n">
        <v>0.9691</v>
      </c>
      <c r="S364" t="inlineStr">
        <is>
          <t>团队模拟数据（基于公开单线数据派生）</t>
        </is>
      </c>
      <c r="T364" t="inlineStr">
        <is>
          <t>SIM-v2.2-20260807-20260804</t>
        </is>
      </c>
      <c r="U364" t="inlineStr">
        <is>
          <t>https://zenodo.org/records/17855209</t>
        </is>
      </c>
      <c r="V364" t="inlineStr">
        <is>
          <t>LINE-S03-PRE-20251009</t>
        </is>
      </c>
      <c r="W364" t="inlineStr">
        <is>
          <t>已关联</t>
        </is>
      </c>
      <c r="X364" t="inlineStr">
        <is>
          <t>按班次口径判断</t>
        </is>
      </c>
      <c r="Z364" t="inlineStr">
        <is>
          <t>否</t>
        </is>
      </c>
    </row>
    <row r="365">
      <c r="A365" t="inlineStr">
        <is>
          <t>SIM-STOP-00364</t>
        </is>
      </c>
      <c r="B365" t="inlineStr">
        <is>
          <t>STOP-PRE-00122</t>
        </is>
      </c>
      <c r="C365" t="inlineStr">
        <is>
          <t>LINE-S01-PRE-20251009</t>
        </is>
      </c>
      <c r="D365" t="inlineStr">
        <is>
          <t>SHIFT-PRE-20251009</t>
        </is>
      </c>
      <c r="E365" t="inlineStr">
        <is>
          <t>LINE-S01</t>
        </is>
      </c>
      <c r="F365" t="inlineStr">
        <is>
          <t>改善前</t>
        </is>
      </c>
      <c r="G365" s="57" t="n">
        <v>45939</v>
      </c>
      <c r="H365" t="inlineStr">
        <is>
          <t>智能终端系列</t>
        </is>
      </c>
      <c r="I365" t="inlineStr">
        <is>
          <t>9ΚΚ25Η</t>
        </is>
      </c>
      <c r="J365" t="inlineStr">
        <is>
          <t>MATERIALS</t>
        </is>
      </c>
      <c r="K365" t="inlineStr">
        <is>
          <t>Unplanned</t>
        </is>
      </c>
      <c r="L365" t="inlineStr">
        <is>
          <t>DRYER</t>
        </is>
      </c>
      <c r="M365" t="inlineStr">
        <is>
          <t>烘干/固化工位</t>
        </is>
      </c>
      <c r="N365" t="inlineStr">
        <is>
          <t>RACK STARVATION</t>
        </is>
      </c>
      <c r="O365" s="59" t="n">
        <v>45939.63263888889</v>
      </c>
      <c r="P365" s="59" t="n">
        <v>45939.63597222222</v>
      </c>
      <c r="Q365" s="60" t="n">
        <v>4.8</v>
      </c>
      <c r="R365" s="60" t="n">
        <v>0.8918</v>
      </c>
      <c r="S365" t="inlineStr">
        <is>
          <t>团队模拟数据（基于公开单线数据派生）</t>
        </is>
      </c>
      <c r="T365" t="inlineStr">
        <is>
          <t>SIM-v2.2-20260807-20260804</t>
        </is>
      </c>
      <c r="U365" t="inlineStr">
        <is>
          <t>https://zenodo.org/records/17855209</t>
        </is>
      </c>
      <c r="V365" t="inlineStr">
        <is>
          <t>LINE-S01-PRE-20251009</t>
        </is>
      </c>
      <c r="W365" t="inlineStr">
        <is>
          <t>已关联</t>
        </is>
      </c>
      <c r="X365" t="inlineStr">
        <is>
          <t>按班次口径判断</t>
        </is>
      </c>
      <c r="Z365" t="inlineStr">
        <is>
          <t>否</t>
        </is>
      </c>
    </row>
    <row r="366">
      <c r="A366" t="inlineStr">
        <is>
          <t>SIM-STOP-00365</t>
        </is>
      </c>
      <c r="B366" t="inlineStr">
        <is>
          <t>STOP-PRE-00122</t>
        </is>
      </c>
      <c r="C366" t="inlineStr">
        <is>
          <t>LINE-S02-PRE-20251009</t>
        </is>
      </c>
      <c r="D366" t="inlineStr">
        <is>
          <t>SHIFT-PRE-20251009</t>
        </is>
      </c>
      <c r="E366" t="inlineStr">
        <is>
          <t>LINE-S02</t>
        </is>
      </c>
      <c r="F366" t="inlineStr">
        <is>
          <t>改善前</t>
        </is>
      </c>
      <c r="G366" s="57" t="n">
        <v>45939</v>
      </c>
      <c r="H366" t="inlineStr">
        <is>
          <t>视觉设备系列</t>
        </is>
      </c>
      <c r="I366" t="inlineStr">
        <is>
          <t>9ΚΚ25Η</t>
        </is>
      </c>
      <c r="J366" t="inlineStr">
        <is>
          <t>MATERIALS</t>
        </is>
      </c>
      <c r="K366" t="inlineStr">
        <is>
          <t>Unplanned</t>
        </is>
      </c>
      <c r="L366" t="inlineStr">
        <is>
          <t>DRYER</t>
        </is>
      </c>
      <c r="M366" t="inlineStr">
        <is>
          <t>烘干/固化工位</t>
        </is>
      </c>
      <c r="N366" t="inlineStr">
        <is>
          <t>RACK STARVATION</t>
        </is>
      </c>
      <c r="O366" s="59" t="n">
        <v>45939.64652777778</v>
      </c>
      <c r="P366" s="59" t="n">
        <v>45939.65138888889</v>
      </c>
      <c r="Q366" s="60" t="n">
        <v>7</v>
      </c>
      <c r="R366" s="60" t="n">
        <v>1.305</v>
      </c>
      <c r="S366" t="inlineStr">
        <is>
          <t>团队模拟数据（基于公开单线数据派生）</t>
        </is>
      </c>
      <c r="T366" t="inlineStr">
        <is>
          <t>SIM-v2.2-20260807-20260804</t>
        </is>
      </c>
      <c r="U366" t="inlineStr">
        <is>
          <t>https://zenodo.org/records/17855209</t>
        </is>
      </c>
      <c r="V366" t="inlineStr">
        <is>
          <t>LINE-S02-PRE-20251009</t>
        </is>
      </c>
      <c r="W366" t="inlineStr">
        <is>
          <t>已关联</t>
        </is>
      </c>
      <c r="X366" t="inlineStr">
        <is>
          <t>按班次口径判断</t>
        </is>
      </c>
      <c r="Z366" t="inlineStr">
        <is>
          <t>否</t>
        </is>
      </c>
    </row>
    <row r="367">
      <c r="A367" t="inlineStr">
        <is>
          <t>SIM-STOP-00366</t>
        </is>
      </c>
      <c r="B367" t="inlineStr">
        <is>
          <t>STOP-PRE-00122</t>
        </is>
      </c>
      <c r="C367" t="inlineStr">
        <is>
          <t>LINE-S03-PRE-20251009</t>
        </is>
      </c>
      <c r="D367" t="inlineStr">
        <is>
          <t>SHIFT-PRE-20251009</t>
        </is>
      </c>
      <c r="E367" t="inlineStr">
        <is>
          <t>LINE-S03</t>
        </is>
      </c>
      <c r="F367" t="inlineStr">
        <is>
          <t>改善前</t>
        </is>
      </c>
      <c r="G367" s="57" t="n">
        <v>45939</v>
      </c>
      <c r="H367" t="inlineStr">
        <is>
          <t>音频模组系列</t>
        </is>
      </c>
      <c r="I367" t="inlineStr">
        <is>
          <t>9ΚΚ25Η</t>
        </is>
      </c>
      <c r="J367" t="inlineStr">
        <is>
          <t>MATERIALS</t>
        </is>
      </c>
      <c r="K367" t="inlineStr">
        <is>
          <t>Unplanned</t>
        </is>
      </c>
      <c r="L367" t="inlineStr">
        <is>
          <t>DRYER</t>
        </is>
      </c>
      <c r="M367" t="inlineStr">
        <is>
          <t>烘干/固化工位</t>
        </is>
      </c>
      <c r="N367" t="inlineStr">
        <is>
          <t>RACK STARVATION</t>
        </is>
      </c>
      <c r="O367" s="59" t="n">
        <v>45939.66041666667</v>
      </c>
      <c r="P367" s="59" t="n">
        <v>45939.66472222222</v>
      </c>
      <c r="Q367" s="60" t="n">
        <v>6.2</v>
      </c>
      <c r="R367" s="60" t="n">
        <v>1.1482</v>
      </c>
      <c r="S367" t="inlineStr">
        <is>
          <t>团队模拟数据（基于公开单线数据派生）</t>
        </is>
      </c>
      <c r="T367" t="inlineStr">
        <is>
          <t>SIM-v2.2-20260807-20260804</t>
        </is>
      </c>
      <c r="U367" t="inlineStr">
        <is>
          <t>https://zenodo.org/records/17855209</t>
        </is>
      </c>
      <c r="V367" t="inlineStr">
        <is>
          <t>LINE-S03-PRE-20251009</t>
        </is>
      </c>
      <c r="W367" t="inlineStr">
        <is>
          <t>已关联</t>
        </is>
      </c>
      <c r="X367" t="inlineStr">
        <is>
          <t>按班次口径判断</t>
        </is>
      </c>
      <c r="Z367" t="inlineStr">
        <is>
          <t>否</t>
        </is>
      </c>
    </row>
    <row r="368">
      <c r="A368" t="inlineStr">
        <is>
          <t>SIM-STOP-00367</t>
        </is>
      </c>
      <c r="B368" t="inlineStr">
        <is>
          <t>STOP-PRE-00123</t>
        </is>
      </c>
      <c r="C368" t="inlineStr">
        <is>
          <t>LINE-S01-PRE-20251009</t>
        </is>
      </c>
      <c r="D368" t="inlineStr">
        <is>
          <t>SHIFT-PRE-20251009</t>
        </is>
      </c>
      <c r="E368" t="inlineStr">
        <is>
          <t>LINE-S01</t>
        </is>
      </c>
      <c r="F368" t="inlineStr">
        <is>
          <t>改善前</t>
        </is>
      </c>
      <c r="G368" s="57" t="n">
        <v>45939</v>
      </c>
      <c r="H368" t="inlineStr">
        <is>
          <t>智能终端系列</t>
        </is>
      </c>
      <c r="I368" t="inlineStr">
        <is>
          <t>9ΚΚ25Η</t>
        </is>
      </c>
      <c r="J368" t="inlineStr">
        <is>
          <t>FAILURE</t>
        </is>
      </c>
      <c r="K368" t="inlineStr">
        <is>
          <t>Unplanned</t>
        </is>
      </c>
      <c r="L368" t="inlineStr">
        <is>
          <t>DRYER</t>
        </is>
      </c>
      <c r="M368" t="inlineStr">
        <is>
          <t>烘干/固化工位</t>
        </is>
      </c>
      <c r="N368" t="inlineStr">
        <is>
          <t>MECHANICAL FAILURE</t>
        </is>
      </c>
      <c r="O368" s="59" t="n">
        <v>45939.67916666667</v>
      </c>
      <c r="P368" s="59" t="n">
        <v>45939.70861111111</v>
      </c>
      <c r="Q368" s="60" t="n">
        <v>42.4</v>
      </c>
      <c r="R368" s="60" t="n">
        <v>0.9261</v>
      </c>
      <c r="S368" t="inlineStr">
        <is>
          <t>团队模拟数据（基于公开单线数据派生）</t>
        </is>
      </c>
      <c r="T368" t="inlineStr">
        <is>
          <t>SIM-v2.2-20260807-20260804</t>
        </is>
      </c>
      <c r="U368" t="inlineStr">
        <is>
          <t>https://zenodo.org/records/17855209</t>
        </is>
      </c>
      <c r="V368" t="inlineStr">
        <is>
          <t>LINE-S01-PRE-20251009</t>
        </is>
      </c>
      <c r="W368" t="inlineStr">
        <is>
          <t>已关联</t>
        </is>
      </c>
      <c r="X368" t="inlineStr">
        <is>
          <t>按班次口径判断</t>
        </is>
      </c>
      <c r="Z368" t="inlineStr">
        <is>
          <t>否</t>
        </is>
      </c>
    </row>
    <row r="369">
      <c r="A369" t="inlineStr">
        <is>
          <t>SIM-STOP-00368</t>
        </is>
      </c>
      <c r="B369" t="inlineStr">
        <is>
          <t>STOP-PRE-00123</t>
        </is>
      </c>
      <c r="C369" t="inlineStr">
        <is>
          <t>LINE-S02-PRE-20251009</t>
        </is>
      </c>
      <c r="D369" t="inlineStr">
        <is>
          <t>SHIFT-PRE-20251009</t>
        </is>
      </c>
      <c r="E369" t="inlineStr">
        <is>
          <t>LINE-S02</t>
        </is>
      </c>
      <c r="F369" t="inlineStr">
        <is>
          <t>改善前</t>
        </is>
      </c>
      <c r="G369" s="57" t="n">
        <v>45939</v>
      </c>
      <c r="H369" t="inlineStr">
        <is>
          <t>视觉设备系列</t>
        </is>
      </c>
      <c r="I369" t="inlineStr">
        <is>
          <t>9ΚΚ25Η</t>
        </is>
      </c>
      <c r="J369" t="inlineStr">
        <is>
          <t>FAILURE</t>
        </is>
      </c>
      <c r="K369" t="inlineStr">
        <is>
          <t>Unplanned</t>
        </is>
      </c>
      <c r="L369" t="inlineStr">
        <is>
          <t>DRYER</t>
        </is>
      </c>
      <c r="M369" t="inlineStr">
        <is>
          <t>烘干/固化工位</t>
        </is>
      </c>
      <c r="N369" t="inlineStr">
        <is>
          <t>MECHANICAL FAILURE</t>
        </is>
      </c>
      <c r="O369" s="59" t="n">
        <v>45939.69305555556</v>
      </c>
      <c r="P369" s="59" t="n">
        <v>45939.73625</v>
      </c>
      <c r="Q369" s="60" t="n">
        <v>62.2</v>
      </c>
      <c r="R369" s="60" t="n">
        <v>1.3575</v>
      </c>
      <c r="S369" t="inlineStr">
        <is>
          <t>团队模拟数据（基于公开单线数据派生）</t>
        </is>
      </c>
      <c r="T369" t="inlineStr">
        <is>
          <t>SIM-v2.2-20260807-20260804</t>
        </is>
      </c>
      <c r="U369" t="inlineStr">
        <is>
          <t>https://zenodo.org/records/17855209</t>
        </is>
      </c>
      <c r="V369" t="inlineStr">
        <is>
          <t>LINE-S02-PRE-20251009</t>
        </is>
      </c>
      <c r="W369" t="inlineStr">
        <is>
          <t>已关联</t>
        </is>
      </c>
      <c r="X369" t="inlineStr">
        <is>
          <t>按班次口径判断</t>
        </is>
      </c>
      <c r="Z369" t="inlineStr">
        <is>
          <t>否</t>
        </is>
      </c>
    </row>
    <row r="370">
      <c r="A370" t="inlineStr">
        <is>
          <t>SIM-STOP-00369</t>
        </is>
      </c>
      <c r="B370" t="inlineStr">
        <is>
          <t>STOP-PRE-00123</t>
        </is>
      </c>
      <c r="C370" t="inlineStr">
        <is>
          <t>LINE-S03-PRE-20251009</t>
        </is>
      </c>
      <c r="D370" t="inlineStr">
        <is>
          <t>SHIFT-PRE-20251009</t>
        </is>
      </c>
      <c r="E370" t="inlineStr">
        <is>
          <t>LINE-S03</t>
        </is>
      </c>
      <c r="F370" t="inlineStr">
        <is>
          <t>改善前</t>
        </is>
      </c>
      <c r="G370" s="57" t="n">
        <v>45939</v>
      </c>
      <c r="H370" t="inlineStr">
        <is>
          <t>音频模组系列</t>
        </is>
      </c>
      <c r="I370" t="inlineStr">
        <is>
          <t>9ΚΚ25Η</t>
        </is>
      </c>
      <c r="J370" t="inlineStr">
        <is>
          <t>FAILURE</t>
        </is>
      </c>
      <c r="K370" t="inlineStr">
        <is>
          <t>Unplanned</t>
        </is>
      </c>
      <c r="L370" t="inlineStr">
        <is>
          <t>DRYER</t>
        </is>
      </c>
      <c r="M370" t="inlineStr">
        <is>
          <t>烘干/固化工位</t>
        </is>
      </c>
      <c r="N370" t="inlineStr">
        <is>
          <t>MECHANICAL FAILURE</t>
        </is>
      </c>
      <c r="O370" s="59" t="n">
        <v>45939.70694444444</v>
      </c>
      <c r="P370" s="59" t="n">
        <v>45939.736875</v>
      </c>
      <c r="Q370" s="60" t="n">
        <v>43.1</v>
      </c>
      <c r="R370" s="60" t="n">
        <v>0.9419</v>
      </c>
      <c r="S370" t="inlineStr">
        <is>
          <t>团队模拟数据（基于公开单线数据派生）</t>
        </is>
      </c>
      <c r="T370" t="inlineStr">
        <is>
          <t>SIM-v2.2-20260807-20260804</t>
        </is>
      </c>
      <c r="U370" t="inlineStr">
        <is>
          <t>https://zenodo.org/records/17855209</t>
        </is>
      </c>
      <c r="V370" t="inlineStr">
        <is>
          <t>LINE-S03-PRE-20251009</t>
        </is>
      </c>
      <c r="W370" t="inlineStr">
        <is>
          <t>已关联</t>
        </is>
      </c>
      <c r="X370" t="inlineStr">
        <is>
          <t>按班次口径判断</t>
        </is>
      </c>
      <c r="Z370" t="inlineStr">
        <is>
          <t>否</t>
        </is>
      </c>
    </row>
    <row r="371">
      <c r="A371" t="inlineStr">
        <is>
          <t>SIM-STOP-00370</t>
        </is>
      </c>
      <c r="B371" t="inlineStr">
        <is>
          <t>STOP-PRE-00124</t>
        </is>
      </c>
      <c r="C371" t="inlineStr">
        <is>
          <t>LINE-S01-PRE-20251009</t>
        </is>
      </c>
      <c r="D371" t="inlineStr">
        <is>
          <t>SHIFT-PRE-20251009</t>
        </is>
      </c>
      <c r="E371" t="inlineStr">
        <is>
          <t>LINE-S01</t>
        </is>
      </c>
      <c r="F371" t="inlineStr">
        <is>
          <t>改善前</t>
        </is>
      </c>
      <c r="G371" s="57" t="n">
        <v>45939</v>
      </c>
      <c r="H371" t="inlineStr">
        <is>
          <t>智能终端系列</t>
        </is>
      </c>
      <c r="I371" t="inlineStr">
        <is>
          <t>9ΚΚ25Η</t>
        </is>
      </c>
      <c r="J371" t="inlineStr">
        <is>
          <t>SETUPS-CHANGEOVERS</t>
        </is>
      </c>
      <c r="K371" t="inlineStr">
        <is>
          <t>Planned - Included in OEE</t>
        </is>
      </c>
      <c r="L371" t="inlineStr">
        <is>
          <t>HACKING STATION</t>
        </is>
      </c>
      <c r="M371" t="inlineStr">
        <is>
          <t>上下料工位</t>
        </is>
      </c>
      <c r="N371" t="inlineStr">
        <is>
          <t>MATERIAL CHANGEOVER</t>
        </is>
      </c>
      <c r="O371" s="59" t="n">
        <v>45939.72152777778</v>
      </c>
      <c r="P371" s="59" t="n">
        <v>45939.72541666667</v>
      </c>
      <c r="Q371" s="60" t="n">
        <v>5.6</v>
      </c>
      <c r="R371" s="60" t="n">
        <v>0.9444</v>
      </c>
      <c r="S371" t="inlineStr">
        <is>
          <t>团队模拟数据（基于公开单线数据派生）</t>
        </is>
      </c>
      <c r="T371" t="inlineStr">
        <is>
          <t>SIM-v2.2-20260807-20260804</t>
        </is>
      </c>
      <c r="U371" t="inlineStr">
        <is>
          <t>https://zenodo.org/records/17855209</t>
        </is>
      </c>
      <c r="V371" t="inlineStr">
        <is>
          <t>LINE-S01-PRE-20251009</t>
        </is>
      </c>
      <c r="W371" t="inlineStr">
        <is>
          <t>已关联</t>
        </is>
      </c>
      <c r="X371" t="inlineStr">
        <is>
          <t>按班次口径判断</t>
        </is>
      </c>
      <c r="Z371" t="inlineStr">
        <is>
          <t>是</t>
        </is>
      </c>
      <c r="AA371">
        <f>IFERROR(VLOOKUP(N371,'18_换产标准_模拟'!$B$2:$F$4,3,FALSE),"")</f>
        <v/>
      </c>
      <c r="AB371">
        <f>IFERROR(MAX(Q371-AA371,0),"")</f>
        <v/>
      </c>
      <c r="AC371">
        <f>IFERROR(IF(AB371=0,"达标",IF(AB371&lt;=VLOOKUP(N371,'18_换产标准_模拟'!$B$2:$F$4,4,FALSE)-VLOOKUP(N371,'18_换产标准_模拟'!$B$2:$F$4,3,FALSE),"轻微超时",IF(AB371&lt;=VLOOKUP(N371,'18_换产标准_模拟'!$B$2:$F$4,5,FALSE)-VLOOKUP(N371,'18_换产标准_模拟'!$B$2:$F$4,3,FALSE),"超时","严重超时"))),"")</f>
        <v/>
      </c>
      <c r="AD371">
        <f>IFERROR(INDEX('18_换产标准_模拟'!$A$2:$A$4,MATCH(N371,'18_换产标准_模拟'!$B$2:$B$4,0)),"")</f>
        <v/>
      </c>
      <c r="AE371" t="inlineStr">
        <is>
          <t>团队模拟数据</t>
        </is>
      </c>
    </row>
    <row r="372">
      <c r="A372" t="inlineStr">
        <is>
          <t>SIM-STOP-00371</t>
        </is>
      </c>
      <c r="B372" t="inlineStr">
        <is>
          <t>STOP-PRE-00124</t>
        </is>
      </c>
      <c r="C372" t="inlineStr">
        <is>
          <t>LINE-S02-PRE-20251009</t>
        </is>
      </c>
      <c r="D372" t="inlineStr">
        <is>
          <t>SHIFT-PRE-20251009</t>
        </is>
      </c>
      <c r="E372" t="inlineStr">
        <is>
          <t>LINE-S02</t>
        </is>
      </c>
      <c r="F372" t="inlineStr">
        <is>
          <t>改善前</t>
        </is>
      </c>
      <c r="G372" s="57" t="n">
        <v>45939</v>
      </c>
      <c r="H372" t="inlineStr">
        <is>
          <t>视觉设备系列</t>
        </is>
      </c>
      <c r="I372" t="inlineStr">
        <is>
          <t>9ΚΚ25Η</t>
        </is>
      </c>
      <c r="J372" t="inlineStr">
        <is>
          <t>SETUPS-CHANGEOVERS</t>
        </is>
      </c>
      <c r="K372" t="inlineStr">
        <is>
          <t>Planned - Included in OEE</t>
        </is>
      </c>
      <c r="L372" t="inlineStr">
        <is>
          <t>HACKING STATION</t>
        </is>
      </c>
      <c r="M372" t="inlineStr">
        <is>
          <t>上下料工位</t>
        </is>
      </c>
      <c r="N372" t="inlineStr">
        <is>
          <t>MATERIAL CHANGEOVER</t>
        </is>
      </c>
      <c r="O372" s="59" t="n">
        <v>45939.73541666667</v>
      </c>
      <c r="P372" s="59" t="n">
        <v>45939.73979166667</v>
      </c>
      <c r="Q372" s="60" t="n">
        <v>6.3</v>
      </c>
      <c r="R372" s="60" t="n">
        <v>1.0653</v>
      </c>
      <c r="S372" t="inlineStr">
        <is>
          <t>团队模拟数据（基于公开单线数据派生）</t>
        </is>
      </c>
      <c r="T372" t="inlineStr">
        <is>
          <t>SIM-v2.2-20260807-20260804</t>
        </is>
      </c>
      <c r="U372" t="inlineStr">
        <is>
          <t>https://zenodo.org/records/17855209</t>
        </is>
      </c>
      <c r="V372" t="inlineStr">
        <is>
          <t>LINE-S02-PRE-20251009</t>
        </is>
      </c>
      <c r="W372" t="inlineStr">
        <is>
          <t>已关联</t>
        </is>
      </c>
      <c r="X372" t="inlineStr">
        <is>
          <t>按班次口径判断</t>
        </is>
      </c>
      <c r="Z372" t="inlineStr">
        <is>
          <t>是</t>
        </is>
      </c>
      <c r="AA372">
        <f>IFERROR(VLOOKUP(N372,'18_换产标准_模拟'!$B$2:$F$4,3,FALSE),"")</f>
        <v/>
      </c>
      <c r="AB372">
        <f>IFERROR(MAX(Q372-AA372,0),"")</f>
        <v/>
      </c>
      <c r="AC372">
        <f>IFERROR(IF(AB372=0,"达标",IF(AB372&lt;=VLOOKUP(N372,'18_换产标准_模拟'!$B$2:$F$4,4,FALSE)-VLOOKUP(N372,'18_换产标准_模拟'!$B$2:$F$4,3,FALSE),"轻微超时",IF(AB372&lt;=VLOOKUP(N372,'18_换产标准_模拟'!$B$2:$F$4,5,FALSE)-VLOOKUP(N372,'18_换产标准_模拟'!$B$2:$F$4,3,FALSE),"超时","严重超时"))),"")</f>
        <v/>
      </c>
      <c r="AD372">
        <f>IFERROR(INDEX('18_换产标准_模拟'!$A$2:$A$4,MATCH(N372,'18_换产标准_模拟'!$B$2:$B$4,0)),"")</f>
        <v/>
      </c>
      <c r="AE372" t="inlineStr">
        <is>
          <t>团队模拟数据</t>
        </is>
      </c>
    </row>
    <row r="373">
      <c r="A373" t="inlineStr">
        <is>
          <t>SIM-STOP-00372</t>
        </is>
      </c>
      <c r="B373" t="inlineStr">
        <is>
          <t>STOP-PRE-00124</t>
        </is>
      </c>
      <c r="C373" t="inlineStr">
        <is>
          <t>LINE-S03-PRE-20251009</t>
        </is>
      </c>
      <c r="D373" t="inlineStr">
        <is>
          <t>SHIFT-PRE-20251009</t>
        </is>
      </c>
      <c r="E373" t="inlineStr">
        <is>
          <t>LINE-S03</t>
        </is>
      </c>
      <c r="F373" t="inlineStr">
        <is>
          <t>改善前</t>
        </is>
      </c>
      <c r="G373" s="57" t="n">
        <v>45939</v>
      </c>
      <c r="H373" t="inlineStr">
        <is>
          <t>音频模组系列</t>
        </is>
      </c>
      <c r="I373" t="inlineStr">
        <is>
          <t>9ΚΚ25Η</t>
        </is>
      </c>
      <c r="J373" t="inlineStr">
        <is>
          <t>SETUPS-CHANGEOVERS</t>
        </is>
      </c>
      <c r="K373" t="inlineStr">
        <is>
          <t>Planned - Included in OEE</t>
        </is>
      </c>
      <c r="L373" t="inlineStr">
        <is>
          <t>HACKING STATION</t>
        </is>
      </c>
      <c r="M373" t="inlineStr">
        <is>
          <t>上下料工位</t>
        </is>
      </c>
      <c r="N373" t="inlineStr">
        <is>
          <t>MATERIAL CHANGEOVER</t>
        </is>
      </c>
      <c r="O373" s="59" t="n">
        <v>45939.74930555555</v>
      </c>
      <c r="P373" s="59" t="n">
        <v>45939.75395833333</v>
      </c>
      <c r="Q373" s="60" t="n">
        <v>6.7</v>
      </c>
      <c r="R373" s="60" t="n">
        <v>1.14</v>
      </c>
      <c r="S373" t="inlineStr">
        <is>
          <t>团队模拟数据（基于公开单线数据派生）</t>
        </is>
      </c>
      <c r="T373" t="inlineStr">
        <is>
          <t>SIM-v2.2-20260807-20260804</t>
        </is>
      </c>
      <c r="U373" t="inlineStr">
        <is>
          <t>https://zenodo.org/records/17855209</t>
        </is>
      </c>
      <c r="V373" t="inlineStr">
        <is>
          <t>LINE-S03-PRE-20251009</t>
        </is>
      </c>
      <c r="W373" t="inlineStr">
        <is>
          <t>已关联</t>
        </is>
      </c>
      <c r="X373" t="inlineStr">
        <is>
          <t>按班次口径判断</t>
        </is>
      </c>
      <c r="Z373" t="inlineStr">
        <is>
          <t>是</t>
        </is>
      </c>
      <c r="AA373">
        <f>IFERROR(VLOOKUP(N373,'18_换产标准_模拟'!$B$2:$F$4,3,FALSE),"")</f>
        <v/>
      </c>
      <c r="AB373">
        <f>IFERROR(MAX(Q373-AA373,0),"")</f>
        <v/>
      </c>
      <c r="AC373">
        <f>IFERROR(IF(AB373=0,"达标",IF(AB373&lt;=VLOOKUP(N373,'18_换产标准_模拟'!$B$2:$F$4,4,FALSE)-VLOOKUP(N373,'18_换产标准_模拟'!$B$2:$F$4,3,FALSE),"轻微超时",IF(AB373&lt;=VLOOKUP(N373,'18_换产标准_模拟'!$B$2:$F$4,5,FALSE)-VLOOKUP(N373,'18_换产标准_模拟'!$B$2:$F$4,3,FALSE),"超时","严重超时"))),"")</f>
        <v/>
      </c>
      <c r="AD373">
        <f>IFERROR(INDEX('18_换产标准_模拟'!$A$2:$A$4,MATCH(N373,'18_换产标准_模拟'!$B$2:$B$4,0)),"")</f>
        <v/>
      </c>
      <c r="AE373" t="inlineStr">
        <is>
          <t>团队模拟数据</t>
        </is>
      </c>
    </row>
    <row r="374">
      <c r="A374" t="inlineStr">
        <is>
          <t>SIM-STOP-00373</t>
        </is>
      </c>
      <c r="B374" t="inlineStr">
        <is>
          <t>STOP-PRE-00125</t>
        </is>
      </c>
      <c r="C374" t="inlineStr">
        <is>
          <t>LINE-S01-PRE-20251009</t>
        </is>
      </c>
      <c r="D374" t="inlineStr">
        <is>
          <t>SHIFT-PRE-20251009</t>
        </is>
      </c>
      <c r="E374" t="inlineStr">
        <is>
          <t>LINE-S01</t>
        </is>
      </c>
      <c r="F374" t="inlineStr">
        <is>
          <t>改善前</t>
        </is>
      </c>
      <c r="G374" s="57" t="n">
        <v>45939</v>
      </c>
      <c r="H374" t="inlineStr">
        <is>
          <t>智能终端系列</t>
        </is>
      </c>
      <c r="I374" t="inlineStr">
        <is>
          <t>9KK25</t>
        </is>
      </c>
      <c r="J374" t="inlineStr">
        <is>
          <t>SETUPS-CHANGEOVERS</t>
        </is>
      </c>
      <c r="K374" t="inlineStr">
        <is>
          <t>Planned - Included in OEE</t>
        </is>
      </c>
      <c r="L374" t="inlineStr">
        <is>
          <t>EXTRUDER PRESS</t>
        </is>
      </c>
      <c r="M374" t="inlineStr">
        <is>
          <t>主加工工位</t>
        </is>
      </c>
      <c r="N374" t="inlineStr">
        <is>
          <t>MATERIAL CHANGEOVER</t>
        </is>
      </c>
      <c r="O374" s="59" t="n">
        <v>45939.76666666667</v>
      </c>
      <c r="P374" s="59" t="n">
        <v>45939.78347222223</v>
      </c>
      <c r="Q374" s="60" t="n">
        <v>24.2</v>
      </c>
      <c r="R374" s="60" t="n">
        <v>0.9817</v>
      </c>
      <c r="S374" t="inlineStr">
        <is>
          <t>团队模拟数据（基于公开单线数据派生）</t>
        </is>
      </c>
      <c r="T374" t="inlineStr">
        <is>
          <t>SIM-v2.2-20260807-20260804</t>
        </is>
      </c>
      <c r="U374" t="inlineStr">
        <is>
          <t>https://zenodo.org/records/17855209</t>
        </is>
      </c>
      <c r="V374" t="inlineStr">
        <is>
          <t>LINE-S01-PRE-20251009</t>
        </is>
      </c>
      <c r="W374" t="inlineStr">
        <is>
          <t>已关联</t>
        </is>
      </c>
      <c r="X374" t="inlineStr">
        <is>
          <t>按班次口径判断</t>
        </is>
      </c>
      <c r="Z374" t="inlineStr">
        <is>
          <t>是</t>
        </is>
      </c>
      <c r="AA374">
        <f>IFERROR(VLOOKUP(N374,'18_换产标准_模拟'!$B$2:$F$4,3,FALSE),"")</f>
        <v/>
      </c>
      <c r="AB374">
        <f>IFERROR(MAX(Q374-AA374,0),"")</f>
        <v/>
      </c>
      <c r="AC374">
        <f>IFERROR(IF(AB374=0,"达标",IF(AB374&lt;=VLOOKUP(N374,'18_换产标准_模拟'!$B$2:$F$4,4,FALSE)-VLOOKUP(N374,'18_换产标准_模拟'!$B$2:$F$4,3,FALSE),"轻微超时",IF(AB374&lt;=VLOOKUP(N374,'18_换产标准_模拟'!$B$2:$F$4,5,FALSE)-VLOOKUP(N374,'18_换产标准_模拟'!$B$2:$F$4,3,FALSE),"超时","严重超时"))),"")</f>
        <v/>
      </c>
      <c r="AD374">
        <f>IFERROR(INDEX('18_换产标准_模拟'!$A$2:$A$4,MATCH(N374,'18_换产标准_模拟'!$B$2:$B$4,0)),"")</f>
        <v/>
      </c>
      <c r="AE374" t="inlineStr">
        <is>
          <t>团队模拟数据</t>
        </is>
      </c>
    </row>
    <row r="375">
      <c r="A375" t="inlineStr">
        <is>
          <t>SIM-STOP-00374</t>
        </is>
      </c>
      <c r="B375" t="inlineStr">
        <is>
          <t>STOP-PRE-00125</t>
        </is>
      </c>
      <c r="C375" t="inlineStr">
        <is>
          <t>LINE-S02-PRE-20251009</t>
        </is>
      </c>
      <c r="D375" t="inlineStr">
        <is>
          <t>SHIFT-PRE-20251009</t>
        </is>
      </c>
      <c r="E375" t="inlineStr">
        <is>
          <t>LINE-S02</t>
        </is>
      </c>
      <c r="F375" t="inlineStr">
        <is>
          <t>改善前</t>
        </is>
      </c>
      <c r="G375" s="57" t="n">
        <v>45939</v>
      </c>
      <c r="H375" t="inlineStr">
        <is>
          <t>视觉设备系列</t>
        </is>
      </c>
      <c r="I375" t="inlineStr">
        <is>
          <t>9KK25</t>
        </is>
      </c>
      <c r="J375" t="inlineStr">
        <is>
          <t>SETUPS-CHANGEOVERS</t>
        </is>
      </c>
      <c r="K375" t="inlineStr">
        <is>
          <t>Planned - Included in OEE</t>
        </is>
      </c>
      <c r="L375" t="inlineStr">
        <is>
          <t>EXTRUDER PRESS</t>
        </is>
      </c>
      <c r="M375" t="inlineStr">
        <is>
          <t>主加工工位</t>
        </is>
      </c>
      <c r="N375" t="inlineStr">
        <is>
          <t>MATERIAL CHANGEOVER</t>
        </is>
      </c>
      <c r="O375" s="59" t="n">
        <v>45939.78055555555</v>
      </c>
      <c r="P375" s="59" t="n">
        <v>45939.79756944445</v>
      </c>
      <c r="Q375" s="60" t="n">
        <v>24.5</v>
      </c>
      <c r="R375" s="60" t="n">
        <v>0.9973</v>
      </c>
      <c r="S375" t="inlineStr">
        <is>
          <t>团队模拟数据（基于公开单线数据派生）</t>
        </is>
      </c>
      <c r="T375" t="inlineStr">
        <is>
          <t>SIM-v2.2-20260807-20260804</t>
        </is>
      </c>
      <c r="U375" t="inlineStr">
        <is>
          <t>https://zenodo.org/records/17855209</t>
        </is>
      </c>
      <c r="V375" t="inlineStr">
        <is>
          <t>LINE-S02-PRE-20251009</t>
        </is>
      </c>
      <c r="W375" t="inlineStr">
        <is>
          <t>已关联</t>
        </is>
      </c>
      <c r="X375" t="inlineStr">
        <is>
          <t>按班次口径判断</t>
        </is>
      </c>
      <c r="Z375" t="inlineStr">
        <is>
          <t>是</t>
        </is>
      </c>
      <c r="AA375">
        <f>IFERROR(VLOOKUP(N375,'18_换产标准_模拟'!$B$2:$F$4,3,FALSE),"")</f>
        <v/>
      </c>
      <c r="AB375">
        <f>IFERROR(MAX(Q375-AA375,0),"")</f>
        <v/>
      </c>
      <c r="AC375">
        <f>IFERROR(IF(AB375=0,"达标",IF(AB375&lt;=VLOOKUP(N375,'18_换产标准_模拟'!$B$2:$F$4,4,FALSE)-VLOOKUP(N375,'18_换产标准_模拟'!$B$2:$F$4,3,FALSE),"轻微超时",IF(AB375&lt;=VLOOKUP(N375,'18_换产标准_模拟'!$B$2:$F$4,5,FALSE)-VLOOKUP(N375,'18_换产标准_模拟'!$B$2:$F$4,3,FALSE),"超时","严重超时"))),"")</f>
        <v/>
      </c>
      <c r="AD375">
        <f>IFERROR(INDEX('18_换产标准_模拟'!$A$2:$A$4,MATCH(N375,'18_换产标准_模拟'!$B$2:$B$4,0)),"")</f>
        <v/>
      </c>
      <c r="AE375" t="inlineStr">
        <is>
          <t>团队模拟数据</t>
        </is>
      </c>
    </row>
    <row r="376">
      <c r="A376" t="inlineStr">
        <is>
          <t>SIM-STOP-00375</t>
        </is>
      </c>
      <c r="B376" t="inlineStr">
        <is>
          <t>STOP-PRE-00125</t>
        </is>
      </c>
      <c r="C376" t="inlineStr">
        <is>
          <t>LINE-S03-PRE-20251009</t>
        </is>
      </c>
      <c r="D376" t="inlineStr">
        <is>
          <t>SHIFT-PRE-20251009</t>
        </is>
      </c>
      <c r="E376" t="inlineStr">
        <is>
          <t>LINE-S03</t>
        </is>
      </c>
      <c r="F376" t="inlineStr">
        <is>
          <t>改善前</t>
        </is>
      </c>
      <c r="G376" s="57" t="n">
        <v>45939</v>
      </c>
      <c r="H376" t="inlineStr">
        <is>
          <t>音频模组系列</t>
        </is>
      </c>
      <c r="I376" t="inlineStr">
        <is>
          <t>9KK25</t>
        </is>
      </c>
      <c r="J376" t="inlineStr">
        <is>
          <t>SETUPS-CHANGEOVERS</t>
        </is>
      </c>
      <c r="K376" t="inlineStr">
        <is>
          <t>Planned - Included in OEE</t>
        </is>
      </c>
      <c r="L376" t="inlineStr">
        <is>
          <t>EXTRUDER PRESS</t>
        </is>
      </c>
      <c r="M376" t="inlineStr">
        <is>
          <t>主加工工位</t>
        </is>
      </c>
      <c r="N376" t="inlineStr">
        <is>
          <t>MATERIAL CHANGEOVER</t>
        </is>
      </c>
      <c r="O376" s="59" t="n">
        <v>45939.79444444444</v>
      </c>
      <c r="P376" s="59" t="n">
        <v>45939.81222222222</v>
      </c>
      <c r="Q376" s="60" t="n">
        <v>25.6</v>
      </c>
      <c r="R376" s="60" t="n">
        <v>1.0389</v>
      </c>
      <c r="S376" t="inlineStr">
        <is>
          <t>团队模拟数据（基于公开单线数据派生）</t>
        </is>
      </c>
      <c r="T376" t="inlineStr">
        <is>
          <t>SIM-v2.2-20260807-20260804</t>
        </is>
      </c>
      <c r="U376" t="inlineStr">
        <is>
          <t>https://zenodo.org/records/17855209</t>
        </is>
      </c>
      <c r="V376" t="inlineStr">
        <is>
          <t>LINE-S03-PRE-20251009</t>
        </is>
      </c>
      <c r="W376" t="inlineStr">
        <is>
          <t>已关联</t>
        </is>
      </c>
      <c r="X376" t="inlineStr">
        <is>
          <t>按班次口径判断</t>
        </is>
      </c>
      <c r="Z376" t="inlineStr">
        <is>
          <t>是</t>
        </is>
      </c>
      <c r="AA376">
        <f>IFERROR(VLOOKUP(N376,'18_换产标准_模拟'!$B$2:$F$4,3,FALSE),"")</f>
        <v/>
      </c>
      <c r="AB376">
        <f>IFERROR(MAX(Q376-AA376,0),"")</f>
        <v/>
      </c>
      <c r="AC376">
        <f>IFERROR(IF(AB376=0,"达标",IF(AB376&lt;=VLOOKUP(N376,'18_换产标准_模拟'!$B$2:$F$4,4,FALSE)-VLOOKUP(N376,'18_换产标准_模拟'!$B$2:$F$4,3,FALSE),"轻微超时",IF(AB376&lt;=VLOOKUP(N376,'18_换产标准_模拟'!$B$2:$F$4,5,FALSE)-VLOOKUP(N376,'18_换产标准_模拟'!$B$2:$F$4,3,FALSE),"超时","严重超时"))),"")</f>
        <v/>
      </c>
      <c r="AD376">
        <f>IFERROR(INDEX('18_换产标准_模拟'!$A$2:$A$4,MATCH(N376,'18_换产标准_模拟'!$B$2:$B$4,0)),"")</f>
        <v/>
      </c>
      <c r="AE376" t="inlineStr">
        <is>
          <t>团队模拟数据</t>
        </is>
      </c>
    </row>
    <row r="377">
      <c r="A377" t="inlineStr">
        <is>
          <t>SIM-STOP-00376</t>
        </is>
      </c>
      <c r="B377" t="inlineStr">
        <is>
          <t>STOP-PRE-00126</t>
        </is>
      </c>
      <c r="C377" t="inlineStr">
        <is>
          <t>LINE-S01-PRE-20251009</t>
        </is>
      </c>
      <c r="D377" t="inlineStr">
        <is>
          <t>SHIFT-PRE-20251009</t>
        </is>
      </c>
      <c r="E377" t="inlineStr">
        <is>
          <t>LINE-S01</t>
        </is>
      </c>
      <c r="F377" t="inlineStr">
        <is>
          <t>改善前</t>
        </is>
      </c>
      <c r="G377" s="57" t="n">
        <v>45939</v>
      </c>
      <c r="H377" t="inlineStr">
        <is>
          <t>智能终端系列</t>
        </is>
      </c>
      <c r="I377" t="inlineStr">
        <is>
          <t>9KK25</t>
        </is>
      </c>
      <c r="J377" t="inlineStr">
        <is>
          <t>OPERATIONAL</t>
        </is>
      </c>
      <c r="K377" t="inlineStr">
        <is>
          <t>Planned - Not included in OEE</t>
        </is>
      </c>
      <c r="L377" t="inlineStr">
        <is>
          <t>EXTRUDER PRESS</t>
        </is>
      </c>
      <c r="M377" t="inlineStr">
        <is>
          <t>主加工工位</t>
        </is>
      </c>
      <c r="N377" t="inlineStr">
        <is>
          <t>NO PRODUCTION SCHEDULE</t>
        </is>
      </c>
      <c r="O377" s="59" t="n">
        <v>45939.79444444444</v>
      </c>
      <c r="P377" s="59" t="n">
        <v>45939.81104166667</v>
      </c>
      <c r="Q377" s="60" t="n">
        <v>23.9</v>
      </c>
      <c r="R377" s="60" t="n">
        <v>0.9177</v>
      </c>
      <c r="S377" t="inlineStr">
        <is>
          <t>团队模拟数据（基于公开单线数据派生）</t>
        </is>
      </c>
      <c r="T377" t="inlineStr">
        <is>
          <t>SIM-v2.2-20260807-20260804</t>
        </is>
      </c>
      <c r="U377" t="inlineStr">
        <is>
          <t>https://zenodo.org/records/17855209</t>
        </is>
      </c>
      <c r="V377" t="inlineStr">
        <is>
          <t>LINE-S01-PRE-20251009</t>
        </is>
      </c>
      <c r="W377" t="inlineStr">
        <is>
          <t>已关联</t>
        </is>
      </c>
      <c r="X377" t="inlineStr">
        <is>
          <t>按班次口径判断</t>
        </is>
      </c>
      <c r="Z377" t="inlineStr">
        <is>
          <t>否</t>
        </is>
      </c>
    </row>
    <row r="378">
      <c r="A378" t="inlineStr">
        <is>
          <t>SIM-STOP-00377</t>
        </is>
      </c>
      <c r="B378" t="inlineStr">
        <is>
          <t>STOP-PRE-00126</t>
        </is>
      </c>
      <c r="C378" t="inlineStr">
        <is>
          <t>LINE-S02-PRE-20251009</t>
        </is>
      </c>
      <c r="D378" t="inlineStr">
        <is>
          <t>SHIFT-PRE-20251009</t>
        </is>
      </c>
      <c r="E378" t="inlineStr">
        <is>
          <t>LINE-S02</t>
        </is>
      </c>
      <c r="F378" t="inlineStr">
        <is>
          <t>改善前</t>
        </is>
      </c>
      <c r="G378" s="57" t="n">
        <v>45939</v>
      </c>
      <c r="H378" t="inlineStr">
        <is>
          <t>视觉设备系列</t>
        </is>
      </c>
      <c r="I378" t="inlineStr">
        <is>
          <t>9KK25</t>
        </is>
      </c>
      <c r="J378" t="inlineStr">
        <is>
          <t>OPERATIONAL</t>
        </is>
      </c>
      <c r="K378" t="inlineStr">
        <is>
          <t>Planned - Not included in OEE</t>
        </is>
      </c>
      <c r="L378" t="inlineStr">
        <is>
          <t>EXTRUDER PRESS</t>
        </is>
      </c>
      <c r="M378" t="inlineStr">
        <is>
          <t>主加工工位</t>
        </is>
      </c>
      <c r="N378" t="inlineStr">
        <is>
          <t>NO PRODUCTION SCHEDULE</t>
        </is>
      </c>
      <c r="O378" s="59" t="n">
        <v>45939.80833333333</v>
      </c>
      <c r="P378" s="59" t="n">
        <v>45939.82708333333</v>
      </c>
      <c r="Q378" s="60" t="n">
        <v>27</v>
      </c>
      <c r="R378" s="60" t="n">
        <v>1.037</v>
      </c>
      <c r="S378" t="inlineStr">
        <is>
          <t>团队模拟数据（基于公开单线数据派生）</t>
        </is>
      </c>
      <c r="T378" t="inlineStr">
        <is>
          <t>SIM-v2.2-20260807-20260804</t>
        </is>
      </c>
      <c r="U378" t="inlineStr">
        <is>
          <t>https://zenodo.org/records/17855209</t>
        </is>
      </c>
      <c r="V378" t="inlineStr">
        <is>
          <t>LINE-S02-PRE-20251009</t>
        </is>
      </c>
      <c r="W378" t="inlineStr">
        <is>
          <t>已关联</t>
        </is>
      </c>
      <c r="X378" t="inlineStr">
        <is>
          <t>按班次口径判断</t>
        </is>
      </c>
      <c r="Z378" t="inlineStr">
        <is>
          <t>否</t>
        </is>
      </c>
    </row>
    <row r="379">
      <c r="A379" t="inlineStr">
        <is>
          <t>SIM-STOP-00378</t>
        </is>
      </c>
      <c r="B379" t="inlineStr">
        <is>
          <t>STOP-PRE-00126</t>
        </is>
      </c>
      <c r="C379" t="inlineStr">
        <is>
          <t>LINE-S03-PRE-20251009</t>
        </is>
      </c>
      <c r="D379" t="inlineStr">
        <is>
          <t>SHIFT-PRE-20251009</t>
        </is>
      </c>
      <c r="E379" t="inlineStr">
        <is>
          <t>LINE-S03</t>
        </is>
      </c>
      <c r="F379" t="inlineStr">
        <is>
          <t>改善前</t>
        </is>
      </c>
      <c r="G379" s="57" t="n">
        <v>45939</v>
      </c>
      <c r="H379" t="inlineStr">
        <is>
          <t>音频模组系列</t>
        </is>
      </c>
      <c r="I379" t="inlineStr">
        <is>
          <t>9KK25</t>
        </is>
      </c>
      <c r="J379" t="inlineStr">
        <is>
          <t>OPERATIONAL</t>
        </is>
      </c>
      <c r="K379" t="inlineStr">
        <is>
          <t>Planned - Not included in OEE</t>
        </is>
      </c>
      <c r="L379" t="inlineStr">
        <is>
          <t>EXTRUDER PRESS</t>
        </is>
      </c>
      <c r="M379" t="inlineStr">
        <is>
          <t>主加工工位</t>
        </is>
      </c>
      <c r="N379" t="inlineStr">
        <is>
          <t>NO PRODUCTION SCHEDULE</t>
        </is>
      </c>
      <c r="O379" s="59" t="n">
        <v>45939.82222222222</v>
      </c>
      <c r="P379" s="59" t="n">
        <v>45939.83979166667</v>
      </c>
      <c r="Q379" s="60" t="n">
        <v>25.3</v>
      </c>
      <c r="R379" s="60" t="n">
        <v>0.9722</v>
      </c>
      <c r="S379" t="inlineStr">
        <is>
          <t>团队模拟数据（基于公开单线数据派生）</t>
        </is>
      </c>
      <c r="T379" t="inlineStr">
        <is>
          <t>SIM-v2.2-20260807-20260804</t>
        </is>
      </c>
      <c r="U379" t="inlineStr">
        <is>
          <t>https://zenodo.org/records/17855209</t>
        </is>
      </c>
      <c r="V379" t="inlineStr">
        <is>
          <t>LINE-S03-PRE-20251009</t>
        </is>
      </c>
      <c r="W379" t="inlineStr">
        <is>
          <t>已关联</t>
        </is>
      </c>
      <c r="X379" t="inlineStr">
        <is>
          <t>按班次口径判断</t>
        </is>
      </c>
      <c r="Z379" t="inlineStr">
        <is>
          <t>否</t>
        </is>
      </c>
    </row>
    <row r="380">
      <c r="A380" t="inlineStr">
        <is>
          <t>SIM-STOP-00379</t>
        </is>
      </c>
      <c r="B380" t="inlineStr">
        <is>
          <t>STOP-PRE-00127</t>
        </is>
      </c>
      <c r="C380" t="inlineStr">
        <is>
          <t>LINE-S01-PRE-20251010</t>
        </is>
      </c>
      <c r="D380" t="inlineStr">
        <is>
          <t>SHIFT-PRE-20251010</t>
        </is>
      </c>
      <c r="E380" t="inlineStr">
        <is>
          <t>LINE-S01</t>
        </is>
      </c>
      <c r="F380" t="inlineStr">
        <is>
          <t>改善前</t>
        </is>
      </c>
      <c r="G380" s="57" t="n">
        <v>45940</v>
      </c>
      <c r="H380" t="inlineStr">
        <is>
          <t>智能终端系列</t>
        </is>
      </c>
      <c r="I380" t="inlineStr">
        <is>
          <t>9KK25</t>
        </is>
      </c>
      <c r="J380" t="inlineStr">
        <is>
          <t>OPERATIONAL</t>
        </is>
      </c>
      <c r="K380" t="inlineStr">
        <is>
          <t>Planned - Included in OEE</t>
        </is>
      </c>
      <c r="L380" t="inlineStr">
        <is>
          <t>EXTRUDER PRESS</t>
        </is>
      </c>
      <c r="M380" t="inlineStr">
        <is>
          <t>主加工工位</t>
        </is>
      </c>
      <c r="N380" t="inlineStr">
        <is>
          <t>CLEANING</t>
        </is>
      </c>
      <c r="O380" s="59" t="n">
        <v>45940.46875</v>
      </c>
      <c r="P380" s="59" t="n">
        <v>45940.47652777778</v>
      </c>
      <c r="Q380" s="60" t="n">
        <v>11.2</v>
      </c>
      <c r="R380" s="60" t="n">
        <v>0.9550999999999999</v>
      </c>
      <c r="S380" t="inlineStr">
        <is>
          <t>团队模拟数据（基于公开单线数据派生）</t>
        </is>
      </c>
      <c r="T380" t="inlineStr">
        <is>
          <t>SIM-v2.2-20260807-20260804</t>
        </is>
      </c>
      <c r="U380" t="inlineStr">
        <is>
          <t>https://zenodo.org/records/17855209</t>
        </is>
      </c>
      <c r="V380" t="inlineStr">
        <is>
          <t>LINE-S01-PRE-20251010</t>
        </is>
      </c>
      <c r="W380" t="inlineStr">
        <is>
          <t>已关联</t>
        </is>
      </c>
      <c r="X380" t="inlineStr">
        <is>
          <t>按班次口径判断</t>
        </is>
      </c>
      <c r="Z380" t="inlineStr">
        <is>
          <t>否</t>
        </is>
      </c>
    </row>
    <row r="381">
      <c r="A381" t="inlineStr">
        <is>
          <t>SIM-STOP-00380</t>
        </is>
      </c>
      <c r="B381" t="inlineStr">
        <is>
          <t>STOP-PRE-00127</t>
        </is>
      </c>
      <c r="C381" t="inlineStr">
        <is>
          <t>LINE-S02-PRE-20251010</t>
        </is>
      </c>
      <c r="D381" t="inlineStr">
        <is>
          <t>SHIFT-PRE-20251010</t>
        </is>
      </c>
      <c r="E381" t="inlineStr">
        <is>
          <t>LINE-S02</t>
        </is>
      </c>
      <c r="F381" t="inlineStr">
        <is>
          <t>改善前</t>
        </is>
      </c>
      <c r="G381" s="57" t="n">
        <v>45940</v>
      </c>
      <c r="H381" t="inlineStr">
        <is>
          <t>视觉设备系列</t>
        </is>
      </c>
      <c r="I381" t="inlineStr">
        <is>
          <t>9KK25</t>
        </is>
      </c>
      <c r="J381" t="inlineStr">
        <is>
          <t>OPERATIONAL</t>
        </is>
      </c>
      <c r="K381" t="inlineStr">
        <is>
          <t>Planned - Included in OEE</t>
        </is>
      </c>
      <c r="L381" t="inlineStr">
        <is>
          <t>EXTRUDER PRESS</t>
        </is>
      </c>
      <c r="M381" t="inlineStr">
        <is>
          <t>主加工工位</t>
        </is>
      </c>
      <c r="N381" t="inlineStr">
        <is>
          <t>CLEANING</t>
        </is>
      </c>
      <c r="O381" s="59" t="n">
        <v>45940.48263888889</v>
      </c>
      <c r="P381" s="59" t="n">
        <v>45940.49048611111</v>
      </c>
      <c r="Q381" s="60" t="n">
        <v>11.3</v>
      </c>
      <c r="R381" s="60" t="n">
        <v>0.969</v>
      </c>
      <c r="S381" t="inlineStr">
        <is>
          <t>团队模拟数据（基于公开单线数据派生）</t>
        </is>
      </c>
      <c r="T381" t="inlineStr">
        <is>
          <t>SIM-v2.2-20260807-20260804</t>
        </is>
      </c>
      <c r="U381" t="inlineStr">
        <is>
          <t>https://zenodo.org/records/17855209</t>
        </is>
      </c>
      <c r="V381" t="inlineStr">
        <is>
          <t>LINE-S02-PRE-20251010</t>
        </is>
      </c>
      <c r="W381" t="inlineStr">
        <is>
          <t>已关联</t>
        </is>
      </c>
      <c r="X381" t="inlineStr">
        <is>
          <t>按班次口径判断</t>
        </is>
      </c>
      <c r="Z381" t="inlineStr">
        <is>
          <t>否</t>
        </is>
      </c>
    </row>
    <row r="382">
      <c r="A382" t="inlineStr">
        <is>
          <t>SIM-STOP-00381</t>
        </is>
      </c>
      <c r="B382" t="inlineStr">
        <is>
          <t>STOP-PRE-00127</t>
        </is>
      </c>
      <c r="C382" t="inlineStr">
        <is>
          <t>LINE-S03-PRE-20251010</t>
        </is>
      </c>
      <c r="D382" t="inlineStr">
        <is>
          <t>SHIFT-PRE-20251010</t>
        </is>
      </c>
      <c r="E382" t="inlineStr">
        <is>
          <t>LINE-S03</t>
        </is>
      </c>
      <c r="F382" t="inlineStr">
        <is>
          <t>改善前</t>
        </is>
      </c>
      <c r="G382" s="57" t="n">
        <v>45940</v>
      </c>
      <c r="H382" t="inlineStr">
        <is>
          <t>音频模组系列</t>
        </is>
      </c>
      <c r="I382" t="inlineStr">
        <is>
          <t>9KK25</t>
        </is>
      </c>
      <c r="J382" t="inlineStr">
        <is>
          <t>OPERATIONAL</t>
        </is>
      </c>
      <c r="K382" t="inlineStr">
        <is>
          <t>Planned - Included in OEE</t>
        </is>
      </c>
      <c r="L382" t="inlineStr">
        <is>
          <t>EXTRUDER PRESS</t>
        </is>
      </c>
      <c r="M382" t="inlineStr">
        <is>
          <t>主加工工位</t>
        </is>
      </c>
      <c r="N382" t="inlineStr">
        <is>
          <t>CLEANING</t>
        </is>
      </c>
      <c r="O382" s="59" t="n">
        <v>45940.49652777778</v>
      </c>
      <c r="P382" s="59" t="n">
        <v>45940.50472222222</v>
      </c>
      <c r="Q382" s="60" t="n">
        <v>11.8</v>
      </c>
      <c r="R382" s="60" t="n">
        <v>1.0111</v>
      </c>
      <c r="S382" t="inlineStr">
        <is>
          <t>团队模拟数据（基于公开单线数据派生）</t>
        </is>
      </c>
      <c r="T382" t="inlineStr">
        <is>
          <t>SIM-v2.2-20260807-20260804</t>
        </is>
      </c>
      <c r="U382" t="inlineStr">
        <is>
          <t>https://zenodo.org/records/17855209</t>
        </is>
      </c>
      <c r="V382" t="inlineStr">
        <is>
          <t>LINE-S03-PRE-20251010</t>
        </is>
      </c>
      <c r="W382" t="inlineStr">
        <is>
          <t>已关联</t>
        </is>
      </c>
      <c r="X382" t="inlineStr">
        <is>
          <t>按班次口径判断</t>
        </is>
      </c>
      <c r="Z382" t="inlineStr">
        <is>
          <t>否</t>
        </is>
      </c>
    </row>
    <row r="383">
      <c r="A383" t="inlineStr">
        <is>
          <t>SIM-STOP-00382</t>
        </is>
      </c>
      <c r="B383" t="inlineStr">
        <is>
          <t>STOP-PRE-00128</t>
        </is>
      </c>
      <c r="C383" t="inlineStr">
        <is>
          <t>LINE-S01-PRE-20251010</t>
        </is>
      </c>
      <c r="D383" t="inlineStr">
        <is>
          <t>SHIFT-PRE-20251010</t>
        </is>
      </c>
      <c r="E383" t="inlineStr">
        <is>
          <t>LINE-S01</t>
        </is>
      </c>
      <c r="F383" t="inlineStr">
        <is>
          <t>改善前</t>
        </is>
      </c>
      <c r="G383" s="57" t="n">
        <v>45940</v>
      </c>
      <c r="H383" t="inlineStr">
        <is>
          <t>智能终端系列</t>
        </is>
      </c>
      <c r="I383" t="inlineStr">
        <is>
          <t>9KK25</t>
        </is>
      </c>
      <c r="J383" t="inlineStr">
        <is>
          <t>FAILURE</t>
        </is>
      </c>
      <c r="K383" t="inlineStr">
        <is>
          <t>Unplanned</t>
        </is>
      </c>
      <c r="L383" t="inlineStr">
        <is>
          <t>SILO</t>
        </is>
      </c>
      <c r="M383" t="inlineStr">
        <is>
          <t>供料系统</t>
        </is>
      </c>
      <c r="N383" t="inlineStr">
        <is>
          <t>AUTOMATION FAILURE</t>
        </is>
      </c>
      <c r="O383" s="59" t="n">
        <v>45940.47847222222</v>
      </c>
      <c r="P383" s="59" t="n">
        <v>45940.48201388889</v>
      </c>
      <c r="Q383" s="60" t="n">
        <v>5.1</v>
      </c>
      <c r="R383" s="60" t="n">
        <v>0.9114</v>
      </c>
      <c r="S383" t="inlineStr">
        <is>
          <t>团队模拟数据（基于公开单线数据派生）</t>
        </is>
      </c>
      <c r="T383" t="inlineStr">
        <is>
          <t>SIM-v2.2-20260807-20260804</t>
        </is>
      </c>
      <c r="U383" t="inlineStr">
        <is>
          <t>https://zenodo.org/records/17855209</t>
        </is>
      </c>
      <c r="V383" t="inlineStr">
        <is>
          <t>LINE-S01-PRE-20251010</t>
        </is>
      </c>
      <c r="W383" t="inlineStr">
        <is>
          <t>已关联</t>
        </is>
      </c>
      <c r="X383" t="inlineStr">
        <is>
          <t>按班次口径判断</t>
        </is>
      </c>
      <c r="Z383" t="inlineStr">
        <is>
          <t>否</t>
        </is>
      </c>
    </row>
    <row r="384">
      <c r="A384" t="inlineStr">
        <is>
          <t>SIM-STOP-00383</t>
        </is>
      </c>
      <c r="B384" t="inlineStr">
        <is>
          <t>STOP-PRE-00128</t>
        </is>
      </c>
      <c r="C384" t="inlineStr">
        <is>
          <t>LINE-S02-PRE-20251010</t>
        </is>
      </c>
      <c r="D384" t="inlineStr">
        <is>
          <t>SHIFT-PRE-20251010</t>
        </is>
      </c>
      <c r="E384" t="inlineStr">
        <is>
          <t>LINE-S02</t>
        </is>
      </c>
      <c r="F384" t="inlineStr">
        <is>
          <t>改善前</t>
        </is>
      </c>
      <c r="G384" s="57" t="n">
        <v>45940</v>
      </c>
      <c r="H384" t="inlineStr">
        <is>
          <t>视觉设备系列</t>
        </is>
      </c>
      <c r="I384" t="inlineStr">
        <is>
          <t>9KK25</t>
        </is>
      </c>
      <c r="J384" t="inlineStr">
        <is>
          <t>FAILURE</t>
        </is>
      </c>
      <c r="K384" t="inlineStr">
        <is>
          <t>Unplanned</t>
        </is>
      </c>
      <c r="L384" t="inlineStr">
        <is>
          <t>SILO</t>
        </is>
      </c>
      <c r="M384" t="inlineStr">
        <is>
          <t>供料系统</t>
        </is>
      </c>
      <c r="N384" t="inlineStr">
        <is>
          <t>AUTOMATION FAILURE</t>
        </is>
      </c>
      <c r="O384" s="59" t="n">
        <v>45940.49236111111</v>
      </c>
      <c r="P384" s="59" t="n">
        <v>45940.49756944444</v>
      </c>
      <c r="Q384" s="60" t="n">
        <v>7.5</v>
      </c>
      <c r="R384" s="60" t="n">
        <v>1.335</v>
      </c>
      <c r="S384" t="inlineStr">
        <is>
          <t>团队模拟数据（基于公开单线数据派生）</t>
        </is>
      </c>
      <c r="T384" t="inlineStr">
        <is>
          <t>SIM-v2.2-20260807-20260804</t>
        </is>
      </c>
      <c r="U384" t="inlineStr">
        <is>
          <t>https://zenodo.org/records/17855209</t>
        </is>
      </c>
      <c r="V384" t="inlineStr">
        <is>
          <t>LINE-S02-PRE-20251010</t>
        </is>
      </c>
      <c r="W384" t="inlineStr">
        <is>
          <t>已关联</t>
        </is>
      </c>
      <c r="X384" t="inlineStr">
        <is>
          <t>按班次口径判断</t>
        </is>
      </c>
      <c r="Z384" t="inlineStr">
        <is>
          <t>否</t>
        </is>
      </c>
    </row>
    <row r="385">
      <c r="A385" t="inlineStr">
        <is>
          <t>SIM-STOP-00384</t>
        </is>
      </c>
      <c r="B385" t="inlineStr">
        <is>
          <t>STOP-PRE-00128</t>
        </is>
      </c>
      <c r="C385" t="inlineStr">
        <is>
          <t>LINE-S03-PRE-20251010</t>
        </is>
      </c>
      <c r="D385" t="inlineStr">
        <is>
          <t>SHIFT-PRE-20251010</t>
        </is>
      </c>
      <c r="E385" t="inlineStr">
        <is>
          <t>LINE-S03</t>
        </is>
      </c>
      <c r="F385" t="inlineStr">
        <is>
          <t>改善前</t>
        </is>
      </c>
      <c r="G385" s="57" t="n">
        <v>45940</v>
      </c>
      <c r="H385" t="inlineStr">
        <is>
          <t>音频模组系列</t>
        </is>
      </c>
      <c r="I385" t="inlineStr">
        <is>
          <t>9KK25</t>
        </is>
      </c>
      <c r="J385" t="inlineStr">
        <is>
          <t>FAILURE</t>
        </is>
      </c>
      <c r="K385" t="inlineStr">
        <is>
          <t>Unplanned</t>
        </is>
      </c>
      <c r="L385" t="inlineStr">
        <is>
          <t>SILO</t>
        </is>
      </c>
      <c r="M385" t="inlineStr">
        <is>
          <t>供料系统</t>
        </is>
      </c>
      <c r="N385" t="inlineStr">
        <is>
          <t>AUTOMATION FAILURE</t>
        </is>
      </c>
      <c r="O385" s="59" t="n">
        <v>45940.50625</v>
      </c>
      <c r="P385" s="59" t="n">
        <v>45940.51027777778</v>
      </c>
      <c r="Q385" s="60" t="n">
        <v>5.8</v>
      </c>
      <c r="R385" s="60" t="n">
        <v>1.029</v>
      </c>
      <c r="S385" t="inlineStr">
        <is>
          <t>团队模拟数据（基于公开单线数据派生）</t>
        </is>
      </c>
      <c r="T385" t="inlineStr">
        <is>
          <t>SIM-v2.2-20260807-20260804</t>
        </is>
      </c>
      <c r="U385" t="inlineStr">
        <is>
          <t>https://zenodo.org/records/17855209</t>
        </is>
      </c>
      <c r="V385" t="inlineStr">
        <is>
          <t>LINE-S03-PRE-20251010</t>
        </is>
      </c>
      <c r="W385" t="inlineStr">
        <is>
          <t>已关联</t>
        </is>
      </c>
      <c r="X385" t="inlineStr">
        <is>
          <t>按班次口径判断</t>
        </is>
      </c>
      <c r="Z385" t="inlineStr">
        <is>
          <t>否</t>
        </is>
      </c>
    </row>
    <row r="386">
      <c r="A386" t="inlineStr">
        <is>
          <t>SIM-STOP-00385</t>
        </is>
      </c>
      <c r="B386" t="inlineStr">
        <is>
          <t>STOP-PRE-00129</t>
        </is>
      </c>
      <c r="C386" t="inlineStr">
        <is>
          <t>LINE-S01-PRE-20251010</t>
        </is>
      </c>
      <c r="D386" t="inlineStr">
        <is>
          <t>SHIFT-PRE-20251010</t>
        </is>
      </c>
      <c r="E386" t="inlineStr">
        <is>
          <t>LINE-S01</t>
        </is>
      </c>
      <c r="F386" t="inlineStr">
        <is>
          <t>改善前</t>
        </is>
      </c>
      <c r="G386" s="57" t="n">
        <v>45940</v>
      </c>
      <c r="H386" t="inlineStr">
        <is>
          <t>智能终端系列</t>
        </is>
      </c>
      <c r="I386" t="inlineStr">
        <is>
          <t>9KK25</t>
        </is>
      </c>
      <c r="J386" t="inlineStr">
        <is>
          <t>MATERIALS</t>
        </is>
      </c>
      <c r="K386" t="inlineStr">
        <is>
          <t>Unplanned</t>
        </is>
      </c>
      <c r="L386" t="inlineStr">
        <is>
          <t>HACKING STATION</t>
        </is>
      </c>
      <c r="M386" t="inlineStr">
        <is>
          <t>上下料工位</t>
        </is>
      </c>
      <c r="N386" t="inlineStr">
        <is>
          <t>MANUAL BRICK HANDLING</t>
        </is>
      </c>
      <c r="O386" s="59" t="n">
        <v>45940.55902777778</v>
      </c>
      <c r="P386" s="59" t="n">
        <v>45940.56208333333</v>
      </c>
      <c r="Q386" s="60" t="n">
        <v>4.4</v>
      </c>
      <c r="R386" s="60" t="n">
        <v>0.8526</v>
      </c>
      <c r="S386" t="inlineStr">
        <is>
          <t>团队模拟数据（基于公开单线数据派生）</t>
        </is>
      </c>
      <c r="T386" t="inlineStr">
        <is>
          <t>SIM-v2.2-20260807-20260804</t>
        </is>
      </c>
      <c r="U386" t="inlineStr">
        <is>
          <t>https://zenodo.org/records/17855209</t>
        </is>
      </c>
      <c r="V386" t="inlineStr">
        <is>
          <t>LINE-S01-PRE-20251010</t>
        </is>
      </c>
      <c r="W386" t="inlineStr">
        <is>
          <t>已关联</t>
        </is>
      </c>
      <c r="X386" t="inlineStr">
        <is>
          <t>按班次口径判断</t>
        </is>
      </c>
      <c r="Z386" t="inlineStr">
        <is>
          <t>否</t>
        </is>
      </c>
    </row>
    <row r="387">
      <c r="A387" t="inlineStr">
        <is>
          <t>SIM-STOP-00386</t>
        </is>
      </c>
      <c r="B387" t="inlineStr">
        <is>
          <t>STOP-PRE-00129</t>
        </is>
      </c>
      <c r="C387" t="inlineStr">
        <is>
          <t>LINE-S02-PRE-20251010</t>
        </is>
      </c>
      <c r="D387" t="inlineStr">
        <is>
          <t>SHIFT-PRE-20251010</t>
        </is>
      </c>
      <c r="E387" t="inlineStr">
        <is>
          <t>LINE-S02</t>
        </is>
      </c>
      <c r="F387" t="inlineStr">
        <is>
          <t>改善前</t>
        </is>
      </c>
      <c r="G387" s="57" t="n">
        <v>45940</v>
      </c>
      <c r="H387" t="inlineStr">
        <is>
          <t>视觉设备系列</t>
        </is>
      </c>
      <c r="I387" t="inlineStr">
        <is>
          <t>9KK25</t>
        </is>
      </c>
      <c r="J387" t="inlineStr">
        <is>
          <t>MATERIALS</t>
        </is>
      </c>
      <c r="K387" t="inlineStr">
        <is>
          <t>Unplanned</t>
        </is>
      </c>
      <c r="L387" t="inlineStr">
        <is>
          <t>HACKING STATION</t>
        </is>
      </c>
      <c r="M387" t="inlineStr">
        <is>
          <t>上下料工位</t>
        </is>
      </c>
      <c r="N387" t="inlineStr">
        <is>
          <t>MANUAL BRICK HANDLING</t>
        </is>
      </c>
      <c r="O387" s="59" t="n">
        <v>45940.57291666666</v>
      </c>
      <c r="P387" s="59" t="n">
        <v>45940.57791666667</v>
      </c>
      <c r="Q387" s="60" t="n">
        <v>7.2</v>
      </c>
      <c r="R387" s="60" t="n">
        <v>1.3875</v>
      </c>
      <c r="S387" t="inlineStr">
        <is>
          <t>团队模拟数据（基于公开单线数据派生）</t>
        </is>
      </c>
      <c r="T387" t="inlineStr">
        <is>
          <t>SIM-v2.2-20260807-20260804</t>
        </is>
      </c>
      <c r="U387" t="inlineStr">
        <is>
          <t>https://zenodo.org/records/17855209</t>
        </is>
      </c>
      <c r="V387" t="inlineStr">
        <is>
          <t>LINE-S02-PRE-20251010</t>
        </is>
      </c>
      <c r="W387" t="inlineStr">
        <is>
          <t>已关联</t>
        </is>
      </c>
      <c r="X387" t="inlineStr">
        <is>
          <t>按班次口径判断</t>
        </is>
      </c>
      <c r="Z387" t="inlineStr">
        <is>
          <t>否</t>
        </is>
      </c>
    </row>
    <row r="388">
      <c r="A388" t="inlineStr">
        <is>
          <t>SIM-STOP-00387</t>
        </is>
      </c>
      <c r="B388" t="inlineStr">
        <is>
          <t>STOP-PRE-00129</t>
        </is>
      </c>
      <c r="C388" t="inlineStr">
        <is>
          <t>LINE-S03-PRE-20251010</t>
        </is>
      </c>
      <c r="D388" t="inlineStr">
        <is>
          <t>SHIFT-PRE-20251010</t>
        </is>
      </c>
      <c r="E388" t="inlineStr">
        <is>
          <t>LINE-S03</t>
        </is>
      </c>
      <c r="F388" t="inlineStr">
        <is>
          <t>改善前</t>
        </is>
      </c>
      <c r="G388" s="57" t="n">
        <v>45940</v>
      </c>
      <c r="H388" t="inlineStr">
        <is>
          <t>音频模组系列</t>
        </is>
      </c>
      <c r="I388" t="inlineStr">
        <is>
          <t>9KK25</t>
        </is>
      </c>
      <c r="J388" t="inlineStr">
        <is>
          <t>MATERIALS</t>
        </is>
      </c>
      <c r="K388" t="inlineStr">
        <is>
          <t>Unplanned</t>
        </is>
      </c>
      <c r="L388" t="inlineStr">
        <is>
          <t>HACKING STATION</t>
        </is>
      </c>
      <c r="M388" t="inlineStr">
        <is>
          <t>上下料工位</t>
        </is>
      </c>
      <c r="N388" t="inlineStr">
        <is>
          <t>MANUAL BRICK HANDLING</t>
        </is>
      </c>
      <c r="O388" s="59" t="n">
        <v>45940.58680555555</v>
      </c>
      <c r="P388" s="59" t="n">
        <v>45940.59076388889</v>
      </c>
      <c r="Q388" s="60" t="n">
        <v>5.7</v>
      </c>
      <c r="R388" s="60" t="n">
        <v>1.0986</v>
      </c>
      <c r="S388" t="inlineStr">
        <is>
          <t>团队模拟数据（基于公开单线数据派生）</t>
        </is>
      </c>
      <c r="T388" t="inlineStr">
        <is>
          <t>SIM-v2.2-20260807-20260804</t>
        </is>
      </c>
      <c r="U388" t="inlineStr">
        <is>
          <t>https://zenodo.org/records/17855209</t>
        </is>
      </c>
      <c r="V388" t="inlineStr">
        <is>
          <t>LINE-S03-PRE-20251010</t>
        </is>
      </c>
      <c r="W388" t="inlineStr">
        <is>
          <t>已关联</t>
        </is>
      </c>
      <c r="X388" t="inlineStr">
        <is>
          <t>按班次口径判断</t>
        </is>
      </c>
      <c r="Z388" t="inlineStr">
        <is>
          <t>否</t>
        </is>
      </c>
    </row>
    <row r="389">
      <c r="A389" t="inlineStr">
        <is>
          <t>SIM-STOP-00388</t>
        </is>
      </c>
      <c r="B389" t="inlineStr">
        <is>
          <t>STOP-PRE-00130</t>
        </is>
      </c>
      <c r="C389" t="inlineStr">
        <is>
          <t>LINE-S01-PRE-20251010</t>
        </is>
      </c>
      <c r="D389" t="inlineStr">
        <is>
          <t>SHIFT-PRE-20251010</t>
        </is>
      </c>
      <c r="E389" t="inlineStr">
        <is>
          <t>LINE-S01</t>
        </is>
      </c>
      <c r="F389" t="inlineStr">
        <is>
          <t>改善前</t>
        </is>
      </c>
      <c r="G389" s="57" t="n">
        <v>45940</v>
      </c>
      <c r="H389" t="inlineStr">
        <is>
          <t>智能终端系列</t>
        </is>
      </c>
      <c r="I389" t="inlineStr">
        <is>
          <t>9KK25</t>
        </is>
      </c>
      <c r="J389" t="inlineStr">
        <is>
          <t>FAILURE</t>
        </is>
      </c>
      <c r="K389" t="inlineStr">
        <is>
          <t>Unplanned</t>
        </is>
      </c>
      <c r="L389" t="inlineStr">
        <is>
          <t>DRYER</t>
        </is>
      </c>
      <c r="M389" t="inlineStr">
        <is>
          <t>烘干/固化工位</t>
        </is>
      </c>
      <c r="N389" t="inlineStr">
        <is>
          <t>AUTOMATION FAILURE</t>
        </is>
      </c>
      <c r="O389" s="59" t="n">
        <v>45940.6</v>
      </c>
      <c r="P389" s="59" t="n">
        <v>45940.60652777777</v>
      </c>
      <c r="Q389" s="60" t="n">
        <v>9.4</v>
      </c>
      <c r="R389" s="60" t="n">
        <v>0.8869</v>
      </c>
      <c r="S389" t="inlineStr">
        <is>
          <t>团队模拟数据（基于公开单线数据派生）</t>
        </is>
      </c>
      <c r="T389" t="inlineStr">
        <is>
          <t>SIM-v2.2-20260807-20260804</t>
        </is>
      </c>
      <c r="U389" t="inlineStr">
        <is>
          <t>https://zenodo.org/records/17855209</t>
        </is>
      </c>
      <c r="V389" t="inlineStr">
        <is>
          <t>LINE-S01-PRE-20251010</t>
        </is>
      </c>
      <c r="W389" t="inlineStr">
        <is>
          <t>已关联</t>
        </is>
      </c>
      <c r="X389" t="inlineStr">
        <is>
          <t>按班次口径判断</t>
        </is>
      </c>
      <c r="Z389" t="inlineStr">
        <is>
          <t>否</t>
        </is>
      </c>
    </row>
    <row r="390">
      <c r="A390" t="inlineStr">
        <is>
          <t>SIM-STOP-00389</t>
        </is>
      </c>
      <c r="B390" t="inlineStr">
        <is>
          <t>STOP-PRE-00130</t>
        </is>
      </c>
      <c r="C390" t="inlineStr">
        <is>
          <t>LINE-S02-PRE-20251010</t>
        </is>
      </c>
      <c r="D390" t="inlineStr">
        <is>
          <t>SHIFT-PRE-20251010</t>
        </is>
      </c>
      <c r="E390" t="inlineStr">
        <is>
          <t>LINE-S02</t>
        </is>
      </c>
      <c r="F390" t="inlineStr">
        <is>
          <t>改善前</t>
        </is>
      </c>
      <c r="G390" s="57" t="n">
        <v>45940</v>
      </c>
      <c r="H390" t="inlineStr">
        <is>
          <t>视觉设备系列</t>
        </is>
      </c>
      <c r="I390" t="inlineStr">
        <is>
          <t>9KK25</t>
        </is>
      </c>
      <c r="J390" t="inlineStr">
        <is>
          <t>FAILURE</t>
        </is>
      </c>
      <c r="K390" t="inlineStr">
        <is>
          <t>Unplanned</t>
        </is>
      </c>
      <c r="L390" t="inlineStr">
        <is>
          <t>DRYER</t>
        </is>
      </c>
      <c r="M390" t="inlineStr">
        <is>
          <t>烘干/固化工位</t>
        </is>
      </c>
      <c r="N390" t="inlineStr">
        <is>
          <t>AUTOMATION FAILURE</t>
        </is>
      </c>
      <c r="O390" s="59" t="n">
        <v>45940.61388888889</v>
      </c>
      <c r="P390" s="59" t="n">
        <v>45940.62347222222</v>
      </c>
      <c r="Q390" s="60" t="n">
        <v>13.8</v>
      </c>
      <c r="R390" s="60" t="n">
        <v>1.2975</v>
      </c>
      <c r="S390" t="inlineStr">
        <is>
          <t>团队模拟数据（基于公开单线数据派生）</t>
        </is>
      </c>
      <c r="T390" t="inlineStr">
        <is>
          <t>SIM-v2.2-20260807-20260804</t>
        </is>
      </c>
      <c r="U390" t="inlineStr">
        <is>
          <t>https://zenodo.org/records/17855209</t>
        </is>
      </c>
      <c r="V390" t="inlineStr">
        <is>
          <t>LINE-S02-PRE-20251010</t>
        </is>
      </c>
      <c r="W390" t="inlineStr">
        <is>
          <t>已关联</t>
        </is>
      </c>
      <c r="X390" t="inlineStr">
        <is>
          <t>按班次口径判断</t>
        </is>
      </c>
      <c r="Z390" t="inlineStr">
        <is>
          <t>否</t>
        </is>
      </c>
    </row>
    <row r="391">
      <c r="A391" t="inlineStr">
        <is>
          <t>SIM-STOP-00390</t>
        </is>
      </c>
      <c r="B391" t="inlineStr">
        <is>
          <t>STOP-PRE-00130</t>
        </is>
      </c>
      <c r="C391" t="inlineStr">
        <is>
          <t>LINE-S03-PRE-20251010</t>
        </is>
      </c>
      <c r="D391" t="inlineStr">
        <is>
          <t>SHIFT-PRE-20251010</t>
        </is>
      </c>
      <c r="E391" t="inlineStr">
        <is>
          <t>LINE-S03</t>
        </is>
      </c>
      <c r="F391" t="inlineStr">
        <is>
          <t>改善前</t>
        </is>
      </c>
      <c r="G391" s="57" t="n">
        <v>45940</v>
      </c>
      <c r="H391" t="inlineStr">
        <is>
          <t>音频模组系列</t>
        </is>
      </c>
      <c r="I391" t="inlineStr">
        <is>
          <t>9KK25</t>
        </is>
      </c>
      <c r="J391" t="inlineStr">
        <is>
          <t>FAILURE</t>
        </is>
      </c>
      <c r="K391" t="inlineStr">
        <is>
          <t>Unplanned</t>
        </is>
      </c>
      <c r="L391" t="inlineStr">
        <is>
          <t>DRYER</t>
        </is>
      </c>
      <c r="M391" t="inlineStr">
        <is>
          <t>烘干/固化工位</t>
        </is>
      </c>
      <c r="N391" t="inlineStr">
        <is>
          <t>AUTOMATION FAILURE</t>
        </is>
      </c>
      <c r="O391" s="59" t="n">
        <v>45940.62777777778</v>
      </c>
      <c r="P391" s="59" t="n">
        <v>45940.63513888889</v>
      </c>
      <c r="Q391" s="60" t="n">
        <v>10.6</v>
      </c>
      <c r="R391" s="60" t="n">
        <v>1.0018</v>
      </c>
      <c r="S391" t="inlineStr">
        <is>
          <t>团队模拟数据（基于公开单线数据派生）</t>
        </is>
      </c>
      <c r="T391" t="inlineStr">
        <is>
          <t>SIM-v2.2-20260807-20260804</t>
        </is>
      </c>
      <c r="U391" t="inlineStr">
        <is>
          <t>https://zenodo.org/records/17855209</t>
        </is>
      </c>
      <c r="V391" t="inlineStr">
        <is>
          <t>LINE-S03-PRE-20251010</t>
        </is>
      </c>
      <c r="W391" t="inlineStr">
        <is>
          <t>已关联</t>
        </is>
      </c>
      <c r="X391" t="inlineStr">
        <is>
          <t>按班次口径判断</t>
        </is>
      </c>
      <c r="Z391" t="inlineStr">
        <is>
          <t>否</t>
        </is>
      </c>
    </row>
    <row r="392">
      <c r="A392" t="inlineStr">
        <is>
          <t>SIM-STOP-00391</t>
        </is>
      </c>
      <c r="B392" t="inlineStr">
        <is>
          <t>STOP-PRE-00131</t>
        </is>
      </c>
      <c r="C392" t="inlineStr">
        <is>
          <t>LINE-S01-PRE-20251010</t>
        </is>
      </c>
      <c r="D392" t="inlineStr">
        <is>
          <t>SHIFT-PRE-20251010</t>
        </is>
      </c>
      <c r="E392" t="inlineStr">
        <is>
          <t>LINE-S01</t>
        </is>
      </c>
      <c r="F392" t="inlineStr">
        <is>
          <t>改善前</t>
        </is>
      </c>
      <c r="G392" s="57" t="n">
        <v>45940</v>
      </c>
      <c r="H392" t="inlineStr">
        <is>
          <t>智能终端系列</t>
        </is>
      </c>
      <c r="I392" t="inlineStr">
        <is>
          <t>KK250</t>
        </is>
      </c>
      <c r="J392" t="inlineStr">
        <is>
          <t>SETUPS-CHANGEOVERS</t>
        </is>
      </c>
      <c r="K392" t="inlineStr">
        <is>
          <t>Planned - Included in OEE</t>
        </is>
      </c>
      <c r="L392" t="inlineStr">
        <is>
          <t>EXTRUDER PRESS</t>
        </is>
      </c>
      <c r="M392" t="inlineStr">
        <is>
          <t>主加工工位</t>
        </is>
      </c>
      <c r="N392" t="inlineStr">
        <is>
          <t>MATERIAL CHANGEOVER</t>
        </is>
      </c>
      <c r="O392" s="59" t="n">
        <v>45940.62916666667</v>
      </c>
      <c r="P392" s="59" t="n">
        <v>45940.63770833334</v>
      </c>
      <c r="Q392" s="60" t="n">
        <v>12.3</v>
      </c>
      <c r="R392" s="60" t="n">
        <v>1.0031</v>
      </c>
      <c r="S392" t="inlineStr">
        <is>
          <t>团队模拟数据（基于公开单线数据派生）</t>
        </is>
      </c>
      <c r="T392" t="inlineStr">
        <is>
          <t>SIM-v2.2-20260807-20260804</t>
        </is>
      </c>
      <c r="U392" t="inlineStr">
        <is>
          <t>https://zenodo.org/records/17855209</t>
        </is>
      </c>
      <c r="V392" t="inlineStr">
        <is>
          <t>LINE-S01-PRE-20251010</t>
        </is>
      </c>
      <c r="W392" t="inlineStr">
        <is>
          <t>已关联</t>
        </is>
      </c>
      <c r="X392" t="inlineStr">
        <is>
          <t>按班次口径判断</t>
        </is>
      </c>
      <c r="Z392" t="inlineStr">
        <is>
          <t>是</t>
        </is>
      </c>
      <c r="AA392">
        <f>IFERROR(VLOOKUP(N392,'18_换产标准_模拟'!$B$2:$F$4,3,FALSE),"")</f>
        <v/>
      </c>
      <c r="AB392">
        <f>IFERROR(MAX(Q392-AA392,0),"")</f>
        <v/>
      </c>
      <c r="AC392">
        <f>IFERROR(IF(AB392=0,"达标",IF(AB392&lt;=VLOOKUP(N392,'18_换产标准_模拟'!$B$2:$F$4,4,FALSE)-VLOOKUP(N392,'18_换产标准_模拟'!$B$2:$F$4,3,FALSE),"轻微超时",IF(AB392&lt;=VLOOKUP(N392,'18_换产标准_模拟'!$B$2:$F$4,5,FALSE)-VLOOKUP(N392,'18_换产标准_模拟'!$B$2:$F$4,3,FALSE),"超时","严重超时"))),"")</f>
        <v/>
      </c>
      <c r="AD392">
        <f>IFERROR(INDEX('18_换产标准_模拟'!$A$2:$A$4,MATCH(N392,'18_换产标准_模拟'!$B$2:$B$4,0)),"")</f>
        <v/>
      </c>
      <c r="AE392" t="inlineStr">
        <is>
          <t>团队模拟数据</t>
        </is>
      </c>
    </row>
    <row r="393">
      <c r="A393" t="inlineStr">
        <is>
          <t>SIM-STOP-00392</t>
        </is>
      </c>
      <c r="B393" t="inlineStr">
        <is>
          <t>STOP-PRE-00131</t>
        </is>
      </c>
      <c r="C393" t="inlineStr">
        <is>
          <t>LINE-S02-PRE-20251010</t>
        </is>
      </c>
      <c r="D393" t="inlineStr">
        <is>
          <t>SHIFT-PRE-20251010</t>
        </is>
      </c>
      <c r="E393" t="inlineStr">
        <is>
          <t>LINE-S02</t>
        </is>
      </c>
      <c r="F393" t="inlineStr">
        <is>
          <t>改善前</t>
        </is>
      </c>
      <c r="G393" s="57" t="n">
        <v>45940</v>
      </c>
      <c r="H393" t="inlineStr">
        <is>
          <t>视觉设备系列</t>
        </is>
      </c>
      <c r="I393" t="inlineStr">
        <is>
          <t>KK250</t>
        </is>
      </c>
      <c r="J393" t="inlineStr">
        <is>
          <t>SETUPS-CHANGEOVERS</t>
        </is>
      </c>
      <c r="K393" t="inlineStr">
        <is>
          <t>Planned - Included in OEE</t>
        </is>
      </c>
      <c r="L393" t="inlineStr">
        <is>
          <t>EXTRUDER PRESS</t>
        </is>
      </c>
      <c r="M393" t="inlineStr">
        <is>
          <t>主加工工位</t>
        </is>
      </c>
      <c r="N393" t="inlineStr">
        <is>
          <t>MATERIAL CHANGEOVER</t>
        </is>
      </c>
      <c r="O393" s="59" t="n">
        <v>45940.64305555556</v>
      </c>
      <c r="P393" s="59" t="n">
        <v>45940.65173611111</v>
      </c>
      <c r="Q393" s="60" t="n">
        <v>12.5</v>
      </c>
      <c r="R393" s="60" t="n">
        <v>1.02</v>
      </c>
      <c r="S393" t="inlineStr">
        <is>
          <t>团队模拟数据（基于公开单线数据派生）</t>
        </is>
      </c>
      <c r="T393" t="inlineStr">
        <is>
          <t>SIM-v2.2-20260807-20260804</t>
        </is>
      </c>
      <c r="U393" t="inlineStr">
        <is>
          <t>https://zenodo.org/records/17855209</t>
        </is>
      </c>
      <c r="V393" t="inlineStr">
        <is>
          <t>LINE-S02-PRE-20251010</t>
        </is>
      </c>
      <c r="W393" t="inlineStr">
        <is>
          <t>已关联</t>
        </is>
      </c>
      <c r="X393" t="inlineStr">
        <is>
          <t>按班次口径判断</t>
        </is>
      </c>
      <c r="Z393" t="inlineStr">
        <is>
          <t>是</t>
        </is>
      </c>
      <c r="AA393">
        <f>IFERROR(VLOOKUP(N393,'18_换产标准_模拟'!$B$2:$F$4,3,FALSE),"")</f>
        <v/>
      </c>
      <c r="AB393">
        <f>IFERROR(MAX(Q393-AA393,0),"")</f>
        <v/>
      </c>
      <c r="AC393">
        <f>IFERROR(IF(AB393=0,"达标",IF(AB393&lt;=VLOOKUP(N393,'18_换产标准_模拟'!$B$2:$F$4,4,FALSE)-VLOOKUP(N393,'18_换产标准_模拟'!$B$2:$F$4,3,FALSE),"轻微超时",IF(AB393&lt;=VLOOKUP(N393,'18_换产标准_模拟'!$B$2:$F$4,5,FALSE)-VLOOKUP(N393,'18_换产标准_模拟'!$B$2:$F$4,3,FALSE),"超时","严重超时"))),"")</f>
        <v/>
      </c>
      <c r="AD393">
        <f>IFERROR(INDEX('18_换产标准_模拟'!$A$2:$A$4,MATCH(N393,'18_换产标准_模拟'!$B$2:$B$4,0)),"")</f>
        <v/>
      </c>
      <c r="AE393" t="inlineStr">
        <is>
          <t>团队模拟数据</t>
        </is>
      </c>
    </row>
    <row r="394">
      <c r="A394" t="inlineStr">
        <is>
          <t>SIM-STOP-00393</t>
        </is>
      </c>
      <c r="B394" t="inlineStr">
        <is>
          <t>STOP-PRE-00131</t>
        </is>
      </c>
      <c r="C394" t="inlineStr">
        <is>
          <t>LINE-S03-PRE-20251010</t>
        </is>
      </c>
      <c r="D394" t="inlineStr">
        <is>
          <t>SHIFT-PRE-20251010</t>
        </is>
      </c>
      <c r="E394" t="inlineStr">
        <is>
          <t>LINE-S03</t>
        </is>
      </c>
      <c r="F394" t="inlineStr">
        <is>
          <t>改善前</t>
        </is>
      </c>
      <c r="G394" s="57" t="n">
        <v>45940</v>
      </c>
      <c r="H394" t="inlineStr">
        <is>
          <t>音频模组系列</t>
        </is>
      </c>
      <c r="I394" t="inlineStr">
        <is>
          <t>KK250</t>
        </is>
      </c>
      <c r="J394" t="inlineStr">
        <is>
          <t>SETUPS-CHANGEOVERS</t>
        </is>
      </c>
      <c r="K394" t="inlineStr">
        <is>
          <t>Planned - Included in OEE</t>
        </is>
      </c>
      <c r="L394" t="inlineStr">
        <is>
          <t>EXTRUDER PRESS</t>
        </is>
      </c>
      <c r="M394" t="inlineStr">
        <is>
          <t>主加工工位</t>
        </is>
      </c>
      <c r="N394" t="inlineStr">
        <is>
          <t>MATERIAL CHANGEOVER</t>
        </is>
      </c>
      <c r="O394" s="59" t="n">
        <v>45940.65694444445</v>
      </c>
      <c r="P394" s="59" t="n">
        <v>45940.66513888889</v>
      </c>
      <c r="Q394" s="60" t="n">
        <v>11.8</v>
      </c>
      <c r="R394" s="60" t="n">
        <v>0.9556</v>
      </c>
      <c r="S394" t="inlineStr">
        <is>
          <t>团队模拟数据（基于公开单线数据派生）</t>
        </is>
      </c>
      <c r="T394" t="inlineStr">
        <is>
          <t>SIM-v2.2-20260807-20260804</t>
        </is>
      </c>
      <c r="U394" t="inlineStr">
        <is>
          <t>https://zenodo.org/records/17855209</t>
        </is>
      </c>
      <c r="V394" t="inlineStr">
        <is>
          <t>LINE-S03-PRE-20251010</t>
        </is>
      </c>
      <c r="W394" t="inlineStr">
        <is>
          <t>已关联</t>
        </is>
      </c>
      <c r="X394" t="inlineStr">
        <is>
          <t>按班次口径判断</t>
        </is>
      </c>
      <c r="Z394" t="inlineStr">
        <is>
          <t>是</t>
        </is>
      </c>
      <c r="AA394">
        <f>IFERROR(VLOOKUP(N394,'18_换产标准_模拟'!$B$2:$F$4,3,FALSE),"")</f>
        <v/>
      </c>
      <c r="AB394">
        <f>IFERROR(MAX(Q394-AA394,0),"")</f>
        <v/>
      </c>
      <c r="AC394">
        <f>IFERROR(IF(AB394=0,"达标",IF(AB394&lt;=VLOOKUP(N394,'18_换产标准_模拟'!$B$2:$F$4,4,FALSE)-VLOOKUP(N394,'18_换产标准_模拟'!$B$2:$F$4,3,FALSE),"轻微超时",IF(AB394&lt;=VLOOKUP(N394,'18_换产标准_模拟'!$B$2:$F$4,5,FALSE)-VLOOKUP(N394,'18_换产标准_模拟'!$B$2:$F$4,3,FALSE),"超时","严重超时"))),"")</f>
        <v/>
      </c>
      <c r="AD394">
        <f>IFERROR(INDEX('18_换产标准_模拟'!$A$2:$A$4,MATCH(N394,'18_换产标准_模拟'!$B$2:$B$4,0)),"")</f>
        <v/>
      </c>
      <c r="AE394" t="inlineStr">
        <is>
          <t>团队模拟数据</t>
        </is>
      </c>
    </row>
    <row r="395">
      <c r="A395" t="inlineStr">
        <is>
          <t>SIM-STOP-00394</t>
        </is>
      </c>
      <c r="B395" t="inlineStr">
        <is>
          <t>STOP-PRE-00132</t>
        </is>
      </c>
      <c r="C395" t="inlineStr">
        <is>
          <t>LINE-S01-PRE-20251010</t>
        </is>
      </c>
      <c r="D395" t="inlineStr">
        <is>
          <t>SHIFT-PRE-20251010</t>
        </is>
      </c>
      <c r="E395" t="inlineStr">
        <is>
          <t>LINE-S01</t>
        </is>
      </c>
      <c r="F395" t="inlineStr">
        <is>
          <t>改善前</t>
        </is>
      </c>
      <c r="G395" s="57" t="n">
        <v>45940</v>
      </c>
      <c r="H395" t="inlineStr">
        <is>
          <t>智能终端系列</t>
        </is>
      </c>
      <c r="I395" t="inlineStr">
        <is>
          <t>KK250</t>
        </is>
      </c>
      <c r="J395" t="inlineStr">
        <is>
          <t>MATERIALS</t>
        </is>
      </c>
      <c r="K395" t="inlineStr">
        <is>
          <t>Unplanned</t>
        </is>
      </c>
      <c r="L395" t="inlineStr">
        <is>
          <t>HACKING STATION</t>
        </is>
      </c>
      <c r="M395" t="inlineStr">
        <is>
          <t>上下料工位</t>
        </is>
      </c>
      <c r="N395" t="inlineStr">
        <is>
          <t>MANUAL BRICK HANDLING</t>
        </is>
      </c>
      <c r="O395" s="59" t="n">
        <v>45940.65138888889</v>
      </c>
      <c r="P395" s="59" t="n">
        <v>45940.66048611111</v>
      </c>
      <c r="Q395" s="60" t="n">
        <v>13.1</v>
      </c>
      <c r="R395" s="60" t="n">
        <v>0.8624000000000001</v>
      </c>
      <c r="S395" t="inlineStr">
        <is>
          <t>团队模拟数据（基于公开单线数据派生）</t>
        </is>
      </c>
      <c r="T395" t="inlineStr">
        <is>
          <t>SIM-v2.2-20260807-20260804</t>
        </is>
      </c>
      <c r="U395" t="inlineStr">
        <is>
          <t>https://zenodo.org/records/17855209</t>
        </is>
      </c>
      <c r="V395" t="inlineStr">
        <is>
          <t>LINE-S01-PRE-20251010</t>
        </is>
      </c>
      <c r="W395" t="inlineStr">
        <is>
          <t>已关联</t>
        </is>
      </c>
      <c r="X395" t="inlineStr">
        <is>
          <t>按班次口径判断</t>
        </is>
      </c>
      <c r="Z395" t="inlineStr">
        <is>
          <t>否</t>
        </is>
      </c>
    </row>
    <row r="396">
      <c r="A396" t="inlineStr">
        <is>
          <t>SIM-STOP-00395</t>
        </is>
      </c>
      <c r="B396" t="inlineStr">
        <is>
          <t>STOP-PRE-00132</t>
        </is>
      </c>
      <c r="C396" t="inlineStr">
        <is>
          <t>LINE-S02-PRE-20251010</t>
        </is>
      </c>
      <c r="D396" t="inlineStr">
        <is>
          <t>SHIFT-PRE-20251010</t>
        </is>
      </c>
      <c r="E396" t="inlineStr">
        <is>
          <t>LINE-S02</t>
        </is>
      </c>
      <c r="F396" t="inlineStr">
        <is>
          <t>改善前</t>
        </is>
      </c>
      <c r="G396" s="57" t="n">
        <v>45940</v>
      </c>
      <c r="H396" t="inlineStr">
        <is>
          <t>视觉设备系列</t>
        </is>
      </c>
      <c r="I396" t="inlineStr">
        <is>
          <t>KK250</t>
        </is>
      </c>
      <c r="J396" t="inlineStr">
        <is>
          <t>MATERIALS</t>
        </is>
      </c>
      <c r="K396" t="inlineStr">
        <is>
          <t>Unplanned</t>
        </is>
      </c>
      <c r="L396" t="inlineStr">
        <is>
          <t>HACKING STATION</t>
        </is>
      </c>
      <c r="M396" t="inlineStr">
        <is>
          <t>上下料工位</t>
        </is>
      </c>
      <c r="N396" t="inlineStr">
        <is>
          <t>MANUAL BRICK HANDLING</t>
        </is>
      </c>
      <c r="O396" s="59" t="n">
        <v>45940.66527777778</v>
      </c>
      <c r="P396" s="59" t="n">
        <v>45940.68006944445</v>
      </c>
      <c r="Q396" s="60" t="n">
        <v>21.3</v>
      </c>
      <c r="R396" s="60" t="n">
        <v>1.4025</v>
      </c>
      <c r="S396" t="inlineStr">
        <is>
          <t>团队模拟数据（基于公开单线数据派生）</t>
        </is>
      </c>
      <c r="T396" t="inlineStr">
        <is>
          <t>SIM-v2.2-20260807-20260804</t>
        </is>
      </c>
      <c r="U396" t="inlineStr">
        <is>
          <t>https://zenodo.org/records/17855209</t>
        </is>
      </c>
      <c r="V396" t="inlineStr">
        <is>
          <t>LINE-S02-PRE-20251010</t>
        </is>
      </c>
      <c r="W396" t="inlineStr">
        <is>
          <t>已关联</t>
        </is>
      </c>
      <c r="X396" t="inlineStr">
        <is>
          <t>按班次口径判断</t>
        </is>
      </c>
      <c r="Z396" t="inlineStr">
        <is>
          <t>否</t>
        </is>
      </c>
    </row>
    <row r="397">
      <c r="A397" t="inlineStr">
        <is>
          <t>SIM-STOP-00396</t>
        </is>
      </c>
      <c r="B397" t="inlineStr">
        <is>
          <t>STOP-PRE-00132</t>
        </is>
      </c>
      <c r="C397" t="inlineStr">
        <is>
          <t>LINE-S03-PRE-20251010</t>
        </is>
      </c>
      <c r="D397" t="inlineStr">
        <is>
          <t>SHIFT-PRE-20251010</t>
        </is>
      </c>
      <c r="E397" t="inlineStr">
        <is>
          <t>LINE-S03</t>
        </is>
      </c>
      <c r="F397" t="inlineStr">
        <is>
          <t>改善前</t>
        </is>
      </c>
      <c r="G397" s="57" t="n">
        <v>45940</v>
      </c>
      <c r="H397" t="inlineStr">
        <is>
          <t>音频模组系列</t>
        </is>
      </c>
      <c r="I397" t="inlineStr">
        <is>
          <t>KK250</t>
        </is>
      </c>
      <c r="J397" t="inlineStr">
        <is>
          <t>MATERIALS</t>
        </is>
      </c>
      <c r="K397" t="inlineStr">
        <is>
          <t>Unplanned</t>
        </is>
      </c>
      <c r="L397" t="inlineStr">
        <is>
          <t>HACKING STATION</t>
        </is>
      </c>
      <c r="M397" t="inlineStr">
        <is>
          <t>上下料工位</t>
        </is>
      </c>
      <c r="N397" t="inlineStr">
        <is>
          <t>MANUAL BRICK HANDLING</t>
        </is>
      </c>
      <c r="O397" s="59" t="n">
        <v>45940.67916666667</v>
      </c>
      <c r="P397" s="59" t="n">
        <v>45940.69090277778</v>
      </c>
      <c r="Q397" s="60" t="n">
        <v>16.9</v>
      </c>
      <c r="R397" s="60" t="n">
        <v>1.111</v>
      </c>
      <c r="S397" t="inlineStr">
        <is>
          <t>团队模拟数据（基于公开单线数据派生）</t>
        </is>
      </c>
      <c r="T397" t="inlineStr">
        <is>
          <t>SIM-v2.2-20260807-20260804</t>
        </is>
      </c>
      <c r="U397" t="inlineStr">
        <is>
          <t>https://zenodo.org/records/17855209</t>
        </is>
      </c>
      <c r="V397" t="inlineStr">
        <is>
          <t>LINE-S03-PRE-20251010</t>
        </is>
      </c>
      <c r="W397" t="inlineStr">
        <is>
          <t>已关联</t>
        </is>
      </c>
      <c r="X397" t="inlineStr">
        <is>
          <t>按班次口径判断</t>
        </is>
      </c>
      <c r="Z397" t="inlineStr">
        <is>
          <t>否</t>
        </is>
      </c>
    </row>
    <row r="398">
      <c r="A398" t="inlineStr">
        <is>
          <t>SIM-STOP-00397</t>
        </is>
      </c>
      <c r="B398" t="inlineStr">
        <is>
          <t>STOP-PRE-00133</t>
        </is>
      </c>
      <c r="C398" t="inlineStr">
        <is>
          <t>LINE-S01-PRE-20251010</t>
        </is>
      </c>
      <c r="D398" t="inlineStr">
        <is>
          <t>SHIFT-PRE-20251010</t>
        </is>
      </c>
      <c r="E398" t="inlineStr">
        <is>
          <t>LINE-S01</t>
        </is>
      </c>
      <c r="F398" t="inlineStr">
        <is>
          <t>改善前</t>
        </is>
      </c>
      <c r="G398" s="57" t="n">
        <v>45940</v>
      </c>
      <c r="H398" t="inlineStr">
        <is>
          <t>智能终端系列</t>
        </is>
      </c>
      <c r="I398" t="inlineStr">
        <is>
          <t>KK250</t>
        </is>
      </c>
      <c r="J398" t="inlineStr">
        <is>
          <t>FAILURE</t>
        </is>
      </c>
      <c r="K398" t="inlineStr">
        <is>
          <t>Unplanned</t>
        </is>
      </c>
      <c r="L398" t="inlineStr">
        <is>
          <t>DRYER</t>
        </is>
      </c>
      <c r="M398" t="inlineStr">
        <is>
          <t>烘干/固化工位</t>
        </is>
      </c>
      <c r="N398" t="inlineStr">
        <is>
          <t>AUTOMATION FAILURE</t>
        </is>
      </c>
      <c r="O398" s="59" t="n">
        <v>45940.75208333333</v>
      </c>
      <c r="P398" s="59" t="n">
        <v>45940.75458333334</v>
      </c>
      <c r="Q398" s="60" t="n">
        <v>3.6</v>
      </c>
      <c r="R398" s="60" t="n">
        <v>0.8967000000000001</v>
      </c>
      <c r="S398" t="inlineStr">
        <is>
          <t>团队模拟数据（基于公开单线数据派生）</t>
        </is>
      </c>
      <c r="T398" t="inlineStr">
        <is>
          <t>SIM-v2.2-20260807-20260804</t>
        </is>
      </c>
      <c r="U398" t="inlineStr">
        <is>
          <t>https://zenodo.org/records/17855209</t>
        </is>
      </c>
      <c r="V398" t="inlineStr">
        <is>
          <t>LINE-S01-PRE-20251010</t>
        </is>
      </c>
      <c r="W398" t="inlineStr">
        <is>
          <t>已关联</t>
        </is>
      </c>
      <c r="X398" t="inlineStr">
        <is>
          <t>按班次口径判断</t>
        </is>
      </c>
      <c r="Z398" t="inlineStr">
        <is>
          <t>否</t>
        </is>
      </c>
    </row>
    <row r="399">
      <c r="A399" t="inlineStr">
        <is>
          <t>SIM-STOP-00398</t>
        </is>
      </c>
      <c r="B399" t="inlineStr">
        <is>
          <t>STOP-PRE-00133</t>
        </is>
      </c>
      <c r="C399" t="inlineStr">
        <is>
          <t>LINE-S02-PRE-20251010</t>
        </is>
      </c>
      <c r="D399" t="inlineStr">
        <is>
          <t>SHIFT-PRE-20251010</t>
        </is>
      </c>
      <c r="E399" t="inlineStr">
        <is>
          <t>LINE-S02</t>
        </is>
      </c>
      <c r="F399" t="inlineStr">
        <is>
          <t>改善前</t>
        </is>
      </c>
      <c r="G399" s="57" t="n">
        <v>45940</v>
      </c>
      <c r="H399" t="inlineStr">
        <is>
          <t>视觉设备系列</t>
        </is>
      </c>
      <c r="I399" t="inlineStr">
        <is>
          <t>KK250</t>
        </is>
      </c>
      <c r="J399" t="inlineStr">
        <is>
          <t>FAILURE</t>
        </is>
      </c>
      <c r="K399" t="inlineStr">
        <is>
          <t>Unplanned</t>
        </is>
      </c>
      <c r="L399" t="inlineStr">
        <is>
          <t>DRYER</t>
        </is>
      </c>
      <c r="M399" t="inlineStr">
        <is>
          <t>烘干/固化工位</t>
        </is>
      </c>
      <c r="N399" t="inlineStr">
        <is>
          <t>AUTOMATION FAILURE</t>
        </is>
      </c>
      <c r="O399" s="59" t="n">
        <v>45940.76597222222</v>
      </c>
      <c r="P399" s="59" t="n">
        <v>45940.76965277778</v>
      </c>
      <c r="Q399" s="60" t="n">
        <v>5.3</v>
      </c>
      <c r="R399" s="60" t="n">
        <v>1.3125</v>
      </c>
      <c r="S399" t="inlineStr">
        <is>
          <t>团队模拟数据（基于公开单线数据派生）</t>
        </is>
      </c>
      <c r="T399" t="inlineStr">
        <is>
          <t>SIM-v2.2-20260807-20260804</t>
        </is>
      </c>
      <c r="U399" t="inlineStr">
        <is>
          <t>https://zenodo.org/records/17855209</t>
        </is>
      </c>
      <c r="V399" t="inlineStr">
        <is>
          <t>LINE-S02-PRE-20251010</t>
        </is>
      </c>
      <c r="W399" t="inlineStr">
        <is>
          <t>已关联</t>
        </is>
      </c>
      <c r="X399" t="inlineStr">
        <is>
          <t>按班次口径判断</t>
        </is>
      </c>
      <c r="Z399" t="inlineStr">
        <is>
          <t>否</t>
        </is>
      </c>
    </row>
    <row r="400">
      <c r="A400" t="inlineStr">
        <is>
          <t>SIM-STOP-00399</t>
        </is>
      </c>
      <c r="B400" t="inlineStr">
        <is>
          <t>STOP-PRE-00133</t>
        </is>
      </c>
      <c r="C400" t="inlineStr">
        <is>
          <t>LINE-S03-PRE-20251010</t>
        </is>
      </c>
      <c r="D400" t="inlineStr">
        <is>
          <t>SHIFT-PRE-20251010</t>
        </is>
      </c>
      <c r="E400" t="inlineStr">
        <is>
          <t>LINE-S03</t>
        </is>
      </c>
      <c r="F400" t="inlineStr">
        <is>
          <t>改善前</t>
        </is>
      </c>
      <c r="G400" s="57" t="n">
        <v>45940</v>
      </c>
      <c r="H400" t="inlineStr">
        <is>
          <t>音频模组系列</t>
        </is>
      </c>
      <c r="I400" t="inlineStr">
        <is>
          <t>KK250</t>
        </is>
      </c>
      <c r="J400" t="inlineStr">
        <is>
          <t>FAILURE</t>
        </is>
      </c>
      <c r="K400" t="inlineStr">
        <is>
          <t>Unplanned</t>
        </is>
      </c>
      <c r="L400" t="inlineStr">
        <is>
          <t>DRYER</t>
        </is>
      </c>
      <c r="M400" t="inlineStr">
        <is>
          <t>烘干/固化工位</t>
        </is>
      </c>
      <c r="N400" t="inlineStr">
        <is>
          <t>AUTOMATION FAILURE</t>
        </is>
      </c>
      <c r="O400" s="59" t="n">
        <v>45940.77986111111</v>
      </c>
      <c r="P400" s="59" t="n">
        <v>45940.78270833333</v>
      </c>
      <c r="Q400" s="60" t="n">
        <v>4.1</v>
      </c>
      <c r="R400" s="60" t="n">
        <v>1.0127</v>
      </c>
      <c r="S400" t="inlineStr">
        <is>
          <t>团队模拟数据（基于公开单线数据派生）</t>
        </is>
      </c>
      <c r="T400" t="inlineStr">
        <is>
          <t>SIM-v2.2-20260807-20260804</t>
        </is>
      </c>
      <c r="U400" t="inlineStr">
        <is>
          <t>https://zenodo.org/records/17855209</t>
        </is>
      </c>
      <c r="V400" t="inlineStr">
        <is>
          <t>LINE-S03-PRE-20251010</t>
        </is>
      </c>
      <c r="W400" t="inlineStr">
        <is>
          <t>已关联</t>
        </is>
      </c>
      <c r="X400" t="inlineStr">
        <is>
          <t>按班次口径判断</t>
        </is>
      </c>
      <c r="Z400" t="inlineStr">
        <is>
          <t>否</t>
        </is>
      </c>
    </row>
    <row r="401">
      <c r="A401" t="inlineStr">
        <is>
          <t>SIM-STOP-00400</t>
        </is>
      </c>
      <c r="B401" t="inlineStr">
        <is>
          <t>STOP-PRE-00134</t>
        </is>
      </c>
      <c r="C401" t="inlineStr">
        <is>
          <t>LINE-S01-PRE-20251010</t>
        </is>
      </c>
      <c r="D401" t="inlineStr">
        <is>
          <t>SHIFT-PRE-20251010</t>
        </is>
      </c>
      <c r="E401" t="inlineStr">
        <is>
          <t>LINE-S01</t>
        </is>
      </c>
      <c r="F401" t="inlineStr">
        <is>
          <t>改善前</t>
        </is>
      </c>
      <c r="G401" s="57" t="n">
        <v>45940</v>
      </c>
      <c r="H401" t="inlineStr">
        <is>
          <t>智能终端系列</t>
        </is>
      </c>
      <c r="I401" t="inlineStr">
        <is>
          <t>KK250</t>
        </is>
      </c>
      <c r="J401" t="inlineStr">
        <is>
          <t>FAILURE</t>
        </is>
      </c>
      <c r="K401" t="inlineStr">
        <is>
          <t>Unplanned</t>
        </is>
      </c>
      <c r="L401" t="inlineStr">
        <is>
          <t>DRYER</t>
        </is>
      </c>
      <c r="M401" t="inlineStr">
        <is>
          <t>烘干/固化工位</t>
        </is>
      </c>
      <c r="N401" t="inlineStr">
        <is>
          <t>AUTOMATION FAILURE</t>
        </is>
      </c>
      <c r="O401" s="59" t="n">
        <v>45940.77013888889</v>
      </c>
      <c r="P401" s="59" t="n">
        <v>45940.77194444444</v>
      </c>
      <c r="Q401" s="60" t="n">
        <v>2.6</v>
      </c>
      <c r="R401" s="60" t="n">
        <v>0.8379</v>
      </c>
      <c r="S401" t="inlineStr">
        <is>
          <t>团队模拟数据（基于公开单线数据派生）</t>
        </is>
      </c>
      <c r="T401" t="inlineStr">
        <is>
          <t>SIM-v2.2-20260807-20260804</t>
        </is>
      </c>
      <c r="U401" t="inlineStr">
        <is>
          <t>https://zenodo.org/records/17855209</t>
        </is>
      </c>
      <c r="V401" t="inlineStr">
        <is>
          <t>LINE-S01-PRE-20251010</t>
        </is>
      </c>
      <c r="W401" t="inlineStr">
        <is>
          <t>已关联</t>
        </is>
      </c>
      <c r="X401" t="inlineStr">
        <is>
          <t>按班次口径判断</t>
        </is>
      </c>
      <c r="Z401" t="inlineStr">
        <is>
          <t>否</t>
        </is>
      </c>
    </row>
    <row r="402">
      <c r="A402" t="inlineStr">
        <is>
          <t>SIM-STOP-00401</t>
        </is>
      </c>
      <c r="B402" t="inlineStr">
        <is>
          <t>STOP-PRE-00134</t>
        </is>
      </c>
      <c r="C402" t="inlineStr">
        <is>
          <t>LINE-S02-PRE-20251010</t>
        </is>
      </c>
      <c r="D402" t="inlineStr">
        <is>
          <t>SHIFT-PRE-20251010</t>
        </is>
      </c>
      <c r="E402" t="inlineStr">
        <is>
          <t>LINE-S02</t>
        </is>
      </c>
      <c r="F402" t="inlineStr">
        <is>
          <t>改善前</t>
        </is>
      </c>
      <c r="G402" s="57" t="n">
        <v>45940</v>
      </c>
      <c r="H402" t="inlineStr">
        <is>
          <t>视觉设备系列</t>
        </is>
      </c>
      <c r="I402" t="inlineStr">
        <is>
          <t>KK250</t>
        </is>
      </c>
      <c r="J402" t="inlineStr">
        <is>
          <t>FAILURE</t>
        </is>
      </c>
      <c r="K402" t="inlineStr">
        <is>
          <t>Unplanned</t>
        </is>
      </c>
      <c r="L402" t="inlineStr">
        <is>
          <t>DRYER</t>
        </is>
      </c>
      <c r="M402" t="inlineStr">
        <is>
          <t>烘干/固化工位</t>
        </is>
      </c>
      <c r="N402" t="inlineStr">
        <is>
          <t>AUTOMATION FAILURE</t>
        </is>
      </c>
      <c r="O402" s="59" t="n">
        <v>45940.78402777778</v>
      </c>
      <c r="P402" s="59" t="n">
        <v>45940.78694444444</v>
      </c>
      <c r="Q402" s="60" t="n">
        <v>4.2</v>
      </c>
      <c r="R402" s="60" t="n">
        <v>1.365</v>
      </c>
      <c r="S402" t="inlineStr">
        <is>
          <t>团队模拟数据（基于公开单线数据派生）</t>
        </is>
      </c>
      <c r="T402" t="inlineStr">
        <is>
          <t>SIM-v2.2-20260807-20260804</t>
        </is>
      </c>
      <c r="U402" t="inlineStr">
        <is>
          <t>https://zenodo.org/records/17855209</t>
        </is>
      </c>
      <c r="V402" t="inlineStr">
        <is>
          <t>LINE-S02-PRE-20251010</t>
        </is>
      </c>
      <c r="W402" t="inlineStr">
        <is>
          <t>已关联</t>
        </is>
      </c>
      <c r="X402" t="inlineStr">
        <is>
          <t>按班次口径判断</t>
        </is>
      </c>
      <c r="Z402" t="inlineStr">
        <is>
          <t>否</t>
        </is>
      </c>
    </row>
    <row r="403">
      <c r="A403" t="inlineStr">
        <is>
          <t>SIM-STOP-00402</t>
        </is>
      </c>
      <c r="B403" t="inlineStr">
        <is>
          <t>STOP-PRE-00134</t>
        </is>
      </c>
      <c r="C403" t="inlineStr">
        <is>
          <t>LINE-S03-PRE-20251010</t>
        </is>
      </c>
      <c r="D403" t="inlineStr">
        <is>
          <t>SHIFT-PRE-20251010</t>
        </is>
      </c>
      <c r="E403" t="inlineStr">
        <is>
          <t>LINE-S03</t>
        </is>
      </c>
      <c r="F403" t="inlineStr">
        <is>
          <t>改善前</t>
        </is>
      </c>
      <c r="G403" s="57" t="n">
        <v>45940</v>
      </c>
      <c r="H403" t="inlineStr">
        <is>
          <t>音频模组系列</t>
        </is>
      </c>
      <c r="I403" t="inlineStr">
        <is>
          <t>KK250</t>
        </is>
      </c>
      <c r="J403" t="inlineStr">
        <is>
          <t>FAILURE</t>
        </is>
      </c>
      <c r="K403" t="inlineStr">
        <is>
          <t>Unplanned</t>
        </is>
      </c>
      <c r="L403" t="inlineStr">
        <is>
          <t>DRYER</t>
        </is>
      </c>
      <c r="M403" t="inlineStr">
        <is>
          <t>烘干/固化工位</t>
        </is>
      </c>
      <c r="N403" t="inlineStr">
        <is>
          <t>AUTOMATION FAILURE</t>
        </is>
      </c>
      <c r="O403" s="59" t="n">
        <v>45940.79791666667</v>
      </c>
      <c r="P403" s="59" t="n">
        <v>45940.79993055556</v>
      </c>
      <c r="Q403" s="60" t="n">
        <v>2.9</v>
      </c>
      <c r="R403" s="60" t="n">
        <v>0.9473</v>
      </c>
      <c r="S403" t="inlineStr">
        <is>
          <t>团队模拟数据（基于公开单线数据派生）</t>
        </is>
      </c>
      <c r="T403" t="inlineStr">
        <is>
          <t>SIM-v2.2-20260807-20260804</t>
        </is>
      </c>
      <c r="U403" t="inlineStr">
        <is>
          <t>https://zenodo.org/records/17855209</t>
        </is>
      </c>
      <c r="V403" t="inlineStr">
        <is>
          <t>LINE-S03-PRE-20251010</t>
        </is>
      </c>
      <c r="W403" t="inlineStr">
        <is>
          <t>已关联</t>
        </is>
      </c>
      <c r="X403" t="inlineStr">
        <is>
          <t>按班次口径判断</t>
        </is>
      </c>
      <c r="Z403" t="inlineStr">
        <is>
          <t>否</t>
        </is>
      </c>
    </row>
    <row r="404">
      <c r="A404" t="inlineStr">
        <is>
          <t>SIM-STOP-00403</t>
        </is>
      </c>
      <c r="B404" t="inlineStr">
        <is>
          <t>STOP-PRE-00135</t>
        </is>
      </c>
      <c r="C404" t="inlineStr">
        <is>
          <t>LINE-S01-PRE-20251010</t>
        </is>
      </c>
      <c r="D404" t="inlineStr">
        <is>
          <t>SHIFT-PRE-20251010</t>
        </is>
      </c>
      <c r="E404" t="inlineStr">
        <is>
          <t>LINE-S01</t>
        </is>
      </c>
      <c r="F404" t="inlineStr">
        <is>
          <t>改善前</t>
        </is>
      </c>
      <c r="G404" s="57" t="n">
        <v>45940</v>
      </c>
      <c r="H404" t="inlineStr">
        <is>
          <t>智能终端系列</t>
        </is>
      </c>
      <c r="I404" t="inlineStr">
        <is>
          <t>KK250</t>
        </is>
      </c>
      <c r="J404" t="inlineStr">
        <is>
          <t>OPERATIONAL</t>
        </is>
      </c>
      <c r="K404" t="inlineStr">
        <is>
          <t>Planned - Included in OEE</t>
        </is>
      </c>
      <c r="L404" t="inlineStr">
        <is>
          <t>EXTRUDER PRESS</t>
        </is>
      </c>
      <c r="M404" t="inlineStr">
        <is>
          <t>主加工工位</t>
        </is>
      </c>
      <c r="N404" t="inlineStr">
        <is>
          <t>CLEANING</t>
        </is>
      </c>
      <c r="O404" s="59" t="n">
        <v>45940.77430555555</v>
      </c>
      <c r="P404" s="59" t="n">
        <v>45940.79076388889</v>
      </c>
      <c r="Q404" s="60" t="n">
        <v>23.7</v>
      </c>
      <c r="R404" s="60" t="n">
        <v>0.9497</v>
      </c>
      <c r="S404" t="inlineStr">
        <is>
          <t>团队模拟数据（基于公开单线数据派生）</t>
        </is>
      </c>
      <c r="T404" t="inlineStr">
        <is>
          <t>SIM-v2.2-20260807-20260804</t>
        </is>
      </c>
      <c r="U404" t="inlineStr">
        <is>
          <t>https://zenodo.org/records/17855209</t>
        </is>
      </c>
      <c r="V404" t="inlineStr">
        <is>
          <t>LINE-S01-PRE-20251010</t>
        </is>
      </c>
      <c r="W404" t="inlineStr">
        <is>
          <t>已关联</t>
        </is>
      </c>
      <c r="X404" t="inlineStr">
        <is>
          <t>按班次口径判断</t>
        </is>
      </c>
      <c r="Z404" t="inlineStr">
        <is>
          <t>否</t>
        </is>
      </c>
    </row>
    <row r="405">
      <c r="A405" t="inlineStr">
        <is>
          <t>SIM-STOP-00404</t>
        </is>
      </c>
      <c r="B405" t="inlineStr">
        <is>
          <t>STOP-PRE-00135</t>
        </is>
      </c>
      <c r="C405" t="inlineStr">
        <is>
          <t>LINE-S02-PRE-20251010</t>
        </is>
      </c>
      <c r="D405" t="inlineStr">
        <is>
          <t>SHIFT-PRE-20251010</t>
        </is>
      </c>
      <c r="E405" t="inlineStr">
        <is>
          <t>LINE-S02</t>
        </is>
      </c>
      <c r="F405" t="inlineStr">
        <is>
          <t>改善前</t>
        </is>
      </c>
      <c r="G405" s="57" t="n">
        <v>45940</v>
      </c>
      <c r="H405" t="inlineStr">
        <is>
          <t>视觉设备系列</t>
        </is>
      </c>
      <c r="I405" t="inlineStr">
        <is>
          <t>KK250</t>
        </is>
      </c>
      <c r="J405" t="inlineStr">
        <is>
          <t>OPERATIONAL</t>
        </is>
      </c>
      <c r="K405" t="inlineStr">
        <is>
          <t>Planned - Included in OEE</t>
        </is>
      </c>
      <c r="L405" t="inlineStr">
        <is>
          <t>EXTRUDER PRESS</t>
        </is>
      </c>
      <c r="M405" t="inlineStr">
        <is>
          <t>主加工工位</t>
        </is>
      </c>
      <c r="N405" t="inlineStr">
        <is>
          <t>CLEANING</t>
        </is>
      </c>
      <c r="O405" s="59" t="n">
        <v>45940.78819444445</v>
      </c>
      <c r="P405" s="59" t="n">
        <v>45940.80680555556</v>
      </c>
      <c r="Q405" s="60" t="n">
        <v>26.8</v>
      </c>
      <c r="R405" s="60" t="n">
        <v>1.071</v>
      </c>
      <c r="S405" t="inlineStr">
        <is>
          <t>团队模拟数据（基于公开单线数据派生）</t>
        </is>
      </c>
      <c r="T405" t="inlineStr">
        <is>
          <t>SIM-v2.2-20260807-20260804</t>
        </is>
      </c>
      <c r="U405" t="inlineStr">
        <is>
          <t>https://zenodo.org/records/17855209</t>
        </is>
      </c>
      <c r="V405" t="inlineStr">
        <is>
          <t>LINE-S02-PRE-20251010</t>
        </is>
      </c>
      <c r="W405" t="inlineStr">
        <is>
          <t>已关联</t>
        </is>
      </c>
      <c r="X405" t="inlineStr">
        <is>
          <t>按班次口径判断</t>
        </is>
      </c>
      <c r="Z405" t="inlineStr">
        <is>
          <t>否</t>
        </is>
      </c>
    </row>
    <row r="406">
      <c r="A406" t="inlineStr">
        <is>
          <t>SIM-STOP-00405</t>
        </is>
      </c>
      <c r="B406" t="inlineStr">
        <is>
          <t>STOP-PRE-00135</t>
        </is>
      </c>
      <c r="C406" t="inlineStr">
        <is>
          <t>LINE-S03-PRE-20251010</t>
        </is>
      </c>
      <c r="D406" t="inlineStr">
        <is>
          <t>SHIFT-PRE-20251010</t>
        </is>
      </c>
      <c r="E406" t="inlineStr">
        <is>
          <t>LINE-S03</t>
        </is>
      </c>
      <c r="F406" t="inlineStr">
        <is>
          <t>改善前</t>
        </is>
      </c>
      <c r="G406" s="57" t="n">
        <v>45940</v>
      </c>
      <c r="H406" t="inlineStr">
        <is>
          <t>音频模组系列</t>
        </is>
      </c>
      <c r="I406" t="inlineStr">
        <is>
          <t>KK250</t>
        </is>
      </c>
      <c r="J406" t="inlineStr">
        <is>
          <t>OPERATIONAL</t>
        </is>
      </c>
      <c r="K406" t="inlineStr">
        <is>
          <t>Planned - Included in OEE</t>
        </is>
      </c>
      <c r="L406" t="inlineStr">
        <is>
          <t>EXTRUDER PRESS</t>
        </is>
      </c>
      <c r="M406" t="inlineStr">
        <is>
          <t>主加工工位</t>
        </is>
      </c>
      <c r="N406" t="inlineStr">
        <is>
          <t>CLEANING</t>
        </is>
      </c>
      <c r="O406" s="59" t="n">
        <v>45940.80208333334</v>
      </c>
      <c r="P406" s="59" t="n">
        <v>45940.81951388889</v>
      </c>
      <c r="Q406" s="60" t="n">
        <v>25.1</v>
      </c>
      <c r="R406" s="60" t="n">
        <v>1.0056</v>
      </c>
      <c r="S406" t="inlineStr">
        <is>
          <t>团队模拟数据（基于公开单线数据派生）</t>
        </is>
      </c>
      <c r="T406" t="inlineStr">
        <is>
          <t>SIM-v2.2-20260807-20260804</t>
        </is>
      </c>
      <c r="U406" t="inlineStr">
        <is>
          <t>https://zenodo.org/records/17855209</t>
        </is>
      </c>
      <c r="V406" t="inlineStr">
        <is>
          <t>LINE-S03-PRE-20251010</t>
        </is>
      </c>
      <c r="W406" t="inlineStr">
        <is>
          <t>已关联</t>
        </is>
      </c>
      <c r="X406" t="inlineStr">
        <is>
          <t>按班次口径判断</t>
        </is>
      </c>
      <c r="Z406" t="inlineStr">
        <is>
          <t>否</t>
        </is>
      </c>
    </row>
    <row r="407">
      <c r="A407" t="inlineStr">
        <is>
          <t>SIM-STOP-00406</t>
        </is>
      </c>
      <c r="B407" t="inlineStr">
        <is>
          <t>STOP-PRE-00136</t>
        </is>
      </c>
      <c r="C407" t="inlineStr">
        <is>
          <t>LINE-S01-PRE-20251013</t>
        </is>
      </c>
      <c r="D407" t="inlineStr">
        <is>
          <t>SHIFT-PRE-20251013</t>
        </is>
      </c>
      <c r="E407" t="inlineStr">
        <is>
          <t>LINE-S01</t>
        </is>
      </c>
      <c r="F407" t="inlineStr">
        <is>
          <t>改善前</t>
        </is>
      </c>
      <c r="G407" s="57" t="n">
        <v>45943</v>
      </c>
      <c r="H407" t="inlineStr">
        <is>
          <t>智能终端系列</t>
        </is>
      </c>
      <c r="I407" t="inlineStr">
        <is>
          <t>KK250</t>
        </is>
      </c>
      <c r="J407" t="inlineStr">
        <is>
          <t>OPERATIONAL</t>
        </is>
      </c>
      <c r="K407" t="inlineStr">
        <is>
          <t>Planned - Included in OEE</t>
        </is>
      </c>
      <c r="L407" t="inlineStr">
        <is>
          <t>EXTRUDER PRESS</t>
        </is>
      </c>
      <c r="M407" t="inlineStr">
        <is>
          <t>主加工工位</t>
        </is>
      </c>
      <c r="N407" t="inlineStr">
        <is>
          <t>CLEANING</t>
        </is>
      </c>
      <c r="O407" s="59" t="n">
        <v>45943.46875</v>
      </c>
      <c r="P407" s="59" t="n">
        <v>45943.47305555556</v>
      </c>
      <c r="Q407" s="60" t="n">
        <v>6.2</v>
      </c>
      <c r="R407" s="60" t="n">
        <v>0.9871</v>
      </c>
      <c r="S407" t="inlineStr">
        <is>
          <t>团队模拟数据（基于公开单线数据派生）</t>
        </is>
      </c>
      <c r="T407" t="inlineStr">
        <is>
          <t>SIM-v2.2-20260807-20260804</t>
        </is>
      </c>
      <c r="U407" t="inlineStr">
        <is>
          <t>https://zenodo.org/records/17855209</t>
        </is>
      </c>
      <c r="V407" t="inlineStr">
        <is>
          <t>LINE-S01-PRE-20251013</t>
        </is>
      </c>
      <c r="W407" t="inlineStr">
        <is>
          <t>已关联</t>
        </is>
      </c>
      <c r="X407" t="inlineStr">
        <is>
          <t>按班次口径判断</t>
        </is>
      </c>
      <c r="Z407" t="inlineStr">
        <is>
          <t>否</t>
        </is>
      </c>
    </row>
    <row r="408">
      <c r="A408" t="inlineStr">
        <is>
          <t>SIM-STOP-00407</t>
        </is>
      </c>
      <c r="B408" t="inlineStr">
        <is>
          <t>STOP-PRE-00136</t>
        </is>
      </c>
      <c r="C408" t="inlineStr">
        <is>
          <t>LINE-S02-PRE-20251013</t>
        </is>
      </c>
      <c r="D408" t="inlineStr">
        <is>
          <t>SHIFT-PRE-20251013</t>
        </is>
      </c>
      <c r="E408" t="inlineStr">
        <is>
          <t>LINE-S02</t>
        </is>
      </c>
      <c r="F408" t="inlineStr">
        <is>
          <t>改善前</t>
        </is>
      </c>
      <c r="G408" s="57" t="n">
        <v>45943</v>
      </c>
      <c r="H408" t="inlineStr">
        <is>
          <t>视觉设备系列</t>
        </is>
      </c>
      <c r="I408" t="inlineStr">
        <is>
          <t>KK250</t>
        </is>
      </c>
      <c r="J408" t="inlineStr">
        <is>
          <t>OPERATIONAL</t>
        </is>
      </c>
      <c r="K408" t="inlineStr">
        <is>
          <t>Planned - Included in OEE</t>
        </is>
      </c>
      <c r="L408" t="inlineStr">
        <is>
          <t>EXTRUDER PRESS</t>
        </is>
      </c>
      <c r="M408" t="inlineStr">
        <is>
          <t>主加工工位</t>
        </is>
      </c>
      <c r="N408" t="inlineStr">
        <is>
          <t>CLEANING</t>
        </is>
      </c>
      <c r="O408" s="59" t="n">
        <v>45943.48263888889</v>
      </c>
      <c r="P408" s="59" t="n">
        <v>45943.48701388889</v>
      </c>
      <c r="Q408" s="60" t="n">
        <v>6.3</v>
      </c>
      <c r="R408" s="60" t="n">
        <v>1.003</v>
      </c>
      <c r="S408" t="inlineStr">
        <is>
          <t>团队模拟数据（基于公开单线数据派生）</t>
        </is>
      </c>
      <c r="T408" t="inlineStr">
        <is>
          <t>SIM-v2.2-20260807-20260804</t>
        </is>
      </c>
      <c r="U408" t="inlineStr">
        <is>
          <t>https://zenodo.org/records/17855209</t>
        </is>
      </c>
      <c r="V408" t="inlineStr">
        <is>
          <t>LINE-S02-PRE-20251013</t>
        </is>
      </c>
      <c r="W408" t="inlineStr">
        <is>
          <t>已关联</t>
        </is>
      </c>
      <c r="X408" t="inlineStr">
        <is>
          <t>按班次口径判断</t>
        </is>
      </c>
      <c r="Z408" t="inlineStr">
        <is>
          <t>否</t>
        </is>
      </c>
    </row>
    <row r="409">
      <c r="A409" t="inlineStr">
        <is>
          <t>SIM-STOP-00408</t>
        </is>
      </c>
      <c r="B409" t="inlineStr">
        <is>
          <t>STOP-PRE-00136</t>
        </is>
      </c>
      <c r="C409" t="inlineStr">
        <is>
          <t>LINE-S03-PRE-20251013</t>
        </is>
      </c>
      <c r="D409" t="inlineStr">
        <is>
          <t>SHIFT-PRE-20251013</t>
        </is>
      </c>
      <c r="E409" t="inlineStr">
        <is>
          <t>LINE-S03</t>
        </is>
      </c>
      <c r="F409" t="inlineStr">
        <is>
          <t>改善前</t>
        </is>
      </c>
      <c r="G409" s="57" t="n">
        <v>45943</v>
      </c>
      <c r="H409" t="inlineStr">
        <is>
          <t>音频模组系列</t>
        </is>
      </c>
      <c r="I409" t="inlineStr">
        <is>
          <t>KK250</t>
        </is>
      </c>
      <c r="J409" t="inlineStr">
        <is>
          <t>OPERATIONAL</t>
        </is>
      </c>
      <c r="K409" t="inlineStr">
        <is>
          <t>Planned - Included in OEE</t>
        </is>
      </c>
      <c r="L409" t="inlineStr">
        <is>
          <t>EXTRUDER PRESS</t>
        </is>
      </c>
      <c r="M409" t="inlineStr">
        <is>
          <t>主加工工位</t>
        </is>
      </c>
      <c r="N409" t="inlineStr">
        <is>
          <t>CLEANING</t>
        </is>
      </c>
      <c r="O409" s="59" t="n">
        <v>45943.49652777778</v>
      </c>
      <c r="P409" s="59" t="n">
        <v>45943.50111111111</v>
      </c>
      <c r="Q409" s="60" t="n">
        <v>6.6</v>
      </c>
      <c r="R409" s="60" t="n">
        <v>1.0444</v>
      </c>
      <c r="S409" t="inlineStr">
        <is>
          <t>团队模拟数据（基于公开单线数据派生）</t>
        </is>
      </c>
      <c r="T409" t="inlineStr">
        <is>
          <t>SIM-v2.2-20260807-20260804</t>
        </is>
      </c>
      <c r="U409" t="inlineStr">
        <is>
          <t>https://zenodo.org/records/17855209</t>
        </is>
      </c>
      <c r="V409" t="inlineStr">
        <is>
          <t>LINE-S03-PRE-20251013</t>
        </is>
      </c>
      <c r="W409" t="inlineStr">
        <is>
          <t>已关联</t>
        </is>
      </c>
      <c r="X409" t="inlineStr">
        <is>
          <t>按班次口径判断</t>
        </is>
      </c>
      <c r="Z409" t="inlineStr">
        <is>
          <t>否</t>
        </is>
      </c>
    </row>
    <row r="410">
      <c r="A410" t="inlineStr">
        <is>
          <t>SIM-STOP-00409</t>
        </is>
      </c>
      <c r="B410" t="inlineStr">
        <is>
          <t>STOP-PRE-00137</t>
        </is>
      </c>
      <c r="C410" t="inlineStr">
        <is>
          <t>LINE-S01-PRE-20251013</t>
        </is>
      </c>
      <c r="D410" t="inlineStr">
        <is>
          <t>SHIFT-PRE-20251013</t>
        </is>
      </c>
      <c r="E410" t="inlineStr">
        <is>
          <t>LINE-S01</t>
        </is>
      </c>
      <c r="F410" t="inlineStr">
        <is>
          <t>改善前</t>
        </is>
      </c>
      <c r="G410" s="57" t="n">
        <v>45943</v>
      </c>
      <c r="H410" t="inlineStr">
        <is>
          <t>智能终端系列</t>
        </is>
      </c>
      <c r="I410" t="inlineStr">
        <is>
          <t>KK250</t>
        </is>
      </c>
      <c r="J410" t="inlineStr">
        <is>
          <t>FAILURE</t>
        </is>
      </c>
      <c r="K410" t="inlineStr">
        <is>
          <t>Unplanned</t>
        </is>
      </c>
      <c r="L410" t="inlineStr">
        <is>
          <t>SILO</t>
        </is>
      </c>
      <c r="M410" t="inlineStr">
        <is>
          <t>供料系统</t>
        </is>
      </c>
      <c r="N410" t="inlineStr">
        <is>
          <t>AUTOMATION FAILURE</t>
        </is>
      </c>
      <c r="O410" s="59" t="n">
        <v>45943.475</v>
      </c>
      <c r="P410" s="59" t="n">
        <v>45943.47715277778</v>
      </c>
      <c r="Q410" s="60" t="n">
        <v>3.1</v>
      </c>
      <c r="R410" s="60" t="n">
        <v>0.8477</v>
      </c>
      <c r="S410" t="inlineStr">
        <is>
          <t>团队模拟数据（基于公开单线数据派生）</t>
        </is>
      </c>
      <c r="T410" t="inlineStr">
        <is>
          <t>SIM-v2.2-20260807-20260804</t>
        </is>
      </c>
      <c r="U410" t="inlineStr">
        <is>
          <t>https://zenodo.org/records/17855209</t>
        </is>
      </c>
      <c r="V410" t="inlineStr">
        <is>
          <t>LINE-S01-PRE-20251013</t>
        </is>
      </c>
      <c r="W410" t="inlineStr">
        <is>
          <t>已关联</t>
        </is>
      </c>
      <c r="X410" t="inlineStr">
        <is>
          <t>按班次口径判断</t>
        </is>
      </c>
      <c r="Z410" t="inlineStr">
        <is>
          <t>否</t>
        </is>
      </c>
    </row>
    <row r="411">
      <c r="A411" t="inlineStr">
        <is>
          <t>SIM-STOP-00410</t>
        </is>
      </c>
      <c r="B411" t="inlineStr">
        <is>
          <t>STOP-PRE-00137</t>
        </is>
      </c>
      <c r="C411" t="inlineStr">
        <is>
          <t>LINE-S02-PRE-20251013</t>
        </is>
      </c>
      <c r="D411" t="inlineStr">
        <is>
          <t>SHIFT-PRE-20251013</t>
        </is>
      </c>
      <c r="E411" t="inlineStr">
        <is>
          <t>LINE-S02</t>
        </is>
      </c>
      <c r="F411" t="inlineStr">
        <is>
          <t>改善前</t>
        </is>
      </c>
      <c r="G411" s="57" t="n">
        <v>45943</v>
      </c>
      <c r="H411" t="inlineStr">
        <is>
          <t>视觉设备系列</t>
        </is>
      </c>
      <c r="I411" t="inlineStr">
        <is>
          <t>KK250</t>
        </is>
      </c>
      <c r="J411" t="inlineStr">
        <is>
          <t>FAILURE</t>
        </is>
      </c>
      <c r="K411" t="inlineStr">
        <is>
          <t>Unplanned</t>
        </is>
      </c>
      <c r="L411" t="inlineStr">
        <is>
          <t>SILO</t>
        </is>
      </c>
      <c r="M411" t="inlineStr">
        <is>
          <t>供料系统</t>
        </is>
      </c>
      <c r="N411" t="inlineStr">
        <is>
          <t>AUTOMATION FAILURE</t>
        </is>
      </c>
      <c r="O411" s="59" t="n">
        <v>45943.48888888889</v>
      </c>
      <c r="P411" s="59" t="n">
        <v>45943.49243055555</v>
      </c>
      <c r="Q411" s="60" t="n">
        <v>5.1</v>
      </c>
      <c r="R411" s="60" t="n">
        <v>1.38</v>
      </c>
      <c r="S411" t="inlineStr">
        <is>
          <t>团队模拟数据（基于公开单线数据派生）</t>
        </is>
      </c>
      <c r="T411" t="inlineStr">
        <is>
          <t>SIM-v2.2-20260807-20260804</t>
        </is>
      </c>
      <c r="U411" t="inlineStr">
        <is>
          <t>https://zenodo.org/records/17855209</t>
        </is>
      </c>
      <c r="V411" t="inlineStr">
        <is>
          <t>LINE-S02-PRE-20251013</t>
        </is>
      </c>
      <c r="W411" t="inlineStr">
        <is>
          <t>已关联</t>
        </is>
      </c>
      <c r="X411" t="inlineStr">
        <is>
          <t>按班次口径判断</t>
        </is>
      </c>
      <c r="Z411" t="inlineStr">
        <is>
          <t>否</t>
        </is>
      </c>
    </row>
    <row r="412">
      <c r="A412" t="inlineStr">
        <is>
          <t>SIM-STOP-00411</t>
        </is>
      </c>
      <c r="B412" t="inlineStr">
        <is>
          <t>STOP-PRE-00137</t>
        </is>
      </c>
      <c r="C412" t="inlineStr">
        <is>
          <t>LINE-S03-PRE-20251013</t>
        </is>
      </c>
      <c r="D412" t="inlineStr">
        <is>
          <t>SHIFT-PRE-20251013</t>
        </is>
      </c>
      <c r="E412" t="inlineStr">
        <is>
          <t>LINE-S03</t>
        </is>
      </c>
      <c r="F412" t="inlineStr">
        <is>
          <t>改善前</t>
        </is>
      </c>
      <c r="G412" s="57" t="n">
        <v>45943</v>
      </c>
      <c r="H412" t="inlineStr">
        <is>
          <t>音频模组系列</t>
        </is>
      </c>
      <c r="I412" t="inlineStr">
        <is>
          <t>KK250</t>
        </is>
      </c>
      <c r="J412" t="inlineStr">
        <is>
          <t>FAILURE</t>
        </is>
      </c>
      <c r="K412" t="inlineStr">
        <is>
          <t>Unplanned</t>
        </is>
      </c>
      <c r="L412" t="inlineStr">
        <is>
          <t>SILO</t>
        </is>
      </c>
      <c r="M412" t="inlineStr">
        <is>
          <t>供料系统</t>
        </is>
      </c>
      <c r="N412" t="inlineStr">
        <is>
          <t>AUTOMATION FAILURE</t>
        </is>
      </c>
      <c r="O412" s="59" t="n">
        <v>45943.50277777778</v>
      </c>
      <c r="P412" s="59" t="n">
        <v>45943.50520833334</v>
      </c>
      <c r="Q412" s="60" t="n">
        <v>3.5</v>
      </c>
      <c r="R412" s="60" t="n">
        <v>0.9582000000000001</v>
      </c>
      <c r="S412" t="inlineStr">
        <is>
          <t>团队模拟数据（基于公开单线数据派生）</t>
        </is>
      </c>
      <c r="T412" t="inlineStr">
        <is>
          <t>SIM-v2.2-20260807-20260804</t>
        </is>
      </c>
      <c r="U412" t="inlineStr">
        <is>
          <t>https://zenodo.org/records/17855209</t>
        </is>
      </c>
      <c r="V412" t="inlineStr">
        <is>
          <t>LINE-S03-PRE-20251013</t>
        </is>
      </c>
      <c r="W412" t="inlineStr">
        <is>
          <t>已关联</t>
        </is>
      </c>
      <c r="X412" t="inlineStr">
        <is>
          <t>按班次口径判断</t>
        </is>
      </c>
      <c r="Z412" t="inlineStr">
        <is>
          <t>否</t>
        </is>
      </c>
    </row>
    <row r="413">
      <c r="A413" t="inlineStr">
        <is>
          <t>SIM-STOP-00412</t>
        </is>
      </c>
      <c r="B413" t="inlineStr">
        <is>
          <t>STOP-PRE-00138</t>
        </is>
      </c>
      <c r="C413" t="inlineStr">
        <is>
          <t>LINE-S01-PRE-20251013</t>
        </is>
      </c>
      <c r="D413" t="inlineStr">
        <is>
          <t>SHIFT-PRE-20251013</t>
        </is>
      </c>
      <c r="E413" t="inlineStr">
        <is>
          <t>LINE-S01</t>
        </is>
      </c>
      <c r="F413" t="inlineStr">
        <is>
          <t>改善前</t>
        </is>
      </c>
      <c r="G413" s="57" t="n">
        <v>45943</v>
      </c>
      <c r="H413" t="inlineStr">
        <is>
          <t>智能终端系列</t>
        </is>
      </c>
      <c r="I413" t="inlineStr">
        <is>
          <t>KK200-1</t>
        </is>
      </c>
      <c r="J413" t="inlineStr">
        <is>
          <t>SETUPS-CHANGEOVERS</t>
        </is>
      </c>
      <c r="K413" t="inlineStr">
        <is>
          <t>Planned - Included in OEE</t>
        </is>
      </c>
      <c r="L413" t="inlineStr">
        <is>
          <t>EXTRUDER PRESS</t>
        </is>
      </c>
      <c r="M413" t="inlineStr">
        <is>
          <t>主加工工位</t>
        </is>
      </c>
      <c r="N413" t="inlineStr">
        <is>
          <t>MATERIAL CHANGEOVER</t>
        </is>
      </c>
      <c r="O413" s="59" t="n">
        <v>45943.48333333333</v>
      </c>
      <c r="P413" s="59" t="n">
        <v>45943.49597222222</v>
      </c>
      <c r="Q413" s="60" t="n">
        <v>18.2</v>
      </c>
      <c r="R413" s="60" t="n">
        <v>0.9604</v>
      </c>
      <c r="S413" t="inlineStr">
        <is>
          <t>团队模拟数据（基于公开单线数据派生）</t>
        </is>
      </c>
      <c r="T413" t="inlineStr">
        <is>
          <t>SIM-v2.2-20260807-20260804</t>
        </is>
      </c>
      <c r="U413" t="inlineStr">
        <is>
          <t>https://zenodo.org/records/17855209</t>
        </is>
      </c>
      <c r="V413" t="inlineStr">
        <is>
          <t>LINE-S01-PRE-20251013</t>
        </is>
      </c>
      <c r="W413" t="inlineStr">
        <is>
          <t>已关联</t>
        </is>
      </c>
      <c r="X413" t="inlineStr">
        <is>
          <t>按班次口径判断</t>
        </is>
      </c>
      <c r="Z413" t="inlineStr">
        <is>
          <t>是</t>
        </is>
      </c>
      <c r="AA413">
        <f>IFERROR(VLOOKUP(N413,'18_换产标准_模拟'!$B$2:$F$4,3,FALSE),"")</f>
        <v/>
      </c>
      <c r="AB413">
        <f>IFERROR(MAX(Q413-AA413,0),"")</f>
        <v/>
      </c>
      <c r="AC413">
        <f>IFERROR(IF(AB413=0,"达标",IF(AB413&lt;=VLOOKUP(N413,'18_换产标准_模拟'!$B$2:$F$4,4,FALSE)-VLOOKUP(N413,'18_换产标准_模拟'!$B$2:$F$4,3,FALSE),"轻微超时",IF(AB413&lt;=VLOOKUP(N413,'18_换产标准_模拟'!$B$2:$F$4,5,FALSE)-VLOOKUP(N413,'18_换产标准_模拟'!$B$2:$F$4,3,FALSE),"超时","严重超时"))),"")</f>
        <v/>
      </c>
      <c r="AD413">
        <f>IFERROR(INDEX('18_换产标准_模拟'!$A$2:$A$4,MATCH(N413,'18_换产标准_模拟'!$B$2:$B$4,0)),"")</f>
        <v/>
      </c>
      <c r="AE413" t="inlineStr">
        <is>
          <t>团队模拟数据</t>
        </is>
      </c>
    </row>
    <row r="414">
      <c r="A414" t="inlineStr">
        <is>
          <t>SIM-STOP-00413</t>
        </is>
      </c>
      <c r="B414" t="inlineStr">
        <is>
          <t>STOP-PRE-00138</t>
        </is>
      </c>
      <c r="C414" t="inlineStr">
        <is>
          <t>LINE-S02-PRE-20251013</t>
        </is>
      </c>
      <c r="D414" t="inlineStr">
        <is>
          <t>SHIFT-PRE-20251013</t>
        </is>
      </c>
      <c r="E414" t="inlineStr">
        <is>
          <t>LINE-S02</t>
        </is>
      </c>
      <c r="F414" t="inlineStr">
        <is>
          <t>改善前</t>
        </is>
      </c>
      <c r="G414" s="57" t="n">
        <v>45943</v>
      </c>
      <c r="H414" t="inlineStr">
        <is>
          <t>视觉设备系列</t>
        </is>
      </c>
      <c r="I414" t="inlineStr">
        <is>
          <t>KK200-1</t>
        </is>
      </c>
      <c r="J414" t="inlineStr">
        <is>
          <t>SETUPS-CHANGEOVERS</t>
        </is>
      </c>
      <c r="K414" t="inlineStr">
        <is>
          <t>Planned - Included in OEE</t>
        </is>
      </c>
      <c r="L414" t="inlineStr">
        <is>
          <t>EXTRUDER PRESS</t>
        </is>
      </c>
      <c r="M414" t="inlineStr">
        <is>
          <t>主加工工位</t>
        </is>
      </c>
      <c r="N414" t="inlineStr">
        <is>
          <t>MATERIAL CHANGEOVER</t>
        </is>
      </c>
      <c r="O414" s="59" t="n">
        <v>45943.49722222222</v>
      </c>
      <c r="P414" s="59" t="n">
        <v>45943.51006944444</v>
      </c>
      <c r="Q414" s="60" t="n">
        <v>18.5</v>
      </c>
      <c r="R414" s="60" t="n">
        <v>0.9747</v>
      </c>
      <c r="S414" t="inlineStr">
        <is>
          <t>团队模拟数据（基于公开单线数据派生）</t>
        </is>
      </c>
      <c r="T414" t="inlineStr">
        <is>
          <t>SIM-v2.2-20260807-20260804</t>
        </is>
      </c>
      <c r="U414" t="inlineStr">
        <is>
          <t>https://zenodo.org/records/17855209</t>
        </is>
      </c>
      <c r="V414" t="inlineStr">
        <is>
          <t>LINE-S02-PRE-20251013</t>
        </is>
      </c>
      <c r="W414" t="inlineStr">
        <is>
          <t>已关联</t>
        </is>
      </c>
      <c r="X414" t="inlineStr">
        <is>
          <t>按班次口径判断</t>
        </is>
      </c>
      <c r="Z414" t="inlineStr">
        <is>
          <t>是</t>
        </is>
      </c>
      <c r="AA414">
        <f>IFERROR(VLOOKUP(N414,'18_换产标准_模拟'!$B$2:$F$4,3,FALSE),"")</f>
        <v/>
      </c>
      <c r="AB414">
        <f>IFERROR(MAX(Q414-AA414,0),"")</f>
        <v/>
      </c>
      <c r="AC414">
        <f>IFERROR(IF(AB414=0,"达标",IF(AB414&lt;=VLOOKUP(N414,'18_换产标准_模拟'!$B$2:$F$4,4,FALSE)-VLOOKUP(N414,'18_换产标准_模拟'!$B$2:$F$4,3,FALSE),"轻微超时",IF(AB414&lt;=VLOOKUP(N414,'18_换产标准_模拟'!$B$2:$F$4,5,FALSE)-VLOOKUP(N414,'18_换产标准_模拟'!$B$2:$F$4,3,FALSE),"超时","严重超时"))),"")</f>
        <v/>
      </c>
      <c r="AD414">
        <f>IFERROR(INDEX('18_换产标准_模拟'!$A$2:$A$4,MATCH(N414,'18_换产标准_模拟'!$B$2:$B$4,0)),"")</f>
        <v/>
      </c>
      <c r="AE414" t="inlineStr">
        <is>
          <t>团队模拟数据</t>
        </is>
      </c>
    </row>
    <row r="415">
      <c r="A415" t="inlineStr">
        <is>
          <t>SIM-STOP-00414</t>
        </is>
      </c>
      <c r="B415" t="inlineStr">
        <is>
          <t>STOP-PRE-00138</t>
        </is>
      </c>
      <c r="C415" t="inlineStr">
        <is>
          <t>LINE-S03-PRE-20251013</t>
        </is>
      </c>
      <c r="D415" t="inlineStr">
        <is>
          <t>SHIFT-PRE-20251013</t>
        </is>
      </c>
      <c r="E415" t="inlineStr">
        <is>
          <t>LINE-S03</t>
        </is>
      </c>
      <c r="F415" t="inlineStr">
        <is>
          <t>改善前</t>
        </is>
      </c>
      <c r="G415" s="57" t="n">
        <v>45943</v>
      </c>
      <c r="H415" t="inlineStr">
        <is>
          <t>音频模组系列</t>
        </is>
      </c>
      <c r="I415" t="inlineStr">
        <is>
          <t>KK200-1</t>
        </is>
      </c>
      <c r="J415" t="inlineStr">
        <is>
          <t>SETUPS-CHANGEOVERS</t>
        </is>
      </c>
      <c r="K415" t="inlineStr">
        <is>
          <t>Planned - Included in OEE</t>
        </is>
      </c>
      <c r="L415" t="inlineStr">
        <is>
          <t>EXTRUDER PRESS</t>
        </is>
      </c>
      <c r="M415" t="inlineStr">
        <is>
          <t>主加工工位</t>
        </is>
      </c>
      <c r="N415" t="inlineStr">
        <is>
          <t>MATERIAL CHANGEOVER</t>
        </is>
      </c>
      <c r="O415" s="59" t="n">
        <v>45943.51111111111</v>
      </c>
      <c r="P415" s="59" t="n">
        <v>45943.52451388889</v>
      </c>
      <c r="Q415" s="60" t="n">
        <v>19.3</v>
      </c>
      <c r="R415" s="60" t="n">
        <v>1.0167</v>
      </c>
      <c r="S415" t="inlineStr">
        <is>
          <t>团队模拟数据（基于公开单线数据派生）</t>
        </is>
      </c>
      <c r="T415" t="inlineStr">
        <is>
          <t>SIM-v2.2-20260807-20260804</t>
        </is>
      </c>
      <c r="U415" t="inlineStr">
        <is>
          <t>https://zenodo.org/records/17855209</t>
        </is>
      </c>
      <c r="V415" t="inlineStr">
        <is>
          <t>LINE-S03-PRE-20251013</t>
        </is>
      </c>
      <c r="W415" t="inlineStr">
        <is>
          <t>已关联</t>
        </is>
      </c>
      <c r="X415" t="inlineStr">
        <is>
          <t>按班次口径判断</t>
        </is>
      </c>
      <c r="Z415" t="inlineStr">
        <is>
          <t>是</t>
        </is>
      </c>
      <c r="AA415">
        <f>IFERROR(VLOOKUP(N415,'18_换产标准_模拟'!$B$2:$F$4,3,FALSE),"")</f>
        <v/>
      </c>
      <c r="AB415">
        <f>IFERROR(MAX(Q415-AA415,0),"")</f>
        <v/>
      </c>
      <c r="AC415">
        <f>IFERROR(IF(AB415=0,"达标",IF(AB415&lt;=VLOOKUP(N415,'18_换产标准_模拟'!$B$2:$F$4,4,FALSE)-VLOOKUP(N415,'18_换产标准_模拟'!$B$2:$F$4,3,FALSE),"轻微超时",IF(AB415&lt;=VLOOKUP(N415,'18_换产标准_模拟'!$B$2:$F$4,5,FALSE)-VLOOKUP(N415,'18_换产标准_模拟'!$B$2:$F$4,3,FALSE),"超时","严重超时"))),"")</f>
        <v/>
      </c>
      <c r="AD415">
        <f>IFERROR(INDEX('18_换产标准_模拟'!$A$2:$A$4,MATCH(N415,'18_换产标准_模拟'!$B$2:$B$4,0)),"")</f>
        <v/>
      </c>
      <c r="AE415" t="inlineStr">
        <is>
          <t>团队模拟数据</t>
        </is>
      </c>
    </row>
    <row r="416">
      <c r="A416" t="inlineStr">
        <is>
          <t>SIM-STOP-00415</t>
        </is>
      </c>
      <c r="B416" t="inlineStr">
        <is>
          <t>STOP-PRE-00139</t>
        </is>
      </c>
      <c r="C416" t="inlineStr">
        <is>
          <t>LINE-S01-PRE-20251013</t>
        </is>
      </c>
      <c r="D416" t="inlineStr">
        <is>
          <t>SHIFT-PRE-20251013</t>
        </is>
      </c>
      <c r="E416" t="inlineStr">
        <is>
          <t>LINE-S01</t>
        </is>
      </c>
      <c r="F416" t="inlineStr">
        <is>
          <t>改善前</t>
        </is>
      </c>
      <c r="G416" s="57" t="n">
        <v>45943</v>
      </c>
      <c r="H416" t="inlineStr">
        <is>
          <t>智能终端系列</t>
        </is>
      </c>
      <c r="I416" t="inlineStr">
        <is>
          <t>KK200-1</t>
        </is>
      </c>
      <c r="J416" t="inlineStr">
        <is>
          <t>FAILURE</t>
        </is>
      </c>
      <c r="K416" t="inlineStr">
        <is>
          <t>Unplanned</t>
        </is>
      </c>
      <c r="L416" t="inlineStr">
        <is>
          <t>HYDRAULIC ELEVATOR (UNLOADING)</t>
        </is>
      </c>
      <c r="M416" t="inlineStr">
        <is>
          <t>输送系统</t>
        </is>
      </c>
      <c r="N416" t="inlineStr">
        <is>
          <t>MECHANICAL FAILURE</t>
        </is>
      </c>
      <c r="O416" s="59" t="n">
        <v>45943.51180555556</v>
      </c>
      <c r="P416" s="59" t="n">
        <v>45943.52208333334</v>
      </c>
      <c r="Q416" s="60" t="n">
        <v>14.8</v>
      </c>
      <c r="R416" s="60" t="n">
        <v>0.9163</v>
      </c>
      <c r="S416" t="inlineStr">
        <is>
          <t>团队模拟数据（基于公开单线数据派生）</t>
        </is>
      </c>
      <c r="T416" t="inlineStr">
        <is>
          <t>SIM-v2.2-20260807-20260804</t>
        </is>
      </c>
      <c r="U416" t="inlineStr">
        <is>
          <t>https://zenodo.org/records/17855209</t>
        </is>
      </c>
      <c r="V416" t="inlineStr">
        <is>
          <t>LINE-S01-PRE-20251013</t>
        </is>
      </c>
      <c r="W416" t="inlineStr">
        <is>
          <t>已关联</t>
        </is>
      </c>
      <c r="X416" t="inlineStr">
        <is>
          <t>按班次口径判断</t>
        </is>
      </c>
      <c r="Z416" t="inlineStr">
        <is>
          <t>否</t>
        </is>
      </c>
    </row>
    <row r="417">
      <c r="A417" t="inlineStr">
        <is>
          <t>SIM-STOP-00416</t>
        </is>
      </c>
      <c r="B417" t="inlineStr">
        <is>
          <t>STOP-PRE-00139</t>
        </is>
      </c>
      <c r="C417" t="inlineStr">
        <is>
          <t>LINE-S02-PRE-20251013</t>
        </is>
      </c>
      <c r="D417" t="inlineStr">
        <is>
          <t>SHIFT-PRE-20251013</t>
        </is>
      </c>
      <c r="E417" t="inlineStr">
        <is>
          <t>LINE-S02</t>
        </is>
      </c>
      <c r="F417" t="inlineStr">
        <is>
          <t>改善前</t>
        </is>
      </c>
      <c r="G417" s="57" t="n">
        <v>45943</v>
      </c>
      <c r="H417" t="inlineStr">
        <is>
          <t>视觉设备系列</t>
        </is>
      </c>
      <c r="I417" t="inlineStr">
        <is>
          <t>KK200-1</t>
        </is>
      </c>
      <c r="J417" t="inlineStr">
        <is>
          <t>FAILURE</t>
        </is>
      </c>
      <c r="K417" t="inlineStr">
        <is>
          <t>Unplanned</t>
        </is>
      </c>
      <c r="L417" t="inlineStr">
        <is>
          <t>HYDRAULIC ELEVATOR (UNLOADING)</t>
        </is>
      </c>
      <c r="M417" t="inlineStr">
        <is>
          <t>输送系统</t>
        </is>
      </c>
      <c r="N417" t="inlineStr">
        <is>
          <t>MECHANICAL FAILURE</t>
        </is>
      </c>
      <c r="O417" s="59" t="n">
        <v>45943.52569444444</v>
      </c>
      <c r="P417" s="59" t="n">
        <v>45943.54458333334</v>
      </c>
      <c r="Q417" s="60" t="n">
        <v>27.2</v>
      </c>
      <c r="R417" s="60" t="n">
        <v>1.6781</v>
      </c>
      <c r="S417" t="inlineStr">
        <is>
          <t>团队模拟数据（基于公开单线数据派生）</t>
        </is>
      </c>
      <c r="T417" t="inlineStr">
        <is>
          <t>SIM-v2.2-20260807-20260804</t>
        </is>
      </c>
      <c r="U417" t="inlineStr">
        <is>
          <t>https://zenodo.org/records/17855209</t>
        </is>
      </c>
      <c r="V417" t="inlineStr">
        <is>
          <t>LINE-S02-PRE-20251013</t>
        </is>
      </c>
      <c r="W417" t="inlineStr">
        <is>
          <t>已关联</t>
        </is>
      </c>
      <c r="X417" t="inlineStr">
        <is>
          <t>按班次口径判断</t>
        </is>
      </c>
      <c r="Z417" t="inlineStr">
        <is>
          <t>否</t>
        </is>
      </c>
    </row>
    <row r="418">
      <c r="A418" t="inlineStr">
        <is>
          <t>SIM-STOP-00417</t>
        </is>
      </c>
      <c r="B418" t="inlineStr">
        <is>
          <t>STOP-PRE-00139</t>
        </is>
      </c>
      <c r="C418" t="inlineStr">
        <is>
          <t>LINE-S03-PRE-20251013</t>
        </is>
      </c>
      <c r="D418" t="inlineStr">
        <is>
          <t>SHIFT-PRE-20251013</t>
        </is>
      </c>
      <c r="E418" t="inlineStr">
        <is>
          <t>LINE-S03</t>
        </is>
      </c>
      <c r="F418" t="inlineStr">
        <is>
          <t>改善前</t>
        </is>
      </c>
      <c r="G418" s="57" t="n">
        <v>45943</v>
      </c>
      <c r="H418" t="inlineStr">
        <is>
          <t>音频模组系列</t>
        </is>
      </c>
      <c r="I418" t="inlineStr">
        <is>
          <t>KK200-1</t>
        </is>
      </c>
      <c r="J418" t="inlineStr">
        <is>
          <t>FAILURE</t>
        </is>
      </c>
      <c r="K418" t="inlineStr">
        <is>
          <t>Unplanned</t>
        </is>
      </c>
      <c r="L418" t="inlineStr">
        <is>
          <t>HYDRAULIC ELEVATOR (UNLOADING)</t>
        </is>
      </c>
      <c r="M418" t="inlineStr">
        <is>
          <t>输送系统</t>
        </is>
      </c>
      <c r="N418" t="inlineStr">
        <is>
          <t>MECHANICAL FAILURE</t>
        </is>
      </c>
      <c r="O418" s="59" t="n">
        <v>45943.53958333333</v>
      </c>
      <c r="P418" s="59" t="n">
        <v>45943.55006944444</v>
      </c>
      <c r="Q418" s="60" t="n">
        <v>15.1</v>
      </c>
      <c r="R418" s="60" t="n">
        <v>0.931</v>
      </c>
      <c r="S418" t="inlineStr">
        <is>
          <t>团队模拟数据（基于公开单线数据派生）</t>
        </is>
      </c>
      <c r="T418" t="inlineStr">
        <is>
          <t>SIM-v2.2-20260807-20260804</t>
        </is>
      </c>
      <c r="U418" t="inlineStr">
        <is>
          <t>https://zenodo.org/records/17855209</t>
        </is>
      </c>
      <c r="V418" t="inlineStr">
        <is>
          <t>LINE-S03-PRE-20251013</t>
        </is>
      </c>
      <c r="W418" t="inlineStr">
        <is>
          <t>已关联</t>
        </is>
      </c>
      <c r="X418" t="inlineStr">
        <is>
          <t>按班次口径判断</t>
        </is>
      </c>
      <c r="Z418" t="inlineStr">
        <is>
          <t>否</t>
        </is>
      </c>
    </row>
    <row r="419">
      <c r="A419" t="inlineStr">
        <is>
          <t>SIM-STOP-00418</t>
        </is>
      </c>
      <c r="B419" t="inlineStr">
        <is>
          <t>STOP-PRE-00140</t>
        </is>
      </c>
      <c r="C419" t="inlineStr">
        <is>
          <t>LINE-S01-PRE-20251013</t>
        </is>
      </c>
      <c r="D419" t="inlineStr">
        <is>
          <t>SHIFT-PRE-20251013</t>
        </is>
      </c>
      <c r="E419" t="inlineStr">
        <is>
          <t>LINE-S01</t>
        </is>
      </c>
      <c r="F419" t="inlineStr">
        <is>
          <t>改善前</t>
        </is>
      </c>
      <c r="G419" s="57" t="n">
        <v>45943</v>
      </c>
      <c r="H419" t="inlineStr">
        <is>
          <t>智能终端系列</t>
        </is>
      </c>
      <c r="I419" t="inlineStr">
        <is>
          <t>KK200-1</t>
        </is>
      </c>
      <c r="J419" t="inlineStr">
        <is>
          <t>FAILURE</t>
        </is>
      </c>
      <c r="K419" t="inlineStr">
        <is>
          <t>Unplanned</t>
        </is>
      </c>
      <c r="L419" t="inlineStr">
        <is>
          <t>HYDRAULIC ELEVATOR (UNLOADING)</t>
        </is>
      </c>
      <c r="M419" t="inlineStr">
        <is>
          <t>输送系统</t>
        </is>
      </c>
      <c r="N419" t="inlineStr">
        <is>
          <t>MECHANICAL FAILURE</t>
        </is>
      </c>
      <c r="O419" s="59" t="n">
        <v>45943.52430555555</v>
      </c>
      <c r="P419" s="59" t="n">
        <v>45943.58076388889</v>
      </c>
      <c r="Q419" s="60" t="n">
        <v>81.3</v>
      </c>
      <c r="R419" s="60" t="n">
        <v>0.8575</v>
      </c>
      <c r="S419" t="inlineStr">
        <is>
          <t>团队模拟数据（基于公开单线数据派生）</t>
        </is>
      </c>
      <c r="T419" t="inlineStr">
        <is>
          <t>SIM-v2.2-20260807-20260804</t>
        </is>
      </c>
      <c r="U419" t="inlineStr">
        <is>
          <t>https://zenodo.org/records/17855209</t>
        </is>
      </c>
      <c r="V419" t="inlineStr">
        <is>
          <t>LINE-S01-PRE-20251013</t>
        </is>
      </c>
      <c r="W419" t="inlineStr">
        <is>
          <t>已关联</t>
        </is>
      </c>
      <c r="X419" t="inlineStr">
        <is>
          <t>按班次口径判断</t>
        </is>
      </c>
      <c r="Z419" t="inlineStr">
        <is>
          <t>否</t>
        </is>
      </c>
    </row>
    <row r="420">
      <c r="A420" t="inlineStr">
        <is>
          <t>SIM-STOP-00419</t>
        </is>
      </c>
      <c r="B420" t="inlineStr">
        <is>
          <t>STOP-PRE-00140</t>
        </is>
      </c>
      <c r="C420" t="inlineStr">
        <is>
          <t>LINE-S02-PRE-20251013</t>
        </is>
      </c>
      <c r="D420" t="inlineStr">
        <is>
          <t>SHIFT-PRE-20251013</t>
        </is>
      </c>
      <c r="E420" t="inlineStr">
        <is>
          <t>LINE-S02</t>
        </is>
      </c>
      <c r="F420" t="inlineStr">
        <is>
          <t>改善前</t>
        </is>
      </c>
      <c r="G420" s="57" t="n">
        <v>45943</v>
      </c>
      <c r="H420" t="inlineStr">
        <is>
          <t>视觉设备系列</t>
        </is>
      </c>
      <c r="I420" t="inlineStr">
        <is>
          <t>KK200-1</t>
        </is>
      </c>
      <c r="J420" t="inlineStr">
        <is>
          <t>FAILURE</t>
        </is>
      </c>
      <c r="K420" t="inlineStr">
        <is>
          <t>Unplanned</t>
        </is>
      </c>
      <c r="L420" t="inlineStr">
        <is>
          <t>HYDRAULIC ELEVATOR (UNLOADING)</t>
        </is>
      </c>
      <c r="M420" t="inlineStr">
        <is>
          <t>输送系统</t>
        </is>
      </c>
      <c r="N420" t="inlineStr">
        <is>
          <t>MECHANICAL FAILURE</t>
        </is>
      </c>
      <c r="O420" s="59" t="n">
        <v>45943.53819444445</v>
      </c>
      <c r="P420" s="59" t="n">
        <v>45943.65298611111</v>
      </c>
      <c r="Q420" s="60" t="n">
        <v>165.3</v>
      </c>
      <c r="R420" s="60" t="n">
        <v>1.7438</v>
      </c>
      <c r="S420" t="inlineStr">
        <is>
          <t>团队模拟数据（基于公开单线数据派生）</t>
        </is>
      </c>
      <c r="T420" t="inlineStr">
        <is>
          <t>SIM-v2.2-20260807-20260804</t>
        </is>
      </c>
      <c r="U420" t="inlineStr">
        <is>
          <t>https://zenodo.org/records/17855209</t>
        </is>
      </c>
      <c r="V420" t="inlineStr">
        <is>
          <t>LINE-S02-PRE-20251013</t>
        </is>
      </c>
      <c r="W420" t="inlineStr">
        <is>
          <t>已关联</t>
        </is>
      </c>
      <c r="X420" t="inlineStr">
        <is>
          <t>按班次口径判断</t>
        </is>
      </c>
      <c r="Z420" t="inlineStr">
        <is>
          <t>否</t>
        </is>
      </c>
    </row>
    <row r="421">
      <c r="A421" t="inlineStr">
        <is>
          <t>SIM-STOP-00420</t>
        </is>
      </c>
      <c r="B421" t="inlineStr">
        <is>
          <t>STOP-PRE-00140</t>
        </is>
      </c>
      <c r="C421" t="inlineStr">
        <is>
          <t>LINE-S03-PRE-20251013</t>
        </is>
      </c>
      <c r="D421" t="inlineStr">
        <is>
          <t>SHIFT-PRE-20251013</t>
        </is>
      </c>
      <c r="E421" t="inlineStr">
        <is>
          <t>LINE-S03</t>
        </is>
      </c>
      <c r="F421" t="inlineStr">
        <is>
          <t>改善前</t>
        </is>
      </c>
      <c r="G421" s="57" t="n">
        <v>45943</v>
      </c>
      <c r="H421" t="inlineStr">
        <is>
          <t>音频模组系列</t>
        </is>
      </c>
      <c r="I421" t="inlineStr">
        <is>
          <t>KK200-1</t>
        </is>
      </c>
      <c r="J421" t="inlineStr">
        <is>
          <t>FAILURE</t>
        </is>
      </c>
      <c r="K421" t="inlineStr">
        <is>
          <t>Unplanned</t>
        </is>
      </c>
      <c r="L421" t="inlineStr">
        <is>
          <t>HYDRAULIC ELEVATOR (UNLOADING)</t>
        </is>
      </c>
      <c r="M421" t="inlineStr">
        <is>
          <t>输送系统</t>
        </is>
      </c>
      <c r="N421" t="inlineStr">
        <is>
          <t>MECHANICAL FAILURE</t>
        </is>
      </c>
      <c r="O421" s="59" t="n">
        <v>45943.55208333334</v>
      </c>
      <c r="P421" s="59" t="n">
        <v>45943.61590277778</v>
      </c>
      <c r="Q421" s="60" t="n">
        <v>91.90000000000001</v>
      </c>
      <c r="R421" s="60" t="n">
        <v>0.9691</v>
      </c>
      <c r="S421" t="inlineStr">
        <is>
          <t>团队模拟数据（基于公开单线数据派生）</t>
        </is>
      </c>
      <c r="T421" t="inlineStr">
        <is>
          <t>SIM-v2.2-20260807-20260804</t>
        </is>
      </c>
      <c r="U421" t="inlineStr">
        <is>
          <t>https://zenodo.org/records/17855209</t>
        </is>
      </c>
      <c r="V421" t="inlineStr">
        <is>
          <t>LINE-S03-PRE-20251013</t>
        </is>
      </c>
      <c r="W421" t="inlineStr">
        <is>
          <t>已关联</t>
        </is>
      </c>
      <c r="X421" t="inlineStr">
        <is>
          <t>按班次口径判断</t>
        </is>
      </c>
      <c r="Z421" t="inlineStr">
        <is>
          <t>否</t>
        </is>
      </c>
    </row>
    <row r="422">
      <c r="A422" t="inlineStr">
        <is>
          <t>SIM-STOP-00421</t>
        </is>
      </c>
      <c r="B422" t="inlineStr">
        <is>
          <t>STOP-PRE-00141</t>
        </is>
      </c>
      <c r="C422" t="inlineStr">
        <is>
          <t>LINE-S01-PRE-20251013</t>
        </is>
      </c>
      <c r="D422" t="inlineStr">
        <is>
          <t>SHIFT-PRE-20251013</t>
        </is>
      </c>
      <c r="E422" t="inlineStr">
        <is>
          <t>LINE-S01</t>
        </is>
      </c>
      <c r="F422" t="inlineStr">
        <is>
          <t>改善前</t>
        </is>
      </c>
      <c r="G422" s="57" t="n">
        <v>45943</v>
      </c>
      <c r="H422" t="inlineStr">
        <is>
          <t>智能终端系列</t>
        </is>
      </c>
      <c r="I422" t="inlineStr">
        <is>
          <t>KK200-1</t>
        </is>
      </c>
      <c r="J422" t="inlineStr">
        <is>
          <t>SETUPS-CHANGEOVERS</t>
        </is>
      </c>
      <c r="K422" t="inlineStr">
        <is>
          <t>Planned - Included in OEE</t>
        </is>
      </c>
      <c r="L422" t="inlineStr">
        <is>
          <t>HACKING STATION</t>
        </is>
      </c>
      <c r="M422" t="inlineStr">
        <is>
          <t>上下料工位</t>
        </is>
      </c>
      <c r="N422" t="inlineStr">
        <is>
          <t>MATERIAL CHANGEOVER</t>
        </is>
      </c>
      <c r="O422" s="59" t="n">
        <v>45943.75416666667</v>
      </c>
      <c r="P422" s="59" t="n">
        <v>45943.75854166667</v>
      </c>
      <c r="Q422" s="60" t="n">
        <v>6.3</v>
      </c>
      <c r="R422" s="60" t="n">
        <v>0.9711</v>
      </c>
      <c r="S422" t="inlineStr">
        <is>
          <t>团队模拟数据（基于公开单线数据派生）</t>
        </is>
      </c>
      <c r="T422" t="inlineStr">
        <is>
          <t>SIM-v2.2-20260807-20260804</t>
        </is>
      </c>
      <c r="U422" t="inlineStr">
        <is>
          <t>https://zenodo.org/records/17855209</t>
        </is>
      </c>
      <c r="V422" t="inlineStr">
        <is>
          <t>LINE-S01-PRE-20251013</t>
        </is>
      </c>
      <c r="W422" t="inlineStr">
        <is>
          <t>已关联</t>
        </is>
      </c>
      <c r="X422" t="inlineStr">
        <is>
          <t>按班次口径判断</t>
        </is>
      </c>
      <c r="Z422" t="inlineStr">
        <is>
          <t>是</t>
        </is>
      </c>
      <c r="AA422">
        <f>IFERROR(VLOOKUP(N422,'18_换产标准_模拟'!$B$2:$F$4,3,FALSE),"")</f>
        <v/>
      </c>
      <c r="AB422">
        <f>IFERROR(MAX(Q422-AA422,0),"")</f>
        <v/>
      </c>
      <c r="AC422">
        <f>IFERROR(IF(AB422=0,"达标",IF(AB422&lt;=VLOOKUP(N422,'18_换产标准_模拟'!$B$2:$F$4,4,FALSE)-VLOOKUP(N422,'18_换产标准_模拟'!$B$2:$F$4,3,FALSE),"轻微超时",IF(AB422&lt;=VLOOKUP(N422,'18_换产标准_模拟'!$B$2:$F$4,5,FALSE)-VLOOKUP(N422,'18_换产标准_模拟'!$B$2:$F$4,3,FALSE),"超时","严重超时"))),"")</f>
        <v/>
      </c>
      <c r="AD422">
        <f>IFERROR(INDEX('18_换产标准_模拟'!$A$2:$A$4,MATCH(N422,'18_换产标准_模拟'!$B$2:$B$4,0)),"")</f>
        <v/>
      </c>
      <c r="AE422" t="inlineStr">
        <is>
          <t>团队模拟数据</t>
        </is>
      </c>
    </row>
    <row r="423">
      <c r="A423" t="inlineStr">
        <is>
          <t>SIM-STOP-00422</t>
        </is>
      </c>
      <c r="B423" t="inlineStr">
        <is>
          <t>STOP-PRE-00141</t>
        </is>
      </c>
      <c r="C423" t="inlineStr">
        <is>
          <t>LINE-S02-PRE-20251013</t>
        </is>
      </c>
      <c r="D423" t="inlineStr">
        <is>
          <t>SHIFT-PRE-20251013</t>
        </is>
      </c>
      <c r="E423" t="inlineStr">
        <is>
          <t>LINE-S02</t>
        </is>
      </c>
      <c r="F423" t="inlineStr">
        <is>
          <t>改善前</t>
        </is>
      </c>
      <c r="G423" s="57" t="n">
        <v>45943</v>
      </c>
      <c r="H423" t="inlineStr">
        <is>
          <t>视觉设备系列</t>
        </is>
      </c>
      <c r="I423" t="inlineStr">
        <is>
          <t>KK200-1</t>
        </is>
      </c>
      <c r="J423" t="inlineStr">
        <is>
          <t>SETUPS-CHANGEOVERS</t>
        </is>
      </c>
      <c r="K423" t="inlineStr">
        <is>
          <t>Planned - Included in OEE</t>
        </is>
      </c>
      <c r="L423" t="inlineStr">
        <is>
          <t>HACKING STATION</t>
        </is>
      </c>
      <c r="M423" t="inlineStr">
        <is>
          <t>上下料工位</t>
        </is>
      </c>
      <c r="N423" t="inlineStr">
        <is>
          <t>MATERIAL CHANGEOVER</t>
        </is>
      </c>
      <c r="O423" s="59" t="n">
        <v>45943.76805555556</v>
      </c>
      <c r="P423" s="59" t="n">
        <v>45943.7725</v>
      </c>
      <c r="Q423" s="60" t="n">
        <v>6.4</v>
      </c>
      <c r="R423" s="60" t="n">
        <v>0.986</v>
      </c>
      <c r="S423" t="inlineStr">
        <is>
          <t>团队模拟数据（基于公开单线数据派生）</t>
        </is>
      </c>
      <c r="T423" t="inlineStr">
        <is>
          <t>SIM-v2.2-20260807-20260804</t>
        </is>
      </c>
      <c r="U423" t="inlineStr">
        <is>
          <t>https://zenodo.org/records/17855209</t>
        </is>
      </c>
      <c r="V423" t="inlineStr">
        <is>
          <t>LINE-S02-PRE-20251013</t>
        </is>
      </c>
      <c r="W423" t="inlineStr">
        <is>
          <t>已关联</t>
        </is>
      </c>
      <c r="X423" t="inlineStr">
        <is>
          <t>按班次口径判断</t>
        </is>
      </c>
      <c r="Z423" t="inlineStr">
        <is>
          <t>是</t>
        </is>
      </c>
      <c r="AA423">
        <f>IFERROR(VLOOKUP(N423,'18_换产标准_模拟'!$B$2:$F$4,3,FALSE),"")</f>
        <v/>
      </c>
      <c r="AB423">
        <f>IFERROR(MAX(Q423-AA423,0),"")</f>
        <v/>
      </c>
      <c r="AC423">
        <f>IFERROR(IF(AB423=0,"达标",IF(AB423&lt;=VLOOKUP(N423,'18_换产标准_模拟'!$B$2:$F$4,4,FALSE)-VLOOKUP(N423,'18_换产标准_模拟'!$B$2:$F$4,3,FALSE),"轻微超时",IF(AB423&lt;=VLOOKUP(N423,'18_换产标准_模拟'!$B$2:$F$4,5,FALSE)-VLOOKUP(N423,'18_换产标准_模拟'!$B$2:$F$4,3,FALSE),"超时","严重超时"))),"")</f>
        <v/>
      </c>
      <c r="AD423">
        <f>IFERROR(INDEX('18_换产标准_模拟'!$A$2:$A$4,MATCH(N423,'18_换产标准_模拟'!$B$2:$B$4,0)),"")</f>
        <v/>
      </c>
      <c r="AE423" t="inlineStr">
        <is>
          <t>团队模拟数据</t>
        </is>
      </c>
    </row>
    <row r="424">
      <c r="A424" t="inlineStr">
        <is>
          <t>SIM-STOP-00423</t>
        </is>
      </c>
      <c r="B424" t="inlineStr">
        <is>
          <t>STOP-PRE-00141</t>
        </is>
      </c>
      <c r="C424" t="inlineStr">
        <is>
          <t>LINE-S03-PRE-20251013</t>
        </is>
      </c>
      <c r="D424" t="inlineStr">
        <is>
          <t>SHIFT-PRE-20251013</t>
        </is>
      </c>
      <c r="E424" t="inlineStr">
        <is>
          <t>LINE-S03</t>
        </is>
      </c>
      <c r="F424" t="inlineStr">
        <is>
          <t>改善前</t>
        </is>
      </c>
      <c r="G424" s="57" t="n">
        <v>45943</v>
      </c>
      <c r="H424" t="inlineStr">
        <is>
          <t>音频模组系列</t>
        </is>
      </c>
      <c r="I424" t="inlineStr">
        <is>
          <t>KK200-1</t>
        </is>
      </c>
      <c r="J424" t="inlineStr">
        <is>
          <t>SETUPS-CHANGEOVERS</t>
        </is>
      </c>
      <c r="K424" t="inlineStr">
        <is>
          <t>Planned - Included in OEE</t>
        </is>
      </c>
      <c r="L424" t="inlineStr">
        <is>
          <t>HACKING STATION</t>
        </is>
      </c>
      <c r="M424" t="inlineStr">
        <is>
          <t>上下料工位</t>
        </is>
      </c>
      <c r="N424" t="inlineStr">
        <is>
          <t>MATERIAL CHANGEOVER</t>
        </is>
      </c>
      <c r="O424" s="59" t="n">
        <v>45943.78194444445</v>
      </c>
      <c r="P424" s="59" t="n">
        <v>45943.78722222222</v>
      </c>
      <c r="Q424" s="60" t="n">
        <v>7.6</v>
      </c>
      <c r="R424" s="60" t="n">
        <v>1.1717</v>
      </c>
      <c r="S424" t="inlineStr">
        <is>
          <t>团队模拟数据（基于公开单线数据派生）</t>
        </is>
      </c>
      <c r="T424" t="inlineStr">
        <is>
          <t>SIM-v2.2-20260807-20260804</t>
        </is>
      </c>
      <c r="U424" t="inlineStr">
        <is>
          <t>https://zenodo.org/records/17855209</t>
        </is>
      </c>
      <c r="V424" t="inlineStr">
        <is>
          <t>LINE-S03-PRE-20251013</t>
        </is>
      </c>
      <c r="W424" t="inlineStr">
        <is>
          <t>已关联</t>
        </is>
      </c>
      <c r="X424" t="inlineStr">
        <is>
          <t>按班次口径判断</t>
        </is>
      </c>
      <c r="Z424" t="inlineStr">
        <is>
          <t>是</t>
        </is>
      </c>
      <c r="AA424">
        <f>IFERROR(VLOOKUP(N424,'18_换产标准_模拟'!$B$2:$F$4,3,FALSE),"")</f>
        <v/>
      </c>
      <c r="AB424">
        <f>IFERROR(MAX(Q424-AA424,0),"")</f>
        <v/>
      </c>
      <c r="AC424">
        <f>IFERROR(IF(AB424=0,"达标",IF(AB424&lt;=VLOOKUP(N424,'18_换产标准_模拟'!$B$2:$F$4,4,FALSE)-VLOOKUP(N424,'18_换产标准_模拟'!$B$2:$F$4,3,FALSE),"轻微超时",IF(AB424&lt;=VLOOKUP(N424,'18_换产标准_模拟'!$B$2:$F$4,5,FALSE)-VLOOKUP(N424,'18_换产标准_模拟'!$B$2:$F$4,3,FALSE),"超时","严重超时"))),"")</f>
        <v/>
      </c>
      <c r="AD424">
        <f>IFERROR(INDEX('18_换产标准_模拟'!$A$2:$A$4,MATCH(N424,'18_换产标准_模拟'!$B$2:$B$4,0)),"")</f>
        <v/>
      </c>
      <c r="AE424" t="inlineStr">
        <is>
          <t>团队模拟数据</t>
        </is>
      </c>
    </row>
    <row r="425">
      <c r="A425" t="inlineStr">
        <is>
          <t>SIM-STOP-00424</t>
        </is>
      </c>
      <c r="B425" t="inlineStr">
        <is>
          <t>STOP-PRE-00142</t>
        </is>
      </c>
      <c r="C425" t="inlineStr">
        <is>
          <t>LINE-S01-PRE-20251013</t>
        </is>
      </c>
      <c r="D425" t="inlineStr">
        <is>
          <t>SHIFT-PRE-20251013</t>
        </is>
      </c>
      <c r="E425" t="inlineStr">
        <is>
          <t>LINE-S01</t>
        </is>
      </c>
      <c r="F425" t="inlineStr">
        <is>
          <t>改善前</t>
        </is>
      </c>
      <c r="G425" s="57" t="n">
        <v>45943</v>
      </c>
      <c r="H425" t="inlineStr">
        <is>
          <t>智能终端系列</t>
        </is>
      </c>
      <c r="I425" t="inlineStr">
        <is>
          <t>KK200-1</t>
        </is>
      </c>
      <c r="J425" t="inlineStr">
        <is>
          <t>MATERIALS</t>
        </is>
      </c>
      <c r="K425" t="inlineStr">
        <is>
          <t>Unplanned</t>
        </is>
      </c>
      <c r="L425" t="inlineStr">
        <is>
          <t>HACKING STATION</t>
        </is>
      </c>
      <c r="M425" t="inlineStr">
        <is>
          <t>上下料工位</t>
        </is>
      </c>
      <c r="N425" t="inlineStr">
        <is>
          <t>MANUAL BRICK HANDLING</t>
        </is>
      </c>
      <c r="O425" s="59" t="n">
        <v>45943.76458333333</v>
      </c>
      <c r="P425" s="59" t="n">
        <v>45943.77465277778</v>
      </c>
      <c r="Q425" s="60" t="n">
        <v>14.5</v>
      </c>
      <c r="R425" s="60" t="n">
        <v>0.9261</v>
      </c>
      <c r="S425" t="inlineStr">
        <is>
          <t>团队模拟数据（基于公开单线数据派生）</t>
        </is>
      </c>
      <c r="T425" t="inlineStr">
        <is>
          <t>SIM-v2.2-20260807-20260804</t>
        </is>
      </c>
      <c r="U425" t="inlineStr">
        <is>
          <t>https://zenodo.org/records/17855209</t>
        </is>
      </c>
      <c r="V425" t="inlineStr">
        <is>
          <t>LINE-S01-PRE-20251013</t>
        </is>
      </c>
      <c r="W425" t="inlineStr">
        <is>
          <t>已关联</t>
        </is>
      </c>
      <c r="X425" t="inlineStr">
        <is>
          <t>按班次口径判断</t>
        </is>
      </c>
      <c r="Z425" t="inlineStr">
        <is>
          <t>否</t>
        </is>
      </c>
    </row>
    <row r="426">
      <c r="A426" t="inlineStr">
        <is>
          <t>SIM-STOP-00425</t>
        </is>
      </c>
      <c r="B426" t="inlineStr">
        <is>
          <t>STOP-PRE-00142</t>
        </is>
      </c>
      <c r="C426" t="inlineStr">
        <is>
          <t>LINE-S02-PRE-20251013</t>
        </is>
      </c>
      <c r="D426" t="inlineStr">
        <is>
          <t>SHIFT-PRE-20251013</t>
        </is>
      </c>
      <c r="E426" t="inlineStr">
        <is>
          <t>LINE-S02</t>
        </is>
      </c>
      <c r="F426" t="inlineStr">
        <is>
          <t>改善前</t>
        </is>
      </c>
      <c r="G426" s="57" t="n">
        <v>45943</v>
      </c>
      <c r="H426" t="inlineStr">
        <is>
          <t>视觉设备系列</t>
        </is>
      </c>
      <c r="I426" t="inlineStr">
        <is>
          <t>KK200-1</t>
        </is>
      </c>
      <c r="J426" t="inlineStr">
        <is>
          <t>MATERIALS</t>
        </is>
      </c>
      <c r="K426" t="inlineStr">
        <is>
          <t>Unplanned</t>
        </is>
      </c>
      <c r="L426" t="inlineStr">
        <is>
          <t>HACKING STATION</t>
        </is>
      </c>
      <c r="M426" t="inlineStr">
        <is>
          <t>上下料工位</t>
        </is>
      </c>
      <c r="N426" t="inlineStr">
        <is>
          <t>MANUAL BRICK HANDLING</t>
        </is>
      </c>
      <c r="O426" s="59" t="n">
        <v>45943.77847222222</v>
      </c>
      <c r="P426" s="59" t="n">
        <v>45943.79326388889</v>
      </c>
      <c r="Q426" s="60" t="n">
        <v>21.3</v>
      </c>
      <c r="R426" s="60" t="n">
        <v>1.3575</v>
      </c>
      <c r="S426" t="inlineStr">
        <is>
          <t>团队模拟数据（基于公开单线数据派生）</t>
        </is>
      </c>
      <c r="T426" t="inlineStr">
        <is>
          <t>SIM-v2.2-20260807-20260804</t>
        </is>
      </c>
      <c r="U426" t="inlineStr">
        <is>
          <t>https://zenodo.org/records/17855209</t>
        </is>
      </c>
      <c r="V426" t="inlineStr">
        <is>
          <t>LINE-S02-PRE-20251013</t>
        </is>
      </c>
      <c r="W426" t="inlineStr">
        <is>
          <t>已关联</t>
        </is>
      </c>
      <c r="X426" t="inlineStr">
        <is>
          <t>按班次口径判断</t>
        </is>
      </c>
      <c r="Z426" t="inlineStr">
        <is>
          <t>否</t>
        </is>
      </c>
    </row>
    <row r="427">
      <c r="A427" t="inlineStr">
        <is>
          <t>SIM-STOP-00426</t>
        </is>
      </c>
      <c r="B427" t="inlineStr">
        <is>
          <t>STOP-PRE-00142</t>
        </is>
      </c>
      <c r="C427" t="inlineStr">
        <is>
          <t>LINE-S03-PRE-20251013</t>
        </is>
      </c>
      <c r="D427" t="inlineStr">
        <is>
          <t>SHIFT-PRE-20251013</t>
        </is>
      </c>
      <c r="E427" t="inlineStr">
        <is>
          <t>LINE-S03</t>
        </is>
      </c>
      <c r="F427" t="inlineStr">
        <is>
          <t>改善前</t>
        </is>
      </c>
      <c r="G427" s="57" t="n">
        <v>45943</v>
      </c>
      <c r="H427" t="inlineStr">
        <is>
          <t>音频模组系列</t>
        </is>
      </c>
      <c r="I427" t="inlineStr">
        <is>
          <t>KK200-1</t>
        </is>
      </c>
      <c r="J427" t="inlineStr">
        <is>
          <t>MATERIALS</t>
        </is>
      </c>
      <c r="K427" t="inlineStr">
        <is>
          <t>Unplanned</t>
        </is>
      </c>
      <c r="L427" t="inlineStr">
        <is>
          <t>HACKING STATION</t>
        </is>
      </c>
      <c r="M427" t="inlineStr">
        <is>
          <t>上下料工位</t>
        </is>
      </c>
      <c r="N427" t="inlineStr">
        <is>
          <t>MANUAL BRICK HANDLING</t>
        </is>
      </c>
      <c r="O427" s="59" t="n">
        <v>45943.79236111111</v>
      </c>
      <c r="P427" s="59" t="n">
        <v>45943.80409722222</v>
      </c>
      <c r="Q427" s="60" t="n">
        <v>16.9</v>
      </c>
      <c r="R427" s="60" t="n">
        <v>1.0738</v>
      </c>
      <c r="S427" t="inlineStr">
        <is>
          <t>团队模拟数据（基于公开单线数据派生）</t>
        </is>
      </c>
      <c r="T427" t="inlineStr">
        <is>
          <t>SIM-v2.2-20260807-20260804</t>
        </is>
      </c>
      <c r="U427" t="inlineStr">
        <is>
          <t>https://zenodo.org/records/17855209</t>
        </is>
      </c>
      <c r="V427" t="inlineStr">
        <is>
          <t>LINE-S03-PRE-20251013</t>
        </is>
      </c>
      <c r="W427" t="inlineStr">
        <is>
          <t>已关联</t>
        </is>
      </c>
      <c r="X427" t="inlineStr">
        <is>
          <t>按班次口径判断</t>
        </is>
      </c>
      <c r="Z427" t="inlineStr">
        <is>
          <t>否</t>
        </is>
      </c>
    </row>
    <row r="428">
      <c r="A428" t="inlineStr">
        <is>
          <t>SIM-STOP-00427</t>
        </is>
      </c>
      <c r="B428" t="inlineStr">
        <is>
          <t>STOP-PRE-00143</t>
        </is>
      </c>
      <c r="C428" t="inlineStr">
        <is>
          <t>LINE-S01-PRE-20251013</t>
        </is>
      </c>
      <c r="D428" t="inlineStr">
        <is>
          <t>SHIFT-PRE-20251013</t>
        </is>
      </c>
      <c r="E428" t="inlineStr">
        <is>
          <t>LINE-S01</t>
        </is>
      </c>
      <c r="F428" t="inlineStr">
        <is>
          <t>改善前</t>
        </is>
      </c>
      <c r="G428" s="57" t="n">
        <v>45943</v>
      </c>
      <c r="H428" t="inlineStr">
        <is>
          <t>智能终端系列</t>
        </is>
      </c>
      <c r="I428" t="inlineStr">
        <is>
          <t>KK200-1</t>
        </is>
      </c>
      <c r="J428" t="inlineStr">
        <is>
          <t>MATERIALS</t>
        </is>
      </c>
      <c r="K428" t="inlineStr">
        <is>
          <t>Unplanned</t>
        </is>
      </c>
      <c r="L428" t="inlineStr">
        <is>
          <t>HACKING STATION</t>
        </is>
      </c>
      <c r="M428" t="inlineStr">
        <is>
          <t>上下料工位</t>
        </is>
      </c>
      <c r="N428" t="inlineStr">
        <is>
          <t>MANUAL BRICK HANDLING</t>
        </is>
      </c>
      <c r="O428" s="59" t="n">
        <v>45943.78194444445</v>
      </c>
      <c r="P428" s="59" t="n">
        <v>45943.78631944444</v>
      </c>
      <c r="Q428" s="60" t="n">
        <v>6.3</v>
      </c>
      <c r="R428" s="60" t="n">
        <v>0.8673</v>
      </c>
      <c r="S428" t="inlineStr">
        <is>
          <t>团队模拟数据（基于公开单线数据派生）</t>
        </is>
      </c>
      <c r="T428" t="inlineStr">
        <is>
          <t>SIM-v2.2-20260807-20260804</t>
        </is>
      </c>
      <c r="U428" t="inlineStr">
        <is>
          <t>https://zenodo.org/records/17855209</t>
        </is>
      </c>
      <c r="V428" t="inlineStr">
        <is>
          <t>LINE-S01-PRE-20251013</t>
        </is>
      </c>
      <c r="W428" t="inlineStr">
        <is>
          <t>已关联</t>
        </is>
      </c>
      <c r="X428" t="inlineStr">
        <is>
          <t>按班次口径判断</t>
        </is>
      </c>
      <c r="Z428" t="inlineStr">
        <is>
          <t>否</t>
        </is>
      </c>
    </row>
    <row r="429">
      <c r="A429" t="inlineStr">
        <is>
          <t>SIM-STOP-00428</t>
        </is>
      </c>
      <c r="B429" t="inlineStr">
        <is>
          <t>STOP-PRE-00143</t>
        </is>
      </c>
      <c r="C429" t="inlineStr">
        <is>
          <t>LINE-S02-PRE-20251013</t>
        </is>
      </c>
      <c r="D429" t="inlineStr">
        <is>
          <t>SHIFT-PRE-20251013</t>
        </is>
      </c>
      <c r="E429" t="inlineStr">
        <is>
          <t>LINE-S02</t>
        </is>
      </c>
      <c r="F429" t="inlineStr">
        <is>
          <t>改善前</t>
        </is>
      </c>
      <c r="G429" s="57" t="n">
        <v>45943</v>
      </c>
      <c r="H429" t="inlineStr">
        <is>
          <t>视觉设备系列</t>
        </is>
      </c>
      <c r="I429" t="inlineStr">
        <is>
          <t>KK200-1</t>
        </is>
      </c>
      <c r="J429" t="inlineStr">
        <is>
          <t>MATERIALS</t>
        </is>
      </c>
      <c r="K429" t="inlineStr">
        <is>
          <t>Unplanned</t>
        </is>
      </c>
      <c r="L429" t="inlineStr">
        <is>
          <t>HACKING STATION</t>
        </is>
      </c>
      <c r="M429" t="inlineStr">
        <is>
          <t>上下料工位</t>
        </is>
      </c>
      <c r="N429" t="inlineStr">
        <is>
          <t>MANUAL BRICK HANDLING</t>
        </is>
      </c>
      <c r="O429" s="59" t="n">
        <v>45943.79583333333</v>
      </c>
      <c r="P429" s="59" t="n">
        <v>45943.80298611111</v>
      </c>
      <c r="Q429" s="60" t="n">
        <v>10.3</v>
      </c>
      <c r="R429" s="60" t="n">
        <v>1.41</v>
      </c>
      <c r="S429" t="inlineStr">
        <is>
          <t>团队模拟数据（基于公开单线数据派生）</t>
        </is>
      </c>
      <c r="T429" t="inlineStr">
        <is>
          <t>SIM-v2.2-20260807-20260804</t>
        </is>
      </c>
      <c r="U429" t="inlineStr">
        <is>
          <t>https://zenodo.org/records/17855209</t>
        </is>
      </c>
      <c r="V429" t="inlineStr">
        <is>
          <t>LINE-S02-PRE-20251013</t>
        </is>
      </c>
      <c r="W429" t="inlineStr">
        <is>
          <t>已关联</t>
        </is>
      </c>
      <c r="X429" t="inlineStr">
        <is>
          <t>按班次口径判断</t>
        </is>
      </c>
      <c r="Z429" t="inlineStr">
        <is>
          <t>否</t>
        </is>
      </c>
    </row>
    <row r="430">
      <c r="A430" t="inlineStr">
        <is>
          <t>SIM-STOP-00429</t>
        </is>
      </c>
      <c r="B430" t="inlineStr">
        <is>
          <t>STOP-PRE-00143</t>
        </is>
      </c>
      <c r="C430" t="inlineStr">
        <is>
          <t>LINE-S03-PRE-20251013</t>
        </is>
      </c>
      <c r="D430" t="inlineStr">
        <is>
          <t>SHIFT-PRE-20251013</t>
        </is>
      </c>
      <c r="E430" t="inlineStr">
        <is>
          <t>LINE-S03</t>
        </is>
      </c>
      <c r="F430" t="inlineStr">
        <is>
          <t>改善前</t>
        </is>
      </c>
      <c r="G430" s="57" t="n">
        <v>45943</v>
      </c>
      <c r="H430" t="inlineStr">
        <is>
          <t>音频模组系列</t>
        </is>
      </c>
      <c r="I430" t="inlineStr">
        <is>
          <t>KK200-1</t>
        </is>
      </c>
      <c r="J430" t="inlineStr">
        <is>
          <t>MATERIALS</t>
        </is>
      </c>
      <c r="K430" t="inlineStr">
        <is>
          <t>Unplanned</t>
        </is>
      </c>
      <c r="L430" t="inlineStr">
        <is>
          <t>HACKING STATION</t>
        </is>
      </c>
      <c r="M430" t="inlineStr">
        <is>
          <t>上下料工位</t>
        </is>
      </c>
      <c r="N430" t="inlineStr">
        <is>
          <t>MANUAL BRICK HANDLING</t>
        </is>
      </c>
      <c r="O430" s="59" t="n">
        <v>45943.80972222222</v>
      </c>
      <c r="P430" s="59" t="n">
        <v>45943.81541666666</v>
      </c>
      <c r="Q430" s="60" t="n">
        <v>8.199999999999999</v>
      </c>
      <c r="R430" s="60" t="n">
        <v>1.1172</v>
      </c>
      <c r="S430" t="inlineStr">
        <is>
          <t>团队模拟数据（基于公开单线数据派生）</t>
        </is>
      </c>
      <c r="T430" t="inlineStr">
        <is>
          <t>SIM-v2.2-20260807-20260804</t>
        </is>
      </c>
      <c r="U430" t="inlineStr">
        <is>
          <t>https://zenodo.org/records/17855209</t>
        </is>
      </c>
      <c r="V430" t="inlineStr">
        <is>
          <t>LINE-S03-PRE-20251013</t>
        </is>
      </c>
      <c r="W430" t="inlineStr">
        <is>
          <t>已关联</t>
        </is>
      </c>
      <c r="X430" t="inlineStr">
        <is>
          <t>按班次口径判断</t>
        </is>
      </c>
      <c r="Z430" t="inlineStr">
        <is>
          <t>否</t>
        </is>
      </c>
    </row>
    <row r="431">
      <c r="A431" t="inlineStr">
        <is>
          <t>SIM-STOP-00430</t>
        </is>
      </c>
      <c r="B431" t="inlineStr">
        <is>
          <t>STOP-PRE-00144</t>
        </is>
      </c>
      <c r="C431" t="inlineStr">
        <is>
          <t>LINE-S01-PRE-20251013</t>
        </is>
      </c>
      <c r="D431" t="inlineStr">
        <is>
          <t>SHIFT-PRE-20251013</t>
        </is>
      </c>
      <c r="E431" t="inlineStr">
        <is>
          <t>LINE-S01</t>
        </is>
      </c>
      <c r="F431" t="inlineStr">
        <is>
          <t>改善前</t>
        </is>
      </c>
      <c r="G431" s="57" t="n">
        <v>45943</v>
      </c>
      <c r="H431" t="inlineStr">
        <is>
          <t>智能终端系列</t>
        </is>
      </c>
      <c r="I431" t="inlineStr">
        <is>
          <t>KK200-1</t>
        </is>
      </c>
      <c r="J431" t="inlineStr">
        <is>
          <t>OPERATIONAL</t>
        </is>
      </c>
      <c r="K431" t="inlineStr">
        <is>
          <t>Planned - Included in OEE</t>
        </is>
      </c>
      <c r="L431" t="inlineStr">
        <is>
          <t>EXTRUDER PRESS</t>
        </is>
      </c>
      <c r="M431" t="inlineStr">
        <is>
          <t>主加工工位</t>
        </is>
      </c>
      <c r="N431" t="inlineStr">
        <is>
          <t>CLEANING</t>
        </is>
      </c>
      <c r="O431" s="59" t="n">
        <v>45943.80277777778</v>
      </c>
      <c r="P431" s="59" t="n">
        <v>45943.81229166667</v>
      </c>
      <c r="Q431" s="60" t="n">
        <v>13.7</v>
      </c>
      <c r="R431" s="60" t="n">
        <v>0.9817</v>
      </c>
      <c r="S431" t="inlineStr">
        <is>
          <t>团队模拟数据（基于公开单线数据派生）</t>
        </is>
      </c>
      <c r="T431" t="inlineStr">
        <is>
          <t>SIM-v2.2-20260807-20260804</t>
        </is>
      </c>
      <c r="U431" t="inlineStr">
        <is>
          <t>https://zenodo.org/records/17855209</t>
        </is>
      </c>
      <c r="V431" t="inlineStr">
        <is>
          <t>LINE-S01-PRE-20251013</t>
        </is>
      </c>
      <c r="W431" t="inlineStr">
        <is>
          <t>已关联</t>
        </is>
      </c>
      <c r="X431" t="inlineStr">
        <is>
          <t>按班次口径判断</t>
        </is>
      </c>
      <c r="Z431" t="inlineStr">
        <is>
          <t>否</t>
        </is>
      </c>
    </row>
    <row r="432">
      <c r="A432" t="inlineStr">
        <is>
          <t>SIM-STOP-00431</t>
        </is>
      </c>
      <c r="B432" t="inlineStr">
        <is>
          <t>STOP-PRE-00144</t>
        </is>
      </c>
      <c r="C432" t="inlineStr">
        <is>
          <t>LINE-S02-PRE-20251013</t>
        </is>
      </c>
      <c r="D432" t="inlineStr">
        <is>
          <t>SHIFT-PRE-20251013</t>
        </is>
      </c>
      <c r="E432" t="inlineStr">
        <is>
          <t>LINE-S02</t>
        </is>
      </c>
      <c r="F432" t="inlineStr">
        <is>
          <t>改善前</t>
        </is>
      </c>
      <c r="G432" s="57" t="n">
        <v>45943</v>
      </c>
      <c r="H432" t="inlineStr">
        <is>
          <t>视觉设备系列</t>
        </is>
      </c>
      <c r="I432" t="inlineStr">
        <is>
          <t>KK200-1</t>
        </is>
      </c>
      <c r="J432" t="inlineStr">
        <is>
          <t>OPERATIONAL</t>
        </is>
      </c>
      <c r="K432" t="inlineStr">
        <is>
          <t>Planned - Included in OEE</t>
        </is>
      </c>
      <c r="L432" t="inlineStr">
        <is>
          <t>EXTRUDER PRESS</t>
        </is>
      </c>
      <c r="M432" t="inlineStr">
        <is>
          <t>主加工工位</t>
        </is>
      </c>
      <c r="N432" t="inlineStr">
        <is>
          <t>CLEANING</t>
        </is>
      </c>
      <c r="O432" s="59" t="n">
        <v>45943.81666666667</v>
      </c>
      <c r="P432" s="59" t="n">
        <v>45943.82638888889</v>
      </c>
      <c r="Q432" s="60" t="n">
        <v>14</v>
      </c>
      <c r="R432" s="60" t="n">
        <v>0.9973</v>
      </c>
      <c r="S432" t="inlineStr">
        <is>
          <t>团队模拟数据（基于公开单线数据派生）</t>
        </is>
      </c>
      <c r="T432" t="inlineStr">
        <is>
          <t>SIM-v2.2-20260807-20260804</t>
        </is>
      </c>
      <c r="U432" t="inlineStr">
        <is>
          <t>https://zenodo.org/records/17855209</t>
        </is>
      </c>
      <c r="V432" t="inlineStr">
        <is>
          <t>LINE-S02-PRE-20251013</t>
        </is>
      </c>
      <c r="W432" t="inlineStr">
        <is>
          <t>已关联</t>
        </is>
      </c>
      <c r="X432" t="inlineStr">
        <is>
          <t>按班次口径判断</t>
        </is>
      </c>
      <c r="Z432" t="inlineStr">
        <is>
          <t>否</t>
        </is>
      </c>
    </row>
    <row r="433">
      <c r="A433" t="inlineStr">
        <is>
          <t>SIM-STOP-00432</t>
        </is>
      </c>
      <c r="B433" t="inlineStr">
        <is>
          <t>STOP-PRE-00144</t>
        </is>
      </c>
      <c r="C433" t="inlineStr">
        <is>
          <t>LINE-S03-PRE-20251013</t>
        </is>
      </c>
      <c r="D433" t="inlineStr">
        <is>
          <t>SHIFT-PRE-20251013</t>
        </is>
      </c>
      <c r="E433" t="inlineStr">
        <is>
          <t>LINE-S03</t>
        </is>
      </c>
      <c r="F433" t="inlineStr">
        <is>
          <t>改善前</t>
        </is>
      </c>
      <c r="G433" s="57" t="n">
        <v>45943</v>
      </c>
      <c r="H433" t="inlineStr">
        <is>
          <t>音频模组系列</t>
        </is>
      </c>
      <c r="I433" t="inlineStr">
        <is>
          <t>KK200-1</t>
        </is>
      </c>
      <c r="J433" t="inlineStr">
        <is>
          <t>OPERATIONAL</t>
        </is>
      </c>
      <c r="K433" t="inlineStr">
        <is>
          <t>Planned - Included in OEE</t>
        </is>
      </c>
      <c r="L433" t="inlineStr">
        <is>
          <t>EXTRUDER PRESS</t>
        </is>
      </c>
      <c r="M433" t="inlineStr">
        <is>
          <t>主加工工位</t>
        </is>
      </c>
      <c r="N433" t="inlineStr">
        <is>
          <t>CLEANING</t>
        </is>
      </c>
      <c r="O433" s="59" t="n">
        <v>45943.83055555556</v>
      </c>
      <c r="P433" s="59" t="n">
        <v>45943.840625</v>
      </c>
      <c r="Q433" s="60" t="n">
        <v>14.5</v>
      </c>
      <c r="R433" s="60" t="n">
        <v>1.0389</v>
      </c>
      <c r="S433" t="inlineStr">
        <is>
          <t>团队模拟数据（基于公开单线数据派生）</t>
        </is>
      </c>
      <c r="T433" t="inlineStr">
        <is>
          <t>SIM-v2.2-20260807-20260804</t>
        </is>
      </c>
      <c r="U433" t="inlineStr">
        <is>
          <t>https://zenodo.org/records/17855209</t>
        </is>
      </c>
      <c r="V433" t="inlineStr">
        <is>
          <t>LINE-S03-PRE-20251013</t>
        </is>
      </c>
      <c r="W433" t="inlineStr">
        <is>
          <t>已关联</t>
        </is>
      </c>
      <c r="X433" t="inlineStr">
        <is>
          <t>按班次口径判断</t>
        </is>
      </c>
      <c r="Z433" t="inlineStr">
        <is>
          <t>否</t>
        </is>
      </c>
    </row>
    <row r="434">
      <c r="A434" t="inlineStr">
        <is>
          <t>SIM-STOP-00433</t>
        </is>
      </c>
      <c r="B434" t="inlineStr">
        <is>
          <t>STOP-PRE-00145</t>
        </is>
      </c>
      <c r="C434" t="inlineStr">
        <is>
          <t>LINE-S01-PRE-20251014</t>
        </is>
      </c>
      <c r="D434" t="inlineStr">
        <is>
          <t>SHIFT-PRE-20251014</t>
        </is>
      </c>
      <c r="E434" t="inlineStr">
        <is>
          <t>LINE-S01</t>
        </is>
      </c>
      <c r="F434" t="inlineStr">
        <is>
          <t>改善前</t>
        </is>
      </c>
      <c r="G434" s="57" t="n">
        <v>45944</v>
      </c>
      <c r="H434" t="inlineStr">
        <is>
          <t>智能终端系列</t>
        </is>
      </c>
      <c r="I434" t="inlineStr">
        <is>
          <t>KK200-1</t>
        </is>
      </c>
      <c r="J434" t="inlineStr">
        <is>
          <t>OPERATIONAL</t>
        </is>
      </c>
      <c r="K434" t="inlineStr">
        <is>
          <t>Planned - Included in OEE</t>
        </is>
      </c>
      <c r="L434" t="inlineStr">
        <is>
          <t>EXTRUDER PRESS</t>
        </is>
      </c>
      <c r="M434" t="inlineStr">
        <is>
          <t>主加工工位</t>
        </is>
      </c>
      <c r="N434" t="inlineStr">
        <is>
          <t>CLEANING</t>
        </is>
      </c>
      <c r="O434" s="59" t="n">
        <v>45944.46875</v>
      </c>
      <c r="P434" s="59" t="n">
        <v>45944.47201388889</v>
      </c>
      <c r="Q434" s="60" t="n">
        <v>4.7</v>
      </c>
      <c r="R434" s="60" t="n">
        <v>0.9177</v>
      </c>
      <c r="S434" t="inlineStr">
        <is>
          <t>团队模拟数据（基于公开单线数据派生）</t>
        </is>
      </c>
      <c r="T434" t="inlineStr">
        <is>
          <t>SIM-v2.2-20260807-20260804</t>
        </is>
      </c>
      <c r="U434" t="inlineStr">
        <is>
          <t>https://zenodo.org/records/17855209</t>
        </is>
      </c>
      <c r="V434" t="inlineStr">
        <is>
          <t>LINE-S01-PRE-20251014</t>
        </is>
      </c>
      <c r="W434" t="inlineStr">
        <is>
          <t>已关联</t>
        </is>
      </c>
      <c r="X434" t="inlineStr">
        <is>
          <t>按班次口径判断</t>
        </is>
      </c>
      <c r="Z434" t="inlineStr">
        <is>
          <t>否</t>
        </is>
      </c>
    </row>
    <row r="435">
      <c r="A435" t="inlineStr">
        <is>
          <t>SIM-STOP-00434</t>
        </is>
      </c>
      <c r="B435" t="inlineStr">
        <is>
          <t>STOP-PRE-00145</t>
        </is>
      </c>
      <c r="C435" t="inlineStr">
        <is>
          <t>LINE-S02-PRE-20251014</t>
        </is>
      </c>
      <c r="D435" t="inlineStr">
        <is>
          <t>SHIFT-PRE-20251014</t>
        </is>
      </c>
      <c r="E435" t="inlineStr">
        <is>
          <t>LINE-S02</t>
        </is>
      </c>
      <c r="F435" t="inlineStr">
        <is>
          <t>改善前</t>
        </is>
      </c>
      <c r="G435" s="57" t="n">
        <v>45944</v>
      </c>
      <c r="H435" t="inlineStr">
        <is>
          <t>视觉设备系列</t>
        </is>
      </c>
      <c r="I435" t="inlineStr">
        <is>
          <t>KK200-1</t>
        </is>
      </c>
      <c r="J435" t="inlineStr">
        <is>
          <t>OPERATIONAL</t>
        </is>
      </c>
      <c r="K435" t="inlineStr">
        <is>
          <t>Planned - Included in OEE</t>
        </is>
      </c>
      <c r="L435" t="inlineStr">
        <is>
          <t>EXTRUDER PRESS</t>
        </is>
      </c>
      <c r="M435" t="inlineStr">
        <is>
          <t>主加工工位</t>
        </is>
      </c>
      <c r="N435" t="inlineStr">
        <is>
          <t>CLEANING</t>
        </is>
      </c>
      <c r="O435" s="59" t="n">
        <v>45944.48263888889</v>
      </c>
      <c r="P435" s="59" t="n">
        <v>45944.48631944445</v>
      </c>
      <c r="Q435" s="60" t="n">
        <v>5.3</v>
      </c>
      <c r="R435" s="60" t="n">
        <v>1.037</v>
      </c>
      <c r="S435" t="inlineStr">
        <is>
          <t>团队模拟数据（基于公开单线数据派生）</t>
        </is>
      </c>
      <c r="T435" t="inlineStr">
        <is>
          <t>SIM-v2.2-20260807-20260804</t>
        </is>
      </c>
      <c r="U435" t="inlineStr">
        <is>
          <t>https://zenodo.org/records/17855209</t>
        </is>
      </c>
      <c r="V435" t="inlineStr">
        <is>
          <t>LINE-S02-PRE-20251014</t>
        </is>
      </c>
      <c r="W435" t="inlineStr">
        <is>
          <t>已关联</t>
        </is>
      </c>
      <c r="X435" t="inlineStr">
        <is>
          <t>按班次口径判断</t>
        </is>
      </c>
      <c r="Z435" t="inlineStr">
        <is>
          <t>否</t>
        </is>
      </c>
    </row>
    <row r="436">
      <c r="A436" t="inlineStr">
        <is>
          <t>SIM-STOP-00435</t>
        </is>
      </c>
      <c r="B436" t="inlineStr">
        <is>
          <t>STOP-PRE-00145</t>
        </is>
      </c>
      <c r="C436" t="inlineStr">
        <is>
          <t>LINE-S03-PRE-20251014</t>
        </is>
      </c>
      <c r="D436" t="inlineStr">
        <is>
          <t>SHIFT-PRE-20251014</t>
        </is>
      </c>
      <c r="E436" t="inlineStr">
        <is>
          <t>LINE-S03</t>
        </is>
      </c>
      <c r="F436" t="inlineStr">
        <is>
          <t>改善前</t>
        </is>
      </c>
      <c r="G436" s="57" t="n">
        <v>45944</v>
      </c>
      <c r="H436" t="inlineStr">
        <is>
          <t>音频模组系列</t>
        </is>
      </c>
      <c r="I436" t="inlineStr">
        <is>
          <t>KK200-1</t>
        </is>
      </c>
      <c r="J436" t="inlineStr">
        <is>
          <t>OPERATIONAL</t>
        </is>
      </c>
      <c r="K436" t="inlineStr">
        <is>
          <t>Planned - Included in OEE</t>
        </is>
      </c>
      <c r="L436" t="inlineStr">
        <is>
          <t>EXTRUDER PRESS</t>
        </is>
      </c>
      <c r="M436" t="inlineStr">
        <is>
          <t>主加工工位</t>
        </is>
      </c>
      <c r="N436" t="inlineStr">
        <is>
          <t>CLEANING</t>
        </is>
      </c>
      <c r="O436" s="59" t="n">
        <v>45944.49652777778</v>
      </c>
      <c r="P436" s="59" t="n">
        <v>45944.5</v>
      </c>
      <c r="Q436" s="60" t="n">
        <v>5</v>
      </c>
      <c r="R436" s="60" t="n">
        <v>0.9722</v>
      </c>
      <c r="S436" t="inlineStr">
        <is>
          <t>团队模拟数据（基于公开单线数据派生）</t>
        </is>
      </c>
      <c r="T436" t="inlineStr">
        <is>
          <t>SIM-v2.2-20260807-20260804</t>
        </is>
      </c>
      <c r="U436" t="inlineStr">
        <is>
          <t>https://zenodo.org/records/17855209</t>
        </is>
      </c>
      <c r="V436" t="inlineStr">
        <is>
          <t>LINE-S03-PRE-20251014</t>
        </is>
      </c>
      <c r="W436" t="inlineStr">
        <is>
          <t>已关联</t>
        </is>
      </c>
      <c r="X436" t="inlineStr">
        <is>
          <t>按班次口径判断</t>
        </is>
      </c>
      <c r="Z436" t="inlineStr">
        <is>
          <t>否</t>
        </is>
      </c>
    </row>
    <row r="437">
      <c r="A437" t="inlineStr">
        <is>
          <t>SIM-STOP-00436</t>
        </is>
      </c>
      <c r="B437" t="inlineStr">
        <is>
          <t>STOP-PRE-00146</t>
        </is>
      </c>
      <c r="C437" t="inlineStr">
        <is>
          <t>LINE-S01-PRE-20251014</t>
        </is>
      </c>
      <c r="D437" t="inlineStr">
        <is>
          <t>SHIFT-PRE-20251014</t>
        </is>
      </c>
      <c r="E437" t="inlineStr">
        <is>
          <t>LINE-S01</t>
        </is>
      </c>
      <c r="F437" t="inlineStr">
        <is>
          <t>改善前</t>
        </is>
      </c>
      <c r="G437" s="57" t="n">
        <v>45944</v>
      </c>
      <c r="H437" t="inlineStr">
        <is>
          <t>智能终端系列</t>
        </is>
      </c>
      <c r="I437" t="inlineStr">
        <is>
          <t>7KK25</t>
        </is>
      </c>
      <c r="J437" t="inlineStr">
        <is>
          <t>SETUPS-CHANGEOVERS</t>
        </is>
      </c>
      <c r="K437" t="inlineStr">
        <is>
          <t>Planned - Included in OEE</t>
        </is>
      </c>
      <c r="L437" t="inlineStr">
        <is>
          <t>EXTRUDER PRESS</t>
        </is>
      </c>
      <c r="M437" t="inlineStr">
        <is>
          <t>主加工工位</t>
        </is>
      </c>
      <c r="N437" t="inlineStr">
        <is>
          <t>MATERIAL CHANGEOVER</t>
        </is>
      </c>
      <c r="O437" s="59" t="n">
        <v>45944.49861111111</v>
      </c>
      <c r="P437" s="59" t="n">
        <v>45944.50743055555</v>
      </c>
      <c r="Q437" s="60" t="n">
        <v>12.7</v>
      </c>
      <c r="R437" s="60" t="n">
        <v>0.9550999999999999</v>
      </c>
      <c r="S437" t="inlineStr">
        <is>
          <t>团队模拟数据（基于公开单线数据派生）</t>
        </is>
      </c>
      <c r="T437" t="inlineStr">
        <is>
          <t>SIM-v2.2-20260807-20260804</t>
        </is>
      </c>
      <c r="U437" t="inlineStr">
        <is>
          <t>https://zenodo.org/records/17855209</t>
        </is>
      </c>
      <c r="V437" t="inlineStr">
        <is>
          <t>LINE-S01-PRE-20251014</t>
        </is>
      </c>
      <c r="W437" t="inlineStr">
        <is>
          <t>已关联</t>
        </is>
      </c>
      <c r="X437" t="inlineStr">
        <is>
          <t>按班次口径判断</t>
        </is>
      </c>
      <c r="Z437" t="inlineStr">
        <is>
          <t>是</t>
        </is>
      </c>
      <c r="AA437">
        <f>IFERROR(VLOOKUP(N437,'18_换产标准_模拟'!$B$2:$F$4,3,FALSE),"")</f>
        <v/>
      </c>
      <c r="AB437">
        <f>IFERROR(MAX(Q437-AA437,0),"")</f>
        <v/>
      </c>
      <c r="AC437">
        <f>IFERROR(IF(AB437=0,"达标",IF(AB437&lt;=VLOOKUP(N437,'18_换产标准_模拟'!$B$2:$F$4,4,FALSE)-VLOOKUP(N437,'18_换产标准_模拟'!$B$2:$F$4,3,FALSE),"轻微超时",IF(AB437&lt;=VLOOKUP(N437,'18_换产标准_模拟'!$B$2:$F$4,5,FALSE)-VLOOKUP(N437,'18_换产标准_模拟'!$B$2:$F$4,3,FALSE),"超时","严重超时"))),"")</f>
        <v/>
      </c>
      <c r="AD437">
        <f>IFERROR(INDEX('18_换产标准_模拟'!$A$2:$A$4,MATCH(N437,'18_换产标准_模拟'!$B$2:$B$4,0)),"")</f>
        <v/>
      </c>
      <c r="AE437" t="inlineStr">
        <is>
          <t>团队模拟数据</t>
        </is>
      </c>
    </row>
    <row r="438">
      <c r="A438" t="inlineStr">
        <is>
          <t>SIM-STOP-00437</t>
        </is>
      </c>
      <c r="B438" t="inlineStr">
        <is>
          <t>STOP-PRE-00146</t>
        </is>
      </c>
      <c r="C438" t="inlineStr">
        <is>
          <t>LINE-S02-PRE-20251014</t>
        </is>
      </c>
      <c r="D438" t="inlineStr">
        <is>
          <t>SHIFT-PRE-20251014</t>
        </is>
      </c>
      <c r="E438" t="inlineStr">
        <is>
          <t>LINE-S02</t>
        </is>
      </c>
      <c r="F438" t="inlineStr">
        <is>
          <t>改善前</t>
        </is>
      </c>
      <c r="G438" s="57" t="n">
        <v>45944</v>
      </c>
      <c r="H438" t="inlineStr">
        <is>
          <t>视觉设备系列</t>
        </is>
      </c>
      <c r="I438" t="inlineStr">
        <is>
          <t>7KK25</t>
        </is>
      </c>
      <c r="J438" t="inlineStr">
        <is>
          <t>SETUPS-CHANGEOVERS</t>
        </is>
      </c>
      <c r="K438" t="inlineStr">
        <is>
          <t>Planned - Included in OEE</t>
        </is>
      </c>
      <c r="L438" t="inlineStr">
        <is>
          <t>EXTRUDER PRESS</t>
        </is>
      </c>
      <c r="M438" t="inlineStr">
        <is>
          <t>主加工工位</t>
        </is>
      </c>
      <c r="N438" t="inlineStr">
        <is>
          <t>MATERIAL CHANGEOVER</t>
        </is>
      </c>
      <c r="O438" s="59" t="n">
        <v>45944.5125</v>
      </c>
      <c r="P438" s="59" t="n">
        <v>45944.52145833334</v>
      </c>
      <c r="Q438" s="60" t="n">
        <v>12.9</v>
      </c>
      <c r="R438" s="60" t="n">
        <v>0.969</v>
      </c>
      <c r="S438" t="inlineStr">
        <is>
          <t>团队模拟数据（基于公开单线数据派生）</t>
        </is>
      </c>
      <c r="T438" t="inlineStr">
        <is>
          <t>SIM-v2.2-20260807-20260804</t>
        </is>
      </c>
      <c r="U438" t="inlineStr">
        <is>
          <t>https://zenodo.org/records/17855209</t>
        </is>
      </c>
      <c r="V438" t="inlineStr">
        <is>
          <t>LINE-S02-PRE-20251014</t>
        </is>
      </c>
      <c r="W438" t="inlineStr">
        <is>
          <t>已关联</t>
        </is>
      </c>
      <c r="X438" t="inlineStr">
        <is>
          <t>按班次口径判断</t>
        </is>
      </c>
      <c r="Z438" t="inlineStr">
        <is>
          <t>是</t>
        </is>
      </c>
      <c r="AA438">
        <f>IFERROR(VLOOKUP(N438,'18_换产标准_模拟'!$B$2:$F$4,3,FALSE),"")</f>
        <v/>
      </c>
      <c r="AB438">
        <f>IFERROR(MAX(Q438-AA438,0),"")</f>
        <v/>
      </c>
      <c r="AC438">
        <f>IFERROR(IF(AB438=0,"达标",IF(AB438&lt;=VLOOKUP(N438,'18_换产标准_模拟'!$B$2:$F$4,4,FALSE)-VLOOKUP(N438,'18_换产标准_模拟'!$B$2:$F$4,3,FALSE),"轻微超时",IF(AB438&lt;=VLOOKUP(N438,'18_换产标准_模拟'!$B$2:$F$4,5,FALSE)-VLOOKUP(N438,'18_换产标准_模拟'!$B$2:$F$4,3,FALSE),"超时","严重超时"))),"")</f>
        <v/>
      </c>
      <c r="AD438">
        <f>IFERROR(INDEX('18_换产标准_模拟'!$A$2:$A$4,MATCH(N438,'18_换产标准_模拟'!$B$2:$B$4,0)),"")</f>
        <v/>
      </c>
      <c r="AE438" t="inlineStr">
        <is>
          <t>团队模拟数据</t>
        </is>
      </c>
    </row>
    <row r="439">
      <c r="A439" t="inlineStr">
        <is>
          <t>SIM-STOP-00438</t>
        </is>
      </c>
      <c r="B439" t="inlineStr">
        <is>
          <t>STOP-PRE-00146</t>
        </is>
      </c>
      <c r="C439" t="inlineStr">
        <is>
          <t>LINE-S03-PRE-20251014</t>
        </is>
      </c>
      <c r="D439" t="inlineStr">
        <is>
          <t>SHIFT-PRE-20251014</t>
        </is>
      </c>
      <c r="E439" t="inlineStr">
        <is>
          <t>LINE-S03</t>
        </is>
      </c>
      <c r="F439" t="inlineStr">
        <is>
          <t>改善前</t>
        </is>
      </c>
      <c r="G439" s="57" t="n">
        <v>45944</v>
      </c>
      <c r="H439" t="inlineStr">
        <is>
          <t>音频模组系列</t>
        </is>
      </c>
      <c r="I439" t="inlineStr">
        <is>
          <t>7KK25</t>
        </is>
      </c>
      <c r="J439" t="inlineStr">
        <is>
          <t>SETUPS-CHANGEOVERS</t>
        </is>
      </c>
      <c r="K439" t="inlineStr">
        <is>
          <t>Planned - Included in OEE</t>
        </is>
      </c>
      <c r="L439" t="inlineStr">
        <is>
          <t>EXTRUDER PRESS</t>
        </is>
      </c>
      <c r="M439" t="inlineStr">
        <is>
          <t>主加工工位</t>
        </is>
      </c>
      <c r="N439" t="inlineStr">
        <is>
          <t>MATERIAL CHANGEOVER</t>
        </is>
      </c>
      <c r="O439" s="59" t="n">
        <v>45944.52638888889</v>
      </c>
      <c r="P439" s="59" t="n">
        <v>45944.53569444444</v>
      </c>
      <c r="Q439" s="60" t="n">
        <v>13.4</v>
      </c>
      <c r="R439" s="60" t="n">
        <v>1.0111</v>
      </c>
      <c r="S439" t="inlineStr">
        <is>
          <t>团队模拟数据（基于公开单线数据派生）</t>
        </is>
      </c>
      <c r="T439" t="inlineStr">
        <is>
          <t>SIM-v2.2-20260807-20260804</t>
        </is>
      </c>
      <c r="U439" t="inlineStr">
        <is>
          <t>https://zenodo.org/records/17855209</t>
        </is>
      </c>
      <c r="V439" t="inlineStr">
        <is>
          <t>LINE-S03-PRE-20251014</t>
        </is>
      </c>
      <c r="W439" t="inlineStr">
        <is>
          <t>已关联</t>
        </is>
      </c>
      <c r="X439" t="inlineStr">
        <is>
          <t>按班次口径判断</t>
        </is>
      </c>
      <c r="Z439" t="inlineStr">
        <is>
          <t>是</t>
        </is>
      </c>
      <c r="AA439">
        <f>IFERROR(VLOOKUP(N439,'18_换产标准_模拟'!$B$2:$F$4,3,FALSE),"")</f>
        <v/>
      </c>
      <c r="AB439">
        <f>IFERROR(MAX(Q439-AA439,0),"")</f>
        <v/>
      </c>
      <c r="AC439">
        <f>IFERROR(IF(AB439=0,"达标",IF(AB439&lt;=VLOOKUP(N439,'18_换产标准_模拟'!$B$2:$F$4,4,FALSE)-VLOOKUP(N439,'18_换产标准_模拟'!$B$2:$F$4,3,FALSE),"轻微超时",IF(AB439&lt;=VLOOKUP(N439,'18_换产标准_模拟'!$B$2:$F$4,5,FALSE)-VLOOKUP(N439,'18_换产标准_模拟'!$B$2:$F$4,3,FALSE),"超时","严重超时"))),"")</f>
        <v/>
      </c>
      <c r="AD439">
        <f>IFERROR(INDEX('18_换产标准_模拟'!$A$2:$A$4,MATCH(N439,'18_换产标准_模拟'!$B$2:$B$4,0)),"")</f>
        <v/>
      </c>
      <c r="AE439" t="inlineStr">
        <is>
          <t>团队模拟数据</t>
        </is>
      </c>
    </row>
    <row r="440">
      <c r="A440" t="inlineStr">
        <is>
          <t>SIM-STOP-00439</t>
        </is>
      </c>
      <c r="B440" t="inlineStr">
        <is>
          <t>STOP-PRE-00147</t>
        </is>
      </c>
      <c r="C440" t="inlineStr">
        <is>
          <t>LINE-S01-PRE-20251014</t>
        </is>
      </c>
      <c r="D440" t="inlineStr">
        <is>
          <t>SHIFT-PRE-20251014</t>
        </is>
      </c>
      <c r="E440" t="inlineStr">
        <is>
          <t>LINE-S01</t>
        </is>
      </c>
      <c r="F440" t="inlineStr">
        <is>
          <t>改善前</t>
        </is>
      </c>
      <c r="G440" s="57" t="n">
        <v>45944</v>
      </c>
      <c r="H440" t="inlineStr">
        <is>
          <t>智能终端系列</t>
        </is>
      </c>
      <c r="I440" t="inlineStr">
        <is>
          <t>7KK25</t>
        </is>
      </c>
      <c r="J440" t="inlineStr">
        <is>
          <t>MATERIALS</t>
        </is>
      </c>
      <c r="K440" t="inlineStr">
        <is>
          <t>Unplanned</t>
        </is>
      </c>
      <c r="L440" t="inlineStr">
        <is>
          <t>HACKING STATION</t>
        </is>
      </c>
      <c r="M440" t="inlineStr">
        <is>
          <t>上下料工位</t>
        </is>
      </c>
      <c r="N440" t="inlineStr">
        <is>
          <t>MANUAL BRICK HANDLING</t>
        </is>
      </c>
      <c r="O440" s="59" t="n">
        <v>45944.57291666666</v>
      </c>
      <c r="P440" s="59" t="n">
        <v>45944.57847222222</v>
      </c>
      <c r="Q440" s="60" t="n">
        <v>8</v>
      </c>
      <c r="R440" s="60" t="n">
        <v>0.9114</v>
      </c>
      <c r="S440" t="inlineStr">
        <is>
          <t>团队模拟数据（基于公开单线数据派生）</t>
        </is>
      </c>
      <c r="T440" t="inlineStr">
        <is>
          <t>SIM-v2.2-20260807-20260804</t>
        </is>
      </c>
      <c r="U440" t="inlineStr">
        <is>
          <t>https://zenodo.org/records/17855209</t>
        </is>
      </c>
      <c r="V440" t="inlineStr">
        <is>
          <t>LINE-S01-PRE-20251014</t>
        </is>
      </c>
      <c r="W440" t="inlineStr">
        <is>
          <t>已关联</t>
        </is>
      </c>
      <c r="X440" t="inlineStr">
        <is>
          <t>按班次口径判断</t>
        </is>
      </c>
      <c r="Z440" t="inlineStr">
        <is>
          <t>否</t>
        </is>
      </c>
    </row>
    <row r="441">
      <c r="A441" t="inlineStr">
        <is>
          <t>SIM-STOP-00440</t>
        </is>
      </c>
      <c r="B441" t="inlineStr">
        <is>
          <t>STOP-PRE-00147</t>
        </is>
      </c>
      <c r="C441" t="inlineStr">
        <is>
          <t>LINE-S02-PRE-20251014</t>
        </is>
      </c>
      <c r="D441" t="inlineStr">
        <is>
          <t>SHIFT-PRE-20251014</t>
        </is>
      </c>
      <c r="E441" t="inlineStr">
        <is>
          <t>LINE-S02</t>
        </is>
      </c>
      <c r="F441" t="inlineStr">
        <is>
          <t>改善前</t>
        </is>
      </c>
      <c r="G441" s="57" t="n">
        <v>45944</v>
      </c>
      <c r="H441" t="inlineStr">
        <is>
          <t>视觉设备系列</t>
        </is>
      </c>
      <c r="I441" t="inlineStr">
        <is>
          <t>7KK25</t>
        </is>
      </c>
      <c r="J441" t="inlineStr">
        <is>
          <t>MATERIALS</t>
        </is>
      </c>
      <c r="K441" t="inlineStr">
        <is>
          <t>Unplanned</t>
        </is>
      </c>
      <c r="L441" t="inlineStr">
        <is>
          <t>HACKING STATION</t>
        </is>
      </c>
      <c r="M441" t="inlineStr">
        <is>
          <t>上下料工位</t>
        </is>
      </c>
      <c r="N441" t="inlineStr">
        <is>
          <t>MANUAL BRICK HANDLING</t>
        </is>
      </c>
      <c r="O441" s="59" t="n">
        <v>45944.58680555555</v>
      </c>
      <c r="P441" s="59" t="n">
        <v>45944.59493055556</v>
      </c>
      <c r="Q441" s="60" t="n">
        <v>11.7</v>
      </c>
      <c r="R441" s="60" t="n">
        <v>1.335</v>
      </c>
      <c r="S441" t="inlineStr">
        <is>
          <t>团队模拟数据（基于公开单线数据派生）</t>
        </is>
      </c>
      <c r="T441" t="inlineStr">
        <is>
          <t>SIM-v2.2-20260807-20260804</t>
        </is>
      </c>
      <c r="U441" t="inlineStr">
        <is>
          <t>https://zenodo.org/records/17855209</t>
        </is>
      </c>
      <c r="V441" t="inlineStr">
        <is>
          <t>LINE-S02-PRE-20251014</t>
        </is>
      </c>
      <c r="W441" t="inlineStr">
        <is>
          <t>已关联</t>
        </is>
      </c>
      <c r="X441" t="inlineStr">
        <is>
          <t>按班次口径判断</t>
        </is>
      </c>
      <c r="Z441" t="inlineStr">
        <is>
          <t>否</t>
        </is>
      </c>
    </row>
    <row r="442">
      <c r="A442" t="inlineStr">
        <is>
          <t>SIM-STOP-00441</t>
        </is>
      </c>
      <c r="B442" t="inlineStr">
        <is>
          <t>STOP-PRE-00147</t>
        </is>
      </c>
      <c r="C442" t="inlineStr">
        <is>
          <t>LINE-S03-PRE-20251014</t>
        </is>
      </c>
      <c r="D442" t="inlineStr">
        <is>
          <t>SHIFT-PRE-20251014</t>
        </is>
      </c>
      <c r="E442" t="inlineStr">
        <is>
          <t>LINE-S03</t>
        </is>
      </c>
      <c r="F442" t="inlineStr">
        <is>
          <t>改善前</t>
        </is>
      </c>
      <c r="G442" s="57" t="n">
        <v>45944</v>
      </c>
      <c r="H442" t="inlineStr">
        <is>
          <t>音频模组系列</t>
        </is>
      </c>
      <c r="I442" t="inlineStr">
        <is>
          <t>7KK25</t>
        </is>
      </c>
      <c r="J442" t="inlineStr">
        <is>
          <t>MATERIALS</t>
        </is>
      </c>
      <c r="K442" t="inlineStr">
        <is>
          <t>Unplanned</t>
        </is>
      </c>
      <c r="L442" t="inlineStr">
        <is>
          <t>HACKING STATION</t>
        </is>
      </c>
      <c r="M442" t="inlineStr">
        <is>
          <t>上下料工位</t>
        </is>
      </c>
      <c r="N442" t="inlineStr">
        <is>
          <t>MANUAL BRICK HANDLING</t>
        </is>
      </c>
      <c r="O442" s="59" t="n">
        <v>45944.60069444445</v>
      </c>
      <c r="P442" s="59" t="n">
        <v>45944.60784722222</v>
      </c>
      <c r="Q442" s="60" t="n">
        <v>10.3</v>
      </c>
      <c r="R442" s="60" t="n">
        <v>1.1731</v>
      </c>
      <c r="S442" t="inlineStr">
        <is>
          <t>团队模拟数据（基于公开单线数据派生）</t>
        </is>
      </c>
      <c r="T442" t="inlineStr">
        <is>
          <t>SIM-v2.2-20260807-20260804</t>
        </is>
      </c>
      <c r="U442" t="inlineStr">
        <is>
          <t>https://zenodo.org/records/17855209</t>
        </is>
      </c>
      <c r="V442" t="inlineStr">
        <is>
          <t>LINE-S03-PRE-20251014</t>
        </is>
      </c>
      <c r="W442" t="inlineStr">
        <is>
          <t>已关联</t>
        </is>
      </c>
      <c r="X442" t="inlineStr">
        <is>
          <t>按班次口径判断</t>
        </is>
      </c>
      <c r="Z442" t="inlineStr">
        <is>
          <t>否</t>
        </is>
      </c>
    </row>
    <row r="443">
      <c r="A443" t="inlineStr">
        <is>
          <t>SIM-STOP-00442</t>
        </is>
      </c>
      <c r="B443" t="inlineStr">
        <is>
          <t>STOP-PRE-00148</t>
        </is>
      </c>
      <c r="C443" t="inlineStr">
        <is>
          <t>LINE-S01-PRE-20251014</t>
        </is>
      </c>
      <c r="D443" t="inlineStr">
        <is>
          <t>SHIFT-PRE-20251014</t>
        </is>
      </c>
      <c r="E443" t="inlineStr">
        <is>
          <t>LINE-S01</t>
        </is>
      </c>
      <c r="F443" t="inlineStr">
        <is>
          <t>改善前</t>
        </is>
      </c>
      <c r="G443" s="57" t="n">
        <v>45944</v>
      </c>
      <c r="H443" t="inlineStr">
        <is>
          <t>智能终端系列</t>
        </is>
      </c>
      <c r="I443" t="inlineStr">
        <is>
          <t>7KK25</t>
        </is>
      </c>
      <c r="J443" t="inlineStr">
        <is>
          <t>MATERIALS</t>
        </is>
      </c>
      <c r="K443" t="inlineStr">
        <is>
          <t>Unplanned</t>
        </is>
      </c>
      <c r="L443" t="inlineStr">
        <is>
          <t>HYDRAULIC ELEVATOR (UNLOADING)</t>
        </is>
      </c>
      <c r="M443" t="inlineStr">
        <is>
          <t>输送系统</t>
        </is>
      </c>
      <c r="N443" t="inlineStr">
        <is>
          <t>RACKS</t>
        </is>
      </c>
      <c r="O443" s="59" t="n">
        <v>45944.6</v>
      </c>
      <c r="P443" s="59" t="n">
        <v>45944.60541666667</v>
      </c>
      <c r="Q443" s="60" t="n">
        <v>7.8</v>
      </c>
      <c r="R443" s="60" t="n">
        <v>0.8526</v>
      </c>
      <c r="S443" t="inlineStr">
        <is>
          <t>团队模拟数据（基于公开单线数据派生）</t>
        </is>
      </c>
      <c r="T443" t="inlineStr">
        <is>
          <t>SIM-v2.2-20260807-20260804</t>
        </is>
      </c>
      <c r="U443" t="inlineStr">
        <is>
          <t>https://zenodo.org/records/17855209</t>
        </is>
      </c>
      <c r="V443" t="inlineStr">
        <is>
          <t>LINE-S01-PRE-20251014</t>
        </is>
      </c>
      <c r="W443" t="inlineStr">
        <is>
          <t>已关联</t>
        </is>
      </c>
      <c r="X443" t="inlineStr">
        <is>
          <t>按班次口径判断</t>
        </is>
      </c>
      <c r="Z443" t="inlineStr">
        <is>
          <t>否</t>
        </is>
      </c>
    </row>
    <row r="444">
      <c r="A444" t="inlineStr">
        <is>
          <t>SIM-STOP-00443</t>
        </is>
      </c>
      <c r="B444" t="inlineStr">
        <is>
          <t>STOP-PRE-00148</t>
        </is>
      </c>
      <c r="C444" t="inlineStr">
        <is>
          <t>LINE-S02-PRE-20251014</t>
        </is>
      </c>
      <c r="D444" t="inlineStr">
        <is>
          <t>SHIFT-PRE-20251014</t>
        </is>
      </c>
      <c r="E444" t="inlineStr">
        <is>
          <t>LINE-S02</t>
        </is>
      </c>
      <c r="F444" t="inlineStr">
        <is>
          <t>改善前</t>
        </is>
      </c>
      <c r="G444" s="57" t="n">
        <v>45944</v>
      </c>
      <c r="H444" t="inlineStr">
        <is>
          <t>视觉设备系列</t>
        </is>
      </c>
      <c r="I444" t="inlineStr">
        <is>
          <t>7KK25</t>
        </is>
      </c>
      <c r="J444" t="inlineStr">
        <is>
          <t>MATERIALS</t>
        </is>
      </c>
      <c r="K444" t="inlineStr">
        <is>
          <t>Unplanned</t>
        </is>
      </c>
      <c r="L444" t="inlineStr">
        <is>
          <t>HYDRAULIC ELEVATOR (UNLOADING)</t>
        </is>
      </c>
      <c r="M444" t="inlineStr">
        <is>
          <t>输送系统</t>
        </is>
      </c>
      <c r="N444" t="inlineStr">
        <is>
          <t>RACKS</t>
        </is>
      </c>
      <c r="O444" s="59" t="n">
        <v>45944.61388888889</v>
      </c>
      <c r="P444" s="59" t="n">
        <v>45944.625</v>
      </c>
      <c r="Q444" s="60" t="n">
        <v>16</v>
      </c>
      <c r="R444" s="60" t="n">
        <v>1.7344</v>
      </c>
      <c r="S444" t="inlineStr">
        <is>
          <t>团队模拟数据（基于公开单线数据派生）</t>
        </is>
      </c>
      <c r="T444" t="inlineStr">
        <is>
          <t>SIM-v2.2-20260807-20260804</t>
        </is>
      </c>
      <c r="U444" t="inlineStr">
        <is>
          <t>https://zenodo.org/records/17855209</t>
        </is>
      </c>
      <c r="V444" t="inlineStr">
        <is>
          <t>LINE-S02-PRE-20251014</t>
        </is>
      </c>
      <c r="W444" t="inlineStr">
        <is>
          <t>已关联</t>
        </is>
      </c>
      <c r="X444" t="inlineStr">
        <is>
          <t>按班次口径判断</t>
        </is>
      </c>
      <c r="Z444" t="inlineStr">
        <is>
          <t>否</t>
        </is>
      </c>
    </row>
    <row r="445">
      <c r="A445" t="inlineStr">
        <is>
          <t>SIM-STOP-00444</t>
        </is>
      </c>
      <c r="B445" t="inlineStr">
        <is>
          <t>STOP-PRE-00148</t>
        </is>
      </c>
      <c r="C445" t="inlineStr">
        <is>
          <t>LINE-S03-PRE-20251014</t>
        </is>
      </c>
      <c r="D445" t="inlineStr">
        <is>
          <t>SHIFT-PRE-20251014</t>
        </is>
      </c>
      <c r="E445" t="inlineStr">
        <is>
          <t>LINE-S03</t>
        </is>
      </c>
      <c r="F445" t="inlineStr">
        <is>
          <t>改善前</t>
        </is>
      </c>
      <c r="G445" s="57" t="n">
        <v>45944</v>
      </c>
      <c r="H445" t="inlineStr">
        <is>
          <t>音频模组系列</t>
        </is>
      </c>
      <c r="I445" t="inlineStr">
        <is>
          <t>7KK25</t>
        </is>
      </c>
      <c r="J445" t="inlineStr">
        <is>
          <t>MATERIALS</t>
        </is>
      </c>
      <c r="K445" t="inlineStr">
        <is>
          <t>Unplanned</t>
        </is>
      </c>
      <c r="L445" t="inlineStr">
        <is>
          <t>HYDRAULIC ELEVATOR (UNLOADING)</t>
        </is>
      </c>
      <c r="M445" t="inlineStr">
        <is>
          <t>输送系统</t>
        </is>
      </c>
      <c r="N445" t="inlineStr">
        <is>
          <t>RACKS</t>
        </is>
      </c>
      <c r="O445" s="59" t="n">
        <v>45944.62777777778</v>
      </c>
      <c r="P445" s="59" t="n">
        <v>45944.63479166666</v>
      </c>
      <c r="Q445" s="60" t="n">
        <v>10.1</v>
      </c>
      <c r="R445" s="60" t="n">
        <v>1.0986</v>
      </c>
      <c r="S445" t="inlineStr">
        <is>
          <t>团队模拟数据（基于公开单线数据派生）</t>
        </is>
      </c>
      <c r="T445" t="inlineStr">
        <is>
          <t>SIM-v2.2-20260807-20260804</t>
        </is>
      </c>
      <c r="U445" t="inlineStr">
        <is>
          <t>https://zenodo.org/records/17855209</t>
        </is>
      </c>
      <c r="V445" t="inlineStr">
        <is>
          <t>LINE-S03-PRE-20251014</t>
        </is>
      </c>
      <c r="W445" t="inlineStr">
        <is>
          <t>已关联</t>
        </is>
      </c>
      <c r="X445" t="inlineStr">
        <is>
          <t>按班次口径判断</t>
        </is>
      </c>
      <c r="Z445" t="inlineStr">
        <is>
          <t>否</t>
        </is>
      </c>
    </row>
    <row r="446">
      <c r="A446" t="inlineStr">
        <is>
          <t>SIM-STOP-00445</t>
        </is>
      </c>
      <c r="B446" t="inlineStr">
        <is>
          <t>STOP-PRE-00149</t>
        </is>
      </c>
      <c r="C446" t="inlineStr">
        <is>
          <t>LINE-S01-PRE-20251014</t>
        </is>
      </c>
      <c r="D446" t="inlineStr">
        <is>
          <t>SHIFT-PRE-20251014</t>
        </is>
      </c>
      <c r="E446" t="inlineStr">
        <is>
          <t>LINE-S01</t>
        </is>
      </c>
      <c r="F446" t="inlineStr">
        <is>
          <t>改善前</t>
        </is>
      </c>
      <c r="G446" s="57" t="n">
        <v>45944</v>
      </c>
      <c r="H446" t="inlineStr">
        <is>
          <t>智能终端系列</t>
        </is>
      </c>
      <c r="I446" t="inlineStr">
        <is>
          <t>7KK25</t>
        </is>
      </c>
      <c r="J446" t="inlineStr">
        <is>
          <t>MATERIALS</t>
        </is>
      </c>
      <c r="K446" t="inlineStr">
        <is>
          <t>Unplanned</t>
        </is>
      </c>
      <c r="L446" t="inlineStr">
        <is>
          <t>HACKING STATION</t>
        </is>
      </c>
      <c r="M446" t="inlineStr">
        <is>
          <t>上下料工位</t>
        </is>
      </c>
      <c r="N446" t="inlineStr">
        <is>
          <t>MANUAL BRICK HANDLING</t>
        </is>
      </c>
      <c r="O446" s="59" t="n">
        <v>45944.64652777778</v>
      </c>
      <c r="P446" s="59" t="n">
        <v>45944.64881944445</v>
      </c>
      <c r="Q446" s="60" t="n">
        <v>3.3</v>
      </c>
      <c r="R446" s="60" t="n">
        <v>0.8869</v>
      </c>
      <c r="S446" t="inlineStr">
        <is>
          <t>团队模拟数据（基于公开单线数据派生）</t>
        </is>
      </c>
      <c r="T446" t="inlineStr">
        <is>
          <t>SIM-v2.2-20260807-20260804</t>
        </is>
      </c>
      <c r="U446" t="inlineStr">
        <is>
          <t>https://zenodo.org/records/17855209</t>
        </is>
      </c>
      <c r="V446" t="inlineStr">
        <is>
          <t>LINE-S01-PRE-20251014</t>
        </is>
      </c>
      <c r="W446" t="inlineStr">
        <is>
          <t>已关联</t>
        </is>
      </c>
      <c r="X446" t="inlineStr">
        <is>
          <t>按班次口径判断</t>
        </is>
      </c>
      <c r="Z446" t="inlineStr">
        <is>
          <t>否</t>
        </is>
      </c>
    </row>
    <row r="447">
      <c r="A447" t="inlineStr">
        <is>
          <t>SIM-STOP-00446</t>
        </is>
      </c>
      <c r="B447" t="inlineStr">
        <is>
          <t>STOP-PRE-00149</t>
        </is>
      </c>
      <c r="C447" t="inlineStr">
        <is>
          <t>LINE-S02-PRE-20251014</t>
        </is>
      </c>
      <c r="D447" t="inlineStr">
        <is>
          <t>SHIFT-PRE-20251014</t>
        </is>
      </c>
      <c r="E447" t="inlineStr">
        <is>
          <t>LINE-S02</t>
        </is>
      </c>
      <c r="F447" t="inlineStr">
        <is>
          <t>改善前</t>
        </is>
      </c>
      <c r="G447" s="57" t="n">
        <v>45944</v>
      </c>
      <c r="H447" t="inlineStr">
        <is>
          <t>视觉设备系列</t>
        </is>
      </c>
      <c r="I447" t="inlineStr">
        <is>
          <t>7KK25</t>
        </is>
      </c>
      <c r="J447" t="inlineStr">
        <is>
          <t>MATERIALS</t>
        </is>
      </c>
      <c r="K447" t="inlineStr">
        <is>
          <t>Unplanned</t>
        </is>
      </c>
      <c r="L447" t="inlineStr">
        <is>
          <t>HACKING STATION</t>
        </is>
      </c>
      <c r="M447" t="inlineStr">
        <is>
          <t>上下料工位</t>
        </is>
      </c>
      <c r="N447" t="inlineStr">
        <is>
          <t>MANUAL BRICK HANDLING</t>
        </is>
      </c>
      <c r="O447" s="59" t="n">
        <v>45944.66041666667</v>
      </c>
      <c r="P447" s="59" t="n">
        <v>45944.66375</v>
      </c>
      <c r="Q447" s="60" t="n">
        <v>4.8</v>
      </c>
      <c r="R447" s="60" t="n">
        <v>1.2975</v>
      </c>
      <c r="S447" t="inlineStr">
        <is>
          <t>团队模拟数据（基于公开单线数据派生）</t>
        </is>
      </c>
      <c r="T447" t="inlineStr">
        <is>
          <t>SIM-v2.2-20260807-20260804</t>
        </is>
      </c>
      <c r="U447" t="inlineStr">
        <is>
          <t>https://zenodo.org/records/17855209</t>
        </is>
      </c>
      <c r="V447" t="inlineStr">
        <is>
          <t>LINE-S02-PRE-20251014</t>
        </is>
      </c>
      <c r="W447" t="inlineStr">
        <is>
          <t>已关联</t>
        </is>
      </c>
      <c r="X447" t="inlineStr">
        <is>
          <t>按班次口径判断</t>
        </is>
      </c>
      <c r="Z447" t="inlineStr">
        <is>
          <t>否</t>
        </is>
      </c>
    </row>
    <row r="448">
      <c r="A448" t="inlineStr">
        <is>
          <t>SIM-STOP-00447</t>
        </is>
      </c>
      <c r="B448" t="inlineStr">
        <is>
          <t>STOP-PRE-00149</t>
        </is>
      </c>
      <c r="C448" t="inlineStr">
        <is>
          <t>LINE-S03-PRE-20251014</t>
        </is>
      </c>
      <c r="D448" t="inlineStr">
        <is>
          <t>SHIFT-PRE-20251014</t>
        </is>
      </c>
      <c r="E448" t="inlineStr">
        <is>
          <t>LINE-S03</t>
        </is>
      </c>
      <c r="F448" t="inlineStr">
        <is>
          <t>改善前</t>
        </is>
      </c>
      <c r="G448" s="57" t="n">
        <v>45944</v>
      </c>
      <c r="H448" t="inlineStr">
        <is>
          <t>音频模组系列</t>
        </is>
      </c>
      <c r="I448" t="inlineStr">
        <is>
          <t>7KK25</t>
        </is>
      </c>
      <c r="J448" t="inlineStr">
        <is>
          <t>MATERIALS</t>
        </is>
      </c>
      <c r="K448" t="inlineStr">
        <is>
          <t>Unplanned</t>
        </is>
      </c>
      <c r="L448" t="inlineStr">
        <is>
          <t>HACKING STATION</t>
        </is>
      </c>
      <c r="M448" t="inlineStr">
        <is>
          <t>上下料工位</t>
        </is>
      </c>
      <c r="N448" t="inlineStr">
        <is>
          <t>MANUAL BRICK HANDLING</t>
        </is>
      </c>
      <c r="O448" s="59" t="n">
        <v>45944.67430555556</v>
      </c>
      <c r="P448" s="59" t="n">
        <v>45944.67722222222</v>
      </c>
      <c r="Q448" s="60" t="n">
        <v>4.2</v>
      </c>
      <c r="R448" s="60" t="n">
        <v>1.142</v>
      </c>
      <c r="S448" t="inlineStr">
        <is>
          <t>团队模拟数据（基于公开单线数据派生）</t>
        </is>
      </c>
      <c r="T448" t="inlineStr">
        <is>
          <t>SIM-v2.2-20260807-20260804</t>
        </is>
      </c>
      <c r="U448" t="inlineStr">
        <is>
          <t>https://zenodo.org/records/17855209</t>
        </is>
      </c>
      <c r="V448" t="inlineStr">
        <is>
          <t>LINE-S03-PRE-20251014</t>
        </is>
      </c>
      <c r="W448" t="inlineStr">
        <is>
          <t>已关联</t>
        </is>
      </c>
      <c r="X448" t="inlineStr">
        <is>
          <t>按班次口径判断</t>
        </is>
      </c>
      <c r="Z448" t="inlineStr">
        <is>
          <t>否</t>
        </is>
      </c>
    </row>
    <row r="449">
      <c r="A449" t="inlineStr">
        <is>
          <t>SIM-STOP-00448</t>
        </is>
      </c>
      <c r="B449" t="inlineStr">
        <is>
          <t>STOP-PRE-00150</t>
        </is>
      </c>
      <c r="C449" t="inlineStr">
        <is>
          <t>LINE-S01-PRE-20251014</t>
        </is>
      </c>
      <c r="D449" t="inlineStr">
        <is>
          <t>SHIFT-PRE-20251014</t>
        </is>
      </c>
      <c r="E449" t="inlineStr">
        <is>
          <t>LINE-S01</t>
        </is>
      </c>
      <c r="F449" t="inlineStr">
        <is>
          <t>改善前</t>
        </is>
      </c>
      <c r="G449" s="57" t="n">
        <v>45944</v>
      </c>
      <c r="H449" t="inlineStr">
        <is>
          <t>智能终端系列</t>
        </is>
      </c>
      <c r="I449" t="inlineStr">
        <is>
          <t>7KK25</t>
        </is>
      </c>
      <c r="J449" t="inlineStr">
        <is>
          <t>FAILURE</t>
        </is>
      </c>
      <c r="K449" t="inlineStr">
        <is>
          <t>Unplanned</t>
        </is>
      </c>
      <c r="L449" t="inlineStr">
        <is>
          <t>DRYER</t>
        </is>
      </c>
      <c r="M449" t="inlineStr">
        <is>
          <t>烘干/固化工位</t>
        </is>
      </c>
      <c r="N449" t="inlineStr">
        <is>
          <t>AUTOMATION FAILURE</t>
        </is>
      </c>
      <c r="O449" s="59" t="n">
        <v>45944.65625</v>
      </c>
      <c r="P449" s="59" t="n">
        <v>45944.65979166667</v>
      </c>
      <c r="Q449" s="60" t="n">
        <v>5.1</v>
      </c>
      <c r="R449" s="60" t="n">
        <v>0.9212</v>
      </c>
      <c r="S449" t="inlineStr">
        <is>
          <t>团队模拟数据（基于公开单线数据派生）</t>
        </is>
      </c>
      <c r="T449" t="inlineStr">
        <is>
          <t>SIM-v2.2-20260807-20260804</t>
        </is>
      </c>
      <c r="U449" t="inlineStr">
        <is>
          <t>https://zenodo.org/records/17855209</t>
        </is>
      </c>
      <c r="V449" t="inlineStr">
        <is>
          <t>LINE-S01-PRE-20251014</t>
        </is>
      </c>
      <c r="W449" t="inlineStr">
        <is>
          <t>已关联</t>
        </is>
      </c>
      <c r="X449" t="inlineStr">
        <is>
          <t>按班次口径判断</t>
        </is>
      </c>
      <c r="Z449" t="inlineStr">
        <is>
          <t>否</t>
        </is>
      </c>
    </row>
    <row r="450">
      <c r="A450" t="inlineStr">
        <is>
          <t>SIM-STOP-00449</t>
        </is>
      </c>
      <c r="B450" t="inlineStr">
        <is>
          <t>STOP-PRE-00150</t>
        </is>
      </c>
      <c r="C450" t="inlineStr">
        <is>
          <t>LINE-S02-PRE-20251014</t>
        </is>
      </c>
      <c r="D450" t="inlineStr">
        <is>
          <t>SHIFT-PRE-20251014</t>
        </is>
      </c>
      <c r="E450" t="inlineStr">
        <is>
          <t>LINE-S02</t>
        </is>
      </c>
      <c r="F450" t="inlineStr">
        <is>
          <t>改善前</t>
        </is>
      </c>
      <c r="G450" s="57" t="n">
        <v>45944</v>
      </c>
      <c r="H450" t="inlineStr">
        <is>
          <t>视觉设备系列</t>
        </is>
      </c>
      <c r="I450" t="inlineStr">
        <is>
          <t>7KK25</t>
        </is>
      </c>
      <c r="J450" t="inlineStr">
        <is>
          <t>FAILURE</t>
        </is>
      </c>
      <c r="K450" t="inlineStr">
        <is>
          <t>Unplanned</t>
        </is>
      </c>
      <c r="L450" t="inlineStr">
        <is>
          <t>DRYER</t>
        </is>
      </c>
      <c r="M450" t="inlineStr">
        <is>
          <t>烘干/固化工位</t>
        </is>
      </c>
      <c r="N450" t="inlineStr">
        <is>
          <t>AUTOMATION FAILURE</t>
        </is>
      </c>
      <c r="O450" s="59" t="n">
        <v>45944.67013888889</v>
      </c>
      <c r="P450" s="59" t="n">
        <v>45944.67527777778</v>
      </c>
      <c r="Q450" s="60" t="n">
        <v>7.4</v>
      </c>
      <c r="R450" s="60" t="n">
        <v>1.35</v>
      </c>
      <c r="S450" t="inlineStr">
        <is>
          <t>团队模拟数据（基于公开单线数据派生）</t>
        </is>
      </c>
      <c r="T450" t="inlineStr">
        <is>
          <t>SIM-v2.2-20260807-20260804</t>
        </is>
      </c>
      <c r="U450" t="inlineStr">
        <is>
          <t>https://zenodo.org/records/17855209</t>
        </is>
      </c>
      <c r="V450" t="inlineStr">
        <is>
          <t>LINE-S02-PRE-20251014</t>
        </is>
      </c>
      <c r="W450" t="inlineStr">
        <is>
          <t>已关联</t>
        </is>
      </c>
      <c r="X450" t="inlineStr">
        <is>
          <t>按班次口径判断</t>
        </is>
      </c>
      <c r="Z450" t="inlineStr">
        <is>
          <t>否</t>
        </is>
      </c>
    </row>
    <row r="451">
      <c r="A451" t="inlineStr">
        <is>
          <t>SIM-STOP-00450</t>
        </is>
      </c>
      <c r="B451" t="inlineStr">
        <is>
          <t>STOP-PRE-00150</t>
        </is>
      </c>
      <c r="C451" t="inlineStr">
        <is>
          <t>LINE-S03-PRE-20251014</t>
        </is>
      </c>
      <c r="D451" t="inlineStr">
        <is>
          <t>SHIFT-PRE-20251014</t>
        </is>
      </c>
      <c r="E451" t="inlineStr">
        <is>
          <t>LINE-S03</t>
        </is>
      </c>
      <c r="F451" t="inlineStr">
        <is>
          <t>改善前</t>
        </is>
      </c>
      <c r="G451" s="57" t="n">
        <v>45944</v>
      </c>
      <c r="H451" t="inlineStr">
        <is>
          <t>音频模组系列</t>
        </is>
      </c>
      <c r="I451" t="inlineStr">
        <is>
          <t>7KK25</t>
        </is>
      </c>
      <c r="J451" t="inlineStr">
        <is>
          <t>FAILURE</t>
        </is>
      </c>
      <c r="K451" t="inlineStr">
        <is>
          <t>Unplanned</t>
        </is>
      </c>
      <c r="L451" t="inlineStr">
        <is>
          <t>DRYER</t>
        </is>
      </c>
      <c r="M451" t="inlineStr">
        <is>
          <t>烘干/固化工位</t>
        </is>
      </c>
      <c r="N451" t="inlineStr">
        <is>
          <t>AUTOMATION FAILURE</t>
        </is>
      </c>
      <c r="O451" s="59" t="n">
        <v>45944.68402777778</v>
      </c>
      <c r="P451" s="59" t="n">
        <v>45944.68763888889</v>
      </c>
      <c r="Q451" s="60" t="n">
        <v>5.2</v>
      </c>
      <c r="R451" s="60" t="n">
        <v>0.9364</v>
      </c>
      <c r="S451" t="inlineStr">
        <is>
          <t>团队模拟数据（基于公开单线数据派生）</t>
        </is>
      </c>
      <c r="T451" t="inlineStr">
        <is>
          <t>SIM-v2.2-20260807-20260804</t>
        </is>
      </c>
      <c r="U451" t="inlineStr">
        <is>
          <t>https://zenodo.org/records/17855209</t>
        </is>
      </c>
      <c r="V451" t="inlineStr">
        <is>
          <t>LINE-S03-PRE-20251014</t>
        </is>
      </c>
      <c r="W451" t="inlineStr">
        <is>
          <t>已关联</t>
        </is>
      </c>
      <c r="X451" t="inlineStr">
        <is>
          <t>按班次口径判断</t>
        </is>
      </c>
      <c r="Z451" t="inlineStr">
        <is>
          <t>否</t>
        </is>
      </c>
    </row>
    <row r="452">
      <c r="A452" t="inlineStr">
        <is>
          <t>SIM-STOP-00451</t>
        </is>
      </c>
      <c r="B452" t="inlineStr">
        <is>
          <t>STOP-PRE-00151</t>
        </is>
      </c>
      <c r="C452" t="inlineStr">
        <is>
          <t>LINE-S01-PRE-20251014</t>
        </is>
      </c>
      <c r="D452" t="inlineStr">
        <is>
          <t>SHIFT-PRE-20251014</t>
        </is>
      </c>
      <c r="E452" t="inlineStr">
        <is>
          <t>LINE-S01</t>
        </is>
      </c>
      <c r="F452" t="inlineStr">
        <is>
          <t>改善前</t>
        </is>
      </c>
      <c r="G452" s="57" t="n">
        <v>45944</v>
      </c>
      <c r="H452" t="inlineStr">
        <is>
          <t>智能终端系列</t>
        </is>
      </c>
      <c r="I452" t="inlineStr">
        <is>
          <t>7KK25</t>
        </is>
      </c>
      <c r="J452" t="inlineStr">
        <is>
          <t>FAILURE</t>
        </is>
      </c>
      <c r="K452" t="inlineStr">
        <is>
          <t>Unplanned</t>
        </is>
      </c>
      <c r="L452" t="inlineStr">
        <is>
          <t>CUTTER</t>
        </is>
      </c>
      <c r="M452" t="inlineStr">
        <is>
          <t>切割/分板工位</t>
        </is>
      </c>
      <c r="N452" t="inlineStr">
        <is>
          <t>MECHANICAL FAILURE</t>
        </is>
      </c>
      <c r="O452" s="59" t="n">
        <v>45944.66736111111</v>
      </c>
      <c r="P452" s="59" t="n">
        <v>45944.66930555556</v>
      </c>
      <c r="Q452" s="60" t="n">
        <v>2.8</v>
      </c>
      <c r="R452" s="60" t="n">
        <v>0.8624000000000001</v>
      </c>
      <c r="S452" t="inlineStr">
        <is>
          <t>团队模拟数据（基于公开单线数据派生）</t>
        </is>
      </c>
      <c r="T452" t="inlineStr">
        <is>
          <t>SIM-v2.2-20260807-20260804</t>
        </is>
      </c>
      <c r="U452" t="inlineStr">
        <is>
          <t>https://zenodo.org/records/17855209</t>
        </is>
      </c>
      <c r="V452" t="inlineStr">
        <is>
          <t>LINE-S01-PRE-20251014</t>
        </is>
      </c>
      <c r="W452" t="inlineStr">
        <is>
          <t>已关联</t>
        </is>
      </c>
      <c r="X452" t="inlineStr">
        <is>
          <t>按班次口径判断</t>
        </is>
      </c>
      <c r="Z452" t="inlineStr">
        <is>
          <t>否</t>
        </is>
      </c>
    </row>
    <row r="453">
      <c r="A453" t="inlineStr">
        <is>
          <t>SIM-STOP-00452</t>
        </is>
      </c>
      <c r="B453" t="inlineStr">
        <is>
          <t>STOP-PRE-00151</t>
        </is>
      </c>
      <c r="C453" t="inlineStr">
        <is>
          <t>LINE-S02-PRE-20251014</t>
        </is>
      </c>
      <c r="D453" t="inlineStr">
        <is>
          <t>SHIFT-PRE-20251014</t>
        </is>
      </c>
      <c r="E453" t="inlineStr">
        <is>
          <t>LINE-S02</t>
        </is>
      </c>
      <c r="F453" t="inlineStr">
        <is>
          <t>改善前</t>
        </is>
      </c>
      <c r="G453" s="57" t="n">
        <v>45944</v>
      </c>
      <c r="H453" t="inlineStr">
        <is>
          <t>视觉设备系列</t>
        </is>
      </c>
      <c r="I453" t="inlineStr">
        <is>
          <t>7KK25</t>
        </is>
      </c>
      <c r="J453" t="inlineStr">
        <is>
          <t>FAILURE</t>
        </is>
      </c>
      <c r="K453" t="inlineStr">
        <is>
          <t>Unplanned</t>
        </is>
      </c>
      <c r="L453" t="inlineStr">
        <is>
          <t>CUTTER</t>
        </is>
      </c>
      <c r="M453" t="inlineStr">
        <is>
          <t>切割/分板工位</t>
        </is>
      </c>
      <c r="N453" t="inlineStr">
        <is>
          <t>MECHANICAL FAILURE</t>
        </is>
      </c>
      <c r="O453" s="59" t="n">
        <v>45944.68125</v>
      </c>
      <c r="P453" s="59" t="n">
        <v>45944.68527777777</v>
      </c>
      <c r="Q453" s="60" t="n">
        <v>5.8</v>
      </c>
      <c r="R453" s="60" t="n">
        <v>1.7531</v>
      </c>
      <c r="S453" t="inlineStr">
        <is>
          <t>团队模拟数据（基于公开单线数据派生）</t>
        </is>
      </c>
      <c r="T453" t="inlineStr">
        <is>
          <t>SIM-v2.2-20260807-20260804</t>
        </is>
      </c>
      <c r="U453" t="inlineStr">
        <is>
          <t>https://zenodo.org/records/17855209</t>
        </is>
      </c>
      <c r="V453" t="inlineStr">
        <is>
          <t>LINE-S02-PRE-20251014</t>
        </is>
      </c>
      <c r="W453" t="inlineStr">
        <is>
          <t>已关联</t>
        </is>
      </c>
      <c r="X453" t="inlineStr">
        <is>
          <t>按班次口径判断</t>
        </is>
      </c>
      <c r="Z453" t="inlineStr">
        <is>
          <t>否</t>
        </is>
      </c>
    </row>
    <row r="454">
      <c r="A454" t="inlineStr">
        <is>
          <t>SIM-STOP-00453</t>
        </is>
      </c>
      <c r="B454" t="inlineStr">
        <is>
          <t>STOP-PRE-00151</t>
        </is>
      </c>
      <c r="C454" t="inlineStr">
        <is>
          <t>LINE-S03-PRE-20251014</t>
        </is>
      </c>
      <c r="D454" t="inlineStr">
        <is>
          <t>SHIFT-PRE-20251014</t>
        </is>
      </c>
      <c r="E454" t="inlineStr">
        <is>
          <t>LINE-S03</t>
        </is>
      </c>
      <c r="F454" t="inlineStr">
        <is>
          <t>改善前</t>
        </is>
      </c>
      <c r="G454" s="57" t="n">
        <v>45944</v>
      </c>
      <c r="H454" t="inlineStr">
        <is>
          <t>音频模组系列</t>
        </is>
      </c>
      <c r="I454" t="inlineStr">
        <is>
          <t>7KK25</t>
        </is>
      </c>
      <c r="J454" t="inlineStr">
        <is>
          <t>FAILURE</t>
        </is>
      </c>
      <c r="K454" t="inlineStr">
        <is>
          <t>Unplanned</t>
        </is>
      </c>
      <c r="L454" t="inlineStr">
        <is>
          <t>CUTTER</t>
        </is>
      </c>
      <c r="M454" t="inlineStr">
        <is>
          <t>切割/分板工位</t>
        </is>
      </c>
      <c r="N454" t="inlineStr">
        <is>
          <t>MECHANICAL FAILURE</t>
        </is>
      </c>
      <c r="O454" s="59" t="n">
        <v>45944.69513888889</v>
      </c>
      <c r="P454" s="59" t="n">
        <v>45944.69736111111</v>
      </c>
      <c r="Q454" s="60" t="n">
        <v>3.2</v>
      </c>
      <c r="R454" s="60" t="n">
        <v>0.9746</v>
      </c>
      <c r="S454" t="inlineStr">
        <is>
          <t>团队模拟数据（基于公开单线数据派生）</t>
        </is>
      </c>
      <c r="T454" t="inlineStr">
        <is>
          <t>SIM-v2.2-20260807-20260804</t>
        </is>
      </c>
      <c r="U454" t="inlineStr">
        <is>
          <t>https://zenodo.org/records/17855209</t>
        </is>
      </c>
      <c r="V454" t="inlineStr">
        <is>
          <t>LINE-S03-PRE-20251014</t>
        </is>
      </c>
      <c r="W454" t="inlineStr">
        <is>
          <t>已关联</t>
        </is>
      </c>
      <c r="X454" t="inlineStr">
        <is>
          <t>按班次口径判断</t>
        </is>
      </c>
      <c r="Z454" t="inlineStr">
        <is>
          <t>否</t>
        </is>
      </c>
    </row>
    <row r="455">
      <c r="A455" t="inlineStr">
        <is>
          <t>SIM-STOP-00454</t>
        </is>
      </c>
      <c r="B455" t="inlineStr">
        <is>
          <t>STOP-PRE-00152</t>
        </is>
      </c>
      <c r="C455" t="inlineStr">
        <is>
          <t>LINE-S01-PRE-20251014</t>
        </is>
      </c>
      <c r="D455" t="inlineStr">
        <is>
          <t>SHIFT-PRE-20251014</t>
        </is>
      </c>
      <c r="E455" t="inlineStr">
        <is>
          <t>LINE-S01</t>
        </is>
      </c>
      <c r="F455" t="inlineStr">
        <is>
          <t>改善前</t>
        </is>
      </c>
      <c r="G455" s="57" t="n">
        <v>45944</v>
      </c>
      <c r="H455" t="inlineStr">
        <is>
          <t>智能终端系列</t>
        </is>
      </c>
      <c r="I455" t="inlineStr">
        <is>
          <t>KK250</t>
        </is>
      </c>
      <c r="J455" t="inlineStr">
        <is>
          <t>SETUPS-CHANGEOVERS</t>
        </is>
      </c>
      <c r="K455" t="inlineStr">
        <is>
          <t>Planned - Included in OEE</t>
        </is>
      </c>
      <c r="L455" t="inlineStr">
        <is>
          <t>EXTRUDER PRESS</t>
        </is>
      </c>
      <c r="M455" t="inlineStr">
        <is>
          <t>主加工工位</t>
        </is>
      </c>
      <c r="N455" t="inlineStr">
        <is>
          <t>MATERIAL CHANGEOVER</t>
        </is>
      </c>
      <c r="O455" s="59" t="n">
        <v>45944.69444444445</v>
      </c>
      <c r="P455" s="59" t="n">
        <v>45944.70479166666</v>
      </c>
      <c r="Q455" s="60" t="n">
        <v>14.9</v>
      </c>
      <c r="R455" s="60" t="n">
        <v>0.9764</v>
      </c>
      <c r="S455" t="inlineStr">
        <is>
          <t>团队模拟数据（基于公开单线数据派生）</t>
        </is>
      </c>
      <c r="T455" t="inlineStr">
        <is>
          <t>SIM-v2.2-20260807-20260804</t>
        </is>
      </c>
      <c r="U455" t="inlineStr">
        <is>
          <t>https://zenodo.org/records/17855209</t>
        </is>
      </c>
      <c r="V455" t="inlineStr">
        <is>
          <t>LINE-S01-PRE-20251014</t>
        </is>
      </c>
      <c r="W455" t="inlineStr">
        <is>
          <t>已关联</t>
        </is>
      </c>
      <c r="X455" t="inlineStr">
        <is>
          <t>按班次口径判断</t>
        </is>
      </c>
      <c r="Z455" t="inlineStr">
        <is>
          <t>是</t>
        </is>
      </c>
      <c r="AA455">
        <f>IFERROR(VLOOKUP(N455,'18_换产标准_模拟'!$B$2:$F$4,3,FALSE),"")</f>
        <v/>
      </c>
      <c r="AB455">
        <f>IFERROR(MAX(Q455-AA455,0),"")</f>
        <v/>
      </c>
      <c r="AC455">
        <f>IFERROR(IF(AB455=0,"达标",IF(AB455&lt;=VLOOKUP(N455,'18_换产标准_模拟'!$B$2:$F$4,4,FALSE)-VLOOKUP(N455,'18_换产标准_模拟'!$B$2:$F$4,3,FALSE),"轻微超时",IF(AB455&lt;=VLOOKUP(N455,'18_换产标准_模拟'!$B$2:$F$4,5,FALSE)-VLOOKUP(N455,'18_换产标准_模拟'!$B$2:$F$4,3,FALSE),"超时","严重超时"))),"")</f>
        <v/>
      </c>
      <c r="AD455">
        <f>IFERROR(INDEX('18_换产标准_模拟'!$A$2:$A$4,MATCH(N455,'18_换产标准_模拟'!$B$2:$B$4,0)),"")</f>
        <v/>
      </c>
      <c r="AE455" t="inlineStr">
        <is>
          <t>团队模拟数据</t>
        </is>
      </c>
    </row>
    <row r="456">
      <c r="A456" t="inlineStr">
        <is>
          <t>SIM-STOP-00455</t>
        </is>
      </c>
      <c r="B456" t="inlineStr">
        <is>
          <t>STOP-PRE-00152</t>
        </is>
      </c>
      <c r="C456" t="inlineStr">
        <is>
          <t>LINE-S02-PRE-20251014</t>
        </is>
      </c>
      <c r="D456" t="inlineStr">
        <is>
          <t>SHIFT-PRE-20251014</t>
        </is>
      </c>
      <c r="E456" t="inlineStr">
        <is>
          <t>LINE-S02</t>
        </is>
      </c>
      <c r="F456" t="inlineStr">
        <is>
          <t>改善前</t>
        </is>
      </c>
      <c r="G456" s="57" t="n">
        <v>45944</v>
      </c>
      <c r="H456" t="inlineStr">
        <is>
          <t>视觉设备系列</t>
        </is>
      </c>
      <c r="I456" t="inlineStr">
        <is>
          <t>KK250</t>
        </is>
      </c>
      <c r="J456" t="inlineStr">
        <is>
          <t>SETUPS-CHANGEOVERS</t>
        </is>
      </c>
      <c r="K456" t="inlineStr">
        <is>
          <t>Planned - Included in OEE</t>
        </is>
      </c>
      <c r="L456" t="inlineStr">
        <is>
          <t>EXTRUDER PRESS</t>
        </is>
      </c>
      <c r="M456" t="inlineStr">
        <is>
          <t>主加工工位</t>
        </is>
      </c>
      <c r="N456" t="inlineStr">
        <is>
          <t>MATERIAL CHANGEOVER</t>
        </is>
      </c>
      <c r="O456" s="59" t="n">
        <v>45944.70833333334</v>
      </c>
      <c r="P456" s="59" t="n">
        <v>45944.71888888889</v>
      </c>
      <c r="Q456" s="60" t="n">
        <v>15.2</v>
      </c>
      <c r="R456" s="60" t="n">
        <v>0.9917</v>
      </c>
      <c r="S456" t="inlineStr">
        <is>
          <t>团队模拟数据（基于公开单线数据派生）</t>
        </is>
      </c>
      <c r="T456" t="inlineStr">
        <is>
          <t>SIM-v2.2-20260807-20260804</t>
        </is>
      </c>
      <c r="U456" t="inlineStr">
        <is>
          <t>https://zenodo.org/records/17855209</t>
        </is>
      </c>
      <c r="V456" t="inlineStr">
        <is>
          <t>LINE-S02-PRE-20251014</t>
        </is>
      </c>
      <c r="W456" t="inlineStr">
        <is>
          <t>已关联</t>
        </is>
      </c>
      <c r="X456" t="inlineStr">
        <is>
          <t>按班次口径判断</t>
        </is>
      </c>
      <c r="Z456" t="inlineStr">
        <is>
          <t>是</t>
        </is>
      </c>
      <c r="AA456">
        <f>IFERROR(VLOOKUP(N456,'18_换产标准_模拟'!$B$2:$F$4,3,FALSE),"")</f>
        <v/>
      </c>
      <c r="AB456">
        <f>IFERROR(MAX(Q456-AA456,0),"")</f>
        <v/>
      </c>
      <c r="AC456">
        <f>IFERROR(IF(AB456=0,"达标",IF(AB456&lt;=VLOOKUP(N456,'18_换产标准_模拟'!$B$2:$F$4,4,FALSE)-VLOOKUP(N456,'18_换产标准_模拟'!$B$2:$F$4,3,FALSE),"轻微超时",IF(AB456&lt;=VLOOKUP(N456,'18_换产标准_模拟'!$B$2:$F$4,5,FALSE)-VLOOKUP(N456,'18_换产标准_模拟'!$B$2:$F$4,3,FALSE),"超时","严重超时"))),"")</f>
        <v/>
      </c>
      <c r="AD456">
        <f>IFERROR(INDEX('18_换产标准_模拟'!$A$2:$A$4,MATCH(N456,'18_换产标准_模拟'!$B$2:$B$4,0)),"")</f>
        <v/>
      </c>
      <c r="AE456" t="inlineStr">
        <is>
          <t>团队模拟数据</t>
        </is>
      </c>
    </row>
    <row r="457">
      <c r="A457" t="inlineStr">
        <is>
          <t>SIM-STOP-00456</t>
        </is>
      </c>
      <c r="B457" t="inlineStr">
        <is>
          <t>STOP-PRE-00152</t>
        </is>
      </c>
      <c r="C457" t="inlineStr">
        <is>
          <t>LINE-S03-PRE-20251014</t>
        </is>
      </c>
      <c r="D457" t="inlineStr">
        <is>
          <t>SHIFT-PRE-20251014</t>
        </is>
      </c>
      <c r="E457" t="inlineStr">
        <is>
          <t>LINE-S03</t>
        </is>
      </c>
      <c r="F457" t="inlineStr">
        <is>
          <t>改善前</t>
        </is>
      </c>
      <c r="G457" s="57" t="n">
        <v>45944</v>
      </c>
      <c r="H457" t="inlineStr">
        <is>
          <t>音频模组系列</t>
        </is>
      </c>
      <c r="I457" t="inlineStr">
        <is>
          <t>KK250</t>
        </is>
      </c>
      <c r="J457" t="inlineStr">
        <is>
          <t>SETUPS-CHANGEOVERS</t>
        </is>
      </c>
      <c r="K457" t="inlineStr">
        <is>
          <t>Planned - Included in OEE</t>
        </is>
      </c>
      <c r="L457" t="inlineStr">
        <is>
          <t>EXTRUDER PRESS</t>
        </is>
      </c>
      <c r="M457" t="inlineStr">
        <is>
          <t>主加工工位</t>
        </is>
      </c>
      <c r="N457" t="inlineStr">
        <is>
          <t>MATERIAL CHANGEOVER</t>
        </is>
      </c>
      <c r="O457" s="59" t="n">
        <v>45944.72222222222</v>
      </c>
      <c r="P457" s="59" t="n">
        <v>45944.73319444444</v>
      </c>
      <c r="Q457" s="60" t="n">
        <v>15.8</v>
      </c>
      <c r="R457" s="60" t="n">
        <v>1.0333</v>
      </c>
      <c r="S457" t="inlineStr">
        <is>
          <t>团队模拟数据（基于公开单线数据派生）</t>
        </is>
      </c>
      <c r="T457" t="inlineStr">
        <is>
          <t>SIM-v2.2-20260807-20260804</t>
        </is>
      </c>
      <c r="U457" t="inlineStr">
        <is>
          <t>https://zenodo.org/records/17855209</t>
        </is>
      </c>
      <c r="V457" t="inlineStr">
        <is>
          <t>LINE-S03-PRE-20251014</t>
        </is>
      </c>
      <c r="W457" t="inlineStr">
        <is>
          <t>已关联</t>
        </is>
      </c>
      <c r="X457" t="inlineStr">
        <is>
          <t>按班次口径判断</t>
        </is>
      </c>
      <c r="Z457" t="inlineStr">
        <is>
          <t>是</t>
        </is>
      </c>
      <c r="AA457">
        <f>IFERROR(VLOOKUP(N457,'18_换产标准_模拟'!$B$2:$F$4,3,FALSE),"")</f>
        <v/>
      </c>
      <c r="AB457">
        <f>IFERROR(MAX(Q457-AA457,0),"")</f>
        <v/>
      </c>
      <c r="AC457">
        <f>IFERROR(IF(AB457=0,"达标",IF(AB457&lt;=VLOOKUP(N457,'18_换产标准_模拟'!$B$2:$F$4,4,FALSE)-VLOOKUP(N457,'18_换产标准_模拟'!$B$2:$F$4,3,FALSE),"轻微超时",IF(AB457&lt;=VLOOKUP(N457,'18_换产标准_模拟'!$B$2:$F$4,5,FALSE)-VLOOKUP(N457,'18_换产标准_模拟'!$B$2:$F$4,3,FALSE),"超时","严重超时"))),"")</f>
        <v/>
      </c>
      <c r="AD457">
        <f>IFERROR(INDEX('18_换产标准_模拟'!$A$2:$A$4,MATCH(N457,'18_换产标准_模拟'!$B$2:$B$4,0)),"")</f>
        <v/>
      </c>
      <c r="AE457" t="inlineStr">
        <is>
          <t>团队模拟数据</t>
        </is>
      </c>
    </row>
    <row r="458">
      <c r="A458" t="inlineStr">
        <is>
          <t>SIM-STOP-00457</t>
        </is>
      </c>
      <c r="B458" t="inlineStr">
        <is>
          <t>STOP-PRE-00153</t>
        </is>
      </c>
      <c r="C458" t="inlineStr">
        <is>
          <t>LINE-S01-PRE-20251014</t>
        </is>
      </c>
      <c r="D458" t="inlineStr">
        <is>
          <t>SHIFT-PRE-20251014</t>
        </is>
      </c>
      <c r="E458" t="inlineStr">
        <is>
          <t>LINE-S01</t>
        </is>
      </c>
      <c r="F458" t="inlineStr">
        <is>
          <t>改善前</t>
        </is>
      </c>
      <c r="G458" s="57" t="n">
        <v>45944</v>
      </c>
      <c r="H458" t="inlineStr">
        <is>
          <t>智能终端系列</t>
        </is>
      </c>
      <c r="I458" t="inlineStr">
        <is>
          <t>KK250</t>
        </is>
      </c>
      <c r="J458" t="inlineStr">
        <is>
          <t>FAILURE</t>
        </is>
      </c>
      <c r="K458" t="inlineStr">
        <is>
          <t>Unplanned</t>
        </is>
      </c>
      <c r="L458" t="inlineStr">
        <is>
          <t>DRYER</t>
        </is>
      </c>
      <c r="M458" t="inlineStr">
        <is>
          <t>烘干/固化工位</t>
        </is>
      </c>
      <c r="N458" t="inlineStr">
        <is>
          <t>AUTOMATION FAILURE</t>
        </is>
      </c>
      <c r="O458" s="59" t="n">
        <v>45944.74583333333</v>
      </c>
      <c r="P458" s="59" t="n">
        <v>45944.74854166667</v>
      </c>
      <c r="Q458" s="60" t="n">
        <v>3.9</v>
      </c>
      <c r="R458" s="60" t="n">
        <v>0.8379</v>
      </c>
      <c r="S458" t="inlineStr">
        <is>
          <t>团队模拟数据（基于公开单线数据派生）</t>
        </is>
      </c>
      <c r="T458" t="inlineStr">
        <is>
          <t>SIM-v2.2-20260807-20260804</t>
        </is>
      </c>
      <c r="U458" t="inlineStr">
        <is>
          <t>https://zenodo.org/records/17855209</t>
        </is>
      </c>
      <c r="V458" t="inlineStr">
        <is>
          <t>LINE-S01-PRE-20251014</t>
        </is>
      </c>
      <c r="W458" t="inlineStr">
        <is>
          <t>已关联</t>
        </is>
      </c>
      <c r="X458" t="inlineStr">
        <is>
          <t>按班次口径判断</t>
        </is>
      </c>
      <c r="Z458" t="inlineStr">
        <is>
          <t>否</t>
        </is>
      </c>
    </row>
    <row r="459">
      <c r="A459" t="inlineStr">
        <is>
          <t>SIM-STOP-00458</t>
        </is>
      </c>
      <c r="B459" t="inlineStr">
        <is>
          <t>STOP-PRE-00153</t>
        </is>
      </c>
      <c r="C459" t="inlineStr">
        <is>
          <t>LINE-S02-PRE-20251014</t>
        </is>
      </c>
      <c r="D459" t="inlineStr">
        <is>
          <t>SHIFT-PRE-20251014</t>
        </is>
      </c>
      <c r="E459" t="inlineStr">
        <is>
          <t>LINE-S02</t>
        </is>
      </c>
      <c r="F459" t="inlineStr">
        <is>
          <t>改善前</t>
        </is>
      </c>
      <c r="G459" s="57" t="n">
        <v>45944</v>
      </c>
      <c r="H459" t="inlineStr">
        <is>
          <t>视觉设备系列</t>
        </is>
      </c>
      <c r="I459" t="inlineStr">
        <is>
          <t>KK250</t>
        </is>
      </c>
      <c r="J459" t="inlineStr">
        <is>
          <t>FAILURE</t>
        </is>
      </c>
      <c r="K459" t="inlineStr">
        <is>
          <t>Unplanned</t>
        </is>
      </c>
      <c r="L459" t="inlineStr">
        <is>
          <t>DRYER</t>
        </is>
      </c>
      <c r="M459" t="inlineStr">
        <is>
          <t>烘干/固化工位</t>
        </is>
      </c>
      <c r="N459" t="inlineStr">
        <is>
          <t>AUTOMATION FAILURE</t>
        </is>
      </c>
      <c r="O459" s="59" t="n">
        <v>45944.75972222222</v>
      </c>
      <c r="P459" s="59" t="n">
        <v>45944.76416666667</v>
      </c>
      <c r="Q459" s="60" t="n">
        <v>6.4</v>
      </c>
      <c r="R459" s="60" t="n">
        <v>1.365</v>
      </c>
      <c r="S459" t="inlineStr">
        <is>
          <t>团队模拟数据（基于公开单线数据派生）</t>
        </is>
      </c>
      <c r="T459" t="inlineStr">
        <is>
          <t>SIM-v2.2-20260807-20260804</t>
        </is>
      </c>
      <c r="U459" t="inlineStr">
        <is>
          <t>https://zenodo.org/records/17855209</t>
        </is>
      </c>
      <c r="V459" t="inlineStr">
        <is>
          <t>LINE-S02-PRE-20251014</t>
        </is>
      </c>
      <c r="W459" t="inlineStr">
        <is>
          <t>已关联</t>
        </is>
      </c>
      <c r="X459" t="inlineStr">
        <is>
          <t>按班次口径判断</t>
        </is>
      </c>
      <c r="Z459" t="inlineStr">
        <is>
          <t>否</t>
        </is>
      </c>
    </row>
    <row r="460">
      <c r="A460" t="inlineStr">
        <is>
          <t>SIM-STOP-00459</t>
        </is>
      </c>
      <c r="B460" t="inlineStr">
        <is>
          <t>STOP-PRE-00153</t>
        </is>
      </c>
      <c r="C460" t="inlineStr">
        <is>
          <t>LINE-S03-PRE-20251014</t>
        </is>
      </c>
      <c r="D460" t="inlineStr">
        <is>
          <t>SHIFT-PRE-20251014</t>
        </is>
      </c>
      <c r="E460" t="inlineStr">
        <is>
          <t>LINE-S03</t>
        </is>
      </c>
      <c r="F460" t="inlineStr">
        <is>
          <t>改善前</t>
        </is>
      </c>
      <c r="G460" s="57" t="n">
        <v>45944</v>
      </c>
      <c r="H460" t="inlineStr">
        <is>
          <t>音频模组系列</t>
        </is>
      </c>
      <c r="I460" t="inlineStr">
        <is>
          <t>KK250</t>
        </is>
      </c>
      <c r="J460" t="inlineStr">
        <is>
          <t>FAILURE</t>
        </is>
      </c>
      <c r="K460" t="inlineStr">
        <is>
          <t>Unplanned</t>
        </is>
      </c>
      <c r="L460" t="inlineStr">
        <is>
          <t>DRYER</t>
        </is>
      </c>
      <c r="M460" t="inlineStr">
        <is>
          <t>烘干/固化工位</t>
        </is>
      </c>
      <c r="N460" t="inlineStr">
        <is>
          <t>AUTOMATION FAILURE</t>
        </is>
      </c>
      <c r="O460" s="59" t="n">
        <v>45944.77361111111</v>
      </c>
      <c r="P460" s="59" t="n">
        <v>45944.77673611111</v>
      </c>
      <c r="Q460" s="60" t="n">
        <v>4.5</v>
      </c>
      <c r="R460" s="60" t="n">
        <v>0.9473</v>
      </c>
      <c r="S460" t="inlineStr">
        <is>
          <t>团队模拟数据（基于公开单线数据派生）</t>
        </is>
      </c>
      <c r="T460" t="inlineStr">
        <is>
          <t>SIM-v2.2-20260807-20260804</t>
        </is>
      </c>
      <c r="U460" t="inlineStr">
        <is>
          <t>https://zenodo.org/records/17855209</t>
        </is>
      </c>
      <c r="V460" t="inlineStr">
        <is>
          <t>LINE-S03-PRE-20251014</t>
        </is>
      </c>
      <c r="W460" t="inlineStr">
        <is>
          <t>已关联</t>
        </is>
      </c>
      <c r="X460" t="inlineStr">
        <is>
          <t>按班次口径判断</t>
        </is>
      </c>
      <c r="Z460" t="inlineStr">
        <is>
          <t>否</t>
        </is>
      </c>
    </row>
    <row r="461">
      <c r="A461" t="inlineStr">
        <is>
          <t>SIM-STOP-00460</t>
        </is>
      </c>
      <c r="B461" t="inlineStr">
        <is>
          <t>STOP-PRE-00154</t>
        </is>
      </c>
      <c r="C461" t="inlineStr">
        <is>
          <t>LINE-S01-PRE-20251014</t>
        </is>
      </c>
      <c r="D461" t="inlineStr">
        <is>
          <t>SHIFT-PRE-20251014</t>
        </is>
      </c>
      <c r="E461" t="inlineStr">
        <is>
          <t>LINE-S01</t>
        </is>
      </c>
      <c r="F461" t="inlineStr">
        <is>
          <t>改善前</t>
        </is>
      </c>
      <c r="G461" s="57" t="n">
        <v>45944</v>
      </c>
      <c r="H461" t="inlineStr">
        <is>
          <t>智能终端系列</t>
        </is>
      </c>
      <c r="I461" t="inlineStr">
        <is>
          <t>KK250</t>
        </is>
      </c>
      <c r="J461" t="inlineStr">
        <is>
          <t>MATERIALS</t>
        </is>
      </c>
      <c r="K461" t="inlineStr">
        <is>
          <t>Unplanned</t>
        </is>
      </c>
      <c r="L461" t="inlineStr">
        <is>
          <t>HACKING STATION</t>
        </is>
      </c>
      <c r="M461" t="inlineStr">
        <is>
          <t>上下料工位</t>
        </is>
      </c>
      <c r="N461" t="inlineStr">
        <is>
          <t>MANUAL BRICK HANDLING</t>
        </is>
      </c>
      <c r="O461" s="59" t="n">
        <v>45944.75833333333</v>
      </c>
      <c r="P461" s="59" t="n">
        <v>45944.7625</v>
      </c>
      <c r="Q461" s="60" t="n">
        <v>6</v>
      </c>
      <c r="R461" s="60" t="n">
        <v>0.8722</v>
      </c>
      <c r="S461" t="inlineStr">
        <is>
          <t>团队模拟数据（基于公开单线数据派生）</t>
        </is>
      </c>
      <c r="T461" t="inlineStr">
        <is>
          <t>SIM-v2.2-20260807-20260804</t>
        </is>
      </c>
      <c r="U461" t="inlineStr">
        <is>
          <t>https://zenodo.org/records/17855209</t>
        </is>
      </c>
      <c r="V461" t="inlineStr">
        <is>
          <t>LINE-S01-PRE-20251014</t>
        </is>
      </c>
      <c r="W461" t="inlineStr">
        <is>
          <t>已关联</t>
        </is>
      </c>
      <c r="X461" t="inlineStr">
        <is>
          <t>按班次口径判断</t>
        </is>
      </c>
      <c r="Z461" t="inlineStr">
        <is>
          <t>否</t>
        </is>
      </c>
    </row>
    <row r="462">
      <c r="A462" t="inlineStr">
        <is>
          <t>SIM-STOP-00461</t>
        </is>
      </c>
      <c r="B462" t="inlineStr">
        <is>
          <t>STOP-PRE-00154</t>
        </is>
      </c>
      <c r="C462" t="inlineStr">
        <is>
          <t>LINE-S02-PRE-20251014</t>
        </is>
      </c>
      <c r="D462" t="inlineStr">
        <is>
          <t>SHIFT-PRE-20251014</t>
        </is>
      </c>
      <c r="E462" t="inlineStr">
        <is>
          <t>LINE-S02</t>
        </is>
      </c>
      <c r="F462" t="inlineStr">
        <is>
          <t>改善前</t>
        </is>
      </c>
      <c r="G462" s="57" t="n">
        <v>45944</v>
      </c>
      <c r="H462" t="inlineStr">
        <is>
          <t>视觉设备系列</t>
        </is>
      </c>
      <c r="I462" t="inlineStr">
        <is>
          <t>KK250</t>
        </is>
      </c>
      <c r="J462" t="inlineStr">
        <is>
          <t>MATERIALS</t>
        </is>
      </c>
      <c r="K462" t="inlineStr">
        <is>
          <t>Unplanned</t>
        </is>
      </c>
      <c r="L462" t="inlineStr">
        <is>
          <t>HACKING STATION</t>
        </is>
      </c>
      <c r="M462" t="inlineStr">
        <is>
          <t>上下料工位</t>
        </is>
      </c>
      <c r="N462" t="inlineStr">
        <is>
          <t>MANUAL BRICK HANDLING</t>
        </is>
      </c>
      <c r="O462" s="59" t="n">
        <v>45944.77222222222</v>
      </c>
      <c r="P462" s="59" t="n">
        <v>45944.77902777777</v>
      </c>
      <c r="Q462" s="60" t="n">
        <v>9.800000000000001</v>
      </c>
      <c r="R462" s="60" t="n">
        <v>1.4175</v>
      </c>
      <c r="S462" t="inlineStr">
        <is>
          <t>团队模拟数据（基于公开单线数据派生）</t>
        </is>
      </c>
      <c r="T462" t="inlineStr">
        <is>
          <t>SIM-v2.2-20260807-20260804</t>
        </is>
      </c>
      <c r="U462" t="inlineStr">
        <is>
          <t>https://zenodo.org/records/17855209</t>
        </is>
      </c>
      <c r="V462" t="inlineStr">
        <is>
          <t>LINE-S02-PRE-20251014</t>
        </is>
      </c>
      <c r="W462" t="inlineStr">
        <is>
          <t>已关联</t>
        </is>
      </c>
      <c r="X462" t="inlineStr">
        <is>
          <t>按班次口径判断</t>
        </is>
      </c>
      <c r="Z462" t="inlineStr">
        <is>
          <t>否</t>
        </is>
      </c>
    </row>
    <row r="463">
      <c r="A463" t="inlineStr">
        <is>
          <t>SIM-STOP-00462</t>
        </is>
      </c>
      <c r="B463" t="inlineStr">
        <is>
          <t>STOP-PRE-00154</t>
        </is>
      </c>
      <c r="C463" t="inlineStr">
        <is>
          <t>LINE-S03-PRE-20251014</t>
        </is>
      </c>
      <c r="D463" t="inlineStr">
        <is>
          <t>SHIFT-PRE-20251014</t>
        </is>
      </c>
      <c r="E463" t="inlineStr">
        <is>
          <t>LINE-S03</t>
        </is>
      </c>
      <c r="F463" t="inlineStr">
        <is>
          <t>改善前</t>
        </is>
      </c>
      <c r="G463" s="57" t="n">
        <v>45944</v>
      </c>
      <c r="H463" t="inlineStr">
        <is>
          <t>音频模组系列</t>
        </is>
      </c>
      <c r="I463" t="inlineStr">
        <is>
          <t>KK250</t>
        </is>
      </c>
      <c r="J463" t="inlineStr">
        <is>
          <t>MATERIALS</t>
        </is>
      </c>
      <c r="K463" t="inlineStr">
        <is>
          <t>Unplanned</t>
        </is>
      </c>
      <c r="L463" t="inlineStr">
        <is>
          <t>HACKING STATION</t>
        </is>
      </c>
      <c r="M463" t="inlineStr">
        <is>
          <t>上下料工位</t>
        </is>
      </c>
      <c r="N463" t="inlineStr">
        <is>
          <t>MANUAL BRICK HANDLING</t>
        </is>
      </c>
      <c r="O463" s="59" t="n">
        <v>45944.78611111111</v>
      </c>
      <c r="P463" s="59" t="n">
        <v>45944.79152777778</v>
      </c>
      <c r="Q463" s="60" t="n">
        <v>7.8</v>
      </c>
      <c r="R463" s="60" t="n">
        <v>1.1234</v>
      </c>
      <c r="S463" t="inlineStr">
        <is>
          <t>团队模拟数据（基于公开单线数据派生）</t>
        </is>
      </c>
      <c r="T463" t="inlineStr">
        <is>
          <t>SIM-v2.2-20260807-20260804</t>
        </is>
      </c>
      <c r="U463" t="inlineStr">
        <is>
          <t>https://zenodo.org/records/17855209</t>
        </is>
      </c>
      <c r="V463" t="inlineStr">
        <is>
          <t>LINE-S03-PRE-20251014</t>
        </is>
      </c>
      <c r="W463" t="inlineStr">
        <is>
          <t>已关联</t>
        </is>
      </c>
      <c r="X463" t="inlineStr">
        <is>
          <t>按班次口径判断</t>
        </is>
      </c>
      <c r="Z463" t="inlineStr">
        <is>
          <t>否</t>
        </is>
      </c>
    </row>
    <row r="464">
      <c r="A464" t="inlineStr">
        <is>
          <t>SIM-STOP-00463</t>
        </is>
      </c>
      <c r="B464" t="inlineStr">
        <is>
          <t>STOP-PRE-00155</t>
        </is>
      </c>
      <c r="C464" t="inlineStr">
        <is>
          <t>LINE-S01-PRE-20251014</t>
        </is>
      </c>
      <c r="D464" t="inlineStr">
        <is>
          <t>SHIFT-PRE-20251014</t>
        </is>
      </c>
      <c r="E464" t="inlineStr">
        <is>
          <t>LINE-S01</t>
        </is>
      </c>
      <c r="F464" t="inlineStr">
        <is>
          <t>改善前</t>
        </is>
      </c>
      <c r="G464" s="57" t="n">
        <v>45944</v>
      </c>
      <c r="H464" t="inlineStr">
        <is>
          <t>智能终端系列</t>
        </is>
      </c>
      <c r="I464" t="inlineStr">
        <is>
          <t>KK250</t>
        </is>
      </c>
      <c r="J464" t="inlineStr">
        <is>
          <t>OPERATIONAL</t>
        </is>
      </c>
      <c r="K464" t="inlineStr">
        <is>
          <t>Planned - Included in OEE</t>
        </is>
      </c>
      <c r="L464" t="inlineStr">
        <is>
          <t>EXTRUDER PRESS</t>
        </is>
      </c>
      <c r="M464" t="inlineStr">
        <is>
          <t>主加工工位</t>
        </is>
      </c>
      <c r="N464" t="inlineStr">
        <is>
          <t>CLEANING</t>
        </is>
      </c>
      <c r="O464" s="59" t="n">
        <v>45944.79861111111</v>
      </c>
      <c r="P464" s="59" t="n">
        <v>45944.81229166667</v>
      </c>
      <c r="Q464" s="60" t="n">
        <v>19.7</v>
      </c>
      <c r="R464" s="60" t="n">
        <v>0.9871</v>
      </c>
      <c r="S464" t="inlineStr">
        <is>
          <t>团队模拟数据（基于公开单线数据派生）</t>
        </is>
      </c>
      <c r="T464" t="inlineStr">
        <is>
          <t>SIM-v2.2-20260807-20260804</t>
        </is>
      </c>
      <c r="U464" t="inlineStr">
        <is>
          <t>https://zenodo.org/records/17855209</t>
        </is>
      </c>
      <c r="V464" t="inlineStr">
        <is>
          <t>LINE-S01-PRE-20251014</t>
        </is>
      </c>
      <c r="W464" t="inlineStr">
        <is>
          <t>已关联</t>
        </is>
      </c>
      <c r="X464" t="inlineStr">
        <is>
          <t>按班次口径判断</t>
        </is>
      </c>
      <c r="Z464" t="inlineStr">
        <is>
          <t>否</t>
        </is>
      </c>
    </row>
    <row r="465">
      <c r="A465" t="inlineStr">
        <is>
          <t>SIM-STOP-00464</t>
        </is>
      </c>
      <c r="B465" t="inlineStr">
        <is>
          <t>STOP-PRE-00155</t>
        </is>
      </c>
      <c r="C465" t="inlineStr">
        <is>
          <t>LINE-S02-PRE-20251014</t>
        </is>
      </c>
      <c r="D465" t="inlineStr">
        <is>
          <t>SHIFT-PRE-20251014</t>
        </is>
      </c>
      <c r="E465" t="inlineStr">
        <is>
          <t>LINE-S02</t>
        </is>
      </c>
      <c r="F465" t="inlineStr">
        <is>
          <t>改善前</t>
        </is>
      </c>
      <c r="G465" s="57" t="n">
        <v>45944</v>
      </c>
      <c r="H465" t="inlineStr">
        <is>
          <t>视觉设备系列</t>
        </is>
      </c>
      <c r="I465" t="inlineStr">
        <is>
          <t>KK250</t>
        </is>
      </c>
      <c r="J465" t="inlineStr">
        <is>
          <t>OPERATIONAL</t>
        </is>
      </c>
      <c r="K465" t="inlineStr">
        <is>
          <t>Planned - Included in OEE</t>
        </is>
      </c>
      <c r="L465" t="inlineStr">
        <is>
          <t>EXTRUDER PRESS</t>
        </is>
      </c>
      <c r="M465" t="inlineStr">
        <is>
          <t>主加工工位</t>
        </is>
      </c>
      <c r="N465" t="inlineStr">
        <is>
          <t>CLEANING</t>
        </is>
      </c>
      <c r="O465" s="59" t="n">
        <v>45944.8125</v>
      </c>
      <c r="P465" s="59" t="n">
        <v>45944.82645833334</v>
      </c>
      <c r="Q465" s="60" t="n">
        <v>20.1</v>
      </c>
      <c r="R465" s="60" t="n">
        <v>1.003</v>
      </c>
      <c r="S465" t="inlineStr">
        <is>
          <t>团队模拟数据（基于公开单线数据派生）</t>
        </is>
      </c>
      <c r="T465" t="inlineStr">
        <is>
          <t>SIM-v2.2-20260807-20260804</t>
        </is>
      </c>
      <c r="U465" t="inlineStr">
        <is>
          <t>https://zenodo.org/records/17855209</t>
        </is>
      </c>
      <c r="V465" t="inlineStr">
        <is>
          <t>LINE-S02-PRE-20251014</t>
        </is>
      </c>
      <c r="W465" t="inlineStr">
        <is>
          <t>已关联</t>
        </is>
      </c>
      <c r="X465" t="inlineStr">
        <is>
          <t>按班次口径判断</t>
        </is>
      </c>
      <c r="Z465" t="inlineStr">
        <is>
          <t>否</t>
        </is>
      </c>
    </row>
    <row r="466">
      <c r="A466" t="inlineStr">
        <is>
          <t>SIM-STOP-00465</t>
        </is>
      </c>
      <c r="B466" t="inlineStr">
        <is>
          <t>STOP-PRE-00155</t>
        </is>
      </c>
      <c r="C466" t="inlineStr">
        <is>
          <t>LINE-S03-PRE-20251014</t>
        </is>
      </c>
      <c r="D466" t="inlineStr">
        <is>
          <t>SHIFT-PRE-20251014</t>
        </is>
      </c>
      <c r="E466" t="inlineStr">
        <is>
          <t>LINE-S03</t>
        </is>
      </c>
      <c r="F466" t="inlineStr">
        <is>
          <t>改善前</t>
        </is>
      </c>
      <c r="G466" s="57" t="n">
        <v>45944</v>
      </c>
      <c r="H466" t="inlineStr">
        <is>
          <t>音频模组系列</t>
        </is>
      </c>
      <c r="I466" t="inlineStr">
        <is>
          <t>KK250</t>
        </is>
      </c>
      <c r="J466" t="inlineStr">
        <is>
          <t>OPERATIONAL</t>
        </is>
      </c>
      <c r="K466" t="inlineStr">
        <is>
          <t>Planned - Included in OEE</t>
        </is>
      </c>
      <c r="L466" t="inlineStr">
        <is>
          <t>EXTRUDER PRESS</t>
        </is>
      </c>
      <c r="M466" t="inlineStr">
        <is>
          <t>主加工工位</t>
        </is>
      </c>
      <c r="N466" t="inlineStr">
        <is>
          <t>CLEANING</t>
        </is>
      </c>
      <c r="O466" s="59" t="n">
        <v>45944.82638888889</v>
      </c>
      <c r="P466" s="59" t="n">
        <v>45944.84090277777</v>
      </c>
      <c r="Q466" s="60" t="n">
        <v>20.9</v>
      </c>
      <c r="R466" s="60" t="n">
        <v>1.0444</v>
      </c>
      <c r="S466" t="inlineStr">
        <is>
          <t>团队模拟数据（基于公开单线数据派生）</t>
        </is>
      </c>
      <c r="T466" t="inlineStr">
        <is>
          <t>SIM-v2.2-20260807-20260804</t>
        </is>
      </c>
      <c r="U466" t="inlineStr">
        <is>
          <t>https://zenodo.org/records/17855209</t>
        </is>
      </c>
      <c r="V466" t="inlineStr">
        <is>
          <t>LINE-S03-PRE-20251014</t>
        </is>
      </c>
      <c r="W466" t="inlineStr">
        <is>
          <t>已关联</t>
        </is>
      </c>
      <c r="X466" t="inlineStr">
        <is>
          <t>按班次口径判断</t>
        </is>
      </c>
      <c r="Z466" t="inlineStr">
        <is>
          <t>否</t>
        </is>
      </c>
    </row>
    <row r="467">
      <c r="A467" t="inlineStr">
        <is>
          <t>SIM-STOP-00466</t>
        </is>
      </c>
      <c r="B467" t="inlineStr">
        <is>
          <t>STOP-PRE-00156</t>
        </is>
      </c>
      <c r="C467" t="inlineStr">
        <is>
          <t>LINE-S01-PRE-20251015</t>
        </is>
      </c>
      <c r="D467" t="inlineStr">
        <is>
          <t>SHIFT-PRE-20251015</t>
        </is>
      </c>
      <c r="E467" t="inlineStr">
        <is>
          <t>LINE-S01</t>
        </is>
      </c>
      <c r="F467" t="inlineStr">
        <is>
          <t>改善前</t>
        </is>
      </c>
      <c r="G467" s="57" t="n">
        <v>45945</v>
      </c>
      <c r="H467" t="inlineStr">
        <is>
          <t>智能终端系列</t>
        </is>
      </c>
      <c r="I467" t="inlineStr">
        <is>
          <t>KK250</t>
        </is>
      </c>
      <c r="J467" t="inlineStr">
        <is>
          <t>OPERATIONAL</t>
        </is>
      </c>
      <c r="K467" t="inlineStr">
        <is>
          <t>Planned - Included in OEE</t>
        </is>
      </c>
      <c r="L467" t="inlineStr">
        <is>
          <t>EXTRUDER PRESS</t>
        </is>
      </c>
      <c r="M467" t="inlineStr">
        <is>
          <t>主加工工位</t>
        </is>
      </c>
      <c r="N467" t="inlineStr">
        <is>
          <t>CLEANING</t>
        </is>
      </c>
      <c r="O467" s="59" t="n">
        <v>45945.46875</v>
      </c>
      <c r="P467" s="59" t="n">
        <v>45945.47402777777</v>
      </c>
      <c r="Q467" s="60" t="n">
        <v>7.6</v>
      </c>
      <c r="R467" s="60" t="n">
        <v>0.9231</v>
      </c>
      <c r="S467" t="inlineStr">
        <is>
          <t>团队模拟数据（基于公开单线数据派生）</t>
        </is>
      </c>
      <c r="T467" t="inlineStr">
        <is>
          <t>SIM-v2.2-20260807-20260804</t>
        </is>
      </c>
      <c r="U467" t="inlineStr">
        <is>
          <t>https://zenodo.org/records/17855209</t>
        </is>
      </c>
      <c r="V467" t="inlineStr">
        <is>
          <t>LINE-S01-PRE-20251015</t>
        </is>
      </c>
      <c r="W467" t="inlineStr">
        <is>
          <t>已关联</t>
        </is>
      </c>
      <c r="X467" t="inlineStr">
        <is>
          <t>按班次口径判断</t>
        </is>
      </c>
      <c r="Z467" t="inlineStr">
        <is>
          <t>否</t>
        </is>
      </c>
    </row>
    <row r="468">
      <c r="A468" t="inlineStr">
        <is>
          <t>SIM-STOP-00467</t>
        </is>
      </c>
      <c r="B468" t="inlineStr">
        <is>
          <t>STOP-PRE-00156</t>
        </is>
      </c>
      <c r="C468" t="inlineStr">
        <is>
          <t>LINE-S02-PRE-20251015</t>
        </is>
      </c>
      <c r="D468" t="inlineStr">
        <is>
          <t>SHIFT-PRE-20251015</t>
        </is>
      </c>
      <c r="E468" t="inlineStr">
        <is>
          <t>LINE-S02</t>
        </is>
      </c>
      <c r="F468" t="inlineStr">
        <is>
          <t>改善前</t>
        </is>
      </c>
      <c r="G468" s="57" t="n">
        <v>45945</v>
      </c>
      <c r="H468" t="inlineStr">
        <is>
          <t>视觉设备系列</t>
        </is>
      </c>
      <c r="I468" t="inlineStr">
        <is>
          <t>KK250</t>
        </is>
      </c>
      <c r="J468" t="inlineStr">
        <is>
          <t>OPERATIONAL</t>
        </is>
      </c>
      <c r="K468" t="inlineStr">
        <is>
          <t>Planned - Included in OEE</t>
        </is>
      </c>
      <c r="L468" t="inlineStr">
        <is>
          <t>EXTRUDER PRESS</t>
        </is>
      </c>
      <c r="M468" t="inlineStr">
        <is>
          <t>主加工工位</t>
        </is>
      </c>
      <c r="N468" t="inlineStr">
        <is>
          <t>CLEANING</t>
        </is>
      </c>
      <c r="O468" s="59" t="n">
        <v>45945.48263888889</v>
      </c>
      <c r="P468" s="59" t="n">
        <v>45945.48854166667</v>
      </c>
      <c r="Q468" s="60" t="n">
        <v>8.5</v>
      </c>
      <c r="R468" s="60" t="n">
        <v>1.0427</v>
      </c>
      <c r="S468" t="inlineStr">
        <is>
          <t>团队模拟数据（基于公开单线数据派生）</t>
        </is>
      </c>
      <c r="T468" t="inlineStr">
        <is>
          <t>SIM-v2.2-20260807-20260804</t>
        </is>
      </c>
      <c r="U468" t="inlineStr">
        <is>
          <t>https://zenodo.org/records/17855209</t>
        </is>
      </c>
      <c r="V468" t="inlineStr">
        <is>
          <t>LINE-S02-PRE-20251015</t>
        </is>
      </c>
      <c r="W468" t="inlineStr">
        <is>
          <t>已关联</t>
        </is>
      </c>
      <c r="X468" t="inlineStr">
        <is>
          <t>按班次口径判断</t>
        </is>
      </c>
      <c r="Z468" t="inlineStr">
        <is>
          <t>否</t>
        </is>
      </c>
    </row>
    <row r="469">
      <c r="A469" t="inlineStr">
        <is>
          <t>SIM-STOP-00468</t>
        </is>
      </c>
      <c r="B469" t="inlineStr">
        <is>
          <t>STOP-PRE-00156</t>
        </is>
      </c>
      <c r="C469" t="inlineStr">
        <is>
          <t>LINE-S03-PRE-20251015</t>
        </is>
      </c>
      <c r="D469" t="inlineStr">
        <is>
          <t>SHIFT-PRE-20251015</t>
        </is>
      </c>
      <c r="E469" t="inlineStr">
        <is>
          <t>LINE-S03</t>
        </is>
      </c>
      <c r="F469" t="inlineStr">
        <is>
          <t>改善前</t>
        </is>
      </c>
      <c r="G469" s="57" t="n">
        <v>45945</v>
      </c>
      <c r="H469" t="inlineStr">
        <is>
          <t>音频模组系列</t>
        </is>
      </c>
      <c r="I469" t="inlineStr">
        <is>
          <t>KK250</t>
        </is>
      </c>
      <c r="J469" t="inlineStr">
        <is>
          <t>OPERATIONAL</t>
        </is>
      </c>
      <c r="K469" t="inlineStr">
        <is>
          <t>Planned - Included in OEE</t>
        </is>
      </c>
      <c r="L469" t="inlineStr">
        <is>
          <t>EXTRUDER PRESS</t>
        </is>
      </c>
      <c r="M469" t="inlineStr">
        <is>
          <t>主加工工位</t>
        </is>
      </c>
      <c r="N469" t="inlineStr">
        <is>
          <t>CLEANING</t>
        </is>
      </c>
      <c r="O469" s="59" t="n">
        <v>45945.49652777778</v>
      </c>
      <c r="P469" s="59" t="n">
        <v>45945.50208333333</v>
      </c>
      <c r="Q469" s="60" t="n">
        <v>8</v>
      </c>
      <c r="R469" s="60" t="n">
        <v>0.9778</v>
      </c>
      <c r="S469" t="inlineStr">
        <is>
          <t>团队模拟数据（基于公开单线数据派生）</t>
        </is>
      </c>
      <c r="T469" t="inlineStr">
        <is>
          <t>SIM-v2.2-20260807-20260804</t>
        </is>
      </c>
      <c r="U469" t="inlineStr">
        <is>
          <t>https://zenodo.org/records/17855209</t>
        </is>
      </c>
      <c r="V469" t="inlineStr">
        <is>
          <t>LINE-S03-PRE-20251015</t>
        </is>
      </c>
      <c r="W469" t="inlineStr">
        <is>
          <t>已关联</t>
        </is>
      </c>
      <c r="X469" t="inlineStr">
        <is>
          <t>按班次口径判断</t>
        </is>
      </c>
      <c r="Z469" t="inlineStr">
        <is>
          <t>否</t>
        </is>
      </c>
    </row>
    <row r="470">
      <c r="A470" t="inlineStr">
        <is>
          <t>SIM-STOP-00469</t>
        </is>
      </c>
      <c r="B470" t="inlineStr">
        <is>
          <t>STOP-PRE-00157</t>
        </is>
      </c>
      <c r="C470" t="inlineStr">
        <is>
          <t>LINE-S01-PRE-20251015</t>
        </is>
      </c>
      <c r="D470" t="inlineStr">
        <is>
          <t>SHIFT-PRE-20251015</t>
        </is>
      </c>
      <c r="E470" t="inlineStr">
        <is>
          <t>LINE-S01</t>
        </is>
      </c>
      <c r="F470" t="inlineStr">
        <is>
          <t>改善前</t>
        </is>
      </c>
      <c r="G470" s="57" t="n">
        <v>45945</v>
      </c>
      <c r="H470" t="inlineStr">
        <is>
          <t>智能终端系列</t>
        </is>
      </c>
      <c r="I470" t="inlineStr">
        <is>
          <t>KK250</t>
        </is>
      </c>
      <c r="J470" t="inlineStr">
        <is>
          <t>FAILURE</t>
        </is>
      </c>
      <c r="K470" t="inlineStr">
        <is>
          <t>Unplanned</t>
        </is>
      </c>
      <c r="L470" t="inlineStr">
        <is>
          <t>HACKING STATION</t>
        </is>
      </c>
      <c r="M470" t="inlineStr">
        <is>
          <t>上下料工位</t>
        </is>
      </c>
      <c r="N470" t="inlineStr">
        <is>
          <t>AUTOMATION FAILURE</t>
        </is>
      </c>
      <c r="O470" s="59" t="n">
        <v>45945.48055555556</v>
      </c>
      <c r="P470" s="59" t="n">
        <v>45945.48833333333</v>
      </c>
      <c r="Q470" s="60" t="n">
        <v>11.2</v>
      </c>
      <c r="R470" s="60" t="n">
        <v>0.882</v>
      </c>
      <c r="S470" t="inlineStr">
        <is>
          <t>团队模拟数据（基于公开单线数据派生）</t>
        </is>
      </c>
      <c r="T470" t="inlineStr">
        <is>
          <t>SIM-v2.2-20260807-20260804</t>
        </is>
      </c>
      <c r="U470" t="inlineStr">
        <is>
          <t>https://zenodo.org/records/17855209</t>
        </is>
      </c>
      <c r="V470" t="inlineStr">
        <is>
          <t>LINE-S01-PRE-20251015</t>
        </is>
      </c>
      <c r="W470" t="inlineStr">
        <is>
          <t>已关联</t>
        </is>
      </c>
      <c r="X470" t="inlineStr">
        <is>
          <t>按班次口径判断</t>
        </is>
      </c>
      <c r="Z470" t="inlineStr">
        <is>
          <t>否</t>
        </is>
      </c>
    </row>
    <row r="471">
      <c r="A471" t="inlineStr">
        <is>
          <t>SIM-STOP-00470</t>
        </is>
      </c>
      <c r="B471" t="inlineStr">
        <is>
          <t>STOP-PRE-00157</t>
        </is>
      </c>
      <c r="C471" t="inlineStr">
        <is>
          <t>LINE-S02-PRE-20251015</t>
        </is>
      </c>
      <c r="D471" t="inlineStr">
        <is>
          <t>SHIFT-PRE-20251015</t>
        </is>
      </c>
      <c r="E471" t="inlineStr">
        <is>
          <t>LINE-S02</t>
        </is>
      </c>
      <c r="F471" t="inlineStr">
        <is>
          <t>改善前</t>
        </is>
      </c>
      <c r="G471" s="57" t="n">
        <v>45945</v>
      </c>
      <c r="H471" t="inlineStr">
        <is>
          <t>视觉设备系列</t>
        </is>
      </c>
      <c r="I471" t="inlineStr">
        <is>
          <t>KK250</t>
        </is>
      </c>
      <c r="J471" t="inlineStr">
        <is>
          <t>FAILURE</t>
        </is>
      </c>
      <c r="K471" t="inlineStr">
        <is>
          <t>Unplanned</t>
        </is>
      </c>
      <c r="L471" t="inlineStr">
        <is>
          <t>HACKING STATION</t>
        </is>
      </c>
      <c r="M471" t="inlineStr">
        <is>
          <t>上下料工位</t>
        </is>
      </c>
      <c r="N471" t="inlineStr">
        <is>
          <t>AUTOMATION FAILURE</t>
        </is>
      </c>
      <c r="O471" s="59" t="n">
        <v>45945.49444444444</v>
      </c>
      <c r="P471" s="59" t="n">
        <v>45945.50583333334</v>
      </c>
      <c r="Q471" s="60" t="n">
        <v>16.4</v>
      </c>
      <c r="R471" s="60" t="n">
        <v>1.29</v>
      </c>
      <c r="S471" t="inlineStr">
        <is>
          <t>团队模拟数据（基于公开单线数据派生）</t>
        </is>
      </c>
      <c r="T471" t="inlineStr">
        <is>
          <t>SIM-v2.2-20260807-20260804</t>
        </is>
      </c>
      <c r="U471" t="inlineStr">
        <is>
          <t>https://zenodo.org/records/17855209</t>
        </is>
      </c>
      <c r="V471" t="inlineStr">
        <is>
          <t>LINE-S02-PRE-20251015</t>
        </is>
      </c>
      <c r="W471" t="inlineStr">
        <is>
          <t>已关联</t>
        </is>
      </c>
      <c r="X471" t="inlineStr">
        <is>
          <t>按班次口径判断</t>
        </is>
      </c>
      <c r="Z471" t="inlineStr">
        <is>
          <t>否</t>
        </is>
      </c>
    </row>
    <row r="472">
      <c r="A472" t="inlineStr">
        <is>
          <t>SIM-STOP-00471</t>
        </is>
      </c>
      <c r="B472" t="inlineStr">
        <is>
          <t>STOP-PRE-00157</t>
        </is>
      </c>
      <c r="C472" t="inlineStr">
        <is>
          <t>LINE-S03-PRE-20251015</t>
        </is>
      </c>
      <c r="D472" t="inlineStr">
        <is>
          <t>SHIFT-PRE-20251015</t>
        </is>
      </c>
      <c r="E472" t="inlineStr">
        <is>
          <t>LINE-S03</t>
        </is>
      </c>
      <c r="F472" t="inlineStr">
        <is>
          <t>改善前</t>
        </is>
      </c>
      <c r="G472" s="57" t="n">
        <v>45945</v>
      </c>
      <c r="H472" t="inlineStr">
        <is>
          <t>音频模组系列</t>
        </is>
      </c>
      <c r="I472" t="inlineStr">
        <is>
          <t>KK250</t>
        </is>
      </c>
      <c r="J472" t="inlineStr">
        <is>
          <t>FAILURE</t>
        </is>
      </c>
      <c r="K472" t="inlineStr">
        <is>
          <t>Unplanned</t>
        </is>
      </c>
      <c r="L472" t="inlineStr">
        <is>
          <t>HACKING STATION</t>
        </is>
      </c>
      <c r="M472" t="inlineStr">
        <is>
          <t>上下料工位</t>
        </is>
      </c>
      <c r="N472" t="inlineStr">
        <is>
          <t>AUTOMATION FAILURE</t>
        </is>
      </c>
      <c r="O472" s="59" t="n">
        <v>45945.50833333333</v>
      </c>
      <c r="P472" s="59" t="n">
        <v>45945.51833333333</v>
      </c>
      <c r="Q472" s="60" t="n">
        <v>14.4</v>
      </c>
      <c r="R472" s="60" t="n">
        <v>1.1358</v>
      </c>
      <c r="S472" t="inlineStr">
        <is>
          <t>团队模拟数据（基于公开单线数据派生）</t>
        </is>
      </c>
      <c r="T472" t="inlineStr">
        <is>
          <t>SIM-v2.2-20260807-20260804</t>
        </is>
      </c>
      <c r="U472" t="inlineStr">
        <is>
          <t>https://zenodo.org/records/17855209</t>
        </is>
      </c>
      <c r="V472" t="inlineStr">
        <is>
          <t>LINE-S03-PRE-20251015</t>
        </is>
      </c>
      <c r="W472" t="inlineStr">
        <is>
          <t>已关联</t>
        </is>
      </c>
      <c r="X472" t="inlineStr">
        <is>
          <t>按班次口径判断</t>
        </is>
      </c>
      <c r="Z472" t="inlineStr">
        <is>
          <t>否</t>
        </is>
      </c>
    </row>
    <row r="473">
      <c r="A473" t="inlineStr">
        <is>
          <t>SIM-STOP-00472</t>
        </is>
      </c>
      <c r="B473" t="inlineStr">
        <is>
          <t>STOP-PRE-00158</t>
        </is>
      </c>
      <c r="C473" t="inlineStr">
        <is>
          <t>LINE-S01-PRE-20251015</t>
        </is>
      </c>
      <c r="D473" t="inlineStr">
        <is>
          <t>SHIFT-PRE-20251015</t>
        </is>
      </c>
      <c r="E473" t="inlineStr">
        <is>
          <t>LINE-S01</t>
        </is>
      </c>
      <c r="F473" t="inlineStr">
        <is>
          <t>改善前</t>
        </is>
      </c>
      <c r="G473" s="57" t="n">
        <v>45945</v>
      </c>
      <c r="H473" t="inlineStr">
        <is>
          <t>智能终端系列</t>
        </is>
      </c>
      <c r="I473" t="inlineStr">
        <is>
          <t>KK250</t>
        </is>
      </c>
      <c r="J473" t="inlineStr">
        <is>
          <t>FAILURE</t>
        </is>
      </c>
      <c r="K473" t="inlineStr">
        <is>
          <t>Unplanned</t>
        </is>
      </c>
      <c r="L473" t="inlineStr">
        <is>
          <t>CUTTER</t>
        </is>
      </c>
      <c r="M473" t="inlineStr">
        <is>
          <t>切割/分板工位</t>
        </is>
      </c>
      <c r="N473" t="inlineStr">
        <is>
          <t>MECHANICAL FAILURE</t>
        </is>
      </c>
      <c r="O473" s="59" t="n">
        <v>45945.49722222222</v>
      </c>
      <c r="P473" s="59" t="n">
        <v>45945.499375</v>
      </c>
      <c r="Q473" s="60" t="n">
        <v>3.1</v>
      </c>
      <c r="R473" s="60" t="n">
        <v>0.9163</v>
      </c>
      <c r="S473" t="inlineStr">
        <is>
          <t>团队模拟数据（基于公开单线数据派生）</t>
        </is>
      </c>
      <c r="T473" t="inlineStr">
        <is>
          <t>SIM-v2.2-20260807-20260804</t>
        </is>
      </c>
      <c r="U473" t="inlineStr">
        <is>
          <t>https://zenodo.org/records/17855209</t>
        </is>
      </c>
      <c r="V473" t="inlineStr">
        <is>
          <t>LINE-S01-PRE-20251015</t>
        </is>
      </c>
      <c r="W473" t="inlineStr">
        <is>
          <t>已关联</t>
        </is>
      </c>
      <c r="X473" t="inlineStr">
        <is>
          <t>按班次口径判断</t>
        </is>
      </c>
      <c r="Z473" t="inlineStr">
        <is>
          <t>否</t>
        </is>
      </c>
    </row>
    <row r="474">
      <c r="A474" t="inlineStr">
        <is>
          <t>SIM-STOP-00473</t>
        </is>
      </c>
      <c r="B474" t="inlineStr">
        <is>
          <t>STOP-PRE-00158</t>
        </is>
      </c>
      <c r="C474" t="inlineStr">
        <is>
          <t>LINE-S02-PRE-20251015</t>
        </is>
      </c>
      <c r="D474" t="inlineStr">
        <is>
          <t>SHIFT-PRE-20251015</t>
        </is>
      </c>
      <c r="E474" t="inlineStr">
        <is>
          <t>LINE-S02</t>
        </is>
      </c>
      <c r="F474" t="inlineStr">
        <is>
          <t>改善前</t>
        </is>
      </c>
      <c r="G474" s="57" t="n">
        <v>45945</v>
      </c>
      <c r="H474" t="inlineStr">
        <is>
          <t>视觉设备系列</t>
        </is>
      </c>
      <c r="I474" t="inlineStr">
        <is>
          <t>KK250</t>
        </is>
      </c>
      <c r="J474" t="inlineStr">
        <is>
          <t>FAILURE</t>
        </is>
      </c>
      <c r="K474" t="inlineStr">
        <is>
          <t>Unplanned</t>
        </is>
      </c>
      <c r="L474" t="inlineStr">
        <is>
          <t>CUTTER</t>
        </is>
      </c>
      <c r="M474" t="inlineStr">
        <is>
          <t>切割/分板工位</t>
        </is>
      </c>
      <c r="N474" t="inlineStr">
        <is>
          <t>MECHANICAL FAILURE</t>
        </is>
      </c>
      <c r="O474" s="59" t="n">
        <v>45945.51111111111</v>
      </c>
      <c r="P474" s="59" t="n">
        <v>45945.51506944445</v>
      </c>
      <c r="Q474" s="60" t="n">
        <v>5.7</v>
      </c>
      <c r="R474" s="60" t="n">
        <v>1.6781</v>
      </c>
      <c r="S474" t="inlineStr">
        <is>
          <t>团队模拟数据（基于公开单线数据派生）</t>
        </is>
      </c>
      <c r="T474" t="inlineStr">
        <is>
          <t>SIM-v2.2-20260807-20260804</t>
        </is>
      </c>
      <c r="U474" t="inlineStr">
        <is>
          <t>https://zenodo.org/records/17855209</t>
        </is>
      </c>
      <c r="V474" t="inlineStr">
        <is>
          <t>LINE-S02-PRE-20251015</t>
        </is>
      </c>
      <c r="W474" t="inlineStr">
        <is>
          <t>已关联</t>
        </is>
      </c>
      <c r="X474" t="inlineStr">
        <is>
          <t>按班次口径判断</t>
        </is>
      </c>
      <c r="Z474" t="inlineStr">
        <is>
          <t>否</t>
        </is>
      </c>
    </row>
    <row r="475">
      <c r="A475" t="inlineStr">
        <is>
          <t>SIM-STOP-00474</t>
        </is>
      </c>
      <c r="B475" t="inlineStr">
        <is>
          <t>STOP-PRE-00158</t>
        </is>
      </c>
      <c r="C475" t="inlineStr">
        <is>
          <t>LINE-S03-PRE-20251015</t>
        </is>
      </c>
      <c r="D475" t="inlineStr">
        <is>
          <t>SHIFT-PRE-20251015</t>
        </is>
      </c>
      <c r="E475" t="inlineStr">
        <is>
          <t>LINE-S03</t>
        </is>
      </c>
      <c r="F475" t="inlineStr">
        <is>
          <t>改善前</t>
        </is>
      </c>
      <c r="G475" s="57" t="n">
        <v>45945</v>
      </c>
      <c r="H475" t="inlineStr">
        <is>
          <t>音频模组系列</t>
        </is>
      </c>
      <c r="I475" t="inlineStr">
        <is>
          <t>KK250</t>
        </is>
      </c>
      <c r="J475" t="inlineStr">
        <is>
          <t>FAILURE</t>
        </is>
      </c>
      <c r="K475" t="inlineStr">
        <is>
          <t>Unplanned</t>
        </is>
      </c>
      <c r="L475" t="inlineStr">
        <is>
          <t>CUTTER</t>
        </is>
      </c>
      <c r="M475" t="inlineStr">
        <is>
          <t>切割/分板工位</t>
        </is>
      </c>
      <c r="N475" t="inlineStr">
        <is>
          <t>MECHANICAL FAILURE</t>
        </is>
      </c>
      <c r="O475" s="59" t="n">
        <v>45945.525</v>
      </c>
      <c r="P475" s="59" t="n">
        <v>45945.52722222222</v>
      </c>
      <c r="Q475" s="60" t="n">
        <v>3.2</v>
      </c>
      <c r="R475" s="60" t="n">
        <v>0.931</v>
      </c>
      <c r="S475" t="inlineStr">
        <is>
          <t>团队模拟数据（基于公开单线数据派生）</t>
        </is>
      </c>
      <c r="T475" t="inlineStr">
        <is>
          <t>SIM-v2.2-20260807-20260804</t>
        </is>
      </c>
      <c r="U475" t="inlineStr">
        <is>
          <t>https://zenodo.org/records/17855209</t>
        </is>
      </c>
      <c r="V475" t="inlineStr">
        <is>
          <t>LINE-S03-PRE-20251015</t>
        </is>
      </c>
      <c r="W475" t="inlineStr">
        <is>
          <t>已关联</t>
        </is>
      </c>
      <c r="X475" t="inlineStr">
        <is>
          <t>按班次口径判断</t>
        </is>
      </c>
      <c r="Z475" t="inlineStr">
        <is>
          <t>否</t>
        </is>
      </c>
    </row>
    <row r="476">
      <c r="A476" t="inlineStr">
        <is>
          <t>SIM-STOP-00475</t>
        </is>
      </c>
      <c r="B476" t="inlineStr">
        <is>
          <t>STOP-PRE-00159</t>
        </is>
      </c>
      <c r="C476" t="inlineStr">
        <is>
          <t>LINE-S01-PRE-20251015</t>
        </is>
      </c>
      <c r="D476" t="inlineStr">
        <is>
          <t>SHIFT-PRE-20251015</t>
        </is>
      </c>
      <c r="E476" t="inlineStr">
        <is>
          <t>LINE-S01</t>
        </is>
      </c>
      <c r="F476" t="inlineStr">
        <is>
          <t>改善前</t>
        </is>
      </c>
      <c r="G476" s="57" t="n">
        <v>45945</v>
      </c>
      <c r="H476" t="inlineStr">
        <is>
          <t>智能终端系列</t>
        </is>
      </c>
      <c r="I476" t="inlineStr">
        <is>
          <t>KK250</t>
        </is>
      </c>
      <c r="J476" t="inlineStr">
        <is>
          <t>FAILURE</t>
        </is>
      </c>
      <c r="K476" t="inlineStr">
        <is>
          <t>Unplanned</t>
        </is>
      </c>
      <c r="L476" t="inlineStr">
        <is>
          <t>CUTTER</t>
        </is>
      </c>
      <c r="M476" t="inlineStr">
        <is>
          <t>切割/分板工位</t>
        </is>
      </c>
      <c r="N476" t="inlineStr">
        <is>
          <t>MECHANICAL FAILURE</t>
        </is>
      </c>
      <c r="O476" s="59" t="n">
        <v>45945.52361111111</v>
      </c>
      <c r="P476" s="59" t="n">
        <v>45945.68847222222</v>
      </c>
      <c r="Q476" s="60" t="n">
        <v>237.4</v>
      </c>
      <c r="R476" s="60" t="n">
        <v>0.8575</v>
      </c>
      <c r="S476" t="inlineStr">
        <is>
          <t>团队模拟数据（基于公开单线数据派生）</t>
        </is>
      </c>
      <c r="T476" t="inlineStr">
        <is>
          <t>SIM-v2.2-20260807-20260804</t>
        </is>
      </c>
      <c r="U476" t="inlineStr">
        <is>
          <t>https://zenodo.org/records/17855209</t>
        </is>
      </c>
      <c r="V476" t="inlineStr">
        <is>
          <t>LINE-S01-PRE-20251015</t>
        </is>
      </c>
      <c r="W476" t="inlineStr">
        <is>
          <t>已关联</t>
        </is>
      </c>
      <c r="X476" t="inlineStr">
        <is>
          <t>按班次口径判断</t>
        </is>
      </c>
      <c r="Z476" t="inlineStr">
        <is>
          <t>否</t>
        </is>
      </c>
    </row>
    <row r="477">
      <c r="A477" t="inlineStr">
        <is>
          <t>SIM-STOP-00476</t>
        </is>
      </c>
      <c r="B477" t="inlineStr">
        <is>
          <t>STOP-PRE-00159</t>
        </is>
      </c>
      <c r="C477" t="inlineStr">
        <is>
          <t>LINE-S02-PRE-20251015</t>
        </is>
      </c>
      <c r="D477" t="inlineStr">
        <is>
          <t>SHIFT-PRE-20251015</t>
        </is>
      </c>
      <c r="E477" t="inlineStr">
        <is>
          <t>LINE-S02</t>
        </is>
      </c>
      <c r="F477" t="inlineStr">
        <is>
          <t>改善前</t>
        </is>
      </c>
      <c r="G477" s="57" t="n">
        <v>45945</v>
      </c>
      <c r="H477" t="inlineStr">
        <is>
          <t>视觉设备系列</t>
        </is>
      </c>
      <c r="I477" t="inlineStr">
        <is>
          <t>KK250</t>
        </is>
      </c>
      <c r="J477" t="inlineStr">
        <is>
          <t>FAILURE</t>
        </is>
      </c>
      <c r="K477" t="inlineStr">
        <is>
          <t>Unplanned</t>
        </is>
      </c>
      <c r="L477" t="inlineStr">
        <is>
          <t>CUTTER</t>
        </is>
      </c>
      <c r="M477" t="inlineStr">
        <is>
          <t>切割/分板工位</t>
        </is>
      </c>
      <c r="N477" t="inlineStr">
        <is>
          <t>MECHANICAL FAILURE</t>
        </is>
      </c>
      <c r="O477" s="59" t="n">
        <v>45945.5375</v>
      </c>
      <c r="P477" s="59" t="n">
        <v>45945.87270833334</v>
      </c>
      <c r="Q477" s="60" t="n">
        <v>482.7</v>
      </c>
      <c r="R477" s="60" t="n">
        <v>1.7438</v>
      </c>
      <c r="S477" t="inlineStr">
        <is>
          <t>团队模拟数据（基于公开单线数据派生）</t>
        </is>
      </c>
      <c r="T477" t="inlineStr">
        <is>
          <t>SIM-v2.2-20260807-20260804</t>
        </is>
      </c>
      <c r="U477" t="inlineStr">
        <is>
          <t>https://zenodo.org/records/17855209</t>
        </is>
      </c>
      <c r="V477" t="inlineStr">
        <is>
          <t>LINE-S02-PRE-20251015</t>
        </is>
      </c>
      <c r="W477" t="inlineStr">
        <is>
          <t>已关联</t>
        </is>
      </c>
      <c r="X477" t="inlineStr">
        <is>
          <t>按班次口径判断</t>
        </is>
      </c>
      <c r="Z477" t="inlineStr">
        <is>
          <t>否</t>
        </is>
      </c>
    </row>
    <row r="478">
      <c r="A478" t="inlineStr">
        <is>
          <t>SIM-STOP-00477</t>
        </is>
      </c>
      <c r="B478" t="inlineStr">
        <is>
          <t>STOP-PRE-00159</t>
        </is>
      </c>
      <c r="C478" t="inlineStr">
        <is>
          <t>LINE-S03-PRE-20251015</t>
        </is>
      </c>
      <c r="D478" t="inlineStr">
        <is>
          <t>SHIFT-PRE-20251015</t>
        </is>
      </c>
      <c r="E478" t="inlineStr">
        <is>
          <t>LINE-S03</t>
        </is>
      </c>
      <c r="F478" t="inlineStr">
        <is>
          <t>改善前</t>
        </is>
      </c>
      <c r="G478" s="57" t="n">
        <v>45945</v>
      </c>
      <c r="H478" t="inlineStr">
        <is>
          <t>音频模组系列</t>
        </is>
      </c>
      <c r="I478" t="inlineStr">
        <is>
          <t>KK250</t>
        </is>
      </c>
      <c r="J478" t="inlineStr">
        <is>
          <t>FAILURE</t>
        </is>
      </c>
      <c r="K478" t="inlineStr">
        <is>
          <t>Unplanned</t>
        </is>
      </c>
      <c r="L478" t="inlineStr">
        <is>
          <t>CUTTER</t>
        </is>
      </c>
      <c r="M478" t="inlineStr">
        <is>
          <t>切割/分板工位</t>
        </is>
      </c>
      <c r="N478" t="inlineStr">
        <is>
          <t>MECHANICAL FAILURE</t>
        </is>
      </c>
      <c r="O478" s="59" t="n">
        <v>45945.55138888889</v>
      </c>
      <c r="P478" s="59" t="n">
        <v>45945.73763888889</v>
      </c>
      <c r="Q478" s="60" t="n">
        <v>268.2</v>
      </c>
      <c r="R478" s="60" t="n">
        <v>0.9691</v>
      </c>
      <c r="S478" t="inlineStr">
        <is>
          <t>团队模拟数据（基于公开单线数据派生）</t>
        </is>
      </c>
      <c r="T478" t="inlineStr">
        <is>
          <t>SIM-v2.2-20260807-20260804</t>
        </is>
      </c>
      <c r="U478" t="inlineStr">
        <is>
          <t>https://zenodo.org/records/17855209</t>
        </is>
      </c>
      <c r="V478" t="inlineStr">
        <is>
          <t>LINE-S03-PRE-20251015</t>
        </is>
      </c>
      <c r="W478" t="inlineStr">
        <is>
          <t>已关联</t>
        </is>
      </c>
      <c r="X478" t="inlineStr">
        <is>
          <t>按班次口径判断</t>
        </is>
      </c>
      <c r="Z478" t="inlineStr">
        <is>
          <t>否</t>
        </is>
      </c>
    </row>
    <row r="479">
      <c r="A479" t="inlineStr">
        <is>
          <t>SIM-STOP-00478</t>
        </is>
      </c>
      <c r="B479" t="inlineStr">
        <is>
          <t>STOP-PRE-00160</t>
        </is>
      </c>
      <c r="C479" t="inlineStr">
        <is>
          <t>LINE-S01-PRE-20251015</t>
        </is>
      </c>
      <c r="D479" t="inlineStr">
        <is>
          <t>SHIFT-PRE-20251015</t>
        </is>
      </c>
      <c r="E479" t="inlineStr">
        <is>
          <t>LINE-S01</t>
        </is>
      </c>
      <c r="F479" t="inlineStr">
        <is>
          <t>改善前</t>
        </is>
      </c>
      <c r="G479" s="57" t="n">
        <v>45945</v>
      </c>
      <c r="H479" t="inlineStr">
        <is>
          <t>智能终端系列</t>
        </is>
      </c>
      <c r="I479" t="inlineStr">
        <is>
          <t>7KK25</t>
        </is>
      </c>
      <c r="J479" t="inlineStr">
        <is>
          <t>SETUPS-CHANGEOVERS</t>
        </is>
      </c>
      <c r="K479" t="inlineStr">
        <is>
          <t>Planned - Included in OEE</t>
        </is>
      </c>
      <c r="L479" t="inlineStr">
        <is>
          <t>EXTRUDER PRESS</t>
        </is>
      </c>
      <c r="M479" t="inlineStr">
        <is>
          <t>主加工工位</t>
        </is>
      </c>
      <c r="N479" t="inlineStr">
        <is>
          <t>MATERIAL CHANGEOVER</t>
        </is>
      </c>
      <c r="O479" s="59" t="n">
        <v>45945.73472222222</v>
      </c>
      <c r="P479" s="59" t="n">
        <v>45945.74222222222</v>
      </c>
      <c r="Q479" s="60" t="n">
        <v>10.8</v>
      </c>
      <c r="R479" s="60" t="n">
        <v>0.9711</v>
      </c>
      <c r="S479" t="inlineStr">
        <is>
          <t>团队模拟数据（基于公开单线数据派生）</t>
        </is>
      </c>
      <c r="T479" t="inlineStr">
        <is>
          <t>SIM-v2.2-20260807-20260804</t>
        </is>
      </c>
      <c r="U479" t="inlineStr">
        <is>
          <t>https://zenodo.org/records/17855209</t>
        </is>
      </c>
      <c r="V479" t="inlineStr">
        <is>
          <t>LINE-S01-PRE-20251015</t>
        </is>
      </c>
      <c r="W479" t="inlineStr">
        <is>
          <t>已关联</t>
        </is>
      </c>
      <c r="X479" t="inlineStr">
        <is>
          <t>按班次口径判断</t>
        </is>
      </c>
      <c r="Z479" t="inlineStr">
        <is>
          <t>是</t>
        </is>
      </c>
      <c r="AA479">
        <f>IFERROR(VLOOKUP(N479,'18_换产标准_模拟'!$B$2:$F$4,3,FALSE),"")</f>
        <v/>
      </c>
      <c r="AB479">
        <f>IFERROR(MAX(Q479-AA479,0),"")</f>
        <v/>
      </c>
      <c r="AC479">
        <f>IFERROR(IF(AB479=0,"达标",IF(AB479&lt;=VLOOKUP(N479,'18_换产标准_模拟'!$B$2:$F$4,4,FALSE)-VLOOKUP(N479,'18_换产标准_模拟'!$B$2:$F$4,3,FALSE),"轻微超时",IF(AB479&lt;=VLOOKUP(N479,'18_换产标准_模拟'!$B$2:$F$4,5,FALSE)-VLOOKUP(N479,'18_换产标准_模拟'!$B$2:$F$4,3,FALSE),"超时","严重超时"))),"")</f>
        <v/>
      </c>
      <c r="AD479">
        <f>IFERROR(INDEX('18_换产标准_模拟'!$A$2:$A$4,MATCH(N479,'18_换产标准_模拟'!$B$2:$B$4,0)),"")</f>
        <v/>
      </c>
      <c r="AE479" t="inlineStr">
        <is>
          <t>团队模拟数据</t>
        </is>
      </c>
    </row>
    <row r="480">
      <c r="A480" t="inlineStr">
        <is>
          <t>SIM-STOP-00479</t>
        </is>
      </c>
      <c r="B480" t="inlineStr">
        <is>
          <t>STOP-PRE-00160</t>
        </is>
      </c>
      <c r="C480" t="inlineStr">
        <is>
          <t>LINE-S02-PRE-20251015</t>
        </is>
      </c>
      <c r="D480" t="inlineStr">
        <is>
          <t>SHIFT-PRE-20251015</t>
        </is>
      </c>
      <c r="E480" t="inlineStr">
        <is>
          <t>LINE-S02</t>
        </is>
      </c>
      <c r="F480" t="inlineStr">
        <is>
          <t>改善前</t>
        </is>
      </c>
      <c r="G480" s="57" t="n">
        <v>45945</v>
      </c>
      <c r="H480" t="inlineStr">
        <is>
          <t>视觉设备系列</t>
        </is>
      </c>
      <c r="I480" t="inlineStr">
        <is>
          <t>7KK25</t>
        </is>
      </c>
      <c r="J480" t="inlineStr">
        <is>
          <t>SETUPS-CHANGEOVERS</t>
        </is>
      </c>
      <c r="K480" t="inlineStr">
        <is>
          <t>Planned - Included in OEE</t>
        </is>
      </c>
      <c r="L480" t="inlineStr">
        <is>
          <t>EXTRUDER PRESS</t>
        </is>
      </c>
      <c r="M480" t="inlineStr">
        <is>
          <t>主加工工位</t>
        </is>
      </c>
      <c r="N480" t="inlineStr">
        <is>
          <t>MATERIAL CHANGEOVER</t>
        </is>
      </c>
      <c r="O480" s="59" t="n">
        <v>45945.74861111111</v>
      </c>
      <c r="P480" s="59" t="n">
        <v>45945.75618055555</v>
      </c>
      <c r="Q480" s="60" t="n">
        <v>10.9</v>
      </c>
      <c r="R480" s="60" t="n">
        <v>0.986</v>
      </c>
      <c r="S480" t="inlineStr">
        <is>
          <t>团队模拟数据（基于公开单线数据派生）</t>
        </is>
      </c>
      <c r="T480" t="inlineStr">
        <is>
          <t>SIM-v2.2-20260807-20260804</t>
        </is>
      </c>
      <c r="U480" t="inlineStr">
        <is>
          <t>https://zenodo.org/records/17855209</t>
        </is>
      </c>
      <c r="V480" t="inlineStr">
        <is>
          <t>LINE-S02-PRE-20251015</t>
        </is>
      </c>
      <c r="W480" t="inlineStr">
        <is>
          <t>已关联</t>
        </is>
      </c>
      <c r="X480" t="inlineStr">
        <is>
          <t>按班次口径判断</t>
        </is>
      </c>
      <c r="Z480" t="inlineStr">
        <is>
          <t>是</t>
        </is>
      </c>
      <c r="AA480">
        <f>IFERROR(VLOOKUP(N480,'18_换产标准_模拟'!$B$2:$F$4,3,FALSE),"")</f>
        <v/>
      </c>
      <c r="AB480">
        <f>IFERROR(MAX(Q480-AA480,0),"")</f>
        <v/>
      </c>
      <c r="AC480">
        <f>IFERROR(IF(AB480=0,"达标",IF(AB480&lt;=VLOOKUP(N480,'18_换产标准_模拟'!$B$2:$F$4,4,FALSE)-VLOOKUP(N480,'18_换产标准_模拟'!$B$2:$F$4,3,FALSE),"轻微超时",IF(AB480&lt;=VLOOKUP(N480,'18_换产标准_模拟'!$B$2:$F$4,5,FALSE)-VLOOKUP(N480,'18_换产标准_模拟'!$B$2:$F$4,3,FALSE),"超时","严重超时"))),"")</f>
        <v/>
      </c>
      <c r="AD480">
        <f>IFERROR(INDEX('18_换产标准_模拟'!$A$2:$A$4,MATCH(N480,'18_换产标准_模拟'!$B$2:$B$4,0)),"")</f>
        <v/>
      </c>
      <c r="AE480" t="inlineStr">
        <is>
          <t>团队模拟数据</t>
        </is>
      </c>
    </row>
    <row r="481">
      <c r="A481" t="inlineStr">
        <is>
          <t>SIM-STOP-00480</t>
        </is>
      </c>
      <c r="B481" t="inlineStr">
        <is>
          <t>STOP-PRE-00160</t>
        </is>
      </c>
      <c r="C481" t="inlineStr">
        <is>
          <t>LINE-S03-PRE-20251015</t>
        </is>
      </c>
      <c r="D481" t="inlineStr">
        <is>
          <t>SHIFT-PRE-20251015</t>
        </is>
      </c>
      <c r="E481" t="inlineStr">
        <is>
          <t>LINE-S03</t>
        </is>
      </c>
      <c r="F481" t="inlineStr">
        <is>
          <t>改善前</t>
        </is>
      </c>
      <c r="G481" s="57" t="n">
        <v>45945</v>
      </c>
      <c r="H481" t="inlineStr">
        <is>
          <t>音频模组系列</t>
        </is>
      </c>
      <c r="I481" t="inlineStr">
        <is>
          <t>7KK25</t>
        </is>
      </c>
      <c r="J481" t="inlineStr">
        <is>
          <t>SETUPS-CHANGEOVERS</t>
        </is>
      </c>
      <c r="K481" t="inlineStr">
        <is>
          <t>Planned - Included in OEE</t>
        </is>
      </c>
      <c r="L481" t="inlineStr">
        <is>
          <t>EXTRUDER PRESS</t>
        </is>
      </c>
      <c r="M481" t="inlineStr">
        <is>
          <t>主加工工位</t>
        </is>
      </c>
      <c r="N481" t="inlineStr">
        <is>
          <t>MATERIAL CHANGEOVER</t>
        </is>
      </c>
      <c r="O481" s="59" t="n">
        <v>45945.7625</v>
      </c>
      <c r="P481" s="59" t="n">
        <v>45945.77041666667</v>
      </c>
      <c r="Q481" s="60" t="n">
        <v>11.4</v>
      </c>
      <c r="R481" s="60" t="n">
        <v>1.0278</v>
      </c>
      <c r="S481" t="inlineStr">
        <is>
          <t>团队模拟数据（基于公开单线数据派生）</t>
        </is>
      </c>
      <c r="T481" t="inlineStr">
        <is>
          <t>SIM-v2.2-20260807-20260804</t>
        </is>
      </c>
      <c r="U481" t="inlineStr">
        <is>
          <t>https://zenodo.org/records/17855209</t>
        </is>
      </c>
      <c r="V481" t="inlineStr">
        <is>
          <t>LINE-S03-PRE-20251015</t>
        </is>
      </c>
      <c r="W481" t="inlineStr">
        <is>
          <t>已关联</t>
        </is>
      </c>
      <c r="X481" t="inlineStr">
        <is>
          <t>按班次口径判断</t>
        </is>
      </c>
      <c r="Z481" t="inlineStr">
        <is>
          <t>是</t>
        </is>
      </c>
      <c r="AA481">
        <f>IFERROR(VLOOKUP(N481,'18_换产标准_模拟'!$B$2:$F$4,3,FALSE),"")</f>
        <v/>
      </c>
      <c r="AB481">
        <f>IFERROR(MAX(Q481-AA481,0),"")</f>
        <v/>
      </c>
      <c r="AC481">
        <f>IFERROR(IF(AB481=0,"达标",IF(AB481&lt;=VLOOKUP(N481,'18_换产标准_模拟'!$B$2:$F$4,4,FALSE)-VLOOKUP(N481,'18_换产标准_模拟'!$B$2:$F$4,3,FALSE),"轻微超时",IF(AB481&lt;=VLOOKUP(N481,'18_换产标准_模拟'!$B$2:$F$4,5,FALSE)-VLOOKUP(N481,'18_换产标准_模拟'!$B$2:$F$4,3,FALSE),"超时","严重超时"))),"")</f>
        <v/>
      </c>
      <c r="AD481">
        <f>IFERROR(INDEX('18_换产标准_模拟'!$A$2:$A$4,MATCH(N481,'18_换产标准_模拟'!$B$2:$B$4,0)),"")</f>
        <v/>
      </c>
      <c r="AE481" t="inlineStr">
        <is>
          <t>团队模拟数据</t>
        </is>
      </c>
    </row>
    <row r="482">
      <c r="A482" t="inlineStr">
        <is>
          <t>SIM-STOP-00481</t>
        </is>
      </c>
      <c r="B482" t="inlineStr">
        <is>
          <t>STOP-PRE-00161</t>
        </is>
      </c>
      <c r="C482" t="inlineStr">
        <is>
          <t>LINE-S01-PRE-20251015</t>
        </is>
      </c>
      <c r="D482" t="inlineStr">
        <is>
          <t>SHIFT-PRE-20251015</t>
        </is>
      </c>
      <c r="E482" t="inlineStr">
        <is>
          <t>LINE-S01</t>
        </is>
      </c>
      <c r="F482" t="inlineStr">
        <is>
          <t>改善前</t>
        </is>
      </c>
      <c r="G482" s="57" t="n">
        <v>45945</v>
      </c>
      <c r="H482" t="inlineStr">
        <is>
          <t>智能终端系列</t>
        </is>
      </c>
      <c r="I482" t="inlineStr">
        <is>
          <t>7KK25</t>
        </is>
      </c>
      <c r="J482" t="inlineStr">
        <is>
          <t>OPERATIONAL</t>
        </is>
      </c>
      <c r="K482" t="inlineStr">
        <is>
          <t>Planned - Not included in OEE</t>
        </is>
      </c>
      <c r="L482" t="inlineStr">
        <is>
          <t>-</t>
        </is>
      </c>
      <c r="M482" t="inlineStr">
        <is>
          <t>未标注工位</t>
        </is>
      </c>
      <c r="N482" t="inlineStr">
        <is>
          <t>NO PRODUCTION SCHEDULE</t>
        </is>
      </c>
      <c r="O482" s="59" t="n">
        <v>45945.78125</v>
      </c>
      <c r="P482" s="59" t="n">
        <v>45945.80229166667</v>
      </c>
      <c r="Q482" s="60" t="n">
        <v>30.3</v>
      </c>
      <c r="R482" s="60" t="n">
        <v>1.0084</v>
      </c>
      <c r="S482" t="inlineStr">
        <is>
          <t>团队模拟数据（基于公开单线数据派生）</t>
        </is>
      </c>
      <c r="T482" t="inlineStr">
        <is>
          <t>SIM-v2.2-20260807-20260804</t>
        </is>
      </c>
      <c r="U482" t="inlineStr">
        <is>
          <t>https://zenodo.org/records/17855209</t>
        </is>
      </c>
      <c r="V482" t="inlineStr">
        <is>
          <t>LINE-S01-PRE-20251015</t>
        </is>
      </c>
      <c r="W482" t="inlineStr">
        <is>
          <t>已关联</t>
        </is>
      </c>
      <c r="X482" t="inlineStr">
        <is>
          <t>按班次口径判断</t>
        </is>
      </c>
      <c r="Z482" t="inlineStr">
        <is>
          <t>否</t>
        </is>
      </c>
    </row>
    <row r="483">
      <c r="A483" t="inlineStr">
        <is>
          <t>SIM-STOP-00482</t>
        </is>
      </c>
      <c r="B483" t="inlineStr">
        <is>
          <t>STOP-PRE-00161</t>
        </is>
      </c>
      <c r="C483" t="inlineStr">
        <is>
          <t>LINE-S02-PRE-20251015</t>
        </is>
      </c>
      <c r="D483" t="inlineStr">
        <is>
          <t>SHIFT-PRE-20251015</t>
        </is>
      </c>
      <c r="E483" t="inlineStr">
        <is>
          <t>LINE-S02</t>
        </is>
      </c>
      <c r="F483" t="inlineStr">
        <is>
          <t>改善前</t>
        </is>
      </c>
      <c r="G483" s="57" t="n">
        <v>45945</v>
      </c>
      <c r="H483" t="inlineStr">
        <is>
          <t>视觉设备系列</t>
        </is>
      </c>
      <c r="I483" t="inlineStr">
        <is>
          <t>7KK25</t>
        </is>
      </c>
      <c r="J483" t="inlineStr">
        <is>
          <t>OPERATIONAL</t>
        </is>
      </c>
      <c r="K483" t="inlineStr">
        <is>
          <t>Planned - Not included in OEE</t>
        </is>
      </c>
      <c r="L483" t="inlineStr">
        <is>
          <t>-</t>
        </is>
      </c>
      <c r="M483" t="inlineStr">
        <is>
          <t>未标注工位</t>
        </is>
      </c>
      <c r="N483" t="inlineStr">
        <is>
          <t>NO PRODUCTION SCHEDULE</t>
        </is>
      </c>
      <c r="O483" s="59" t="n">
        <v>45945.79513888889</v>
      </c>
      <c r="P483" s="59" t="n">
        <v>45945.81652777778</v>
      </c>
      <c r="Q483" s="60" t="n">
        <v>30.8</v>
      </c>
      <c r="R483" s="60" t="n">
        <v>1.0257</v>
      </c>
      <c r="S483" t="inlineStr">
        <is>
          <t>团队模拟数据（基于公开单线数据派生）</t>
        </is>
      </c>
      <c r="T483" t="inlineStr">
        <is>
          <t>SIM-v2.2-20260807-20260804</t>
        </is>
      </c>
      <c r="U483" t="inlineStr">
        <is>
          <t>https://zenodo.org/records/17855209</t>
        </is>
      </c>
      <c r="V483" t="inlineStr">
        <is>
          <t>LINE-S02-PRE-20251015</t>
        </is>
      </c>
      <c r="W483" t="inlineStr">
        <is>
          <t>已关联</t>
        </is>
      </c>
      <c r="X483" t="inlineStr">
        <is>
          <t>按班次口径判断</t>
        </is>
      </c>
      <c r="Z483" t="inlineStr">
        <is>
          <t>否</t>
        </is>
      </c>
    </row>
    <row r="484">
      <c r="A484" t="inlineStr">
        <is>
          <t>SIM-STOP-00483</t>
        </is>
      </c>
      <c r="B484" t="inlineStr">
        <is>
          <t>STOP-PRE-00161</t>
        </is>
      </c>
      <c r="C484" t="inlineStr">
        <is>
          <t>LINE-S03-PRE-20251015</t>
        </is>
      </c>
      <c r="D484" t="inlineStr">
        <is>
          <t>SHIFT-PRE-20251015</t>
        </is>
      </c>
      <c r="E484" t="inlineStr">
        <is>
          <t>LINE-S03</t>
        </is>
      </c>
      <c r="F484" t="inlineStr">
        <is>
          <t>改善前</t>
        </is>
      </c>
      <c r="G484" s="57" t="n">
        <v>45945</v>
      </c>
      <c r="H484" t="inlineStr">
        <is>
          <t>音频模组系列</t>
        </is>
      </c>
      <c r="I484" t="inlineStr">
        <is>
          <t>7KK25</t>
        </is>
      </c>
      <c r="J484" t="inlineStr">
        <is>
          <t>OPERATIONAL</t>
        </is>
      </c>
      <c r="K484" t="inlineStr">
        <is>
          <t>Planned - Not included in OEE</t>
        </is>
      </c>
      <c r="L484" t="inlineStr">
        <is>
          <t>-</t>
        </is>
      </c>
      <c r="M484" t="inlineStr">
        <is>
          <t>未标注工位</t>
        </is>
      </c>
      <c r="N484" t="inlineStr">
        <is>
          <t>NO PRODUCTION SCHEDULE</t>
        </is>
      </c>
      <c r="O484" s="59" t="n">
        <v>45945.80902777778</v>
      </c>
      <c r="P484" s="59" t="n">
        <v>45945.82902777778</v>
      </c>
      <c r="Q484" s="60" t="n">
        <v>28.8</v>
      </c>
      <c r="R484" s="60" t="n">
        <v>0.9611</v>
      </c>
      <c r="S484" t="inlineStr">
        <is>
          <t>团队模拟数据（基于公开单线数据派生）</t>
        </is>
      </c>
      <c r="T484" t="inlineStr">
        <is>
          <t>SIM-v2.2-20260807-20260804</t>
        </is>
      </c>
      <c r="U484" t="inlineStr">
        <is>
          <t>https://zenodo.org/records/17855209</t>
        </is>
      </c>
      <c r="V484" t="inlineStr">
        <is>
          <t>LINE-S03-PRE-20251015</t>
        </is>
      </c>
      <c r="W484" t="inlineStr">
        <is>
          <t>已关联</t>
        </is>
      </c>
      <c r="X484" t="inlineStr">
        <is>
          <t>按班次口径判断</t>
        </is>
      </c>
      <c r="Z484" t="inlineStr">
        <is>
          <t>否</t>
        </is>
      </c>
    </row>
    <row r="485">
      <c r="A485" t="inlineStr">
        <is>
          <t>SIM-STOP-00484</t>
        </is>
      </c>
      <c r="B485" t="inlineStr">
        <is>
          <t>STOP-PRE-00162</t>
        </is>
      </c>
      <c r="C485" t="inlineStr">
        <is>
          <t>LINE-S01-PRE-20251016</t>
        </is>
      </c>
      <c r="D485" t="inlineStr">
        <is>
          <t>SHIFT-PRE-20251016</t>
        </is>
      </c>
      <c r="E485" t="inlineStr">
        <is>
          <t>LINE-S01</t>
        </is>
      </c>
      <c r="F485" t="inlineStr">
        <is>
          <t>改善前</t>
        </is>
      </c>
      <c r="G485" s="57" t="n">
        <v>45946</v>
      </c>
      <c r="H485" t="inlineStr">
        <is>
          <t>智能终端系列</t>
        </is>
      </c>
      <c r="I485" t="inlineStr">
        <is>
          <t>7KK25</t>
        </is>
      </c>
      <c r="J485" t="inlineStr">
        <is>
          <t>OPERATIONAL</t>
        </is>
      </c>
      <c r="K485" t="inlineStr">
        <is>
          <t>Planned - Included in OEE</t>
        </is>
      </c>
      <c r="L485" t="inlineStr">
        <is>
          <t>EXTRUDER PRESS</t>
        </is>
      </c>
      <c r="M485" t="inlineStr">
        <is>
          <t>主加工工位</t>
        </is>
      </c>
      <c r="N485" t="inlineStr">
        <is>
          <t>CLEANING</t>
        </is>
      </c>
      <c r="O485" s="59" t="n">
        <v>45946.46875</v>
      </c>
      <c r="P485" s="59" t="n">
        <v>45946.4725</v>
      </c>
      <c r="Q485" s="60" t="n">
        <v>5.4</v>
      </c>
      <c r="R485" s="60" t="n">
        <v>0.9444</v>
      </c>
      <c r="S485" t="inlineStr">
        <is>
          <t>团队模拟数据（基于公开单线数据派生）</t>
        </is>
      </c>
      <c r="T485" t="inlineStr">
        <is>
          <t>SIM-v2.2-20260807-20260804</t>
        </is>
      </c>
      <c r="U485" t="inlineStr">
        <is>
          <t>https://zenodo.org/records/17855209</t>
        </is>
      </c>
      <c r="V485" t="inlineStr">
        <is>
          <t>LINE-S01-PRE-20251016</t>
        </is>
      </c>
      <c r="W485" t="inlineStr">
        <is>
          <t>已关联</t>
        </is>
      </c>
      <c r="X485" t="inlineStr">
        <is>
          <t>按班次口径判断</t>
        </is>
      </c>
      <c r="Z485" t="inlineStr">
        <is>
          <t>否</t>
        </is>
      </c>
    </row>
    <row r="486">
      <c r="A486" t="inlineStr">
        <is>
          <t>SIM-STOP-00485</t>
        </is>
      </c>
      <c r="B486" t="inlineStr">
        <is>
          <t>STOP-PRE-00162</t>
        </is>
      </c>
      <c r="C486" t="inlineStr">
        <is>
          <t>LINE-S02-PRE-20251016</t>
        </is>
      </c>
      <c r="D486" t="inlineStr">
        <is>
          <t>SHIFT-PRE-20251016</t>
        </is>
      </c>
      <c r="E486" t="inlineStr">
        <is>
          <t>LINE-S02</t>
        </is>
      </c>
      <c r="F486" t="inlineStr">
        <is>
          <t>改善前</t>
        </is>
      </c>
      <c r="G486" s="57" t="n">
        <v>45946</v>
      </c>
      <c r="H486" t="inlineStr">
        <is>
          <t>视觉设备系列</t>
        </is>
      </c>
      <c r="I486" t="inlineStr">
        <is>
          <t>7KK25</t>
        </is>
      </c>
      <c r="J486" t="inlineStr">
        <is>
          <t>OPERATIONAL</t>
        </is>
      </c>
      <c r="K486" t="inlineStr">
        <is>
          <t>Planned - Included in OEE</t>
        </is>
      </c>
      <c r="L486" t="inlineStr">
        <is>
          <t>EXTRUDER PRESS</t>
        </is>
      </c>
      <c r="M486" t="inlineStr">
        <is>
          <t>主加工工位</t>
        </is>
      </c>
      <c r="N486" t="inlineStr">
        <is>
          <t>CLEANING</t>
        </is>
      </c>
      <c r="O486" s="59" t="n">
        <v>45946.48263888889</v>
      </c>
      <c r="P486" s="59" t="n">
        <v>45946.486875</v>
      </c>
      <c r="Q486" s="60" t="n">
        <v>6.1</v>
      </c>
      <c r="R486" s="60" t="n">
        <v>1.0653</v>
      </c>
      <c r="S486" t="inlineStr">
        <is>
          <t>团队模拟数据（基于公开单线数据派生）</t>
        </is>
      </c>
      <c r="T486" t="inlineStr">
        <is>
          <t>SIM-v2.2-20260807-20260804</t>
        </is>
      </c>
      <c r="U486" t="inlineStr">
        <is>
          <t>https://zenodo.org/records/17855209</t>
        </is>
      </c>
      <c r="V486" t="inlineStr">
        <is>
          <t>LINE-S02-PRE-20251016</t>
        </is>
      </c>
      <c r="W486" t="inlineStr">
        <is>
          <t>已关联</t>
        </is>
      </c>
      <c r="X486" t="inlineStr">
        <is>
          <t>按班次口径判断</t>
        </is>
      </c>
      <c r="Z486" t="inlineStr">
        <is>
          <t>否</t>
        </is>
      </c>
    </row>
    <row r="487">
      <c r="A487" t="inlineStr">
        <is>
          <t>SIM-STOP-00486</t>
        </is>
      </c>
      <c r="B487" t="inlineStr">
        <is>
          <t>STOP-PRE-00162</t>
        </is>
      </c>
      <c r="C487" t="inlineStr">
        <is>
          <t>LINE-S03-PRE-20251016</t>
        </is>
      </c>
      <c r="D487" t="inlineStr">
        <is>
          <t>SHIFT-PRE-20251016</t>
        </is>
      </c>
      <c r="E487" t="inlineStr">
        <is>
          <t>LINE-S03</t>
        </is>
      </c>
      <c r="F487" t="inlineStr">
        <is>
          <t>改善前</t>
        </is>
      </c>
      <c r="G487" s="57" t="n">
        <v>45946</v>
      </c>
      <c r="H487" t="inlineStr">
        <is>
          <t>音频模组系列</t>
        </is>
      </c>
      <c r="I487" t="inlineStr">
        <is>
          <t>7KK25</t>
        </is>
      </c>
      <c r="J487" t="inlineStr">
        <is>
          <t>OPERATIONAL</t>
        </is>
      </c>
      <c r="K487" t="inlineStr">
        <is>
          <t>Planned - Included in OEE</t>
        </is>
      </c>
      <c r="L487" t="inlineStr">
        <is>
          <t>EXTRUDER PRESS</t>
        </is>
      </c>
      <c r="M487" t="inlineStr">
        <is>
          <t>主加工工位</t>
        </is>
      </c>
      <c r="N487" t="inlineStr">
        <is>
          <t>CLEANING</t>
        </is>
      </c>
      <c r="O487" s="59" t="n">
        <v>45946.49652777778</v>
      </c>
      <c r="P487" s="59" t="n">
        <v>45946.50048611111</v>
      </c>
      <c r="Q487" s="60" t="n">
        <v>5.7</v>
      </c>
      <c r="R487" s="60" t="n">
        <v>1</v>
      </c>
      <c r="S487" t="inlineStr">
        <is>
          <t>团队模拟数据（基于公开单线数据派生）</t>
        </is>
      </c>
      <c r="T487" t="inlineStr">
        <is>
          <t>SIM-v2.2-20260807-20260804</t>
        </is>
      </c>
      <c r="U487" t="inlineStr">
        <is>
          <t>https://zenodo.org/records/17855209</t>
        </is>
      </c>
      <c r="V487" t="inlineStr">
        <is>
          <t>LINE-S03-PRE-20251016</t>
        </is>
      </c>
      <c r="W487" t="inlineStr">
        <is>
          <t>已关联</t>
        </is>
      </c>
      <c r="X487" t="inlineStr">
        <is>
          <t>按班次口径判断</t>
        </is>
      </c>
      <c r="Z487" t="inlineStr">
        <is>
          <t>否</t>
        </is>
      </c>
    </row>
    <row r="488">
      <c r="A488" t="inlineStr">
        <is>
          <t>SIM-STOP-00487</t>
        </is>
      </c>
      <c r="B488" t="inlineStr">
        <is>
          <t>STOP-PRE-00163</t>
        </is>
      </c>
      <c r="C488" t="inlineStr">
        <is>
          <t>LINE-S01-PRE-20251016</t>
        </is>
      </c>
      <c r="D488" t="inlineStr">
        <is>
          <t>SHIFT-PRE-20251016</t>
        </is>
      </c>
      <c r="E488" t="inlineStr">
        <is>
          <t>LINE-S01</t>
        </is>
      </c>
      <c r="F488" t="inlineStr">
        <is>
          <t>改善前</t>
        </is>
      </c>
      <c r="G488" s="57" t="n">
        <v>45946</v>
      </c>
      <c r="H488" t="inlineStr">
        <is>
          <t>智能终端系列</t>
        </is>
      </c>
      <c r="I488" t="inlineStr">
        <is>
          <t>7KK25</t>
        </is>
      </c>
      <c r="J488" t="inlineStr">
        <is>
          <t>MATERIALS</t>
        </is>
      </c>
      <c r="K488" t="inlineStr">
        <is>
          <t>Unplanned</t>
        </is>
      </c>
      <c r="L488" t="inlineStr">
        <is>
          <t>HACKING STATION</t>
        </is>
      </c>
      <c r="M488" t="inlineStr">
        <is>
          <t>上下料工位</t>
        </is>
      </c>
      <c r="N488" t="inlineStr">
        <is>
          <t>MANUAL BRICK HANDLING</t>
        </is>
      </c>
      <c r="O488" s="59" t="n">
        <v>45946.49652777778</v>
      </c>
      <c r="P488" s="59" t="n">
        <v>45946.50388888889</v>
      </c>
      <c r="Q488" s="60" t="n">
        <v>10.6</v>
      </c>
      <c r="R488" s="60" t="n">
        <v>0.9016</v>
      </c>
      <c r="S488" t="inlineStr">
        <is>
          <t>团队模拟数据（基于公开单线数据派生）</t>
        </is>
      </c>
      <c r="T488" t="inlineStr">
        <is>
          <t>SIM-v2.2-20260807-20260804</t>
        </is>
      </c>
      <c r="U488" t="inlineStr">
        <is>
          <t>https://zenodo.org/records/17855209</t>
        </is>
      </c>
      <c r="V488" t="inlineStr">
        <is>
          <t>LINE-S01-PRE-20251016</t>
        </is>
      </c>
      <c r="W488" t="inlineStr">
        <is>
          <t>已关联</t>
        </is>
      </c>
      <c r="X488" t="inlineStr">
        <is>
          <t>按班次口径判断</t>
        </is>
      </c>
      <c r="Z488" t="inlineStr">
        <is>
          <t>否</t>
        </is>
      </c>
    </row>
    <row r="489">
      <c r="A489" t="inlineStr">
        <is>
          <t>SIM-STOP-00488</t>
        </is>
      </c>
      <c r="B489" t="inlineStr">
        <is>
          <t>STOP-PRE-00163</t>
        </is>
      </c>
      <c r="C489" t="inlineStr">
        <is>
          <t>LINE-S02-PRE-20251016</t>
        </is>
      </c>
      <c r="D489" t="inlineStr">
        <is>
          <t>SHIFT-PRE-20251016</t>
        </is>
      </c>
      <c r="E489" t="inlineStr">
        <is>
          <t>LINE-S02</t>
        </is>
      </c>
      <c r="F489" t="inlineStr">
        <is>
          <t>改善前</t>
        </is>
      </c>
      <c r="G489" s="57" t="n">
        <v>45946</v>
      </c>
      <c r="H489" t="inlineStr">
        <is>
          <t>视觉设备系列</t>
        </is>
      </c>
      <c r="I489" t="inlineStr">
        <is>
          <t>7KK25</t>
        </is>
      </c>
      <c r="J489" t="inlineStr">
        <is>
          <t>MATERIALS</t>
        </is>
      </c>
      <c r="K489" t="inlineStr">
        <is>
          <t>Unplanned</t>
        </is>
      </c>
      <c r="L489" t="inlineStr">
        <is>
          <t>HACKING STATION</t>
        </is>
      </c>
      <c r="M489" t="inlineStr">
        <is>
          <t>上下料工位</t>
        </is>
      </c>
      <c r="N489" t="inlineStr">
        <is>
          <t>MANUAL BRICK HANDLING</t>
        </is>
      </c>
      <c r="O489" s="59" t="n">
        <v>45946.51041666666</v>
      </c>
      <c r="P489" s="59" t="n">
        <v>45946.52125</v>
      </c>
      <c r="Q489" s="60" t="n">
        <v>15.6</v>
      </c>
      <c r="R489" s="60" t="n">
        <v>1.32</v>
      </c>
      <c r="S489" t="inlineStr">
        <is>
          <t>团队模拟数据（基于公开单线数据派生）</t>
        </is>
      </c>
      <c r="T489" t="inlineStr">
        <is>
          <t>SIM-v2.2-20260807-20260804</t>
        </is>
      </c>
      <c r="U489" t="inlineStr">
        <is>
          <t>https://zenodo.org/records/17855209</t>
        </is>
      </c>
      <c r="V489" t="inlineStr">
        <is>
          <t>LINE-S02-PRE-20251016</t>
        </is>
      </c>
      <c r="W489" t="inlineStr">
        <is>
          <t>已关联</t>
        </is>
      </c>
      <c r="X489" t="inlineStr">
        <is>
          <t>按班次口径判断</t>
        </is>
      </c>
      <c r="Z489" t="inlineStr">
        <is>
          <t>否</t>
        </is>
      </c>
    </row>
    <row r="490">
      <c r="A490" t="inlineStr">
        <is>
          <t>SIM-STOP-00489</t>
        </is>
      </c>
      <c r="B490" t="inlineStr">
        <is>
          <t>STOP-PRE-00163</t>
        </is>
      </c>
      <c r="C490" t="inlineStr">
        <is>
          <t>LINE-S03-PRE-20251016</t>
        </is>
      </c>
      <c r="D490" t="inlineStr">
        <is>
          <t>SHIFT-PRE-20251016</t>
        </is>
      </c>
      <c r="E490" t="inlineStr">
        <is>
          <t>LINE-S03</t>
        </is>
      </c>
      <c r="F490" t="inlineStr">
        <is>
          <t>改善前</t>
        </is>
      </c>
      <c r="G490" s="57" t="n">
        <v>45946</v>
      </c>
      <c r="H490" t="inlineStr">
        <is>
          <t>音频模组系列</t>
        </is>
      </c>
      <c r="I490" t="inlineStr">
        <is>
          <t>7KK25</t>
        </is>
      </c>
      <c r="J490" t="inlineStr">
        <is>
          <t>MATERIALS</t>
        </is>
      </c>
      <c r="K490" t="inlineStr">
        <is>
          <t>Unplanned</t>
        </is>
      </c>
      <c r="L490" t="inlineStr">
        <is>
          <t>HACKING STATION</t>
        </is>
      </c>
      <c r="M490" t="inlineStr">
        <is>
          <t>上下料工位</t>
        </is>
      </c>
      <c r="N490" t="inlineStr">
        <is>
          <t>MANUAL BRICK HANDLING</t>
        </is>
      </c>
      <c r="O490" s="59" t="n">
        <v>45946.52430555555</v>
      </c>
      <c r="P490" s="59" t="n">
        <v>45946.53381944444</v>
      </c>
      <c r="Q490" s="60" t="n">
        <v>13.7</v>
      </c>
      <c r="R490" s="60" t="n">
        <v>1.1606</v>
      </c>
      <c r="S490" t="inlineStr">
        <is>
          <t>团队模拟数据（基于公开单线数据派生）</t>
        </is>
      </c>
      <c r="T490" t="inlineStr">
        <is>
          <t>SIM-v2.2-20260807-20260804</t>
        </is>
      </c>
      <c r="U490" t="inlineStr">
        <is>
          <t>https://zenodo.org/records/17855209</t>
        </is>
      </c>
      <c r="V490" t="inlineStr">
        <is>
          <t>LINE-S03-PRE-20251016</t>
        </is>
      </c>
      <c r="W490" t="inlineStr">
        <is>
          <t>已关联</t>
        </is>
      </c>
      <c r="X490" t="inlineStr">
        <is>
          <t>按班次口径判断</t>
        </is>
      </c>
      <c r="Z490" t="inlineStr">
        <is>
          <t>否</t>
        </is>
      </c>
    </row>
    <row r="491">
      <c r="A491" t="inlineStr">
        <is>
          <t>SIM-STOP-00490</t>
        </is>
      </c>
      <c r="B491" t="inlineStr">
        <is>
          <t>STOP-PRE-00164</t>
        </is>
      </c>
      <c r="C491" t="inlineStr">
        <is>
          <t>LINE-S01-PRE-20251016</t>
        </is>
      </c>
      <c r="D491" t="inlineStr">
        <is>
          <t>SHIFT-PRE-20251016</t>
        </is>
      </c>
      <c r="E491" t="inlineStr">
        <is>
          <t>LINE-S01</t>
        </is>
      </c>
      <c r="F491" t="inlineStr">
        <is>
          <t>改善前</t>
        </is>
      </c>
      <c r="G491" s="57" t="n">
        <v>45946</v>
      </c>
      <c r="H491" t="inlineStr">
        <is>
          <t>智能终端系列</t>
        </is>
      </c>
      <c r="I491" t="inlineStr">
        <is>
          <t>7KK25</t>
        </is>
      </c>
      <c r="J491" t="inlineStr">
        <is>
          <t>MATERIALS</t>
        </is>
      </c>
      <c r="K491" t="inlineStr">
        <is>
          <t>Unplanned</t>
        </is>
      </c>
      <c r="L491" t="inlineStr">
        <is>
          <t>HACKING STATION</t>
        </is>
      </c>
      <c r="M491" t="inlineStr">
        <is>
          <t>上下料工位</t>
        </is>
      </c>
      <c r="N491" t="inlineStr">
        <is>
          <t>MANUAL BRICK HANDLING</t>
        </is>
      </c>
      <c r="O491" s="59" t="n">
        <v>45946.56388888889</v>
      </c>
      <c r="P491" s="59" t="n">
        <v>45946.56631944444</v>
      </c>
      <c r="Q491" s="60" t="n">
        <v>3.5</v>
      </c>
      <c r="R491" s="60" t="n">
        <v>0.8428</v>
      </c>
      <c r="S491" t="inlineStr">
        <is>
          <t>团队模拟数据（基于公开单线数据派生）</t>
        </is>
      </c>
      <c r="T491" t="inlineStr">
        <is>
          <t>SIM-v2.2-20260807-20260804</t>
        </is>
      </c>
      <c r="U491" t="inlineStr">
        <is>
          <t>https://zenodo.org/records/17855209</t>
        </is>
      </c>
      <c r="V491" t="inlineStr">
        <is>
          <t>LINE-S01-PRE-20251016</t>
        </is>
      </c>
      <c r="W491" t="inlineStr">
        <is>
          <t>已关联</t>
        </is>
      </c>
      <c r="X491" t="inlineStr">
        <is>
          <t>按班次口径判断</t>
        </is>
      </c>
      <c r="Z491" t="inlineStr">
        <is>
          <t>否</t>
        </is>
      </c>
    </row>
    <row r="492">
      <c r="A492" t="inlineStr">
        <is>
          <t>SIM-STOP-00491</t>
        </is>
      </c>
      <c r="B492" t="inlineStr">
        <is>
          <t>STOP-PRE-00164</t>
        </is>
      </c>
      <c r="C492" t="inlineStr">
        <is>
          <t>LINE-S02-PRE-20251016</t>
        </is>
      </c>
      <c r="D492" t="inlineStr">
        <is>
          <t>SHIFT-PRE-20251016</t>
        </is>
      </c>
      <c r="E492" t="inlineStr">
        <is>
          <t>LINE-S02</t>
        </is>
      </c>
      <c r="F492" t="inlineStr">
        <is>
          <t>改善前</t>
        </is>
      </c>
      <c r="G492" s="57" t="n">
        <v>45946</v>
      </c>
      <c r="H492" t="inlineStr">
        <is>
          <t>视觉设备系列</t>
        </is>
      </c>
      <c r="I492" t="inlineStr">
        <is>
          <t>7KK25</t>
        </is>
      </c>
      <c r="J492" t="inlineStr">
        <is>
          <t>MATERIALS</t>
        </is>
      </c>
      <c r="K492" t="inlineStr">
        <is>
          <t>Unplanned</t>
        </is>
      </c>
      <c r="L492" t="inlineStr">
        <is>
          <t>HACKING STATION</t>
        </is>
      </c>
      <c r="M492" t="inlineStr">
        <is>
          <t>上下料工位</t>
        </is>
      </c>
      <c r="N492" t="inlineStr">
        <is>
          <t>MANUAL BRICK HANDLING</t>
        </is>
      </c>
      <c r="O492" s="59" t="n">
        <v>45946.57777777778</v>
      </c>
      <c r="P492" s="59" t="n">
        <v>45946.58166666667</v>
      </c>
      <c r="Q492" s="60" t="n">
        <v>5.6</v>
      </c>
      <c r="R492" s="60" t="n">
        <v>1.3725</v>
      </c>
      <c r="S492" t="inlineStr">
        <is>
          <t>团队模拟数据（基于公开单线数据派生）</t>
        </is>
      </c>
      <c r="T492" t="inlineStr">
        <is>
          <t>SIM-v2.2-20260807-20260804</t>
        </is>
      </c>
      <c r="U492" t="inlineStr">
        <is>
          <t>https://zenodo.org/records/17855209</t>
        </is>
      </c>
      <c r="V492" t="inlineStr">
        <is>
          <t>LINE-S02-PRE-20251016</t>
        </is>
      </c>
      <c r="W492" t="inlineStr">
        <is>
          <t>已关联</t>
        </is>
      </c>
      <c r="X492" t="inlineStr">
        <is>
          <t>按班次口径判断</t>
        </is>
      </c>
      <c r="Z492" t="inlineStr">
        <is>
          <t>否</t>
        </is>
      </c>
    </row>
    <row r="493">
      <c r="A493" t="inlineStr">
        <is>
          <t>SIM-STOP-00492</t>
        </is>
      </c>
      <c r="B493" t="inlineStr">
        <is>
          <t>STOP-PRE-00164</t>
        </is>
      </c>
      <c r="C493" t="inlineStr">
        <is>
          <t>LINE-S03-PRE-20251016</t>
        </is>
      </c>
      <c r="D493" t="inlineStr">
        <is>
          <t>SHIFT-PRE-20251016</t>
        </is>
      </c>
      <c r="E493" t="inlineStr">
        <is>
          <t>LINE-S03</t>
        </is>
      </c>
      <c r="F493" t="inlineStr">
        <is>
          <t>改善前</t>
        </is>
      </c>
      <c r="G493" s="57" t="n">
        <v>45946</v>
      </c>
      <c r="H493" t="inlineStr">
        <is>
          <t>音频模组系列</t>
        </is>
      </c>
      <c r="I493" t="inlineStr">
        <is>
          <t>7KK25</t>
        </is>
      </c>
      <c r="J493" t="inlineStr">
        <is>
          <t>MATERIALS</t>
        </is>
      </c>
      <c r="K493" t="inlineStr">
        <is>
          <t>Unplanned</t>
        </is>
      </c>
      <c r="L493" t="inlineStr">
        <is>
          <t>HACKING STATION</t>
        </is>
      </c>
      <c r="M493" t="inlineStr">
        <is>
          <t>上下料工位</t>
        </is>
      </c>
      <c r="N493" t="inlineStr">
        <is>
          <t>MANUAL BRICK HANDLING</t>
        </is>
      </c>
      <c r="O493" s="59" t="n">
        <v>45946.59166666667</v>
      </c>
      <c r="P493" s="59" t="n">
        <v>45946.59479166667</v>
      </c>
      <c r="Q493" s="60" t="n">
        <v>4.5</v>
      </c>
      <c r="R493" s="60" t="n">
        <v>1.0862</v>
      </c>
      <c r="S493" t="inlineStr">
        <is>
          <t>团队模拟数据（基于公开单线数据派生）</t>
        </is>
      </c>
      <c r="T493" t="inlineStr">
        <is>
          <t>SIM-v2.2-20260807-20260804</t>
        </is>
      </c>
      <c r="U493" t="inlineStr">
        <is>
          <t>https://zenodo.org/records/17855209</t>
        </is>
      </c>
      <c r="V493" t="inlineStr">
        <is>
          <t>LINE-S03-PRE-20251016</t>
        </is>
      </c>
      <c r="W493" t="inlineStr">
        <is>
          <t>已关联</t>
        </is>
      </c>
      <c r="X493" t="inlineStr">
        <is>
          <t>按班次口径判断</t>
        </is>
      </c>
      <c r="Z493" t="inlineStr">
        <is>
          <t>否</t>
        </is>
      </c>
    </row>
    <row r="494">
      <c r="A494" t="inlineStr">
        <is>
          <t>SIM-STOP-00493</t>
        </is>
      </c>
      <c r="B494" t="inlineStr">
        <is>
          <t>STOP-PRE-00165</t>
        </is>
      </c>
      <c r="C494" t="inlineStr">
        <is>
          <t>LINE-S01-PRE-20251016</t>
        </is>
      </c>
      <c r="D494" t="inlineStr">
        <is>
          <t>SHIFT-PRE-20251016</t>
        </is>
      </c>
      <c r="E494" t="inlineStr">
        <is>
          <t>LINE-S01</t>
        </is>
      </c>
      <c r="F494" t="inlineStr">
        <is>
          <t>改善前</t>
        </is>
      </c>
      <c r="G494" s="57" t="n">
        <v>45946</v>
      </c>
      <c r="H494" t="inlineStr">
        <is>
          <t>智能终端系列</t>
        </is>
      </c>
      <c r="I494" t="inlineStr">
        <is>
          <t>7KK25</t>
        </is>
      </c>
      <c r="J494" t="inlineStr">
        <is>
          <t>FAILURE</t>
        </is>
      </c>
      <c r="K494" t="inlineStr">
        <is>
          <t>Unplanned</t>
        </is>
      </c>
      <c r="L494" t="inlineStr">
        <is>
          <t>HACKING STATION</t>
        </is>
      </c>
      <c r="M494" t="inlineStr">
        <is>
          <t>上下料工位</t>
        </is>
      </c>
      <c r="N494" t="inlineStr">
        <is>
          <t>AUTOMATION FAILURE</t>
        </is>
      </c>
      <c r="O494" s="59" t="n">
        <v>45946.58472222222</v>
      </c>
      <c r="P494" s="59" t="n">
        <v>45946.59784722222</v>
      </c>
      <c r="Q494" s="60" t="n">
        <v>18.9</v>
      </c>
      <c r="R494" s="60" t="n">
        <v>0.8771</v>
      </c>
      <c r="S494" t="inlineStr">
        <is>
          <t>团队模拟数据（基于公开单线数据派生）</t>
        </is>
      </c>
      <c r="T494" t="inlineStr">
        <is>
          <t>SIM-v2.2-20260807-20260804</t>
        </is>
      </c>
      <c r="U494" t="inlineStr">
        <is>
          <t>https://zenodo.org/records/17855209</t>
        </is>
      </c>
      <c r="V494" t="inlineStr">
        <is>
          <t>LINE-S01-PRE-20251016</t>
        </is>
      </c>
      <c r="W494" t="inlineStr">
        <is>
          <t>已关联</t>
        </is>
      </c>
      <c r="X494" t="inlineStr">
        <is>
          <t>按班次口径判断</t>
        </is>
      </c>
      <c r="Z494" t="inlineStr">
        <is>
          <t>否</t>
        </is>
      </c>
    </row>
    <row r="495">
      <c r="A495" t="inlineStr">
        <is>
          <t>SIM-STOP-00494</t>
        </is>
      </c>
      <c r="B495" t="inlineStr">
        <is>
          <t>STOP-PRE-00165</t>
        </is>
      </c>
      <c r="C495" t="inlineStr">
        <is>
          <t>LINE-S02-PRE-20251016</t>
        </is>
      </c>
      <c r="D495" t="inlineStr">
        <is>
          <t>SHIFT-PRE-20251016</t>
        </is>
      </c>
      <c r="E495" t="inlineStr">
        <is>
          <t>LINE-S02</t>
        </is>
      </c>
      <c r="F495" t="inlineStr">
        <is>
          <t>改善前</t>
        </is>
      </c>
      <c r="G495" s="57" t="n">
        <v>45946</v>
      </c>
      <c r="H495" t="inlineStr">
        <is>
          <t>视觉设备系列</t>
        </is>
      </c>
      <c r="I495" t="inlineStr">
        <is>
          <t>7KK25</t>
        </is>
      </c>
      <c r="J495" t="inlineStr">
        <is>
          <t>FAILURE</t>
        </is>
      </c>
      <c r="K495" t="inlineStr">
        <is>
          <t>Unplanned</t>
        </is>
      </c>
      <c r="L495" t="inlineStr">
        <is>
          <t>HACKING STATION</t>
        </is>
      </c>
      <c r="M495" t="inlineStr">
        <is>
          <t>上下料工位</t>
        </is>
      </c>
      <c r="N495" t="inlineStr">
        <is>
          <t>AUTOMATION FAILURE</t>
        </is>
      </c>
      <c r="O495" s="59" t="n">
        <v>45946.59861111111</v>
      </c>
      <c r="P495" s="59" t="n">
        <v>45946.61777777778</v>
      </c>
      <c r="Q495" s="60" t="n">
        <v>27.6</v>
      </c>
      <c r="R495" s="60" t="n">
        <v>1.2825</v>
      </c>
      <c r="S495" t="inlineStr">
        <is>
          <t>团队模拟数据（基于公开单线数据派生）</t>
        </is>
      </c>
      <c r="T495" t="inlineStr">
        <is>
          <t>SIM-v2.2-20260807-20260804</t>
        </is>
      </c>
      <c r="U495" t="inlineStr">
        <is>
          <t>https://zenodo.org/records/17855209</t>
        </is>
      </c>
      <c r="V495" t="inlineStr">
        <is>
          <t>LINE-S02-PRE-20251016</t>
        </is>
      </c>
      <c r="W495" t="inlineStr">
        <is>
          <t>已关联</t>
        </is>
      </c>
      <c r="X495" t="inlineStr">
        <is>
          <t>按班次口径判断</t>
        </is>
      </c>
      <c r="Z495" t="inlineStr">
        <is>
          <t>否</t>
        </is>
      </c>
    </row>
    <row r="496">
      <c r="A496" t="inlineStr">
        <is>
          <t>SIM-STOP-00495</t>
        </is>
      </c>
      <c r="B496" t="inlineStr">
        <is>
          <t>STOP-PRE-00165</t>
        </is>
      </c>
      <c r="C496" t="inlineStr">
        <is>
          <t>LINE-S03-PRE-20251016</t>
        </is>
      </c>
      <c r="D496" t="inlineStr">
        <is>
          <t>SHIFT-PRE-20251016</t>
        </is>
      </c>
      <c r="E496" t="inlineStr">
        <is>
          <t>LINE-S03</t>
        </is>
      </c>
      <c r="F496" t="inlineStr">
        <is>
          <t>改善前</t>
        </is>
      </c>
      <c r="G496" s="57" t="n">
        <v>45946</v>
      </c>
      <c r="H496" t="inlineStr">
        <is>
          <t>音频模组系列</t>
        </is>
      </c>
      <c r="I496" t="inlineStr">
        <is>
          <t>7KK25</t>
        </is>
      </c>
      <c r="J496" t="inlineStr">
        <is>
          <t>FAILURE</t>
        </is>
      </c>
      <c r="K496" t="inlineStr">
        <is>
          <t>Unplanned</t>
        </is>
      </c>
      <c r="L496" t="inlineStr">
        <is>
          <t>HACKING STATION</t>
        </is>
      </c>
      <c r="M496" t="inlineStr">
        <is>
          <t>上下料工位</t>
        </is>
      </c>
      <c r="N496" t="inlineStr">
        <is>
          <t>AUTOMATION FAILURE</t>
        </is>
      </c>
      <c r="O496" s="59" t="n">
        <v>45946.6125</v>
      </c>
      <c r="P496" s="59" t="n">
        <v>45946.629375</v>
      </c>
      <c r="Q496" s="60" t="n">
        <v>24.3</v>
      </c>
      <c r="R496" s="60" t="n">
        <v>1.1296</v>
      </c>
      <c r="S496" t="inlineStr">
        <is>
          <t>团队模拟数据（基于公开单线数据派生）</t>
        </is>
      </c>
      <c r="T496" t="inlineStr">
        <is>
          <t>SIM-v2.2-20260807-20260804</t>
        </is>
      </c>
      <c r="U496" t="inlineStr">
        <is>
          <t>https://zenodo.org/records/17855209</t>
        </is>
      </c>
      <c r="V496" t="inlineStr">
        <is>
          <t>LINE-S03-PRE-20251016</t>
        </is>
      </c>
      <c r="W496" t="inlineStr">
        <is>
          <t>已关联</t>
        </is>
      </c>
      <c r="X496" t="inlineStr">
        <is>
          <t>按班次口径判断</t>
        </is>
      </c>
      <c r="Z496" t="inlineStr">
        <is>
          <t>否</t>
        </is>
      </c>
    </row>
    <row r="497">
      <c r="A497" t="inlineStr">
        <is>
          <t>SIM-STOP-00496</t>
        </is>
      </c>
      <c r="B497" t="inlineStr">
        <is>
          <t>STOP-PRE-00166</t>
        </is>
      </c>
      <c r="C497" t="inlineStr">
        <is>
          <t>LINE-S01-PRE-20251016</t>
        </is>
      </c>
      <c r="D497" t="inlineStr">
        <is>
          <t>SHIFT-PRE-20251016</t>
        </is>
      </c>
      <c r="E497" t="inlineStr">
        <is>
          <t>LINE-S01</t>
        </is>
      </c>
      <c r="F497" t="inlineStr">
        <is>
          <t>改善前</t>
        </is>
      </c>
      <c r="G497" s="57" t="n">
        <v>45946</v>
      </c>
      <c r="H497" t="inlineStr">
        <is>
          <t>智能终端系列</t>
        </is>
      </c>
      <c r="I497" t="inlineStr">
        <is>
          <t>7KK25</t>
        </is>
      </c>
      <c r="J497" t="inlineStr">
        <is>
          <t>MATERIALS</t>
        </is>
      </c>
      <c r="K497" t="inlineStr">
        <is>
          <t>Unplanned</t>
        </is>
      </c>
      <c r="L497" t="inlineStr">
        <is>
          <t>HACKING STATION</t>
        </is>
      </c>
      <c r="M497" t="inlineStr">
        <is>
          <t>上下料工位</t>
        </is>
      </c>
      <c r="N497" t="inlineStr">
        <is>
          <t>MANUAL BRICK HANDLING</t>
        </is>
      </c>
      <c r="O497" s="59" t="n">
        <v>45946.63125</v>
      </c>
      <c r="P497" s="59" t="n">
        <v>45946.63375</v>
      </c>
      <c r="Q497" s="60" t="n">
        <v>3.6</v>
      </c>
      <c r="R497" s="60" t="n">
        <v>0.9114</v>
      </c>
      <c r="S497" t="inlineStr">
        <is>
          <t>团队模拟数据（基于公开单线数据派生）</t>
        </is>
      </c>
      <c r="T497" t="inlineStr">
        <is>
          <t>SIM-v2.2-20260807-20260804</t>
        </is>
      </c>
      <c r="U497" t="inlineStr">
        <is>
          <t>https://zenodo.org/records/17855209</t>
        </is>
      </c>
      <c r="V497" t="inlineStr">
        <is>
          <t>LINE-S01-PRE-20251016</t>
        </is>
      </c>
      <c r="W497" t="inlineStr">
        <is>
          <t>已关联</t>
        </is>
      </c>
      <c r="X497" t="inlineStr">
        <is>
          <t>按班次口径判断</t>
        </is>
      </c>
      <c r="Z497" t="inlineStr">
        <is>
          <t>否</t>
        </is>
      </c>
    </row>
    <row r="498">
      <c r="A498" t="inlineStr">
        <is>
          <t>SIM-STOP-00497</t>
        </is>
      </c>
      <c r="B498" t="inlineStr">
        <is>
          <t>STOP-PRE-00166</t>
        </is>
      </c>
      <c r="C498" t="inlineStr">
        <is>
          <t>LINE-S02-PRE-20251016</t>
        </is>
      </c>
      <c r="D498" t="inlineStr">
        <is>
          <t>SHIFT-PRE-20251016</t>
        </is>
      </c>
      <c r="E498" t="inlineStr">
        <is>
          <t>LINE-S02</t>
        </is>
      </c>
      <c r="F498" t="inlineStr">
        <is>
          <t>改善前</t>
        </is>
      </c>
      <c r="G498" s="57" t="n">
        <v>45946</v>
      </c>
      <c r="H498" t="inlineStr">
        <is>
          <t>视觉设备系列</t>
        </is>
      </c>
      <c r="I498" t="inlineStr">
        <is>
          <t>7KK25</t>
        </is>
      </c>
      <c r="J498" t="inlineStr">
        <is>
          <t>MATERIALS</t>
        </is>
      </c>
      <c r="K498" t="inlineStr">
        <is>
          <t>Unplanned</t>
        </is>
      </c>
      <c r="L498" t="inlineStr">
        <is>
          <t>HACKING STATION</t>
        </is>
      </c>
      <c r="M498" t="inlineStr">
        <is>
          <t>上下料工位</t>
        </is>
      </c>
      <c r="N498" t="inlineStr">
        <is>
          <t>MANUAL BRICK HANDLING</t>
        </is>
      </c>
      <c r="O498" s="59" t="n">
        <v>45946.64513888889</v>
      </c>
      <c r="P498" s="59" t="n">
        <v>45946.64875</v>
      </c>
      <c r="Q498" s="60" t="n">
        <v>5.2</v>
      </c>
      <c r="R498" s="60" t="n">
        <v>1.335</v>
      </c>
      <c r="S498" t="inlineStr">
        <is>
          <t>团队模拟数据（基于公开单线数据派生）</t>
        </is>
      </c>
      <c r="T498" t="inlineStr">
        <is>
          <t>SIM-v2.2-20260807-20260804</t>
        </is>
      </c>
      <c r="U498" t="inlineStr">
        <is>
          <t>https://zenodo.org/records/17855209</t>
        </is>
      </c>
      <c r="V498" t="inlineStr">
        <is>
          <t>LINE-S02-PRE-20251016</t>
        </is>
      </c>
      <c r="W498" t="inlineStr">
        <is>
          <t>已关联</t>
        </is>
      </c>
      <c r="X498" t="inlineStr">
        <is>
          <t>按班次口径判断</t>
        </is>
      </c>
      <c r="Z498" t="inlineStr">
        <is>
          <t>否</t>
        </is>
      </c>
    </row>
    <row r="499">
      <c r="A499" t="inlineStr">
        <is>
          <t>SIM-STOP-00498</t>
        </is>
      </c>
      <c r="B499" t="inlineStr">
        <is>
          <t>STOP-PRE-00166</t>
        </is>
      </c>
      <c r="C499" t="inlineStr">
        <is>
          <t>LINE-S03-PRE-20251016</t>
        </is>
      </c>
      <c r="D499" t="inlineStr">
        <is>
          <t>SHIFT-PRE-20251016</t>
        </is>
      </c>
      <c r="E499" t="inlineStr">
        <is>
          <t>LINE-S03</t>
        </is>
      </c>
      <c r="F499" t="inlineStr">
        <is>
          <t>改善前</t>
        </is>
      </c>
      <c r="G499" s="57" t="n">
        <v>45946</v>
      </c>
      <c r="H499" t="inlineStr">
        <is>
          <t>音频模组系列</t>
        </is>
      </c>
      <c r="I499" t="inlineStr">
        <is>
          <t>7KK25</t>
        </is>
      </c>
      <c r="J499" t="inlineStr">
        <is>
          <t>MATERIALS</t>
        </is>
      </c>
      <c r="K499" t="inlineStr">
        <is>
          <t>Unplanned</t>
        </is>
      </c>
      <c r="L499" t="inlineStr">
        <is>
          <t>HACKING STATION</t>
        </is>
      </c>
      <c r="M499" t="inlineStr">
        <is>
          <t>上下料工位</t>
        </is>
      </c>
      <c r="N499" t="inlineStr">
        <is>
          <t>MANUAL BRICK HANDLING</t>
        </is>
      </c>
      <c r="O499" s="59" t="n">
        <v>45946.65902777778</v>
      </c>
      <c r="P499" s="59" t="n">
        <v>45946.66222222222</v>
      </c>
      <c r="Q499" s="60" t="n">
        <v>4.6</v>
      </c>
      <c r="R499" s="60" t="n">
        <v>1.1731</v>
      </c>
      <c r="S499" t="inlineStr">
        <is>
          <t>团队模拟数据（基于公开单线数据派生）</t>
        </is>
      </c>
      <c r="T499" t="inlineStr">
        <is>
          <t>SIM-v2.2-20260807-20260804</t>
        </is>
      </c>
      <c r="U499" t="inlineStr">
        <is>
          <t>https://zenodo.org/records/17855209</t>
        </is>
      </c>
      <c r="V499" t="inlineStr">
        <is>
          <t>LINE-S03-PRE-20251016</t>
        </is>
      </c>
      <c r="W499" t="inlineStr">
        <is>
          <t>已关联</t>
        </is>
      </c>
      <c r="X499" t="inlineStr">
        <is>
          <t>按班次口径判断</t>
        </is>
      </c>
      <c r="Z499" t="inlineStr">
        <is>
          <t>否</t>
        </is>
      </c>
    </row>
    <row r="500">
      <c r="A500" t="inlineStr">
        <is>
          <t>SIM-STOP-00499</t>
        </is>
      </c>
      <c r="B500" t="inlineStr">
        <is>
          <t>STOP-PRE-00167</t>
        </is>
      </c>
      <c r="C500" t="inlineStr">
        <is>
          <t>LINE-S01-PRE-20251016</t>
        </is>
      </c>
      <c r="D500" t="inlineStr">
        <is>
          <t>SHIFT-PRE-20251016</t>
        </is>
      </c>
      <c r="E500" t="inlineStr">
        <is>
          <t>LINE-S01</t>
        </is>
      </c>
      <c r="F500" t="inlineStr">
        <is>
          <t>改善前</t>
        </is>
      </c>
      <c r="G500" s="57" t="n">
        <v>45946</v>
      </c>
      <c r="H500" t="inlineStr">
        <is>
          <t>智能终端系列</t>
        </is>
      </c>
      <c r="I500" t="inlineStr">
        <is>
          <t>7KK25</t>
        </is>
      </c>
      <c r="J500" t="inlineStr">
        <is>
          <t>FAILURE</t>
        </is>
      </c>
      <c r="K500" t="inlineStr">
        <is>
          <t>Unplanned</t>
        </is>
      </c>
      <c r="L500" t="inlineStr">
        <is>
          <t>DRYER</t>
        </is>
      </c>
      <c r="M500" t="inlineStr">
        <is>
          <t>烘干/固化工位</t>
        </is>
      </c>
      <c r="N500" t="inlineStr">
        <is>
          <t>AUTOMATION FAILURE</t>
        </is>
      </c>
      <c r="O500" s="59" t="n">
        <v>45946.65902777778</v>
      </c>
      <c r="P500" s="59" t="n">
        <v>45946.66451388889</v>
      </c>
      <c r="Q500" s="60" t="n">
        <v>7.9</v>
      </c>
      <c r="R500" s="60" t="n">
        <v>0.8526</v>
      </c>
      <c r="S500" t="inlineStr">
        <is>
          <t>团队模拟数据（基于公开单线数据派生）</t>
        </is>
      </c>
      <c r="T500" t="inlineStr">
        <is>
          <t>SIM-v2.2-20260807-20260804</t>
        </is>
      </c>
      <c r="U500" t="inlineStr">
        <is>
          <t>https://zenodo.org/records/17855209</t>
        </is>
      </c>
      <c r="V500" t="inlineStr">
        <is>
          <t>LINE-S01-PRE-20251016</t>
        </is>
      </c>
      <c r="W500" t="inlineStr">
        <is>
          <t>已关联</t>
        </is>
      </c>
      <c r="X500" t="inlineStr">
        <is>
          <t>按班次口径判断</t>
        </is>
      </c>
      <c r="Z500" t="inlineStr">
        <is>
          <t>否</t>
        </is>
      </c>
    </row>
    <row r="501">
      <c r="A501" t="inlineStr">
        <is>
          <t>SIM-STOP-00500</t>
        </is>
      </c>
      <c r="B501" t="inlineStr">
        <is>
          <t>STOP-PRE-00167</t>
        </is>
      </c>
      <c r="C501" t="inlineStr">
        <is>
          <t>LINE-S02-PRE-20251016</t>
        </is>
      </c>
      <c r="D501" t="inlineStr">
        <is>
          <t>SHIFT-PRE-20251016</t>
        </is>
      </c>
      <c r="E501" t="inlineStr">
        <is>
          <t>LINE-S02</t>
        </is>
      </c>
      <c r="F501" t="inlineStr">
        <is>
          <t>改善前</t>
        </is>
      </c>
      <c r="G501" s="57" t="n">
        <v>45946</v>
      </c>
      <c r="H501" t="inlineStr">
        <is>
          <t>视觉设备系列</t>
        </is>
      </c>
      <c r="I501" t="inlineStr">
        <is>
          <t>7KK25</t>
        </is>
      </c>
      <c r="J501" t="inlineStr">
        <is>
          <t>FAILURE</t>
        </is>
      </c>
      <c r="K501" t="inlineStr">
        <is>
          <t>Unplanned</t>
        </is>
      </c>
      <c r="L501" t="inlineStr">
        <is>
          <t>DRYER</t>
        </is>
      </c>
      <c r="M501" t="inlineStr">
        <is>
          <t>烘干/固化工位</t>
        </is>
      </c>
      <c r="N501" t="inlineStr">
        <is>
          <t>AUTOMATION FAILURE</t>
        </is>
      </c>
      <c r="O501" s="59" t="n">
        <v>45946.67291666667</v>
      </c>
      <c r="P501" s="59" t="n">
        <v>45946.681875</v>
      </c>
      <c r="Q501" s="60" t="n">
        <v>12.9</v>
      </c>
      <c r="R501" s="60" t="n">
        <v>1.3875</v>
      </c>
      <c r="S501" t="inlineStr">
        <is>
          <t>团队模拟数据（基于公开单线数据派生）</t>
        </is>
      </c>
      <c r="T501" t="inlineStr">
        <is>
          <t>SIM-v2.2-20260807-20260804</t>
        </is>
      </c>
      <c r="U501" t="inlineStr">
        <is>
          <t>https://zenodo.org/records/17855209</t>
        </is>
      </c>
      <c r="V501" t="inlineStr">
        <is>
          <t>LINE-S02-PRE-20251016</t>
        </is>
      </c>
      <c r="W501" t="inlineStr">
        <is>
          <t>已关联</t>
        </is>
      </c>
      <c r="X501" t="inlineStr">
        <is>
          <t>按班次口径判断</t>
        </is>
      </c>
      <c r="Z501" t="inlineStr">
        <is>
          <t>否</t>
        </is>
      </c>
    </row>
    <row r="502">
      <c r="A502" t="inlineStr">
        <is>
          <t>SIM-STOP-00501</t>
        </is>
      </c>
      <c r="B502" t="inlineStr">
        <is>
          <t>STOP-PRE-00167</t>
        </is>
      </c>
      <c r="C502" t="inlineStr">
        <is>
          <t>LINE-S03-PRE-20251016</t>
        </is>
      </c>
      <c r="D502" t="inlineStr">
        <is>
          <t>SHIFT-PRE-20251016</t>
        </is>
      </c>
      <c r="E502" t="inlineStr">
        <is>
          <t>LINE-S03</t>
        </is>
      </c>
      <c r="F502" t="inlineStr">
        <is>
          <t>改善前</t>
        </is>
      </c>
      <c r="G502" s="57" t="n">
        <v>45946</v>
      </c>
      <c r="H502" t="inlineStr">
        <is>
          <t>音频模组系列</t>
        </is>
      </c>
      <c r="I502" t="inlineStr">
        <is>
          <t>7KK25</t>
        </is>
      </c>
      <c r="J502" t="inlineStr">
        <is>
          <t>FAILURE</t>
        </is>
      </c>
      <c r="K502" t="inlineStr">
        <is>
          <t>Unplanned</t>
        </is>
      </c>
      <c r="L502" t="inlineStr">
        <is>
          <t>DRYER</t>
        </is>
      </c>
      <c r="M502" t="inlineStr">
        <is>
          <t>烘干/固化工位</t>
        </is>
      </c>
      <c r="N502" t="inlineStr">
        <is>
          <t>AUTOMATION FAILURE</t>
        </is>
      </c>
      <c r="O502" s="59" t="n">
        <v>45946.68680555555</v>
      </c>
      <c r="P502" s="59" t="n">
        <v>45946.69305555556</v>
      </c>
      <c r="Q502" s="60" t="n">
        <v>9</v>
      </c>
      <c r="R502" s="60" t="n">
        <v>0.9637</v>
      </c>
      <c r="S502" t="inlineStr">
        <is>
          <t>团队模拟数据（基于公开单线数据派生）</t>
        </is>
      </c>
      <c r="T502" t="inlineStr">
        <is>
          <t>SIM-v2.2-20260807-20260804</t>
        </is>
      </c>
      <c r="U502" t="inlineStr">
        <is>
          <t>https://zenodo.org/records/17855209</t>
        </is>
      </c>
      <c r="V502" t="inlineStr">
        <is>
          <t>LINE-S03-PRE-20251016</t>
        </is>
      </c>
      <c r="W502" t="inlineStr">
        <is>
          <t>已关联</t>
        </is>
      </c>
      <c r="X502" t="inlineStr">
        <is>
          <t>按班次口径判断</t>
        </is>
      </c>
      <c r="Z502" t="inlineStr">
        <is>
          <t>否</t>
        </is>
      </c>
    </row>
    <row r="503">
      <c r="A503" t="inlineStr">
        <is>
          <t>SIM-STOP-00502</t>
        </is>
      </c>
      <c r="B503" t="inlineStr">
        <is>
          <t>STOP-PRE-00168</t>
        </is>
      </c>
      <c r="C503" t="inlineStr">
        <is>
          <t>LINE-S01-PRE-20251016</t>
        </is>
      </c>
      <c r="D503" t="inlineStr">
        <is>
          <t>SHIFT-PRE-20251016</t>
        </is>
      </c>
      <c r="E503" t="inlineStr">
        <is>
          <t>LINE-S01</t>
        </is>
      </c>
      <c r="F503" t="inlineStr">
        <is>
          <t>改善前</t>
        </is>
      </c>
      <c r="G503" s="57" t="n">
        <v>45946</v>
      </c>
      <c r="H503" t="inlineStr">
        <is>
          <t>智能终端系列</t>
        </is>
      </c>
      <c r="I503" t="inlineStr">
        <is>
          <t>9KK25</t>
        </is>
      </c>
      <c r="J503" t="inlineStr">
        <is>
          <t>SETUPS-CHANGEOVERS</t>
        </is>
      </c>
      <c r="K503" t="inlineStr">
        <is>
          <t>Planned - Included in OEE</t>
        </is>
      </c>
      <c r="L503" t="inlineStr">
        <is>
          <t>EXTRUDER PRESS</t>
        </is>
      </c>
      <c r="M503" t="inlineStr">
        <is>
          <t>主加工工位</t>
        </is>
      </c>
      <c r="N503" t="inlineStr">
        <is>
          <t>MATERIAL CHANGEOVER</t>
        </is>
      </c>
      <c r="O503" s="59" t="n">
        <v>45946.67083333333</v>
      </c>
      <c r="P503" s="59" t="n">
        <v>45946.67833333334</v>
      </c>
      <c r="Q503" s="60" t="n">
        <v>10.8</v>
      </c>
      <c r="R503" s="60" t="n">
        <v>0.9657</v>
      </c>
      <c r="S503" t="inlineStr">
        <is>
          <t>团队模拟数据（基于公开单线数据派生）</t>
        </is>
      </c>
      <c r="T503" t="inlineStr">
        <is>
          <t>SIM-v2.2-20260807-20260804</t>
        </is>
      </c>
      <c r="U503" t="inlineStr">
        <is>
          <t>https://zenodo.org/records/17855209</t>
        </is>
      </c>
      <c r="V503" t="inlineStr">
        <is>
          <t>LINE-S01-PRE-20251016</t>
        </is>
      </c>
      <c r="W503" t="inlineStr">
        <is>
          <t>已关联</t>
        </is>
      </c>
      <c r="X503" t="inlineStr">
        <is>
          <t>按班次口径判断</t>
        </is>
      </c>
      <c r="Z503" t="inlineStr">
        <is>
          <t>是</t>
        </is>
      </c>
      <c r="AA503">
        <f>IFERROR(VLOOKUP(N503,'18_换产标准_模拟'!$B$2:$F$4,3,FALSE),"")</f>
        <v/>
      </c>
      <c r="AB503">
        <f>IFERROR(MAX(Q503-AA503,0),"")</f>
        <v/>
      </c>
      <c r="AC503">
        <f>IFERROR(IF(AB503=0,"达标",IF(AB503&lt;=VLOOKUP(N503,'18_换产标准_模拟'!$B$2:$F$4,4,FALSE)-VLOOKUP(N503,'18_换产标准_模拟'!$B$2:$F$4,3,FALSE),"轻微超时",IF(AB503&lt;=VLOOKUP(N503,'18_换产标准_模拟'!$B$2:$F$4,5,FALSE)-VLOOKUP(N503,'18_换产标准_模拟'!$B$2:$F$4,3,FALSE),"超时","严重超时"))),"")</f>
        <v/>
      </c>
      <c r="AD503">
        <f>IFERROR(INDEX('18_换产标准_模拟'!$A$2:$A$4,MATCH(N503,'18_换产标准_模拟'!$B$2:$B$4,0)),"")</f>
        <v/>
      </c>
      <c r="AE503" t="inlineStr">
        <is>
          <t>团队模拟数据</t>
        </is>
      </c>
    </row>
    <row r="504">
      <c r="A504" t="inlineStr">
        <is>
          <t>SIM-STOP-00503</t>
        </is>
      </c>
      <c r="B504" t="inlineStr">
        <is>
          <t>STOP-PRE-00168</t>
        </is>
      </c>
      <c r="C504" t="inlineStr">
        <is>
          <t>LINE-S02-PRE-20251016</t>
        </is>
      </c>
      <c r="D504" t="inlineStr">
        <is>
          <t>SHIFT-PRE-20251016</t>
        </is>
      </c>
      <c r="E504" t="inlineStr">
        <is>
          <t>LINE-S02</t>
        </is>
      </c>
      <c r="F504" t="inlineStr">
        <is>
          <t>改善前</t>
        </is>
      </c>
      <c r="G504" s="57" t="n">
        <v>45946</v>
      </c>
      <c r="H504" t="inlineStr">
        <is>
          <t>视觉设备系列</t>
        </is>
      </c>
      <c r="I504" t="inlineStr">
        <is>
          <t>9KK25</t>
        </is>
      </c>
      <c r="J504" t="inlineStr">
        <is>
          <t>SETUPS-CHANGEOVERS</t>
        </is>
      </c>
      <c r="K504" t="inlineStr">
        <is>
          <t>Planned - Included in OEE</t>
        </is>
      </c>
      <c r="L504" t="inlineStr">
        <is>
          <t>EXTRUDER PRESS</t>
        </is>
      </c>
      <c r="M504" t="inlineStr">
        <is>
          <t>主加工工位</t>
        </is>
      </c>
      <c r="N504" t="inlineStr">
        <is>
          <t>MATERIAL CHANGEOVER</t>
        </is>
      </c>
      <c r="O504" s="59" t="n">
        <v>45946.68472222222</v>
      </c>
      <c r="P504" s="59" t="n">
        <v>45946.69236111111</v>
      </c>
      <c r="Q504" s="60" t="n">
        <v>11</v>
      </c>
      <c r="R504" s="60" t="n">
        <v>0.9802999999999999</v>
      </c>
      <c r="S504" t="inlineStr">
        <is>
          <t>团队模拟数据（基于公开单线数据派生）</t>
        </is>
      </c>
      <c r="T504" t="inlineStr">
        <is>
          <t>SIM-v2.2-20260807-20260804</t>
        </is>
      </c>
      <c r="U504" t="inlineStr">
        <is>
          <t>https://zenodo.org/records/17855209</t>
        </is>
      </c>
      <c r="V504" t="inlineStr">
        <is>
          <t>LINE-S02-PRE-20251016</t>
        </is>
      </c>
      <c r="W504" t="inlineStr">
        <is>
          <t>已关联</t>
        </is>
      </c>
      <c r="X504" t="inlineStr">
        <is>
          <t>按班次口径判断</t>
        </is>
      </c>
      <c r="Z504" t="inlineStr">
        <is>
          <t>是</t>
        </is>
      </c>
      <c r="AA504">
        <f>IFERROR(VLOOKUP(N504,'18_换产标准_模拟'!$B$2:$F$4,3,FALSE),"")</f>
        <v/>
      </c>
      <c r="AB504">
        <f>IFERROR(MAX(Q504-AA504,0),"")</f>
        <v/>
      </c>
      <c r="AC504">
        <f>IFERROR(IF(AB504=0,"达标",IF(AB504&lt;=VLOOKUP(N504,'18_换产标准_模拟'!$B$2:$F$4,4,FALSE)-VLOOKUP(N504,'18_换产标准_模拟'!$B$2:$F$4,3,FALSE),"轻微超时",IF(AB504&lt;=VLOOKUP(N504,'18_换产标准_模拟'!$B$2:$F$4,5,FALSE)-VLOOKUP(N504,'18_换产标准_模拟'!$B$2:$F$4,3,FALSE),"超时","严重超时"))),"")</f>
        <v/>
      </c>
      <c r="AD504">
        <f>IFERROR(INDEX('18_换产标准_模拟'!$A$2:$A$4,MATCH(N504,'18_换产标准_模拟'!$B$2:$B$4,0)),"")</f>
        <v/>
      </c>
      <c r="AE504" t="inlineStr">
        <is>
          <t>团队模拟数据</t>
        </is>
      </c>
    </row>
    <row r="505">
      <c r="A505" t="inlineStr">
        <is>
          <t>SIM-STOP-00504</t>
        </is>
      </c>
      <c r="B505" t="inlineStr">
        <is>
          <t>STOP-PRE-00168</t>
        </is>
      </c>
      <c r="C505" t="inlineStr">
        <is>
          <t>LINE-S03-PRE-20251016</t>
        </is>
      </c>
      <c r="D505" t="inlineStr">
        <is>
          <t>SHIFT-PRE-20251016</t>
        </is>
      </c>
      <c r="E505" t="inlineStr">
        <is>
          <t>LINE-S03</t>
        </is>
      </c>
      <c r="F505" t="inlineStr">
        <is>
          <t>改善前</t>
        </is>
      </c>
      <c r="G505" s="57" t="n">
        <v>45946</v>
      </c>
      <c r="H505" t="inlineStr">
        <is>
          <t>音频模组系列</t>
        </is>
      </c>
      <c r="I505" t="inlineStr">
        <is>
          <t>9KK25</t>
        </is>
      </c>
      <c r="J505" t="inlineStr">
        <is>
          <t>SETUPS-CHANGEOVERS</t>
        </is>
      </c>
      <c r="K505" t="inlineStr">
        <is>
          <t>Planned - Included in OEE</t>
        </is>
      </c>
      <c r="L505" t="inlineStr">
        <is>
          <t>EXTRUDER PRESS</t>
        </is>
      </c>
      <c r="M505" t="inlineStr">
        <is>
          <t>主加工工位</t>
        </is>
      </c>
      <c r="N505" t="inlineStr">
        <is>
          <t>MATERIAL CHANGEOVER</t>
        </is>
      </c>
      <c r="O505" s="59" t="n">
        <v>45946.69861111111</v>
      </c>
      <c r="P505" s="59" t="n">
        <v>45946.70652777778</v>
      </c>
      <c r="Q505" s="60" t="n">
        <v>11.4</v>
      </c>
      <c r="R505" s="60" t="n">
        <v>1.0222</v>
      </c>
      <c r="S505" t="inlineStr">
        <is>
          <t>团队模拟数据（基于公开单线数据派生）</t>
        </is>
      </c>
      <c r="T505" t="inlineStr">
        <is>
          <t>SIM-v2.2-20260807-20260804</t>
        </is>
      </c>
      <c r="U505" t="inlineStr">
        <is>
          <t>https://zenodo.org/records/17855209</t>
        </is>
      </c>
      <c r="V505" t="inlineStr">
        <is>
          <t>LINE-S03-PRE-20251016</t>
        </is>
      </c>
      <c r="W505" t="inlineStr">
        <is>
          <t>已关联</t>
        </is>
      </c>
      <c r="X505" t="inlineStr">
        <is>
          <t>按班次口径判断</t>
        </is>
      </c>
      <c r="Z505" t="inlineStr">
        <is>
          <t>是</t>
        </is>
      </c>
      <c r="AA505">
        <f>IFERROR(VLOOKUP(N505,'18_换产标准_模拟'!$B$2:$F$4,3,FALSE),"")</f>
        <v/>
      </c>
      <c r="AB505">
        <f>IFERROR(MAX(Q505-AA505,0),"")</f>
        <v/>
      </c>
      <c r="AC505">
        <f>IFERROR(IF(AB505=0,"达标",IF(AB505&lt;=VLOOKUP(N505,'18_换产标准_模拟'!$B$2:$F$4,4,FALSE)-VLOOKUP(N505,'18_换产标准_模拟'!$B$2:$F$4,3,FALSE),"轻微超时",IF(AB505&lt;=VLOOKUP(N505,'18_换产标准_模拟'!$B$2:$F$4,5,FALSE)-VLOOKUP(N505,'18_换产标准_模拟'!$B$2:$F$4,3,FALSE),"超时","严重超时"))),"")</f>
        <v/>
      </c>
      <c r="AD505">
        <f>IFERROR(INDEX('18_换产标准_模拟'!$A$2:$A$4,MATCH(N505,'18_换产标准_模拟'!$B$2:$B$4,0)),"")</f>
        <v/>
      </c>
      <c r="AE505" t="inlineStr">
        <is>
          <t>团队模拟数据</t>
        </is>
      </c>
    </row>
    <row r="506">
      <c r="A506" t="inlineStr">
        <is>
          <t>SIM-STOP-00505</t>
        </is>
      </c>
      <c r="B506" t="inlineStr">
        <is>
          <t>STOP-PRE-00169</t>
        </is>
      </c>
      <c r="C506" t="inlineStr">
        <is>
          <t>LINE-S01-PRE-20251016</t>
        </is>
      </c>
      <c r="D506" t="inlineStr">
        <is>
          <t>SHIFT-PRE-20251016</t>
        </is>
      </c>
      <c r="E506" t="inlineStr">
        <is>
          <t>LINE-S01</t>
        </is>
      </c>
      <c r="F506" t="inlineStr">
        <is>
          <t>改善前</t>
        </is>
      </c>
      <c r="G506" s="57" t="n">
        <v>45946</v>
      </c>
      <c r="H506" t="inlineStr">
        <is>
          <t>智能终端系列</t>
        </is>
      </c>
      <c r="I506" t="inlineStr">
        <is>
          <t>9KK25</t>
        </is>
      </c>
      <c r="J506" t="inlineStr">
        <is>
          <t>FAILURE</t>
        </is>
      </c>
      <c r="K506" t="inlineStr">
        <is>
          <t>Unplanned</t>
        </is>
      </c>
      <c r="L506" t="inlineStr">
        <is>
          <t>DRYER</t>
        </is>
      </c>
      <c r="M506" t="inlineStr">
        <is>
          <t>烘干/固化工位</t>
        </is>
      </c>
      <c r="N506" t="inlineStr">
        <is>
          <t>AUTOMATION FAILURE</t>
        </is>
      </c>
      <c r="O506" s="59" t="n">
        <v>45946.74791666667</v>
      </c>
      <c r="P506" s="59" t="n">
        <v>45946.75229166666</v>
      </c>
      <c r="Q506" s="60" t="n">
        <v>6.3</v>
      </c>
      <c r="R506" s="60" t="n">
        <v>0.9212</v>
      </c>
      <c r="S506" t="inlineStr">
        <is>
          <t>团队模拟数据（基于公开单线数据派生）</t>
        </is>
      </c>
      <c r="T506" t="inlineStr">
        <is>
          <t>SIM-v2.2-20260807-20260804</t>
        </is>
      </c>
      <c r="U506" t="inlineStr">
        <is>
          <t>https://zenodo.org/records/17855209</t>
        </is>
      </c>
      <c r="V506" t="inlineStr">
        <is>
          <t>LINE-S01-PRE-20251016</t>
        </is>
      </c>
      <c r="W506" t="inlineStr">
        <is>
          <t>已关联</t>
        </is>
      </c>
      <c r="X506" t="inlineStr">
        <is>
          <t>按班次口径判断</t>
        </is>
      </c>
      <c r="Z506" t="inlineStr">
        <is>
          <t>否</t>
        </is>
      </c>
    </row>
    <row r="507">
      <c r="A507" t="inlineStr">
        <is>
          <t>SIM-STOP-00506</t>
        </is>
      </c>
      <c r="B507" t="inlineStr">
        <is>
          <t>STOP-PRE-00169</t>
        </is>
      </c>
      <c r="C507" t="inlineStr">
        <is>
          <t>LINE-S02-PRE-20251016</t>
        </is>
      </c>
      <c r="D507" t="inlineStr">
        <is>
          <t>SHIFT-PRE-20251016</t>
        </is>
      </c>
      <c r="E507" t="inlineStr">
        <is>
          <t>LINE-S02</t>
        </is>
      </c>
      <c r="F507" t="inlineStr">
        <is>
          <t>改善前</t>
        </is>
      </c>
      <c r="G507" s="57" t="n">
        <v>45946</v>
      </c>
      <c r="H507" t="inlineStr">
        <is>
          <t>视觉设备系列</t>
        </is>
      </c>
      <c r="I507" t="inlineStr">
        <is>
          <t>9KK25</t>
        </is>
      </c>
      <c r="J507" t="inlineStr">
        <is>
          <t>FAILURE</t>
        </is>
      </c>
      <c r="K507" t="inlineStr">
        <is>
          <t>Unplanned</t>
        </is>
      </c>
      <c r="L507" t="inlineStr">
        <is>
          <t>DRYER</t>
        </is>
      </c>
      <c r="M507" t="inlineStr">
        <is>
          <t>烘干/固化工位</t>
        </is>
      </c>
      <c r="N507" t="inlineStr">
        <is>
          <t>AUTOMATION FAILURE</t>
        </is>
      </c>
      <c r="O507" s="59" t="n">
        <v>45946.76180555556</v>
      </c>
      <c r="P507" s="59" t="n">
        <v>45946.76819444444</v>
      </c>
      <c r="Q507" s="60" t="n">
        <v>9.199999999999999</v>
      </c>
      <c r="R507" s="60" t="n">
        <v>1.35</v>
      </c>
      <c r="S507" t="inlineStr">
        <is>
          <t>团队模拟数据（基于公开单线数据派生）</t>
        </is>
      </c>
      <c r="T507" t="inlineStr">
        <is>
          <t>SIM-v2.2-20260807-20260804</t>
        </is>
      </c>
      <c r="U507" t="inlineStr">
        <is>
          <t>https://zenodo.org/records/17855209</t>
        </is>
      </c>
      <c r="V507" t="inlineStr">
        <is>
          <t>LINE-S02-PRE-20251016</t>
        </is>
      </c>
      <c r="W507" t="inlineStr">
        <is>
          <t>已关联</t>
        </is>
      </c>
      <c r="X507" t="inlineStr">
        <is>
          <t>按班次口径判断</t>
        </is>
      </c>
      <c r="Z507" t="inlineStr">
        <is>
          <t>否</t>
        </is>
      </c>
    </row>
    <row r="508">
      <c r="A508" t="inlineStr">
        <is>
          <t>SIM-STOP-00507</t>
        </is>
      </c>
      <c r="B508" t="inlineStr">
        <is>
          <t>STOP-PRE-00169</t>
        </is>
      </c>
      <c r="C508" t="inlineStr">
        <is>
          <t>LINE-S03-PRE-20251016</t>
        </is>
      </c>
      <c r="D508" t="inlineStr">
        <is>
          <t>SHIFT-PRE-20251016</t>
        </is>
      </c>
      <c r="E508" t="inlineStr">
        <is>
          <t>LINE-S03</t>
        </is>
      </c>
      <c r="F508" t="inlineStr">
        <is>
          <t>改善前</t>
        </is>
      </c>
      <c r="G508" s="57" t="n">
        <v>45946</v>
      </c>
      <c r="H508" t="inlineStr">
        <is>
          <t>音频模组系列</t>
        </is>
      </c>
      <c r="I508" t="inlineStr">
        <is>
          <t>9KK25</t>
        </is>
      </c>
      <c r="J508" t="inlineStr">
        <is>
          <t>FAILURE</t>
        </is>
      </c>
      <c r="K508" t="inlineStr">
        <is>
          <t>Unplanned</t>
        </is>
      </c>
      <c r="L508" t="inlineStr">
        <is>
          <t>DRYER</t>
        </is>
      </c>
      <c r="M508" t="inlineStr">
        <is>
          <t>烘干/固化工位</t>
        </is>
      </c>
      <c r="N508" t="inlineStr">
        <is>
          <t>AUTOMATION FAILURE</t>
        </is>
      </c>
      <c r="O508" s="59" t="n">
        <v>45946.77569444444</v>
      </c>
      <c r="P508" s="59" t="n">
        <v>45946.78013888889</v>
      </c>
      <c r="Q508" s="60" t="n">
        <v>6.4</v>
      </c>
      <c r="R508" s="60" t="n">
        <v>0.9364</v>
      </c>
      <c r="S508" t="inlineStr">
        <is>
          <t>团队模拟数据（基于公开单线数据派生）</t>
        </is>
      </c>
      <c r="T508" t="inlineStr">
        <is>
          <t>SIM-v2.2-20260807-20260804</t>
        </is>
      </c>
      <c r="U508" t="inlineStr">
        <is>
          <t>https://zenodo.org/records/17855209</t>
        </is>
      </c>
      <c r="V508" t="inlineStr">
        <is>
          <t>LINE-S03-PRE-20251016</t>
        </is>
      </c>
      <c r="W508" t="inlineStr">
        <is>
          <t>已关联</t>
        </is>
      </c>
      <c r="X508" t="inlineStr">
        <is>
          <t>按班次口径判断</t>
        </is>
      </c>
      <c r="Z508" t="inlineStr">
        <is>
          <t>否</t>
        </is>
      </c>
    </row>
    <row r="509">
      <c r="A509" t="inlineStr">
        <is>
          <t>SIM-STOP-00508</t>
        </is>
      </c>
      <c r="B509" t="inlineStr">
        <is>
          <t>STOP-PRE-00170</t>
        </is>
      </c>
      <c r="C509" t="inlineStr">
        <is>
          <t>LINE-S01-PRE-20251016</t>
        </is>
      </c>
      <c r="D509" t="inlineStr">
        <is>
          <t>SHIFT-PRE-20251016</t>
        </is>
      </c>
      <c r="E509" t="inlineStr">
        <is>
          <t>LINE-S01</t>
        </is>
      </c>
      <c r="F509" t="inlineStr">
        <is>
          <t>改善前</t>
        </is>
      </c>
      <c r="G509" s="57" t="n">
        <v>45946</v>
      </c>
      <c r="H509" t="inlineStr">
        <is>
          <t>智能终端系列</t>
        </is>
      </c>
      <c r="I509" t="inlineStr">
        <is>
          <t>9KK25</t>
        </is>
      </c>
      <c r="J509" t="inlineStr">
        <is>
          <t>FAILURE</t>
        </is>
      </c>
      <c r="K509" t="inlineStr">
        <is>
          <t>Unplanned</t>
        </is>
      </c>
      <c r="L509" t="inlineStr">
        <is>
          <t>DRYER</t>
        </is>
      </c>
      <c r="M509" t="inlineStr">
        <is>
          <t>烘干/固化工位</t>
        </is>
      </c>
      <c r="N509" t="inlineStr">
        <is>
          <t>AUTOMATION FAILURE</t>
        </is>
      </c>
      <c r="O509" s="59" t="n">
        <v>45946.75277777778</v>
      </c>
      <c r="P509" s="59" t="n">
        <v>45946.76104166666</v>
      </c>
      <c r="Q509" s="60" t="n">
        <v>11.9</v>
      </c>
      <c r="R509" s="60" t="n">
        <v>0.8624000000000001</v>
      </c>
      <c r="S509" t="inlineStr">
        <is>
          <t>团队模拟数据（基于公开单线数据派生）</t>
        </is>
      </c>
      <c r="T509" t="inlineStr">
        <is>
          <t>SIM-v2.2-20260807-20260804</t>
        </is>
      </c>
      <c r="U509" t="inlineStr">
        <is>
          <t>https://zenodo.org/records/17855209</t>
        </is>
      </c>
      <c r="V509" t="inlineStr">
        <is>
          <t>LINE-S01-PRE-20251016</t>
        </is>
      </c>
      <c r="W509" t="inlineStr">
        <is>
          <t>已关联</t>
        </is>
      </c>
      <c r="X509" t="inlineStr">
        <is>
          <t>按班次口径判断</t>
        </is>
      </c>
      <c r="Z509" t="inlineStr">
        <is>
          <t>否</t>
        </is>
      </c>
    </row>
    <row r="510">
      <c r="A510" t="inlineStr">
        <is>
          <t>SIM-STOP-00509</t>
        </is>
      </c>
      <c r="B510" t="inlineStr">
        <is>
          <t>STOP-PRE-00170</t>
        </is>
      </c>
      <c r="C510" t="inlineStr">
        <is>
          <t>LINE-S02-PRE-20251016</t>
        </is>
      </c>
      <c r="D510" t="inlineStr">
        <is>
          <t>SHIFT-PRE-20251016</t>
        </is>
      </c>
      <c r="E510" t="inlineStr">
        <is>
          <t>LINE-S02</t>
        </is>
      </c>
      <c r="F510" t="inlineStr">
        <is>
          <t>改善前</t>
        </is>
      </c>
      <c r="G510" s="57" t="n">
        <v>45946</v>
      </c>
      <c r="H510" t="inlineStr">
        <is>
          <t>视觉设备系列</t>
        </is>
      </c>
      <c r="I510" t="inlineStr">
        <is>
          <t>9KK25</t>
        </is>
      </c>
      <c r="J510" t="inlineStr">
        <is>
          <t>FAILURE</t>
        </is>
      </c>
      <c r="K510" t="inlineStr">
        <is>
          <t>Unplanned</t>
        </is>
      </c>
      <c r="L510" t="inlineStr">
        <is>
          <t>DRYER</t>
        </is>
      </c>
      <c r="M510" t="inlineStr">
        <is>
          <t>烘干/固化工位</t>
        </is>
      </c>
      <c r="N510" t="inlineStr">
        <is>
          <t>AUTOMATION FAILURE</t>
        </is>
      </c>
      <c r="O510" s="59" t="n">
        <v>45946.76666666667</v>
      </c>
      <c r="P510" s="59" t="n">
        <v>45946.78013888889</v>
      </c>
      <c r="Q510" s="60" t="n">
        <v>19.4</v>
      </c>
      <c r="R510" s="60" t="n">
        <v>1.4025</v>
      </c>
      <c r="S510" t="inlineStr">
        <is>
          <t>团队模拟数据（基于公开单线数据派生）</t>
        </is>
      </c>
      <c r="T510" t="inlineStr">
        <is>
          <t>SIM-v2.2-20260807-20260804</t>
        </is>
      </c>
      <c r="U510" t="inlineStr">
        <is>
          <t>https://zenodo.org/records/17855209</t>
        </is>
      </c>
      <c r="V510" t="inlineStr">
        <is>
          <t>LINE-S02-PRE-20251016</t>
        </is>
      </c>
      <c r="W510" t="inlineStr">
        <is>
          <t>已关联</t>
        </is>
      </c>
      <c r="X510" t="inlineStr">
        <is>
          <t>按班次口径判断</t>
        </is>
      </c>
      <c r="Z510" t="inlineStr">
        <is>
          <t>否</t>
        </is>
      </c>
    </row>
    <row r="511">
      <c r="A511" t="inlineStr">
        <is>
          <t>SIM-STOP-00510</t>
        </is>
      </c>
      <c r="B511" t="inlineStr">
        <is>
          <t>STOP-PRE-00170</t>
        </is>
      </c>
      <c r="C511" t="inlineStr">
        <is>
          <t>LINE-S03-PRE-20251016</t>
        </is>
      </c>
      <c r="D511" t="inlineStr">
        <is>
          <t>SHIFT-PRE-20251016</t>
        </is>
      </c>
      <c r="E511" t="inlineStr">
        <is>
          <t>LINE-S03</t>
        </is>
      </c>
      <c r="F511" t="inlineStr">
        <is>
          <t>改善前</t>
        </is>
      </c>
      <c r="G511" s="57" t="n">
        <v>45946</v>
      </c>
      <c r="H511" t="inlineStr">
        <is>
          <t>音频模组系列</t>
        </is>
      </c>
      <c r="I511" t="inlineStr">
        <is>
          <t>9KK25</t>
        </is>
      </c>
      <c r="J511" t="inlineStr">
        <is>
          <t>FAILURE</t>
        </is>
      </c>
      <c r="K511" t="inlineStr">
        <is>
          <t>Unplanned</t>
        </is>
      </c>
      <c r="L511" t="inlineStr">
        <is>
          <t>DRYER</t>
        </is>
      </c>
      <c r="M511" t="inlineStr">
        <is>
          <t>烘干/固化工位</t>
        </is>
      </c>
      <c r="N511" t="inlineStr">
        <is>
          <t>AUTOMATION FAILURE</t>
        </is>
      </c>
      <c r="O511" s="59" t="n">
        <v>45946.78055555555</v>
      </c>
      <c r="P511" s="59" t="n">
        <v>45946.78986111111</v>
      </c>
      <c r="Q511" s="60" t="n">
        <v>13.4</v>
      </c>
      <c r="R511" s="60" t="n">
        <v>0.9746</v>
      </c>
      <c r="S511" t="inlineStr">
        <is>
          <t>团队模拟数据（基于公开单线数据派生）</t>
        </is>
      </c>
      <c r="T511" t="inlineStr">
        <is>
          <t>SIM-v2.2-20260807-20260804</t>
        </is>
      </c>
      <c r="U511" t="inlineStr">
        <is>
          <t>https://zenodo.org/records/17855209</t>
        </is>
      </c>
      <c r="V511" t="inlineStr">
        <is>
          <t>LINE-S03-PRE-20251016</t>
        </is>
      </c>
      <c r="W511" t="inlineStr">
        <is>
          <t>已关联</t>
        </is>
      </c>
      <c r="X511" t="inlineStr">
        <is>
          <t>按班次口径判断</t>
        </is>
      </c>
      <c r="Z511" t="inlineStr">
        <is>
          <t>否</t>
        </is>
      </c>
    </row>
    <row r="512">
      <c r="A512" t="inlineStr">
        <is>
          <t>SIM-STOP-00511</t>
        </is>
      </c>
      <c r="B512" t="inlineStr">
        <is>
          <t>STOP-PRE-00171</t>
        </is>
      </c>
      <c r="C512" t="inlineStr">
        <is>
          <t>LINE-S01-PRE-20251016</t>
        </is>
      </c>
      <c r="D512" t="inlineStr">
        <is>
          <t>SHIFT-PRE-20251016</t>
        </is>
      </c>
      <c r="E512" t="inlineStr">
        <is>
          <t>LINE-S01</t>
        </is>
      </c>
      <c r="F512" t="inlineStr">
        <is>
          <t>改善前</t>
        </is>
      </c>
      <c r="G512" s="57" t="n">
        <v>45946</v>
      </c>
      <c r="H512" t="inlineStr">
        <is>
          <t>智能终端系列</t>
        </is>
      </c>
      <c r="I512" t="inlineStr">
        <is>
          <t>9KK25</t>
        </is>
      </c>
      <c r="J512" t="inlineStr">
        <is>
          <t>MATERIALS</t>
        </is>
      </c>
      <c r="K512" t="inlineStr">
        <is>
          <t>Unplanned</t>
        </is>
      </c>
      <c r="L512" t="inlineStr">
        <is>
          <t>HACKING STATION</t>
        </is>
      </c>
      <c r="M512" t="inlineStr">
        <is>
          <t>上下料工位</t>
        </is>
      </c>
      <c r="N512" t="inlineStr">
        <is>
          <t>MANUAL BRICK HANDLING</t>
        </is>
      </c>
      <c r="O512" s="59" t="n">
        <v>45946.76388888889</v>
      </c>
      <c r="P512" s="59" t="n">
        <v>45946.77805555556</v>
      </c>
      <c r="Q512" s="60" t="n">
        <v>20.4</v>
      </c>
      <c r="R512" s="60" t="n">
        <v>0.8967000000000001</v>
      </c>
      <c r="S512" t="inlineStr">
        <is>
          <t>团队模拟数据（基于公开单线数据派生）</t>
        </is>
      </c>
      <c r="T512" t="inlineStr">
        <is>
          <t>SIM-v2.2-20260807-20260804</t>
        </is>
      </c>
      <c r="U512" t="inlineStr">
        <is>
          <t>https://zenodo.org/records/17855209</t>
        </is>
      </c>
      <c r="V512" t="inlineStr">
        <is>
          <t>LINE-S01-PRE-20251016</t>
        </is>
      </c>
      <c r="W512" t="inlineStr">
        <is>
          <t>已关联</t>
        </is>
      </c>
      <c r="X512" t="inlineStr">
        <is>
          <t>按班次口径判断</t>
        </is>
      </c>
      <c r="Z512" t="inlineStr">
        <is>
          <t>否</t>
        </is>
      </c>
    </row>
    <row r="513">
      <c r="A513" t="inlineStr">
        <is>
          <t>SIM-STOP-00512</t>
        </is>
      </c>
      <c r="B513" t="inlineStr">
        <is>
          <t>STOP-PRE-00171</t>
        </is>
      </c>
      <c r="C513" t="inlineStr">
        <is>
          <t>LINE-S02-PRE-20251016</t>
        </is>
      </c>
      <c r="D513" t="inlineStr">
        <is>
          <t>SHIFT-PRE-20251016</t>
        </is>
      </c>
      <c r="E513" t="inlineStr">
        <is>
          <t>LINE-S02</t>
        </is>
      </c>
      <c r="F513" t="inlineStr">
        <is>
          <t>改善前</t>
        </is>
      </c>
      <c r="G513" s="57" t="n">
        <v>45946</v>
      </c>
      <c r="H513" t="inlineStr">
        <is>
          <t>视觉设备系列</t>
        </is>
      </c>
      <c r="I513" t="inlineStr">
        <is>
          <t>9KK25</t>
        </is>
      </c>
      <c r="J513" t="inlineStr">
        <is>
          <t>MATERIALS</t>
        </is>
      </c>
      <c r="K513" t="inlineStr">
        <is>
          <t>Unplanned</t>
        </is>
      </c>
      <c r="L513" t="inlineStr">
        <is>
          <t>HACKING STATION</t>
        </is>
      </c>
      <c r="M513" t="inlineStr">
        <is>
          <t>上下料工位</t>
        </is>
      </c>
      <c r="N513" t="inlineStr">
        <is>
          <t>MANUAL BRICK HANDLING</t>
        </is>
      </c>
      <c r="O513" s="59" t="n">
        <v>45946.77777777778</v>
      </c>
      <c r="P513" s="59" t="n">
        <v>45946.79847222222</v>
      </c>
      <c r="Q513" s="60" t="n">
        <v>29.8</v>
      </c>
      <c r="R513" s="60" t="n">
        <v>1.3125</v>
      </c>
      <c r="S513" t="inlineStr">
        <is>
          <t>团队模拟数据（基于公开单线数据派生）</t>
        </is>
      </c>
      <c r="T513" t="inlineStr">
        <is>
          <t>SIM-v2.2-20260807-20260804</t>
        </is>
      </c>
      <c r="U513" t="inlineStr">
        <is>
          <t>https://zenodo.org/records/17855209</t>
        </is>
      </c>
      <c r="V513" t="inlineStr">
        <is>
          <t>LINE-S02-PRE-20251016</t>
        </is>
      </c>
      <c r="W513" t="inlineStr">
        <is>
          <t>已关联</t>
        </is>
      </c>
      <c r="X513" t="inlineStr">
        <is>
          <t>按班次口径判断</t>
        </is>
      </c>
      <c r="Z513" t="inlineStr">
        <is>
          <t>否</t>
        </is>
      </c>
    </row>
    <row r="514">
      <c r="A514" t="inlineStr">
        <is>
          <t>SIM-STOP-00513</t>
        </is>
      </c>
      <c r="B514" t="inlineStr">
        <is>
          <t>STOP-PRE-00171</t>
        </is>
      </c>
      <c r="C514" t="inlineStr">
        <is>
          <t>LINE-S03-PRE-20251016</t>
        </is>
      </c>
      <c r="D514" t="inlineStr">
        <is>
          <t>SHIFT-PRE-20251016</t>
        </is>
      </c>
      <c r="E514" t="inlineStr">
        <is>
          <t>LINE-S03</t>
        </is>
      </c>
      <c r="F514" t="inlineStr">
        <is>
          <t>改善前</t>
        </is>
      </c>
      <c r="G514" s="57" t="n">
        <v>45946</v>
      </c>
      <c r="H514" t="inlineStr">
        <is>
          <t>音频模组系列</t>
        </is>
      </c>
      <c r="I514" t="inlineStr">
        <is>
          <t>9KK25</t>
        </is>
      </c>
      <c r="J514" t="inlineStr">
        <is>
          <t>MATERIALS</t>
        </is>
      </c>
      <c r="K514" t="inlineStr">
        <is>
          <t>Unplanned</t>
        </is>
      </c>
      <c r="L514" t="inlineStr">
        <is>
          <t>HACKING STATION</t>
        </is>
      </c>
      <c r="M514" t="inlineStr">
        <is>
          <t>上下料工位</t>
        </is>
      </c>
      <c r="N514" t="inlineStr">
        <is>
          <t>MANUAL BRICK HANDLING</t>
        </is>
      </c>
      <c r="O514" s="59" t="n">
        <v>45946.79166666666</v>
      </c>
      <c r="P514" s="59" t="n">
        <v>45946.80986111111</v>
      </c>
      <c r="Q514" s="60" t="n">
        <v>26.2</v>
      </c>
      <c r="R514" s="60" t="n">
        <v>1.1544</v>
      </c>
      <c r="S514" t="inlineStr">
        <is>
          <t>团队模拟数据（基于公开单线数据派生）</t>
        </is>
      </c>
      <c r="T514" t="inlineStr">
        <is>
          <t>SIM-v2.2-20260807-20260804</t>
        </is>
      </c>
      <c r="U514" t="inlineStr">
        <is>
          <t>https://zenodo.org/records/17855209</t>
        </is>
      </c>
      <c r="V514" t="inlineStr">
        <is>
          <t>LINE-S03-PRE-20251016</t>
        </is>
      </c>
      <c r="W514" t="inlineStr">
        <is>
          <t>已关联</t>
        </is>
      </c>
      <c r="X514" t="inlineStr">
        <is>
          <t>按班次口径判断</t>
        </is>
      </c>
      <c r="Z514" t="inlineStr">
        <is>
          <t>否</t>
        </is>
      </c>
    </row>
    <row r="515">
      <c r="A515" t="inlineStr">
        <is>
          <t>SIM-STOP-00514</t>
        </is>
      </c>
      <c r="B515" t="inlineStr">
        <is>
          <t>STOP-PRE-00172</t>
        </is>
      </c>
      <c r="C515" t="inlineStr">
        <is>
          <t>LINE-S01-PRE-20251016</t>
        </is>
      </c>
      <c r="D515" t="inlineStr">
        <is>
          <t>SHIFT-PRE-20251016</t>
        </is>
      </c>
      <c r="E515" t="inlineStr">
        <is>
          <t>LINE-S01</t>
        </is>
      </c>
      <c r="F515" t="inlineStr">
        <is>
          <t>改善前</t>
        </is>
      </c>
      <c r="G515" s="57" t="n">
        <v>45946</v>
      </c>
      <c r="H515" t="inlineStr">
        <is>
          <t>智能终端系列</t>
        </is>
      </c>
      <c r="I515" t="inlineStr">
        <is>
          <t>9KK25</t>
        </is>
      </c>
      <c r="J515" t="inlineStr">
        <is>
          <t>OPERATIONAL</t>
        </is>
      </c>
      <c r="K515" t="inlineStr">
        <is>
          <t>Planned - Not included in OEE</t>
        </is>
      </c>
      <c r="L515" t="inlineStr">
        <is>
          <t>-</t>
        </is>
      </c>
      <c r="M515" t="inlineStr">
        <is>
          <t>未标注工位</t>
        </is>
      </c>
      <c r="N515" t="inlineStr">
        <is>
          <t>NO PRODUCTION SCHEDULE</t>
        </is>
      </c>
      <c r="O515" s="59" t="n">
        <v>45946.78194444445</v>
      </c>
      <c r="P515" s="59" t="n">
        <v>45946.80979166667</v>
      </c>
      <c r="Q515" s="60" t="n">
        <v>40.1</v>
      </c>
      <c r="R515" s="60" t="n">
        <v>0.9124</v>
      </c>
      <c r="S515" t="inlineStr">
        <is>
          <t>团队模拟数据（基于公开单线数据派生）</t>
        </is>
      </c>
      <c r="T515" t="inlineStr">
        <is>
          <t>SIM-v2.2-20260807-20260804</t>
        </is>
      </c>
      <c r="U515" t="inlineStr">
        <is>
          <t>https://zenodo.org/records/17855209</t>
        </is>
      </c>
      <c r="V515" t="inlineStr">
        <is>
          <t>LINE-S01-PRE-20251016</t>
        </is>
      </c>
      <c r="W515" t="inlineStr">
        <is>
          <t>已关联</t>
        </is>
      </c>
      <c r="X515" t="inlineStr">
        <is>
          <t>按班次口径判断</t>
        </is>
      </c>
      <c r="Z515" t="inlineStr">
        <is>
          <t>否</t>
        </is>
      </c>
    </row>
    <row r="516">
      <c r="A516" t="inlineStr">
        <is>
          <t>SIM-STOP-00515</t>
        </is>
      </c>
      <c r="B516" t="inlineStr">
        <is>
          <t>STOP-PRE-00172</t>
        </is>
      </c>
      <c r="C516" t="inlineStr">
        <is>
          <t>LINE-S02-PRE-20251016</t>
        </is>
      </c>
      <c r="D516" t="inlineStr">
        <is>
          <t>SHIFT-PRE-20251016</t>
        </is>
      </c>
      <c r="E516" t="inlineStr">
        <is>
          <t>LINE-S02</t>
        </is>
      </c>
      <c r="F516" t="inlineStr">
        <is>
          <t>改善前</t>
        </is>
      </c>
      <c r="G516" s="57" t="n">
        <v>45946</v>
      </c>
      <c r="H516" t="inlineStr">
        <is>
          <t>视觉设备系列</t>
        </is>
      </c>
      <c r="I516" t="inlineStr">
        <is>
          <t>9KK25</t>
        </is>
      </c>
      <c r="J516" t="inlineStr">
        <is>
          <t>OPERATIONAL</t>
        </is>
      </c>
      <c r="K516" t="inlineStr">
        <is>
          <t>Planned - Not included in OEE</t>
        </is>
      </c>
      <c r="L516" t="inlineStr">
        <is>
          <t>-</t>
        </is>
      </c>
      <c r="M516" t="inlineStr">
        <is>
          <t>未标注工位</t>
        </is>
      </c>
      <c r="N516" t="inlineStr">
        <is>
          <t>NO PRODUCTION SCHEDULE</t>
        </is>
      </c>
      <c r="O516" s="59" t="n">
        <v>45946.79583333333</v>
      </c>
      <c r="P516" s="59" t="n">
        <v>45946.82736111111</v>
      </c>
      <c r="Q516" s="60" t="n">
        <v>45.4</v>
      </c>
      <c r="R516" s="60" t="n">
        <v>1.0313</v>
      </c>
      <c r="S516" t="inlineStr">
        <is>
          <t>团队模拟数据（基于公开单线数据派生）</t>
        </is>
      </c>
      <c r="T516" t="inlineStr">
        <is>
          <t>SIM-v2.2-20260807-20260804</t>
        </is>
      </c>
      <c r="U516" t="inlineStr">
        <is>
          <t>https://zenodo.org/records/17855209</t>
        </is>
      </c>
      <c r="V516" t="inlineStr">
        <is>
          <t>LINE-S02-PRE-20251016</t>
        </is>
      </c>
      <c r="W516" t="inlineStr">
        <is>
          <t>已关联</t>
        </is>
      </c>
      <c r="X516" t="inlineStr">
        <is>
          <t>按班次口径判断</t>
        </is>
      </c>
      <c r="Z516" t="inlineStr">
        <is>
          <t>否</t>
        </is>
      </c>
    </row>
    <row r="517">
      <c r="A517" t="inlineStr">
        <is>
          <t>SIM-STOP-00516</t>
        </is>
      </c>
      <c r="B517" t="inlineStr">
        <is>
          <t>STOP-PRE-00172</t>
        </is>
      </c>
      <c r="C517" t="inlineStr">
        <is>
          <t>LINE-S03-PRE-20251016</t>
        </is>
      </c>
      <c r="D517" t="inlineStr">
        <is>
          <t>SHIFT-PRE-20251016</t>
        </is>
      </c>
      <c r="E517" t="inlineStr">
        <is>
          <t>LINE-S03</t>
        </is>
      </c>
      <c r="F517" t="inlineStr">
        <is>
          <t>改善前</t>
        </is>
      </c>
      <c r="G517" s="57" t="n">
        <v>45946</v>
      </c>
      <c r="H517" t="inlineStr">
        <is>
          <t>音频模组系列</t>
        </is>
      </c>
      <c r="I517" t="inlineStr">
        <is>
          <t>9KK25</t>
        </is>
      </c>
      <c r="J517" t="inlineStr">
        <is>
          <t>OPERATIONAL</t>
        </is>
      </c>
      <c r="K517" t="inlineStr">
        <is>
          <t>Planned - Not included in OEE</t>
        </is>
      </c>
      <c r="L517" t="inlineStr">
        <is>
          <t>-</t>
        </is>
      </c>
      <c r="M517" t="inlineStr">
        <is>
          <t>未标注工位</t>
        </is>
      </c>
      <c r="N517" t="inlineStr">
        <is>
          <t>NO PRODUCTION SCHEDULE</t>
        </is>
      </c>
      <c r="O517" s="59" t="n">
        <v>45946.80972222222</v>
      </c>
      <c r="P517" s="59" t="n">
        <v>45946.83923611111</v>
      </c>
      <c r="Q517" s="60" t="n">
        <v>42.5</v>
      </c>
      <c r="R517" s="60" t="n">
        <v>0.9667</v>
      </c>
      <c r="S517" t="inlineStr">
        <is>
          <t>团队模拟数据（基于公开单线数据派生）</t>
        </is>
      </c>
      <c r="T517" t="inlineStr">
        <is>
          <t>SIM-v2.2-20260807-20260804</t>
        </is>
      </c>
      <c r="U517" t="inlineStr">
        <is>
          <t>https://zenodo.org/records/17855209</t>
        </is>
      </c>
      <c r="V517" t="inlineStr">
        <is>
          <t>LINE-S03-PRE-20251016</t>
        </is>
      </c>
      <c r="W517" t="inlineStr">
        <is>
          <t>已关联</t>
        </is>
      </c>
      <c r="X517" t="inlineStr">
        <is>
          <t>按班次口径判断</t>
        </is>
      </c>
      <c r="Z517" t="inlineStr">
        <is>
          <t>否</t>
        </is>
      </c>
    </row>
    <row r="518">
      <c r="A518" t="inlineStr">
        <is>
          <t>SIM-STOP-00517</t>
        </is>
      </c>
      <c r="B518" t="inlineStr">
        <is>
          <t>STOP-PRE-00173</t>
        </is>
      </c>
      <c r="C518" t="inlineStr">
        <is>
          <t>LINE-S01-PRE-20251017</t>
        </is>
      </c>
      <c r="D518" t="inlineStr">
        <is>
          <t>SHIFT-PRE-20251017</t>
        </is>
      </c>
      <c r="E518" t="inlineStr">
        <is>
          <t>LINE-S01</t>
        </is>
      </c>
      <c r="F518" t="inlineStr">
        <is>
          <t>改善前</t>
        </is>
      </c>
      <c r="G518" s="57" t="n">
        <v>45947</v>
      </c>
      <c r="H518" t="inlineStr">
        <is>
          <t>智能终端系列</t>
        </is>
      </c>
      <c r="I518" t="inlineStr">
        <is>
          <t>9KK25</t>
        </is>
      </c>
      <c r="J518" t="inlineStr">
        <is>
          <t>OPERATIONAL</t>
        </is>
      </c>
      <c r="K518" t="inlineStr">
        <is>
          <t>Planned - Included in OEE</t>
        </is>
      </c>
      <c r="L518" t="inlineStr">
        <is>
          <t>EXTRUDER PRESS</t>
        </is>
      </c>
      <c r="M518" t="inlineStr">
        <is>
          <t>主加工工位</t>
        </is>
      </c>
      <c r="N518" t="inlineStr">
        <is>
          <t>CLEANING</t>
        </is>
      </c>
      <c r="O518" s="59" t="n">
        <v>45947.46875</v>
      </c>
      <c r="P518" s="59" t="n">
        <v>45947.47125</v>
      </c>
      <c r="Q518" s="60" t="n">
        <v>3.6</v>
      </c>
      <c r="R518" s="60" t="n">
        <v>0.9497</v>
      </c>
      <c r="S518" t="inlineStr">
        <is>
          <t>团队模拟数据（基于公开单线数据派生）</t>
        </is>
      </c>
      <c r="T518" t="inlineStr">
        <is>
          <t>SIM-v2.2-20260807-20260804</t>
        </is>
      </c>
      <c r="U518" t="inlineStr">
        <is>
          <t>https://zenodo.org/records/17855209</t>
        </is>
      </c>
      <c r="V518" t="inlineStr">
        <is>
          <t>LINE-S01-PRE-20251017</t>
        </is>
      </c>
      <c r="W518" t="inlineStr">
        <is>
          <t>已关联</t>
        </is>
      </c>
      <c r="X518" t="inlineStr">
        <is>
          <t>按班次口径判断</t>
        </is>
      </c>
      <c r="Z518" t="inlineStr">
        <is>
          <t>否</t>
        </is>
      </c>
    </row>
    <row r="519">
      <c r="A519" t="inlineStr">
        <is>
          <t>SIM-STOP-00518</t>
        </is>
      </c>
      <c r="B519" t="inlineStr">
        <is>
          <t>STOP-PRE-00173</t>
        </is>
      </c>
      <c r="C519" t="inlineStr">
        <is>
          <t>LINE-S02-PRE-20251017</t>
        </is>
      </c>
      <c r="D519" t="inlineStr">
        <is>
          <t>SHIFT-PRE-20251017</t>
        </is>
      </c>
      <c r="E519" t="inlineStr">
        <is>
          <t>LINE-S02</t>
        </is>
      </c>
      <c r="F519" t="inlineStr">
        <is>
          <t>改善前</t>
        </is>
      </c>
      <c r="G519" s="57" t="n">
        <v>45947</v>
      </c>
      <c r="H519" t="inlineStr">
        <is>
          <t>视觉设备系列</t>
        </is>
      </c>
      <c r="I519" t="inlineStr">
        <is>
          <t>9KK25</t>
        </is>
      </c>
      <c r="J519" t="inlineStr">
        <is>
          <t>OPERATIONAL</t>
        </is>
      </c>
      <c r="K519" t="inlineStr">
        <is>
          <t>Planned - Included in OEE</t>
        </is>
      </c>
      <c r="L519" t="inlineStr">
        <is>
          <t>EXTRUDER PRESS</t>
        </is>
      </c>
      <c r="M519" t="inlineStr">
        <is>
          <t>主加工工位</t>
        </is>
      </c>
      <c r="N519" t="inlineStr">
        <is>
          <t>CLEANING</t>
        </is>
      </c>
      <c r="O519" s="59" t="n">
        <v>45947.48263888889</v>
      </c>
      <c r="P519" s="59" t="n">
        <v>45947.48548611111</v>
      </c>
      <c r="Q519" s="60" t="n">
        <v>4.1</v>
      </c>
      <c r="R519" s="60" t="n">
        <v>1.071</v>
      </c>
      <c r="S519" t="inlineStr">
        <is>
          <t>团队模拟数据（基于公开单线数据派生）</t>
        </is>
      </c>
      <c r="T519" t="inlineStr">
        <is>
          <t>SIM-v2.2-20260807-20260804</t>
        </is>
      </c>
      <c r="U519" t="inlineStr">
        <is>
          <t>https://zenodo.org/records/17855209</t>
        </is>
      </c>
      <c r="V519" t="inlineStr">
        <is>
          <t>LINE-S02-PRE-20251017</t>
        </is>
      </c>
      <c r="W519" t="inlineStr">
        <is>
          <t>已关联</t>
        </is>
      </c>
      <c r="X519" t="inlineStr">
        <is>
          <t>按班次口径判断</t>
        </is>
      </c>
      <c r="Z519" t="inlineStr">
        <is>
          <t>否</t>
        </is>
      </c>
    </row>
    <row r="520">
      <c r="A520" t="inlineStr">
        <is>
          <t>SIM-STOP-00519</t>
        </is>
      </c>
      <c r="B520" t="inlineStr">
        <is>
          <t>STOP-PRE-00173</t>
        </is>
      </c>
      <c r="C520" t="inlineStr">
        <is>
          <t>LINE-S03-PRE-20251017</t>
        </is>
      </c>
      <c r="D520" t="inlineStr">
        <is>
          <t>SHIFT-PRE-20251017</t>
        </is>
      </c>
      <c r="E520" t="inlineStr">
        <is>
          <t>LINE-S03</t>
        </is>
      </c>
      <c r="F520" t="inlineStr">
        <is>
          <t>改善前</t>
        </is>
      </c>
      <c r="G520" s="57" t="n">
        <v>45947</v>
      </c>
      <c r="H520" t="inlineStr">
        <is>
          <t>音频模组系列</t>
        </is>
      </c>
      <c r="I520" t="inlineStr">
        <is>
          <t>9KK25</t>
        </is>
      </c>
      <c r="J520" t="inlineStr">
        <is>
          <t>OPERATIONAL</t>
        </is>
      </c>
      <c r="K520" t="inlineStr">
        <is>
          <t>Planned - Included in OEE</t>
        </is>
      </c>
      <c r="L520" t="inlineStr">
        <is>
          <t>EXTRUDER PRESS</t>
        </is>
      </c>
      <c r="M520" t="inlineStr">
        <is>
          <t>主加工工位</t>
        </is>
      </c>
      <c r="N520" t="inlineStr">
        <is>
          <t>CLEANING</t>
        </is>
      </c>
      <c r="O520" s="59" t="n">
        <v>45947.49652777778</v>
      </c>
      <c r="P520" s="59" t="n">
        <v>45947.49916666667</v>
      </c>
      <c r="Q520" s="60" t="n">
        <v>3.8</v>
      </c>
      <c r="R520" s="60" t="n">
        <v>1.0056</v>
      </c>
      <c r="S520" t="inlineStr">
        <is>
          <t>团队模拟数据（基于公开单线数据派生）</t>
        </is>
      </c>
      <c r="T520" t="inlineStr">
        <is>
          <t>SIM-v2.2-20260807-20260804</t>
        </is>
      </c>
      <c r="U520" t="inlineStr">
        <is>
          <t>https://zenodo.org/records/17855209</t>
        </is>
      </c>
      <c r="V520" t="inlineStr">
        <is>
          <t>LINE-S03-PRE-20251017</t>
        </is>
      </c>
      <c r="W520" t="inlineStr">
        <is>
          <t>已关联</t>
        </is>
      </c>
      <c r="X520" t="inlineStr">
        <is>
          <t>按班次口径判断</t>
        </is>
      </c>
      <c r="Z520" t="inlineStr">
        <is>
          <t>否</t>
        </is>
      </c>
    </row>
    <row r="521">
      <c r="A521" t="inlineStr">
        <is>
          <t>SIM-STOP-00520</t>
        </is>
      </c>
      <c r="B521" t="inlineStr">
        <is>
          <t>STOP-PRE-00174</t>
        </is>
      </c>
      <c r="C521" t="inlineStr">
        <is>
          <t>LINE-S01-PRE-20251017</t>
        </is>
      </c>
      <c r="D521" t="inlineStr">
        <is>
          <t>SHIFT-PRE-20251017</t>
        </is>
      </c>
      <c r="E521" t="inlineStr">
        <is>
          <t>LINE-S01</t>
        </is>
      </c>
      <c r="F521" t="inlineStr">
        <is>
          <t>改善前</t>
        </is>
      </c>
      <c r="G521" s="57" t="n">
        <v>45947</v>
      </c>
      <c r="H521" t="inlineStr">
        <is>
          <t>智能终端系列</t>
        </is>
      </c>
      <c r="I521" t="inlineStr">
        <is>
          <t>9KK25</t>
        </is>
      </c>
      <c r="J521" t="inlineStr">
        <is>
          <t>FAILURE</t>
        </is>
      </c>
      <c r="K521" t="inlineStr">
        <is>
          <t>Unplanned</t>
        </is>
      </c>
      <c r="L521" t="inlineStr">
        <is>
          <t>DRYER</t>
        </is>
      </c>
      <c r="M521" t="inlineStr">
        <is>
          <t>烘干/固化工位</t>
        </is>
      </c>
      <c r="N521" t="inlineStr">
        <is>
          <t>AUTOMATION FAILURE</t>
        </is>
      </c>
      <c r="O521" s="59" t="n">
        <v>45947.58333333334</v>
      </c>
      <c r="P521" s="59" t="n">
        <v>45947.58652777778</v>
      </c>
      <c r="Q521" s="60" t="n">
        <v>4.6</v>
      </c>
      <c r="R521" s="60" t="n">
        <v>0.9065</v>
      </c>
      <c r="S521" t="inlineStr">
        <is>
          <t>团队模拟数据（基于公开单线数据派生）</t>
        </is>
      </c>
      <c r="T521" t="inlineStr">
        <is>
          <t>SIM-v2.2-20260807-20260804</t>
        </is>
      </c>
      <c r="U521" t="inlineStr">
        <is>
          <t>https://zenodo.org/records/17855209</t>
        </is>
      </c>
      <c r="V521" t="inlineStr">
        <is>
          <t>LINE-S01-PRE-20251017</t>
        </is>
      </c>
      <c r="W521" t="inlineStr">
        <is>
          <t>已关联</t>
        </is>
      </c>
      <c r="X521" t="inlineStr">
        <is>
          <t>按班次口径判断</t>
        </is>
      </c>
      <c r="Z521" t="inlineStr">
        <is>
          <t>否</t>
        </is>
      </c>
    </row>
    <row r="522">
      <c r="A522" t="inlineStr">
        <is>
          <t>SIM-STOP-00521</t>
        </is>
      </c>
      <c r="B522" t="inlineStr">
        <is>
          <t>STOP-PRE-00174</t>
        </is>
      </c>
      <c r="C522" t="inlineStr">
        <is>
          <t>LINE-S02-PRE-20251017</t>
        </is>
      </c>
      <c r="D522" t="inlineStr">
        <is>
          <t>SHIFT-PRE-20251017</t>
        </is>
      </c>
      <c r="E522" t="inlineStr">
        <is>
          <t>LINE-S02</t>
        </is>
      </c>
      <c r="F522" t="inlineStr">
        <is>
          <t>改善前</t>
        </is>
      </c>
      <c r="G522" s="57" t="n">
        <v>45947</v>
      </c>
      <c r="H522" t="inlineStr">
        <is>
          <t>视觉设备系列</t>
        </is>
      </c>
      <c r="I522" t="inlineStr">
        <is>
          <t>9KK25</t>
        </is>
      </c>
      <c r="J522" t="inlineStr">
        <is>
          <t>FAILURE</t>
        </is>
      </c>
      <c r="K522" t="inlineStr">
        <is>
          <t>Unplanned</t>
        </is>
      </c>
      <c r="L522" t="inlineStr">
        <is>
          <t>DRYER</t>
        </is>
      </c>
      <c r="M522" t="inlineStr">
        <is>
          <t>烘干/固化工位</t>
        </is>
      </c>
      <c r="N522" t="inlineStr">
        <is>
          <t>AUTOMATION FAILURE</t>
        </is>
      </c>
      <c r="O522" s="59" t="n">
        <v>45947.59722222222</v>
      </c>
      <c r="P522" s="59" t="n">
        <v>45947.60194444445</v>
      </c>
      <c r="Q522" s="60" t="n">
        <v>6.8</v>
      </c>
      <c r="R522" s="60" t="n">
        <v>1.3275</v>
      </c>
      <c r="S522" t="inlineStr">
        <is>
          <t>团队模拟数据（基于公开单线数据派生）</t>
        </is>
      </c>
      <c r="T522" t="inlineStr">
        <is>
          <t>SIM-v2.2-20260807-20260804</t>
        </is>
      </c>
      <c r="U522" t="inlineStr">
        <is>
          <t>https://zenodo.org/records/17855209</t>
        </is>
      </c>
      <c r="V522" t="inlineStr">
        <is>
          <t>LINE-S02-PRE-20251017</t>
        </is>
      </c>
      <c r="W522" t="inlineStr">
        <is>
          <t>已关联</t>
        </is>
      </c>
      <c r="X522" t="inlineStr">
        <is>
          <t>按班次口径判断</t>
        </is>
      </c>
      <c r="Z522" t="inlineStr">
        <is>
          <t>否</t>
        </is>
      </c>
    </row>
    <row r="523">
      <c r="A523" t="inlineStr">
        <is>
          <t>SIM-STOP-00522</t>
        </is>
      </c>
      <c r="B523" t="inlineStr">
        <is>
          <t>STOP-PRE-00174</t>
        </is>
      </c>
      <c r="C523" t="inlineStr">
        <is>
          <t>LINE-S03-PRE-20251017</t>
        </is>
      </c>
      <c r="D523" t="inlineStr">
        <is>
          <t>SHIFT-PRE-20251017</t>
        </is>
      </c>
      <c r="E523" t="inlineStr">
        <is>
          <t>LINE-S03</t>
        </is>
      </c>
      <c r="F523" t="inlineStr">
        <is>
          <t>改善前</t>
        </is>
      </c>
      <c r="G523" s="57" t="n">
        <v>45947</v>
      </c>
      <c r="H523" t="inlineStr">
        <is>
          <t>音频模组系列</t>
        </is>
      </c>
      <c r="I523" t="inlineStr">
        <is>
          <t>9KK25</t>
        </is>
      </c>
      <c r="J523" t="inlineStr">
        <is>
          <t>FAILURE</t>
        </is>
      </c>
      <c r="K523" t="inlineStr">
        <is>
          <t>Unplanned</t>
        </is>
      </c>
      <c r="L523" t="inlineStr">
        <is>
          <t>DRYER</t>
        </is>
      </c>
      <c r="M523" t="inlineStr">
        <is>
          <t>烘干/固化工位</t>
        </is>
      </c>
      <c r="N523" t="inlineStr">
        <is>
          <t>AUTOMATION FAILURE</t>
        </is>
      </c>
      <c r="O523" s="59" t="n">
        <v>45947.61111111111</v>
      </c>
      <c r="P523" s="59" t="n">
        <v>45947.61472222222</v>
      </c>
      <c r="Q523" s="60" t="n">
        <v>5.2</v>
      </c>
      <c r="R523" s="60" t="n">
        <v>1.0236</v>
      </c>
      <c r="S523" t="inlineStr">
        <is>
          <t>团队模拟数据（基于公开单线数据派生）</t>
        </is>
      </c>
      <c r="T523" t="inlineStr">
        <is>
          <t>SIM-v2.2-20260807-20260804</t>
        </is>
      </c>
      <c r="U523" t="inlineStr">
        <is>
          <t>https://zenodo.org/records/17855209</t>
        </is>
      </c>
      <c r="V523" t="inlineStr">
        <is>
          <t>LINE-S03-PRE-20251017</t>
        </is>
      </c>
      <c r="W523" t="inlineStr">
        <is>
          <t>已关联</t>
        </is>
      </c>
      <c r="X523" t="inlineStr">
        <is>
          <t>按班次口径判断</t>
        </is>
      </c>
      <c r="Z523" t="inlineStr">
        <is>
          <t>否</t>
        </is>
      </c>
    </row>
    <row r="524">
      <c r="A524" t="inlineStr">
        <is>
          <t>SIM-STOP-00523</t>
        </is>
      </c>
      <c r="B524" t="inlineStr">
        <is>
          <t>STOP-PRE-00175</t>
        </is>
      </c>
      <c r="C524" t="inlineStr">
        <is>
          <t>LINE-S01-PRE-20251017</t>
        </is>
      </c>
      <c r="D524" t="inlineStr">
        <is>
          <t>SHIFT-PRE-20251017</t>
        </is>
      </c>
      <c r="E524" t="inlineStr">
        <is>
          <t>LINE-S01</t>
        </is>
      </c>
      <c r="F524" t="inlineStr">
        <is>
          <t>改善前</t>
        </is>
      </c>
      <c r="G524" s="57" t="n">
        <v>45947</v>
      </c>
      <c r="H524" t="inlineStr">
        <is>
          <t>智能终端系列</t>
        </is>
      </c>
      <c r="I524" t="inlineStr">
        <is>
          <t>KK250</t>
        </is>
      </c>
      <c r="J524" t="inlineStr">
        <is>
          <t>SETUPS-CHANGEOVERS</t>
        </is>
      </c>
      <c r="K524" t="inlineStr">
        <is>
          <t>Planned - Included in OEE</t>
        </is>
      </c>
      <c r="L524" t="inlineStr">
        <is>
          <t>EXTRUDER PRESS</t>
        </is>
      </c>
      <c r="M524" t="inlineStr">
        <is>
          <t>主加工工位</t>
        </is>
      </c>
      <c r="N524" t="inlineStr">
        <is>
          <t>MATERIAL CHANGEOVER</t>
        </is>
      </c>
      <c r="O524" s="59" t="n">
        <v>45947.59305555555</v>
      </c>
      <c r="P524" s="59" t="n">
        <v>45947.60375</v>
      </c>
      <c r="Q524" s="60" t="n">
        <v>15.4</v>
      </c>
      <c r="R524" s="60" t="n">
        <v>0.9231</v>
      </c>
      <c r="S524" t="inlineStr">
        <is>
          <t>团队模拟数据（基于公开单线数据派生）</t>
        </is>
      </c>
      <c r="T524" t="inlineStr">
        <is>
          <t>SIM-v2.2-20260807-20260804</t>
        </is>
      </c>
      <c r="U524" t="inlineStr">
        <is>
          <t>https://zenodo.org/records/17855209</t>
        </is>
      </c>
      <c r="V524" t="inlineStr">
        <is>
          <t>LINE-S01-PRE-20251017</t>
        </is>
      </c>
      <c r="W524" t="inlineStr">
        <is>
          <t>已关联</t>
        </is>
      </c>
      <c r="X524" t="inlineStr">
        <is>
          <t>按班次口径判断</t>
        </is>
      </c>
      <c r="Z524" t="inlineStr">
        <is>
          <t>是</t>
        </is>
      </c>
      <c r="AA524">
        <f>IFERROR(VLOOKUP(N524,'18_换产标准_模拟'!$B$2:$F$4,3,FALSE),"")</f>
        <v/>
      </c>
      <c r="AB524">
        <f>IFERROR(MAX(Q524-AA524,0),"")</f>
        <v/>
      </c>
      <c r="AC524">
        <f>IFERROR(IF(AB524=0,"达标",IF(AB524&lt;=VLOOKUP(N524,'18_换产标准_模拟'!$B$2:$F$4,4,FALSE)-VLOOKUP(N524,'18_换产标准_模拟'!$B$2:$F$4,3,FALSE),"轻微超时",IF(AB524&lt;=VLOOKUP(N524,'18_换产标准_模拟'!$B$2:$F$4,5,FALSE)-VLOOKUP(N524,'18_换产标准_模拟'!$B$2:$F$4,3,FALSE),"超时","严重超时"))),"")</f>
        <v/>
      </c>
      <c r="AD524">
        <f>IFERROR(INDEX('18_换产标准_模拟'!$A$2:$A$4,MATCH(N524,'18_换产标准_模拟'!$B$2:$B$4,0)),"")</f>
        <v/>
      </c>
      <c r="AE524" t="inlineStr">
        <is>
          <t>团队模拟数据</t>
        </is>
      </c>
    </row>
    <row r="525">
      <c r="A525" t="inlineStr">
        <is>
          <t>SIM-STOP-00524</t>
        </is>
      </c>
      <c r="B525" t="inlineStr">
        <is>
          <t>STOP-PRE-00175</t>
        </is>
      </c>
      <c r="C525" t="inlineStr">
        <is>
          <t>LINE-S02-PRE-20251017</t>
        </is>
      </c>
      <c r="D525" t="inlineStr">
        <is>
          <t>SHIFT-PRE-20251017</t>
        </is>
      </c>
      <c r="E525" t="inlineStr">
        <is>
          <t>LINE-S02</t>
        </is>
      </c>
      <c r="F525" t="inlineStr">
        <is>
          <t>改善前</t>
        </is>
      </c>
      <c r="G525" s="57" t="n">
        <v>45947</v>
      </c>
      <c r="H525" t="inlineStr">
        <is>
          <t>视觉设备系列</t>
        </is>
      </c>
      <c r="I525" t="inlineStr">
        <is>
          <t>KK250</t>
        </is>
      </c>
      <c r="J525" t="inlineStr">
        <is>
          <t>SETUPS-CHANGEOVERS</t>
        </is>
      </c>
      <c r="K525" t="inlineStr">
        <is>
          <t>Planned - Included in OEE</t>
        </is>
      </c>
      <c r="L525" t="inlineStr">
        <is>
          <t>EXTRUDER PRESS</t>
        </is>
      </c>
      <c r="M525" t="inlineStr">
        <is>
          <t>主加工工位</t>
        </is>
      </c>
      <c r="N525" t="inlineStr">
        <is>
          <t>MATERIAL CHANGEOVER</t>
        </is>
      </c>
      <c r="O525" s="59" t="n">
        <v>45947.60694444444</v>
      </c>
      <c r="P525" s="59" t="n">
        <v>45947.61902777778</v>
      </c>
      <c r="Q525" s="60" t="n">
        <v>17.4</v>
      </c>
      <c r="R525" s="60" t="n">
        <v>1.0427</v>
      </c>
      <c r="S525" t="inlineStr">
        <is>
          <t>团队模拟数据（基于公开单线数据派生）</t>
        </is>
      </c>
      <c r="T525" t="inlineStr">
        <is>
          <t>SIM-v2.2-20260807-20260804</t>
        </is>
      </c>
      <c r="U525" t="inlineStr">
        <is>
          <t>https://zenodo.org/records/17855209</t>
        </is>
      </c>
      <c r="V525" t="inlineStr">
        <is>
          <t>LINE-S02-PRE-20251017</t>
        </is>
      </c>
      <c r="W525" t="inlineStr">
        <is>
          <t>已关联</t>
        </is>
      </c>
      <c r="X525" t="inlineStr">
        <is>
          <t>按班次口径判断</t>
        </is>
      </c>
      <c r="Z525" t="inlineStr">
        <is>
          <t>是</t>
        </is>
      </c>
      <c r="AA525">
        <f>IFERROR(VLOOKUP(N525,'18_换产标准_模拟'!$B$2:$F$4,3,FALSE),"")</f>
        <v/>
      </c>
      <c r="AB525">
        <f>IFERROR(MAX(Q525-AA525,0),"")</f>
        <v/>
      </c>
      <c r="AC525">
        <f>IFERROR(IF(AB525=0,"达标",IF(AB525&lt;=VLOOKUP(N525,'18_换产标准_模拟'!$B$2:$F$4,4,FALSE)-VLOOKUP(N525,'18_换产标准_模拟'!$B$2:$F$4,3,FALSE),"轻微超时",IF(AB525&lt;=VLOOKUP(N525,'18_换产标准_模拟'!$B$2:$F$4,5,FALSE)-VLOOKUP(N525,'18_换产标准_模拟'!$B$2:$F$4,3,FALSE),"超时","严重超时"))),"")</f>
        <v/>
      </c>
      <c r="AD525">
        <f>IFERROR(INDEX('18_换产标准_模拟'!$A$2:$A$4,MATCH(N525,'18_换产标准_模拟'!$B$2:$B$4,0)),"")</f>
        <v/>
      </c>
      <c r="AE525" t="inlineStr">
        <is>
          <t>团队模拟数据</t>
        </is>
      </c>
    </row>
    <row r="526">
      <c r="A526" t="inlineStr">
        <is>
          <t>SIM-STOP-00525</t>
        </is>
      </c>
      <c r="B526" t="inlineStr">
        <is>
          <t>STOP-PRE-00175</t>
        </is>
      </c>
      <c r="C526" t="inlineStr">
        <is>
          <t>LINE-S03-PRE-20251017</t>
        </is>
      </c>
      <c r="D526" t="inlineStr">
        <is>
          <t>SHIFT-PRE-20251017</t>
        </is>
      </c>
      <c r="E526" t="inlineStr">
        <is>
          <t>LINE-S03</t>
        </is>
      </c>
      <c r="F526" t="inlineStr">
        <is>
          <t>改善前</t>
        </is>
      </c>
      <c r="G526" s="57" t="n">
        <v>45947</v>
      </c>
      <c r="H526" t="inlineStr">
        <is>
          <t>音频模组系列</t>
        </is>
      </c>
      <c r="I526" t="inlineStr">
        <is>
          <t>KK250</t>
        </is>
      </c>
      <c r="J526" t="inlineStr">
        <is>
          <t>SETUPS-CHANGEOVERS</t>
        </is>
      </c>
      <c r="K526" t="inlineStr">
        <is>
          <t>Planned - Included in OEE</t>
        </is>
      </c>
      <c r="L526" t="inlineStr">
        <is>
          <t>EXTRUDER PRESS</t>
        </is>
      </c>
      <c r="M526" t="inlineStr">
        <is>
          <t>主加工工位</t>
        </is>
      </c>
      <c r="N526" t="inlineStr">
        <is>
          <t>MATERIAL CHANGEOVER</t>
        </is>
      </c>
      <c r="O526" s="59" t="n">
        <v>45947.62083333333</v>
      </c>
      <c r="P526" s="59" t="n">
        <v>45947.63215277778</v>
      </c>
      <c r="Q526" s="60" t="n">
        <v>16.3</v>
      </c>
      <c r="R526" s="60" t="n">
        <v>0.9778</v>
      </c>
      <c r="S526" t="inlineStr">
        <is>
          <t>团队模拟数据（基于公开单线数据派生）</t>
        </is>
      </c>
      <c r="T526" t="inlineStr">
        <is>
          <t>SIM-v2.2-20260807-20260804</t>
        </is>
      </c>
      <c r="U526" t="inlineStr">
        <is>
          <t>https://zenodo.org/records/17855209</t>
        </is>
      </c>
      <c r="V526" t="inlineStr">
        <is>
          <t>LINE-S03-PRE-20251017</t>
        </is>
      </c>
      <c r="W526" t="inlineStr">
        <is>
          <t>已关联</t>
        </is>
      </c>
      <c r="X526" t="inlineStr">
        <is>
          <t>按班次口径判断</t>
        </is>
      </c>
      <c r="Z526" t="inlineStr">
        <is>
          <t>是</t>
        </is>
      </c>
      <c r="AA526">
        <f>IFERROR(VLOOKUP(N526,'18_换产标准_模拟'!$B$2:$F$4,3,FALSE),"")</f>
        <v/>
      </c>
      <c r="AB526">
        <f>IFERROR(MAX(Q526-AA526,0),"")</f>
        <v/>
      </c>
      <c r="AC526">
        <f>IFERROR(IF(AB526=0,"达标",IF(AB526&lt;=VLOOKUP(N526,'18_换产标准_模拟'!$B$2:$F$4,4,FALSE)-VLOOKUP(N526,'18_换产标准_模拟'!$B$2:$F$4,3,FALSE),"轻微超时",IF(AB526&lt;=VLOOKUP(N526,'18_换产标准_模拟'!$B$2:$F$4,5,FALSE)-VLOOKUP(N526,'18_换产标准_模拟'!$B$2:$F$4,3,FALSE),"超时","严重超时"))),"")</f>
        <v/>
      </c>
      <c r="AD526">
        <f>IFERROR(INDEX('18_换产标准_模拟'!$A$2:$A$4,MATCH(N526,'18_换产标准_模拟'!$B$2:$B$4,0)),"")</f>
        <v/>
      </c>
      <c r="AE526" t="inlineStr">
        <is>
          <t>团队模拟数据</t>
        </is>
      </c>
    </row>
    <row r="527">
      <c r="A527" t="inlineStr">
        <is>
          <t>SIM-STOP-00526</t>
        </is>
      </c>
      <c r="B527" t="inlineStr">
        <is>
          <t>STOP-PRE-00176</t>
        </is>
      </c>
      <c r="C527" t="inlineStr">
        <is>
          <t>LINE-S01-PRE-20251017</t>
        </is>
      </c>
      <c r="D527" t="inlineStr">
        <is>
          <t>SHIFT-PRE-20251017</t>
        </is>
      </c>
      <c r="E527" t="inlineStr">
        <is>
          <t>LINE-S01</t>
        </is>
      </c>
      <c r="F527" t="inlineStr">
        <is>
          <t>改善前</t>
        </is>
      </c>
      <c r="G527" s="57" t="n">
        <v>45947</v>
      </c>
      <c r="H527" t="inlineStr">
        <is>
          <t>智能终端系列</t>
        </is>
      </c>
      <c r="I527" t="inlineStr">
        <is>
          <t>KK250</t>
        </is>
      </c>
      <c r="J527" t="inlineStr">
        <is>
          <t>FAILURE</t>
        </is>
      </c>
      <c r="K527" t="inlineStr">
        <is>
          <t>Unplanned</t>
        </is>
      </c>
      <c r="L527" t="inlineStr">
        <is>
          <t>DRYER</t>
        </is>
      </c>
      <c r="M527" t="inlineStr">
        <is>
          <t>烘干/固化工位</t>
        </is>
      </c>
      <c r="N527" t="inlineStr">
        <is>
          <t>AUTOMATION FAILURE</t>
        </is>
      </c>
      <c r="O527" s="59" t="n">
        <v>45947.61319444444</v>
      </c>
      <c r="P527" s="59" t="n">
        <v>45947.616875</v>
      </c>
      <c r="Q527" s="60" t="n">
        <v>5.3</v>
      </c>
      <c r="R527" s="60" t="n">
        <v>0.882</v>
      </c>
      <c r="S527" t="inlineStr">
        <is>
          <t>团队模拟数据（基于公开单线数据派生）</t>
        </is>
      </c>
      <c r="T527" t="inlineStr">
        <is>
          <t>SIM-v2.2-20260807-20260804</t>
        </is>
      </c>
      <c r="U527" t="inlineStr">
        <is>
          <t>https://zenodo.org/records/17855209</t>
        </is>
      </c>
      <c r="V527" t="inlineStr">
        <is>
          <t>LINE-S01-PRE-20251017</t>
        </is>
      </c>
      <c r="W527" t="inlineStr">
        <is>
          <t>已关联</t>
        </is>
      </c>
      <c r="X527" t="inlineStr">
        <is>
          <t>按班次口径判断</t>
        </is>
      </c>
      <c r="Z527" t="inlineStr">
        <is>
          <t>否</t>
        </is>
      </c>
    </row>
    <row r="528">
      <c r="A528" t="inlineStr">
        <is>
          <t>SIM-STOP-00527</t>
        </is>
      </c>
      <c r="B528" t="inlineStr">
        <is>
          <t>STOP-PRE-00176</t>
        </is>
      </c>
      <c r="C528" t="inlineStr">
        <is>
          <t>LINE-S02-PRE-20251017</t>
        </is>
      </c>
      <c r="D528" t="inlineStr">
        <is>
          <t>SHIFT-PRE-20251017</t>
        </is>
      </c>
      <c r="E528" t="inlineStr">
        <is>
          <t>LINE-S02</t>
        </is>
      </c>
      <c r="F528" t="inlineStr">
        <is>
          <t>改善前</t>
        </is>
      </c>
      <c r="G528" s="57" t="n">
        <v>45947</v>
      </c>
      <c r="H528" t="inlineStr">
        <is>
          <t>视觉设备系列</t>
        </is>
      </c>
      <c r="I528" t="inlineStr">
        <is>
          <t>KK250</t>
        </is>
      </c>
      <c r="J528" t="inlineStr">
        <is>
          <t>FAILURE</t>
        </is>
      </c>
      <c r="K528" t="inlineStr">
        <is>
          <t>Unplanned</t>
        </is>
      </c>
      <c r="L528" t="inlineStr">
        <is>
          <t>DRYER</t>
        </is>
      </c>
      <c r="M528" t="inlineStr">
        <is>
          <t>烘干/固化工位</t>
        </is>
      </c>
      <c r="N528" t="inlineStr">
        <is>
          <t>AUTOMATION FAILURE</t>
        </is>
      </c>
      <c r="O528" s="59" t="n">
        <v>45947.62708333333</v>
      </c>
      <c r="P528" s="59" t="n">
        <v>45947.63243055555</v>
      </c>
      <c r="Q528" s="60" t="n">
        <v>7.7</v>
      </c>
      <c r="R528" s="60" t="n">
        <v>1.29</v>
      </c>
      <c r="S528" t="inlineStr">
        <is>
          <t>团队模拟数据（基于公开单线数据派生）</t>
        </is>
      </c>
      <c r="T528" t="inlineStr">
        <is>
          <t>SIM-v2.2-20260807-20260804</t>
        </is>
      </c>
      <c r="U528" t="inlineStr">
        <is>
          <t>https://zenodo.org/records/17855209</t>
        </is>
      </c>
      <c r="V528" t="inlineStr">
        <is>
          <t>LINE-S02-PRE-20251017</t>
        </is>
      </c>
      <c r="W528" t="inlineStr">
        <is>
          <t>已关联</t>
        </is>
      </c>
      <c r="X528" t="inlineStr">
        <is>
          <t>按班次口径判断</t>
        </is>
      </c>
      <c r="Z528" t="inlineStr">
        <is>
          <t>否</t>
        </is>
      </c>
    </row>
    <row r="529">
      <c r="A529" t="inlineStr">
        <is>
          <t>SIM-STOP-00528</t>
        </is>
      </c>
      <c r="B529" t="inlineStr">
        <is>
          <t>STOP-PRE-00176</t>
        </is>
      </c>
      <c r="C529" t="inlineStr">
        <is>
          <t>LINE-S03-PRE-20251017</t>
        </is>
      </c>
      <c r="D529" t="inlineStr">
        <is>
          <t>SHIFT-PRE-20251017</t>
        </is>
      </c>
      <c r="E529" t="inlineStr">
        <is>
          <t>LINE-S03</t>
        </is>
      </c>
      <c r="F529" t="inlineStr">
        <is>
          <t>改善前</t>
        </is>
      </c>
      <c r="G529" s="57" t="n">
        <v>45947</v>
      </c>
      <c r="H529" t="inlineStr">
        <is>
          <t>音频模组系列</t>
        </is>
      </c>
      <c r="I529" t="inlineStr">
        <is>
          <t>KK250</t>
        </is>
      </c>
      <c r="J529" t="inlineStr">
        <is>
          <t>FAILURE</t>
        </is>
      </c>
      <c r="K529" t="inlineStr">
        <is>
          <t>Unplanned</t>
        </is>
      </c>
      <c r="L529" t="inlineStr">
        <is>
          <t>DRYER</t>
        </is>
      </c>
      <c r="M529" t="inlineStr">
        <is>
          <t>烘干/固化工位</t>
        </is>
      </c>
      <c r="N529" t="inlineStr">
        <is>
          <t>AUTOMATION FAILURE</t>
        </is>
      </c>
      <c r="O529" s="59" t="n">
        <v>45947.64097222222</v>
      </c>
      <c r="P529" s="59" t="n">
        <v>45947.64513888889</v>
      </c>
      <c r="Q529" s="60" t="n">
        <v>6</v>
      </c>
      <c r="R529" s="60" t="n">
        <v>0.9963</v>
      </c>
      <c r="S529" t="inlineStr">
        <is>
          <t>团队模拟数据（基于公开单线数据派生）</t>
        </is>
      </c>
      <c r="T529" t="inlineStr">
        <is>
          <t>SIM-v2.2-20260807-20260804</t>
        </is>
      </c>
      <c r="U529" t="inlineStr">
        <is>
          <t>https://zenodo.org/records/17855209</t>
        </is>
      </c>
      <c r="V529" t="inlineStr">
        <is>
          <t>LINE-S03-PRE-20251017</t>
        </is>
      </c>
      <c r="W529" t="inlineStr">
        <is>
          <t>已关联</t>
        </is>
      </c>
      <c r="X529" t="inlineStr">
        <is>
          <t>按班次口径判断</t>
        </is>
      </c>
      <c r="Z529" t="inlineStr">
        <is>
          <t>否</t>
        </is>
      </c>
    </row>
    <row r="530">
      <c r="A530" t="inlineStr">
        <is>
          <t>SIM-STOP-00529</t>
        </is>
      </c>
      <c r="B530" t="inlineStr">
        <is>
          <t>STOP-PRE-00177</t>
        </is>
      </c>
      <c r="C530" t="inlineStr">
        <is>
          <t>LINE-S01-PRE-20251017</t>
        </is>
      </c>
      <c r="D530" t="inlineStr">
        <is>
          <t>SHIFT-PRE-20251017</t>
        </is>
      </c>
      <c r="E530" t="inlineStr">
        <is>
          <t>LINE-S01</t>
        </is>
      </c>
      <c r="F530" t="inlineStr">
        <is>
          <t>改善前</t>
        </is>
      </c>
      <c r="G530" s="57" t="n">
        <v>45947</v>
      </c>
      <c r="H530" t="inlineStr">
        <is>
          <t>智能终端系列</t>
        </is>
      </c>
      <c r="I530" t="inlineStr">
        <is>
          <t>KK250</t>
        </is>
      </c>
      <c r="J530" t="inlineStr">
        <is>
          <t>FAILURE</t>
        </is>
      </c>
      <c r="K530" t="inlineStr">
        <is>
          <t>Unplanned</t>
        </is>
      </c>
      <c r="L530" t="inlineStr">
        <is>
          <t>DRYER</t>
        </is>
      </c>
      <c r="M530" t="inlineStr">
        <is>
          <t>烘干/固化工位</t>
        </is>
      </c>
      <c r="N530" t="inlineStr">
        <is>
          <t>AUTOMATION FAILURE</t>
        </is>
      </c>
      <c r="O530" s="59" t="n">
        <v>45947.62916666667</v>
      </c>
      <c r="P530" s="59" t="n">
        <v>45947.63319444445</v>
      </c>
      <c r="Q530" s="60" t="n">
        <v>5.8</v>
      </c>
      <c r="R530" s="60" t="n">
        <v>0.9163</v>
      </c>
      <c r="S530" t="inlineStr">
        <is>
          <t>团队模拟数据（基于公开单线数据派生）</t>
        </is>
      </c>
      <c r="T530" t="inlineStr">
        <is>
          <t>SIM-v2.2-20260807-20260804</t>
        </is>
      </c>
      <c r="U530" t="inlineStr">
        <is>
          <t>https://zenodo.org/records/17855209</t>
        </is>
      </c>
      <c r="V530" t="inlineStr">
        <is>
          <t>LINE-S01-PRE-20251017</t>
        </is>
      </c>
      <c r="W530" t="inlineStr">
        <is>
          <t>已关联</t>
        </is>
      </c>
      <c r="X530" t="inlineStr">
        <is>
          <t>按班次口径判断</t>
        </is>
      </c>
      <c r="Z530" t="inlineStr">
        <is>
          <t>否</t>
        </is>
      </c>
    </row>
    <row r="531">
      <c r="A531" t="inlineStr">
        <is>
          <t>SIM-STOP-00530</t>
        </is>
      </c>
      <c r="B531" t="inlineStr">
        <is>
          <t>STOP-PRE-00177</t>
        </is>
      </c>
      <c r="C531" t="inlineStr">
        <is>
          <t>LINE-S02-PRE-20251017</t>
        </is>
      </c>
      <c r="D531" t="inlineStr">
        <is>
          <t>SHIFT-PRE-20251017</t>
        </is>
      </c>
      <c r="E531" t="inlineStr">
        <is>
          <t>LINE-S02</t>
        </is>
      </c>
      <c r="F531" t="inlineStr">
        <is>
          <t>改善前</t>
        </is>
      </c>
      <c r="G531" s="57" t="n">
        <v>45947</v>
      </c>
      <c r="H531" t="inlineStr">
        <is>
          <t>视觉设备系列</t>
        </is>
      </c>
      <c r="I531" t="inlineStr">
        <is>
          <t>KK250</t>
        </is>
      </c>
      <c r="J531" t="inlineStr">
        <is>
          <t>FAILURE</t>
        </is>
      </c>
      <c r="K531" t="inlineStr">
        <is>
          <t>Unplanned</t>
        </is>
      </c>
      <c r="L531" t="inlineStr">
        <is>
          <t>DRYER</t>
        </is>
      </c>
      <c r="M531" t="inlineStr">
        <is>
          <t>烘干/固化工位</t>
        </is>
      </c>
      <c r="N531" t="inlineStr">
        <is>
          <t>AUTOMATION FAILURE</t>
        </is>
      </c>
      <c r="O531" s="59" t="n">
        <v>45947.64305555556</v>
      </c>
      <c r="P531" s="59" t="n">
        <v>45947.64895833333</v>
      </c>
      <c r="Q531" s="60" t="n">
        <v>8.5</v>
      </c>
      <c r="R531" s="60" t="n">
        <v>1.3425</v>
      </c>
      <c r="S531" t="inlineStr">
        <is>
          <t>团队模拟数据（基于公开单线数据派生）</t>
        </is>
      </c>
      <c r="T531" t="inlineStr">
        <is>
          <t>SIM-v2.2-20260807-20260804</t>
        </is>
      </c>
      <c r="U531" t="inlineStr">
        <is>
          <t>https://zenodo.org/records/17855209</t>
        </is>
      </c>
      <c r="V531" t="inlineStr">
        <is>
          <t>LINE-S02-PRE-20251017</t>
        </is>
      </c>
      <c r="W531" t="inlineStr">
        <is>
          <t>已关联</t>
        </is>
      </c>
      <c r="X531" t="inlineStr">
        <is>
          <t>按班次口径判断</t>
        </is>
      </c>
      <c r="Z531" t="inlineStr">
        <is>
          <t>否</t>
        </is>
      </c>
    </row>
    <row r="532">
      <c r="A532" t="inlineStr">
        <is>
          <t>SIM-STOP-00531</t>
        </is>
      </c>
      <c r="B532" t="inlineStr">
        <is>
          <t>STOP-PRE-00177</t>
        </is>
      </c>
      <c r="C532" t="inlineStr">
        <is>
          <t>LINE-S03-PRE-20251017</t>
        </is>
      </c>
      <c r="D532" t="inlineStr">
        <is>
          <t>SHIFT-PRE-20251017</t>
        </is>
      </c>
      <c r="E532" t="inlineStr">
        <is>
          <t>LINE-S03</t>
        </is>
      </c>
      <c r="F532" t="inlineStr">
        <is>
          <t>改善前</t>
        </is>
      </c>
      <c r="G532" s="57" t="n">
        <v>45947</v>
      </c>
      <c r="H532" t="inlineStr">
        <is>
          <t>音频模组系列</t>
        </is>
      </c>
      <c r="I532" t="inlineStr">
        <is>
          <t>KK250</t>
        </is>
      </c>
      <c r="J532" t="inlineStr">
        <is>
          <t>FAILURE</t>
        </is>
      </c>
      <c r="K532" t="inlineStr">
        <is>
          <t>Unplanned</t>
        </is>
      </c>
      <c r="L532" t="inlineStr">
        <is>
          <t>DRYER</t>
        </is>
      </c>
      <c r="M532" t="inlineStr">
        <is>
          <t>烘干/固化工位</t>
        </is>
      </c>
      <c r="N532" t="inlineStr">
        <is>
          <t>AUTOMATION FAILURE</t>
        </is>
      </c>
      <c r="O532" s="59" t="n">
        <v>45947.65694444445</v>
      </c>
      <c r="P532" s="59" t="n">
        <v>45947.66104166667</v>
      </c>
      <c r="Q532" s="60" t="n">
        <v>5.9</v>
      </c>
      <c r="R532" s="60" t="n">
        <v>0.931</v>
      </c>
      <c r="S532" t="inlineStr">
        <is>
          <t>团队模拟数据（基于公开单线数据派生）</t>
        </is>
      </c>
      <c r="T532" t="inlineStr">
        <is>
          <t>SIM-v2.2-20260807-20260804</t>
        </is>
      </c>
      <c r="U532" t="inlineStr">
        <is>
          <t>https://zenodo.org/records/17855209</t>
        </is>
      </c>
      <c r="V532" t="inlineStr">
        <is>
          <t>LINE-S03-PRE-20251017</t>
        </is>
      </c>
      <c r="W532" t="inlineStr">
        <is>
          <t>已关联</t>
        </is>
      </c>
      <c r="X532" t="inlineStr">
        <is>
          <t>按班次口径判断</t>
        </is>
      </c>
      <c r="Z532" t="inlineStr">
        <is>
          <t>否</t>
        </is>
      </c>
    </row>
    <row r="533">
      <c r="A533" t="inlineStr">
        <is>
          <t>SIM-STOP-00532</t>
        </is>
      </c>
      <c r="B533" t="inlineStr">
        <is>
          <t>STOP-PRE-00178</t>
        </is>
      </c>
      <c r="C533" t="inlineStr">
        <is>
          <t>LINE-S01-PRE-20251017</t>
        </is>
      </c>
      <c r="D533" t="inlineStr">
        <is>
          <t>SHIFT-PRE-20251017</t>
        </is>
      </c>
      <c r="E533" t="inlineStr">
        <is>
          <t>LINE-S01</t>
        </is>
      </c>
      <c r="F533" t="inlineStr">
        <is>
          <t>改善前</t>
        </is>
      </c>
      <c r="G533" s="57" t="n">
        <v>45947</v>
      </c>
      <c r="H533" t="inlineStr">
        <is>
          <t>智能终端系列</t>
        </is>
      </c>
      <c r="I533" t="inlineStr">
        <is>
          <t>KK250</t>
        </is>
      </c>
      <c r="J533" t="inlineStr">
        <is>
          <t>FAILURE</t>
        </is>
      </c>
      <c r="K533" t="inlineStr">
        <is>
          <t>Unplanned</t>
        </is>
      </c>
      <c r="L533" t="inlineStr">
        <is>
          <t>DRYER</t>
        </is>
      </c>
      <c r="M533" t="inlineStr">
        <is>
          <t>烘干/固化工位</t>
        </is>
      </c>
      <c r="N533" t="inlineStr">
        <is>
          <t>AUTOMATION FAILURE</t>
        </is>
      </c>
      <c r="O533" s="59" t="n">
        <v>45947.63402777778</v>
      </c>
      <c r="P533" s="59" t="n">
        <v>45947.63673611111</v>
      </c>
      <c r="Q533" s="60" t="n">
        <v>3.9</v>
      </c>
      <c r="R533" s="60" t="n">
        <v>0.8575</v>
      </c>
      <c r="S533" t="inlineStr">
        <is>
          <t>团队模拟数据（基于公开单线数据派生）</t>
        </is>
      </c>
      <c r="T533" t="inlineStr">
        <is>
          <t>SIM-v2.2-20260807-20260804</t>
        </is>
      </c>
      <c r="U533" t="inlineStr">
        <is>
          <t>https://zenodo.org/records/17855209</t>
        </is>
      </c>
      <c r="V533" t="inlineStr">
        <is>
          <t>LINE-S01-PRE-20251017</t>
        </is>
      </c>
      <c r="W533" t="inlineStr">
        <is>
          <t>已关联</t>
        </is>
      </c>
      <c r="X533" t="inlineStr">
        <is>
          <t>按班次口径判断</t>
        </is>
      </c>
      <c r="Z533" t="inlineStr">
        <is>
          <t>否</t>
        </is>
      </c>
    </row>
    <row r="534">
      <c r="A534" t="inlineStr">
        <is>
          <t>SIM-STOP-00533</t>
        </is>
      </c>
      <c r="B534" t="inlineStr">
        <is>
          <t>STOP-PRE-00178</t>
        </is>
      </c>
      <c r="C534" t="inlineStr">
        <is>
          <t>LINE-S02-PRE-20251017</t>
        </is>
      </c>
      <c r="D534" t="inlineStr">
        <is>
          <t>SHIFT-PRE-20251017</t>
        </is>
      </c>
      <c r="E534" t="inlineStr">
        <is>
          <t>LINE-S02</t>
        </is>
      </c>
      <c r="F534" t="inlineStr">
        <is>
          <t>改善前</t>
        </is>
      </c>
      <c r="G534" s="57" t="n">
        <v>45947</v>
      </c>
      <c r="H534" t="inlineStr">
        <is>
          <t>视觉设备系列</t>
        </is>
      </c>
      <c r="I534" t="inlineStr">
        <is>
          <t>KK250</t>
        </is>
      </c>
      <c r="J534" t="inlineStr">
        <is>
          <t>FAILURE</t>
        </is>
      </c>
      <c r="K534" t="inlineStr">
        <is>
          <t>Unplanned</t>
        </is>
      </c>
      <c r="L534" t="inlineStr">
        <is>
          <t>DRYER</t>
        </is>
      </c>
      <c r="M534" t="inlineStr">
        <is>
          <t>烘干/固化工位</t>
        </is>
      </c>
      <c r="N534" t="inlineStr">
        <is>
          <t>AUTOMATION FAILURE</t>
        </is>
      </c>
      <c r="O534" s="59" t="n">
        <v>45947.64791666667</v>
      </c>
      <c r="P534" s="59" t="n">
        <v>45947.65236111111</v>
      </c>
      <c r="Q534" s="60" t="n">
        <v>6.4</v>
      </c>
      <c r="R534" s="60" t="n">
        <v>1.395</v>
      </c>
      <c r="S534" t="inlineStr">
        <is>
          <t>团队模拟数据（基于公开单线数据派生）</t>
        </is>
      </c>
      <c r="T534" t="inlineStr">
        <is>
          <t>SIM-v2.2-20260807-20260804</t>
        </is>
      </c>
      <c r="U534" t="inlineStr">
        <is>
          <t>https://zenodo.org/records/17855209</t>
        </is>
      </c>
      <c r="V534" t="inlineStr">
        <is>
          <t>LINE-S02-PRE-20251017</t>
        </is>
      </c>
      <c r="W534" t="inlineStr">
        <is>
          <t>已关联</t>
        </is>
      </c>
      <c r="X534" t="inlineStr">
        <is>
          <t>按班次口径判断</t>
        </is>
      </c>
      <c r="Z534" t="inlineStr">
        <is>
          <t>否</t>
        </is>
      </c>
    </row>
    <row r="535">
      <c r="A535" t="inlineStr">
        <is>
          <t>SIM-STOP-00534</t>
        </is>
      </c>
      <c r="B535" t="inlineStr">
        <is>
          <t>STOP-PRE-00178</t>
        </is>
      </c>
      <c r="C535" t="inlineStr">
        <is>
          <t>LINE-S03-PRE-20251017</t>
        </is>
      </c>
      <c r="D535" t="inlineStr">
        <is>
          <t>SHIFT-PRE-20251017</t>
        </is>
      </c>
      <c r="E535" t="inlineStr">
        <is>
          <t>LINE-S03</t>
        </is>
      </c>
      <c r="F535" t="inlineStr">
        <is>
          <t>改善前</t>
        </is>
      </c>
      <c r="G535" s="57" t="n">
        <v>45947</v>
      </c>
      <c r="H535" t="inlineStr">
        <is>
          <t>音频模组系列</t>
        </is>
      </c>
      <c r="I535" t="inlineStr">
        <is>
          <t>KK250</t>
        </is>
      </c>
      <c r="J535" t="inlineStr">
        <is>
          <t>FAILURE</t>
        </is>
      </c>
      <c r="K535" t="inlineStr">
        <is>
          <t>Unplanned</t>
        </is>
      </c>
      <c r="L535" t="inlineStr">
        <is>
          <t>DRYER</t>
        </is>
      </c>
      <c r="M535" t="inlineStr">
        <is>
          <t>烘干/固化工位</t>
        </is>
      </c>
      <c r="N535" t="inlineStr">
        <is>
          <t>AUTOMATION FAILURE</t>
        </is>
      </c>
      <c r="O535" s="59" t="n">
        <v>45947.66180555556</v>
      </c>
      <c r="P535" s="59" t="n">
        <v>45947.66493055555</v>
      </c>
      <c r="Q535" s="60" t="n">
        <v>4.5</v>
      </c>
      <c r="R535" s="60" t="n">
        <v>0.9691</v>
      </c>
      <c r="S535" t="inlineStr">
        <is>
          <t>团队模拟数据（基于公开单线数据派生）</t>
        </is>
      </c>
      <c r="T535" t="inlineStr">
        <is>
          <t>SIM-v2.2-20260807-20260804</t>
        </is>
      </c>
      <c r="U535" t="inlineStr">
        <is>
          <t>https://zenodo.org/records/17855209</t>
        </is>
      </c>
      <c r="V535" t="inlineStr">
        <is>
          <t>LINE-S03-PRE-20251017</t>
        </is>
      </c>
      <c r="W535" t="inlineStr">
        <is>
          <t>已关联</t>
        </is>
      </c>
      <c r="X535" t="inlineStr">
        <is>
          <t>按班次口径判断</t>
        </is>
      </c>
      <c r="Z535" t="inlineStr">
        <is>
          <t>否</t>
        </is>
      </c>
    </row>
    <row r="536">
      <c r="A536" t="inlineStr">
        <is>
          <t>SIM-STOP-00535</t>
        </is>
      </c>
      <c r="B536" t="inlineStr">
        <is>
          <t>STOP-PRE-00179</t>
        </is>
      </c>
      <c r="C536" t="inlineStr">
        <is>
          <t>LINE-S01-PRE-20251017</t>
        </is>
      </c>
      <c r="D536" t="inlineStr">
        <is>
          <t>SHIFT-PRE-20251017</t>
        </is>
      </c>
      <c r="E536" t="inlineStr">
        <is>
          <t>LINE-S01</t>
        </is>
      </c>
      <c r="F536" t="inlineStr">
        <is>
          <t>改善前</t>
        </is>
      </c>
      <c r="G536" s="57" t="n">
        <v>45947</v>
      </c>
      <c r="H536" t="inlineStr">
        <is>
          <t>智能终端系列</t>
        </is>
      </c>
      <c r="I536" t="inlineStr">
        <is>
          <t>KK250</t>
        </is>
      </c>
      <c r="J536" t="inlineStr">
        <is>
          <t>FAILURE</t>
        </is>
      </c>
      <c r="K536" t="inlineStr">
        <is>
          <t>Unplanned</t>
        </is>
      </c>
      <c r="L536" t="inlineStr">
        <is>
          <t>DRYER</t>
        </is>
      </c>
      <c r="M536" t="inlineStr">
        <is>
          <t>烘干/固化工位</t>
        </is>
      </c>
      <c r="N536" t="inlineStr">
        <is>
          <t>AUTOMATION FAILURE</t>
        </is>
      </c>
      <c r="O536" s="59" t="n">
        <v>45947.65347222222</v>
      </c>
      <c r="P536" s="59" t="n">
        <v>45947.656875</v>
      </c>
      <c r="Q536" s="60" t="n">
        <v>4.9</v>
      </c>
      <c r="R536" s="60" t="n">
        <v>0.8918</v>
      </c>
      <c r="S536" t="inlineStr">
        <is>
          <t>团队模拟数据（基于公开单线数据派生）</t>
        </is>
      </c>
      <c r="T536" t="inlineStr">
        <is>
          <t>SIM-v2.2-20260807-20260804</t>
        </is>
      </c>
      <c r="U536" t="inlineStr">
        <is>
          <t>https://zenodo.org/records/17855209</t>
        </is>
      </c>
      <c r="V536" t="inlineStr">
        <is>
          <t>LINE-S01-PRE-20251017</t>
        </is>
      </c>
      <c r="W536" t="inlineStr">
        <is>
          <t>已关联</t>
        </is>
      </c>
      <c r="X536" t="inlineStr">
        <is>
          <t>按班次口径判断</t>
        </is>
      </c>
      <c r="Z536" t="inlineStr">
        <is>
          <t>否</t>
        </is>
      </c>
    </row>
    <row r="537">
      <c r="A537" t="inlineStr">
        <is>
          <t>SIM-STOP-00536</t>
        </is>
      </c>
      <c r="B537" t="inlineStr">
        <is>
          <t>STOP-PRE-00179</t>
        </is>
      </c>
      <c r="C537" t="inlineStr">
        <is>
          <t>LINE-S02-PRE-20251017</t>
        </is>
      </c>
      <c r="D537" t="inlineStr">
        <is>
          <t>SHIFT-PRE-20251017</t>
        </is>
      </c>
      <c r="E537" t="inlineStr">
        <is>
          <t>LINE-S02</t>
        </is>
      </c>
      <c r="F537" t="inlineStr">
        <is>
          <t>改善前</t>
        </is>
      </c>
      <c r="G537" s="57" t="n">
        <v>45947</v>
      </c>
      <c r="H537" t="inlineStr">
        <is>
          <t>视觉设备系列</t>
        </is>
      </c>
      <c r="I537" t="inlineStr">
        <is>
          <t>KK250</t>
        </is>
      </c>
      <c r="J537" t="inlineStr">
        <is>
          <t>FAILURE</t>
        </is>
      </c>
      <c r="K537" t="inlineStr">
        <is>
          <t>Unplanned</t>
        </is>
      </c>
      <c r="L537" t="inlineStr">
        <is>
          <t>DRYER</t>
        </is>
      </c>
      <c r="M537" t="inlineStr">
        <is>
          <t>烘干/固化工位</t>
        </is>
      </c>
      <c r="N537" t="inlineStr">
        <is>
          <t>AUTOMATION FAILURE</t>
        </is>
      </c>
      <c r="O537" s="59" t="n">
        <v>45947.66736111111</v>
      </c>
      <c r="P537" s="59" t="n">
        <v>45947.67236111111</v>
      </c>
      <c r="Q537" s="60" t="n">
        <v>7.2</v>
      </c>
      <c r="R537" s="60" t="n">
        <v>1.305</v>
      </c>
      <c r="S537" t="inlineStr">
        <is>
          <t>团队模拟数据（基于公开单线数据派生）</t>
        </is>
      </c>
      <c r="T537" t="inlineStr">
        <is>
          <t>SIM-v2.2-20260807-20260804</t>
        </is>
      </c>
      <c r="U537" t="inlineStr">
        <is>
          <t>https://zenodo.org/records/17855209</t>
        </is>
      </c>
      <c r="V537" t="inlineStr">
        <is>
          <t>LINE-S02-PRE-20251017</t>
        </is>
      </c>
      <c r="W537" t="inlineStr">
        <is>
          <t>已关联</t>
        </is>
      </c>
      <c r="X537" t="inlineStr">
        <is>
          <t>按班次口径判断</t>
        </is>
      </c>
      <c r="Z537" t="inlineStr">
        <is>
          <t>否</t>
        </is>
      </c>
    </row>
    <row r="538">
      <c r="A538" t="inlineStr">
        <is>
          <t>SIM-STOP-00537</t>
        </is>
      </c>
      <c r="B538" t="inlineStr">
        <is>
          <t>STOP-PRE-00179</t>
        </is>
      </c>
      <c r="C538" t="inlineStr">
        <is>
          <t>LINE-S03-PRE-20251017</t>
        </is>
      </c>
      <c r="D538" t="inlineStr">
        <is>
          <t>SHIFT-PRE-20251017</t>
        </is>
      </c>
      <c r="E538" t="inlineStr">
        <is>
          <t>LINE-S03</t>
        </is>
      </c>
      <c r="F538" t="inlineStr">
        <is>
          <t>改善前</t>
        </is>
      </c>
      <c r="G538" s="57" t="n">
        <v>45947</v>
      </c>
      <c r="H538" t="inlineStr">
        <is>
          <t>音频模组系列</t>
        </is>
      </c>
      <c r="I538" t="inlineStr">
        <is>
          <t>KK250</t>
        </is>
      </c>
      <c r="J538" t="inlineStr">
        <is>
          <t>FAILURE</t>
        </is>
      </c>
      <c r="K538" t="inlineStr">
        <is>
          <t>Unplanned</t>
        </is>
      </c>
      <c r="L538" t="inlineStr">
        <is>
          <t>DRYER</t>
        </is>
      </c>
      <c r="M538" t="inlineStr">
        <is>
          <t>烘干/固化工位</t>
        </is>
      </c>
      <c r="N538" t="inlineStr">
        <is>
          <t>AUTOMATION FAILURE</t>
        </is>
      </c>
      <c r="O538" s="59" t="n">
        <v>45947.68125</v>
      </c>
      <c r="P538" s="59" t="n">
        <v>45947.68506944444</v>
      </c>
      <c r="Q538" s="60" t="n">
        <v>5.5</v>
      </c>
      <c r="R538" s="60" t="n">
        <v>1.0072</v>
      </c>
      <c r="S538" t="inlineStr">
        <is>
          <t>团队模拟数据（基于公开单线数据派生）</t>
        </is>
      </c>
      <c r="T538" t="inlineStr">
        <is>
          <t>SIM-v2.2-20260807-20260804</t>
        </is>
      </c>
      <c r="U538" t="inlineStr">
        <is>
          <t>https://zenodo.org/records/17855209</t>
        </is>
      </c>
      <c r="V538" t="inlineStr">
        <is>
          <t>LINE-S03-PRE-20251017</t>
        </is>
      </c>
      <c r="W538" t="inlineStr">
        <is>
          <t>已关联</t>
        </is>
      </c>
      <c r="X538" t="inlineStr">
        <is>
          <t>按班次口径判断</t>
        </is>
      </c>
      <c r="Z538" t="inlineStr">
        <is>
          <t>否</t>
        </is>
      </c>
    </row>
    <row r="539">
      <c r="A539" t="inlineStr">
        <is>
          <t>SIM-STOP-00538</t>
        </is>
      </c>
      <c r="B539" t="inlineStr">
        <is>
          <t>STOP-PRE-00180</t>
        </is>
      </c>
      <c r="C539" t="inlineStr">
        <is>
          <t>LINE-S01-PRE-20251017</t>
        </is>
      </c>
      <c r="D539" t="inlineStr">
        <is>
          <t>SHIFT-PRE-20251017</t>
        </is>
      </c>
      <c r="E539" t="inlineStr">
        <is>
          <t>LINE-S01</t>
        </is>
      </c>
      <c r="F539" t="inlineStr">
        <is>
          <t>改善前</t>
        </is>
      </c>
      <c r="G539" s="57" t="n">
        <v>45947</v>
      </c>
      <c r="H539" t="inlineStr">
        <is>
          <t>智能终端系列</t>
        </is>
      </c>
      <c r="I539" t="inlineStr">
        <is>
          <t>KK250</t>
        </is>
      </c>
      <c r="J539" t="inlineStr">
        <is>
          <t>MATERIALS</t>
        </is>
      </c>
      <c r="K539" t="inlineStr">
        <is>
          <t>Unplanned</t>
        </is>
      </c>
      <c r="L539" t="inlineStr">
        <is>
          <t>HACKING STATION</t>
        </is>
      </c>
      <c r="M539" t="inlineStr">
        <is>
          <t>上下料工位</t>
        </is>
      </c>
      <c r="N539" t="inlineStr">
        <is>
          <t>MANUAL BRICK HANDLING</t>
        </is>
      </c>
      <c r="O539" s="59" t="n">
        <v>45947.66597222222</v>
      </c>
      <c r="P539" s="59" t="n">
        <v>45947.673125</v>
      </c>
      <c r="Q539" s="60" t="n">
        <v>10.3</v>
      </c>
      <c r="R539" s="60" t="n">
        <v>0.9261</v>
      </c>
      <c r="S539" t="inlineStr">
        <is>
          <t>团队模拟数据（基于公开单线数据派生）</t>
        </is>
      </c>
      <c r="T539" t="inlineStr">
        <is>
          <t>SIM-v2.2-20260807-20260804</t>
        </is>
      </c>
      <c r="U539" t="inlineStr">
        <is>
          <t>https://zenodo.org/records/17855209</t>
        </is>
      </c>
      <c r="V539" t="inlineStr">
        <is>
          <t>LINE-S01-PRE-20251017</t>
        </is>
      </c>
      <c r="W539" t="inlineStr">
        <is>
          <t>已关联</t>
        </is>
      </c>
      <c r="X539" t="inlineStr">
        <is>
          <t>按班次口径判断</t>
        </is>
      </c>
      <c r="Z539" t="inlineStr">
        <is>
          <t>否</t>
        </is>
      </c>
    </row>
    <row r="540">
      <c r="A540" t="inlineStr">
        <is>
          <t>SIM-STOP-00539</t>
        </is>
      </c>
      <c r="B540" t="inlineStr">
        <is>
          <t>STOP-PRE-00180</t>
        </is>
      </c>
      <c r="C540" t="inlineStr">
        <is>
          <t>LINE-S02-PRE-20251017</t>
        </is>
      </c>
      <c r="D540" t="inlineStr">
        <is>
          <t>SHIFT-PRE-20251017</t>
        </is>
      </c>
      <c r="E540" t="inlineStr">
        <is>
          <t>LINE-S02</t>
        </is>
      </c>
      <c r="F540" t="inlineStr">
        <is>
          <t>改善前</t>
        </is>
      </c>
      <c r="G540" s="57" t="n">
        <v>45947</v>
      </c>
      <c r="H540" t="inlineStr">
        <is>
          <t>视觉设备系列</t>
        </is>
      </c>
      <c r="I540" t="inlineStr">
        <is>
          <t>KK250</t>
        </is>
      </c>
      <c r="J540" t="inlineStr">
        <is>
          <t>MATERIALS</t>
        </is>
      </c>
      <c r="K540" t="inlineStr">
        <is>
          <t>Unplanned</t>
        </is>
      </c>
      <c r="L540" t="inlineStr">
        <is>
          <t>HACKING STATION</t>
        </is>
      </c>
      <c r="M540" t="inlineStr">
        <is>
          <t>上下料工位</t>
        </is>
      </c>
      <c r="N540" t="inlineStr">
        <is>
          <t>MANUAL BRICK HANDLING</t>
        </is>
      </c>
      <c r="O540" s="59" t="n">
        <v>45947.67986111111</v>
      </c>
      <c r="P540" s="59" t="n">
        <v>45947.69034722223</v>
      </c>
      <c r="Q540" s="60" t="n">
        <v>15.1</v>
      </c>
      <c r="R540" s="60" t="n">
        <v>1.3575</v>
      </c>
      <c r="S540" t="inlineStr">
        <is>
          <t>团队模拟数据（基于公开单线数据派生）</t>
        </is>
      </c>
      <c r="T540" t="inlineStr">
        <is>
          <t>SIM-v2.2-20260807-20260804</t>
        </is>
      </c>
      <c r="U540" t="inlineStr">
        <is>
          <t>https://zenodo.org/records/17855209</t>
        </is>
      </c>
      <c r="V540" t="inlineStr">
        <is>
          <t>LINE-S02-PRE-20251017</t>
        </is>
      </c>
      <c r="W540" t="inlineStr">
        <is>
          <t>已关联</t>
        </is>
      </c>
      <c r="X540" t="inlineStr">
        <is>
          <t>按班次口径判断</t>
        </is>
      </c>
      <c r="Z540" t="inlineStr">
        <is>
          <t>否</t>
        </is>
      </c>
    </row>
    <row r="541">
      <c r="A541" t="inlineStr">
        <is>
          <t>SIM-STOP-00540</t>
        </is>
      </c>
      <c r="B541" t="inlineStr">
        <is>
          <t>STOP-PRE-00180</t>
        </is>
      </c>
      <c r="C541" t="inlineStr">
        <is>
          <t>LINE-S03-PRE-20251017</t>
        </is>
      </c>
      <c r="D541" t="inlineStr">
        <is>
          <t>SHIFT-PRE-20251017</t>
        </is>
      </c>
      <c r="E541" t="inlineStr">
        <is>
          <t>LINE-S03</t>
        </is>
      </c>
      <c r="F541" t="inlineStr">
        <is>
          <t>改善前</t>
        </is>
      </c>
      <c r="G541" s="57" t="n">
        <v>45947</v>
      </c>
      <c r="H541" t="inlineStr">
        <is>
          <t>音频模组系列</t>
        </is>
      </c>
      <c r="I541" t="inlineStr">
        <is>
          <t>KK250</t>
        </is>
      </c>
      <c r="J541" t="inlineStr">
        <is>
          <t>MATERIALS</t>
        </is>
      </c>
      <c r="K541" t="inlineStr">
        <is>
          <t>Unplanned</t>
        </is>
      </c>
      <c r="L541" t="inlineStr">
        <is>
          <t>HACKING STATION</t>
        </is>
      </c>
      <c r="M541" t="inlineStr">
        <is>
          <t>上下料工位</t>
        </is>
      </c>
      <c r="N541" t="inlineStr">
        <is>
          <t>MANUAL BRICK HANDLING</t>
        </is>
      </c>
      <c r="O541" s="59" t="n">
        <v>45947.69375</v>
      </c>
      <c r="P541" s="59" t="n">
        <v>45947.70201388889</v>
      </c>
      <c r="Q541" s="60" t="n">
        <v>11.9</v>
      </c>
      <c r="R541" s="60" t="n">
        <v>1.0738</v>
      </c>
      <c r="S541" t="inlineStr">
        <is>
          <t>团队模拟数据（基于公开单线数据派生）</t>
        </is>
      </c>
      <c r="T541" t="inlineStr">
        <is>
          <t>SIM-v2.2-20260807-20260804</t>
        </is>
      </c>
      <c r="U541" t="inlineStr">
        <is>
          <t>https://zenodo.org/records/17855209</t>
        </is>
      </c>
      <c r="V541" t="inlineStr">
        <is>
          <t>LINE-S03-PRE-20251017</t>
        </is>
      </c>
      <c r="W541" t="inlineStr">
        <is>
          <t>已关联</t>
        </is>
      </c>
      <c r="X541" t="inlineStr">
        <is>
          <t>按班次口径判断</t>
        </is>
      </c>
      <c r="Z541" t="inlineStr">
        <is>
          <t>否</t>
        </is>
      </c>
    </row>
    <row r="542">
      <c r="A542" t="inlineStr">
        <is>
          <t>SIM-STOP-00541</t>
        </is>
      </c>
      <c r="B542" t="inlineStr">
        <is>
          <t>STOP-PRE-00181</t>
        </is>
      </c>
      <c r="C542" t="inlineStr">
        <is>
          <t>LINE-S01-PRE-20251017</t>
        </is>
      </c>
      <c r="D542" t="inlineStr">
        <is>
          <t>SHIFT-PRE-20251017</t>
        </is>
      </c>
      <c r="E542" t="inlineStr">
        <is>
          <t>LINE-S01</t>
        </is>
      </c>
      <c r="F542" t="inlineStr">
        <is>
          <t>改善前</t>
        </is>
      </c>
      <c r="G542" s="57" t="n">
        <v>45947</v>
      </c>
      <c r="H542" t="inlineStr">
        <is>
          <t>智能终端系列</t>
        </is>
      </c>
      <c r="I542" t="inlineStr">
        <is>
          <t>KK250</t>
        </is>
      </c>
      <c r="J542" t="inlineStr">
        <is>
          <t>FAILURE</t>
        </is>
      </c>
      <c r="K542" t="inlineStr">
        <is>
          <t>Unplanned</t>
        </is>
      </c>
      <c r="L542" t="inlineStr">
        <is>
          <t>CUTTER</t>
        </is>
      </c>
      <c r="M542" t="inlineStr">
        <is>
          <t>切割/分板工位</t>
        </is>
      </c>
      <c r="N542" t="inlineStr">
        <is>
          <t>MECHANICAL FAILURE</t>
        </is>
      </c>
      <c r="O542" s="59" t="n">
        <v>45947.68819444445</v>
      </c>
      <c r="P542" s="59" t="n">
        <v>45947.6925</v>
      </c>
      <c r="Q542" s="60" t="n">
        <v>6.2</v>
      </c>
      <c r="R542" s="60" t="n">
        <v>0.8673</v>
      </c>
      <c r="S542" t="inlineStr">
        <is>
          <t>团队模拟数据（基于公开单线数据派生）</t>
        </is>
      </c>
      <c r="T542" t="inlineStr">
        <is>
          <t>SIM-v2.2-20260807-20260804</t>
        </is>
      </c>
      <c r="U542" t="inlineStr">
        <is>
          <t>https://zenodo.org/records/17855209</t>
        </is>
      </c>
      <c r="V542" t="inlineStr">
        <is>
          <t>LINE-S01-PRE-20251017</t>
        </is>
      </c>
      <c r="W542" t="inlineStr">
        <is>
          <t>已关联</t>
        </is>
      </c>
      <c r="X542" t="inlineStr">
        <is>
          <t>按班次口径判断</t>
        </is>
      </c>
      <c r="Z542" t="inlineStr">
        <is>
          <t>否</t>
        </is>
      </c>
    </row>
    <row r="543">
      <c r="A543" t="inlineStr">
        <is>
          <t>SIM-STOP-00542</t>
        </is>
      </c>
      <c r="B543" t="inlineStr">
        <is>
          <t>STOP-PRE-00181</t>
        </is>
      </c>
      <c r="C543" t="inlineStr">
        <is>
          <t>LINE-S02-PRE-20251017</t>
        </is>
      </c>
      <c r="D543" t="inlineStr">
        <is>
          <t>SHIFT-PRE-20251017</t>
        </is>
      </c>
      <c r="E543" t="inlineStr">
        <is>
          <t>LINE-S02</t>
        </is>
      </c>
      <c r="F543" t="inlineStr">
        <is>
          <t>改善前</t>
        </is>
      </c>
      <c r="G543" s="57" t="n">
        <v>45947</v>
      </c>
      <c r="H543" t="inlineStr">
        <is>
          <t>视觉设备系列</t>
        </is>
      </c>
      <c r="I543" t="inlineStr">
        <is>
          <t>KK250</t>
        </is>
      </c>
      <c r="J543" t="inlineStr">
        <is>
          <t>FAILURE</t>
        </is>
      </c>
      <c r="K543" t="inlineStr">
        <is>
          <t>Unplanned</t>
        </is>
      </c>
      <c r="L543" t="inlineStr">
        <is>
          <t>CUTTER</t>
        </is>
      </c>
      <c r="M543" t="inlineStr">
        <is>
          <t>切割/分板工位</t>
        </is>
      </c>
      <c r="N543" t="inlineStr">
        <is>
          <t>MECHANICAL FAILURE</t>
        </is>
      </c>
      <c r="O543" s="59" t="n">
        <v>45947.70208333333</v>
      </c>
      <c r="P543" s="59" t="n">
        <v>45947.71090277778</v>
      </c>
      <c r="Q543" s="60" t="n">
        <v>12.7</v>
      </c>
      <c r="R543" s="60" t="n">
        <v>1.7625</v>
      </c>
      <c r="S543" t="inlineStr">
        <is>
          <t>团队模拟数据（基于公开单线数据派生）</t>
        </is>
      </c>
      <c r="T543" t="inlineStr">
        <is>
          <t>SIM-v2.2-20260807-20260804</t>
        </is>
      </c>
      <c r="U543" t="inlineStr">
        <is>
          <t>https://zenodo.org/records/17855209</t>
        </is>
      </c>
      <c r="V543" t="inlineStr">
        <is>
          <t>LINE-S02-PRE-20251017</t>
        </is>
      </c>
      <c r="W543" t="inlineStr">
        <is>
          <t>已关联</t>
        </is>
      </c>
      <c r="X543" t="inlineStr">
        <is>
          <t>按班次口径判断</t>
        </is>
      </c>
      <c r="Z543" t="inlineStr">
        <is>
          <t>否</t>
        </is>
      </c>
    </row>
    <row r="544">
      <c r="A544" t="inlineStr">
        <is>
          <t>SIM-STOP-00543</t>
        </is>
      </c>
      <c r="B544" t="inlineStr">
        <is>
          <t>STOP-PRE-00181</t>
        </is>
      </c>
      <c r="C544" t="inlineStr">
        <is>
          <t>LINE-S03-PRE-20251017</t>
        </is>
      </c>
      <c r="D544" t="inlineStr">
        <is>
          <t>SHIFT-PRE-20251017</t>
        </is>
      </c>
      <c r="E544" t="inlineStr">
        <is>
          <t>LINE-S03</t>
        </is>
      </c>
      <c r="F544" t="inlineStr">
        <is>
          <t>改善前</t>
        </is>
      </c>
      <c r="G544" s="57" t="n">
        <v>45947</v>
      </c>
      <c r="H544" t="inlineStr">
        <is>
          <t>音频模组系列</t>
        </is>
      </c>
      <c r="I544" t="inlineStr">
        <is>
          <t>KK250</t>
        </is>
      </c>
      <c r="J544" t="inlineStr">
        <is>
          <t>FAILURE</t>
        </is>
      </c>
      <c r="K544" t="inlineStr">
        <is>
          <t>Unplanned</t>
        </is>
      </c>
      <c r="L544" t="inlineStr">
        <is>
          <t>CUTTER</t>
        </is>
      </c>
      <c r="M544" t="inlineStr">
        <is>
          <t>切割/分板工位</t>
        </is>
      </c>
      <c r="N544" t="inlineStr">
        <is>
          <t>MECHANICAL FAILURE</t>
        </is>
      </c>
      <c r="O544" s="59" t="n">
        <v>45947.71597222222</v>
      </c>
      <c r="P544" s="59" t="n">
        <v>45947.72090277778</v>
      </c>
      <c r="Q544" s="60" t="n">
        <v>7.1</v>
      </c>
      <c r="R544" s="60" t="n">
        <v>0.98</v>
      </c>
      <c r="S544" t="inlineStr">
        <is>
          <t>团队模拟数据（基于公开单线数据派生）</t>
        </is>
      </c>
      <c r="T544" t="inlineStr">
        <is>
          <t>SIM-v2.2-20260807-20260804</t>
        </is>
      </c>
      <c r="U544" t="inlineStr">
        <is>
          <t>https://zenodo.org/records/17855209</t>
        </is>
      </c>
      <c r="V544" t="inlineStr">
        <is>
          <t>LINE-S03-PRE-20251017</t>
        </is>
      </c>
      <c r="W544" t="inlineStr">
        <is>
          <t>已关联</t>
        </is>
      </c>
      <c r="X544" t="inlineStr">
        <is>
          <t>按班次口径判断</t>
        </is>
      </c>
      <c r="Z544" t="inlineStr">
        <is>
          <t>否</t>
        </is>
      </c>
    </row>
    <row r="545">
      <c r="A545" t="inlineStr">
        <is>
          <t>SIM-STOP-00544</t>
        </is>
      </c>
      <c r="B545" t="inlineStr">
        <is>
          <t>STOP-PRE-00182</t>
        </is>
      </c>
      <c r="C545" t="inlineStr">
        <is>
          <t>LINE-S01-PRE-20251017</t>
        </is>
      </c>
      <c r="D545" t="inlineStr">
        <is>
          <t>SHIFT-PRE-20251017</t>
        </is>
      </c>
      <c r="E545" t="inlineStr">
        <is>
          <t>LINE-S01</t>
        </is>
      </c>
      <c r="F545" t="inlineStr">
        <is>
          <t>改善前</t>
        </is>
      </c>
      <c r="G545" s="57" t="n">
        <v>45947</v>
      </c>
      <c r="H545" t="inlineStr">
        <is>
          <t>智能终端系列</t>
        </is>
      </c>
      <c r="I545" t="inlineStr">
        <is>
          <t>KK250</t>
        </is>
      </c>
      <c r="J545" t="inlineStr">
        <is>
          <t>MATERIALS</t>
        </is>
      </c>
      <c r="K545" t="inlineStr">
        <is>
          <t>Unplanned</t>
        </is>
      </c>
      <c r="L545" t="inlineStr">
        <is>
          <t>HACKING STATION</t>
        </is>
      </c>
      <c r="M545" t="inlineStr">
        <is>
          <t>上下料工位</t>
        </is>
      </c>
      <c r="N545" t="inlineStr">
        <is>
          <t>MANUAL BRICK HANDLING</t>
        </is>
      </c>
      <c r="O545" s="59" t="n">
        <v>45947.74027777778</v>
      </c>
      <c r="P545" s="59" t="n">
        <v>45947.74770833334</v>
      </c>
      <c r="Q545" s="60" t="n">
        <v>10.7</v>
      </c>
      <c r="R545" s="60" t="n">
        <v>0.9016</v>
      </c>
      <c r="S545" t="inlineStr">
        <is>
          <t>团队模拟数据（基于公开单线数据派生）</t>
        </is>
      </c>
      <c r="T545" t="inlineStr">
        <is>
          <t>SIM-v2.2-20260807-20260804</t>
        </is>
      </c>
      <c r="U545" t="inlineStr">
        <is>
          <t>https://zenodo.org/records/17855209</t>
        </is>
      </c>
      <c r="V545" t="inlineStr">
        <is>
          <t>LINE-S01-PRE-20251017</t>
        </is>
      </c>
      <c r="W545" t="inlineStr">
        <is>
          <t>已关联</t>
        </is>
      </c>
      <c r="X545" t="inlineStr">
        <is>
          <t>按班次口径判断</t>
        </is>
      </c>
      <c r="Z545" t="inlineStr">
        <is>
          <t>否</t>
        </is>
      </c>
    </row>
    <row r="546">
      <c r="A546" t="inlineStr">
        <is>
          <t>SIM-STOP-00545</t>
        </is>
      </c>
      <c r="B546" t="inlineStr">
        <is>
          <t>STOP-PRE-00182</t>
        </is>
      </c>
      <c r="C546" t="inlineStr">
        <is>
          <t>LINE-S02-PRE-20251017</t>
        </is>
      </c>
      <c r="D546" t="inlineStr">
        <is>
          <t>SHIFT-PRE-20251017</t>
        </is>
      </c>
      <c r="E546" t="inlineStr">
        <is>
          <t>LINE-S02</t>
        </is>
      </c>
      <c r="F546" t="inlineStr">
        <is>
          <t>改善前</t>
        </is>
      </c>
      <c r="G546" s="57" t="n">
        <v>45947</v>
      </c>
      <c r="H546" t="inlineStr">
        <is>
          <t>视觉设备系列</t>
        </is>
      </c>
      <c r="I546" t="inlineStr">
        <is>
          <t>KK250</t>
        </is>
      </c>
      <c r="J546" t="inlineStr">
        <is>
          <t>MATERIALS</t>
        </is>
      </c>
      <c r="K546" t="inlineStr">
        <is>
          <t>Unplanned</t>
        </is>
      </c>
      <c r="L546" t="inlineStr">
        <is>
          <t>HACKING STATION</t>
        </is>
      </c>
      <c r="M546" t="inlineStr">
        <is>
          <t>上下料工位</t>
        </is>
      </c>
      <c r="N546" t="inlineStr">
        <is>
          <t>MANUAL BRICK HANDLING</t>
        </is>
      </c>
      <c r="O546" s="59" t="n">
        <v>45947.75416666667</v>
      </c>
      <c r="P546" s="59" t="n">
        <v>45947.76506944445</v>
      </c>
      <c r="Q546" s="60" t="n">
        <v>15.7</v>
      </c>
      <c r="R546" s="60" t="n">
        <v>1.32</v>
      </c>
      <c r="S546" t="inlineStr">
        <is>
          <t>团队模拟数据（基于公开单线数据派生）</t>
        </is>
      </c>
      <c r="T546" t="inlineStr">
        <is>
          <t>SIM-v2.2-20260807-20260804</t>
        </is>
      </c>
      <c r="U546" t="inlineStr">
        <is>
          <t>https://zenodo.org/records/17855209</t>
        </is>
      </c>
      <c r="V546" t="inlineStr">
        <is>
          <t>LINE-S02-PRE-20251017</t>
        </is>
      </c>
      <c r="W546" t="inlineStr">
        <is>
          <t>已关联</t>
        </is>
      </c>
      <c r="X546" t="inlineStr">
        <is>
          <t>按班次口径判断</t>
        </is>
      </c>
      <c r="Z546" t="inlineStr">
        <is>
          <t>否</t>
        </is>
      </c>
    </row>
    <row r="547">
      <c r="A547" t="inlineStr">
        <is>
          <t>SIM-STOP-00546</t>
        </is>
      </c>
      <c r="B547" t="inlineStr">
        <is>
          <t>STOP-PRE-00182</t>
        </is>
      </c>
      <c r="C547" t="inlineStr">
        <is>
          <t>LINE-S03-PRE-20251017</t>
        </is>
      </c>
      <c r="D547" t="inlineStr">
        <is>
          <t>SHIFT-PRE-20251017</t>
        </is>
      </c>
      <c r="E547" t="inlineStr">
        <is>
          <t>LINE-S03</t>
        </is>
      </c>
      <c r="F547" t="inlineStr">
        <is>
          <t>改善前</t>
        </is>
      </c>
      <c r="G547" s="57" t="n">
        <v>45947</v>
      </c>
      <c r="H547" t="inlineStr">
        <is>
          <t>音频模组系列</t>
        </is>
      </c>
      <c r="I547" t="inlineStr">
        <is>
          <t>KK250</t>
        </is>
      </c>
      <c r="J547" t="inlineStr">
        <is>
          <t>MATERIALS</t>
        </is>
      </c>
      <c r="K547" t="inlineStr">
        <is>
          <t>Unplanned</t>
        </is>
      </c>
      <c r="L547" t="inlineStr">
        <is>
          <t>HACKING STATION</t>
        </is>
      </c>
      <c r="M547" t="inlineStr">
        <is>
          <t>上下料工位</t>
        </is>
      </c>
      <c r="N547" t="inlineStr">
        <is>
          <t>MANUAL BRICK HANDLING</t>
        </is>
      </c>
      <c r="O547" s="59" t="n">
        <v>45947.76805555556</v>
      </c>
      <c r="P547" s="59" t="n">
        <v>45947.77763888889</v>
      </c>
      <c r="Q547" s="60" t="n">
        <v>13.8</v>
      </c>
      <c r="R547" s="60" t="n">
        <v>1.1606</v>
      </c>
      <c r="S547" t="inlineStr">
        <is>
          <t>团队模拟数据（基于公开单线数据派生）</t>
        </is>
      </c>
      <c r="T547" t="inlineStr">
        <is>
          <t>SIM-v2.2-20260807-20260804</t>
        </is>
      </c>
      <c r="U547" t="inlineStr">
        <is>
          <t>https://zenodo.org/records/17855209</t>
        </is>
      </c>
      <c r="V547" t="inlineStr">
        <is>
          <t>LINE-S03-PRE-20251017</t>
        </is>
      </c>
      <c r="W547" t="inlineStr">
        <is>
          <t>已关联</t>
        </is>
      </c>
      <c r="X547" t="inlineStr">
        <is>
          <t>按班次口径判断</t>
        </is>
      </c>
      <c r="Z547" t="inlineStr">
        <is>
          <t>否</t>
        </is>
      </c>
    </row>
    <row r="548">
      <c r="A548" t="inlineStr">
        <is>
          <t>SIM-STOP-00547</t>
        </is>
      </c>
      <c r="B548" t="inlineStr">
        <is>
          <t>STOP-PRE-00183</t>
        </is>
      </c>
      <c r="C548" t="inlineStr">
        <is>
          <t>LINE-S01-PRE-20251017</t>
        </is>
      </c>
      <c r="D548" t="inlineStr">
        <is>
          <t>SHIFT-PRE-20251017</t>
        </is>
      </c>
      <c r="E548" t="inlineStr">
        <is>
          <t>LINE-S01</t>
        </is>
      </c>
      <c r="F548" t="inlineStr">
        <is>
          <t>改善前</t>
        </is>
      </c>
      <c r="G548" s="57" t="n">
        <v>45947</v>
      </c>
      <c r="H548" t="inlineStr">
        <is>
          <t>智能终端系列</t>
        </is>
      </c>
      <c r="I548" t="inlineStr">
        <is>
          <t>KK250</t>
        </is>
      </c>
      <c r="J548" t="inlineStr">
        <is>
          <t>OPERATIONAL</t>
        </is>
      </c>
      <c r="K548" t="inlineStr">
        <is>
          <t>Planned - Not included in OEE</t>
        </is>
      </c>
      <c r="L548" t="inlineStr">
        <is>
          <t>-</t>
        </is>
      </c>
      <c r="M548" t="inlineStr">
        <is>
          <t>未标注工位</t>
        </is>
      </c>
      <c r="N548" t="inlineStr">
        <is>
          <t>NO PRODUCTION SCHEDULE</t>
        </is>
      </c>
      <c r="O548" s="59" t="n">
        <v>45947.76041666666</v>
      </c>
      <c r="P548" s="59" t="n">
        <v>45947.78909722222</v>
      </c>
      <c r="Q548" s="60" t="n">
        <v>41.3</v>
      </c>
      <c r="R548" s="60" t="n">
        <v>0.9177</v>
      </c>
      <c r="S548" t="inlineStr">
        <is>
          <t>团队模拟数据（基于公开单线数据派生）</t>
        </is>
      </c>
      <c r="T548" t="inlineStr">
        <is>
          <t>SIM-v2.2-20260807-20260804</t>
        </is>
      </c>
      <c r="U548" t="inlineStr">
        <is>
          <t>https://zenodo.org/records/17855209</t>
        </is>
      </c>
      <c r="V548" t="inlineStr">
        <is>
          <t>LINE-S01-PRE-20251017</t>
        </is>
      </c>
      <c r="W548" t="inlineStr">
        <is>
          <t>已关联</t>
        </is>
      </c>
      <c r="X548" t="inlineStr">
        <is>
          <t>按班次口径判断</t>
        </is>
      </c>
      <c r="Z548" t="inlineStr">
        <is>
          <t>否</t>
        </is>
      </c>
    </row>
    <row r="549">
      <c r="A549" t="inlineStr">
        <is>
          <t>SIM-STOP-00548</t>
        </is>
      </c>
      <c r="B549" t="inlineStr">
        <is>
          <t>STOP-PRE-00183</t>
        </is>
      </c>
      <c r="C549" t="inlineStr">
        <is>
          <t>LINE-S02-PRE-20251017</t>
        </is>
      </c>
      <c r="D549" t="inlineStr">
        <is>
          <t>SHIFT-PRE-20251017</t>
        </is>
      </c>
      <c r="E549" t="inlineStr">
        <is>
          <t>LINE-S02</t>
        </is>
      </c>
      <c r="F549" t="inlineStr">
        <is>
          <t>改善前</t>
        </is>
      </c>
      <c r="G549" s="57" t="n">
        <v>45947</v>
      </c>
      <c r="H549" t="inlineStr">
        <is>
          <t>视觉设备系列</t>
        </is>
      </c>
      <c r="I549" t="inlineStr">
        <is>
          <t>KK250</t>
        </is>
      </c>
      <c r="J549" t="inlineStr">
        <is>
          <t>OPERATIONAL</t>
        </is>
      </c>
      <c r="K549" t="inlineStr">
        <is>
          <t>Planned - Not included in OEE</t>
        </is>
      </c>
      <c r="L549" t="inlineStr">
        <is>
          <t>-</t>
        </is>
      </c>
      <c r="M549" t="inlineStr">
        <is>
          <t>未标注工位</t>
        </is>
      </c>
      <c r="N549" t="inlineStr">
        <is>
          <t>NO PRODUCTION SCHEDULE</t>
        </is>
      </c>
      <c r="O549" s="59" t="n">
        <v>45947.77430555555</v>
      </c>
      <c r="P549" s="59" t="n">
        <v>45947.80673611111</v>
      </c>
      <c r="Q549" s="60" t="n">
        <v>46.7</v>
      </c>
      <c r="R549" s="60" t="n">
        <v>1.037</v>
      </c>
      <c r="S549" t="inlineStr">
        <is>
          <t>团队模拟数据（基于公开单线数据派生）</t>
        </is>
      </c>
      <c r="T549" t="inlineStr">
        <is>
          <t>SIM-v2.2-20260807-20260804</t>
        </is>
      </c>
      <c r="U549" t="inlineStr">
        <is>
          <t>https://zenodo.org/records/17855209</t>
        </is>
      </c>
      <c r="V549" t="inlineStr">
        <is>
          <t>LINE-S02-PRE-20251017</t>
        </is>
      </c>
      <c r="W549" t="inlineStr">
        <is>
          <t>已关联</t>
        </is>
      </c>
      <c r="X549" t="inlineStr">
        <is>
          <t>按班次口径判断</t>
        </is>
      </c>
      <c r="Z549" t="inlineStr">
        <is>
          <t>否</t>
        </is>
      </c>
    </row>
    <row r="550">
      <c r="A550" t="inlineStr">
        <is>
          <t>SIM-STOP-00549</t>
        </is>
      </c>
      <c r="B550" t="inlineStr">
        <is>
          <t>STOP-PRE-00183</t>
        </is>
      </c>
      <c r="C550" t="inlineStr">
        <is>
          <t>LINE-S03-PRE-20251017</t>
        </is>
      </c>
      <c r="D550" t="inlineStr">
        <is>
          <t>SHIFT-PRE-20251017</t>
        </is>
      </c>
      <c r="E550" t="inlineStr">
        <is>
          <t>LINE-S03</t>
        </is>
      </c>
      <c r="F550" t="inlineStr">
        <is>
          <t>改善前</t>
        </is>
      </c>
      <c r="G550" s="57" t="n">
        <v>45947</v>
      </c>
      <c r="H550" t="inlineStr">
        <is>
          <t>音频模组系列</t>
        </is>
      </c>
      <c r="I550" t="inlineStr">
        <is>
          <t>KK250</t>
        </is>
      </c>
      <c r="J550" t="inlineStr">
        <is>
          <t>OPERATIONAL</t>
        </is>
      </c>
      <c r="K550" t="inlineStr">
        <is>
          <t>Planned - Not included in OEE</t>
        </is>
      </c>
      <c r="L550" t="inlineStr">
        <is>
          <t>-</t>
        </is>
      </c>
      <c r="M550" t="inlineStr">
        <is>
          <t>未标注工位</t>
        </is>
      </c>
      <c r="N550" t="inlineStr">
        <is>
          <t>NO PRODUCTION SCHEDULE</t>
        </is>
      </c>
      <c r="O550" s="59" t="n">
        <v>45947.78819444445</v>
      </c>
      <c r="P550" s="59" t="n">
        <v>45947.81861111111</v>
      </c>
      <c r="Q550" s="60" t="n">
        <v>43.8</v>
      </c>
      <c r="R550" s="60" t="n">
        <v>0.9722</v>
      </c>
      <c r="S550" t="inlineStr">
        <is>
          <t>团队模拟数据（基于公开单线数据派生）</t>
        </is>
      </c>
      <c r="T550" t="inlineStr">
        <is>
          <t>SIM-v2.2-20260807-20260804</t>
        </is>
      </c>
      <c r="U550" t="inlineStr">
        <is>
          <t>https://zenodo.org/records/17855209</t>
        </is>
      </c>
      <c r="V550" t="inlineStr">
        <is>
          <t>LINE-S03-PRE-20251017</t>
        </is>
      </c>
      <c r="W550" t="inlineStr">
        <is>
          <t>已关联</t>
        </is>
      </c>
      <c r="X550" t="inlineStr">
        <is>
          <t>按班次口径判断</t>
        </is>
      </c>
      <c r="Z550" t="inlineStr">
        <is>
          <t>否</t>
        </is>
      </c>
    </row>
    <row r="551">
      <c r="A551" t="inlineStr">
        <is>
          <t>SIM-STOP-00550</t>
        </is>
      </c>
      <c r="B551" t="inlineStr">
        <is>
          <t>STOP-PRE-00184</t>
        </is>
      </c>
      <c r="C551" t="inlineStr">
        <is>
          <t>LINE-S01-PRE-20251020</t>
        </is>
      </c>
      <c r="D551" t="inlineStr">
        <is>
          <t>SHIFT-PRE-20251020</t>
        </is>
      </c>
      <c r="E551" t="inlineStr">
        <is>
          <t>LINE-S01</t>
        </is>
      </c>
      <c r="F551" t="inlineStr">
        <is>
          <t>改善前</t>
        </is>
      </c>
      <c r="G551" s="57" t="n">
        <v>45950</v>
      </c>
      <c r="H551" t="inlineStr">
        <is>
          <t>智能终端系列</t>
        </is>
      </c>
      <c r="I551" t="inlineStr">
        <is>
          <t>KK250</t>
        </is>
      </c>
      <c r="J551" t="inlineStr">
        <is>
          <t>OPERATIONAL</t>
        </is>
      </c>
      <c r="K551" t="inlineStr">
        <is>
          <t>Planned - Included in OEE</t>
        </is>
      </c>
      <c r="L551" t="inlineStr">
        <is>
          <t>EXTRUDER PRESS</t>
        </is>
      </c>
      <c r="M551" t="inlineStr">
        <is>
          <t>主加工工位</t>
        </is>
      </c>
      <c r="N551" t="inlineStr">
        <is>
          <t>CLEANING</t>
        </is>
      </c>
      <c r="O551" s="59" t="n">
        <v>45950.46875</v>
      </c>
      <c r="P551" s="59" t="n">
        <v>45950.47847222222</v>
      </c>
      <c r="Q551" s="60" t="n">
        <v>14</v>
      </c>
      <c r="R551" s="60" t="n">
        <v>0.9550999999999999</v>
      </c>
      <c r="S551" t="inlineStr">
        <is>
          <t>团队模拟数据（基于公开单线数据派生）</t>
        </is>
      </c>
      <c r="T551" t="inlineStr">
        <is>
          <t>SIM-v2.2-20260807-20260804</t>
        </is>
      </c>
      <c r="U551" t="inlineStr">
        <is>
          <t>https://zenodo.org/records/17855209</t>
        </is>
      </c>
      <c r="V551" t="inlineStr">
        <is>
          <t>LINE-S01-PRE-20251020</t>
        </is>
      </c>
      <c r="W551" t="inlineStr">
        <is>
          <t>已关联</t>
        </is>
      </c>
      <c r="X551" t="inlineStr">
        <is>
          <t>按班次口径判断</t>
        </is>
      </c>
      <c r="Z551" t="inlineStr">
        <is>
          <t>否</t>
        </is>
      </c>
    </row>
    <row r="552">
      <c r="A552" t="inlineStr">
        <is>
          <t>SIM-STOP-00551</t>
        </is>
      </c>
      <c r="B552" t="inlineStr">
        <is>
          <t>STOP-PRE-00184</t>
        </is>
      </c>
      <c r="C552" t="inlineStr">
        <is>
          <t>LINE-S02-PRE-20251020</t>
        </is>
      </c>
      <c r="D552" t="inlineStr">
        <is>
          <t>SHIFT-PRE-20251020</t>
        </is>
      </c>
      <c r="E552" t="inlineStr">
        <is>
          <t>LINE-S02</t>
        </is>
      </c>
      <c r="F552" t="inlineStr">
        <is>
          <t>改善前</t>
        </is>
      </c>
      <c r="G552" s="57" t="n">
        <v>45950</v>
      </c>
      <c r="H552" t="inlineStr">
        <is>
          <t>视觉设备系列</t>
        </is>
      </c>
      <c r="I552" t="inlineStr">
        <is>
          <t>KK250</t>
        </is>
      </c>
      <c r="J552" t="inlineStr">
        <is>
          <t>OPERATIONAL</t>
        </is>
      </c>
      <c r="K552" t="inlineStr">
        <is>
          <t>Planned - Included in OEE</t>
        </is>
      </c>
      <c r="L552" t="inlineStr">
        <is>
          <t>EXTRUDER PRESS</t>
        </is>
      </c>
      <c r="M552" t="inlineStr">
        <is>
          <t>主加工工位</t>
        </is>
      </c>
      <c r="N552" t="inlineStr">
        <is>
          <t>CLEANING</t>
        </is>
      </c>
      <c r="O552" s="59" t="n">
        <v>45950.48263888889</v>
      </c>
      <c r="P552" s="59" t="n">
        <v>45950.4925</v>
      </c>
      <c r="Q552" s="60" t="n">
        <v>14.2</v>
      </c>
      <c r="R552" s="60" t="n">
        <v>0.969</v>
      </c>
      <c r="S552" t="inlineStr">
        <is>
          <t>团队模拟数据（基于公开单线数据派生）</t>
        </is>
      </c>
      <c r="T552" t="inlineStr">
        <is>
          <t>SIM-v2.2-20260807-20260804</t>
        </is>
      </c>
      <c r="U552" t="inlineStr">
        <is>
          <t>https://zenodo.org/records/17855209</t>
        </is>
      </c>
      <c r="V552" t="inlineStr">
        <is>
          <t>LINE-S02-PRE-20251020</t>
        </is>
      </c>
      <c r="W552" t="inlineStr">
        <is>
          <t>已关联</t>
        </is>
      </c>
      <c r="X552" t="inlineStr">
        <is>
          <t>按班次口径判断</t>
        </is>
      </c>
      <c r="Z552" t="inlineStr">
        <is>
          <t>否</t>
        </is>
      </c>
    </row>
    <row r="553">
      <c r="A553" t="inlineStr">
        <is>
          <t>SIM-STOP-00552</t>
        </is>
      </c>
      <c r="B553" t="inlineStr">
        <is>
          <t>STOP-PRE-00184</t>
        </is>
      </c>
      <c r="C553" t="inlineStr">
        <is>
          <t>LINE-S03-PRE-20251020</t>
        </is>
      </c>
      <c r="D553" t="inlineStr">
        <is>
          <t>SHIFT-PRE-20251020</t>
        </is>
      </c>
      <c r="E553" t="inlineStr">
        <is>
          <t>LINE-S03</t>
        </is>
      </c>
      <c r="F553" t="inlineStr">
        <is>
          <t>改善前</t>
        </is>
      </c>
      <c r="G553" s="57" t="n">
        <v>45950</v>
      </c>
      <c r="H553" t="inlineStr">
        <is>
          <t>音频模组系列</t>
        </is>
      </c>
      <c r="I553" t="inlineStr">
        <is>
          <t>KK250</t>
        </is>
      </c>
      <c r="J553" t="inlineStr">
        <is>
          <t>OPERATIONAL</t>
        </is>
      </c>
      <c r="K553" t="inlineStr">
        <is>
          <t>Planned - Included in OEE</t>
        </is>
      </c>
      <c r="L553" t="inlineStr">
        <is>
          <t>EXTRUDER PRESS</t>
        </is>
      </c>
      <c r="M553" t="inlineStr">
        <is>
          <t>主加工工位</t>
        </is>
      </c>
      <c r="N553" t="inlineStr">
        <is>
          <t>CLEANING</t>
        </is>
      </c>
      <c r="O553" s="59" t="n">
        <v>45950.49652777778</v>
      </c>
      <c r="P553" s="59" t="n">
        <v>45950.506875</v>
      </c>
      <c r="Q553" s="60" t="n">
        <v>14.9</v>
      </c>
      <c r="R553" s="60" t="n">
        <v>1.0111</v>
      </c>
      <c r="S553" t="inlineStr">
        <is>
          <t>团队模拟数据（基于公开单线数据派生）</t>
        </is>
      </c>
      <c r="T553" t="inlineStr">
        <is>
          <t>SIM-v2.2-20260807-20260804</t>
        </is>
      </c>
      <c r="U553" t="inlineStr">
        <is>
          <t>https://zenodo.org/records/17855209</t>
        </is>
      </c>
      <c r="V553" t="inlineStr">
        <is>
          <t>LINE-S03-PRE-20251020</t>
        </is>
      </c>
      <c r="W553" t="inlineStr">
        <is>
          <t>已关联</t>
        </is>
      </c>
      <c r="X553" t="inlineStr">
        <is>
          <t>按班次口径判断</t>
        </is>
      </c>
      <c r="Z553" t="inlineStr">
        <is>
          <t>否</t>
        </is>
      </c>
    </row>
    <row r="554">
      <c r="A554" t="inlineStr">
        <is>
          <t>SIM-STOP-00553</t>
        </is>
      </c>
      <c r="B554" t="inlineStr">
        <is>
          <t>STOP-PRE-00185</t>
        </is>
      </c>
      <c r="C554" t="inlineStr">
        <is>
          <t>LINE-S01-PRE-20251020</t>
        </is>
      </c>
      <c r="D554" t="inlineStr">
        <is>
          <t>SHIFT-PRE-20251020</t>
        </is>
      </c>
      <c r="E554" t="inlineStr">
        <is>
          <t>LINE-S01</t>
        </is>
      </c>
      <c r="F554" t="inlineStr">
        <is>
          <t>改善前</t>
        </is>
      </c>
      <c r="G554" s="57" t="n">
        <v>45950</v>
      </c>
      <c r="H554" t="inlineStr">
        <is>
          <t>智能终端系列</t>
        </is>
      </c>
      <c r="I554" t="inlineStr">
        <is>
          <t>KK250</t>
        </is>
      </c>
      <c r="J554" t="inlineStr">
        <is>
          <t>FAILURE</t>
        </is>
      </c>
      <c r="K554" t="inlineStr">
        <is>
          <t>Unplanned</t>
        </is>
      </c>
      <c r="L554" t="inlineStr">
        <is>
          <t>CUTTER</t>
        </is>
      </c>
      <c r="M554" t="inlineStr">
        <is>
          <t>切割/分板工位</t>
        </is>
      </c>
      <c r="N554" t="inlineStr">
        <is>
          <t>MECHANICAL FAILURE</t>
        </is>
      </c>
      <c r="O554" s="59" t="n">
        <v>45950.48125</v>
      </c>
      <c r="P554" s="59" t="n">
        <v>45950.48416666667</v>
      </c>
      <c r="Q554" s="60" t="n">
        <v>4.2</v>
      </c>
      <c r="R554" s="60" t="n">
        <v>0.9114</v>
      </c>
      <c r="S554" t="inlineStr">
        <is>
          <t>团队模拟数据（基于公开单线数据派生）</t>
        </is>
      </c>
      <c r="T554" t="inlineStr">
        <is>
          <t>SIM-v2.2-20260807-20260804</t>
        </is>
      </c>
      <c r="U554" t="inlineStr">
        <is>
          <t>https://zenodo.org/records/17855209</t>
        </is>
      </c>
      <c r="V554" t="inlineStr">
        <is>
          <t>LINE-S01-PRE-20251020</t>
        </is>
      </c>
      <c r="W554" t="inlineStr">
        <is>
          <t>已关联</t>
        </is>
      </c>
      <c r="X554" t="inlineStr">
        <is>
          <t>按班次口径判断</t>
        </is>
      </c>
      <c r="Z554" t="inlineStr">
        <is>
          <t>否</t>
        </is>
      </c>
    </row>
    <row r="555">
      <c r="A555" t="inlineStr">
        <is>
          <t>SIM-STOP-00554</t>
        </is>
      </c>
      <c r="B555" t="inlineStr">
        <is>
          <t>STOP-PRE-00185</t>
        </is>
      </c>
      <c r="C555" t="inlineStr">
        <is>
          <t>LINE-S02-PRE-20251020</t>
        </is>
      </c>
      <c r="D555" t="inlineStr">
        <is>
          <t>SHIFT-PRE-20251020</t>
        </is>
      </c>
      <c r="E555" t="inlineStr">
        <is>
          <t>LINE-S02</t>
        </is>
      </c>
      <c r="F555" t="inlineStr">
        <is>
          <t>改善前</t>
        </is>
      </c>
      <c r="G555" s="57" t="n">
        <v>45950</v>
      </c>
      <c r="H555" t="inlineStr">
        <is>
          <t>视觉设备系列</t>
        </is>
      </c>
      <c r="I555" t="inlineStr">
        <is>
          <t>KK250</t>
        </is>
      </c>
      <c r="J555" t="inlineStr">
        <is>
          <t>FAILURE</t>
        </is>
      </c>
      <c r="K555" t="inlineStr">
        <is>
          <t>Unplanned</t>
        </is>
      </c>
      <c r="L555" t="inlineStr">
        <is>
          <t>CUTTER</t>
        </is>
      </c>
      <c r="M555" t="inlineStr">
        <is>
          <t>切割/分板工位</t>
        </is>
      </c>
      <c r="N555" t="inlineStr">
        <is>
          <t>MECHANICAL FAILURE</t>
        </is>
      </c>
      <c r="O555" s="59" t="n">
        <v>45950.49513888889</v>
      </c>
      <c r="P555" s="59" t="n">
        <v>45950.50048611111</v>
      </c>
      <c r="Q555" s="60" t="n">
        <v>7.7</v>
      </c>
      <c r="R555" s="60" t="n">
        <v>1.6688</v>
      </c>
      <c r="S555" t="inlineStr">
        <is>
          <t>团队模拟数据（基于公开单线数据派生）</t>
        </is>
      </c>
      <c r="T555" t="inlineStr">
        <is>
          <t>SIM-v2.2-20260807-20260804</t>
        </is>
      </c>
      <c r="U555" t="inlineStr">
        <is>
          <t>https://zenodo.org/records/17855209</t>
        </is>
      </c>
      <c r="V555" t="inlineStr">
        <is>
          <t>LINE-S02-PRE-20251020</t>
        </is>
      </c>
      <c r="W555" t="inlineStr">
        <is>
          <t>已关联</t>
        </is>
      </c>
      <c r="X555" t="inlineStr">
        <is>
          <t>按班次口径判断</t>
        </is>
      </c>
      <c r="Z555" t="inlineStr">
        <is>
          <t>否</t>
        </is>
      </c>
    </row>
    <row r="556">
      <c r="A556" t="inlineStr">
        <is>
          <t>SIM-STOP-00555</t>
        </is>
      </c>
      <c r="B556" t="inlineStr">
        <is>
          <t>STOP-PRE-00185</t>
        </is>
      </c>
      <c r="C556" t="inlineStr">
        <is>
          <t>LINE-S03-PRE-20251020</t>
        </is>
      </c>
      <c r="D556" t="inlineStr">
        <is>
          <t>SHIFT-PRE-20251020</t>
        </is>
      </c>
      <c r="E556" t="inlineStr">
        <is>
          <t>LINE-S03</t>
        </is>
      </c>
      <c r="F556" t="inlineStr">
        <is>
          <t>改善前</t>
        </is>
      </c>
      <c r="G556" s="57" t="n">
        <v>45950</v>
      </c>
      <c r="H556" t="inlineStr">
        <is>
          <t>音频模组系列</t>
        </is>
      </c>
      <c r="I556" t="inlineStr">
        <is>
          <t>KK250</t>
        </is>
      </c>
      <c r="J556" t="inlineStr">
        <is>
          <t>FAILURE</t>
        </is>
      </c>
      <c r="K556" t="inlineStr">
        <is>
          <t>Unplanned</t>
        </is>
      </c>
      <c r="L556" t="inlineStr">
        <is>
          <t>CUTTER</t>
        </is>
      </c>
      <c r="M556" t="inlineStr">
        <is>
          <t>切割/分板工位</t>
        </is>
      </c>
      <c r="N556" t="inlineStr">
        <is>
          <t>MECHANICAL FAILURE</t>
        </is>
      </c>
      <c r="O556" s="59" t="n">
        <v>45950.50902777778</v>
      </c>
      <c r="P556" s="59" t="n">
        <v>45950.51229166667</v>
      </c>
      <c r="Q556" s="60" t="n">
        <v>4.7</v>
      </c>
      <c r="R556" s="60" t="n">
        <v>1.029</v>
      </c>
      <c r="S556" t="inlineStr">
        <is>
          <t>团队模拟数据（基于公开单线数据派生）</t>
        </is>
      </c>
      <c r="T556" t="inlineStr">
        <is>
          <t>SIM-v2.2-20260807-20260804</t>
        </is>
      </c>
      <c r="U556" t="inlineStr">
        <is>
          <t>https://zenodo.org/records/17855209</t>
        </is>
      </c>
      <c r="V556" t="inlineStr">
        <is>
          <t>LINE-S03-PRE-20251020</t>
        </is>
      </c>
      <c r="W556" t="inlineStr">
        <is>
          <t>已关联</t>
        </is>
      </c>
      <c r="X556" t="inlineStr">
        <is>
          <t>按班次口径判断</t>
        </is>
      </c>
      <c r="Z556" t="inlineStr">
        <is>
          <t>否</t>
        </is>
      </c>
    </row>
    <row r="557">
      <c r="A557" t="inlineStr">
        <is>
          <t>SIM-STOP-00556</t>
        </is>
      </c>
      <c r="B557" t="inlineStr">
        <is>
          <t>STOP-PRE-00186</t>
        </is>
      </c>
      <c r="C557" t="inlineStr">
        <is>
          <t>LINE-S01-PRE-20251020</t>
        </is>
      </c>
      <c r="D557" t="inlineStr">
        <is>
          <t>SHIFT-PRE-20251020</t>
        </is>
      </c>
      <c r="E557" t="inlineStr">
        <is>
          <t>LINE-S01</t>
        </is>
      </c>
      <c r="F557" t="inlineStr">
        <is>
          <t>改善前</t>
        </is>
      </c>
      <c r="G557" s="57" t="n">
        <v>45950</v>
      </c>
      <c r="H557" t="inlineStr">
        <is>
          <t>智能终端系列</t>
        </is>
      </c>
      <c r="I557" t="inlineStr">
        <is>
          <t>KK200-1</t>
        </is>
      </c>
      <c r="J557" t="inlineStr">
        <is>
          <t>SETUPS-CHANGEOVERS</t>
        </is>
      </c>
      <c r="K557" t="inlineStr">
        <is>
          <t>Planned - Included in OEE</t>
        </is>
      </c>
      <c r="L557" t="inlineStr">
        <is>
          <t>EXTRUDER PRESS</t>
        </is>
      </c>
      <c r="M557" t="inlineStr">
        <is>
          <t>主加工工位</t>
        </is>
      </c>
      <c r="N557" t="inlineStr">
        <is>
          <t>MATERIAL CHANGEOVER</t>
        </is>
      </c>
      <c r="O557" s="59" t="n">
        <v>45950.49097222222</v>
      </c>
      <c r="P557" s="59" t="n">
        <v>45950.49930555555</v>
      </c>
      <c r="Q557" s="60" t="n">
        <v>12</v>
      </c>
      <c r="R557" s="60" t="n">
        <v>0.9284</v>
      </c>
      <c r="S557" t="inlineStr">
        <is>
          <t>团队模拟数据（基于公开单线数据派生）</t>
        </is>
      </c>
      <c r="T557" t="inlineStr">
        <is>
          <t>SIM-v2.2-20260807-20260804</t>
        </is>
      </c>
      <c r="U557" t="inlineStr">
        <is>
          <t>https://zenodo.org/records/17855209</t>
        </is>
      </c>
      <c r="V557" t="inlineStr">
        <is>
          <t>LINE-S01-PRE-20251020</t>
        </is>
      </c>
      <c r="W557" t="inlineStr">
        <is>
          <t>已关联</t>
        </is>
      </c>
      <c r="X557" t="inlineStr">
        <is>
          <t>按班次口径判断</t>
        </is>
      </c>
      <c r="Z557" t="inlineStr">
        <is>
          <t>是</t>
        </is>
      </c>
      <c r="AA557">
        <f>IFERROR(VLOOKUP(N557,'18_换产标准_模拟'!$B$2:$F$4,3,FALSE),"")</f>
        <v/>
      </c>
      <c r="AB557">
        <f>IFERROR(MAX(Q557-AA557,0),"")</f>
        <v/>
      </c>
      <c r="AC557">
        <f>IFERROR(IF(AB557=0,"达标",IF(AB557&lt;=VLOOKUP(N557,'18_换产标准_模拟'!$B$2:$F$4,4,FALSE)-VLOOKUP(N557,'18_换产标准_模拟'!$B$2:$F$4,3,FALSE),"轻微超时",IF(AB557&lt;=VLOOKUP(N557,'18_换产标准_模拟'!$B$2:$F$4,5,FALSE)-VLOOKUP(N557,'18_换产标准_模拟'!$B$2:$F$4,3,FALSE),"超时","严重超时"))),"")</f>
        <v/>
      </c>
      <c r="AD557">
        <f>IFERROR(INDEX('18_换产标准_模拟'!$A$2:$A$4,MATCH(N557,'18_换产标准_模拟'!$B$2:$B$4,0)),"")</f>
        <v/>
      </c>
      <c r="AE557" t="inlineStr">
        <is>
          <t>团队模拟数据</t>
        </is>
      </c>
    </row>
    <row r="558">
      <c r="A558" t="inlineStr">
        <is>
          <t>SIM-STOP-00557</t>
        </is>
      </c>
      <c r="B558" t="inlineStr">
        <is>
          <t>STOP-PRE-00186</t>
        </is>
      </c>
      <c r="C558" t="inlineStr">
        <is>
          <t>LINE-S02-PRE-20251020</t>
        </is>
      </c>
      <c r="D558" t="inlineStr">
        <is>
          <t>SHIFT-PRE-20251020</t>
        </is>
      </c>
      <c r="E558" t="inlineStr">
        <is>
          <t>LINE-S02</t>
        </is>
      </c>
      <c r="F558" t="inlineStr">
        <is>
          <t>改善前</t>
        </is>
      </c>
      <c r="G558" s="57" t="n">
        <v>45950</v>
      </c>
      <c r="H558" t="inlineStr">
        <is>
          <t>视觉设备系列</t>
        </is>
      </c>
      <c r="I558" t="inlineStr">
        <is>
          <t>KK200-1</t>
        </is>
      </c>
      <c r="J558" t="inlineStr">
        <is>
          <t>SETUPS-CHANGEOVERS</t>
        </is>
      </c>
      <c r="K558" t="inlineStr">
        <is>
          <t>Planned - Included in OEE</t>
        </is>
      </c>
      <c r="L558" t="inlineStr">
        <is>
          <t>EXTRUDER PRESS</t>
        </is>
      </c>
      <c r="M558" t="inlineStr">
        <is>
          <t>主加工工位</t>
        </is>
      </c>
      <c r="N558" t="inlineStr">
        <is>
          <t>MATERIAL CHANGEOVER</t>
        </is>
      </c>
      <c r="O558" s="59" t="n">
        <v>45950.50486111111</v>
      </c>
      <c r="P558" s="59" t="n">
        <v>45950.51423611111</v>
      </c>
      <c r="Q558" s="60" t="n">
        <v>13.5</v>
      </c>
      <c r="R558" s="60" t="n">
        <v>1.0483</v>
      </c>
      <c r="S558" t="inlineStr">
        <is>
          <t>团队模拟数据（基于公开单线数据派生）</t>
        </is>
      </c>
      <c r="T558" t="inlineStr">
        <is>
          <t>SIM-v2.2-20260807-20260804</t>
        </is>
      </c>
      <c r="U558" t="inlineStr">
        <is>
          <t>https://zenodo.org/records/17855209</t>
        </is>
      </c>
      <c r="V558" t="inlineStr">
        <is>
          <t>LINE-S02-PRE-20251020</t>
        </is>
      </c>
      <c r="W558" t="inlineStr">
        <is>
          <t>已关联</t>
        </is>
      </c>
      <c r="X558" t="inlineStr">
        <is>
          <t>按班次口径判断</t>
        </is>
      </c>
      <c r="Z558" t="inlineStr">
        <is>
          <t>是</t>
        </is>
      </c>
      <c r="AA558">
        <f>IFERROR(VLOOKUP(N558,'18_换产标准_模拟'!$B$2:$F$4,3,FALSE),"")</f>
        <v/>
      </c>
      <c r="AB558">
        <f>IFERROR(MAX(Q558-AA558,0),"")</f>
        <v/>
      </c>
      <c r="AC558">
        <f>IFERROR(IF(AB558=0,"达标",IF(AB558&lt;=VLOOKUP(N558,'18_换产标准_模拟'!$B$2:$F$4,4,FALSE)-VLOOKUP(N558,'18_换产标准_模拟'!$B$2:$F$4,3,FALSE),"轻微超时",IF(AB558&lt;=VLOOKUP(N558,'18_换产标准_模拟'!$B$2:$F$4,5,FALSE)-VLOOKUP(N558,'18_换产标准_模拟'!$B$2:$F$4,3,FALSE),"超时","严重超时"))),"")</f>
        <v/>
      </c>
      <c r="AD558">
        <f>IFERROR(INDEX('18_换产标准_模拟'!$A$2:$A$4,MATCH(N558,'18_换产标准_模拟'!$B$2:$B$4,0)),"")</f>
        <v/>
      </c>
      <c r="AE558" t="inlineStr">
        <is>
          <t>团队模拟数据</t>
        </is>
      </c>
    </row>
    <row r="559">
      <c r="A559" t="inlineStr">
        <is>
          <t>SIM-STOP-00558</t>
        </is>
      </c>
      <c r="B559" t="inlineStr">
        <is>
          <t>STOP-PRE-00186</t>
        </is>
      </c>
      <c r="C559" t="inlineStr">
        <is>
          <t>LINE-S03-PRE-20251020</t>
        </is>
      </c>
      <c r="D559" t="inlineStr">
        <is>
          <t>SHIFT-PRE-20251020</t>
        </is>
      </c>
      <c r="E559" t="inlineStr">
        <is>
          <t>LINE-S03</t>
        </is>
      </c>
      <c r="F559" t="inlineStr">
        <is>
          <t>改善前</t>
        </is>
      </c>
      <c r="G559" s="57" t="n">
        <v>45950</v>
      </c>
      <c r="H559" t="inlineStr">
        <is>
          <t>音频模组系列</t>
        </is>
      </c>
      <c r="I559" t="inlineStr">
        <is>
          <t>KK200-1</t>
        </is>
      </c>
      <c r="J559" t="inlineStr">
        <is>
          <t>SETUPS-CHANGEOVERS</t>
        </is>
      </c>
      <c r="K559" t="inlineStr">
        <is>
          <t>Planned - Included in OEE</t>
        </is>
      </c>
      <c r="L559" t="inlineStr">
        <is>
          <t>EXTRUDER PRESS</t>
        </is>
      </c>
      <c r="M559" t="inlineStr">
        <is>
          <t>主加工工位</t>
        </is>
      </c>
      <c r="N559" t="inlineStr">
        <is>
          <t>MATERIAL CHANGEOVER</t>
        </is>
      </c>
      <c r="O559" s="59" t="n">
        <v>45950.51875</v>
      </c>
      <c r="P559" s="59" t="n">
        <v>45950.52756944444</v>
      </c>
      <c r="Q559" s="60" t="n">
        <v>12.7</v>
      </c>
      <c r="R559" s="60" t="n">
        <v>0.9833</v>
      </c>
      <c r="S559" t="inlineStr">
        <is>
          <t>团队模拟数据（基于公开单线数据派生）</t>
        </is>
      </c>
      <c r="T559" t="inlineStr">
        <is>
          <t>SIM-v2.2-20260807-20260804</t>
        </is>
      </c>
      <c r="U559" t="inlineStr">
        <is>
          <t>https://zenodo.org/records/17855209</t>
        </is>
      </c>
      <c r="V559" t="inlineStr">
        <is>
          <t>LINE-S03-PRE-20251020</t>
        </is>
      </c>
      <c r="W559" t="inlineStr">
        <is>
          <t>已关联</t>
        </is>
      </c>
      <c r="X559" t="inlineStr">
        <is>
          <t>按班次口径判断</t>
        </is>
      </c>
      <c r="Z559" t="inlineStr">
        <is>
          <t>是</t>
        </is>
      </c>
      <c r="AA559">
        <f>IFERROR(VLOOKUP(N559,'18_换产标准_模拟'!$B$2:$F$4,3,FALSE),"")</f>
        <v/>
      </c>
      <c r="AB559">
        <f>IFERROR(MAX(Q559-AA559,0),"")</f>
        <v/>
      </c>
      <c r="AC559">
        <f>IFERROR(IF(AB559=0,"达标",IF(AB559&lt;=VLOOKUP(N559,'18_换产标准_模拟'!$B$2:$F$4,4,FALSE)-VLOOKUP(N559,'18_换产标准_模拟'!$B$2:$F$4,3,FALSE),"轻微超时",IF(AB559&lt;=VLOOKUP(N559,'18_换产标准_模拟'!$B$2:$F$4,5,FALSE)-VLOOKUP(N559,'18_换产标准_模拟'!$B$2:$F$4,3,FALSE),"超时","严重超时"))),"")</f>
        <v/>
      </c>
      <c r="AD559">
        <f>IFERROR(INDEX('18_换产标准_模拟'!$A$2:$A$4,MATCH(N559,'18_换产标准_模拟'!$B$2:$B$4,0)),"")</f>
        <v/>
      </c>
      <c r="AE559" t="inlineStr">
        <is>
          <t>团队模拟数据</t>
        </is>
      </c>
    </row>
    <row r="560">
      <c r="A560" t="inlineStr">
        <is>
          <t>SIM-STOP-00559</t>
        </is>
      </c>
      <c r="B560" t="inlineStr">
        <is>
          <t>STOP-PRE-00187</t>
        </is>
      </c>
      <c r="C560" t="inlineStr">
        <is>
          <t>LINE-S01-PRE-20251020</t>
        </is>
      </c>
      <c r="D560" t="inlineStr">
        <is>
          <t>SHIFT-PRE-20251020</t>
        </is>
      </c>
      <c r="E560" t="inlineStr">
        <is>
          <t>LINE-S01</t>
        </is>
      </c>
      <c r="F560" t="inlineStr">
        <is>
          <t>改善前</t>
        </is>
      </c>
      <c r="G560" s="57" t="n">
        <v>45950</v>
      </c>
      <c r="H560" t="inlineStr">
        <is>
          <t>智能终端系列</t>
        </is>
      </c>
      <c r="I560" t="inlineStr">
        <is>
          <t>KK200-1</t>
        </is>
      </c>
      <c r="J560" t="inlineStr">
        <is>
          <t>FAILURE</t>
        </is>
      </c>
      <c r="K560" t="inlineStr">
        <is>
          <t>Unplanned</t>
        </is>
      </c>
      <c r="L560" t="inlineStr">
        <is>
          <t>DRYER</t>
        </is>
      </c>
      <c r="M560" t="inlineStr">
        <is>
          <t>烘干/固化工位</t>
        </is>
      </c>
      <c r="N560" t="inlineStr">
        <is>
          <t>AUTOMATION FAILURE</t>
        </is>
      </c>
      <c r="O560" s="59" t="n">
        <v>45950.60972222222</v>
      </c>
      <c r="P560" s="59" t="n">
        <v>45950.61326388889</v>
      </c>
      <c r="Q560" s="60" t="n">
        <v>5.1</v>
      </c>
      <c r="R560" s="60" t="n">
        <v>0.8869</v>
      </c>
      <c r="S560" t="inlineStr">
        <is>
          <t>团队模拟数据（基于公开单线数据派生）</t>
        </is>
      </c>
      <c r="T560" t="inlineStr">
        <is>
          <t>SIM-v2.2-20260807-20260804</t>
        </is>
      </c>
      <c r="U560" t="inlineStr">
        <is>
          <t>https://zenodo.org/records/17855209</t>
        </is>
      </c>
      <c r="V560" t="inlineStr">
        <is>
          <t>LINE-S01-PRE-20251020</t>
        </is>
      </c>
      <c r="W560" t="inlineStr">
        <is>
          <t>已关联</t>
        </is>
      </c>
      <c r="X560" t="inlineStr">
        <is>
          <t>按班次口径判断</t>
        </is>
      </c>
      <c r="Z560" t="inlineStr">
        <is>
          <t>否</t>
        </is>
      </c>
    </row>
    <row r="561">
      <c r="A561" t="inlineStr">
        <is>
          <t>SIM-STOP-00560</t>
        </is>
      </c>
      <c r="B561" t="inlineStr">
        <is>
          <t>STOP-PRE-00187</t>
        </is>
      </c>
      <c r="C561" t="inlineStr">
        <is>
          <t>LINE-S02-PRE-20251020</t>
        </is>
      </c>
      <c r="D561" t="inlineStr">
        <is>
          <t>SHIFT-PRE-20251020</t>
        </is>
      </c>
      <c r="E561" t="inlineStr">
        <is>
          <t>LINE-S02</t>
        </is>
      </c>
      <c r="F561" t="inlineStr">
        <is>
          <t>改善前</t>
        </is>
      </c>
      <c r="G561" s="57" t="n">
        <v>45950</v>
      </c>
      <c r="H561" t="inlineStr">
        <is>
          <t>视觉设备系列</t>
        </is>
      </c>
      <c r="I561" t="inlineStr">
        <is>
          <t>KK200-1</t>
        </is>
      </c>
      <c r="J561" t="inlineStr">
        <is>
          <t>FAILURE</t>
        </is>
      </c>
      <c r="K561" t="inlineStr">
        <is>
          <t>Unplanned</t>
        </is>
      </c>
      <c r="L561" t="inlineStr">
        <is>
          <t>DRYER</t>
        </is>
      </c>
      <c r="M561" t="inlineStr">
        <is>
          <t>烘干/固化工位</t>
        </is>
      </c>
      <c r="N561" t="inlineStr">
        <is>
          <t>AUTOMATION FAILURE</t>
        </is>
      </c>
      <c r="O561" s="59" t="n">
        <v>45950.62361111111</v>
      </c>
      <c r="P561" s="59" t="n">
        <v>45950.62881944444</v>
      </c>
      <c r="Q561" s="60" t="n">
        <v>7.5</v>
      </c>
      <c r="R561" s="60" t="n">
        <v>1.2975</v>
      </c>
      <c r="S561" t="inlineStr">
        <is>
          <t>团队模拟数据（基于公开单线数据派生）</t>
        </is>
      </c>
      <c r="T561" t="inlineStr">
        <is>
          <t>SIM-v2.2-20260807-20260804</t>
        </is>
      </c>
      <c r="U561" t="inlineStr">
        <is>
          <t>https://zenodo.org/records/17855209</t>
        </is>
      </c>
      <c r="V561" t="inlineStr">
        <is>
          <t>LINE-S02-PRE-20251020</t>
        </is>
      </c>
      <c r="W561" t="inlineStr">
        <is>
          <t>已关联</t>
        </is>
      </c>
      <c r="X561" t="inlineStr">
        <is>
          <t>按班次口径判断</t>
        </is>
      </c>
      <c r="Z561" t="inlineStr">
        <is>
          <t>否</t>
        </is>
      </c>
    </row>
    <row r="562">
      <c r="A562" t="inlineStr">
        <is>
          <t>SIM-STOP-00561</t>
        </is>
      </c>
      <c r="B562" t="inlineStr">
        <is>
          <t>STOP-PRE-00187</t>
        </is>
      </c>
      <c r="C562" t="inlineStr">
        <is>
          <t>LINE-S03-PRE-20251020</t>
        </is>
      </c>
      <c r="D562" t="inlineStr">
        <is>
          <t>SHIFT-PRE-20251020</t>
        </is>
      </c>
      <c r="E562" t="inlineStr">
        <is>
          <t>LINE-S03</t>
        </is>
      </c>
      <c r="F562" t="inlineStr">
        <is>
          <t>改善前</t>
        </is>
      </c>
      <c r="G562" s="57" t="n">
        <v>45950</v>
      </c>
      <c r="H562" t="inlineStr">
        <is>
          <t>音频模组系列</t>
        </is>
      </c>
      <c r="I562" t="inlineStr">
        <is>
          <t>KK200-1</t>
        </is>
      </c>
      <c r="J562" t="inlineStr">
        <is>
          <t>FAILURE</t>
        </is>
      </c>
      <c r="K562" t="inlineStr">
        <is>
          <t>Unplanned</t>
        </is>
      </c>
      <c r="L562" t="inlineStr">
        <is>
          <t>DRYER</t>
        </is>
      </c>
      <c r="M562" t="inlineStr">
        <is>
          <t>烘干/固化工位</t>
        </is>
      </c>
      <c r="N562" t="inlineStr">
        <is>
          <t>AUTOMATION FAILURE</t>
        </is>
      </c>
      <c r="O562" s="59" t="n">
        <v>45950.6375</v>
      </c>
      <c r="P562" s="59" t="n">
        <v>45950.64152777778</v>
      </c>
      <c r="Q562" s="60" t="n">
        <v>5.8</v>
      </c>
      <c r="R562" s="60" t="n">
        <v>1.0018</v>
      </c>
      <c r="S562" t="inlineStr">
        <is>
          <t>团队模拟数据（基于公开单线数据派生）</t>
        </is>
      </c>
      <c r="T562" t="inlineStr">
        <is>
          <t>SIM-v2.2-20260807-20260804</t>
        </is>
      </c>
      <c r="U562" t="inlineStr">
        <is>
          <t>https://zenodo.org/records/17855209</t>
        </is>
      </c>
      <c r="V562" t="inlineStr">
        <is>
          <t>LINE-S03-PRE-20251020</t>
        </is>
      </c>
      <c r="W562" t="inlineStr">
        <is>
          <t>已关联</t>
        </is>
      </c>
      <c r="X562" t="inlineStr">
        <is>
          <t>按班次口径判断</t>
        </is>
      </c>
      <c r="Z562" t="inlineStr">
        <is>
          <t>否</t>
        </is>
      </c>
    </row>
    <row r="563">
      <c r="A563" t="inlineStr">
        <is>
          <t>SIM-STOP-00562</t>
        </is>
      </c>
      <c r="B563" t="inlineStr">
        <is>
          <t>STOP-PRE-00188</t>
        </is>
      </c>
      <c r="C563" t="inlineStr">
        <is>
          <t>LINE-S01-PRE-20251020</t>
        </is>
      </c>
      <c r="D563" t="inlineStr">
        <is>
          <t>SHIFT-PRE-20251020</t>
        </is>
      </c>
      <c r="E563" t="inlineStr">
        <is>
          <t>LINE-S01</t>
        </is>
      </c>
      <c r="F563" t="inlineStr">
        <is>
          <t>改善前</t>
        </is>
      </c>
      <c r="G563" s="57" t="n">
        <v>45950</v>
      </c>
      <c r="H563" t="inlineStr">
        <is>
          <t>智能终端系列</t>
        </is>
      </c>
      <c r="I563" t="inlineStr">
        <is>
          <t>KK200-1</t>
        </is>
      </c>
      <c r="J563" t="inlineStr">
        <is>
          <t>FAILURE</t>
        </is>
      </c>
      <c r="K563" t="inlineStr">
        <is>
          <t>Unplanned</t>
        </is>
      </c>
      <c r="L563" t="inlineStr">
        <is>
          <t>HYDRAULIC ELEVATOR (LOADING)</t>
        </is>
      </c>
      <c r="M563" t="inlineStr">
        <is>
          <t>输送系统</t>
        </is>
      </c>
      <c r="N563" t="inlineStr">
        <is>
          <t>MECHANICAL FAILURE</t>
        </is>
      </c>
      <c r="O563" s="59" t="n">
        <v>45950.6625</v>
      </c>
      <c r="P563" s="59" t="n">
        <v>45950.66527777778</v>
      </c>
      <c r="Q563" s="60" t="n">
        <v>4</v>
      </c>
      <c r="R563" s="60" t="n">
        <v>0.9212</v>
      </c>
      <c r="S563" t="inlineStr">
        <is>
          <t>团队模拟数据（基于公开单线数据派生）</t>
        </is>
      </c>
      <c r="T563" t="inlineStr">
        <is>
          <t>SIM-v2.2-20260807-20260804</t>
        </is>
      </c>
      <c r="U563" t="inlineStr">
        <is>
          <t>https://zenodo.org/records/17855209</t>
        </is>
      </c>
      <c r="V563" t="inlineStr">
        <is>
          <t>LINE-S01-PRE-20251020</t>
        </is>
      </c>
      <c r="W563" t="inlineStr">
        <is>
          <t>已关联</t>
        </is>
      </c>
      <c r="X563" t="inlineStr">
        <is>
          <t>按班次口径判断</t>
        </is>
      </c>
      <c r="Z563" t="inlineStr">
        <is>
          <t>否</t>
        </is>
      </c>
    </row>
    <row r="564">
      <c r="A564" t="inlineStr">
        <is>
          <t>SIM-STOP-00563</t>
        </is>
      </c>
      <c r="B564" t="inlineStr">
        <is>
          <t>STOP-PRE-00188</t>
        </is>
      </c>
      <c r="C564" t="inlineStr">
        <is>
          <t>LINE-S02-PRE-20251020</t>
        </is>
      </c>
      <c r="D564" t="inlineStr">
        <is>
          <t>SHIFT-PRE-20251020</t>
        </is>
      </c>
      <c r="E564" t="inlineStr">
        <is>
          <t>LINE-S02</t>
        </is>
      </c>
      <c r="F564" t="inlineStr">
        <is>
          <t>改善前</t>
        </is>
      </c>
      <c r="G564" s="57" t="n">
        <v>45950</v>
      </c>
      <c r="H564" t="inlineStr">
        <is>
          <t>视觉设备系列</t>
        </is>
      </c>
      <c r="I564" t="inlineStr">
        <is>
          <t>KK200-1</t>
        </is>
      </c>
      <c r="J564" t="inlineStr">
        <is>
          <t>FAILURE</t>
        </is>
      </c>
      <c r="K564" t="inlineStr">
        <is>
          <t>Unplanned</t>
        </is>
      </c>
      <c r="L564" t="inlineStr">
        <is>
          <t>HYDRAULIC ELEVATOR (LOADING)</t>
        </is>
      </c>
      <c r="M564" t="inlineStr">
        <is>
          <t>输送系统</t>
        </is>
      </c>
      <c r="N564" t="inlineStr">
        <is>
          <t>MECHANICAL FAILURE</t>
        </is>
      </c>
      <c r="O564" s="59" t="n">
        <v>45950.67638888889</v>
      </c>
      <c r="P564" s="59" t="n">
        <v>45950.68145833333</v>
      </c>
      <c r="Q564" s="60" t="n">
        <v>7.3</v>
      </c>
      <c r="R564" s="60" t="n">
        <v>1.6875</v>
      </c>
      <c r="S564" t="inlineStr">
        <is>
          <t>团队模拟数据（基于公开单线数据派生）</t>
        </is>
      </c>
      <c r="T564" t="inlineStr">
        <is>
          <t>SIM-v2.2-20260807-20260804</t>
        </is>
      </c>
      <c r="U564" t="inlineStr">
        <is>
          <t>https://zenodo.org/records/17855209</t>
        </is>
      </c>
      <c r="V564" t="inlineStr">
        <is>
          <t>LINE-S02-PRE-20251020</t>
        </is>
      </c>
      <c r="W564" t="inlineStr">
        <is>
          <t>已关联</t>
        </is>
      </c>
      <c r="X564" t="inlineStr">
        <is>
          <t>按班次口径判断</t>
        </is>
      </c>
      <c r="Z564" t="inlineStr">
        <is>
          <t>否</t>
        </is>
      </c>
    </row>
    <row r="565">
      <c r="A565" t="inlineStr">
        <is>
          <t>SIM-STOP-00564</t>
        </is>
      </c>
      <c r="B565" t="inlineStr">
        <is>
          <t>STOP-PRE-00188</t>
        </is>
      </c>
      <c r="C565" t="inlineStr">
        <is>
          <t>LINE-S03-PRE-20251020</t>
        </is>
      </c>
      <c r="D565" t="inlineStr">
        <is>
          <t>SHIFT-PRE-20251020</t>
        </is>
      </c>
      <c r="E565" t="inlineStr">
        <is>
          <t>LINE-S03</t>
        </is>
      </c>
      <c r="F565" t="inlineStr">
        <is>
          <t>改善前</t>
        </is>
      </c>
      <c r="G565" s="57" t="n">
        <v>45950</v>
      </c>
      <c r="H565" t="inlineStr">
        <is>
          <t>音频模组系列</t>
        </is>
      </c>
      <c r="I565" t="inlineStr">
        <is>
          <t>KK200-1</t>
        </is>
      </c>
      <c r="J565" t="inlineStr">
        <is>
          <t>FAILURE</t>
        </is>
      </c>
      <c r="K565" t="inlineStr">
        <is>
          <t>Unplanned</t>
        </is>
      </c>
      <c r="L565" t="inlineStr">
        <is>
          <t>HYDRAULIC ELEVATOR (LOADING)</t>
        </is>
      </c>
      <c r="M565" t="inlineStr">
        <is>
          <t>输送系统</t>
        </is>
      </c>
      <c r="N565" t="inlineStr">
        <is>
          <t>MECHANICAL FAILURE</t>
        </is>
      </c>
      <c r="O565" s="59" t="n">
        <v>45950.69027777778</v>
      </c>
      <c r="P565" s="59" t="n">
        <v>45950.69305555556</v>
      </c>
      <c r="Q565" s="60" t="n">
        <v>4</v>
      </c>
      <c r="R565" s="60" t="n">
        <v>0.9364</v>
      </c>
      <c r="S565" t="inlineStr">
        <is>
          <t>团队模拟数据（基于公开单线数据派生）</t>
        </is>
      </c>
      <c r="T565" t="inlineStr">
        <is>
          <t>SIM-v2.2-20260807-20260804</t>
        </is>
      </c>
      <c r="U565" t="inlineStr">
        <is>
          <t>https://zenodo.org/records/17855209</t>
        </is>
      </c>
      <c r="V565" t="inlineStr">
        <is>
          <t>LINE-S03-PRE-20251020</t>
        </is>
      </c>
      <c r="W565" t="inlineStr">
        <is>
          <t>已关联</t>
        </is>
      </c>
      <c r="X565" t="inlineStr">
        <is>
          <t>按班次口径判断</t>
        </is>
      </c>
      <c r="Z565" t="inlineStr">
        <is>
          <t>否</t>
        </is>
      </c>
    </row>
    <row r="566">
      <c r="A566" t="inlineStr">
        <is>
          <t>SIM-STOP-00565</t>
        </is>
      </c>
      <c r="B566" t="inlineStr">
        <is>
          <t>STOP-PRE-00189</t>
        </is>
      </c>
      <c r="C566" t="inlineStr">
        <is>
          <t>LINE-S01-PRE-20251020</t>
        </is>
      </c>
      <c r="D566" t="inlineStr">
        <is>
          <t>SHIFT-PRE-20251020</t>
        </is>
      </c>
      <c r="E566" t="inlineStr">
        <is>
          <t>LINE-S01</t>
        </is>
      </c>
      <c r="F566" t="inlineStr">
        <is>
          <t>改善前</t>
        </is>
      </c>
      <c r="G566" s="57" t="n">
        <v>45950</v>
      </c>
      <c r="H566" t="inlineStr">
        <is>
          <t>智能终端系列</t>
        </is>
      </c>
      <c r="I566" t="inlineStr">
        <is>
          <t>KK200-1</t>
        </is>
      </c>
      <c r="J566" t="inlineStr">
        <is>
          <t>FAILURE</t>
        </is>
      </c>
      <c r="K566" t="inlineStr">
        <is>
          <t>Unplanned</t>
        </is>
      </c>
      <c r="L566" t="inlineStr">
        <is>
          <t>DRYER</t>
        </is>
      </c>
      <c r="M566" t="inlineStr">
        <is>
          <t>烘干/固化工位</t>
        </is>
      </c>
      <c r="N566" t="inlineStr">
        <is>
          <t>AUTOMATION FAILURE</t>
        </is>
      </c>
      <c r="O566" s="59" t="n">
        <v>45950.67638888889</v>
      </c>
      <c r="P566" s="59" t="n">
        <v>45950.67965277778</v>
      </c>
      <c r="Q566" s="60" t="n">
        <v>4.7</v>
      </c>
      <c r="R566" s="60" t="n">
        <v>0.8624000000000001</v>
      </c>
      <c r="S566" t="inlineStr">
        <is>
          <t>团队模拟数据（基于公开单线数据派生）</t>
        </is>
      </c>
      <c r="T566" t="inlineStr">
        <is>
          <t>SIM-v2.2-20260807-20260804</t>
        </is>
      </c>
      <c r="U566" t="inlineStr">
        <is>
          <t>https://zenodo.org/records/17855209</t>
        </is>
      </c>
      <c r="V566" t="inlineStr">
        <is>
          <t>LINE-S01-PRE-20251020</t>
        </is>
      </c>
      <c r="W566" t="inlineStr">
        <is>
          <t>已关联</t>
        </is>
      </c>
      <c r="X566" t="inlineStr">
        <is>
          <t>按班次口径判断</t>
        </is>
      </c>
      <c r="Z566" t="inlineStr">
        <is>
          <t>否</t>
        </is>
      </c>
    </row>
    <row r="567">
      <c r="A567" t="inlineStr">
        <is>
          <t>SIM-STOP-00566</t>
        </is>
      </c>
      <c r="B567" t="inlineStr">
        <is>
          <t>STOP-PRE-00189</t>
        </is>
      </c>
      <c r="C567" t="inlineStr">
        <is>
          <t>LINE-S02-PRE-20251020</t>
        </is>
      </c>
      <c r="D567" t="inlineStr">
        <is>
          <t>SHIFT-PRE-20251020</t>
        </is>
      </c>
      <c r="E567" t="inlineStr">
        <is>
          <t>LINE-S02</t>
        </is>
      </c>
      <c r="F567" t="inlineStr">
        <is>
          <t>改善前</t>
        </is>
      </c>
      <c r="G567" s="57" t="n">
        <v>45950</v>
      </c>
      <c r="H567" t="inlineStr">
        <is>
          <t>视觉设备系列</t>
        </is>
      </c>
      <c r="I567" t="inlineStr">
        <is>
          <t>KK200-1</t>
        </is>
      </c>
      <c r="J567" t="inlineStr">
        <is>
          <t>FAILURE</t>
        </is>
      </c>
      <c r="K567" t="inlineStr">
        <is>
          <t>Unplanned</t>
        </is>
      </c>
      <c r="L567" t="inlineStr">
        <is>
          <t>DRYER</t>
        </is>
      </c>
      <c r="M567" t="inlineStr">
        <is>
          <t>烘干/固化工位</t>
        </is>
      </c>
      <c r="N567" t="inlineStr">
        <is>
          <t>AUTOMATION FAILURE</t>
        </is>
      </c>
      <c r="O567" s="59" t="n">
        <v>45950.69027777778</v>
      </c>
      <c r="P567" s="59" t="n">
        <v>45950.695625</v>
      </c>
      <c r="Q567" s="60" t="n">
        <v>7.7</v>
      </c>
      <c r="R567" s="60" t="n">
        <v>1.4025</v>
      </c>
      <c r="S567" t="inlineStr">
        <is>
          <t>团队模拟数据（基于公开单线数据派生）</t>
        </is>
      </c>
      <c r="T567" t="inlineStr">
        <is>
          <t>SIM-v2.2-20260807-20260804</t>
        </is>
      </c>
      <c r="U567" t="inlineStr">
        <is>
          <t>https://zenodo.org/records/17855209</t>
        </is>
      </c>
      <c r="V567" t="inlineStr">
        <is>
          <t>LINE-S02-PRE-20251020</t>
        </is>
      </c>
      <c r="W567" t="inlineStr">
        <is>
          <t>已关联</t>
        </is>
      </c>
      <c r="X567" t="inlineStr">
        <is>
          <t>按班次口径判断</t>
        </is>
      </c>
      <c r="Z567" t="inlineStr">
        <is>
          <t>否</t>
        </is>
      </c>
    </row>
    <row r="568">
      <c r="A568" t="inlineStr">
        <is>
          <t>SIM-STOP-00567</t>
        </is>
      </c>
      <c r="B568" t="inlineStr">
        <is>
          <t>STOP-PRE-00189</t>
        </is>
      </c>
      <c r="C568" t="inlineStr">
        <is>
          <t>LINE-S03-PRE-20251020</t>
        </is>
      </c>
      <c r="D568" t="inlineStr">
        <is>
          <t>SHIFT-PRE-20251020</t>
        </is>
      </c>
      <c r="E568" t="inlineStr">
        <is>
          <t>LINE-S03</t>
        </is>
      </c>
      <c r="F568" t="inlineStr">
        <is>
          <t>改善前</t>
        </is>
      </c>
      <c r="G568" s="57" t="n">
        <v>45950</v>
      </c>
      <c r="H568" t="inlineStr">
        <is>
          <t>音频模组系列</t>
        </is>
      </c>
      <c r="I568" t="inlineStr">
        <is>
          <t>KK200-1</t>
        </is>
      </c>
      <c r="J568" t="inlineStr">
        <is>
          <t>FAILURE</t>
        </is>
      </c>
      <c r="K568" t="inlineStr">
        <is>
          <t>Unplanned</t>
        </is>
      </c>
      <c r="L568" t="inlineStr">
        <is>
          <t>DRYER</t>
        </is>
      </c>
      <c r="M568" t="inlineStr">
        <is>
          <t>烘干/固化工位</t>
        </is>
      </c>
      <c r="N568" t="inlineStr">
        <is>
          <t>AUTOMATION FAILURE</t>
        </is>
      </c>
      <c r="O568" s="59" t="n">
        <v>45950.70416666667</v>
      </c>
      <c r="P568" s="59" t="n">
        <v>45950.70791666667</v>
      </c>
      <c r="Q568" s="60" t="n">
        <v>5.4</v>
      </c>
      <c r="R568" s="60" t="n">
        <v>0.9746</v>
      </c>
      <c r="S568" t="inlineStr">
        <is>
          <t>团队模拟数据（基于公开单线数据派生）</t>
        </is>
      </c>
      <c r="T568" t="inlineStr">
        <is>
          <t>SIM-v2.2-20260807-20260804</t>
        </is>
      </c>
      <c r="U568" t="inlineStr">
        <is>
          <t>https://zenodo.org/records/17855209</t>
        </is>
      </c>
      <c r="V568" t="inlineStr">
        <is>
          <t>LINE-S03-PRE-20251020</t>
        </is>
      </c>
      <c r="W568" t="inlineStr">
        <is>
          <t>已关联</t>
        </is>
      </c>
      <c r="X568" t="inlineStr">
        <is>
          <t>按班次口径判断</t>
        </is>
      </c>
      <c r="Z568" t="inlineStr">
        <is>
          <t>否</t>
        </is>
      </c>
    </row>
    <row r="569">
      <c r="A569" t="inlineStr">
        <is>
          <t>SIM-STOP-00568</t>
        </is>
      </c>
      <c r="B569" t="inlineStr">
        <is>
          <t>STOP-PRE-00190</t>
        </is>
      </c>
      <c r="C569" t="inlineStr">
        <is>
          <t>LINE-S01-PRE-20251020</t>
        </is>
      </c>
      <c r="D569" t="inlineStr">
        <is>
          <t>SHIFT-PRE-20251020</t>
        </is>
      </c>
      <c r="E569" t="inlineStr">
        <is>
          <t>LINE-S01</t>
        </is>
      </c>
      <c r="F569" t="inlineStr">
        <is>
          <t>改善前</t>
        </is>
      </c>
      <c r="G569" s="57" t="n">
        <v>45950</v>
      </c>
      <c r="H569" t="inlineStr">
        <is>
          <t>智能终端系列</t>
        </is>
      </c>
      <c r="I569" t="inlineStr">
        <is>
          <t>KK200-1</t>
        </is>
      </c>
      <c r="J569" t="inlineStr">
        <is>
          <t>FAILURE</t>
        </is>
      </c>
      <c r="K569" t="inlineStr">
        <is>
          <t>Unplanned</t>
        </is>
      </c>
      <c r="L569" t="inlineStr">
        <is>
          <t>HACKING STATION</t>
        </is>
      </c>
      <c r="M569" t="inlineStr">
        <is>
          <t>上下料工位</t>
        </is>
      </c>
      <c r="N569" t="inlineStr">
        <is>
          <t>AUTOMATION FAILURE</t>
        </is>
      </c>
      <c r="O569" s="59" t="n">
        <v>45950.7125</v>
      </c>
      <c r="P569" s="59" t="n">
        <v>45950.71951388889</v>
      </c>
      <c r="Q569" s="60" t="n">
        <v>10.1</v>
      </c>
      <c r="R569" s="60" t="n">
        <v>0.8967000000000001</v>
      </c>
      <c r="S569" t="inlineStr">
        <is>
          <t>团队模拟数据（基于公开单线数据派生）</t>
        </is>
      </c>
      <c r="T569" t="inlineStr">
        <is>
          <t>SIM-v2.2-20260807-20260804</t>
        </is>
      </c>
      <c r="U569" t="inlineStr">
        <is>
          <t>https://zenodo.org/records/17855209</t>
        </is>
      </c>
      <c r="V569" t="inlineStr">
        <is>
          <t>LINE-S01-PRE-20251020</t>
        </is>
      </c>
      <c r="W569" t="inlineStr">
        <is>
          <t>已关联</t>
        </is>
      </c>
      <c r="X569" t="inlineStr">
        <is>
          <t>按班次口径判断</t>
        </is>
      </c>
      <c r="Z569" t="inlineStr">
        <is>
          <t>否</t>
        </is>
      </c>
    </row>
    <row r="570">
      <c r="A570" t="inlineStr">
        <is>
          <t>SIM-STOP-00569</t>
        </is>
      </c>
      <c r="B570" t="inlineStr">
        <is>
          <t>STOP-PRE-00190</t>
        </is>
      </c>
      <c r="C570" t="inlineStr">
        <is>
          <t>LINE-S02-PRE-20251020</t>
        </is>
      </c>
      <c r="D570" t="inlineStr">
        <is>
          <t>SHIFT-PRE-20251020</t>
        </is>
      </c>
      <c r="E570" t="inlineStr">
        <is>
          <t>LINE-S02</t>
        </is>
      </c>
      <c r="F570" t="inlineStr">
        <is>
          <t>改善前</t>
        </is>
      </c>
      <c r="G570" s="57" t="n">
        <v>45950</v>
      </c>
      <c r="H570" t="inlineStr">
        <is>
          <t>视觉设备系列</t>
        </is>
      </c>
      <c r="I570" t="inlineStr">
        <is>
          <t>KK200-1</t>
        </is>
      </c>
      <c r="J570" t="inlineStr">
        <is>
          <t>FAILURE</t>
        </is>
      </c>
      <c r="K570" t="inlineStr">
        <is>
          <t>Unplanned</t>
        </is>
      </c>
      <c r="L570" t="inlineStr">
        <is>
          <t>HACKING STATION</t>
        </is>
      </c>
      <c r="M570" t="inlineStr">
        <is>
          <t>上下料工位</t>
        </is>
      </c>
      <c r="N570" t="inlineStr">
        <is>
          <t>AUTOMATION FAILURE</t>
        </is>
      </c>
      <c r="O570" s="59" t="n">
        <v>45950.72638888889</v>
      </c>
      <c r="P570" s="59" t="n">
        <v>45950.73666666666</v>
      </c>
      <c r="Q570" s="60" t="n">
        <v>14.8</v>
      </c>
      <c r="R570" s="60" t="n">
        <v>1.3125</v>
      </c>
      <c r="S570" t="inlineStr">
        <is>
          <t>团队模拟数据（基于公开单线数据派生）</t>
        </is>
      </c>
      <c r="T570" t="inlineStr">
        <is>
          <t>SIM-v2.2-20260807-20260804</t>
        </is>
      </c>
      <c r="U570" t="inlineStr">
        <is>
          <t>https://zenodo.org/records/17855209</t>
        </is>
      </c>
      <c r="V570" t="inlineStr">
        <is>
          <t>LINE-S02-PRE-20251020</t>
        </is>
      </c>
      <c r="W570" t="inlineStr">
        <is>
          <t>已关联</t>
        </is>
      </c>
      <c r="X570" t="inlineStr">
        <is>
          <t>按班次口径判断</t>
        </is>
      </c>
      <c r="Z570" t="inlineStr">
        <is>
          <t>否</t>
        </is>
      </c>
    </row>
    <row r="571">
      <c r="A571" t="inlineStr">
        <is>
          <t>SIM-STOP-00570</t>
        </is>
      </c>
      <c r="B571" t="inlineStr">
        <is>
          <t>STOP-PRE-00190</t>
        </is>
      </c>
      <c r="C571" t="inlineStr">
        <is>
          <t>LINE-S03-PRE-20251020</t>
        </is>
      </c>
      <c r="D571" t="inlineStr">
        <is>
          <t>SHIFT-PRE-20251020</t>
        </is>
      </c>
      <c r="E571" t="inlineStr">
        <is>
          <t>LINE-S03</t>
        </is>
      </c>
      <c r="F571" t="inlineStr">
        <is>
          <t>改善前</t>
        </is>
      </c>
      <c r="G571" s="57" t="n">
        <v>45950</v>
      </c>
      <c r="H571" t="inlineStr">
        <is>
          <t>音频模组系列</t>
        </is>
      </c>
      <c r="I571" t="inlineStr">
        <is>
          <t>KK200-1</t>
        </is>
      </c>
      <c r="J571" t="inlineStr">
        <is>
          <t>FAILURE</t>
        </is>
      </c>
      <c r="K571" t="inlineStr">
        <is>
          <t>Unplanned</t>
        </is>
      </c>
      <c r="L571" t="inlineStr">
        <is>
          <t>HACKING STATION</t>
        </is>
      </c>
      <c r="M571" t="inlineStr">
        <is>
          <t>上下料工位</t>
        </is>
      </c>
      <c r="N571" t="inlineStr">
        <is>
          <t>AUTOMATION FAILURE</t>
        </is>
      </c>
      <c r="O571" s="59" t="n">
        <v>45950.74027777778</v>
      </c>
      <c r="P571" s="59" t="n">
        <v>45950.74930555555</v>
      </c>
      <c r="Q571" s="60" t="n">
        <v>13</v>
      </c>
      <c r="R571" s="60" t="n">
        <v>1.1544</v>
      </c>
      <c r="S571" t="inlineStr">
        <is>
          <t>团队模拟数据（基于公开单线数据派生）</t>
        </is>
      </c>
      <c r="T571" t="inlineStr">
        <is>
          <t>SIM-v2.2-20260807-20260804</t>
        </is>
      </c>
      <c r="U571" t="inlineStr">
        <is>
          <t>https://zenodo.org/records/17855209</t>
        </is>
      </c>
      <c r="V571" t="inlineStr">
        <is>
          <t>LINE-S03-PRE-20251020</t>
        </is>
      </c>
      <c r="W571" t="inlineStr">
        <is>
          <t>已关联</t>
        </is>
      </c>
      <c r="X571" t="inlineStr">
        <is>
          <t>按班次口径判断</t>
        </is>
      </c>
      <c r="Z571" t="inlineStr">
        <is>
          <t>否</t>
        </is>
      </c>
    </row>
    <row r="572">
      <c r="A572" t="inlineStr">
        <is>
          <t>SIM-STOP-00571</t>
        </is>
      </c>
      <c r="B572" t="inlineStr">
        <is>
          <t>STOP-PRE-00191</t>
        </is>
      </c>
      <c r="C572" t="inlineStr">
        <is>
          <t>LINE-S01-PRE-20251020</t>
        </is>
      </c>
      <c r="D572" t="inlineStr">
        <is>
          <t>SHIFT-PRE-20251020</t>
        </is>
      </c>
      <c r="E572" t="inlineStr">
        <is>
          <t>LINE-S01</t>
        </is>
      </c>
      <c r="F572" t="inlineStr">
        <is>
          <t>改善前</t>
        </is>
      </c>
      <c r="G572" s="57" t="n">
        <v>45950</v>
      </c>
      <c r="H572" t="inlineStr">
        <is>
          <t>智能终端系列</t>
        </is>
      </c>
      <c r="I572" t="inlineStr">
        <is>
          <t>KK200-1</t>
        </is>
      </c>
      <c r="J572" t="inlineStr">
        <is>
          <t>FAILURE</t>
        </is>
      </c>
      <c r="K572" t="inlineStr">
        <is>
          <t>Unplanned</t>
        </is>
      </c>
      <c r="L572" t="inlineStr">
        <is>
          <t>DRYER</t>
        </is>
      </c>
      <c r="M572" t="inlineStr">
        <is>
          <t>烘干/固化工位</t>
        </is>
      </c>
      <c r="N572" t="inlineStr">
        <is>
          <t>AUTOMATION FAILURE</t>
        </is>
      </c>
      <c r="O572" s="59" t="n">
        <v>45950.73402777778</v>
      </c>
      <c r="P572" s="59" t="n">
        <v>45950.73756944444</v>
      </c>
      <c r="Q572" s="60" t="n">
        <v>5.1</v>
      </c>
      <c r="R572" s="60" t="n">
        <v>0.8379</v>
      </c>
      <c r="S572" t="inlineStr">
        <is>
          <t>团队模拟数据（基于公开单线数据派生）</t>
        </is>
      </c>
      <c r="T572" t="inlineStr">
        <is>
          <t>SIM-v2.2-20260807-20260804</t>
        </is>
      </c>
      <c r="U572" t="inlineStr">
        <is>
          <t>https://zenodo.org/records/17855209</t>
        </is>
      </c>
      <c r="V572" t="inlineStr">
        <is>
          <t>LINE-S01-PRE-20251020</t>
        </is>
      </c>
      <c r="W572" t="inlineStr">
        <is>
          <t>已关联</t>
        </is>
      </c>
      <c r="X572" t="inlineStr">
        <is>
          <t>按班次口径判断</t>
        </is>
      </c>
      <c r="Z572" t="inlineStr">
        <is>
          <t>否</t>
        </is>
      </c>
    </row>
    <row r="573">
      <c r="A573" t="inlineStr">
        <is>
          <t>SIM-STOP-00572</t>
        </is>
      </c>
      <c r="B573" t="inlineStr">
        <is>
          <t>STOP-PRE-00191</t>
        </is>
      </c>
      <c r="C573" t="inlineStr">
        <is>
          <t>LINE-S02-PRE-20251020</t>
        </is>
      </c>
      <c r="D573" t="inlineStr">
        <is>
          <t>SHIFT-PRE-20251020</t>
        </is>
      </c>
      <c r="E573" t="inlineStr">
        <is>
          <t>LINE-S02</t>
        </is>
      </c>
      <c r="F573" t="inlineStr">
        <is>
          <t>改善前</t>
        </is>
      </c>
      <c r="G573" s="57" t="n">
        <v>45950</v>
      </c>
      <c r="H573" t="inlineStr">
        <is>
          <t>视觉设备系列</t>
        </is>
      </c>
      <c r="I573" t="inlineStr">
        <is>
          <t>KK200-1</t>
        </is>
      </c>
      <c r="J573" t="inlineStr">
        <is>
          <t>FAILURE</t>
        </is>
      </c>
      <c r="K573" t="inlineStr">
        <is>
          <t>Unplanned</t>
        </is>
      </c>
      <c r="L573" t="inlineStr">
        <is>
          <t>DRYER</t>
        </is>
      </c>
      <c r="M573" t="inlineStr">
        <is>
          <t>烘干/固化工位</t>
        </is>
      </c>
      <c r="N573" t="inlineStr">
        <is>
          <t>AUTOMATION FAILURE</t>
        </is>
      </c>
      <c r="O573" s="59" t="n">
        <v>45950.74791666667</v>
      </c>
      <c r="P573" s="59" t="n">
        <v>45950.75368055556</v>
      </c>
      <c r="Q573" s="60" t="n">
        <v>8.300000000000001</v>
      </c>
      <c r="R573" s="60" t="n">
        <v>1.365</v>
      </c>
      <c r="S573" t="inlineStr">
        <is>
          <t>团队模拟数据（基于公开单线数据派生）</t>
        </is>
      </c>
      <c r="T573" t="inlineStr">
        <is>
          <t>SIM-v2.2-20260807-20260804</t>
        </is>
      </c>
      <c r="U573" t="inlineStr">
        <is>
          <t>https://zenodo.org/records/17855209</t>
        </is>
      </c>
      <c r="V573" t="inlineStr">
        <is>
          <t>LINE-S02-PRE-20251020</t>
        </is>
      </c>
      <c r="W573" t="inlineStr">
        <is>
          <t>已关联</t>
        </is>
      </c>
      <c r="X573" t="inlineStr">
        <is>
          <t>按班次口径判断</t>
        </is>
      </c>
      <c r="Z573" t="inlineStr">
        <is>
          <t>否</t>
        </is>
      </c>
    </row>
    <row r="574">
      <c r="A574" t="inlineStr">
        <is>
          <t>SIM-STOP-00573</t>
        </is>
      </c>
      <c r="B574" t="inlineStr">
        <is>
          <t>STOP-PRE-00191</t>
        </is>
      </c>
      <c r="C574" t="inlineStr">
        <is>
          <t>LINE-S03-PRE-20251020</t>
        </is>
      </c>
      <c r="D574" t="inlineStr">
        <is>
          <t>SHIFT-PRE-20251020</t>
        </is>
      </c>
      <c r="E574" t="inlineStr">
        <is>
          <t>LINE-S03</t>
        </is>
      </c>
      <c r="F574" t="inlineStr">
        <is>
          <t>改善前</t>
        </is>
      </c>
      <c r="G574" s="57" t="n">
        <v>45950</v>
      </c>
      <c r="H574" t="inlineStr">
        <is>
          <t>音频模组系列</t>
        </is>
      </c>
      <c r="I574" t="inlineStr">
        <is>
          <t>KK200-1</t>
        </is>
      </c>
      <c r="J574" t="inlineStr">
        <is>
          <t>FAILURE</t>
        </is>
      </c>
      <c r="K574" t="inlineStr">
        <is>
          <t>Unplanned</t>
        </is>
      </c>
      <c r="L574" t="inlineStr">
        <is>
          <t>DRYER</t>
        </is>
      </c>
      <c r="M574" t="inlineStr">
        <is>
          <t>烘干/固化工位</t>
        </is>
      </c>
      <c r="N574" t="inlineStr">
        <is>
          <t>AUTOMATION FAILURE</t>
        </is>
      </c>
      <c r="O574" s="59" t="n">
        <v>45950.76180555556</v>
      </c>
      <c r="P574" s="59" t="n">
        <v>45950.76583333333</v>
      </c>
      <c r="Q574" s="60" t="n">
        <v>5.8</v>
      </c>
      <c r="R574" s="60" t="n">
        <v>0.9473</v>
      </c>
      <c r="S574" t="inlineStr">
        <is>
          <t>团队模拟数据（基于公开单线数据派生）</t>
        </is>
      </c>
      <c r="T574" t="inlineStr">
        <is>
          <t>SIM-v2.2-20260807-20260804</t>
        </is>
      </c>
      <c r="U574" t="inlineStr">
        <is>
          <t>https://zenodo.org/records/17855209</t>
        </is>
      </c>
      <c r="V574" t="inlineStr">
        <is>
          <t>LINE-S03-PRE-20251020</t>
        </is>
      </c>
      <c r="W574" t="inlineStr">
        <is>
          <t>已关联</t>
        </is>
      </c>
      <c r="X574" t="inlineStr">
        <is>
          <t>按班次口径判断</t>
        </is>
      </c>
      <c r="Z574" t="inlineStr">
        <is>
          <t>否</t>
        </is>
      </c>
    </row>
    <row r="575">
      <c r="A575" t="inlineStr">
        <is>
          <t>SIM-STOP-00574</t>
        </is>
      </c>
      <c r="B575" t="inlineStr">
        <is>
          <t>STOP-PRE-00192</t>
        </is>
      </c>
      <c r="C575" t="inlineStr">
        <is>
          <t>LINE-S01-PRE-20251020</t>
        </is>
      </c>
      <c r="D575" t="inlineStr">
        <is>
          <t>SHIFT-PRE-20251020</t>
        </is>
      </c>
      <c r="E575" t="inlineStr">
        <is>
          <t>LINE-S01</t>
        </is>
      </c>
      <c r="F575" t="inlineStr">
        <is>
          <t>改善前</t>
        </is>
      </c>
      <c r="G575" s="57" t="n">
        <v>45950</v>
      </c>
      <c r="H575" t="inlineStr">
        <is>
          <t>智能终端系列</t>
        </is>
      </c>
      <c r="I575" t="inlineStr">
        <is>
          <t>KK200-1</t>
        </is>
      </c>
      <c r="J575" t="inlineStr">
        <is>
          <t>FAILURE</t>
        </is>
      </c>
      <c r="K575" t="inlineStr">
        <is>
          <t>Unplanned</t>
        </is>
      </c>
      <c r="L575" t="inlineStr">
        <is>
          <t>DRYER</t>
        </is>
      </c>
      <c r="M575" t="inlineStr">
        <is>
          <t>烘干/固化工位</t>
        </is>
      </c>
      <c r="N575" t="inlineStr">
        <is>
          <t>AUTOMATION FAILURE</t>
        </is>
      </c>
      <c r="O575" s="59" t="n">
        <v>45950.77708333333</v>
      </c>
      <c r="P575" s="59" t="n">
        <v>45950.78111111111</v>
      </c>
      <c r="Q575" s="60" t="n">
        <v>5.8</v>
      </c>
      <c r="R575" s="60" t="n">
        <v>0.8722</v>
      </c>
      <c r="S575" t="inlineStr">
        <is>
          <t>团队模拟数据（基于公开单线数据派生）</t>
        </is>
      </c>
      <c r="T575" t="inlineStr">
        <is>
          <t>SIM-v2.2-20260807-20260804</t>
        </is>
      </c>
      <c r="U575" t="inlineStr">
        <is>
          <t>https://zenodo.org/records/17855209</t>
        </is>
      </c>
      <c r="V575" t="inlineStr">
        <is>
          <t>LINE-S01-PRE-20251020</t>
        </is>
      </c>
      <c r="W575" t="inlineStr">
        <is>
          <t>已关联</t>
        </is>
      </c>
      <c r="X575" t="inlineStr">
        <is>
          <t>按班次口径判断</t>
        </is>
      </c>
      <c r="Z575" t="inlineStr">
        <is>
          <t>否</t>
        </is>
      </c>
    </row>
    <row r="576">
      <c r="A576" t="inlineStr">
        <is>
          <t>SIM-STOP-00575</t>
        </is>
      </c>
      <c r="B576" t="inlineStr">
        <is>
          <t>STOP-PRE-00192</t>
        </is>
      </c>
      <c r="C576" t="inlineStr">
        <is>
          <t>LINE-S02-PRE-20251020</t>
        </is>
      </c>
      <c r="D576" t="inlineStr">
        <is>
          <t>SHIFT-PRE-20251020</t>
        </is>
      </c>
      <c r="E576" t="inlineStr">
        <is>
          <t>LINE-S02</t>
        </is>
      </c>
      <c r="F576" t="inlineStr">
        <is>
          <t>改善前</t>
        </is>
      </c>
      <c r="G576" s="57" t="n">
        <v>45950</v>
      </c>
      <c r="H576" t="inlineStr">
        <is>
          <t>视觉设备系列</t>
        </is>
      </c>
      <c r="I576" t="inlineStr">
        <is>
          <t>KK200-1</t>
        </is>
      </c>
      <c r="J576" t="inlineStr">
        <is>
          <t>FAILURE</t>
        </is>
      </c>
      <c r="K576" t="inlineStr">
        <is>
          <t>Unplanned</t>
        </is>
      </c>
      <c r="L576" t="inlineStr">
        <is>
          <t>DRYER</t>
        </is>
      </c>
      <c r="M576" t="inlineStr">
        <is>
          <t>烘干/固化工位</t>
        </is>
      </c>
      <c r="N576" t="inlineStr">
        <is>
          <t>AUTOMATION FAILURE</t>
        </is>
      </c>
      <c r="O576" s="59" t="n">
        <v>45950.79097222222</v>
      </c>
      <c r="P576" s="59" t="n">
        <v>45950.7975</v>
      </c>
      <c r="Q576" s="60" t="n">
        <v>9.4</v>
      </c>
      <c r="R576" s="60" t="n">
        <v>1.4175</v>
      </c>
      <c r="S576" t="inlineStr">
        <is>
          <t>团队模拟数据（基于公开单线数据派生）</t>
        </is>
      </c>
      <c r="T576" t="inlineStr">
        <is>
          <t>SIM-v2.2-20260807-20260804</t>
        </is>
      </c>
      <c r="U576" t="inlineStr">
        <is>
          <t>https://zenodo.org/records/17855209</t>
        </is>
      </c>
      <c r="V576" t="inlineStr">
        <is>
          <t>LINE-S02-PRE-20251020</t>
        </is>
      </c>
      <c r="W576" t="inlineStr">
        <is>
          <t>已关联</t>
        </is>
      </c>
      <c r="X576" t="inlineStr">
        <is>
          <t>按班次口径判断</t>
        </is>
      </c>
      <c r="Z576" t="inlineStr">
        <is>
          <t>否</t>
        </is>
      </c>
    </row>
    <row r="577">
      <c r="A577" t="inlineStr">
        <is>
          <t>SIM-STOP-00576</t>
        </is>
      </c>
      <c r="B577" t="inlineStr">
        <is>
          <t>STOP-PRE-00192</t>
        </is>
      </c>
      <c r="C577" t="inlineStr">
        <is>
          <t>LINE-S03-PRE-20251020</t>
        </is>
      </c>
      <c r="D577" t="inlineStr">
        <is>
          <t>SHIFT-PRE-20251020</t>
        </is>
      </c>
      <c r="E577" t="inlineStr">
        <is>
          <t>LINE-S03</t>
        </is>
      </c>
      <c r="F577" t="inlineStr">
        <is>
          <t>改善前</t>
        </is>
      </c>
      <c r="G577" s="57" t="n">
        <v>45950</v>
      </c>
      <c r="H577" t="inlineStr">
        <is>
          <t>音频模组系列</t>
        </is>
      </c>
      <c r="I577" t="inlineStr">
        <is>
          <t>KK200-1</t>
        </is>
      </c>
      <c r="J577" t="inlineStr">
        <is>
          <t>FAILURE</t>
        </is>
      </c>
      <c r="K577" t="inlineStr">
        <is>
          <t>Unplanned</t>
        </is>
      </c>
      <c r="L577" t="inlineStr">
        <is>
          <t>DRYER</t>
        </is>
      </c>
      <c r="M577" t="inlineStr">
        <is>
          <t>烘干/固化工位</t>
        </is>
      </c>
      <c r="N577" t="inlineStr">
        <is>
          <t>AUTOMATION FAILURE</t>
        </is>
      </c>
      <c r="O577" s="59" t="n">
        <v>45950.80486111111</v>
      </c>
      <c r="P577" s="59" t="n">
        <v>45950.809375</v>
      </c>
      <c r="Q577" s="60" t="n">
        <v>6.5</v>
      </c>
      <c r="R577" s="60" t="n">
        <v>0.9854000000000001</v>
      </c>
      <c r="S577" t="inlineStr">
        <is>
          <t>团队模拟数据（基于公开单线数据派生）</t>
        </is>
      </c>
      <c r="T577" t="inlineStr">
        <is>
          <t>SIM-v2.2-20260807-20260804</t>
        </is>
      </c>
      <c r="U577" t="inlineStr">
        <is>
          <t>https://zenodo.org/records/17855209</t>
        </is>
      </c>
      <c r="V577" t="inlineStr">
        <is>
          <t>LINE-S03-PRE-20251020</t>
        </is>
      </c>
      <c r="W577" t="inlineStr">
        <is>
          <t>已关联</t>
        </is>
      </c>
      <c r="X577" t="inlineStr">
        <is>
          <t>按班次口径判断</t>
        </is>
      </c>
      <c r="Z577" t="inlineStr">
        <is>
          <t>否</t>
        </is>
      </c>
    </row>
    <row r="578">
      <c r="A578" t="inlineStr">
        <is>
          <t>SIM-STOP-00577</t>
        </is>
      </c>
      <c r="B578" t="inlineStr">
        <is>
          <t>STOP-PRE-00193</t>
        </is>
      </c>
      <c r="C578" t="inlineStr">
        <is>
          <t>LINE-S01-PRE-20251020</t>
        </is>
      </c>
      <c r="D578" t="inlineStr">
        <is>
          <t>SHIFT-PRE-20251020</t>
        </is>
      </c>
      <c r="E578" t="inlineStr">
        <is>
          <t>LINE-S01</t>
        </is>
      </c>
      <c r="F578" t="inlineStr">
        <is>
          <t>改善前</t>
        </is>
      </c>
      <c r="G578" s="57" t="n">
        <v>45950</v>
      </c>
      <c r="H578" t="inlineStr">
        <is>
          <t>智能终端系列</t>
        </is>
      </c>
      <c r="I578" t="inlineStr">
        <is>
          <t>KK200-1</t>
        </is>
      </c>
      <c r="J578" t="inlineStr">
        <is>
          <t>OPERATIONAL</t>
        </is>
      </c>
      <c r="K578" t="inlineStr">
        <is>
          <t>Planned - Included in OEE</t>
        </is>
      </c>
      <c r="L578" t="inlineStr">
        <is>
          <t>EXTRUDER PRESS</t>
        </is>
      </c>
      <c r="M578" t="inlineStr">
        <is>
          <t>主加工工位</t>
        </is>
      </c>
      <c r="N578" t="inlineStr">
        <is>
          <t>CLEANING</t>
        </is>
      </c>
      <c r="O578" s="59" t="n">
        <v>45950.80208333334</v>
      </c>
      <c r="P578" s="59" t="n">
        <v>45950.81236111111</v>
      </c>
      <c r="Q578" s="60" t="n">
        <v>14.8</v>
      </c>
      <c r="R578" s="60" t="n">
        <v>0.9871</v>
      </c>
      <c r="S578" t="inlineStr">
        <is>
          <t>团队模拟数据（基于公开单线数据派生）</t>
        </is>
      </c>
      <c r="T578" t="inlineStr">
        <is>
          <t>SIM-v2.2-20260807-20260804</t>
        </is>
      </c>
      <c r="U578" t="inlineStr">
        <is>
          <t>https://zenodo.org/records/17855209</t>
        </is>
      </c>
      <c r="V578" t="inlineStr">
        <is>
          <t>LINE-S01-PRE-20251020</t>
        </is>
      </c>
      <c r="W578" t="inlineStr">
        <is>
          <t>已关联</t>
        </is>
      </c>
      <c r="X578" t="inlineStr">
        <is>
          <t>按班次口径判断</t>
        </is>
      </c>
      <c r="Z578" t="inlineStr">
        <is>
          <t>否</t>
        </is>
      </c>
    </row>
    <row r="579">
      <c r="A579" t="inlineStr">
        <is>
          <t>SIM-STOP-00578</t>
        </is>
      </c>
      <c r="B579" t="inlineStr">
        <is>
          <t>STOP-PRE-00193</t>
        </is>
      </c>
      <c r="C579" t="inlineStr">
        <is>
          <t>LINE-S02-PRE-20251020</t>
        </is>
      </c>
      <c r="D579" t="inlineStr">
        <is>
          <t>SHIFT-PRE-20251020</t>
        </is>
      </c>
      <c r="E579" t="inlineStr">
        <is>
          <t>LINE-S02</t>
        </is>
      </c>
      <c r="F579" t="inlineStr">
        <is>
          <t>改善前</t>
        </is>
      </c>
      <c r="G579" s="57" t="n">
        <v>45950</v>
      </c>
      <c r="H579" t="inlineStr">
        <is>
          <t>视觉设备系列</t>
        </is>
      </c>
      <c r="I579" t="inlineStr">
        <is>
          <t>KK200-1</t>
        </is>
      </c>
      <c r="J579" t="inlineStr">
        <is>
          <t>OPERATIONAL</t>
        </is>
      </c>
      <c r="K579" t="inlineStr">
        <is>
          <t>Planned - Included in OEE</t>
        </is>
      </c>
      <c r="L579" t="inlineStr">
        <is>
          <t>EXTRUDER PRESS</t>
        </is>
      </c>
      <c r="M579" t="inlineStr">
        <is>
          <t>主加工工位</t>
        </is>
      </c>
      <c r="N579" t="inlineStr">
        <is>
          <t>CLEANING</t>
        </is>
      </c>
      <c r="O579" s="59" t="n">
        <v>45950.81597222222</v>
      </c>
      <c r="P579" s="59" t="n">
        <v>45950.82638888889</v>
      </c>
      <c r="Q579" s="60" t="n">
        <v>15</v>
      </c>
      <c r="R579" s="60" t="n">
        <v>1.003</v>
      </c>
      <c r="S579" t="inlineStr">
        <is>
          <t>团队模拟数据（基于公开单线数据派生）</t>
        </is>
      </c>
      <c r="T579" t="inlineStr">
        <is>
          <t>SIM-v2.2-20260807-20260804</t>
        </is>
      </c>
      <c r="U579" t="inlineStr">
        <is>
          <t>https://zenodo.org/records/17855209</t>
        </is>
      </c>
      <c r="V579" t="inlineStr">
        <is>
          <t>LINE-S02-PRE-20251020</t>
        </is>
      </c>
      <c r="W579" t="inlineStr">
        <is>
          <t>已关联</t>
        </is>
      </c>
      <c r="X579" t="inlineStr">
        <is>
          <t>按班次口径判断</t>
        </is>
      </c>
      <c r="Z579" t="inlineStr">
        <is>
          <t>否</t>
        </is>
      </c>
    </row>
    <row r="580">
      <c r="A580" t="inlineStr">
        <is>
          <t>SIM-STOP-00579</t>
        </is>
      </c>
      <c r="B580" t="inlineStr">
        <is>
          <t>STOP-PRE-00193</t>
        </is>
      </c>
      <c r="C580" t="inlineStr">
        <is>
          <t>LINE-S03-PRE-20251020</t>
        </is>
      </c>
      <c r="D580" t="inlineStr">
        <is>
          <t>SHIFT-PRE-20251020</t>
        </is>
      </c>
      <c r="E580" t="inlineStr">
        <is>
          <t>LINE-S03</t>
        </is>
      </c>
      <c r="F580" t="inlineStr">
        <is>
          <t>改善前</t>
        </is>
      </c>
      <c r="G580" s="57" t="n">
        <v>45950</v>
      </c>
      <c r="H580" t="inlineStr">
        <is>
          <t>音频模组系列</t>
        </is>
      </c>
      <c r="I580" t="inlineStr">
        <is>
          <t>KK200-1</t>
        </is>
      </c>
      <c r="J580" t="inlineStr">
        <is>
          <t>OPERATIONAL</t>
        </is>
      </c>
      <c r="K580" t="inlineStr">
        <is>
          <t>Planned - Included in OEE</t>
        </is>
      </c>
      <c r="L580" t="inlineStr">
        <is>
          <t>EXTRUDER PRESS</t>
        </is>
      </c>
      <c r="M580" t="inlineStr">
        <is>
          <t>主加工工位</t>
        </is>
      </c>
      <c r="N580" t="inlineStr">
        <is>
          <t>CLEANING</t>
        </is>
      </c>
      <c r="O580" s="59" t="n">
        <v>45950.82986111111</v>
      </c>
      <c r="P580" s="59" t="n">
        <v>45950.84076388889</v>
      </c>
      <c r="Q580" s="60" t="n">
        <v>15.7</v>
      </c>
      <c r="R580" s="60" t="n">
        <v>1.0444</v>
      </c>
      <c r="S580" t="inlineStr">
        <is>
          <t>团队模拟数据（基于公开单线数据派生）</t>
        </is>
      </c>
      <c r="T580" t="inlineStr">
        <is>
          <t>SIM-v2.2-20260807-20260804</t>
        </is>
      </c>
      <c r="U580" t="inlineStr">
        <is>
          <t>https://zenodo.org/records/17855209</t>
        </is>
      </c>
      <c r="V580" t="inlineStr">
        <is>
          <t>LINE-S03-PRE-20251020</t>
        </is>
      </c>
      <c r="W580" t="inlineStr">
        <is>
          <t>已关联</t>
        </is>
      </c>
      <c r="X580" t="inlineStr">
        <is>
          <t>按班次口径判断</t>
        </is>
      </c>
      <c r="Z580" t="inlineStr">
        <is>
          <t>否</t>
        </is>
      </c>
    </row>
    <row r="581">
      <c r="A581" t="inlineStr">
        <is>
          <t>SIM-STOP-00580</t>
        </is>
      </c>
      <c r="B581" t="inlineStr">
        <is>
          <t>STOP-PRE-00194</t>
        </is>
      </c>
      <c r="C581" t="inlineStr">
        <is>
          <t>LINE-S01-PRE-20251021</t>
        </is>
      </c>
      <c r="D581" t="inlineStr">
        <is>
          <t>SHIFT-PRE-20251021</t>
        </is>
      </c>
      <c r="E581" t="inlineStr">
        <is>
          <t>LINE-S01</t>
        </is>
      </c>
      <c r="F581" t="inlineStr">
        <is>
          <t>改善前</t>
        </is>
      </c>
      <c r="G581" s="57" t="n">
        <v>45951</v>
      </c>
      <c r="H581" t="inlineStr">
        <is>
          <t>智能终端系列</t>
        </is>
      </c>
      <c r="I581" t="inlineStr">
        <is>
          <t>KK200-1</t>
        </is>
      </c>
      <c r="J581" t="inlineStr">
        <is>
          <t>OPERATIONAL</t>
        </is>
      </c>
      <c r="K581" t="inlineStr">
        <is>
          <t>Planned - Included in OEE</t>
        </is>
      </c>
      <c r="L581" t="inlineStr">
        <is>
          <t>EXTRUDER PRESS</t>
        </is>
      </c>
      <c r="M581" t="inlineStr">
        <is>
          <t>主加工工位</t>
        </is>
      </c>
      <c r="N581" t="inlineStr">
        <is>
          <t>CLEANING</t>
        </is>
      </c>
      <c r="O581" s="59" t="n">
        <v>45951.46875</v>
      </c>
      <c r="P581" s="59" t="n">
        <v>45951.47131944444</v>
      </c>
      <c r="Q581" s="60" t="n">
        <v>3.7</v>
      </c>
      <c r="R581" s="60" t="n">
        <v>0.9231</v>
      </c>
      <c r="S581" t="inlineStr">
        <is>
          <t>团队模拟数据（基于公开单线数据派生）</t>
        </is>
      </c>
      <c r="T581" t="inlineStr">
        <is>
          <t>SIM-v2.2-20260807-20260804</t>
        </is>
      </c>
      <c r="U581" t="inlineStr">
        <is>
          <t>https://zenodo.org/records/17855209</t>
        </is>
      </c>
      <c r="V581" t="inlineStr">
        <is>
          <t>LINE-S01-PRE-20251021</t>
        </is>
      </c>
      <c r="W581" t="inlineStr">
        <is>
          <t>已关联</t>
        </is>
      </c>
      <c r="X581" t="inlineStr">
        <is>
          <t>按班次口径判断</t>
        </is>
      </c>
      <c r="Z581" t="inlineStr">
        <is>
          <t>否</t>
        </is>
      </c>
    </row>
    <row r="582">
      <c r="A582" t="inlineStr">
        <is>
          <t>SIM-STOP-00581</t>
        </is>
      </c>
      <c r="B582" t="inlineStr">
        <is>
          <t>STOP-PRE-00194</t>
        </is>
      </c>
      <c r="C582" t="inlineStr">
        <is>
          <t>LINE-S02-PRE-20251021</t>
        </is>
      </c>
      <c r="D582" t="inlineStr">
        <is>
          <t>SHIFT-PRE-20251021</t>
        </is>
      </c>
      <c r="E582" t="inlineStr">
        <is>
          <t>LINE-S02</t>
        </is>
      </c>
      <c r="F582" t="inlineStr">
        <is>
          <t>改善前</t>
        </is>
      </c>
      <c r="G582" s="57" t="n">
        <v>45951</v>
      </c>
      <c r="H582" t="inlineStr">
        <is>
          <t>视觉设备系列</t>
        </is>
      </c>
      <c r="I582" t="inlineStr">
        <is>
          <t>KK200-1</t>
        </is>
      </c>
      <c r="J582" t="inlineStr">
        <is>
          <t>OPERATIONAL</t>
        </is>
      </c>
      <c r="K582" t="inlineStr">
        <is>
          <t>Planned - Included in OEE</t>
        </is>
      </c>
      <c r="L582" t="inlineStr">
        <is>
          <t>EXTRUDER PRESS</t>
        </is>
      </c>
      <c r="M582" t="inlineStr">
        <is>
          <t>主加工工位</t>
        </is>
      </c>
      <c r="N582" t="inlineStr">
        <is>
          <t>CLEANING</t>
        </is>
      </c>
      <c r="O582" s="59" t="n">
        <v>45951.48263888889</v>
      </c>
      <c r="P582" s="59" t="n">
        <v>45951.48555555556</v>
      </c>
      <c r="Q582" s="60" t="n">
        <v>4.2</v>
      </c>
      <c r="R582" s="60" t="n">
        <v>1.0427</v>
      </c>
      <c r="S582" t="inlineStr">
        <is>
          <t>团队模拟数据（基于公开单线数据派生）</t>
        </is>
      </c>
      <c r="T582" t="inlineStr">
        <is>
          <t>SIM-v2.2-20260807-20260804</t>
        </is>
      </c>
      <c r="U582" t="inlineStr">
        <is>
          <t>https://zenodo.org/records/17855209</t>
        </is>
      </c>
      <c r="V582" t="inlineStr">
        <is>
          <t>LINE-S02-PRE-20251021</t>
        </is>
      </c>
      <c r="W582" t="inlineStr">
        <is>
          <t>已关联</t>
        </is>
      </c>
      <c r="X582" t="inlineStr">
        <is>
          <t>按班次口径判断</t>
        </is>
      </c>
      <c r="Z582" t="inlineStr">
        <is>
          <t>否</t>
        </is>
      </c>
    </row>
    <row r="583">
      <c r="A583" t="inlineStr">
        <is>
          <t>SIM-STOP-00582</t>
        </is>
      </c>
      <c r="B583" t="inlineStr">
        <is>
          <t>STOP-PRE-00194</t>
        </is>
      </c>
      <c r="C583" t="inlineStr">
        <is>
          <t>LINE-S03-PRE-20251021</t>
        </is>
      </c>
      <c r="D583" t="inlineStr">
        <is>
          <t>SHIFT-PRE-20251021</t>
        </is>
      </c>
      <c r="E583" t="inlineStr">
        <is>
          <t>LINE-S03</t>
        </is>
      </c>
      <c r="F583" t="inlineStr">
        <is>
          <t>改善前</t>
        </is>
      </c>
      <c r="G583" s="57" t="n">
        <v>45951</v>
      </c>
      <c r="H583" t="inlineStr">
        <is>
          <t>音频模组系列</t>
        </is>
      </c>
      <c r="I583" t="inlineStr">
        <is>
          <t>KK200-1</t>
        </is>
      </c>
      <c r="J583" t="inlineStr">
        <is>
          <t>OPERATIONAL</t>
        </is>
      </c>
      <c r="K583" t="inlineStr">
        <is>
          <t>Planned - Included in OEE</t>
        </is>
      </c>
      <c r="L583" t="inlineStr">
        <is>
          <t>EXTRUDER PRESS</t>
        </is>
      </c>
      <c r="M583" t="inlineStr">
        <is>
          <t>主加工工位</t>
        </is>
      </c>
      <c r="N583" t="inlineStr">
        <is>
          <t>CLEANING</t>
        </is>
      </c>
      <c r="O583" s="59" t="n">
        <v>45951.49652777778</v>
      </c>
      <c r="P583" s="59" t="n">
        <v>45951.49923611111</v>
      </c>
      <c r="Q583" s="60" t="n">
        <v>3.9</v>
      </c>
      <c r="R583" s="60" t="n">
        <v>0.9778</v>
      </c>
      <c r="S583" t="inlineStr">
        <is>
          <t>团队模拟数据（基于公开单线数据派生）</t>
        </is>
      </c>
      <c r="T583" t="inlineStr">
        <is>
          <t>SIM-v2.2-20260807-20260804</t>
        </is>
      </c>
      <c r="U583" t="inlineStr">
        <is>
          <t>https://zenodo.org/records/17855209</t>
        </is>
      </c>
      <c r="V583" t="inlineStr">
        <is>
          <t>LINE-S03-PRE-20251021</t>
        </is>
      </c>
      <c r="W583" t="inlineStr">
        <is>
          <t>已关联</t>
        </is>
      </c>
      <c r="X583" t="inlineStr">
        <is>
          <t>按班次口径判断</t>
        </is>
      </c>
      <c r="Z583" t="inlineStr">
        <is>
          <t>否</t>
        </is>
      </c>
    </row>
    <row r="584">
      <c r="A584" t="inlineStr">
        <is>
          <t>SIM-STOP-00583</t>
        </is>
      </c>
      <c r="B584" t="inlineStr">
        <is>
          <t>STOP-PRE-00195</t>
        </is>
      </c>
      <c r="C584" t="inlineStr">
        <is>
          <t>LINE-S01-PRE-20251021</t>
        </is>
      </c>
      <c r="D584" t="inlineStr">
        <is>
          <t>SHIFT-PRE-20251021</t>
        </is>
      </c>
      <c r="E584" t="inlineStr">
        <is>
          <t>LINE-S01</t>
        </is>
      </c>
      <c r="F584" t="inlineStr">
        <is>
          <t>改善前</t>
        </is>
      </c>
      <c r="G584" s="57" t="n">
        <v>45951</v>
      </c>
      <c r="H584" t="inlineStr">
        <is>
          <t>智能终端系列</t>
        </is>
      </c>
      <c r="I584" t="inlineStr">
        <is>
          <t>KK200-1</t>
        </is>
      </c>
      <c r="J584" t="inlineStr">
        <is>
          <t>FAILURE</t>
        </is>
      </c>
      <c r="K584" t="inlineStr">
        <is>
          <t>Unplanned</t>
        </is>
      </c>
      <c r="L584" t="inlineStr">
        <is>
          <t>DRYER</t>
        </is>
      </c>
      <c r="M584" t="inlineStr">
        <is>
          <t>烘干/固化工位</t>
        </is>
      </c>
      <c r="N584" t="inlineStr">
        <is>
          <t>AUTOMATION FAILURE</t>
        </is>
      </c>
      <c r="O584" s="59" t="n">
        <v>45951.52152777778</v>
      </c>
      <c r="P584" s="59" t="n">
        <v>45951.52527777778</v>
      </c>
      <c r="Q584" s="60" t="n">
        <v>5.4</v>
      </c>
      <c r="R584" s="60" t="n">
        <v>0.882</v>
      </c>
      <c r="S584" t="inlineStr">
        <is>
          <t>团队模拟数据（基于公开单线数据派生）</t>
        </is>
      </c>
      <c r="T584" t="inlineStr">
        <is>
          <t>SIM-v2.2-20260807-20260804</t>
        </is>
      </c>
      <c r="U584" t="inlineStr">
        <is>
          <t>https://zenodo.org/records/17855209</t>
        </is>
      </c>
      <c r="V584" t="inlineStr">
        <is>
          <t>LINE-S01-PRE-20251021</t>
        </is>
      </c>
      <c r="W584" t="inlineStr">
        <is>
          <t>已关联</t>
        </is>
      </c>
      <c r="X584" t="inlineStr">
        <is>
          <t>按班次口径判断</t>
        </is>
      </c>
      <c r="Z584" t="inlineStr">
        <is>
          <t>否</t>
        </is>
      </c>
    </row>
    <row r="585">
      <c r="A585" t="inlineStr">
        <is>
          <t>SIM-STOP-00584</t>
        </is>
      </c>
      <c r="B585" t="inlineStr">
        <is>
          <t>STOP-PRE-00195</t>
        </is>
      </c>
      <c r="C585" t="inlineStr">
        <is>
          <t>LINE-S02-PRE-20251021</t>
        </is>
      </c>
      <c r="D585" t="inlineStr">
        <is>
          <t>SHIFT-PRE-20251021</t>
        </is>
      </c>
      <c r="E585" t="inlineStr">
        <is>
          <t>LINE-S02</t>
        </is>
      </c>
      <c r="F585" t="inlineStr">
        <is>
          <t>改善前</t>
        </is>
      </c>
      <c r="G585" s="57" t="n">
        <v>45951</v>
      </c>
      <c r="H585" t="inlineStr">
        <is>
          <t>视觉设备系列</t>
        </is>
      </c>
      <c r="I585" t="inlineStr">
        <is>
          <t>KK200-1</t>
        </is>
      </c>
      <c r="J585" t="inlineStr">
        <is>
          <t>FAILURE</t>
        </is>
      </c>
      <c r="K585" t="inlineStr">
        <is>
          <t>Unplanned</t>
        </is>
      </c>
      <c r="L585" t="inlineStr">
        <is>
          <t>DRYER</t>
        </is>
      </c>
      <c r="M585" t="inlineStr">
        <is>
          <t>烘干/固化工位</t>
        </is>
      </c>
      <c r="N585" t="inlineStr">
        <is>
          <t>AUTOMATION FAILURE</t>
        </is>
      </c>
      <c r="O585" s="59" t="n">
        <v>45951.53541666667</v>
      </c>
      <c r="P585" s="59" t="n">
        <v>45951.54090277778</v>
      </c>
      <c r="Q585" s="60" t="n">
        <v>7.9</v>
      </c>
      <c r="R585" s="60" t="n">
        <v>1.29</v>
      </c>
      <c r="S585" t="inlineStr">
        <is>
          <t>团队模拟数据（基于公开单线数据派生）</t>
        </is>
      </c>
      <c r="T585" t="inlineStr">
        <is>
          <t>SIM-v2.2-20260807-20260804</t>
        </is>
      </c>
      <c r="U585" t="inlineStr">
        <is>
          <t>https://zenodo.org/records/17855209</t>
        </is>
      </c>
      <c r="V585" t="inlineStr">
        <is>
          <t>LINE-S02-PRE-20251021</t>
        </is>
      </c>
      <c r="W585" t="inlineStr">
        <is>
          <t>已关联</t>
        </is>
      </c>
      <c r="X585" t="inlineStr">
        <is>
          <t>按班次口径判断</t>
        </is>
      </c>
      <c r="Z585" t="inlineStr">
        <is>
          <t>否</t>
        </is>
      </c>
    </row>
    <row r="586">
      <c r="A586" t="inlineStr">
        <is>
          <t>SIM-STOP-00585</t>
        </is>
      </c>
      <c r="B586" t="inlineStr">
        <is>
          <t>STOP-PRE-00195</t>
        </is>
      </c>
      <c r="C586" t="inlineStr">
        <is>
          <t>LINE-S03-PRE-20251021</t>
        </is>
      </c>
      <c r="D586" t="inlineStr">
        <is>
          <t>SHIFT-PRE-20251021</t>
        </is>
      </c>
      <c r="E586" t="inlineStr">
        <is>
          <t>LINE-S03</t>
        </is>
      </c>
      <c r="F586" t="inlineStr">
        <is>
          <t>改善前</t>
        </is>
      </c>
      <c r="G586" s="57" t="n">
        <v>45951</v>
      </c>
      <c r="H586" t="inlineStr">
        <is>
          <t>音频模组系列</t>
        </is>
      </c>
      <c r="I586" t="inlineStr">
        <is>
          <t>KK200-1</t>
        </is>
      </c>
      <c r="J586" t="inlineStr">
        <is>
          <t>FAILURE</t>
        </is>
      </c>
      <c r="K586" t="inlineStr">
        <is>
          <t>Unplanned</t>
        </is>
      </c>
      <c r="L586" t="inlineStr">
        <is>
          <t>DRYER</t>
        </is>
      </c>
      <c r="M586" t="inlineStr">
        <is>
          <t>烘干/固化工位</t>
        </is>
      </c>
      <c r="N586" t="inlineStr">
        <is>
          <t>AUTOMATION FAILURE</t>
        </is>
      </c>
      <c r="O586" s="59" t="n">
        <v>45951.54930555556</v>
      </c>
      <c r="P586" s="59" t="n">
        <v>45951.55354166667</v>
      </c>
      <c r="Q586" s="60" t="n">
        <v>6.1</v>
      </c>
      <c r="R586" s="60" t="n">
        <v>0.9963</v>
      </c>
      <c r="S586" t="inlineStr">
        <is>
          <t>团队模拟数据（基于公开单线数据派生）</t>
        </is>
      </c>
      <c r="T586" t="inlineStr">
        <is>
          <t>SIM-v2.2-20260807-20260804</t>
        </is>
      </c>
      <c r="U586" t="inlineStr">
        <is>
          <t>https://zenodo.org/records/17855209</t>
        </is>
      </c>
      <c r="V586" t="inlineStr">
        <is>
          <t>LINE-S03-PRE-20251021</t>
        </is>
      </c>
      <c r="W586" t="inlineStr">
        <is>
          <t>已关联</t>
        </is>
      </c>
      <c r="X586" t="inlineStr">
        <is>
          <t>按班次口径判断</t>
        </is>
      </c>
      <c r="Z586" t="inlineStr">
        <is>
          <t>否</t>
        </is>
      </c>
    </row>
    <row r="587">
      <c r="A587" t="inlineStr">
        <is>
          <t>SIM-STOP-00586</t>
        </is>
      </c>
      <c r="B587" t="inlineStr">
        <is>
          <t>STOP-PRE-00196</t>
        </is>
      </c>
      <c r="C587" t="inlineStr">
        <is>
          <t>LINE-S01-PRE-20251021</t>
        </is>
      </c>
      <c r="D587" t="inlineStr">
        <is>
          <t>SHIFT-PRE-20251021</t>
        </is>
      </c>
      <c r="E587" t="inlineStr">
        <is>
          <t>LINE-S01</t>
        </is>
      </c>
      <c r="F587" t="inlineStr">
        <is>
          <t>改善前</t>
        </is>
      </c>
      <c r="G587" s="57" t="n">
        <v>45951</v>
      </c>
      <c r="H587" t="inlineStr">
        <is>
          <t>智能终端系列</t>
        </is>
      </c>
      <c r="I587" t="inlineStr">
        <is>
          <t>KK250</t>
        </is>
      </c>
      <c r="J587" t="inlineStr">
        <is>
          <t>SETUPS-CHANGEOVERS</t>
        </is>
      </c>
      <c r="K587" t="inlineStr">
        <is>
          <t>Planned - Included in OEE</t>
        </is>
      </c>
      <c r="L587" t="inlineStr">
        <is>
          <t>EXTRUDER PRESS</t>
        </is>
      </c>
      <c r="M587" t="inlineStr">
        <is>
          <t>主加工工位</t>
        </is>
      </c>
      <c r="N587" t="inlineStr">
        <is>
          <t>MATERIAL CHANGEOVER</t>
        </is>
      </c>
      <c r="O587" s="59" t="n">
        <v>45951.59236111111</v>
      </c>
      <c r="P587" s="59" t="n">
        <v>45951.60173611111</v>
      </c>
      <c r="Q587" s="60" t="n">
        <v>13.5</v>
      </c>
      <c r="R587" s="60" t="n">
        <v>0.9977</v>
      </c>
      <c r="S587" t="inlineStr">
        <is>
          <t>团队模拟数据（基于公开单线数据派生）</t>
        </is>
      </c>
      <c r="T587" t="inlineStr">
        <is>
          <t>SIM-v2.2-20260807-20260804</t>
        </is>
      </c>
      <c r="U587" t="inlineStr">
        <is>
          <t>https://zenodo.org/records/17855209</t>
        </is>
      </c>
      <c r="V587" t="inlineStr">
        <is>
          <t>LINE-S01-PRE-20251021</t>
        </is>
      </c>
      <c r="W587" t="inlineStr">
        <is>
          <t>已关联</t>
        </is>
      </c>
      <c r="X587" t="inlineStr">
        <is>
          <t>按班次口径判断</t>
        </is>
      </c>
      <c r="Z587" t="inlineStr">
        <is>
          <t>是</t>
        </is>
      </c>
      <c r="AA587">
        <f>IFERROR(VLOOKUP(N587,'18_换产标准_模拟'!$B$2:$F$4,3,FALSE),"")</f>
        <v/>
      </c>
      <c r="AB587">
        <f>IFERROR(MAX(Q587-AA587,0),"")</f>
        <v/>
      </c>
      <c r="AC587">
        <f>IFERROR(IF(AB587=0,"达标",IF(AB587&lt;=VLOOKUP(N587,'18_换产标准_模拟'!$B$2:$F$4,4,FALSE)-VLOOKUP(N587,'18_换产标准_模拟'!$B$2:$F$4,3,FALSE),"轻微超时",IF(AB587&lt;=VLOOKUP(N587,'18_换产标准_模拟'!$B$2:$F$4,5,FALSE)-VLOOKUP(N587,'18_换产标准_模拟'!$B$2:$F$4,3,FALSE),"超时","严重超时"))),"")</f>
        <v/>
      </c>
      <c r="AD587">
        <f>IFERROR(INDEX('18_换产标准_模拟'!$A$2:$A$4,MATCH(N587,'18_换产标准_模拟'!$B$2:$B$4,0)),"")</f>
        <v/>
      </c>
      <c r="AE587" t="inlineStr">
        <is>
          <t>团队模拟数据</t>
        </is>
      </c>
    </row>
    <row r="588">
      <c r="A588" t="inlineStr">
        <is>
          <t>SIM-STOP-00587</t>
        </is>
      </c>
      <c r="B588" t="inlineStr">
        <is>
          <t>STOP-PRE-00196</t>
        </is>
      </c>
      <c r="C588" t="inlineStr">
        <is>
          <t>LINE-S02-PRE-20251021</t>
        </is>
      </c>
      <c r="D588" t="inlineStr">
        <is>
          <t>SHIFT-PRE-20251021</t>
        </is>
      </c>
      <c r="E588" t="inlineStr">
        <is>
          <t>LINE-S02</t>
        </is>
      </c>
      <c r="F588" t="inlineStr">
        <is>
          <t>改善前</t>
        </is>
      </c>
      <c r="G588" s="57" t="n">
        <v>45951</v>
      </c>
      <c r="H588" t="inlineStr">
        <is>
          <t>视觉设备系列</t>
        </is>
      </c>
      <c r="I588" t="inlineStr">
        <is>
          <t>KK250</t>
        </is>
      </c>
      <c r="J588" t="inlineStr">
        <is>
          <t>SETUPS-CHANGEOVERS</t>
        </is>
      </c>
      <c r="K588" t="inlineStr">
        <is>
          <t>Planned - Included in OEE</t>
        </is>
      </c>
      <c r="L588" t="inlineStr">
        <is>
          <t>EXTRUDER PRESS</t>
        </is>
      </c>
      <c r="M588" t="inlineStr">
        <is>
          <t>主加工工位</t>
        </is>
      </c>
      <c r="N588" t="inlineStr">
        <is>
          <t>MATERIAL CHANGEOVER</t>
        </is>
      </c>
      <c r="O588" s="59" t="n">
        <v>45951.60625</v>
      </c>
      <c r="P588" s="59" t="n">
        <v>45951.61576388889</v>
      </c>
      <c r="Q588" s="60" t="n">
        <v>13.7</v>
      </c>
      <c r="R588" s="60" t="n">
        <v>1.0143</v>
      </c>
      <c r="S588" t="inlineStr">
        <is>
          <t>团队模拟数据（基于公开单线数据派生）</t>
        </is>
      </c>
      <c r="T588" t="inlineStr">
        <is>
          <t>SIM-v2.2-20260807-20260804</t>
        </is>
      </c>
      <c r="U588" t="inlineStr">
        <is>
          <t>https://zenodo.org/records/17855209</t>
        </is>
      </c>
      <c r="V588" t="inlineStr">
        <is>
          <t>LINE-S02-PRE-20251021</t>
        </is>
      </c>
      <c r="W588" t="inlineStr">
        <is>
          <t>已关联</t>
        </is>
      </c>
      <c r="X588" t="inlineStr">
        <is>
          <t>按班次口径判断</t>
        </is>
      </c>
      <c r="Z588" t="inlineStr">
        <is>
          <t>是</t>
        </is>
      </c>
      <c r="AA588">
        <f>IFERROR(VLOOKUP(N588,'18_换产标准_模拟'!$B$2:$F$4,3,FALSE),"")</f>
        <v/>
      </c>
      <c r="AB588">
        <f>IFERROR(MAX(Q588-AA588,0),"")</f>
        <v/>
      </c>
      <c r="AC588">
        <f>IFERROR(IF(AB588=0,"达标",IF(AB588&lt;=VLOOKUP(N588,'18_换产标准_模拟'!$B$2:$F$4,4,FALSE)-VLOOKUP(N588,'18_换产标准_模拟'!$B$2:$F$4,3,FALSE),"轻微超时",IF(AB588&lt;=VLOOKUP(N588,'18_换产标准_模拟'!$B$2:$F$4,5,FALSE)-VLOOKUP(N588,'18_换产标准_模拟'!$B$2:$F$4,3,FALSE),"超时","严重超时"))),"")</f>
        <v/>
      </c>
      <c r="AD588">
        <f>IFERROR(INDEX('18_换产标准_模拟'!$A$2:$A$4,MATCH(N588,'18_换产标准_模拟'!$B$2:$B$4,0)),"")</f>
        <v/>
      </c>
      <c r="AE588" t="inlineStr">
        <is>
          <t>团队模拟数据</t>
        </is>
      </c>
    </row>
    <row r="589">
      <c r="A589" t="inlineStr">
        <is>
          <t>SIM-STOP-00588</t>
        </is>
      </c>
      <c r="B589" t="inlineStr">
        <is>
          <t>STOP-PRE-00196</t>
        </is>
      </c>
      <c r="C589" t="inlineStr">
        <is>
          <t>LINE-S03-PRE-20251021</t>
        </is>
      </c>
      <c r="D589" t="inlineStr">
        <is>
          <t>SHIFT-PRE-20251021</t>
        </is>
      </c>
      <c r="E589" t="inlineStr">
        <is>
          <t>LINE-S03</t>
        </is>
      </c>
      <c r="F589" t="inlineStr">
        <is>
          <t>改善前</t>
        </is>
      </c>
      <c r="G589" s="57" t="n">
        <v>45951</v>
      </c>
      <c r="H589" t="inlineStr">
        <is>
          <t>音频模组系列</t>
        </is>
      </c>
      <c r="I589" t="inlineStr">
        <is>
          <t>KK250</t>
        </is>
      </c>
      <c r="J589" t="inlineStr">
        <is>
          <t>SETUPS-CHANGEOVERS</t>
        </is>
      </c>
      <c r="K589" t="inlineStr">
        <is>
          <t>Planned - Included in OEE</t>
        </is>
      </c>
      <c r="L589" t="inlineStr">
        <is>
          <t>EXTRUDER PRESS</t>
        </is>
      </c>
      <c r="M589" t="inlineStr">
        <is>
          <t>主加工工位</t>
        </is>
      </c>
      <c r="N589" t="inlineStr">
        <is>
          <t>MATERIAL CHANGEOVER</t>
        </is>
      </c>
      <c r="O589" s="59" t="n">
        <v>45951.62013888889</v>
      </c>
      <c r="P589" s="59" t="n">
        <v>45951.62902777778</v>
      </c>
      <c r="Q589" s="60" t="n">
        <v>12.8</v>
      </c>
      <c r="R589" s="60" t="n">
        <v>0.95</v>
      </c>
      <c r="S589" t="inlineStr">
        <is>
          <t>团队模拟数据（基于公开单线数据派生）</t>
        </is>
      </c>
      <c r="T589" t="inlineStr">
        <is>
          <t>SIM-v2.2-20260807-20260804</t>
        </is>
      </c>
      <c r="U589" t="inlineStr">
        <is>
          <t>https://zenodo.org/records/17855209</t>
        </is>
      </c>
      <c r="V589" t="inlineStr">
        <is>
          <t>LINE-S03-PRE-20251021</t>
        </is>
      </c>
      <c r="W589" t="inlineStr">
        <is>
          <t>已关联</t>
        </is>
      </c>
      <c r="X589" t="inlineStr">
        <is>
          <t>按班次口径判断</t>
        </is>
      </c>
      <c r="Z589" t="inlineStr">
        <is>
          <t>是</t>
        </is>
      </c>
      <c r="AA589">
        <f>IFERROR(VLOOKUP(N589,'18_换产标准_模拟'!$B$2:$F$4,3,FALSE),"")</f>
        <v/>
      </c>
      <c r="AB589">
        <f>IFERROR(MAX(Q589-AA589,0),"")</f>
        <v/>
      </c>
      <c r="AC589">
        <f>IFERROR(IF(AB589=0,"达标",IF(AB589&lt;=VLOOKUP(N589,'18_换产标准_模拟'!$B$2:$F$4,4,FALSE)-VLOOKUP(N589,'18_换产标准_模拟'!$B$2:$F$4,3,FALSE),"轻微超时",IF(AB589&lt;=VLOOKUP(N589,'18_换产标准_模拟'!$B$2:$F$4,5,FALSE)-VLOOKUP(N589,'18_换产标准_模拟'!$B$2:$F$4,3,FALSE),"超时","严重超时"))),"")</f>
        <v/>
      </c>
      <c r="AD589">
        <f>IFERROR(INDEX('18_换产标准_模拟'!$A$2:$A$4,MATCH(N589,'18_换产标准_模拟'!$B$2:$B$4,0)),"")</f>
        <v/>
      </c>
      <c r="AE589" t="inlineStr">
        <is>
          <t>团队模拟数据</t>
        </is>
      </c>
    </row>
    <row r="590">
      <c r="A590" t="inlineStr">
        <is>
          <t>SIM-STOP-00589</t>
        </is>
      </c>
      <c r="B590" t="inlineStr">
        <is>
          <t>STOP-PRE-00197</t>
        </is>
      </c>
      <c r="C590" t="inlineStr">
        <is>
          <t>LINE-S01-PRE-20251021</t>
        </is>
      </c>
      <c r="D590" t="inlineStr">
        <is>
          <t>SHIFT-PRE-20251021</t>
        </is>
      </c>
      <c r="E590" t="inlineStr">
        <is>
          <t>LINE-S01</t>
        </is>
      </c>
      <c r="F590" t="inlineStr">
        <is>
          <t>改善前</t>
        </is>
      </c>
      <c r="G590" s="57" t="n">
        <v>45951</v>
      </c>
      <c r="H590" t="inlineStr">
        <is>
          <t>智能终端系列</t>
        </is>
      </c>
      <c r="I590" t="inlineStr">
        <is>
          <t>KK250</t>
        </is>
      </c>
      <c r="J590" t="inlineStr">
        <is>
          <t>MATERIALS</t>
        </is>
      </c>
      <c r="K590" t="inlineStr">
        <is>
          <t>Unplanned</t>
        </is>
      </c>
      <c r="L590" t="inlineStr">
        <is>
          <t>HACKING STATION</t>
        </is>
      </c>
      <c r="M590" t="inlineStr">
        <is>
          <t>上下料工位</t>
        </is>
      </c>
      <c r="N590" t="inlineStr">
        <is>
          <t>MANUAL BRICK HANDLING</t>
        </is>
      </c>
      <c r="O590" s="59" t="n">
        <v>45951.64930555555</v>
      </c>
      <c r="P590" s="59" t="n">
        <v>45951.66076388889</v>
      </c>
      <c r="Q590" s="60" t="n">
        <v>16.5</v>
      </c>
      <c r="R590" s="60" t="n">
        <v>0.8575</v>
      </c>
      <c r="S590" t="inlineStr">
        <is>
          <t>团队模拟数据（基于公开单线数据派生）</t>
        </is>
      </c>
      <c r="T590" t="inlineStr">
        <is>
          <t>SIM-v2.2-20260807-20260804</t>
        </is>
      </c>
      <c r="U590" t="inlineStr">
        <is>
          <t>https://zenodo.org/records/17855209</t>
        </is>
      </c>
      <c r="V590" t="inlineStr">
        <is>
          <t>LINE-S01-PRE-20251021</t>
        </is>
      </c>
      <c r="W590" t="inlineStr">
        <is>
          <t>已关联</t>
        </is>
      </c>
      <c r="X590" t="inlineStr">
        <is>
          <t>按班次口径判断</t>
        </is>
      </c>
      <c r="Z590" t="inlineStr">
        <is>
          <t>否</t>
        </is>
      </c>
    </row>
    <row r="591">
      <c r="A591" t="inlineStr">
        <is>
          <t>SIM-STOP-00590</t>
        </is>
      </c>
      <c r="B591" t="inlineStr">
        <is>
          <t>STOP-PRE-00197</t>
        </is>
      </c>
      <c r="C591" t="inlineStr">
        <is>
          <t>LINE-S02-PRE-20251021</t>
        </is>
      </c>
      <c r="D591" t="inlineStr">
        <is>
          <t>SHIFT-PRE-20251021</t>
        </is>
      </c>
      <c r="E591" t="inlineStr">
        <is>
          <t>LINE-S02</t>
        </is>
      </c>
      <c r="F591" t="inlineStr">
        <is>
          <t>改善前</t>
        </is>
      </c>
      <c r="G591" s="57" t="n">
        <v>45951</v>
      </c>
      <c r="H591" t="inlineStr">
        <is>
          <t>视觉设备系列</t>
        </is>
      </c>
      <c r="I591" t="inlineStr">
        <is>
          <t>KK250</t>
        </is>
      </c>
      <c r="J591" t="inlineStr">
        <is>
          <t>MATERIALS</t>
        </is>
      </c>
      <c r="K591" t="inlineStr">
        <is>
          <t>Unplanned</t>
        </is>
      </c>
      <c r="L591" t="inlineStr">
        <is>
          <t>HACKING STATION</t>
        </is>
      </c>
      <c r="M591" t="inlineStr">
        <is>
          <t>上下料工位</t>
        </is>
      </c>
      <c r="N591" t="inlineStr">
        <is>
          <t>MANUAL BRICK HANDLING</t>
        </is>
      </c>
      <c r="O591" s="59" t="n">
        <v>45951.66319444445</v>
      </c>
      <c r="P591" s="59" t="n">
        <v>45951.68180555556</v>
      </c>
      <c r="Q591" s="60" t="n">
        <v>26.8</v>
      </c>
      <c r="R591" s="60" t="n">
        <v>1.395</v>
      </c>
      <c r="S591" t="inlineStr">
        <is>
          <t>团队模拟数据（基于公开单线数据派生）</t>
        </is>
      </c>
      <c r="T591" t="inlineStr">
        <is>
          <t>SIM-v2.2-20260807-20260804</t>
        </is>
      </c>
      <c r="U591" t="inlineStr">
        <is>
          <t>https://zenodo.org/records/17855209</t>
        </is>
      </c>
      <c r="V591" t="inlineStr">
        <is>
          <t>LINE-S02-PRE-20251021</t>
        </is>
      </c>
      <c r="W591" t="inlineStr">
        <is>
          <t>已关联</t>
        </is>
      </c>
      <c r="X591" t="inlineStr">
        <is>
          <t>按班次口径判断</t>
        </is>
      </c>
      <c r="Z591" t="inlineStr">
        <is>
          <t>否</t>
        </is>
      </c>
    </row>
    <row r="592">
      <c r="A592" t="inlineStr">
        <is>
          <t>SIM-STOP-00591</t>
        </is>
      </c>
      <c r="B592" t="inlineStr">
        <is>
          <t>STOP-PRE-00197</t>
        </is>
      </c>
      <c r="C592" t="inlineStr">
        <is>
          <t>LINE-S03-PRE-20251021</t>
        </is>
      </c>
      <c r="D592" t="inlineStr">
        <is>
          <t>SHIFT-PRE-20251021</t>
        </is>
      </c>
      <c r="E592" t="inlineStr">
        <is>
          <t>LINE-S03</t>
        </is>
      </c>
      <c r="F592" t="inlineStr">
        <is>
          <t>改善前</t>
        </is>
      </c>
      <c r="G592" s="57" t="n">
        <v>45951</v>
      </c>
      <c r="H592" t="inlineStr">
        <is>
          <t>音频模组系列</t>
        </is>
      </c>
      <c r="I592" t="inlineStr">
        <is>
          <t>KK250</t>
        </is>
      </c>
      <c r="J592" t="inlineStr">
        <is>
          <t>MATERIALS</t>
        </is>
      </c>
      <c r="K592" t="inlineStr">
        <is>
          <t>Unplanned</t>
        </is>
      </c>
      <c r="L592" t="inlineStr">
        <is>
          <t>HACKING STATION</t>
        </is>
      </c>
      <c r="M592" t="inlineStr">
        <is>
          <t>上下料工位</t>
        </is>
      </c>
      <c r="N592" t="inlineStr">
        <is>
          <t>MANUAL BRICK HANDLING</t>
        </is>
      </c>
      <c r="O592" s="59" t="n">
        <v>45951.67708333334</v>
      </c>
      <c r="P592" s="59" t="n">
        <v>45951.69180555556</v>
      </c>
      <c r="Q592" s="60" t="n">
        <v>21.2</v>
      </c>
      <c r="R592" s="60" t="n">
        <v>1.1048</v>
      </c>
      <c r="S592" t="inlineStr">
        <is>
          <t>团队模拟数据（基于公开单线数据派生）</t>
        </is>
      </c>
      <c r="T592" t="inlineStr">
        <is>
          <t>SIM-v2.2-20260807-20260804</t>
        </is>
      </c>
      <c r="U592" t="inlineStr">
        <is>
          <t>https://zenodo.org/records/17855209</t>
        </is>
      </c>
      <c r="V592" t="inlineStr">
        <is>
          <t>LINE-S03-PRE-20251021</t>
        </is>
      </c>
      <c r="W592" t="inlineStr">
        <is>
          <t>已关联</t>
        </is>
      </c>
      <c r="X592" t="inlineStr">
        <is>
          <t>按班次口径判断</t>
        </is>
      </c>
      <c r="Z592" t="inlineStr">
        <is>
          <t>否</t>
        </is>
      </c>
    </row>
    <row r="593">
      <c r="A593" t="inlineStr">
        <is>
          <t>SIM-STOP-00592</t>
        </is>
      </c>
      <c r="B593" t="inlineStr">
        <is>
          <t>STOP-PRE-00198</t>
        </is>
      </c>
      <c r="C593" t="inlineStr">
        <is>
          <t>LINE-S01-PRE-20251021</t>
        </is>
      </c>
      <c r="D593" t="inlineStr">
        <is>
          <t>SHIFT-PRE-20251021</t>
        </is>
      </c>
      <c r="E593" t="inlineStr">
        <is>
          <t>LINE-S01</t>
        </is>
      </c>
      <c r="F593" t="inlineStr">
        <is>
          <t>改善前</t>
        </is>
      </c>
      <c r="G593" s="57" t="n">
        <v>45951</v>
      </c>
      <c r="H593" t="inlineStr">
        <is>
          <t>智能终端系列</t>
        </is>
      </c>
      <c r="I593" t="inlineStr">
        <is>
          <t>KK250</t>
        </is>
      </c>
      <c r="J593" t="inlineStr">
        <is>
          <t>MATERIALS</t>
        </is>
      </c>
      <c r="K593" t="inlineStr">
        <is>
          <t>Unplanned</t>
        </is>
      </c>
      <c r="L593" t="inlineStr">
        <is>
          <t>HACKING STATION</t>
        </is>
      </c>
      <c r="M593" t="inlineStr">
        <is>
          <t>上下料工位</t>
        </is>
      </c>
      <c r="N593" t="inlineStr">
        <is>
          <t>MANUAL BRICK HANDLING</t>
        </is>
      </c>
      <c r="O593" s="59" t="n">
        <v>45951.67777777778</v>
      </c>
      <c r="P593" s="59" t="n">
        <v>45951.69520833333</v>
      </c>
      <c r="Q593" s="60" t="n">
        <v>25.1</v>
      </c>
      <c r="R593" s="60" t="n">
        <v>0.8918</v>
      </c>
      <c r="S593" t="inlineStr">
        <is>
          <t>团队模拟数据（基于公开单线数据派生）</t>
        </is>
      </c>
      <c r="T593" t="inlineStr">
        <is>
          <t>SIM-v2.2-20260807-20260804</t>
        </is>
      </c>
      <c r="U593" t="inlineStr">
        <is>
          <t>https://zenodo.org/records/17855209</t>
        </is>
      </c>
      <c r="V593" t="inlineStr">
        <is>
          <t>LINE-S01-PRE-20251021</t>
        </is>
      </c>
      <c r="W593" t="inlineStr">
        <is>
          <t>已关联</t>
        </is>
      </c>
      <c r="X593" t="inlineStr">
        <is>
          <t>按班次口径判断</t>
        </is>
      </c>
      <c r="Z593" t="inlineStr">
        <is>
          <t>否</t>
        </is>
      </c>
    </row>
    <row r="594">
      <c r="A594" t="inlineStr">
        <is>
          <t>SIM-STOP-00593</t>
        </is>
      </c>
      <c r="B594" t="inlineStr">
        <is>
          <t>STOP-PRE-00198</t>
        </is>
      </c>
      <c r="C594" t="inlineStr">
        <is>
          <t>LINE-S02-PRE-20251021</t>
        </is>
      </c>
      <c r="D594" t="inlineStr">
        <is>
          <t>SHIFT-PRE-20251021</t>
        </is>
      </c>
      <c r="E594" t="inlineStr">
        <is>
          <t>LINE-S02</t>
        </is>
      </c>
      <c r="F594" t="inlineStr">
        <is>
          <t>改善前</t>
        </is>
      </c>
      <c r="G594" s="57" t="n">
        <v>45951</v>
      </c>
      <c r="H594" t="inlineStr">
        <is>
          <t>视觉设备系列</t>
        </is>
      </c>
      <c r="I594" t="inlineStr">
        <is>
          <t>KK250</t>
        </is>
      </c>
      <c r="J594" t="inlineStr">
        <is>
          <t>MATERIALS</t>
        </is>
      </c>
      <c r="K594" t="inlineStr">
        <is>
          <t>Unplanned</t>
        </is>
      </c>
      <c r="L594" t="inlineStr">
        <is>
          <t>HACKING STATION</t>
        </is>
      </c>
      <c r="M594" t="inlineStr">
        <is>
          <t>上下料工位</t>
        </is>
      </c>
      <c r="N594" t="inlineStr">
        <is>
          <t>MANUAL BRICK HANDLING</t>
        </is>
      </c>
      <c r="O594" s="59" t="n">
        <v>45951.69166666667</v>
      </c>
      <c r="P594" s="59" t="n">
        <v>45951.71715277778</v>
      </c>
      <c r="Q594" s="60" t="n">
        <v>36.7</v>
      </c>
      <c r="R594" s="60" t="n">
        <v>1.305</v>
      </c>
      <c r="S594" t="inlineStr">
        <is>
          <t>团队模拟数据（基于公开单线数据派生）</t>
        </is>
      </c>
      <c r="T594" t="inlineStr">
        <is>
          <t>SIM-v2.2-20260807-20260804</t>
        </is>
      </c>
      <c r="U594" t="inlineStr">
        <is>
          <t>https://zenodo.org/records/17855209</t>
        </is>
      </c>
      <c r="V594" t="inlineStr">
        <is>
          <t>LINE-S02-PRE-20251021</t>
        </is>
      </c>
      <c r="W594" t="inlineStr">
        <is>
          <t>已关联</t>
        </is>
      </c>
      <c r="X594" t="inlineStr">
        <is>
          <t>按班次口径判断</t>
        </is>
      </c>
      <c r="Z594" t="inlineStr">
        <is>
          <t>否</t>
        </is>
      </c>
    </row>
    <row r="595">
      <c r="A595" t="inlineStr">
        <is>
          <t>SIM-STOP-00594</t>
        </is>
      </c>
      <c r="B595" t="inlineStr">
        <is>
          <t>STOP-PRE-00198</t>
        </is>
      </c>
      <c r="C595" t="inlineStr">
        <is>
          <t>LINE-S03-PRE-20251021</t>
        </is>
      </c>
      <c r="D595" t="inlineStr">
        <is>
          <t>SHIFT-PRE-20251021</t>
        </is>
      </c>
      <c r="E595" t="inlineStr">
        <is>
          <t>LINE-S03</t>
        </is>
      </c>
      <c r="F595" t="inlineStr">
        <is>
          <t>改善前</t>
        </is>
      </c>
      <c r="G595" s="57" t="n">
        <v>45951</v>
      </c>
      <c r="H595" t="inlineStr">
        <is>
          <t>音频模组系列</t>
        </is>
      </c>
      <c r="I595" t="inlineStr">
        <is>
          <t>KK250</t>
        </is>
      </c>
      <c r="J595" t="inlineStr">
        <is>
          <t>MATERIALS</t>
        </is>
      </c>
      <c r="K595" t="inlineStr">
        <is>
          <t>Unplanned</t>
        </is>
      </c>
      <c r="L595" t="inlineStr">
        <is>
          <t>HACKING STATION</t>
        </is>
      </c>
      <c r="M595" t="inlineStr">
        <is>
          <t>上下料工位</t>
        </is>
      </c>
      <c r="N595" t="inlineStr">
        <is>
          <t>MANUAL BRICK HANDLING</t>
        </is>
      </c>
      <c r="O595" s="59" t="n">
        <v>45951.70555555556</v>
      </c>
      <c r="P595" s="59" t="n">
        <v>45951.72798611111</v>
      </c>
      <c r="Q595" s="60" t="n">
        <v>32.3</v>
      </c>
      <c r="R595" s="60" t="n">
        <v>1.1482</v>
      </c>
      <c r="S595" t="inlineStr">
        <is>
          <t>团队模拟数据（基于公开单线数据派生）</t>
        </is>
      </c>
      <c r="T595" t="inlineStr">
        <is>
          <t>SIM-v2.2-20260807-20260804</t>
        </is>
      </c>
      <c r="U595" t="inlineStr">
        <is>
          <t>https://zenodo.org/records/17855209</t>
        </is>
      </c>
      <c r="V595" t="inlineStr">
        <is>
          <t>LINE-S03-PRE-20251021</t>
        </is>
      </c>
      <c r="W595" t="inlineStr">
        <is>
          <t>已关联</t>
        </is>
      </c>
      <c r="X595" t="inlineStr">
        <is>
          <t>按班次口径判断</t>
        </is>
      </c>
      <c r="Z595" t="inlineStr">
        <is>
          <t>否</t>
        </is>
      </c>
    </row>
    <row r="596">
      <c r="A596" t="inlineStr">
        <is>
          <t>SIM-STOP-00595</t>
        </is>
      </c>
      <c r="B596" t="inlineStr">
        <is>
          <t>STOP-PRE-00199</t>
        </is>
      </c>
      <c r="C596" t="inlineStr">
        <is>
          <t>LINE-S01-PRE-20251021</t>
        </is>
      </c>
      <c r="D596" t="inlineStr">
        <is>
          <t>SHIFT-PRE-20251021</t>
        </is>
      </c>
      <c r="E596" t="inlineStr">
        <is>
          <t>LINE-S01</t>
        </is>
      </c>
      <c r="F596" t="inlineStr">
        <is>
          <t>改善前</t>
        </is>
      </c>
      <c r="G596" s="57" t="n">
        <v>45951</v>
      </c>
      <c r="H596" t="inlineStr">
        <is>
          <t>智能终端系列</t>
        </is>
      </c>
      <c r="I596" t="inlineStr">
        <is>
          <t>KK250</t>
        </is>
      </c>
      <c r="J596" t="inlineStr">
        <is>
          <t>FAILURE</t>
        </is>
      </c>
      <c r="K596" t="inlineStr">
        <is>
          <t>Unplanned</t>
        </is>
      </c>
      <c r="L596" t="inlineStr">
        <is>
          <t>LINE 52</t>
        </is>
      </c>
      <c r="M596" t="inlineStr">
        <is>
          <t>其他工位</t>
        </is>
      </c>
      <c r="N596" t="inlineStr">
        <is>
          <t>AUTOMATION FAILURE</t>
        </is>
      </c>
      <c r="O596" s="59" t="n">
        <v>45951.72638888889</v>
      </c>
      <c r="P596" s="59" t="n">
        <v>45951.73534722222</v>
      </c>
      <c r="Q596" s="60" t="n">
        <v>12.9</v>
      </c>
      <c r="R596" s="60" t="n">
        <v>0.9261</v>
      </c>
      <c r="S596" t="inlineStr">
        <is>
          <t>团队模拟数据（基于公开单线数据派生）</t>
        </is>
      </c>
      <c r="T596" t="inlineStr">
        <is>
          <t>SIM-v2.2-20260807-20260804</t>
        </is>
      </c>
      <c r="U596" t="inlineStr">
        <is>
          <t>https://zenodo.org/records/17855209</t>
        </is>
      </c>
      <c r="V596" t="inlineStr">
        <is>
          <t>LINE-S01-PRE-20251021</t>
        </is>
      </c>
      <c r="W596" t="inlineStr">
        <is>
          <t>已关联</t>
        </is>
      </c>
      <c r="X596" t="inlineStr">
        <is>
          <t>按班次口径判断</t>
        </is>
      </c>
      <c r="Z596" t="inlineStr">
        <is>
          <t>否</t>
        </is>
      </c>
    </row>
    <row r="597">
      <c r="A597" t="inlineStr">
        <is>
          <t>SIM-STOP-00596</t>
        </is>
      </c>
      <c r="B597" t="inlineStr">
        <is>
          <t>STOP-PRE-00199</t>
        </is>
      </c>
      <c r="C597" t="inlineStr">
        <is>
          <t>LINE-S02-PRE-20251021</t>
        </is>
      </c>
      <c r="D597" t="inlineStr">
        <is>
          <t>SHIFT-PRE-20251021</t>
        </is>
      </c>
      <c r="E597" t="inlineStr">
        <is>
          <t>LINE-S02</t>
        </is>
      </c>
      <c r="F597" t="inlineStr">
        <is>
          <t>改善前</t>
        </is>
      </c>
      <c r="G597" s="57" t="n">
        <v>45951</v>
      </c>
      <c r="H597" t="inlineStr">
        <is>
          <t>视觉设备系列</t>
        </is>
      </c>
      <c r="I597" t="inlineStr">
        <is>
          <t>KK250</t>
        </is>
      </c>
      <c r="J597" t="inlineStr">
        <is>
          <t>FAILURE</t>
        </is>
      </c>
      <c r="K597" t="inlineStr">
        <is>
          <t>Unplanned</t>
        </is>
      </c>
      <c r="L597" t="inlineStr">
        <is>
          <t>LINE 52</t>
        </is>
      </c>
      <c r="M597" t="inlineStr">
        <is>
          <t>其他工位</t>
        </is>
      </c>
      <c r="N597" t="inlineStr">
        <is>
          <t>AUTOMATION FAILURE</t>
        </is>
      </c>
      <c r="O597" s="59" t="n">
        <v>45951.74027777778</v>
      </c>
      <c r="P597" s="59" t="n">
        <v>45951.75340277778</v>
      </c>
      <c r="Q597" s="60" t="n">
        <v>18.9</v>
      </c>
      <c r="R597" s="60" t="n">
        <v>1.3575</v>
      </c>
      <c r="S597" t="inlineStr">
        <is>
          <t>团队模拟数据（基于公开单线数据派生）</t>
        </is>
      </c>
      <c r="T597" t="inlineStr">
        <is>
          <t>SIM-v2.2-20260807-20260804</t>
        </is>
      </c>
      <c r="U597" t="inlineStr">
        <is>
          <t>https://zenodo.org/records/17855209</t>
        </is>
      </c>
      <c r="V597" t="inlineStr">
        <is>
          <t>LINE-S02-PRE-20251021</t>
        </is>
      </c>
      <c r="W597" t="inlineStr">
        <is>
          <t>已关联</t>
        </is>
      </c>
      <c r="X597" t="inlineStr">
        <is>
          <t>按班次口径判断</t>
        </is>
      </c>
      <c r="Z597" t="inlineStr">
        <is>
          <t>否</t>
        </is>
      </c>
    </row>
    <row r="598">
      <c r="A598" t="inlineStr">
        <is>
          <t>SIM-STOP-00597</t>
        </is>
      </c>
      <c r="B598" t="inlineStr">
        <is>
          <t>STOP-PRE-00199</t>
        </is>
      </c>
      <c r="C598" t="inlineStr">
        <is>
          <t>LINE-S03-PRE-20251021</t>
        </is>
      </c>
      <c r="D598" t="inlineStr">
        <is>
          <t>SHIFT-PRE-20251021</t>
        </is>
      </c>
      <c r="E598" t="inlineStr">
        <is>
          <t>LINE-S03</t>
        </is>
      </c>
      <c r="F598" t="inlineStr">
        <is>
          <t>改善前</t>
        </is>
      </c>
      <c r="G598" s="57" t="n">
        <v>45951</v>
      </c>
      <c r="H598" t="inlineStr">
        <is>
          <t>音频模组系列</t>
        </is>
      </c>
      <c r="I598" t="inlineStr">
        <is>
          <t>KK250</t>
        </is>
      </c>
      <c r="J598" t="inlineStr">
        <is>
          <t>FAILURE</t>
        </is>
      </c>
      <c r="K598" t="inlineStr">
        <is>
          <t>Unplanned</t>
        </is>
      </c>
      <c r="L598" t="inlineStr">
        <is>
          <t>LINE 52</t>
        </is>
      </c>
      <c r="M598" t="inlineStr">
        <is>
          <t>其他工位</t>
        </is>
      </c>
      <c r="N598" t="inlineStr">
        <is>
          <t>AUTOMATION FAILURE</t>
        </is>
      </c>
      <c r="O598" s="59" t="n">
        <v>45951.75416666667</v>
      </c>
      <c r="P598" s="59" t="n">
        <v>45951.76326388889</v>
      </c>
      <c r="Q598" s="60" t="n">
        <v>13.1</v>
      </c>
      <c r="R598" s="60" t="n">
        <v>0.9419</v>
      </c>
      <c r="S598" t="inlineStr">
        <is>
          <t>团队模拟数据（基于公开单线数据派生）</t>
        </is>
      </c>
      <c r="T598" t="inlineStr">
        <is>
          <t>SIM-v2.2-20260807-20260804</t>
        </is>
      </c>
      <c r="U598" t="inlineStr">
        <is>
          <t>https://zenodo.org/records/17855209</t>
        </is>
      </c>
      <c r="V598" t="inlineStr">
        <is>
          <t>LINE-S03-PRE-20251021</t>
        </is>
      </c>
      <c r="W598" t="inlineStr">
        <is>
          <t>已关联</t>
        </is>
      </c>
      <c r="X598" t="inlineStr">
        <is>
          <t>按班次口径判断</t>
        </is>
      </c>
      <c r="Z598" t="inlineStr">
        <is>
          <t>否</t>
        </is>
      </c>
    </row>
    <row r="599">
      <c r="A599" t="inlineStr">
        <is>
          <t>SIM-STOP-00598</t>
        </is>
      </c>
      <c r="B599" t="inlineStr">
        <is>
          <t>STOP-PRE-00200</t>
        </is>
      </c>
      <c r="C599" t="inlineStr">
        <is>
          <t>LINE-S01-PRE-20251021</t>
        </is>
      </c>
      <c r="D599" t="inlineStr">
        <is>
          <t>SHIFT-PRE-20251021</t>
        </is>
      </c>
      <c r="E599" t="inlineStr">
        <is>
          <t>LINE-S01</t>
        </is>
      </c>
      <c r="F599" t="inlineStr">
        <is>
          <t>改善前</t>
        </is>
      </c>
      <c r="G599" s="57" t="n">
        <v>45951</v>
      </c>
      <c r="H599" t="inlineStr">
        <is>
          <t>智能终端系列</t>
        </is>
      </c>
      <c r="I599" t="inlineStr">
        <is>
          <t>KK250</t>
        </is>
      </c>
      <c r="J599" t="inlineStr">
        <is>
          <t>FAILURE</t>
        </is>
      </c>
      <c r="K599" t="inlineStr">
        <is>
          <t>Unplanned</t>
        </is>
      </c>
      <c r="L599" t="inlineStr">
        <is>
          <t>LINE 52</t>
        </is>
      </c>
      <c r="M599" t="inlineStr">
        <is>
          <t>其他工位</t>
        </is>
      </c>
      <c r="N599" t="inlineStr">
        <is>
          <t>AUTOMATION FAILURE</t>
        </is>
      </c>
      <c r="O599" s="59" t="n">
        <v>45951.74861111111</v>
      </c>
      <c r="P599" s="59" t="n">
        <v>45951.75652777778</v>
      </c>
      <c r="Q599" s="60" t="n">
        <v>11.4</v>
      </c>
      <c r="R599" s="60" t="n">
        <v>0.8673</v>
      </c>
      <c r="S599" t="inlineStr">
        <is>
          <t>团队模拟数据（基于公开单线数据派生）</t>
        </is>
      </c>
      <c r="T599" t="inlineStr">
        <is>
          <t>SIM-v2.2-20260807-20260804</t>
        </is>
      </c>
      <c r="U599" t="inlineStr">
        <is>
          <t>https://zenodo.org/records/17855209</t>
        </is>
      </c>
      <c r="V599" t="inlineStr">
        <is>
          <t>LINE-S01-PRE-20251021</t>
        </is>
      </c>
      <c r="W599" t="inlineStr">
        <is>
          <t>已关联</t>
        </is>
      </c>
      <c r="X599" t="inlineStr">
        <is>
          <t>按班次口径判断</t>
        </is>
      </c>
      <c r="Z599" t="inlineStr">
        <is>
          <t>否</t>
        </is>
      </c>
    </row>
    <row r="600">
      <c r="A600" t="inlineStr">
        <is>
          <t>SIM-STOP-00599</t>
        </is>
      </c>
      <c r="B600" t="inlineStr">
        <is>
          <t>STOP-PRE-00200</t>
        </is>
      </c>
      <c r="C600" t="inlineStr">
        <is>
          <t>LINE-S02-PRE-20251021</t>
        </is>
      </c>
      <c r="D600" t="inlineStr">
        <is>
          <t>SHIFT-PRE-20251021</t>
        </is>
      </c>
      <c r="E600" t="inlineStr">
        <is>
          <t>LINE-S02</t>
        </is>
      </c>
      <c r="F600" t="inlineStr">
        <is>
          <t>改善前</t>
        </is>
      </c>
      <c r="G600" s="57" t="n">
        <v>45951</v>
      </c>
      <c r="H600" t="inlineStr">
        <is>
          <t>视觉设备系列</t>
        </is>
      </c>
      <c r="I600" t="inlineStr">
        <is>
          <t>KK250</t>
        </is>
      </c>
      <c r="J600" t="inlineStr">
        <is>
          <t>FAILURE</t>
        </is>
      </c>
      <c r="K600" t="inlineStr">
        <is>
          <t>Unplanned</t>
        </is>
      </c>
      <c r="L600" t="inlineStr">
        <is>
          <t>LINE 52</t>
        </is>
      </c>
      <c r="M600" t="inlineStr">
        <is>
          <t>其他工位</t>
        </is>
      </c>
      <c r="N600" t="inlineStr">
        <is>
          <t>AUTOMATION FAILURE</t>
        </is>
      </c>
      <c r="O600" s="59" t="n">
        <v>45951.7625</v>
      </c>
      <c r="P600" s="59" t="n">
        <v>45951.77541666666</v>
      </c>
      <c r="Q600" s="60" t="n">
        <v>18.6</v>
      </c>
      <c r="R600" s="60" t="n">
        <v>1.41</v>
      </c>
      <c r="S600" t="inlineStr">
        <is>
          <t>团队模拟数据（基于公开单线数据派生）</t>
        </is>
      </c>
      <c r="T600" t="inlineStr">
        <is>
          <t>SIM-v2.2-20260807-20260804</t>
        </is>
      </c>
      <c r="U600" t="inlineStr">
        <is>
          <t>https://zenodo.org/records/17855209</t>
        </is>
      </c>
      <c r="V600" t="inlineStr">
        <is>
          <t>LINE-S02-PRE-20251021</t>
        </is>
      </c>
      <c r="W600" t="inlineStr">
        <is>
          <t>已关联</t>
        </is>
      </c>
      <c r="X600" t="inlineStr">
        <is>
          <t>按班次口径判断</t>
        </is>
      </c>
      <c r="Z600" t="inlineStr">
        <is>
          <t>否</t>
        </is>
      </c>
    </row>
    <row r="601">
      <c r="A601" t="inlineStr">
        <is>
          <t>SIM-STOP-00600</t>
        </is>
      </c>
      <c r="B601" t="inlineStr">
        <is>
          <t>STOP-PRE-00200</t>
        </is>
      </c>
      <c r="C601" t="inlineStr">
        <is>
          <t>LINE-S03-PRE-20251021</t>
        </is>
      </c>
      <c r="D601" t="inlineStr">
        <is>
          <t>SHIFT-PRE-20251021</t>
        </is>
      </c>
      <c r="E601" t="inlineStr">
        <is>
          <t>LINE-S03</t>
        </is>
      </c>
      <c r="F601" t="inlineStr">
        <is>
          <t>改善前</t>
        </is>
      </c>
      <c r="G601" s="57" t="n">
        <v>45951</v>
      </c>
      <c r="H601" t="inlineStr">
        <is>
          <t>音频模组系列</t>
        </is>
      </c>
      <c r="I601" t="inlineStr">
        <is>
          <t>KK250</t>
        </is>
      </c>
      <c r="J601" t="inlineStr">
        <is>
          <t>FAILURE</t>
        </is>
      </c>
      <c r="K601" t="inlineStr">
        <is>
          <t>Unplanned</t>
        </is>
      </c>
      <c r="L601" t="inlineStr">
        <is>
          <t>LINE 52</t>
        </is>
      </c>
      <c r="M601" t="inlineStr">
        <is>
          <t>其他工位</t>
        </is>
      </c>
      <c r="N601" t="inlineStr">
        <is>
          <t>AUTOMATION FAILURE</t>
        </is>
      </c>
      <c r="O601" s="59" t="n">
        <v>45951.77638888889</v>
      </c>
      <c r="P601" s="59" t="n">
        <v>45951.78534722222</v>
      </c>
      <c r="Q601" s="60" t="n">
        <v>12.9</v>
      </c>
      <c r="R601" s="60" t="n">
        <v>0.98</v>
      </c>
      <c r="S601" t="inlineStr">
        <is>
          <t>团队模拟数据（基于公开单线数据派生）</t>
        </is>
      </c>
      <c r="T601" t="inlineStr">
        <is>
          <t>SIM-v2.2-20260807-20260804</t>
        </is>
      </c>
      <c r="U601" t="inlineStr">
        <is>
          <t>https://zenodo.org/records/17855209</t>
        </is>
      </c>
      <c r="V601" t="inlineStr">
        <is>
          <t>LINE-S03-PRE-20251021</t>
        </is>
      </c>
      <c r="W601" t="inlineStr">
        <is>
          <t>已关联</t>
        </is>
      </c>
      <c r="X601" t="inlineStr">
        <is>
          <t>按班次口径判断</t>
        </is>
      </c>
      <c r="Z601" t="inlineStr">
        <is>
          <t>否</t>
        </is>
      </c>
    </row>
    <row r="602">
      <c r="A602" t="inlineStr">
        <is>
          <t>SIM-STOP-00601</t>
        </is>
      </c>
      <c r="B602" t="inlineStr">
        <is>
          <t>STOP-PRE-00201</t>
        </is>
      </c>
      <c r="C602" t="inlineStr">
        <is>
          <t>LINE-S01-PRE-20251021</t>
        </is>
      </c>
      <c r="D602" t="inlineStr">
        <is>
          <t>SHIFT-PRE-20251021</t>
        </is>
      </c>
      <c r="E602" t="inlineStr">
        <is>
          <t>LINE-S01</t>
        </is>
      </c>
      <c r="F602" t="inlineStr">
        <is>
          <t>改善前</t>
        </is>
      </c>
      <c r="G602" s="57" t="n">
        <v>45951</v>
      </c>
      <c r="H602" t="inlineStr">
        <is>
          <t>智能终端系列</t>
        </is>
      </c>
      <c r="I602" t="inlineStr">
        <is>
          <t>KK250</t>
        </is>
      </c>
      <c r="J602" t="inlineStr">
        <is>
          <t>FAILURE</t>
        </is>
      </c>
      <c r="K602" t="inlineStr">
        <is>
          <t>Unplanned</t>
        </is>
      </c>
      <c r="L602" t="inlineStr">
        <is>
          <t>DRYER</t>
        </is>
      </c>
      <c r="M602" t="inlineStr">
        <is>
          <t>烘干/固化工位</t>
        </is>
      </c>
      <c r="N602" t="inlineStr">
        <is>
          <t>AUTOMATION FAILURE</t>
        </is>
      </c>
      <c r="O602" s="59" t="n">
        <v>45951.77708333333</v>
      </c>
      <c r="P602" s="59" t="n">
        <v>45951.78055555555</v>
      </c>
      <c r="Q602" s="60" t="n">
        <v>5</v>
      </c>
      <c r="R602" s="60" t="n">
        <v>0.9016</v>
      </c>
      <c r="S602" t="inlineStr">
        <is>
          <t>团队模拟数据（基于公开单线数据派生）</t>
        </is>
      </c>
      <c r="T602" t="inlineStr">
        <is>
          <t>SIM-v2.2-20260807-20260804</t>
        </is>
      </c>
      <c r="U602" t="inlineStr">
        <is>
          <t>https://zenodo.org/records/17855209</t>
        </is>
      </c>
      <c r="V602" t="inlineStr">
        <is>
          <t>LINE-S01-PRE-20251021</t>
        </is>
      </c>
      <c r="W602" t="inlineStr">
        <is>
          <t>已关联</t>
        </is>
      </c>
      <c r="X602" t="inlineStr">
        <is>
          <t>按班次口径判断</t>
        </is>
      </c>
      <c r="Z602" t="inlineStr">
        <is>
          <t>否</t>
        </is>
      </c>
    </row>
    <row r="603">
      <c r="A603" t="inlineStr">
        <is>
          <t>SIM-STOP-00602</t>
        </is>
      </c>
      <c r="B603" t="inlineStr">
        <is>
          <t>STOP-PRE-00201</t>
        </is>
      </c>
      <c r="C603" t="inlineStr">
        <is>
          <t>LINE-S02-PRE-20251021</t>
        </is>
      </c>
      <c r="D603" t="inlineStr">
        <is>
          <t>SHIFT-PRE-20251021</t>
        </is>
      </c>
      <c r="E603" t="inlineStr">
        <is>
          <t>LINE-S02</t>
        </is>
      </c>
      <c r="F603" t="inlineStr">
        <is>
          <t>改善前</t>
        </is>
      </c>
      <c r="G603" s="57" t="n">
        <v>45951</v>
      </c>
      <c r="H603" t="inlineStr">
        <is>
          <t>视觉设备系列</t>
        </is>
      </c>
      <c r="I603" t="inlineStr">
        <is>
          <t>KK250</t>
        </is>
      </c>
      <c r="J603" t="inlineStr">
        <is>
          <t>FAILURE</t>
        </is>
      </c>
      <c r="K603" t="inlineStr">
        <is>
          <t>Unplanned</t>
        </is>
      </c>
      <c r="L603" t="inlineStr">
        <is>
          <t>DRYER</t>
        </is>
      </c>
      <c r="M603" t="inlineStr">
        <is>
          <t>烘干/固化工位</t>
        </is>
      </c>
      <c r="N603" t="inlineStr">
        <is>
          <t>AUTOMATION FAILURE</t>
        </is>
      </c>
      <c r="O603" s="59" t="n">
        <v>45951.79097222222</v>
      </c>
      <c r="P603" s="59" t="n">
        <v>45951.79604166667</v>
      </c>
      <c r="Q603" s="60" t="n">
        <v>7.3</v>
      </c>
      <c r="R603" s="60" t="n">
        <v>1.32</v>
      </c>
      <c r="S603" t="inlineStr">
        <is>
          <t>团队模拟数据（基于公开单线数据派生）</t>
        </is>
      </c>
      <c r="T603" t="inlineStr">
        <is>
          <t>SIM-v2.2-20260807-20260804</t>
        </is>
      </c>
      <c r="U603" t="inlineStr">
        <is>
          <t>https://zenodo.org/records/17855209</t>
        </is>
      </c>
      <c r="V603" t="inlineStr">
        <is>
          <t>LINE-S02-PRE-20251021</t>
        </is>
      </c>
      <c r="W603" t="inlineStr">
        <is>
          <t>已关联</t>
        </is>
      </c>
      <c r="X603" t="inlineStr">
        <is>
          <t>按班次口径判断</t>
        </is>
      </c>
      <c r="Z603" t="inlineStr">
        <is>
          <t>否</t>
        </is>
      </c>
    </row>
    <row r="604">
      <c r="A604" t="inlineStr">
        <is>
          <t>SIM-STOP-00603</t>
        </is>
      </c>
      <c r="B604" t="inlineStr">
        <is>
          <t>STOP-PRE-00201</t>
        </is>
      </c>
      <c r="C604" t="inlineStr">
        <is>
          <t>LINE-S03-PRE-20251021</t>
        </is>
      </c>
      <c r="D604" t="inlineStr">
        <is>
          <t>SHIFT-PRE-20251021</t>
        </is>
      </c>
      <c r="E604" t="inlineStr">
        <is>
          <t>LINE-S03</t>
        </is>
      </c>
      <c r="F604" t="inlineStr">
        <is>
          <t>改善前</t>
        </is>
      </c>
      <c r="G604" s="57" t="n">
        <v>45951</v>
      </c>
      <c r="H604" t="inlineStr">
        <is>
          <t>音频模组系列</t>
        </is>
      </c>
      <c r="I604" t="inlineStr">
        <is>
          <t>KK250</t>
        </is>
      </c>
      <c r="J604" t="inlineStr">
        <is>
          <t>FAILURE</t>
        </is>
      </c>
      <c r="K604" t="inlineStr">
        <is>
          <t>Unplanned</t>
        </is>
      </c>
      <c r="L604" t="inlineStr">
        <is>
          <t>DRYER</t>
        </is>
      </c>
      <c r="M604" t="inlineStr">
        <is>
          <t>烘干/固化工位</t>
        </is>
      </c>
      <c r="N604" t="inlineStr">
        <is>
          <t>AUTOMATION FAILURE</t>
        </is>
      </c>
      <c r="O604" s="59" t="n">
        <v>45951.80486111111</v>
      </c>
      <c r="P604" s="59" t="n">
        <v>45951.80875</v>
      </c>
      <c r="Q604" s="60" t="n">
        <v>5.6</v>
      </c>
      <c r="R604" s="60" t="n">
        <v>1.0181</v>
      </c>
      <c r="S604" t="inlineStr">
        <is>
          <t>团队模拟数据（基于公开单线数据派生）</t>
        </is>
      </c>
      <c r="T604" t="inlineStr">
        <is>
          <t>SIM-v2.2-20260807-20260804</t>
        </is>
      </c>
      <c r="U604" t="inlineStr">
        <is>
          <t>https://zenodo.org/records/17855209</t>
        </is>
      </c>
      <c r="V604" t="inlineStr">
        <is>
          <t>LINE-S03-PRE-20251021</t>
        </is>
      </c>
      <c r="W604" t="inlineStr">
        <is>
          <t>已关联</t>
        </is>
      </c>
      <c r="X604" t="inlineStr">
        <is>
          <t>按班次口径判断</t>
        </is>
      </c>
      <c r="Z604" t="inlineStr">
        <is>
          <t>否</t>
        </is>
      </c>
    </row>
    <row r="605">
      <c r="A605" t="inlineStr">
        <is>
          <t>SIM-STOP-00604</t>
        </is>
      </c>
      <c r="B605" t="inlineStr">
        <is>
          <t>STOP-PRE-00202</t>
        </is>
      </c>
      <c r="C605" t="inlineStr">
        <is>
          <t>LINE-S01-PRE-20251021</t>
        </is>
      </c>
      <c r="D605" t="inlineStr">
        <is>
          <t>SHIFT-PRE-20251021</t>
        </is>
      </c>
      <c r="E605" t="inlineStr">
        <is>
          <t>LINE-S01</t>
        </is>
      </c>
      <c r="F605" t="inlineStr">
        <is>
          <t>改善前</t>
        </is>
      </c>
      <c r="G605" s="57" t="n">
        <v>45951</v>
      </c>
      <c r="H605" t="inlineStr">
        <is>
          <t>智能终端系列</t>
        </is>
      </c>
      <c r="I605" t="inlineStr">
        <is>
          <t>KK250</t>
        </is>
      </c>
      <c r="J605" t="inlineStr">
        <is>
          <t>OPERATIONAL</t>
        </is>
      </c>
      <c r="K605" t="inlineStr">
        <is>
          <t>Planned - Included in OEE</t>
        </is>
      </c>
      <c r="L605" t="inlineStr">
        <is>
          <t>EXTRUDER PRESS</t>
        </is>
      </c>
      <c r="M605" t="inlineStr">
        <is>
          <t>主加工工位</t>
        </is>
      </c>
      <c r="N605" t="inlineStr">
        <is>
          <t>CLEANING</t>
        </is>
      </c>
      <c r="O605" s="59" t="n">
        <v>45951.78611111111</v>
      </c>
      <c r="P605" s="59" t="n">
        <v>45951.81034722222</v>
      </c>
      <c r="Q605" s="60" t="n">
        <v>34.9</v>
      </c>
      <c r="R605" s="60" t="n">
        <v>0.9177</v>
      </c>
      <c r="S605" t="inlineStr">
        <is>
          <t>团队模拟数据（基于公开单线数据派生）</t>
        </is>
      </c>
      <c r="T605" t="inlineStr">
        <is>
          <t>SIM-v2.2-20260807-20260804</t>
        </is>
      </c>
      <c r="U605" t="inlineStr">
        <is>
          <t>https://zenodo.org/records/17855209</t>
        </is>
      </c>
      <c r="V605" t="inlineStr">
        <is>
          <t>LINE-S01-PRE-20251021</t>
        </is>
      </c>
      <c r="W605" t="inlineStr">
        <is>
          <t>已关联</t>
        </is>
      </c>
      <c r="X605" t="inlineStr">
        <is>
          <t>按班次口径判断</t>
        </is>
      </c>
      <c r="Z605" t="inlineStr">
        <is>
          <t>否</t>
        </is>
      </c>
    </row>
    <row r="606">
      <c r="A606" t="inlineStr">
        <is>
          <t>SIM-STOP-00605</t>
        </is>
      </c>
      <c r="B606" t="inlineStr">
        <is>
          <t>STOP-PRE-00202</t>
        </is>
      </c>
      <c r="C606" t="inlineStr">
        <is>
          <t>LINE-S02-PRE-20251021</t>
        </is>
      </c>
      <c r="D606" t="inlineStr">
        <is>
          <t>SHIFT-PRE-20251021</t>
        </is>
      </c>
      <c r="E606" t="inlineStr">
        <is>
          <t>LINE-S02</t>
        </is>
      </c>
      <c r="F606" t="inlineStr">
        <is>
          <t>改善前</t>
        </is>
      </c>
      <c r="G606" s="57" t="n">
        <v>45951</v>
      </c>
      <c r="H606" t="inlineStr">
        <is>
          <t>视觉设备系列</t>
        </is>
      </c>
      <c r="I606" t="inlineStr">
        <is>
          <t>KK250</t>
        </is>
      </c>
      <c r="J606" t="inlineStr">
        <is>
          <t>OPERATIONAL</t>
        </is>
      </c>
      <c r="K606" t="inlineStr">
        <is>
          <t>Planned - Included in OEE</t>
        </is>
      </c>
      <c r="L606" t="inlineStr">
        <is>
          <t>EXTRUDER PRESS</t>
        </is>
      </c>
      <c r="M606" t="inlineStr">
        <is>
          <t>主加工工位</t>
        </is>
      </c>
      <c r="N606" t="inlineStr">
        <is>
          <t>CLEANING</t>
        </is>
      </c>
      <c r="O606" s="59" t="n">
        <v>45951.8</v>
      </c>
      <c r="P606" s="59" t="n">
        <v>45951.82736111111</v>
      </c>
      <c r="Q606" s="60" t="n">
        <v>39.4</v>
      </c>
      <c r="R606" s="60" t="n">
        <v>1.037</v>
      </c>
      <c r="S606" t="inlineStr">
        <is>
          <t>团队模拟数据（基于公开单线数据派生）</t>
        </is>
      </c>
      <c r="T606" t="inlineStr">
        <is>
          <t>SIM-v2.2-20260807-20260804</t>
        </is>
      </c>
      <c r="U606" t="inlineStr">
        <is>
          <t>https://zenodo.org/records/17855209</t>
        </is>
      </c>
      <c r="V606" t="inlineStr">
        <is>
          <t>LINE-S02-PRE-20251021</t>
        </is>
      </c>
      <c r="W606" t="inlineStr">
        <is>
          <t>已关联</t>
        </is>
      </c>
      <c r="X606" t="inlineStr">
        <is>
          <t>按班次口径判断</t>
        </is>
      </c>
      <c r="Z606" t="inlineStr">
        <is>
          <t>否</t>
        </is>
      </c>
    </row>
    <row r="607">
      <c r="A607" t="inlineStr">
        <is>
          <t>SIM-STOP-00606</t>
        </is>
      </c>
      <c r="B607" t="inlineStr">
        <is>
          <t>STOP-PRE-00202</t>
        </is>
      </c>
      <c r="C607" t="inlineStr">
        <is>
          <t>LINE-S03-PRE-20251021</t>
        </is>
      </c>
      <c r="D607" t="inlineStr">
        <is>
          <t>SHIFT-PRE-20251021</t>
        </is>
      </c>
      <c r="E607" t="inlineStr">
        <is>
          <t>LINE-S03</t>
        </is>
      </c>
      <c r="F607" t="inlineStr">
        <is>
          <t>改善前</t>
        </is>
      </c>
      <c r="G607" s="57" t="n">
        <v>45951</v>
      </c>
      <c r="H607" t="inlineStr">
        <is>
          <t>音频模组系列</t>
        </is>
      </c>
      <c r="I607" t="inlineStr">
        <is>
          <t>KK250</t>
        </is>
      </c>
      <c r="J607" t="inlineStr">
        <is>
          <t>OPERATIONAL</t>
        </is>
      </c>
      <c r="K607" t="inlineStr">
        <is>
          <t>Planned - Included in OEE</t>
        </is>
      </c>
      <c r="L607" t="inlineStr">
        <is>
          <t>EXTRUDER PRESS</t>
        </is>
      </c>
      <c r="M607" t="inlineStr">
        <is>
          <t>主加工工位</t>
        </is>
      </c>
      <c r="N607" t="inlineStr">
        <is>
          <t>CLEANING</t>
        </is>
      </c>
      <c r="O607" s="59" t="n">
        <v>45951.81388888889</v>
      </c>
      <c r="P607" s="59" t="n">
        <v>45951.83951388889</v>
      </c>
      <c r="Q607" s="60" t="n">
        <v>36.9</v>
      </c>
      <c r="R607" s="60" t="n">
        <v>0.9722</v>
      </c>
      <c r="S607" t="inlineStr">
        <is>
          <t>团队模拟数据（基于公开单线数据派生）</t>
        </is>
      </c>
      <c r="T607" t="inlineStr">
        <is>
          <t>SIM-v2.2-20260807-20260804</t>
        </is>
      </c>
      <c r="U607" t="inlineStr">
        <is>
          <t>https://zenodo.org/records/17855209</t>
        </is>
      </c>
      <c r="V607" t="inlineStr">
        <is>
          <t>LINE-S03-PRE-20251021</t>
        </is>
      </c>
      <c r="W607" t="inlineStr">
        <is>
          <t>已关联</t>
        </is>
      </c>
      <c r="X607" t="inlineStr">
        <is>
          <t>按班次口径判断</t>
        </is>
      </c>
      <c r="Z607" t="inlineStr">
        <is>
          <t>否</t>
        </is>
      </c>
    </row>
    <row r="608">
      <c r="A608" t="inlineStr">
        <is>
          <t>SIM-STOP-00607</t>
        </is>
      </c>
      <c r="B608" t="inlineStr">
        <is>
          <t>STOP-PRE-00203</t>
        </is>
      </c>
      <c r="C608" t="inlineStr">
        <is>
          <t>LINE-S01-PRE-20251022</t>
        </is>
      </c>
      <c r="D608" t="inlineStr">
        <is>
          <t>SHIFT-PRE-20251022</t>
        </is>
      </c>
      <c r="E608" t="inlineStr">
        <is>
          <t>LINE-S01</t>
        </is>
      </c>
      <c r="F608" t="inlineStr">
        <is>
          <t>改善前</t>
        </is>
      </c>
      <c r="G608" s="57" t="n">
        <v>45952</v>
      </c>
      <c r="H608" t="inlineStr">
        <is>
          <t>智能终端系列</t>
        </is>
      </c>
      <c r="I608" t="inlineStr">
        <is>
          <t>KK250</t>
        </is>
      </c>
      <c r="J608" t="inlineStr">
        <is>
          <t>OPERATIONAL</t>
        </is>
      </c>
      <c r="K608" t="inlineStr">
        <is>
          <t>Planned - Included in OEE</t>
        </is>
      </c>
      <c r="L608" t="inlineStr">
        <is>
          <t>EXTRUDER PRESS</t>
        </is>
      </c>
      <c r="M608" t="inlineStr">
        <is>
          <t>主加工工位</t>
        </is>
      </c>
      <c r="N608" t="inlineStr">
        <is>
          <t>CLEANING</t>
        </is>
      </c>
      <c r="O608" s="59" t="n">
        <v>45952.46875</v>
      </c>
      <c r="P608" s="59" t="n">
        <v>45952.47819444445</v>
      </c>
      <c r="Q608" s="60" t="n">
        <v>13.6</v>
      </c>
      <c r="R608" s="60" t="n">
        <v>0.9550999999999999</v>
      </c>
      <c r="S608" t="inlineStr">
        <is>
          <t>团队模拟数据（基于公开单线数据派生）</t>
        </is>
      </c>
      <c r="T608" t="inlineStr">
        <is>
          <t>SIM-v2.2-20260807-20260804</t>
        </is>
      </c>
      <c r="U608" t="inlineStr">
        <is>
          <t>https://zenodo.org/records/17855209</t>
        </is>
      </c>
      <c r="V608" t="inlineStr">
        <is>
          <t>LINE-S01-PRE-20251022</t>
        </is>
      </c>
      <c r="W608" t="inlineStr">
        <is>
          <t>已关联</t>
        </is>
      </c>
      <c r="X608" t="inlineStr">
        <is>
          <t>按班次口径判断</t>
        </is>
      </c>
      <c r="Z608" t="inlineStr">
        <is>
          <t>否</t>
        </is>
      </c>
    </row>
    <row r="609">
      <c r="A609" t="inlineStr">
        <is>
          <t>SIM-STOP-00608</t>
        </is>
      </c>
      <c r="B609" t="inlineStr">
        <is>
          <t>STOP-PRE-00203</t>
        </is>
      </c>
      <c r="C609" t="inlineStr">
        <is>
          <t>LINE-S02-PRE-20251022</t>
        </is>
      </c>
      <c r="D609" t="inlineStr">
        <is>
          <t>SHIFT-PRE-20251022</t>
        </is>
      </c>
      <c r="E609" t="inlineStr">
        <is>
          <t>LINE-S02</t>
        </is>
      </c>
      <c r="F609" t="inlineStr">
        <is>
          <t>改善前</t>
        </is>
      </c>
      <c r="G609" s="57" t="n">
        <v>45952</v>
      </c>
      <c r="H609" t="inlineStr">
        <is>
          <t>视觉设备系列</t>
        </is>
      </c>
      <c r="I609" t="inlineStr">
        <is>
          <t>KK250</t>
        </is>
      </c>
      <c r="J609" t="inlineStr">
        <is>
          <t>OPERATIONAL</t>
        </is>
      </c>
      <c r="K609" t="inlineStr">
        <is>
          <t>Planned - Included in OEE</t>
        </is>
      </c>
      <c r="L609" t="inlineStr">
        <is>
          <t>EXTRUDER PRESS</t>
        </is>
      </c>
      <c r="M609" t="inlineStr">
        <is>
          <t>主加工工位</t>
        </is>
      </c>
      <c r="N609" t="inlineStr">
        <is>
          <t>CLEANING</t>
        </is>
      </c>
      <c r="O609" s="59" t="n">
        <v>45952.48263888889</v>
      </c>
      <c r="P609" s="59" t="n">
        <v>45952.49222222222</v>
      </c>
      <c r="Q609" s="60" t="n">
        <v>13.8</v>
      </c>
      <c r="R609" s="60" t="n">
        <v>0.969</v>
      </c>
      <c r="S609" t="inlineStr">
        <is>
          <t>团队模拟数据（基于公开单线数据派生）</t>
        </is>
      </c>
      <c r="T609" t="inlineStr">
        <is>
          <t>SIM-v2.2-20260807-20260804</t>
        </is>
      </c>
      <c r="U609" t="inlineStr">
        <is>
          <t>https://zenodo.org/records/17855209</t>
        </is>
      </c>
      <c r="V609" t="inlineStr">
        <is>
          <t>LINE-S02-PRE-20251022</t>
        </is>
      </c>
      <c r="W609" t="inlineStr">
        <is>
          <t>已关联</t>
        </is>
      </c>
      <c r="X609" t="inlineStr">
        <is>
          <t>按班次口径判断</t>
        </is>
      </c>
      <c r="Z609" t="inlineStr">
        <is>
          <t>否</t>
        </is>
      </c>
    </row>
    <row r="610">
      <c r="A610" t="inlineStr">
        <is>
          <t>SIM-STOP-00609</t>
        </is>
      </c>
      <c r="B610" t="inlineStr">
        <is>
          <t>STOP-PRE-00203</t>
        </is>
      </c>
      <c r="C610" t="inlineStr">
        <is>
          <t>LINE-S03-PRE-20251022</t>
        </is>
      </c>
      <c r="D610" t="inlineStr">
        <is>
          <t>SHIFT-PRE-20251022</t>
        </is>
      </c>
      <c r="E610" t="inlineStr">
        <is>
          <t>LINE-S03</t>
        </is>
      </c>
      <c r="F610" t="inlineStr">
        <is>
          <t>改善前</t>
        </is>
      </c>
      <c r="G610" s="57" t="n">
        <v>45952</v>
      </c>
      <c r="H610" t="inlineStr">
        <is>
          <t>音频模组系列</t>
        </is>
      </c>
      <c r="I610" t="inlineStr">
        <is>
          <t>KK250</t>
        </is>
      </c>
      <c r="J610" t="inlineStr">
        <is>
          <t>OPERATIONAL</t>
        </is>
      </c>
      <c r="K610" t="inlineStr">
        <is>
          <t>Planned - Included in OEE</t>
        </is>
      </c>
      <c r="L610" t="inlineStr">
        <is>
          <t>EXTRUDER PRESS</t>
        </is>
      </c>
      <c r="M610" t="inlineStr">
        <is>
          <t>主加工工位</t>
        </is>
      </c>
      <c r="N610" t="inlineStr">
        <is>
          <t>CLEANING</t>
        </is>
      </c>
      <c r="O610" s="59" t="n">
        <v>45952.49652777778</v>
      </c>
      <c r="P610" s="59" t="n">
        <v>45952.50652777778</v>
      </c>
      <c r="Q610" s="60" t="n">
        <v>14.4</v>
      </c>
      <c r="R610" s="60" t="n">
        <v>1.0111</v>
      </c>
      <c r="S610" t="inlineStr">
        <is>
          <t>团队模拟数据（基于公开单线数据派生）</t>
        </is>
      </c>
      <c r="T610" t="inlineStr">
        <is>
          <t>SIM-v2.2-20260807-20260804</t>
        </is>
      </c>
      <c r="U610" t="inlineStr">
        <is>
          <t>https://zenodo.org/records/17855209</t>
        </is>
      </c>
      <c r="V610" t="inlineStr">
        <is>
          <t>LINE-S03-PRE-20251022</t>
        </is>
      </c>
      <c r="W610" t="inlineStr">
        <is>
          <t>已关联</t>
        </is>
      </c>
      <c r="X610" t="inlineStr">
        <is>
          <t>按班次口径判断</t>
        </is>
      </c>
      <c r="Z610" t="inlineStr">
        <is>
          <t>否</t>
        </is>
      </c>
    </row>
    <row r="611">
      <c r="A611" t="inlineStr">
        <is>
          <t>SIM-STOP-00610</t>
        </is>
      </c>
      <c r="B611" t="inlineStr">
        <is>
          <t>STOP-PRE-00204</t>
        </is>
      </c>
      <c r="C611" t="inlineStr">
        <is>
          <t>LINE-S01-PRE-20251022</t>
        </is>
      </c>
      <c r="D611" t="inlineStr">
        <is>
          <t>SHIFT-PRE-20251022</t>
        </is>
      </c>
      <c r="E611" t="inlineStr">
        <is>
          <t>LINE-S01</t>
        </is>
      </c>
      <c r="F611" t="inlineStr">
        <is>
          <t>改善前</t>
        </is>
      </c>
      <c r="G611" s="57" t="n">
        <v>45952</v>
      </c>
      <c r="H611" t="inlineStr">
        <is>
          <t>智能终端系列</t>
        </is>
      </c>
      <c r="I611" t="inlineStr">
        <is>
          <t>7KK25</t>
        </is>
      </c>
      <c r="J611" t="inlineStr">
        <is>
          <t>FAILURE</t>
        </is>
      </c>
      <c r="K611" t="inlineStr">
        <is>
          <t>Unplanned</t>
        </is>
      </c>
      <c r="L611" t="inlineStr">
        <is>
          <t>SILO</t>
        </is>
      </c>
      <c r="M611" t="inlineStr">
        <is>
          <t>供料系统</t>
        </is>
      </c>
      <c r="N611" t="inlineStr">
        <is>
          <t>AUTOMATION FAILURE</t>
        </is>
      </c>
      <c r="O611" s="59" t="n">
        <v>45952.48055555556</v>
      </c>
      <c r="P611" s="59" t="n">
        <v>45952.53625</v>
      </c>
      <c r="Q611" s="60" t="n">
        <v>80.2</v>
      </c>
      <c r="R611" s="60" t="n">
        <v>0.9114</v>
      </c>
      <c r="S611" t="inlineStr">
        <is>
          <t>团队模拟数据（基于公开单线数据派生）</t>
        </is>
      </c>
      <c r="T611" t="inlineStr">
        <is>
          <t>SIM-v2.2-20260807-20260804</t>
        </is>
      </c>
      <c r="U611" t="inlineStr">
        <is>
          <t>https://zenodo.org/records/17855209</t>
        </is>
      </c>
      <c r="V611" t="inlineStr">
        <is>
          <t>LINE-S01-PRE-20251022</t>
        </is>
      </c>
      <c r="W611" t="inlineStr">
        <is>
          <t>已关联</t>
        </is>
      </c>
      <c r="X611" t="inlineStr">
        <is>
          <t>按班次口径判断</t>
        </is>
      </c>
      <c r="Z611" t="inlineStr">
        <is>
          <t>否</t>
        </is>
      </c>
    </row>
    <row r="612">
      <c r="A612" t="inlineStr">
        <is>
          <t>SIM-STOP-00611</t>
        </is>
      </c>
      <c r="B612" t="inlineStr">
        <is>
          <t>STOP-PRE-00204</t>
        </is>
      </c>
      <c r="C612" t="inlineStr">
        <is>
          <t>LINE-S02-PRE-20251022</t>
        </is>
      </c>
      <c r="D612" t="inlineStr">
        <is>
          <t>SHIFT-PRE-20251022</t>
        </is>
      </c>
      <c r="E612" t="inlineStr">
        <is>
          <t>LINE-S02</t>
        </is>
      </c>
      <c r="F612" t="inlineStr">
        <is>
          <t>改善前</t>
        </is>
      </c>
      <c r="G612" s="57" t="n">
        <v>45952</v>
      </c>
      <c r="H612" t="inlineStr">
        <is>
          <t>视觉设备系列</t>
        </is>
      </c>
      <c r="I612" t="inlineStr">
        <is>
          <t>7KK25</t>
        </is>
      </c>
      <c r="J612" t="inlineStr">
        <is>
          <t>FAILURE</t>
        </is>
      </c>
      <c r="K612" t="inlineStr">
        <is>
          <t>Unplanned</t>
        </is>
      </c>
      <c r="L612" t="inlineStr">
        <is>
          <t>SILO</t>
        </is>
      </c>
      <c r="M612" t="inlineStr">
        <is>
          <t>供料系统</t>
        </is>
      </c>
      <c r="N612" t="inlineStr">
        <is>
          <t>AUTOMATION FAILURE</t>
        </is>
      </c>
      <c r="O612" s="59" t="n">
        <v>45952.49444444444</v>
      </c>
      <c r="P612" s="59" t="n">
        <v>45952.57604166667</v>
      </c>
      <c r="Q612" s="60" t="n">
        <v>117.5</v>
      </c>
      <c r="R612" s="60" t="n">
        <v>1.335</v>
      </c>
      <c r="S612" t="inlineStr">
        <is>
          <t>团队模拟数据（基于公开单线数据派生）</t>
        </is>
      </c>
      <c r="T612" t="inlineStr">
        <is>
          <t>SIM-v2.2-20260807-20260804</t>
        </is>
      </c>
      <c r="U612" t="inlineStr">
        <is>
          <t>https://zenodo.org/records/17855209</t>
        </is>
      </c>
      <c r="V612" t="inlineStr">
        <is>
          <t>LINE-S02-PRE-20251022</t>
        </is>
      </c>
      <c r="W612" t="inlineStr">
        <is>
          <t>已关联</t>
        </is>
      </c>
      <c r="X612" t="inlineStr">
        <is>
          <t>按班次口径判断</t>
        </is>
      </c>
      <c r="Z612" t="inlineStr">
        <is>
          <t>否</t>
        </is>
      </c>
    </row>
    <row r="613">
      <c r="A613" t="inlineStr">
        <is>
          <t>SIM-STOP-00612</t>
        </is>
      </c>
      <c r="B613" t="inlineStr">
        <is>
          <t>STOP-PRE-00204</t>
        </is>
      </c>
      <c r="C613" t="inlineStr">
        <is>
          <t>LINE-S03-PRE-20251022</t>
        </is>
      </c>
      <c r="D613" t="inlineStr">
        <is>
          <t>SHIFT-PRE-20251022</t>
        </is>
      </c>
      <c r="E613" t="inlineStr">
        <is>
          <t>LINE-S03</t>
        </is>
      </c>
      <c r="F613" t="inlineStr">
        <is>
          <t>改善前</t>
        </is>
      </c>
      <c r="G613" s="57" t="n">
        <v>45952</v>
      </c>
      <c r="H613" t="inlineStr">
        <is>
          <t>音频模组系列</t>
        </is>
      </c>
      <c r="I613" t="inlineStr">
        <is>
          <t>7KK25</t>
        </is>
      </c>
      <c r="J613" t="inlineStr">
        <is>
          <t>FAILURE</t>
        </is>
      </c>
      <c r="K613" t="inlineStr">
        <is>
          <t>Unplanned</t>
        </is>
      </c>
      <c r="L613" t="inlineStr">
        <is>
          <t>SILO</t>
        </is>
      </c>
      <c r="M613" t="inlineStr">
        <is>
          <t>供料系统</t>
        </is>
      </c>
      <c r="N613" t="inlineStr">
        <is>
          <t>AUTOMATION FAILURE</t>
        </is>
      </c>
      <c r="O613" s="59" t="n">
        <v>45952.50833333333</v>
      </c>
      <c r="P613" s="59" t="n">
        <v>45952.57125</v>
      </c>
      <c r="Q613" s="60" t="n">
        <v>90.59999999999999</v>
      </c>
      <c r="R613" s="60" t="n">
        <v>1.029</v>
      </c>
      <c r="S613" t="inlineStr">
        <is>
          <t>团队模拟数据（基于公开单线数据派生）</t>
        </is>
      </c>
      <c r="T613" t="inlineStr">
        <is>
          <t>SIM-v2.2-20260807-20260804</t>
        </is>
      </c>
      <c r="U613" t="inlineStr">
        <is>
          <t>https://zenodo.org/records/17855209</t>
        </is>
      </c>
      <c r="V613" t="inlineStr">
        <is>
          <t>LINE-S03-PRE-20251022</t>
        </is>
      </c>
      <c r="W613" t="inlineStr">
        <is>
          <t>已关联</t>
        </is>
      </c>
      <c r="X613" t="inlineStr">
        <is>
          <t>按班次口径判断</t>
        </is>
      </c>
      <c r="Z613" t="inlineStr">
        <is>
          <t>否</t>
        </is>
      </c>
    </row>
    <row r="614">
      <c r="A614" t="inlineStr">
        <is>
          <t>SIM-STOP-00613</t>
        </is>
      </c>
      <c r="B614" t="inlineStr">
        <is>
          <t>STOP-PRE-00205</t>
        </is>
      </c>
      <c r="C614" t="inlineStr">
        <is>
          <t>LINE-S01-PRE-20251022</t>
        </is>
      </c>
      <c r="D614" t="inlineStr">
        <is>
          <t>SHIFT-PRE-20251022</t>
        </is>
      </c>
      <c r="E614" t="inlineStr">
        <is>
          <t>LINE-S01</t>
        </is>
      </c>
      <c r="F614" t="inlineStr">
        <is>
          <t>改善前</t>
        </is>
      </c>
      <c r="G614" s="57" t="n">
        <v>45952</v>
      </c>
      <c r="H614" t="inlineStr">
        <is>
          <t>智能终端系列</t>
        </is>
      </c>
      <c r="I614" t="inlineStr">
        <is>
          <t>7KK25</t>
        </is>
      </c>
      <c r="J614" t="inlineStr">
        <is>
          <t>FAILURE</t>
        </is>
      </c>
      <c r="K614" t="inlineStr">
        <is>
          <t>Unplanned</t>
        </is>
      </c>
      <c r="L614" t="inlineStr">
        <is>
          <t>HYDRAULIC ELEVATOR (LOADING)</t>
        </is>
      </c>
      <c r="M614" t="inlineStr">
        <is>
          <t>输送系统</t>
        </is>
      </c>
      <c r="N614" t="inlineStr">
        <is>
          <t>MECHANICAL FAILURE</t>
        </is>
      </c>
      <c r="O614" s="59" t="n">
        <v>45952.56736111111</v>
      </c>
      <c r="P614" s="59" t="n">
        <v>45952.57166666666</v>
      </c>
      <c r="Q614" s="60" t="n">
        <v>6.2</v>
      </c>
      <c r="R614" s="60" t="n">
        <v>0.8526</v>
      </c>
      <c r="S614" t="inlineStr">
        <is>
          <t>团队模拟数据（基于公开单线数据派生）</t>
        </is>
      </c>
      <c r="T614" t="inlineStr">
        <is>
          <t>SIM-v2.2-20260807-20260804</t>
        </is>
      </c>
      <c r="U614" t="inlineStr">
        <is>
          <t>https://zenodo.org/records/17855209</t>
        </is>
      </c>
      <c r="V614" t="inlineStr">
        <is>
          <t>LINE-S01-PRE-20251022</t>
        </is>
      </c>
      <c r="W614" t="inlineStr">
        <is>
          <t>已关联</t>
        </is>
      </c>
      <c r="X614" t="inlineStr">
        <is>
          <t>按班次口径判断</t>
        </is>
      </c>
      <c r="Z614" t="inlineStr">
        <is>
          <t>否</t>
        </is>
      </c>
    </row>
    <row r="615">
      <c r="A615" t="inlineStr">
        <is>
          <t>SIM-STOP-00614</t>
        </is>
      </c>
      <c r="B615" t="inlineStr">
        <is>
          <t>STOP-PRE-00205</t>
        </is>
      </c>
      <c r="C615" t="inlineStr">
        <is>
          <t>LINE-S02-PRE-20251022</t>
        </is>
      </c>
      <c r="D615" t="inlineStr">
        <is>
          <t>SHIFT-PRE-20251022</t>
        </is>
      </c>
      <c r="E615" t="inlineStr">
        <is>
          <t>LINE-S02</t>
        </is>
      </c>
      <c r="F615" t="inlineStr">
        <is>
          <t>改善前</t>
        </is>
      </c>
      <c r="G615" s="57" t="n">
        <v>45952</v>
      </c>
      <c r="H615" t="inlineStr">
        <is>
          <t>视觉设备系列</t>
        </is>
      </c>
      <c r="I615" t="inlineStr">
        <is>
          <t>7KK25</t>
        </is>
      </c>
      <c r="J615" t="inlineStr">
        <is>
          <t>FAILURE</t>
        </is>
      </c>
      <c r="K615" t="inlineStr">
        <is>
          <t>Unplanned</t>
        </is>
      </c>
      <c r="L615" t="inlineStr">
        <is>
          <t>HYDRAULIC ELEVATOR (LOADING)</t>
        </is>
      </c>
      <c r="M615" t="inlineStr">
        <is>
          <t>输送系统</t>
        </is>
      </c>
      <c r="N615" t="inlineStr">
        <is>
          <t>MECHANICAL FAILURE</t>
        </is>
      </c>
      <c r="O615" s="59" t="n">
        <v>45952.58125</v>
      </c>
      <c r="P615" s="59" t="n">
        <v>45952.59006944444</v>
      </c>
      <c r="Q615" s="60" t="n">
        <v>12.7</v>
      </c>
      <c r="R615" s="60" t="n">
        <v>1.7344</v>
      </c>
      <c r="S615" t="inlineStr">
        <is>
          <t>团队模拟数据（基于公开单线数据派生）</t>
        </is>
      </c>
      <c r="T615" t="inlineStr">
        <is>
          <t>SIM-v2.2-20260807-20260804</t>
        </is>
      </c>
      <c r="U615" t="inlineStr">
        <is>
          <t>https://zenodo.org/records/17855209</t>
        </is>
      </c>
      <c r="V615" t="inlineStr">
        <is>
          <t>LINE-S02-PRE-20251022</t>
        </is>
      </c>
      <c r="W615" t="inlineStr">
        <is>
          <t>已关联</t>
        </is>
      </c>
      <c r="X615" t="inlineStr">
        <is>
          <t>按班次口径判断</t>
        </is>
      </c>
      <c r="Z615" t="inlineStr">
        <is>
          <t>否</t>
        </is>
      </c>
    </row>
    <row r="616">
      <c r="A616" t="inlineStr">
        <is>
          <t>SIM-STOP-00615</t>
        </is>
      </c>
      <c r="B616" t="inlineStr">
        <is>
          <t>STOP-PRE-00205</t>
        </is>
      </c>
      <c r="C616" t="inlineStr">
        <is>
          <t>LINE-S03-PRE-20251022</t>
        </is>
      </c>
      <c r="D616" t="inlineStr">
        <is>
          <t>SHIFT-PRE-20251022</t>
        </is>
      </c>
      <c r="E616" t="inlineStr">
        <is>
          <t>LINE-S03</t>
        </is>
      </c>
      <c r="F616" t="inlineStr">
        <is>
          <t>改善前</t>
        </is>
      </c>
      <c r="G616" s="57" t="n">
        <v>45952</v>
      </c>
      <c r="H616" t="inlineStr">
        <is>
          <t>音频模组系列</t>
        </is>
      </c>
      <c r="I616" t="inlineStr">
        <is>
          <t>7KK25</t>
        </is>
      </c>
      <c r="J616" t="inlineStr">
        <is>
          <t>FAILURE</t>
        </is>
      </c>
      <c r="K616" t="inlineStr">
        <is>
          <t>Unplanned</t>
        </is>
      </c>
      <c r="L616" t="inlineStr">
        <is>
          <t>HYDRAULIC ELEVATOR (LOADING)</t>
        </is>
      </c>
      <c r="M616" t="inlineStr">
        <is>
          <t>输送系统</t>
        </is>
      </c>
      <c r="N616" t="inlineStr">
        <is>
          <t>MECHANICAL FAILURE</t>
        </is>
      </c>
      <c r="O616" s="59" t="n">
        <v>45952.59513888889</v>
      </c>
      <c r="P616" s="59" t="n">
        <v>45952.6</v>
      </c>
      <c r="Q616" s="60" t="n">
        <v>7</v>
      </c>
      <c r="R616" s="60" t="n">
        <v>0.9637</v>
      </c>
      <c r="S616" t="inlineStr">
        <is>
          <t>团队模拟数据（基于公开单线数据派生）</t>
        </is>
      </c>
      <c r="T616" t="inlineStr">
        <is>
          <t>SIM-v2.2-20260807-20260804</t>
        </is>
      </c>
      <c r="U616" t="inlineStr">
        <is>
          <t>https://zenodo.org/records/17855209</t>
        </is>
      </c>
      <c r="V616" t="inlineStr">
        <is>
          <t>LINE-S03-PRE-20251022</t>
        </is>
      </c>
      <c r="W616" t="inlineStr">
        <is>
          <t>已关联</t>
        </is>
      </c>
      <c r="X616" t="inlineStr">
        <is>
          <t>按班次口径判断</t>
        </is>
      </c>
      <c r="Z616" t="inlineStr">
        <is>
          <t>否</t>
        </is>
      </c>
    </row>
    <row r="617">
      <c r="A617" t="inlineStr">
        <is>
          <t>SIM-STOP-00616</t>
        </is>
      </c>
      <c r="B617" t="inlineStr">
        <is>
          <t>STOP-PRE-00206</t>
        </is>
      </c>
      <c r="C617" t="inlineStr">
        <is>
          <t>LINE-S01-PRE-20251022</t>
        </is>
      </c>
      <c r="D617" t="inlineStr">
        <is>
          <t>SHIFT-PRE-20251022</t>
        </is>
      </c>
      <c r="E617" t="inlineStr">
        <is>
          <t>LINE-S01</t>
        </is>
      </c>
      <c r="F617" t="inlineStr">
        <is>
          <t>改善前</t>
        </is>
      </c>
      <c r="G617" s="57" t="n">
        <v>45952</v>
      </c>
      <c r="H617" t="inlineStr">
        <is>
          <t>智能终端系列</t>
        </is>
      </c>
      <c r="I617" t="inlineStr">
        <is>
          <t>7KK25</t>
        </is>
      </c>
      <c r="J617" t="inlineStr">
        <is>
          <t>MATERIALS</t>
        </is>
      </c>
      <c r="K617" t="inlineStr">
        <is>
          <t>Unplanned</t>
        </is>
      </c>
      <c r="L617" t="inlineStr">
        <is>
          <t>HACKING STATION</t>
        </is>
      </c>
      <c r="M617" t="inlineStr">
        <is>
          <t>上下料工位</t>
        </is>
      </c>
      <c r="N617" t="inlineStr">
        <is>
          <t>MANUAL BRICK HANDLING</t>
        </is>
      </c>
      <c r="O617" s="59" t="n">
        <v>45952.59583333333</v>
      </c>
      <c r="P617" s="59" t="n">
        <v>45952.59777777778</v>
      </c>
      <c r="Q617" s="60" t="n">
        <v>2.8</v>
      </c>
      <c r="R617" s="60" t="n">
        <v>0.8869</v>
      </c>
      <c r="S617" t="inlineStr">
        <is>
          <t>团队模拟数据（基于公开单线数据派生）</t>
        </is>
      </c>
      <c r="T617" t="inlineStr">
        <is>
          <t>SIM-v2.2-20260807-20260804</t>
        </is>
      </c>
      <c r="U617" t="inlineStr">
        <is>
          <t>https://zenodo.org/records/17855209</t>
        </is>
      </c>
      <c r="V617" t="inlineStr">
        <is>
          <t>LINE-S01-PRE-20251022</t>
        </is>
      </c>
      <c r="W617" t="inlineStr">
        <is>
          <t>已关联</t>
        </is>
      </c>
      <c r="X617" t="inlineStr">
        <is>
          <t>按班次口径判断</t>
        </is>
      </c>
      <c r="Z617" t="inlineStr">
        <is>
          <t>否</t>
        </is>
      </c>
    </row>
    <row r="618">
      <c r="A618" t="inlineStr">
        <is>
          <t>SIM-STOP-00617</t>
        </is>
      </c>
      <c r="B618" t="inlineStr">
        <is>
          <t>STOP-PRE-00206</t>
        </is>
      </c>
      <c r="C618" t="inlineStr">
        <is>
          <t>LINE-S02-PRE-20251022</t>
        </is>
      </c>
      <c r="D618" t="inlineStr">
        <is>
          <t>SHIFT-PRE-20251022</t>
        </is>
      </c>
      <c r="E618" t="inlineStr">
        <is>
          <t>LINE-S02</t>
        </is>
      </c>
      <c r="F618" t="inlineStr">
        <is>
          <t>改善前</t>
        </is>
      </c>
      <c r="G618" s="57" t="n">
        <v>45952</v>
      </c>
      <c r="H618" t="inlineStr">
        <is>
          <t>视觉设备系列</t>
        </is>
      </c>
      <c r="I618" t="inlineStr">
        <is>
          <t>7KK25</t>
        </is>
      </c>
      <c r="J618" t="inlineStr">
        <is>
          <t>MATERIALS</t>
        </is>
      </c>
      <c r="K618" t="inlineStr">
        <is>
          <t>Unplanned</t>
        </is>
      </c>
      <c r="L618" t="inlineStr">
        <is>
          <t>HACKING STATION</t>
        </is>
      </c>
      <c r="M618" t="inlineStr">
        <is>
          <t>上下料工位</t>
        </is>
      </c>
      <c r="N618" t="inlineStr">
        <is>
          <t>MANUAL BRICK HANDLING</t>
        </is>
      </c>
      <c r="O618" s="59" t="n">
        <v>45952.60972222222</v>
      </c>
      <c r="P618" s="59" t="n">
        <v>45952.61263888889</v>
      </c>
      <c r="Q618" s="60" t="n">
        <v>4.2</v>
      </c>
      <c r="R618" s="60" t="n">
        <v>1.2975</v>
      </c>
      <c r="S618" t="inlineStr">
        <is>
          <t>团队模拟数据（基于公开单线数据派生）</t>
        </is>
      </c>
      <c r="T618" t="inlineStr">
        <is>
          <t>SIM-v2.2-20260807-20260804</t>
        </is>
      </c>
      <c r="U618" t="inlineStr">
        <is>
          <t>https://zenodo.org/records/17855209</t>
        </is>
      </c>
      <c r="V618" t="inlineStr">
        <is>
          <t>LINE-S02-PRE-20251022</t>
        </is>
      </c>
      <c r="W618" t="inlineStr">
        <is>
          <t>已关联</t>
        </is>
      </c>
      <c r="X618" t="inlineStr">
        <is>
          <t>按班次口径判断</t>
        </is>
      </c>
      <c r="Z618" t="inlineStr">
        <is>
          <t>否</t>
        </is>
      </c>
    </row>
    <row r="619">
      <c r="A619" t="inlineStr">
        <is>
          <t>SIM-STOP-00618</t>
        </is>
      </c>
      <c r="B619" t="inlineStr">
        <is>
          <t>STOP-PRE-00206</t>
        </is>
      </c>
      <c r="C619" t="inlineStr">
        <is>
          <t>LINE-S03-PRE-20251022</t>
        </is>
      </c>
      <c r="D619" t="inlineStr">
        <is>
          <t>SHIFT-PRE-20251022</t>
        </is>
      </c>
      <c r="E619" t="inlineStr">
        <is>
          <t>LINE-S03</t>
        </is>
      </c>
      <c r="F619" t="inlineStr">
        <is>
          <t>改善前</t>
        </is>
      </c>
      <c r="G619" s="57" t="n">
        <v>45952</v>
      </c>
      <c r="H619" t="inlineStr">
        <is>
          <t>音频模组系列</t>
        </is>
      </c>
      <c r="I619" t="inlineStr">
        <is>
          <t>7KK25</t>
        </is>
      </c>
      <c r="J619" t="inlineStr">
        <is>
          <t>MATERIALS</t>
        </is>
      </c>
      <c r="K619" t="inlineStr">
        <is>
          <t>Unplanned</t>
        </is>
      </c>
      <c r="L619" t="inlineStr">
        <is>
          <t>HACKING STATION</t>
        </is>
      </c>
      <c r="M619" t="inlineStr">
        <is>
          <t>上下料工位</t>
        </is>
      </c>
      <c r="N619" t="inlineStr">
        <is>
          <t>MANUAL BRICK HANDLING</t>
        </is>
      </c>
      <c r="O619" s="59" t="n">
        <v>45952.62361111111</v>
      </c>
      <c r="P619" s="59" t="n">
        <v>45952.62618055556</v>
      </c>
      <c r="Q619" s="60" t="n">
        <v>3.7</v>
      </c>
      <c r="R619" s="60" t="n">
        <v>1.142</v>
      </c>
      <c r="S619" t="inlineStr">
        <is>
          <t>团队模拟数据（基于公开单线数据派生）</t>
        </is>
      </c>
      <c r="T619" t="inlineStr">
        <is>
          <t>SIM-v2.2-20260807-20260804</t>
        </is>
      </c>
      <c r="U619" t="inlineStr">
        <is>
          <t>https://zenodo.org/records/17855209</t>
        </is>
      </c>
      <c r="V619" t="inlineStr">
        <is>
          <t>LINE-S03-PRE-20251022</t>
        </is>
      </c>
      <c r="W619" t="inlineStr">
        <is>
          <t>已关联</t>
        </is>
      </c>
      <c r="X619" t="inlineStr">
        <is>
          <t>按班次口径判断</t>
        </is>
      </c>
      <c r="Z619" t="inlineStr">
        <is>
          <t>否</t>
        </is>
      </c>
    </row>
    <row r="620">
      <c r="A620" t="inlineStr">
        <is>
          <t>SIM-STOP-00619</t>
        </is>
      </c>
      <c r="B620" t="inlineStr">
        <is>
          <t>STOP-PRE-00207</t>
        </is>
      </c>
      <c r="C620" t="inlineStr">
        <is>
          <t>LINE-S01-PRE-20251022</t>
        </is>
      </c>
      <c r="D620" t="inlineStr">
        <is>
          <t>SHIFT-PRE-20251022</t>
        </is>
      </c>
      <c r="E620" t="inlineStr">
        <is>
          <t>LINE-S01</t>
        </is>
      </c>
      <c r="F620" t="inlineStr">
        <is>
          <t>改善前</t>
        </is>
      </c>
      <c r="G620" s="57" t="n">
        <v>45952</v>
      </c>
      <c r="H620" t="inlineStr">
        <is>
          <t>智能终端系列</t>
        </is>
      </c>
      <c r="I620" t="inlineStr">
        <is>
          <t>7KK25</t>
        </is>
      </c>
      <c r="J620" t="inlineStr">
        <is>
          <t>FAILURE</t>
        </is>
      </c>
      <c r="K620" t="inlineStr">
        <is>
          <t>Unplanned</t>
        </is>
      </c>
      <c r="L620" t="inlineStr">
        <is>
          <t>LINE 52</t>
        </is>
      </c>
      <c r="M620" t="inlineStr">
        <is>
          <t>其他工位</t>
        </is>
      </c>
      <c r="N620" t="inlineStr">
        <is>
          <t>AUTOMATION FAILURE</t>
        </is>
      </c>
      <c r="O620" s="59" t="n">
        <v>45952.62430555555</v>
      </c>
      <c r="P620" s="59" t="n">
        <v>45952.63368055555</v>
      </c>
      <c r="Q620" s="60" t="n">
        <v>13.5</v>
      </c>
      <c r="R620" s="60" t="n">
        <v>0.9212</v>
      </c>
      <c r="S620" t="inlineStr">
        <is>
          <t>团队模拟数据（基于公开单线数据派生）</t>
        </is>
      </c>
      <c r="T620" t="inlineStr">
        <is>
          <t>SIM-v2.2-20260807-20260804</t>
        </is>
      </c>
      <c r="U620" t="inlineStr">
        <is>
          <t>https://zenodo.org/records/17855209</t>
        </is>
      </c>
      <c r="V620" t="inlineStr">
        <is>
          <t>LINE-S01-PRE-20251022</t>
        </is>
      </c>
      <c r="W620" t="inlineStr">
        <is>
          <t>已关联</t>
        </is>
      </c>
      <c r="X620" t="inlineStr">
        <is>
          <t>按班次口径判断</t>
        </is>
      </c>
      <c r="Z620" t="inlineStr">
        <is>
          <t>否</t>
        </is>
      </c>
    </row>
    <row r="621">
      <c r="A621" t="inlineStr">
        <is>
          <t>SIM-STOP-00620</t>
        </is>
      </c>
      <c r="B621" t="inlineStr">
        <is>
          <t>STOP-PRE-00207</t>
        </is>
      </c>
      <c r="C621" t="inlineStr">
        <is>
          <t>LINE-S02-PRE-20251022</t>
        </is>
      </c>
      <c r="D621" t="inlineStr">
        <is>
          <t>SHIFT-PRE-20251022</t>
        </is>
      </c>
      <c r="E621" t="inlineStr">
        <is>
          <t>LINE-S02</t>
        </is>
      </c>
      <c r="F621" t="inlineStr">
        <is>
          <t>改善前</t>
        </is>
      </c>
      <c r="G621" s="57" t="n">
        <v>45952</v>
      </c>
      <c r="H621" t="inlineStr">
        <is>
          <t>视觉设备系列</t>
        </is>
      </c>
      <c r="I621" t="inlineStr">
        <is>
          <t>7KK25</t>
        </is>
      </c>
      <c r="J621" t="inlineStr">
        <is>
          <t>FAILURE</t>
        </is>
      </c>
      <c r="K621" t="inlineStr">
        <is>
          <t>Unplanned</t>
        </is>
      </c>
      <c r="L621" t="inlineStr">
        <is>
          <t>LINE 52</t>
        </is>
      </c>
      <c r="M621" t="inlineStr">
        <is>
          <t>其他工位</t>
        </is>
      </c>
      <c r="N621" t="inlineStr">
        <is>
          <t>AUTOMATION FAILURE</t>
        </is>
      </c>
      <c r="O621" s="59" t="n">
        <v>45952.63819444444</v>
      </c>
      <c r="P621" s="59" t="n">
        <v>45952.65194444444</v>
      </c>
      <c r="Q621" s="60" t="n">
        <v>19.8</v>
      </c>
      <c r="R621" s="60" t="n">
        <v>1.35</v>
      </c>
      <c r="S621" t="inlineStr">
        <is>
          <t>团队模拟数据（基于公开单线数据派生）</t>
        </is>
      </c>
      <c r="T621" t="inlineStr">
        <is>
          <t>SIM-v2.2-20260807-20260804</t>
        </is>
      </c>
      <c r="U621" t="inlineStr">
        <is>
          <t>https://zenodo.org/records/17855209</t>
        </is>
      </c>
      <c r="V621" t="inlineStr">
        <is>
          <t>LINE-S02-PRE-20251022</t>
        </is>
      </c>
      <c r="W621" t="inlineStr">
        <is>
          <t>已关联</t>
        </is>
      </c>
      <c r="X621" t="inlineStr">
        <is>
          <t>按班次口径判断</t>
        </is>
      </c>
      <c r="Z621" t="inlineStr">
        <is>
          <t>否</t>
        </is>
      </c>
    </row>
    <row r="622">
      <c r="A622" t="inlineStr">
        <is>
          <t>SIM-STOP-00621</t>
        </is>
      </c>
      <c r="B622" t="inlineStr">
        <is>
          <t>STOP-PRE-00207</t>
        </is>
      </c>
      <c r="C622" t="inlineStr">
        <is>
          <t>LINE-S03-PRE-20251022</t>
        </is>
      </c>
      <c r="D622" t="inlineStr">
        <is>
          <t>SHIFT-PRE-20251022</t>
        </is>
      </c>
      <c r="E622" t="inlineStr">
        <is>
          <t>LINE-S03</t>
        </is>
      </c>
      <c r="F622" t="inlineStr">
        <is>
          <t>改善前</t>
        </is>
      </c>
      <c r="G622" s="57" t="n">
        <v>45952</v>
      </c>
      <c r="H622" t="inlineStr">
        <is>
          <t>音频模组系列</t>
        </is>
      </c>
      <c r="I622" t="inlineStr">
        <is>
          <t>7KK25</t>
        </is>
      </c>
      <c r="J622" t="inlineStr">
        <is>
          <t>FAILURE</t>
        </is>
      </c>
      <c r="K622" t="inlineStr">
        <is>
          <t>Unplanned</t>
        </is>
      </c>
      <c r="L622" t="inlineStr">
        <is>
          <t>LINE 52</t>
        </is>
      </c>
      <c r="M622" t="inlineStr">
        <is>
          <t>其他工位</t>
        </is>
      </c>
      <c r="N622" t="inlineStr">
        <is>
          <t>AUTOMATION FAILURE</t>
        </is>
      </c>
      <c r="O622" s="59" t="n">
        <v>45952.65208333333</v>
      </c>
      <c r="P622" s="59" t="n">
        <v>45952.66166666667</v>
      </c>
      <c r="Q622" s="60" t="n">
        <v>13.8</v>
      </c>
      <c r="R622" s="60" t="n">
        <v>0.9364</v>
      </c>
      <c r="S622" t="inlineStr">
        <is>
          <t>团队模拟数据（基于公开单线数据派生）</t>
        </is>
      </c>
      <c r="T622" t="inlineStr">
        <is>
          <t>SIM-v2.2-20260807-20260804</t>
        </is>
      </c>
      <c r="U622" t="inlineStr">
        <is>
          <t>https://zenodo.org/records/17855209</t>
        </is>
      </c>
      <c r="V622" t="inlineStr">
        <is>
          <t>LINE-S03-PRE-20251022</t>
        </is>
      </c>
      <c r="W622" t="inlineStr">
        <is>
          <t>已关联</t>
        </is>
      </c>
      <c r="X622" t="inlineStr">
        <is>
          <t>按班次口径判断</t>
        </is>
      </c>
      <c r="Z622" t="inlineStr">
        <is>
          <t>否</t>
        </is>
      </c>
    </row>
    <row r="623">
      <c r="A623" t="inlineStr">
        <is>
          <t>SIM-STOP-00622</t>
        </is>
      </c>
      <c r="B623" t="inlineStr">
        <is>
          <t>STOP-PRE-00208</t>
        </is>
      </c>
      <c r="C623" t="inlineStr">
        <is>
          <t>LINE-S01-PRE-20251022</t>
        </is>
      </c>
      <c r="D623" t="inlineStr">
        <is>
          <t>SHIFT-PRE-20251022</t>
        </is>
      </c>
      <c r="E623" t="inlineStr">
        <is>
          <t>LINE-S01</t>
        </is>
      </c>
      <c r="F623" t="inlineStr">
        <is>
          <t>改善前</t>
        </is>
      </c>
      <c r="G623" s="57" t="n">
        <v>45952</v>
      </c>
      <c r="H623" t="inlineStr">
        <is>
          <t>智能终端系列</t>
        </is>
      </c>
      <c r="I623" t="inlineStr">
        <is>
          <t>7KK25</t>
        </is>
      </c>
      <c r="J623" t="inlineStr">
        <is>
          <t>MATERIALS</t>
        </is>
      </c>
      <c r="K623" t="inlineStr">
        <is>
          <t>Unplanned</t>
        </is>
      </c>
      <c r="L623" t="inlineStr">
        <is>
          <t>DRYER</t>
        </is>
      </c>
      <c r="M623" t="inlineStr">
        <is>
          <t>烘干/固化工位</t>
        </is>
      </c>
      <c r="N623" t="inlineStr">
        <is>
          <t>AUTOMATION FAILURE</t>
        </is>
      </c>
      <c r="O623" s="59" t="n">
        <v>45952.65208333333</v>
      </c>
      <c r="P623" s="59" t="n">
        <v>45952.654375</v>
      </c>
      <c r="Q623" s="60" t="n">
        <v>3.3</v>
      </c>
      <c r="R623" s="60" t="n">
        <v>0.8624000000000001</v>
      </c>
      <c r="S623" t="inlineStr">
        <is>
          <t>团队模拟数据（基于公开单线数据派生）</t>
        </is>
      </c>
      <c r="T623" t="inlineStr">
        <is>
          <t>SIM-v2.2-20260807-20260804</t>
        </is>
      </c>
      <c r="U623" t="inlineStr">
        <is>
          <t>https://zenodo.org/records/17855209</t>
        </is>
      </c>
      <c r="V623" t="inlineStr">
        <is>
          <t>LINE-S01-PRE-20251022</t>
        </is>
      </c>
      <c r="W623" t="inlineStr">
        <is>
          <t>已关联</t>
        </is>
      </c>
      <c r="X623" t="inlineStr">
        <is>
          <t>按班次口径判断</t>
        </is>
      </c>
      <c r="Z623" t="inlineStr">
        <is>
          <t>否</t>
        </is>
      </c>
    </row>
    <row r="624">
      <c r="A624" t="inlineStr">
        <is>
          <t>SIM-STOP-00623</t>
        </is>
      </c>
      <c r="B624" t="inlineStr">
        <is>
          <t>STOP-PRE-00208</t>
        </is>
      </c>
      <c r="C624" t="inlineStr">
        <is>
          <t>LINE-S02-PRE-20251022</t>
        </is>
      </c>
      <c r="D624" t="inlineStr">
        <is>
          <t>SHIFT-PRE-20251022</t>
        </is>
      </c>
      <c r="E624" t="inlineStr">
        <is>
          <t>LINE-S02</t>
        </is>
      </c>
      <c r="F624" t="inlineStr">
        <is>
          <t>改善前</t>
        </is>
      </c>
      <c r="G624" s="57" t="n">
        <v>45952</v>
      </c>
      <c r="H624" t="inlineStr">
        <is>
          <t>视觉设备系列</t>
        </is>
      </c>
      <c r="I624" t="inlineStr">
        <is>
          <t>7KK25</t>
        </is>
      </c>
      <c r="J624" t="inlineStr">
        <is>
          <t>MATERIALS</t>
        </is>
      </c>
      <c r="K624" t="inlineStr">
        <is>
          <t>Unplanned</t>
        </is>
      </c>
      <c r="L624" t="inlineStr">
        <is>
          <t>DRYER</t>
        </is>
      </c>
      <c r="M624" t="inlineStr">
        <is>
          <t>烘干/固化工位</t>
        </is>
      </c>
      <c r="N624" t="inlineStr">
        <is>
          <t>AUTOMATION FAILURE</t>
        </is>
      </c>
      <c r="O624" s="59" t="n">
        <v>45952.66597222222</v>
      </c>
      <c r="P624" s="59" t="n">
        <v>45952.66965277777</v>
      </c>
      <c r="Q624" s="60" t="n">
        <v>5.3</v>
      </c>
      <c r="R624" s="60" t="n">
        <v>1.4025</v>
      </c>
      <c r="S624" t="inlineStr">
        <is>
          <t>团队模拟数据（基于公开单线数据派生）</t>
        </is>
      </c>
      <c r="T624" t="inlineStr">
        <is>
          <t>SIM-v2.2-20260807-20260804</t>
        </is>
      </c>
      <c r="U624" t="inlineStr">
        <is>
          <t>https://zenodo.org/records/17855209</t>
        </is>
      </c>
      <c r="V624" t="inlineStr">
        <is>
          <t>LINE-S02-PRE-20251022</t>
        </is>
      </c>
      <c r="W624" t="inlineStr">
        <is>
          <t>已关联</t>
        </is>
      </c>
      <c r="X624" t="inlineStr">
        <is>
          <t>按班次口径判断</t>
        </is>
      </c>
      <c r="Z624" t="inlineStr">
        <is>
          <t>否</t>
        </is>
      </c>
    </row>
    <row r="625">
      <c r="A625" t="inlineStr">
        <is>
          <t>SIM-STOP-00624</t>
        </is>
      </c>
      <c r="B625" t="inlineStr">
        <is>
          <t>STOP-PRE-00208</t>
        </is>
      </c>
      <c r="C625" t="inlineStr">
        <is>
          <t>LINE-S03-PRE-20251022</t>
        </is>
      </c>
      <c r="D625" t="inlineStr">
        <is>
          <t>SHIFT-PRE-20251022</t>
        </is>
      </c>
      <c r="E625" t="inlineStr">
        <is>
          <t>LINE-S03</t>
        </is>
      </c>
      <c r="F625" t="inlineStr">
        <is>
          <t>改善前</t>
        </is>
      </c>
      <c r="G625" s="57" t="n">
        <v>45952</v>
      </c>
      <c r="H625" t="inlineStr">
        <is>
          <t>音频模组系列</t>
        </is>
      </c>
      <c r="I625" t="inlineStr">
        <is>
          <t>7KK25</t>
        </is>
      </c>
      <c r="J625" t="inlineStr">
        <is>
          <t>MATERIALS</t>
        </is>
      </c>
      <c r="K625" t="inlineStr">
        <is>
          <t>Unplanned</t>
        </is>
      </c>
      <c r="L625" t="inlineStr">
        <is>
          <t>DRYER</t>
        </is>
      </c>
      <c r="M625" t="inlineStr">
        <is>
          <t>烘干/固化工位</t>
        </is>
      </c>
      <c r="N625" t="inlineStr">
        <is>
          <t>AUTOMATION FAILURE</t>
        </is>
      </c>
      <c r="O625" s="59" t="n">
        <v>45952.67986111111</v>
      </c>
      <c r="P625" s="59" t="n">
        <v>45952.68277777778</v>
      </c>
      <c r="Q625" s="60" t="n">
        <v>4.2</v>
      </c>
      <c r="R625" s="60" t="n">
        <v>1.111</v>
      </c>
      <c r="S625" t="inlineStr">
        <is>
          <t>团队模拟数据（基于公开单线数据派生）</t>
        </is>
      </c>
      <c r="T625" t="inlineStr">
        <is>
          <t>SIM-v2.2-20260807-20260804</t>
        </is>
      </c>
      <c r="U625" t="inlineStr">
        <is>
          <t>https://zenodo.org/records/17855209</t>
        </is>
      </c>
      <c r="V625" t="inlineStr">
        <is>
          <t>LINE-S03-PRE-20251022</t>
        </is>
      </c>
      <c r="W625" t="inlineStr">
        <is>
          <t>已关联</t>
        </is>
      </c>
      <c r="X625" t="inlineStr">
        <is>
          <t>按班次口径判断</t>
        </is>
      </c>
      <c r="Z625" t="inlineStr">
        <is>
          <t>否</t>
        </is>
      </c>
    </row>
    <row r="626">
      <c r="A626" t="inlineStr">
        <is>
          <t>SIM-STOP-00625</t>
        </is>
      </c>
      <c r="B626" t="inlineStr">
        <is>
          <t>STOP-PRE-00209</t>
        </is>
      </c>
      <c r="C626" t="inlineStr">
        <is>
          <t>LINE-S01-PRE-20251022</t>
        </is>
      </c>
      <c r="D626" t="inlineStr">
        <is>
          <t>SHIFT-PRE-20251022</t>
        </is>
      </c>
      <c r="E626" t="inlineStr">
        <is>
          <t>LINE-S01</t>
        </is>
      </c>
      <c r="F626" t="inlineStr">
        <is>
          <t>改善前</t>
        </is>
      </c>
      <c r="G626" s="57" t="n">
        <v>45952</v>
      </c>
      <c r="H626" t="inlineStr">
        <is>
          <t>智能终端系列</t>
        </is>
      </c>
      <c r="I626" t="inlineStr">
        <is>
          <t>7KK25</t>
        </is>
      </c>
      <c r="J626" t="inlineStr">
        <is>
          <t>OPERATIONAL</t>
        </is>
      </c>
      <c r="K626" t="inlineStr">
        <is>
          <t>Planned - Included in OEE</t>
        </is>
      </c>
      <c r="L626" t="inlineStr">
        <is>
          <t>EXTRUDER PRESS</t>
        </is>
      </c>
      <c r="M626" t="inlineStr">
        <is>
          <t>主加工工位</t>
        </is>
      </c>
      <c r="N626" t="inlineStr">
        <is>
          <t>QUALITY CONTROL</t>
        </is>
      </c>
      <c r="O626" s="59" t="n">
        <v>45952.65972222222</v>
      </c>
      <c r="P626" s="59" t="n">
        <v>45952.66569444445</v>
      </c>
      <c r="Q626" s="60" t="n">
        <v>8.6</v>
      </c>
      <c r="R626" s="60" t="n">
        <v>0.9764</v>
      </c>
      <c r="S626" t="inlineStr">
        <is>
          <t>团队模拟数据（基于公开单线数据派生）</t>
        </is>
      </c>
      <c r="T626" t="inlineStr">
        <is>
          <t>SIM-v2.2-20260807-20260804</t>
        </is>
      </c>
      <c r="U626" t="inlineStr">
        <is>
          <t>https://zenodo.org/records/17855209</t>
        </is>
      </c>
      <c r="V626" t="inlineStr">
        <is>
          <t>LINE-S01-PRE-20251022</t>
        </is>
      </c>
      <c r="W626" t="inlineStr">
        <is>
          <t>已关联</t>
        </is>
      </c>
      <c r="X626" t="inlineStr">
        <is>
          <t>按班次口径判断</t>
        </is>
      </c>
      <c r="Z626" t="inlineStr">
        <is>
          <t>否</t>
        </is>
      </c>
    </row>
    <row r="627">
      <c r="A627" t="inlineStr">
        <is>
          <t>SIM-STOP-00626</t>
        </is>
      </c>
      <c r="B627" t="inlineStr">
        <is>
          <t>STOP-PRE-00209</t>
        </is>
      </c>
      <c r="C627" t="inlineStr">
        <is>
          <t>LINE-S02-PRE-20251022</t>
        </is>
      </c>
      <c r="D627" t="inlineStr">
        <is>
          <t>SHIFT-PRE-20251022</t>
        </is>
      </c>
      <c r="E627" t="inlineStr">
        <is>
          <t>LINE-S02</t>
        </is>
      </c>
      <c r="F627" t="inlineStr">
        <is>
          <t>改善前</t>
        </is>
      </c>
      <c r="G627" s="57" t="n">
        <v>45952</v>
      </c>
      <c r="H627" t="inlineStr">
        <is>
          <t>视觉设备系列</t>
        </is>
      </c>
      <c r="I627" t="inlineStr">
        <is>
          <t>7KK25</t>
        </is>
      </c>
      <c r="J627" t="inlineStr">
        <is>
          <t>OPERATIONAL</t>
        </is>
      </c>
      <c r="K627" t="inlineStr">
        <is>
          <t>Planned - Included in OEE</t>
        </is>
      </c>
      <c r="L627" t="inlineStr">
        <is>
          <t>EXTRUDER PRESS</t>
        </is>
      </c>
      <c r="M627" t="inlineStr">
        <is>
          <t>主加工工位</t>
        </is>
      </c>
      <c r="N627" t="inlineStr">
        <is>
          <t>QUALITY CONTROL</t>
        </is>
      </c>
      <c r="O627" s="59" t="n">
        <v>45952.67361111111</v>
      </c>
      <c r="P627" s="59" t="n">
        <v>45952.67965277778</v>
      </c>
      <c r="Q627" s="60" t="n">
        <v>8.699999999999999</v>
      </c>
      <c r="R627" s="60" t="n">
        <v>0.9917</v>
      </c>
      <c r="S627" t="inlineStr">
        <is>
          <t>团队模拟数据（基于公开单线数据派生）</t>
        </is>
      </c>
      <c r="T627" t="inlineStr">
        <is>
          <t>SIM-v2.2-20260807-20260804</t>
        </is>
      </c>
      <c r="U627" t="inlineStr">
        <is>
          <t>https://zenodo.org/records/17855209</t>
        </is>
      </c>
      <c r="V627" t="inlineStr">
        <is>
          <t>LINE-S02-PRE-20251022</t>
        </is>
      </c>
      <c r="W627" t="inlineStr">
        <is>
          <t>已关联</t>
        </is>
      </c>
      <c r="X627" t="inlineStr">
        <is>
          <t>按班次口径判断</t>
        </is>
      </c>
      <c r="Z627" t="inlineStr">
        <is>
          <t>否</t>
        </is>
      </c>
    </row>
    <row r="628">
      <c r="A628" t="inlineStr">
        <is>
          <t>SIM-STOP-00627</t>
        </is>
      </c>
      <c r="B628" t="inlineStr">
        <is>
          <t>STOP-PRE-00209</t>
        </is>
      </c>
      <c r="C628" t="inlineStr">
        <is>
          <t>LINE-S03-PRE-20251022</t>
        </is>
      </c>
      <c r="D628" t="inlineStr">
        <is>
          <t>SHIFT-PRE-20251022</t>
        </is>
      </c>
      <c r="E628" t="inlineStr">
        <is>
          <t>LINE-S03</t>
        </is>
      </c>
      <c r="F628" t="inlineStr">
        <is>
          <t>改善前</t>
        </is>
      </c>
      <c r="G628" s="57" t="n">
        <v>45952</v>
      </c>
      <c r="H628" t="inlineStr">
        <is>
          <t>音频模组系列</t>
        </is>
      </c>
      <c r="I628" t="inlineStr">
        <is>
          <t>7KK25</t>
        </is>
      </c>
      <c r="J628" t="inlineStr">
        <is>
          <t>OPERATIONAL</t>
        </is>
      </c>
      <c r="K628" t="inlineStr">
        <is>
          <t>Planned - Included in OEE</t>
        </is>
      </c>
      <c r="L628" t="inlineStr">
        <is>
          <t>EXTRUDER PRESS</t>
        </is>
      </c>
      <c r="M628" t="inlineStr">
        <is>
          <t>主加工工位</t>
        </is>
      </c>
      <c r="N628" t="inlineStr">
        <is>
          <t>QUALITY CONTROL</t>
        </is>
      </c>
      <c r="O628" s="59" t="n">
        <v>45952.6875</v>
      </c>
      <c r="P628" s="59" t="n">
        <v>45952.69381944444</v>
      </c>
      <c r="Q628" s="60" t="n">
        <v>9.1</v>
      </c>
      <c r="R628" s="60" t="n">
        <v>1.0333</v>
      </c>
      <c r="S628" t="inlineStr">
        <is>
          <t>团队模拟数据（基于公开单线数据派生）</t>
        </is>
      </c>
      <c r="T628" t="inlineStr">
        <is>
          <t>SIM-v2.2-20260807-20260804</t>
        </is>
      </c>
      <c r="U628" t="inlineStr">
        <is>
          <t>https://zenodo.org/records/17855209</t>
        </is>
      </c>
      <c r="V628" t="inlineStr">
        <is>
          <t>LINE-S03-PRE-20251022</t>
        </is>
      </c>
      <c r="W628" t="inlineStr">
        <is>
          <t>已关联</t>
        </is>
      </c>
      <c r="X628" t="inlineStr">
        <is>
          <t>按班次口径判断</t>
        </is>
      </c>
      <c r="Z628" t="inlineStr">
        <is>
          <t>否</t>
        </is>
      </c>
    </row>
    <row r="629">
      <c r="A629" t="inlineStr">
        <is>
          <t>SIM-STOP-00628</t>
        </is>
      </c>
      <c r="B629" t="inlineStr">
        <is>
          <t>STOP-PRE-00210</t>
        </is>
      </c>
      <c r="C629" t="inlineStr">
        <is>
          <t>LINE-S01-PRE-20251022</t>
        </is>
      </c>
      <c r="D629" t="inlineStr">
        <is>
          <t>SHIFT-PRE-20251022</t>
        </is>
      </c>
      <c r="E629" t="inlineStr">
        <is>
          <t>LINE-S01</t>
        </is>
      </c>
      <c r="F629" t="inlineStr">
        <is>
          <t>改善前</t>
        </is>
      </c>
      <c r="G629" s="57" t="n">
        <v>45952</v>
      </c>
      <c r="H629" t="inlineStr">
        <is>
          <t>智能终端系列</t>
        </is>
      </c>
      <c r="I629" t="inlineStr">
        <is>
          <t>7KK25</t>
        </is>
      </c>
      <c r="J629" t="inlineStr">
        <is>
          <t>OPERATIONAL</t>
        </is>
      </c>
      <c r="K629" t="inlineStr">
        <is>
          <t>Planned - Included in OEE</t>
        </is>
      </c>
      <c r="L629" t="inlineStr">
        <is>
          <t>EXTRUDER PRESS</t>
        </is>
      </c>
      <c r="M629" t="inlineStr">
        <is>
          <t>主加工工位</t>
        </is>
      </c>
      <c r="N629" t="inlineStr">
        <is>
          <t>QUALITY CONTROL</t>
        </is>
      </c>
      <c r="O629" s="59" t="n">
        <v>45952.67430555556</v>
      </c>
      <c r="P629" s="59" t="n">
        <v>45952.67972222222</v>
      </c>
      <c r="Q629" s="60" t="n">
        <v>7.8</v>
      </c>
      <c r="R629" s="60" t="n">
        <v>0.9124</v>
      </c>
      <c r="S629" t="inlineStr">
        <is>
          <t>团队模拟数据（基于公开单线数据派生）</t>
        </is>
      </c>
      <c r="T629" t="inlineStr">
        <is>
          <t>SIM-v2.2-20260807-20260804</t>
        </is>
      </c>
      <c r="U629" t="inlineStr">
        <is>
          <t>https://zenodo.org/records/17855209</t>
        </is>
      </c>
      <c r="V629" t="inlineStr">
        <is>
          <t>LINE-S01-PRE-20251022</t>
        </is>
      </c>
      <c r="W629" t="inlineStr">
        <is>
          <t>已关联</t>
        </is>
      </c>
      <c r="X629" t="inlineStr">
        <is>
          <t>按班次口径判断</t>
        </is>
      </c>
      <c r="Z629" t="inlineStr">
        <is>
          <t>否</t>
        </is>
      </c>
    </row>
    <row r="630">
      <c r="A630" t="inlineStr">
        <is>
          <t>SIM-STOP-00629</t>
        </is>
      </c>
      <c r="B630" t="inlineStr">
        <is>
          <t>STOP-PRE-00210</t>
        </is>
      </c>
      <c r="C630" t="inlineStr">
        <is>
          <t>LINE-S02-PRE-20251022</t>
        </is>
      </c>
      <c r="D630" t="inlineStr">
        <is>
          <t>SHIFT-PRE-20251022</t>
        </is>
      </c>
      <c r="E630" t="inlineStr">
        <is>
          <t>LINE-S02</t>
        </is>
      </c>
      <c r="F630" t="inlineStr">
        <is>
          <t>改善前</t>
        </is>
      </c>
      <c r="G630" s="57" t="n">
        <v>45952</v>
      </c>
      <c r="H630" t="inlineStr">
        <is>
          <t>视觉设备系列</t>
        </is>
      </c>
      <c r="I630" t="inlineStr">
        <is>
          <t>7KK25</t>
        </is>
      </c>
      <c r="J630" t="inlineStr">
        <is>
          <t>OPERATIONAL</t>
        </is>
      </c>
      <c r="K630" t="inlineStr">
        <is>
          <t>Planned - Included in OEE</t>
        </is>
      </c>
      <c r="L630" t="inlineStr">
        <is>
          <t>EXTRUDER PRESS</t>
        </is>
      </c>
      <c r="M630" t="inlineStr">
        <is>
          <t>主加工工位</t>
        </is>
      </c>
      <c r="N630" t="inlineStr">
        <is>
          <t>QUALITY CONTROL</t>
        </is>
      </c>
      <c r="O630" s="59" t="n">
        <v>45952.68819444445</v>
      </c>
      <c r="P630" s="59" t="n">
        <v>45952.69430555555</v>
      </c>
      <c r="Q630" s="60" t="n">
        <v>8.800000000000001</v>
      </c>
      <c r="R630" s="60" t="n">
        <v>1.0313</v>
      </c>
      <c r="S630" t="inlineStr">
        <is>
          <t>团队模拟数据（基于公开单线数据派生）</t>
        </is>
      </c>
      <c r="T630" t="inlineStr">
        <is>
          <t>SIM-v2.2-20260807-20260804</t>
        </is>
      </c>
      <c r="U630" t="inlineStr">
        <is>
          <t>https://zenodo.org/records/17855209</t>
        </is>
      </c>
      <c r="V630" t="inlineStr">
        <is>
          <t>LINE-S02-PRE-20251022</t>
        </is>
      </c>
      <c r="W630" t="inlineStr">
        <is>
          <t>已关联</t>
        </is>
      </c>
      <c r="X630" t="inlineStr">
        <is>
          <t>按班次口径判断</t>
        </is>
      </c>
      <c r="Z630" t="inlineStr">
        <is>
          <t>否</t>
        </is>
      </c>
    </row>
    <row r="631">
      <c r="A631" t="inlineStr">
        <is>
          <t>SIM-STOP-00630</t>
        </is>
      </c>
      <c r="B631" t="inlineStr">
        <is>
          <t>STOP-PRE-00210</t>
        </is>
      </c>
      <c r="C631" t="inlineStr">
        <is>
          <t>LINE-S03-PRE-20251022</t>
        </is>
      </c>
      <c r="D631" t="inlineStr">
        <is>
          <t>SHIFT-PRE-20251022</t>
        </is>
      </c>
      <c r="E631" t="inlineStr">
        <is>
          <t>LINE-S03</t>
        </is>
      </c>
      <c r="F631" t="inlineStr">
        <is>
          <t>改善前</t>
        </is>
      </c>
      <c r="G631" s="57" t="n">
        <v>45952</v>
      </c>
      <c r="H631" t="inlineStr">
        <is>
          <t>音频模组系列</t>
        </is>
      </c>
      <c r="I631" t="inlineStr">
        <is>
          <t>7KK25</t>
        </is>
      </c>
      <c r="J631" t="inlineStr">
        <is>
          <t>OPERATIONAL</t>
        </is>
      </c>
      <c r="K631" t="inlineStr">
        <is>
          <t>Planned - Included in OEE</t>
        </is>
      </c>
      <c r="L631" t="inlineStr">
        <is>
          <t>EXTRUDER PRESS</t>
        </is>
      </c>
      <c r="M631" t="inlineStr">
        <is>
          <t>主加工工位</t>
        </is>
      </c>
      <c r="N631" t="inlineStr">
        <is>
          <t>QUALITY CONTROL</t>
        </is>
      </c>
      <c r="O631" s="59" t="n">
        <v>45952.70208333333</v>
      </c>
      <c r="P631" s="59" t="n">
        <v>45952.70777777778</v>
      </c>
      <c r="Q631" s="60" t="n">
        <v>8.199999999999999</v>
      </c>
      <c r="R631" s="60" t="n">
        <v>0.9667</v>
      </c>
      <c r="S631" t="inlineStr">
        <is>
          <t>团队模拟数据（基于公开单线数据派生）</t>
        </is>
      </c>
      <c r="T631" t="inlineStr">
        <is>
          <t>SIM-v2.2-20260807-20260804</t>
        </is>
      </c>
      <c r="U631" t="inlineStr">
        <is>
          <t>https://zenodo.org/records/17855209</t>
        </is>
      </c>
      <c r="V631" t="inlineStr">
        <is>
          <t>LINE-S03-PRE-20251022</t>
        </is>
      </c>
      <c r="W631" t="inlineStr">
        <is>
          <t>已关联</t>
        </is>
      </c>
      <c r="X631" t="inlineStr">
        <is>
          <t>按班次口径判断</t>
        </is>
      </c>
      <c r="Z631" t="inlineStr">
        <is>
          <t>否</t>
        </is>
      </c>
    </row>
    <row r="632">
      <c r="A632" t="inlineStr">
        <is>
          <t>SIM-STOP-00631</t>
        </is>
      </c>
      <c r="B632" t="inlineStr">
        <is>
          <t>STOP-PRE-00211</t>
        </is>
      </c>
      <c r="C632" t="inlineStr">
        <is>
          <t>LINE-S01-PRE-20251022</t>
        </is>
      </c>
      <c r="D632" t="inlineStr">
        <is>
          <t>SHIFT-PRE-20251022</t>
        </is>
      </c>
      <c r="E632" t="inlineStr">
        <is>
          <t>LINE-S01</t>
        </is>
      </c>
      <c r="F632" t="inlineStr">
        <is>
          <t>改善前</t>
        </is>
      </c>
      <c r="G632" s="57" t="n">
        <v>45952</v>
      </c>
      <c r="H632" t="inlineStr">
        <is>
          <t>智能终端系列</t>
        </is>
      </c>
      <c r="I632" t="inlineStr">
        <is>
          <t>7KK25</t>
        </is>
      </c>
      <c r="J632" t="inlineStr">
        <is>
          <t>OPERATIONAL</t>
        </is>
      </c>
      <c r="K632" t="inlineStr">
        <is>
          <t>Planned - Included in OEE</t>
        </is>
      </c>
      <c r="L632" t="inlineStr">
        <is>
          <t>EXTRUDER PRESS</t>
        </is>
      </c>
      <c r="M632" t="inlineStr">
        <is>
          <t>主加工工位</t>
        </is>
      </c>
      <c r="N632" t="inlineStr">
        <is>
          <t>QUALITY CONTROL</t>
        </is>
      </c>
      <c r="O632" s="59" t="n">
        <v>45952.68958333333</v>
      </c>
      <c r="P632" s="59" t="n">
        <v>45952.69215277778</v>
      </c>
      <c r="Q632" s="60" t="n">
        <v>3.7</v>
      </c>
      <c r="R632" s="60" t="n">
        <v>0.9497</v>
      </c>
      <c r="S632" t="inlineStr">
        <is>
          <t>团队模拟数据（基于公开单线数据派生）</t>
        </is>
      </c>
      <c r="T632" t="inlineStr">
        <is>
          <t>SIM-v2.2-20260807-20260804</t>
        </is>
      </c>
      <c r="U632" t="inlineStr">
        <is>
          <t>https://zenodo.org/records/17855209</t>
        </is>
      </c>
      <c r="V632" t="inlineStr">
        <is>
          <t>LINE-S01-PRE-20251022</t>
        </is>
      </c>
      <c r="W632" t="inlineStr">
        <is>
          <t>已关联</t>
        </is>
      </c>
      <c r="X632" t="inlineStr">
        <is>
          <t>按班次口径判断</t>
        </is>
      </c>
      <c r="Z632" t="inlineStr">
        <is>
          <t>否</t>
        </is>
      </c>
    </row>
    <row r="633">
      <c r="A633" t="inlineStr">
        <is>
          <t>SIM-STOP-00632</t>
        </is>
      </c>
      <c r="B633" t="inlineStr">
        <is>
          <t>STOP-PRE-00211</t>
        </is>
      </c>
      <c r="C633" t="inlineStr">
        <is>
          <t>LINE-S02-PRE-20251022</t>
        </is>
      </c>
      <c r="D633" t="inlineStr">
        <is>
          <t>SHIFT-PRE-20251022</t>
        </is>
      </c>
      <c r="E633" t="inlineStr">
        <is>
          <t>LINE-S02</t>
        </is>
      </c>
      <c r="F633" t="inlineStr">
        <is>
          <t>改善前</t>
        </is>
      </c>
      <c r="G633" s="57" t="n">
        <v>45952</v>
      </c>
      <c r="H633" t="inlineStr">
        <is>
          <t>视觉设备系列</t>
        </is>
      </c>
      <c r="I633" t="inlineStr">
        <is>
          <t>7KK25</t>
        </is>
      </c>
      <c r="J633" t="inlineStr">
        <is>
          <t>OPERATIONAL</t>
        </is>
      </c>
      <c r="K633" t="inlineStr">
        <is>
          <t>Planned - Included in OEE</t>
        </is>
      </c>
      <c r="L633" t="inlineStr">
        <is>
          <t>EXTRUDER PRESS</t>
        </is>
      </c>
      <c r="M633" t="inlineStr">
        <is>
          <t>主加工工位</t>
        </is>
      </c>
      <c r="N633" t="inlineStr">
        <is>
          <t>QUALITY CONTROL</t>
        </is>
      </c>
      <c r="O633" s="59" t="n">
        <v>45952.70347222222</v>
      </c>
      <c r="P633" s="59" t="n">
        <v>45952.70638888889</v>
      </c>
      <c r="Q633" s="60" t="n">
        <v>4.2</v>
      </c>
      <c r="R633" s="60" t="n">
        <v>1.071</v>
      </c>
      <c r="S633" t="inlineStr">
        <is>
          <t>团队模拟数据（基于公开单线数据派生）</t>
        </is>
      </c>
      <c r="T633" t="inlineStr">
        <is>
          <t>SIM-v2.2-20260807-20260804</t>
        </is>
      </c>
      <c r="U633" t="inlineStr">
        <is>
          <t>https://zenodo.org/records/17855209</t>
        </is>
      </c>
      <c r="V633" t="inlineStr">
        <is>
          <t>LINE-S02-PRE-20251022</t>
        </is>
      </c>
      <c r="W633" t="inlineStr">
        <is>
          <t>已关联</t>
        </is>
      </c>
      <c r="X633" t="inlineStr">
        <is>
          <t>按班次口径判断</t>
        </is>
      </c>
      <c r="Z633" t="inlineStr">
        <is>
          <t>否</t>
        </is>
      </c>
    </row>
    <row r="634">
      <c r="A634" t="inlineStr">
        <is>
          <t>SIM-STOP-00633</t>
        </is>
      </c>
      <c r="B634" t="inlineStr">
        <is>
          <t>STOP-PRE-00211</t>
        </is>
      </c>
      <c r="C634" t="inlineStr">
        <is>
          <t>LINE-S03-PRE-20251022</t>
        </is>
      </c>
      <c r="D634" t="inlineStr">
        <is>
          <t>SHIFT-PRE-20251022</t>
        </is>
      </c>
      <c r="E634" t="inlineStr">
        <is>
          <t>LINE-S03</t>
        </is>
      </c>
      <c r="F634" t="inlineStr">
        <is>
          <t>改善前</t>
        </is>
      </c>
      <c r="G634" s="57" t="n">
        <v>45952</v>
      </c>
      <c r="H634" t="inlineStr">
        <is>
          <t>音频模组系列</t>
        </is>
      </c>
      <c r="I634" t="inlineStr">
        <is>
          <t>7KK25</t>
        </is>
      </c>
      <c r="J634" t="inlineStr">
        <is>
          <t>OPERATIONAL</t>
        </is>
      </c>
      <c r="K634" t="inlineStr">
        <is>
          <t>Planned - Included in OEE</t>
        </is>
      </c>
      <c r="L634" t="inlineStr">
        <is>
          <t>EXTRUDER PRESS</t>
        </is>
      </c>
      <c r="M634" t="inlineStr">
        <is>
          <t>主加工工位</t>
        </is>
      </c>
      <c r="N634" t="inlineStr">
        <is>
          <t>QUALITY CONTROL</t>
        </is>
      </c>
      <c r="O634" s="59" t="n">
        <v>45952.71736111111</v>
      </c>
      <c r="P634" s="59" t="n">
        <v>45952.72006944445</v>
      </c>
      <c r="Q634" s="60" t="n">
        <v>3.9</v>
      </c>
      <c r="R634" s="60" t="n">
        <v>1.0056</v>
      </c>
      <c r="S634" t="inlineStr">
        <is>
          <t>团队模拟数据（基于公开单线数据派生）</t>
        </is>
      </c>
      <c r="T634" t="inlineStr">
        <is>
          <t>SIM-v2.2-20260807-20260804</t>
        </is>
      </c>
      <c r="U634" t="inlineStr">
        <is>
          <t>https://zenodo.org/records/17855209</t>
        </is>
      </c>
      <c r="V634" t="inlineStr">
        <is>
          <t>LINE-S03-PRE-20251022</t>
        </is>
      </c>
      <c r="W634" t="inlineStr">
        <is>
          <t>已关联</t>
        </is>
      </c>
      <c r="X634" t="inlineStr">
        <is>
          <t>按班次口径判断</t>
        </is>
      </c>
      <c r="Z634" t="inlineStr">
        <is>
          <t>否</t>
        </is>
      </c>
    </row>
    <row r="635">
      <c r="A635" t="inlineStr">
        <is>
          <t>SIM-STOP-00634</t>
        </is>
      </c>
      <c r="B635" t="inlineStr">
        <is>
          <t>STOP-PRE-00212</t>
        </is>
      </c>
      <c r="C635" t="inlineStr">
        <is>
          <t>LINE-S01-PRE-20251022</t>
        </is>
      </c>
      <c r="D635" t="inlineStr">
        <is>
          <t>SHIFT-PRE-20251022</t>
        </is>
      </c>
      <c r="E635" t="inlineStr">
        <is>
          <t>LINE-S01</t>
        </is>
      </c>
      <c r="F635" t="inlineStr">
        <is>
          <t>改善前</t>
        </is>
      </c>
      <c r="G635" s="57" t="n">
        <v>45952</v>
      </c>
      <c r="H635" t="inlineStr">
        <is>
          <t>智能终端系列</t>
        </is>
      </c>
      <c r="I635" t="inlineStr">
        <is>
          <t>7KK25</t>
        </is>
      </c>
      <c r="J635" t="inlineStr">
        <is>
          <t>MATERIALS</t>
        </is>
      </c>
      <c r="K635" t="inlineStr">
        <is>
          <t>Unplanned</t>
        </is>
      </c>
      <c r="L635" t="inlineStr">
        <is>
          <t>HYDRAULIC ELEVATOR (UNLOADING)</t>
        </is>
      </c>
      <c r="M635" t="inlineStr">
        <is>
          <t>输送系统</t>
        </is>
      </c>
      <c r="N635" t="inlineStr">
        <is>
          <t>RACKS</t>
        </is>
      </c>
      <c r="O635" s="59" t="n">
        <v>45952.69513888889</v>
      </c>
      <c r="P635" s="59" t="n">
        <v>45952.70347222222</v>
      </c>
      <c r="Q635" s="60" t="n">
        <v>12</v>
      </c>
      <c r="R635" s="60" t="n">
        <v>0.9065</v>
      </c>
      <c r="S635" t="inlineStr">
        <is>
          <t>团队模拟数据（基于公开单线数据派生）</t>
        </is>
      </c>
      <c r="T635" t="inlineStr">
        <is>
          <t>SIM-v2.2-20260807-20260804</t>
        </is>
      </c>
      <c r="U635" t="inlineStr">
        <is>
          <t>https://zenodo.org/records/17855209</t>
        </is>
      </c>
      <c r="V635" t="inlineStr">
        <is>
          <t>LINE-S01-PRE-20251022</t>
        </is>
      </c>
      <c r="W635" t="inlineStr">
        <is>
          <t>已关联</t>
        </is>
      </c>
      <c r="X635" t="inlineStr">
        <is>
          <t>按班次口径判断</t>
        </is>
      </c>
      <c r="Z635" t="inlineStr">
        <is>
          <t>否</t>
        </is>
      </c>
    </row>
    <row r="636">
      <c r="A636" t="inlineStr">
        <is>
          <t>SIM-STOP-00635</t>
        </is>
      </c>
      <c r="B636" t="inlineStr">
        <is>
          <t>STOP-PRE-00212</t>
        </is>
      </c>
      <c r="C636" t="inlineStr">
        <is>
          <t>LINE-S02-PRE-20251022</t>
        </is>
      </c>
      <c r="D636" t="inlineStr">
        <is>
          <t>SHIFT-PRE-20251022</t>
        </is>
      </c>
      <c r="E636" t="inlineStr">
        <is>
          <t>LINE-S02</t>
        </is>
      </c>
      <c r="F636" t="inlineStr">
        <is>
          <t>改善前</t>
        </is>
      </c>
      <c r="G636" s="57" t="n">
        <v>45952</v>
      </c>
      <c r="H636" t="inlineStr">
        <is>
          <t>视觉设备系列</t>
        </is>
      </c>
      <c r="I636" t="inlineStr">
        <is>
          <t>7KK25</t>
        </is>
      </c>
      <c r="J636" t="inlineStr">
        <is>
          <t>MATERIALS</t>
        </is>
      </c>
      <c r="K636" t="inlineStr">
        <is>
          <t>Unplanned</t>
        </is>
      </c>
      <c r="L636" t="inlineStr">
        <is>
          <t>HYDRAULIC ELEVATOR (UNLOADING)</t>
        </is>
      </c>
      <c r="M636" t="inlineStr">
        <is>
          <t>输送系统</t>
        </is>
      </c>
      <c r="N636" t="inlineStr">
        <is>
          <t>RACKS</t>
        </is>
      </c>
      <c r="O636" s="59" t="n">
        <v>45952.70902777778</v>
      </c>
      <c r="P636" s="59" t="n">
        <v>45952.72423611111</v>
      </c>
      <c r="Q636" s="60" t="n">
        <v>21.9</v>
      </c>
      <c r="R636" s="60" t="n">
        <v>1.6594</v>
      </c>
      <c r="S636" t="inlineStr">
        <is>
          <t>团队模拟数据（基于公开单线数据派生）</t>
        </is>
      </c>
      <c r="T636" t="inlineStr">
        <is>
          <t>SIM-v2.2-20260807-20260804</t>
        </is>
      </c>
      <c r="U636" t="inlineStr">
        <is>
          <t>https://zenodo.org/records/17855209</t>
        </is>
      </c>
      <c r="V636" t="inlineStr">
        <is>
          <t>LINE-S02-PRE-20251022</t>
        </is>
      </c>
      <c r="W636" t="inlineStr">
        <is>
          <t>已关联</t>
        </is>
      </c>
      <c r="X636" t="inlineStr">
        <is>
          <t>按班次口径判断</t>
        </is>
      </c>
      <c r="Z636" t="inlineStr">
        <is>
          <t>否</t>
        </is>
      </c>
    </row>
    <row r="637">
      <c r="A637" t="inlineStr">
        <is>
          <t>SIM-STOP-00636</t>
        </is>
      </c>
      <c r="B637" t="inlineStr">
        <is>
          <t>STOP-PRE-00212</t>
        </is>
      </c>
      <c r="C637" t="inlineStr">
        <is>
          <t>LINE-S03-PRE-20251022</t>
        </is>
      </c>
      <c r="D637" t="inlineStr">
        <is>
          <t>SHIFT-PRE-20251022</t>
        </is>
      </c>
      <c r="E637" t="inlineStr">
        <is>
          <t>LINE-S03</t>
        </is>
      </c>
      <c r="F637" t="inlineStr">
        <is>
          <t>改善前</t>
        </is>
      </c>
      <c r="G637" s="57" t="n">
        <v>45952</v>
      </c>
      <c r="H637" t="inlineStr">
        <is>
          <t>音频模组系列</t>
        </is>
      </c>
      <c r="I637" t="inlineStr">
        <is>
          <t>7KK25</t>
        </is>
      </c>
      <c r="J637" t="inlineStr">
        <is>
          <t>MATERIALS</t>
        </is>
      </c>
      <c r="K637" t="inlineStr">
        <is>
          <t>Unplanned</t>
        </is>
      </c>
      <c r="L637" t="inlineStr">
        <is>
          <t>HYDRAULIC ELEVATOR (UNLOADING)</t>
        </is>
      </c>
      <c r="M637" t="inlineStr">
        <is>
          <t>输送系统</t>
        </is>
      </c>
      <c r="N637" t="inlineStr">
        <is>
          <t>RACKS</t>
        </is>
      </c>
      <c r="O637" s="59" t="n">
        <v>45952.72291666667</v>
      </c>
      <c r="P637" s="59" t="n">
        <v>45952.73361111111</v>
      </c>
      <c r="Q637" s="60" t="n">
        <v>15.4</v>
      </c>
      <c r="R637" s="60" t="n">
        <v>1.1669</v>
      </c>
      <c r="S637" t="inlineStr">
        <is>
          <t>团队模拟数据（基于公开单线数据派生）</t>
        </is>
      </c>
      <c r="T637" t="inlineStr">
        <is>
          <t>SIM-v2.2-20260807-20260804</t>
        </is>
      </c>
      <c r="U637" t="inlineStr">
        <is>
          <t>https://zenodo.org/records/17855209</t>
        </is>
      </c>
      <c r="V637" t="inlineStr">
        <is>
          <t>LINE-S03-PRE-20251022</t>
        </is>
      </c>
      <c r="W637" t="inlineStr">
        <is>
          <t>已关联</t>
        </is>
      </c>
      <c r="X637" t="inlineStr">
        <is>
          <t>按班次口径判断</t>
        </is>
      </c>
      <c r="Z637" t="inlineStr">
        <is>
          <t>否</t>
        </is>
      </c>
    </row>
    <row r="638">
      <c r="A638" t="inlineStr">
        <is>
          <t>SIM-STOP-00637</t>
        </is>
      </c>
      <c r="B638" t="inlineStr">
        <is>
          <t>STOP-PRE-00213</t>
        </is>
      </c>
      <c r="C638" t="inlineStr">
        <is>
          <t>LINE-S01-PRE-20251022</t>
        </is>
      </c>
      <c r="D638" t="inlineStr">
        <is>
          <t>SHIFT-PRE-20251022</t>
        </is>
      </c>
      <c r="E638" t="inlineStr">
        <is>
          <t>LINE-S01</t>
        </is>
      </c>
      <c r="F638" t="inlineStr">
        <is>
          <t>改善前</t>
        </is>
      </c>
      <c r="G638" s="57" t="n">
        <v>45952</v>
      </c>
      <c r="H638" t="inlineStr">
        <is>
          <t>智能终端系列</t>
        </is>
      </c>
      <c r="I638" t="inlineStr">
        <is>
          <t>7KK25</t>
        </is>
      </c>
      <c r="J638" t="inlineStr">
        <is>
          <t>MATERIALS</t>
        </is>
      </c>
      <c r="K638" t="inlineStr">
        <is>
          <t>Unplanned</t>
        </is>
      </c>
      <c r="L638" t="inlineStr">
        <is>
          <t>HYDRAULIC ELEVATOR (UNLOADING)</t>
        </is>
      </c>
      <c r="M638" t="inlineStr">
        <is>
          <t>输送系统</t>
        </is>
      </c>
      <c r="N638" t="inlineStr">
        <is>
          <t>RACKS</t>
        </is>
      </c>
      <c r="O638" s="59" t="n">
        <v>45952.70555555556</v>
      </c>
      <c r="P638" s="59" t="n">
        <v>45952.73881944444</v>
      </c>
      <c r="Q638" s="60" t="n">
        <v>47.9</v>
      </c>
      <c r="R638" s="60" t="n">
        <v>0.8477</v>
      </c>
      <c r="S638" t="inlineStr">
        <is>
          <t>团队模拟数据（基于公开单线数据派生）</t>
        </is>
      </c>
      <c r="T638" t="inlineStr">
        <is>
          <t>SIM-v2.2-20260807-20260804</t>
        </is>
      </c>
      <c r="U638" t="inlineStr">
        <is>
          <t>https://zenodo.org/records/17855209</t>
        </is>
      </c>
      <c r="V638" t="inlineStr">
        <is>
          <t>LINE-S01-PRE-20251022</t>
        </is>
      </c>
      <c r="W638" t="inlineStr">
        <is>
          <t>已关联</t>
        </is>
      </c>
      <c r="X638" t="inlineStr">
        <is>
          <t>按班次口径判断</t>
        </is>
      </c>
      <c r="Z638" t="inlineStr">
        <is>
          <t>否</t>
        </is>
      </c>
    </row>
    <row r="639">
      <c r="A639" t="inlineStr">
        <is>
          <t>SIM-STOP-00638</t>
        </is>
      </c>
      <c r="B639" t="inlineStr">
        <is>
          <t>STOP-PRE-00213</t>
        </is>
      </c>
      <c r="C639" t="inlineStr">
        <is>
          <t>LINE-S02-PRE-20251022</t>
        </is>
      </c>
      <c r="D639" t="inlineStr">
        <is>
          <t>SHIFT-PRE-20251022</t>
        </is>
      </c>
      <c r="E639" t="inlineStr">
        <is>
          <t>LINE-S02</t>
        </is>
      </c>
      <c r="F639" t="inlineStr">
        <is>
          <t>改善前</t>
        </is>
      </c>
      <c r="G639" s="57" t="n">
        <v>45952</v>
      </c>
      <c r="H639" t="inlineStr">
        <is>
          <t>视觉设备系列</t>
        </is>
      </c>
      <c r="I639" t="inlineStr">
        <is>
          <t>7KK25</t>
        </is>
      </c>
      <c r="J639" t="inlineStr">
        <is>
          <t>MATERIALS</t>
        </is>
      </c>
      <c r="K639" t="inlineStr">
        <is>
          <t>Unplanned</t>
        </is>
      </c>
      <c r="L639" t="inlineStr">
        <is>
          <t>HYDRAULIC ELEVATOR (UNLOADING)</t>
        </is>
      </c>
      <c r="M639" t="inlineStr">
        <is>
          <t>输送系统</t>
        </is>
      </c>
      <c r="N639" t="inlineStr">
        <is>
          <t>RACKS</t>
        </is>
      </c>
      <c r="O639" s="59" t="n">
        <v>45952.71944444445</v>
      </c>
      <c r="P639" s="59" t="n">
        <v>45952.78715277778</v>
      </c>
      <c r="Q639" s="60" t="n">
        <v>97.5</v>
      </c>
      <c r="R639" s="60" t="n">
        <v>1.725</v>
      </c>
      <c r="S639" t="inlineStr">
        <is>
          <t>团队模拟数据（基于公开单线数据派生）</t>
        </is>
      </c>
      <c r="T639" t="inlineStr">
        <is>
          <t>SIM-v2.2-20260807-20260804</t>
        </is>
      </c>
      <c r="U639" t="inlineStr">
        <is>
          <t>https://zenodo.org/records/17855209</t>
        </is>
      </c>
      <c r="V639" t="inlineStr">
        <is>
          <t>LINE-S02-PRE-20251022</t>
        </is>
      </c>
      <c r="W639" t="inlineStr">
        <is>
          <t>已关联</t>
        </is>
      </c>
      <c r="X639" t="inlineStr">
        <is>
          <t>按班次口径判断</t>
        </is>
      </c>
      <c r="Z639" t="inlineStr">
        <is>
          <t>否</t>
        </is>
      </c>
    </row>
    <row r="640">
      <c r="A640" t="inlineStr">
        <is>
          <t>SIM-STOP-00639</t>
        </is>
      </c>
      <c r="B640" t="inlineStr">
        <is>
          <t>STOP-PRE-00213</t>
        </is>
      </c>
      <c r="C640" t="inlineStr">
        <is>
          <t>LINE-S03-PRE-20251022</t>
        </is>
      </c>
      <c r="D640" t="inlineStr">
        <is>
          <t>SHIFT-PRE-20251022</t>
        </is>
      </c>
      <c r="E640" t="inlineStr">
        <is>
          <t>LINE-S03</t>
        </is>
      </c>
      <c r="F640" t="inlineStr">
        <is>
          <t>改善前</t>
        </is>
      </c>
      <c r="G640" s="57" t="n">
        <v>45952</v>
      </c>
      <c r="H640" t="inlineStr">
        <is>
          <t>音频模组系列</t>
        </is>
      </c>
      <c r="I640" t="inlineStr">
        <is>
          <t>7KK25</t>
        </is>
      </c>
      <c r="J640" t="inlineStr">
        <is>
          <t>MATERIALS</t>
        </is>
      </c>
      <c r="K640" t="inlineStr">
        <is>
          <t>Unplanned</t>
        </is>
      </c>
      <c r="L640" t="inlineStr">
        <is>
          <t>HYDRAULIC ELEVATOR (UNLOADING)</t>
        </is>
      </c>
      <c r="M640" t="inlineStr">
        <is>
          <t>输送系统</t>
        </is>
      </c>
      <c r="N640" t="inlineStr">
        <is>
          <t>RACKS</t>
        </is>
      </c>
      <c r="O640" s="59" t="n">
        <v>45952.73333333333</v>
      </c>
      <c r="P640" s="59" t="n">
        <v>45952.77618055556</v>
      </c>
      <c r="Q640" s="60" t="n">
        <v>61.7</v>
      </c>
      <c r="R640" s="60" t="n">
        <v>1.0924</v>
      </c>
      <c r="S640" t="inlineStr">
        <is>
          <t>团队模拟数据（基于公开单线数据派生）</t>
        </is>
      </c>
      <c r="T640" t="inlineStr">
        <is>
          <t>SIM-v2.2-20260807-20260804</t>
        </is>
      </c>
      <c r="U640" t="inlineStr">
        <is>
          <t>https://zenodo.org/records/17855209</t>
        </is>
      </c>
      <c r="V640" t="inlineStr">
        <is>
          <t>LINE-S03-PRE-20251022</t>
        </is>
      </c>
      <c r="W640" t="inlineStr">
        <is>
          <t>已关联</t>
        </is>
      </c>
      <c r="X640" t="inlineStr">
        <is>
          <t>按班次口径判断</t>
        </is>
      </c>
      <c r="Z640" t="inlineStr">
        <is>
          <t>否</t>
        </is>
      </c>
    </row>
    <row r="641">
      <c r="A641" t="inlineStr">
        <is>
          <t>SIM-STOP-00640</t>
        </is>
      </c>
      <c r="B641" t="inlineStr">
        <is>
          <t>STOP-PRE-00214</t>
        </is>
      </c>
      <c r="C641" t="inlineStr">
        <is>
          <t>LINE-S01-PRE-20251022</t>
        </is>
      </c>
      <c r="D641" t="inlineStr">
        <is>
          <t>SHIFT-PRE-20251022</t>
        </is>
      </c>
      <c r="E641" t="inlineStr">
        <is>
          <t>LINE-S01</t>
        </is>
      </c>
      <c r="F641" t="inlineStr">
        <is>
          <t>改善前</t>
        </is>
      </c>
      <c r="G641" s="57" t="n">
        <v>45952</v>
      </c>
      <c r="H641" t="inlineStr">
        <is>
          <t>智能终端系列</t>
        </is>
      </c>
      <c r="I641" t="inlineStr">
        <is>
          <t>7KK25</t>
        </is>
      </c>
      <c r="J641" t="inlineStr">
        <is>
          <t>MATERIALS</t>
        </is>
      </c>
      <c r="K641" t="inlineStr">
        <is>
          <t>Unplanned</t>
        </is>
      </c>
      <c r="L641" t="inlineStr">
        <is>
          <t>HYDRAULIC ELEVATOR (UNLOADING)</t>
        </is>
      </c>
      <c r="M641" t="inlineStr">
        <is>
          <t>输送系统</t>
        </is>
      </c>
      <c r="N641" t="inlineStr">
        <is>
          <t>RACKS</t>
        </is>
      </c>
      <c r="O641" s="59" t="n">
        <v>45952.74652777778</v>
      </c>
      <c r="P641" s="59" t="n">
        <v>45952.74979166667</v>
      </c>
      <c r="Q641" s="60" t="n">
        <v>4.7</v>
      </c>
      <c r="R641" s="60" t="n">
        <v>0.882</v>
      </c>
      <c r="S641" t="inlineStr">
        <is>
          <t>团队模拟数据（基于公开单线数据派生）</t>
        </is>
      </c>
      <c r="T641" t="inlineStr">
        <is>
          <t>SIM-v2.2-20260807-20260804</t>
        </is>
      </c>
      <c r="U641" t="inlineStr">
        <is>
          <t>https://zenodo.org/records/17855209</t>
        </is>
      </c>
      <c r="V641" t="inlineStr">
        <is>
          <t>LINE-S01-PRE-20251022</t>
        </is>
      </c>
      <c r="W641" t="inlineStr">
        <is>
          <t>已关联</t>
        </is>
      </c>
      <c r="X641" t="inlineStr">
        <is>
          <t>按班次口径判断</t>
        </is>
      </c>
      <c r="Z641" t="inlineStr">
        <is>
          <t>否</t>
        </is>
      </c>
    </row>
    <row r="642">
      <c r="A642" t="inlineStr">
        <is>
          <t>SIM-STOP-00641</t>
        </is>
      </c>
      <c r="B642" t="inlineStr">
        <is>
          <t>STOP-PRE-00214</t>
        </is>
      </c>
      <c r="C642" t="inlineStr">
        <is>
          <t>LINE-S02-PRE-20251022</t>
        </is>
      </c>
      <c r="D642" t="inlineStr">
        <is>
          <t>SHIFT-PRE-20251022</t>
        </is>
      </c>
      <c r="E642" t="inlineStr">
        <is>
          <t>LINE-S02</t>
        </is>
      </c>
      <c r="F642" t="inlineStr">
        <is>
          <t>改善前</t>
        </is>
      </c>
      <c r="G642" s="57" t="n">
        <v>45952</v>
      </c>
      <c r="H642" t="inlineStr">
        <is>
          <t>视觉设备系列</t>
        </is>
      </c>
      <c r="I642" t="inlineStr">
        <is>
          <t>7KK25</t>
        </is>
      </c>
      <c r="J642" t="inlineStr">
        <is>
          <t>MATERIALS</t>
        </is>
      </c>
      <c r="K642" t="inlineStr">
        <is>
          <t>Unplanned</t>
        </is>
      </c>
      <c r="L642" t="inlineStr">
        <is>
          <t>HYDRAULIC ELEVATOR (UNLOADING)</t>
        </is>
      </c>
      <c r="M642" t="inlineStr">
        <is>
          <t>输送系统</t>
        </is>
      </c>
      <c r="N642" t="inlineStr">
        <is>
          <t>RACKS</t>
        </is>
      </c>
      <c r="O642" s="59" t="n">
        <v>45952.76041666666</v>
      </c>
      <c r="P642" s="59" t="n">
        <v>45952.76631944445</v>
      </c>
      <c r="Q642" s="60" t="n">
        <v>8.5</v>
      </c>
      <c r="R642" s="60" t="n">
        <v>1.6125</v>
      </c>
      <c r="S642" t="inlineStr">
        <is>
          <t>团队模拟数据（基于公开单线数据派生）</t>
        </is>
      </c>
      <c r="T642" t="inlineStr">
        <is>
          <t>SIM-v2.2-20260807-20260804</t>
        </is>
      </c>
      <c r="U642" t="inlineStr">
        <is>
          <t>https://zenodo.org/records/17855209</t>
        </is>
      </c>
      <c r="V642" t="inlineStr">
        <is>
          <t>LINE-S02-PRE-20251022</t>
        </is>
      </c>
      <c r="W642" t="inlineStr">
        <is>
          <t>已关联</t>
        </is>
      </c>
      <c r="X642" t="inlineStr">
        <is>
          <t>按班次口径判断</t>
        </is>
      </c>
      <c r="Z642" t="inlineStr">
        <is>
          <t>否</t>
        </is>
      </c>
    </row>
    <row r="643">
      <c r="A643" t="inlineStr">
        <is>
          <t>SIM-STOP-00642</t>
        </is>
      </c>
      <c r="B643" t="inlineStr">
        <is>
          <t>STOP-PRE-00214</t>
        </is>
      </c>
      <c r="C643" t="inlineStr">
        <is>
          <t>LINE-S03-PRE-20251022</t>
        </is>
      </c>
      <c r="D643" t="inlineStr">
        <is>
          <t>SHIFT-PRE-20251022</t>
        </is>
      </c>
      <c r="E643" t="inlineStr">
        <is>
          <t>LINE-S03</t>
        </is>
      </c>
      <c r="F643" t="inlineStr">
        <is>
          <t>改善前</t>
        </is>
      </c>
      <c r="G643" s="57" t="n">
        <v>45952</v>
      </c>
      <c r="H643" t="inlineStr">
        <is>
          <t>音频模组系列</t>
        </is>
      </c>
      <c r="I643" t="inlineStr">
        <is>
          <t>7KK25</t>
        </is>
      </c>
      <c r="J643" t="inlineStr">
        <is>
          <t>MATERIALS</t>
        </is>
      </c>
      <c r="K643" t="inlineStr">
        <is>
          <t>Unplanned</t>
        </is>
      </c>
      <c r="L643" t="inlineStr">
        <is>
          <t>HYDRAULIC ELEVATOR (UNLOADING)</t>
        </is>
      </c>
      <c r="M643" t="inlineStr">
        <is>
          <t>输送系统</t>
        </is>
      </c>
      <c r="N643" t="inlineStr">
        <is>
          <t>RACKS</t>
        </is>
      </c>
      <c r="O643" s="59" t="n">
        <v>45952.77430555555</v>
      </c>
      <c r="P643" s="59" t="n">
        <v>45952.77847222222</v>
      </c>
      <c r="Q643" s="60" t="n">
        <v>6</v>
      </c>
      <c r="R643" s="60" t="n">
        <v>1.1358</v>
      </c>
      <c r="S643" t="inlineStr">
        <is>
          <t>团队模拟数据（基于公开单线数据派生）</t>
        </is>
      </c>
      <c r="T643" t="inlineStr">
        <is>
          <t>SIM-v2.2-20260807-20260804</t>
        </is>
      </c>
      <c r="U643" t="inlineStr">
        <is>
          <t>https://zenodo.org/records/17855209</t>
        </is>
      </c>
      <c r="V643" t="inlineStr">
        <is>
          <t>LINE-S03-PRE-20251022</t>
        </is>
      </c>
      <c r="W643" t="inlineStr">
        <is>
          <t>已关联</t>
        </is>
      </c>
      <c r="X643" t="inlineStr">
        <is>
          <t>按班次口径判断</t>
        </is>
      </c>
      <c r="Z643" t="inlineStr">
        <is>
          <t>否</t>
        </is>
      </c>
    </row>
    <row r="644">
      <c r="A644" t="inlineStr">
        <is>
          <t>SIM-STOP-00643</t>
        </is>
      </c>
      <c r="B644" t="inlineStr">
        <is>
          <t>STOP-PRE-00215</t>
        </is>
      </c>
      <c r="C644" t="inlineStr">
        <is>
          <t>LINE-S01-PRE-20251022</t>
        </is>
      </c>
      <c r="D644" t="inlineStr">
        <is>
          <t>SHIFT-PRE-20251022</t>
        </is>
      </c>
      <c r="E644" t="inlineStr">
        <is>
          <t>LINE-S01</t>
        </is>
      </c>
      <c r="F644" t="inlineStr">
        <is>
          <t>改善前</t>
        </is>
      </c>
      <c r="G644" s="57" t="n">
        <v>45952</v>
      </c>
      <c r="H644" t="inlineStr">
        <is>
          <t>智能终端系列</t>
        </is>
      </c>
      <c r="I644" t="inlineStr">
        <is>
          <t>7KK25</t>
        </is>
      </c>
      <c r="J644" t="inlineStr">
        <is>
          <t>MATERIALS</t>
        </is>
      </c>
      <c r="K644" t="inlineStr">
        <is>
          <t>Unplanned</t>
        </is>
      </c>
      <c r="L644" t="inlineStr">
        <is>
          <t>HACKING STATION</t>
        </is>
      </c>
      <c r="M644" t="inlineStr">
        <is>
          <t>上下料工位</t>
        </is>
      </c>
      <c r="N644" t="inlineStr">
        <is>
          <t>MANUAL BRICK HANDLING</t>
        </is>
      </c>
      <c r="O644" s="59" t="n">
        <v>45952.76111111111</v>
      </c>
      <c r="P644" s="59" t="n">
        <v>45952.76583333333</v>
      </c>
      <c r="Q644" s="60" t="n">
        <v>6.8</v>
      </c>
      <c r="R644" s="60" t="n">
        <v>0.9163</v>
      </c>
      <c r="S644" t="inlineStr">
        <is>
          <t>团队模拟数据（基于公开单线数据派生）</t>
        </is>
      </c>
      <c r="T644" t="inlineStr">
        <is>
          <t>SIM-v2.2-20260807-20260804</t>
        </is>
      </c>
      <c r="U644" t="inlineStr">
        <is>
          <t>https://zenodo.org/records/17855209</t>
        </is>
      </c>
      <c r="V644" t="inlineStr">
        <is>
          <t>LINE-S01-PRE-20251022</t>
        </is>
      </c>
      <c r="W644" t="inlineStr">
        <is>
          <t>已关联</t>
        </is>
      </c>
      <c r="X644" t="inlineStr">
        <is>
          <t>按班次口径判断</t>
        </is>
      </c>
      <c r="Z644" t="inlineStr">
        <is>
          <t>否</t>
        </is>
      </c>
    </row>
    <row r="645">
      <c r="A645" t="inlineStr">
        <is>
          <t>SIM-STOP-00644</t>
        </is>
      </c>
      <c r="B645" t="inlineStr">
        <is>
          <t>STOP-PRE-00215</t>
        </is>
      </c>
      <c r="C645" t="inlineStr">
        <is>
          <t>LINE-S02-PRE-20251022</t>
        </is>
      </c>
      <c r="D645" t="inlineStr">
        <is>
          <t>SHIFT-PRE-20251022</t>
        </is>
      </c>
      <c r="E645" t="inlineStr">
        <is>
          <t>LINE-S02</t>
        </is>
      </c>
      <c r="F645" t="inlineStr">
        <is>
          <t>改善前</t>
        </is>
      </c>
      <c r="G645" s="57" t="n">
        <v>45952</v>
      </c>
      <c r="H645" t="inlineStr">
        <is>
          <t>视觉设备系列</t>
        </is>
      </c>
      <c r="I645" t="inlineStr">
        <is>
          <t>7KK25</t>
        </is>
      </c>
      <c r="J645" t="inlineStr">
        <is>
          <t>MATERIALS</t>
        </is>
      </c>
      <c r="K645" t="inlineStr">
        <is>
          <t>Unplanned</t>
        </is>
      </c>
      <c r="L645" t="inlineStr">
        <is>
          <t>HACKING STATION</t>
        </is>
      </c>
      <c r="M645" t="inlineStr">
        <is>
          <t>上下料工位</t>
        </is>
      </c>
      <c r="N645" t="inlineStr">
        <is>
          <t>MANUAL BRICK HANDLING</t>
        </is>
      </c>
      <c r="O645" s="59" t="n">
        <v>45952.775</v>
      </c>
      <c r="P645" s="59" t="n">
        <v>45952.781875</v>
      </c>
      <c r="Q645" s="60" t="n">
        <v>9.9</v>
      </c>
      <c r="R645" s="60" t="n">
        <v>1.3425</v>
      </c>
      <c r="S645" t="inlineStr">
        <is>
          <t>团队模拟数据（基于公开单线数据派生）</t>
        </is>
      </c>
      <c r="T645" t="inlineStr">
        <is>
          <t>SIM-v2.2-20260807-20260804</t>
        </is>
      </c>
      <c r="U645" t="inlineStr">
        <is>
          <t>https://zenodo.org/records/17855209</t>
        </is>
      </c>
      <c r="V645" t="inlineStr">
        <is>
          <t>LINE-S02-PRE-20251022</t>
        </is>
      </c>
      <c r="W645" t="inlineStr">
        <is>
          <t>已关联</t>
        </is>
      </c>
      <c r="X645" t="inlineStr">
        <is>
          <t>按班次口径判断</t>
        </is>
      </c>
      <c r="Z645" t="inlineStr">
        <is>
          <t>否</t>
        </is>
      </c>
    </row>
    <row r="646">
      <c r="A646" t="inlineStr">
        <is>
          <t>SIM-STOP-00645</t>
        </is>
      </c>
      <c r="B646" t="inlineStr">
        <is>
          <t>STOP-PRE-00215</t>
        </is>
      </c>
      <c r="C646" t="inlineStr">
        <is>
          <t>LINE-S03-PRE-20251022</t>
        </is>
      </c>
      <c r="D646" t="inlineStr">
        <is>
          <t>SHIFT-PRE-20251022</t>
        </is>
      </c>
      <c r="E646" t="inlineStr">
        <is>
          <t>LINE-S03</t>
        </is>
      </c>
      <c r="F646" t="inlineStr">
        <is>
          <t>改善前</t>
        </is>
      </c>
      <c r="G646" s="57" t="n">
        <v>45952</v>
      </c>
      <c r="H646" t="inlineStr">
        <is>
          <t>音频模组系列</t>
        </is>
      </c>
      <c r="I646" t="inlineStr">
        <is>
          <t>7KK25</t>
        </is>
      </c>
      <c r="J646" t="inlineStr">
        <is>
          <t>MATERIALS</t>
        </is>
      </c>
      <c r="K646" t="inlineStr">
        <is>
          <t>Unplanned</t>
        </is>
      </c>
      <c r="L646" t="inlineStr">
        <is>
          <t>HACKING STATION</t>
        </is>
      </c>
      <c r="M646" t="inlineStr">
        <is>
          <t>上下料工位</t>
        </is>
      </c>
      <c r="N646" t="inlineStr">
        <is>
          <t>MANUAL BRICK HANDLING</t>
        </is>
      </c>
      <c r="O646" s="59" t="n">
        <v>45952.78888888889</v>
      </c>
      <c r="P646" s="59" t="n">
        <v>45952.794375</v>
      </c>
      <c r="Q646" s="60" t="n">
        <v>7.9</v>
      </c>
      <c r="R646" s="60" t="n">
        <v>1.0613</v>
      </c>
      <c r="S646" t="inlineStr">
        <is>
          <t>团队模拟数据（基于公开单线数据派生）</t>
        </is>
      </c>
      <c r="T646" t="inlineStr">
        <is>
          <t>SIM-v2.2-20260807-20260804</t>
        </is>
      </c>
      <c r="U646" t="inlineStr">
        <is>
          <t>https://zenodo.org/records/17855209</t>
        </is>
      </c>
      <c r="V646" t="inlineStr">
        <is>
          <t>LINE-S03-PRE-20251022</t>
        </is>
      </c>
      <c r="W646" t="inlineStr">
        <is>
          <t>已关联</t>
        </is>
      </c>
      <c r="X646" t="inlineStr">
        <is>
          <t>按班次口径判断</t>
        </is>
      </c>
      <c r="Z646" t="inlineStr">
        <is>
          <t>否</t>
        </is>
      </c>
    </row>
    <row r="647">
      <c r="A647" t="inlineStr">
        <is>
          <t>SIM-STOP-00646</t>
        </is>
      </c>
      <c r="B647" t="inlineStr">
        <is>
          <t>STOP-PRE-00216</t>
        </is>
      </c>
      <c r="C647" t="inlineStr">
        <is>
          <t>LINE-S01-PRE-20251022</t>
        </is>
      </c>
      <c r="D647" t="inlineStr">
        <is>
          <t>SHIFT-PRE-20251022</t>
        </is>
      </c>
      <c r="E647" t="inlineStr">
        <is>
          <t>LINE-S01</t>
        </is>
      </c>
      <c r="F647" t="inlineStr">
        <is>
          <t>改善前</t>
        </is>
      </c>
      <c r="G647" s="57" t="n">
        <v>45952</v>
      </c>
      <c r="H647" t="inlineStr">
        <is>
          <t>智能终端系列</t>
        </is>
      </c>
      <c r="I647" t="inlineStr">
        <is>
          <t>7KK25</t>
        </is>
      </c>
      <c r="J647" t="inlineStr">
        <is>
          <t>OPERATIONAL</t>
        </is>
      </c>
      <c r="K647" t="inlineStr">
        <is>
          <t>Planned - Included in OEE</t>
        </is>
      </c>
      <c r="L647" t="inlineStr">
        <is>
          <t>EXTRUDER PRESS</t>
        </is>
      </c>
      <c r="M647" t="inlineStr">
        <is>
          <t>主加工工位</t>
        </is>
      </c>
      <c r="N647" t="inlineStr">
        <is>
          <t>CLEANING</t>
        </is>
      </c>
      <c r="O647" s="59" t="n">
        <v>45952.77083333334</v>
      </c>
      <c r="P647" s="59" t="n">
        <v>45952.8</v>
      </c>
      <c r="Q647" s="60" t="n">
        <v>42</v>
      </c>
      <c r="R647" s="60" t="n">
        <v>0.9337</v>
      </c>
      <c r="S647" t="inlineStr">
        <is>
          <t>团队模拟数据（基于公开单线数据派生）</t>
        </is>
      </c>
      <c r="T647" t="inlineStr">
        <is>
          <t>SIM-v2.2-20260807-20260804</t>
        </is>
      </c>
      <c r="U647" t="inlineStr">
        <is>
          <t>https://zenodo.org/records/17855209</t>
        </is>
      </c>
      <c r="V647" t="inlineStr">
        <is>
          <t>LINE-S01-PRE-20251022</t>
        </is>
      </c>
      <c r="W647" t="inlineStr">
        <is>
          <t>已关联</t>
        </is>
      </c>
      <c r="X647" t="inlineStr">
        <is>
          <t>按班次口径判断</t>
        </is>
      </c>
      <c r="Z647" t="inlineStr">
        <is>
          <t>否</t>
        </is>
      </c>
    </row>
    <row r="648">
      <c r="A648" t="inlineStr">
        <is>
          <t>SIM-STOP-00647</t>
        </is>
      </c>
      <c r="B648" t="inlineStr">
        <is>
          <t>STOP-PRE-00216</t>
        </is>
      </c>
      <c r="C648" t="inlineStr">
        <is>
          <t>LINE-S02-PRE-20251022</t>
        </is>
      </c>
      <c r="D648" t="inlineStr">
        <is>
          <t>SHIFT-PRE-20251022</t>
        </is>
      </c>
      <c r="E648" t="inlineStr">
        <is>
          <t>LINE-S02</t>
        </is>
      </c>
      <c r="F648" t="inlineStr">
        <is>
          <t>改善前</t>
        </is>
      </c>
      <c r="G648" s="57" t="n">
        <v>45952</v>
      </c>
      <c r="H648" t="inlineStr">
        <is>
          <t>视觉设备系列</t>
        </is>
      </c>
      <c r="I648" t="inlineStr">
        <is>
          <t>7KK25</t>
        </is>
      </c>
      <c r="J648" t="inlineStr">
        <is>
          <t>OPERATIONAL</t>
        </is>
      </c>
      <c r="K648" t="inlineStr">
        <is>
          <t>Planned - Included in OEE</t>
        </is>
      </c>
      <c r="L648" t="inlineStr">
        <is>
          <t>EXTRUDER PRESS</t>
        </is>
      </c>
      <c r="M648" t="inlineStr">
        <is>
          <t>主加工工位</t>
        </is>
      </c>
      <c r="N648" t="inlineStr">
        <is>
          <t>CLEANING</t>
        </is>
      </c>
      <c r="O648" s="59" t="n">
        <v>45952.78472222222</v>
      </c>
      <c r="P648" s="59" t="n">
        <v>45952.81763888889</v>
      </c>
      <c r="Q648" s="60" t="n">
        <v>47.4</v>
      </c>
      <c r="R648" s="60" t="n">
        <v>1.054</v>
      </c>
      <c r="S648" t="inlineStr">
        <is>
          <t>团队模拟数据（基于公开单线数据派生）</t>
        </is>
      </c>
      <c r="T648" t="inlineStr">
        <is>
          <t>SIM-v2.2-20260807-20260804</t>
        </is>
      </c>
      <c r="U648" t="inlineStr">
        <is>
          <t>https://zenodo.org/records/17855209</t>
        </is>
      </c>
      <c r="V648" t="inlineStr">
        <is>
          <t>LINE-S02-PRE-20251022</t>
        </is>
      </c>
      <c r="W648" t="inlineStr">
        <is>
          <t>已关联</t>
        </is>
      </c>
      <c r="X648" t="inlineStr">
        <is>
          <t>按班次口径判断</t>
        </is>
      </c>
      <c r="Z648" t="inlineStr">
        <is>
          <t>否</t>
        </is>
      </c>
    </row>
    <row r="649">
      <c r="A649" t="inlineStr">
        <is>
          <t>SIM-STOP-00648</t>
        </is>
      </c>
      <c r="B649" t="inlineStr">
        <is>
          <t>STOP-PRE-00216</t>
        </is>
      </c>
      <c r="C649" t="inlineStr">
        <is>
          <t>LINE-S03-PRE-20251022</t>
        </is>
      </c>
      <c r="D649" t="inlineStr">
        <is>
          <t>SHIFT-PRE-20251022</t>
        </is>
      </c>
      <c r="E649" t="inlineStr">
        <is>
          <t>LINE-S03</t>
        </is>
      </c>
      <c r="F649" t="inlineStr">
        <is>
          <t>改善前</t>
        </is>
      </c>
      <c r="G649" s="57" t="n">
        <v>45952</v>
      </c>
      <c r="H649" t="inlineStr">
        <is>
          <t>音频模组系列</t>
        </is>
      </c>
      <c r="I649" t="inlineStr">
        <is>
          <t>7KK25</t>
        </is>
      </c>
      <c r="J649" t="inlineStr">
        <is>
          <t>OPERATIONAL</t>
        </is>
      </c>
      <c r="K649" t="inlineStr">
        <is>
          <t>Planned - Included in OEE</t>
        </is>
      </c>
      <c r="L649" t="inlineStr">
        <is>
          <t>EXTRUDER PRESS</t>
        </is>
      </c>
      <c r="M649" t="inlineStr">
        <is>
          <t>主加工工位</t>
        </is>
      </c>
      <c r="N649" t="inlineStr">
        <is>
          <t>CLEANING</t>
        </is>
      </c>
      <c r="O649" s="59" t="n">
        <v>45952.79861111111</v>
      </c>
      <c r="P649" s="59" t="n">
        <v>45952.82951388889</v>
      </c>
      <c r="Q649" s="60" t="n">
        <v>44.5</v>
      </c>
      <c r="R649" s="60" t="n">
        <v>0.9889</v>
      </c>
      <c r="S649" t="inlineStr">
        <is>
          <t>团队模拟数据（基于公开单线数据派生）</t>
        </is>
      </c>
      <c r="T649" t="inlineStr">
        <is>
          <t>SIM-v2.2-20260807-20260804</t>
        </is>
      </c>
      <c r="U649" t="inlineStr">
        <is>
          <t>https://zenodo.org/records/17855209</t>
        </is>
      </c>
      <c r="V649" t="inlineStr">
        <is>
          <t>LINE-S03-PRE-20251022</t>
        </is>
      </c>
      <c r="W649" t="inlineStr">
        <is>
          <t>已关联</t>
        </is>
      </c>
      <c r="X649" t="inlineStr">
        <is>
          <t>按班次口径判断</t>
        </is>
      </c>
      <c r="Z649" t="inlineStr">
        <is>
          <t>否</t>
        </is>
      </c>
    </row>
    <row r="650">
      <c r="A650" t="inlineStr">
        <is>
          <t>SIM-STOP-00649</t>
        </is>
      </c>
      <c r="B650" t="inlineStr">
        <is>
          <t>STOP-PRE-00217</t>
        </is>
      </c>
      <c r="C650" t="inlineStr">
        <is>
          <t>LINE-S01-PRE-20251023</t>
        </is>
      </c>
      <c r="D650" t="inlineStr">
        <is>
          <t>SHIFT-PRE-20251023</t>
        </is>
      </c>
      <c r="E650" t="inlineStr">
        <is>
          <t>LINE-S01</t>
        </is>
      </c>
      <c r="F650" t="inlineStr">
        <is>
          <t>改善前</t>
        </is>
      </c>
      <c r="G650" s="57" t="n">
        <v>45953</v>
      </c>
      <c r="H650" t="inlineStr">
        <is>
          <t>智能终端系列</t>
        </is>
      </c>
      <c r="I650" t="inlineStr">
        <is>
          <t>7KK25</t>
        </is>
      </c>
      <c r="J650" t="inlineStr">
        <is>
          <t>FAILURE</t>
        </is>
      </c>
      <c r="K650" t="inlineStr">
        <is>
          <t>Unplanned</t>
        </is>
      </c>
      <c r="L650" t="inlineStr">
        <is>
          <t>ROBOT (EXTRUDER PRESS)</t>
        </is>
      </c>
      <c r="M650" t="inlineStr">
        <is>
          <t>主加工工位</t>
        </is>
      </c>
      <c r="N650" t="inlineStr">
        <is>
          <t>MECHANICAL FAILURE</t>
        </is>
      </c>
      <c r="O650" s="59" t="n">
        <v>45953.47638888889</v>
      </c>
      <c r="P650" s="59" t="n">
        <v>45953.483125</v>
      </c>
      <c r="Q650" s="60" t="n">
        <v>9.699999999999999</v>
      </c>
      <c r="R650" s="60" t="n">
        <v>0.8918</v>
      </c>
      <c r="S650" t="inlineStr">
        <is>
          <t>团队模拟数据（基于公开单线数据派生）</t>
        </is>
      </c>
      <c r="T650" t="inlineStr">
        <is>
          <t>SIM-v2.2-20260807-20260804</t>
        </is>
      </c>
      <c r="U650" t="inlineStr">
        <is>
          <t>https://zenodo.org/records/17855209</t>
        </is>
      </c>
      <c r="V650" t="inlineStr">
        <is>
          <t>LINE-S01-PRE-20251023</t>
        </is>
      </c>
      <c r="W650" t="inlineStr">
        <is>
          <t>已关联</t>
        </is>
      </c>
      <c r="X650" t="inlineStr">
        <is>
          <t>按班次口径判断</t>
        </is>
      </c>
      <c r="Z650" t="inlineStr">
        <is>
          <t>否</t>
        </is>
      </c>
    </row>
    <row r="651">
      <c r="A651" t="inlineStr">
        <is>
          <t>SIM-STOP-00650</t>
        </is>
      </c>
      <c r="B651" t="inlineStr">
        <is>
          <t>STOP-PRE-00217</t>
        </is>
      </c>
      <c r="C651" t="inlineStr">
        <is>
          <t>LINE-S02-PRE-20251023</t>
        </is>
      </c>
      <c r="D651" t="inlineStr">
        <is>
          <t>SHIFT-PRE-20251023</t>
        </is>
      </c>
      <c r="E651" t="inlineStr">
        <is>
          <t>LINE-S02</t>
        </is>
      </c>
      <c r="F651" t="inlineStr">
        <is>
          <t>改善前</t>
        </is>
      </c>
      <c r="G651" s="57" t="n">
        <v>45953</v>
      </c>
      <c r="H651" t="inlineStr">
        <is>
          <t>视觉设备系列</t>
        </is>
      </c>
      <c r="I651" t="inlineStr">
        <is>
          <t>7KK25</t>
        </is>
      </c>
      <c r="J651" t="inlineStr">
        <is>
          <t>FAILURE</t>
        </is>
      </c>
      <c r="K651" t="inlineStr">
        <is>
          <t>Unplanned</t>
        </is>
      </c>
      <c r="L651" t="inlineStr">
        <is>
          <t>ROBOT (EXTRUDER PRESS)</t>
        </is>
      </c>
      <c r="M651" t="inlineStr">
        <is>
          <t>主加工工位</t>
        </is>
      </c>
      <c r="N651" t="inlineStr">
        <is>
          <t>MECHANICAL FAILURE</t>
        </is>
      </c>
      <c r="O651" s="59" t="n">
        <v>45953.49027777778</v>
      </c>
      <c r="P651" s="59" t="n">
        <v>45953.50263888889</v>
      </c>
      <c r="Q651" s="60" t="n">
        <v>17.8</v>
      </c>
      <c r="R651" s="60" t="n">
        <v>1.6313</v>
      </c>
      <c r="S651" t="inlineStr">
        <is>
          <t>团队模拟数据（基于公开单线数据派生）</t>
        </is>
      </c>
      <c r="T651" t="inlineStr">
        <is>
          <t>SIM-v2.2-20260807-20260804</t>
        </is>
      </c>
      <c r="U651" t="inlineStr">
        <is>
          <t>https://zenodo.org/records/17855209</t>
        </is>
      </c>
      <c r="V651" t="inlineStr">
        <is>
          <t>LINE-S02-PRE-20251023</t>
        </is>
      </c>
      <c r="W651" t="inlineStr">
        <is>
          <t>已关联</t>
        </is>
      </c>
      <c r="X651" t="inlineStr">
        <is>
          <t>按班次口径判断</t>
        </is>
      </c>
      <c r="Z651" t="inlineStr">
        <is>
          <t>否</t>
        </is>
      </c>
    </row>
    <row r="652">
      <c r="A652" t="inlineStr">
        <is>
          <t>SIM-STOP-00651</t>
        </is>
      </c>
      <c r="B652" t="inlineStr">
        <is>
          <t>STOP-PRE-00217</t>
        </is>
      </c>
      <c r="C652" t="inlineStr">
        <is>
          <t>LINE-S03-PRE-20251023</t>
        </is>
      </c>
      <c r="D652" t="inlineStr">
        <is>
          <t>SHIFT-PRE-20251023</t>
        </is>
      </c>
      <c r="E652" t="inlineStr">
        <is>
          <t>LINE-S03</t>
        </is>
      </c>
      <c r="F652" t="inlineStr">
        <is>
          <t>改善前</t>
        </is>
      </c>
      <c r="G652" s="57" t="n">
        <v>45953</v>
      </c>
      <c r="H652" t="inlineStr">
        <is>
          <t>音频模组系列</t>
        </is>
      </c>
      <c r="I652" t="inlineStr">
        <is>
          <t>7KK25</t>
        </is>
      </c>
      <c r="J652" t="inlineStr">
        <is>
          <t>FAILURE</t>
        </is>
      </c>
      <c r="K652" t="inlineStr">
        <is>
          <t>Unplanned</t>
        </is>
      </c>
      <c r="L652" t="inlineStr">
        <is>
          <t>ROBOT (EXTRUDER PRESS)</t>
        </is>
      </c>
      <c r="M652" t="inlineStr">
        <is>
          <t>主加工工位</t>
        </is>
      </c>
      <c r="N652" t="inlineStr">
        <is>
          <t>MECHANICAL FAILURE</t>
        </is>
      </c>
      <c r="O652" s="59" t="n">
        <v>45953.50416666667</v>
      </c>
      <c r="P652" s="59" t="n">
        <v>45953.51180555556</v>
      </c>
      <c r="Q652" s="60" t="n">
        <v>11</v>
      </c>
      <c r="R652" s="60" t="n">
        <v>1.0072</v>
      </c>
      <c r="S652" t="inlineStr">
        <is>
          <t>团队模拟数据（基于公开单线数据派生）</t>
        </is>
      </c>
      <c r="T652" t="inlineStr">
        <is>
          <t>SIM-v2.2-20260807-20260804</t>
        </is>
      </c>
      <c r="U652" t="inlineStr">
        <is>
          <t>https://zenodo.org/records/17855209</t>
        </is>
      </c>
      <c r="V652" t="inlineStr">
        <is>
          <t>LINE-S03-PRE-20251023</t>
        </is>
      </c>
      <c r="W652" t="inlineStr">
        <is>
          <t>已关联</t>
        </is>
      </c>
      <c r="X652" t="inlineStr">
        <is>
          <t>按班次口径判断</t>
        </is>
      </c>
      <c r="Z652" t="inlineStr">
        <is>
          <t>否</t>
        </is>
      </c>
    </row>
    <row r="653">
      <c r="A653" t="inlineStr">
        <is>
          <t>SIM-STOP-00652</t>
        </is>
      </c>
      <c r="B653" t="inlineStr">
        <is>
          <t>STOP-PRE-00218</t>
        </is>
      </c>
      <c r="C653" t="inlineStr">
        <is>
          <t>LINE-S01-PRE-20251023</t>
        </is>
      </c>
      <c r="D653" t="inlineStr">
        <is>
          <t>SHIFT-PRE-20251023</t>
        </is>
      </c>
      <c r="E653" t="inlineStr">
        <is>
          <t>LINE-S01</t>
        </is>
      </c>
      <c r="F653" t="inlineStr">
        <is>
          <t>改善前</t>
        </is>
      </c>
      <c r="G653" s="57" t="n">
        <v>45953</v>
      </c>
      <c r="H653" t="inlineStr">
        <is>
          <t>智能终端系列</t>
        </is>
      </c>
      <c r="I653" t="inlineStr">
        <is>
          <t>7KK25</t>
        </is>
      </c>
      <c r="J653" t="inlineStr">
        <is>
          <t>FAILURE</t>
        </is>
      </c>
      <c r="K653" t="inlineStr">
        <is>
          <t>Unplanned</t>
        </is>
      </c>
      <c r="L653" t="inlineStr">
        <is>
          <t>CUTTER</t>
        </is>
      </c>
      <c r="M653" t="inlineStr">
        <is>
          <t>切割/分板工位</t>
        </is>
      </c>
      <c r="N653" t="inlineStr">
        <is>
          <t>MECHANICAL FAILURE</t>
        </is>
      </c>
      <c r="O653" s="59" t="n">
        <v>45953.50694444445</v>
      </c>
      <c r="P653" s="59" t="n">
        <v>45953.51097222222</v>
      </c>
      <c r="Q653" s="60" t="n">
        <v>5.8</v>
      </c>
      <c r="R653" s="60" t="n">
        <v>0.9261</v>
      </c>
      <c r="S653" t="inlineStr">
        <is>
          <t>团队模拟数据（基于公开单线数据派生）</t>
        </is>
      </c>
      <c r="T653" t="inlineStr">
        <is>
          <t>SIM-v2.2-20260807-20260804</t>
        </is>
      </c>
      <c r="U653" t="inlineStr">
        <is>
          <t>https://zenodo.org/records/17855209</t>
        </is>
      </c>
      <c r="V653" t="inlineStr">
        <is>
          <t>LINE-S01-PRE-20251023</t>
        </is>
      </c>
      <c r="W653" t="inlineStr">
        <is>
          <t>已关联</t>
        </is>
      </c>
      <c r="X653" t="inlineStr">
        <is>
          <t>按班次口径判断</t>
        </is>
      </c>
      <c r="Z653" t="inlineStr">
        <is>
          <t>否</t>
        </is>
      </c>
    </row>
    <row r="654">
      <c r="A654" t="inlineStr">
        <is>
          <t>SIM-STOP-00653</t>
        </is>
      </c>
      <c r="B654" t="inlineStr">
        <is>
          <t>STOP-PRE-00218</t>
        </is>
      </c>
      <c r="C654" t="inlineStr">
        <is>
          <t>LINE-S02-PRE-20251023</t>
        </is>
      </c>
      <c r="D654" t="inlineStr">
        <is>
          <t>SHIFT-PRE-20251023</t>
        </is>
      </c>
      <c r="E654" t="inlineStr">
        <is>
          <t>LINE-S02</t>
        </is>
      </c>
      <c r="F654" t="inlineStr">
        <is>
          <t>改善前</t>
        </is>
      </c>
      <c r="G654" s="57" t="n">
        <v>45953</v>
      </c>
      <c r="H654" t="inlineStr">
        <is>
          <t>视觉设备系列</t>
        </is>
      </c>
      <c r="I654" t="inlineStr">
        <is>
          <t>7KK25</t>
        </is>
      </c>
      <c r="J654" t="inlineStr">
        <is>
          <t>FAILURE</t>
        </is>
      </c>
      <c r="K654" t="inlineStr">
        <is>
          <t>Unplanned</t>
        </is>
      </c>
      <c r="L654" t="inlineStr">
        <is>
          <t>CUTTER</t>
        </is>
      </c>
      <c r="M654" t="inlineStr">
        <is>
          <t>切割/分板工位</t>
        </is>
      </c>
      <c r="N654" t="inlineStr">
        <is>
          <t>MECHANICAL FAILURE</t>
        </is>
      </c>
      <c r="O654" s="59" t="n">
        <v>45953.52083333334</v>
      </c>
      <c r="P654" s="59" t="n">
        <v>45953.52826388889</v>
      </c>
      <c r="Q654" s="60" t="n">
        <v>10.7</v>
      </c>
      <c r="R654" s="60" t="n">
        <v>1.6969</v>
      </c>
      <c r="S654" t="inlineStr">
        <is>
          <t>团队模拟数据（基于公开单线数据派生）</t>
        </is>
      </c>
      <c r="T654" t="inlineStr">
        <is>
          <t>SIM-v2.2-20260807-20260804</t>
        </is>
      </c>
      <c r="U654" t="inlineStr">
        <is>
          <t>https://zenodo.org/records/17855209</t>
        </is>
      </c>
      <c r="V654" t="inlineStr">
        <is>
          <t>LINE-S02-PRE-20251023</t>
        </is>
      </c>
      <c r="W654" t="inlineStr">
        <is>
          <t>已关联</t>
        </is>
      </c>
      <c r="X654" t="inlineStr">
        <is>
          <t>按班次口径判断</t>
        </is>
      </c>
      <c r="Z654" t="inlineStr">
        <is>
          <t>否</t>
        </is>
      </c>
    </row>
    <row r="655">
      <c r="A655" t="inlineStr">
        <is>
          <t>SIM-STOP-00654</t>
        </is>
      </c>
      <c r="B655" t="inlineStr">
        <is>
          <t>STOP-PRE-00218</t>
        </is>
      </c>
      <c r="C655" t="inlineStr">
        <is>
          <t>LINE-S03-PRE-20251023</t>
        </is>
      </c>
      <c r="D655" t="inlineStr">
        <is>
          <t>SHIFT-PRE-20251023</t>
        </is>
      </c>
      <c r="E655" t="inlineStr">
        <is>
          <t>LINE-S03</t>
        </is>
      </c>
      <c r="F655" t="inlineStr">
        <is>
          <t>改善前</t>
        </is>
      </c>
      <c r="G655" s="57" t="n">
        <v>45953</v>
      </c>
      <c r="H655" t="inlineStr">
        <is>
          <t>音频模组系列</t>
        </is>
      </c>
      <c r="I655" t="inlineStr">
        <is>
          <t>7KK25</t>
        </is>
      </c>
      <c r="J655" t="inlineStr">
        <is>
          <t>FAILURE</t>
        </is>
      </c>
      <c r="K655" t="inlineStr">
        <is>
          <t>Unplanned</t>
        </is>
      </c>
      <c r="L655" t="inlineStr">
        <is>
          <t>CUTTER</t>
        </is>
      </c>
      <c r="M655" t="inlineStr">
        <is>
          <t>切割/分板工位</t>
        </is>
      </c>
      <c r="N655" t="inlineStr">
        <is>
          <t>MECHANICAL FAILURE</t>
        </is>
      </c>
      <c r="O655" s="59" t="n">
        <v>45953.53472222222</v>
      </c>
      <c r="P655" s="59" t="n">
        <v>45953.53881944445</v>
      </c>
      <c r="Q655" s="60" t="n">
        <v>5.9</v>
      </c>
      <c r="R655" s="60" t="n">
        <v>0.9419</v>
      </c>
      <c r="S655" t="inlineStr">
        <is>
          <t>团队模拟数据（基于公开单线数据派生）</t>
        </is>
      </c>
      <c r="T655" t="inlineStr">
        <is>
          <t>SIM-v2.2-20260807-20260804</t>
        </is>
      </c>
      <c r="U655" t="inlineStr">
        <is>
          <t>https://zenodo.org/records/17855209</t>
        </is>
      </c>
      <c r="V655" t="inlineStr">
        <is>
          <t>LINE-S03-PRE-20251023</t>
        </is>
      </c>
      <c r="W655" t="inlineStr">
        <is>
          <t>已关联</t>
        </is>
      </c>
      <c r="X655" t="inlineStr">
        <is>
          <t>按班次口径判断</t>
        </is>
      </c>
      <c r="Z655" t="inlineStr">
        <is>
          <t>否</t>
        </is>
      </c>
    </row>
    <row r="656">
      <c r="A656" t="inlineStr">
        <is>
          <t>SIM-STOP-00655</t>
        </is>
      </c>
      <c r="B656" t="inlineStr">
        <is>
          <t>STOP-PRE-00219</t>
        </is>
      </c>
      <c r="C656" t="inlineStr">
        <is>
          <t>LINE-S01-PRE-20251023</t>
        </is>
      </c>
      <c r="D656" t="inlineStr">
        <is>
          <t>SHIFT-PRE-20251023</t>
        </is>
      </c>
      <c r="E656" t="inlineStr">
        <is>
          <t>LINE-S01</t>
        </is>
      </c>
      <c r="F656" t="inlineStr">
        <is>
          <t>改善前</t>
        </is>
      </c>
      <c r="G656" s="57" t="n">
        <v>45953</v>
      </c>
      <c r="H656" t="inlineStr">
        <is>
          <t>智能终端系列</t>
        </is>
      </c>
      <c r="I656" t="inlineStr">
        <is>
          <t>9KK25</t>
        </is>
      </c>
      <c r="J656" t="inlineStr">
        <is>
          <t>SETUPS-CHANGEOVERS</t>
        </is>
      </c>
      <c r="K656" t="inlineStr">
        <is>
          <t>Planned - Included in OEE</t>
        </is>
      </c>
      <c r="L656" t="inlineStr">
        <is>
          <t>EXTRUDER PRESS</t>
        </is>
      </c>
      <c r="M656" t="inlineStr">
        <is>
          <t>主加工工位</t>
        </is>
      </c>
      <c r="N656" t="inlineStr">
        <is>
          <t>MATERIAL CHANGEOVER</t>
        </is>
      </c>
      <c r="O656" s="59" t="n">
        <v>45953.59027777778</v>
      </c>
      <c r="P656" s="59" t="n">
        <v>45953.59673611111</v>
      </c>
      <c r="Q656" s="60" t="n">
        <v>9.300000000000001</v>
      </c>
      <c r="R656" s="60" t="n">
        <v>0.9444</v>
      </c>
      <c r="S656" t="inlineStr">
        <is>
          <t>团队模拟数据（基于公开单线数据派生）</t>
        </is>
      </c>
      <c r="T656" t="inlineStr">
        <is>
          <t>SIM-v2.2-20260807-20260804</t>
        </is>
      </c>
      <c r="U656" t="inlineStr">
        <is>
          <t>https://zenodo.org/records/17855209</t>
        </is>
      </c>
      <c r="V656" t="inlineStr">
        <is>
          <t>LINE-S01-PRE-20251023</t>
        </is>
      </c>
      <c r="W656" t="inlineStr">
        <is>
          <t>已关联</t>
        </is>
      </c>
      <c r="X656" t="inlineStr">
        <is>
          <t>按班次口径判断</t>
        </is>
      </c>
      <c r="Z656" t="inlineStr">
        <is>
          <t>是</t>
        </is>
      </c>
      <c r="AA656">
        <f>IFERROR(VLOOKUP(N656,'18_换产标准_模拟'!$B$2:$F$4,3,FALSE),"")</f>
        <v/>
      </c>
      <c r="AB656">
        <f>IFERROR(MAX(Q656-AA656,0),"")</f>
        <v/>
      </c>
      <c r="AC656">
        <f>IFERROR(IF(AB656=0,"达标",IF(AB656&lt;=VLOOKUP(N656,'18_换产标准_模拟'!$B$2:$F$4,4,FALSE)-VLOOKUP(N656,'18_换产标准_模拟'!$B$2:$F$4,3,FALSE),"轻微超时",IF(AB656&lt;=VLOOKUP(N656,'18_换产标准_模拟'!$B$2:$F$4,5,FALSE)-VLOOKUP(N656,'18_换产标准_模拟'!$B$2:$F$4,3,FALSE),"超时","严重超时"))),"")</f>
        <v/>
      </c>
      <c r="AD656">
        <f>IFERROR(INDEX('18_换产标准_模拟'!$A$2:$A$4,MATCH(N656,'18_换产标准_模拟'!$B$2:$B$4,0)),"")</f>
        <v/>
      </c>
      <c r="AE656" t="inlineStr">
        <is>
          <t>团队模拟数据</t>
        </is>
      </c>
    </row>
    <row r="657">
      <c r="A657" t="inlineStr">
        <is>
          <t>SIM-STOP-00656</t>
        </is>
      </c>
      <c r="B657" t="inlineStr">
        <is>
          <t>STOP-PRE-00219</t>
        </is>
      </c>
      <c r="C657" t="inlineStr">
        <is>
          <t>LINE-S02-PRE-20251023</t>
        </is>
      </c>
      <c r="D657" t="inlineStr">
        <is>
          <t>SHIFT-PRE-20251023</t>
        </is>
      </c>
      <c r="E657" t="inlineStr">
        <is>
          <t>LINE-S02</t>
        </is>
      </c>
      <c r="F657" t="inlineStr">
        <is>
          <t>改善前</t>
        </is>
      </c>
      <c r="G657" s="57" t="n">
        <v>45953</v>
      </c>
      <c r="H657" t="inlineStr">
        <is>
          <t>视觉设备系列</t>
        </is>
      </c>
      <c r="I657" t="inlineStr">
        <is>
          <t>9KK25</t>
        </is>
      </c>
      <c r="J657" t="inlineStr">
        <is>
          <t>SETUPS-CHANGEOVERS</t>
        </is>
      </c>
      <c r="K657" t="inlineStr">
        <is>
          <t>Planned - Included in OEE</t>
        </is>
      </c>
      <c r="L657" t="inlineStr">
        <is>
          <t>EXTRUDER PRESS</t>
        </is>
      </c>
      <c r="M657" t="inlineStr">
        <is>
          <t>主加工工位</t>
        </is>
      </c>
      <c r="N657" t="inlineStr">
        <is>
          <t>MATERIAL CHANGEOVER</t>
        </is>
      </c>
      <c r="O657" s="59" t="n">
        <v>45953.60416666666</v>
      </c>
      <c r="P657" s="59" t="n">
        <v>45953.61138888889</v>
      </c>
      <c r="Q657" s="60" t="n">
        <v>10.4</v>
      </c>
      <c r="R657" s="60" t="n">
        <v>1.0653</v>
      </c>
      <c r="S657" t="inlineStr">
        <is>
          <t>团队模拟数据（基于公开单线数据派生）</t>
        </is>
      </c>
      <c r="T657" t="inlineStr">
        <is>
          <t>SIM-v2.2-20260807-20260804</t>
        </is>
      </c>
      <c r="U657" t="inlineStr">
        <is>
          <t>https://zenodo.org/records/17855209</t>
        </is>
      </c>
      <c r="V657" t="inlineStr">
        <is>
          <t>LINE-S02-PRE-20251023</t>
        </is>
      </c>
      <c r="W657" t="inlineStr">
        <is>
          <t>已关联</t>
        </is>
      </c>
      <c r="X657" t="inlineStr">
        <is>
          <t>按班次口径判断</t>
        </is>
      </c>
      <c r="Z657" t="inlineStr">
        <is>
          <t>是</t>
        </is>
      </c>
      <c r="AA657">
        <f>IFERROR(VLOOKUP(N657,'18_换产标准_模拟'!$B$2:$F$4,3,FALSE),"")</f>
        <v/>
      </c>
      <c r="AB657">
        <f>IFERROR(MAX(Q657-AA657,0),"")</f>
        <v/>
      </c>
      <c r="AC657">
        <f>IFERROR(IF(AB657=0,"达标",IF(AB657&lt;=VLOOKUP(N657,'18_换产标准_模拟'!$B$2:$F$4,4,FALSE)-VLOOKUP(N657,'18_换产标准_模拟'!$B$2:$F$4,3,FALSE),"轻微超时",IF(AB657&lt;=VLOOKUP(N657,'18_换产标准_模拟'!$B$2:$F$4,5,FALSE)-VLOOKUP(N657,'18_换产标准_模拟'!$B$2:$F$4,3,FALSE),"超时","严重超时"))),"")</f>
        <v/>
      </c>
      <c r="AD657">
        <f>IFERROR(INDEX('18_换产标准_模拟'!$A$2:$A$4,MATCH(N657,'18_换产标准_模拟'!$B$2:$B$4,0)),"")</f>
        <v/>
      </c>
      <c r="AE657" t="inlineStr">
        <is>
          <t>团队模拟数据</t>
        </is>
      </c>
    </row>
    <row r="658">
      <c r="A658" t="inlineStr">
        <is>
          <t>SIM-STOP-00657</t>
        </is>
      </c>
      <c r="B658" t="inlineStr">
        <is>
          <t>STOP-PRE-00219</t>
        </is>
      </c>
      <c r="C658" t="inlineStr">
        <is>
          <t>LINE-S03-PRE-20251023</t>
        </is>
      </c>
      <c r="D658" t="inlineStr">
        <is>
          <t>SHIFT-PRE-20251023</t>
        </is>
      </c>
      <c r="E658" t="inlineStr">
        <is>
          <t>LINE-S03</t>
        </is>
      </c>
      <c r="F658" t="inlineStr">
        <is>
          <t>改善前</t>
        </is>
      </c>
      <c r="G658" s="57" t="n">
        <v>45953</v>
      </c>
      <c r="H658" t="inlineStr">
        <is>
          <t>音频模组系列</t>
        </is>
      </c>
      <c r="I658" t="inlineStr">
        <is>
          <t>9KK25</t>
        </is>
      </c>
      <c r="J658" t="inlineStr">
        <is>
          <t>SETUPS-CHANGEOVERS</t>
        </is>
      </c>
      <c r="K658" t="inlineStr">
        <is>
          <t>Planned - Included in OEE</t>
        </is>
      </c>
      <c r="L658" t="inlineStr">
        <is>
          <t>EXTRUDER PRESS</t>
        </is>
      </c>
      <c r="M658" t="inlineStr">
        <is>
          <t>主加工工位</t>
        </is>
      </c>
      <c r="N658" t="inlineStr">
        <is>
          <t>MATERIAL CHANGEOVER</t>
        </is>
      </c>
      <c r="O658" s="59" t="n">
        <v>45953.61805555555</v>
      </c>
      <c r="P658" s="59" t="n">
        <v>45953.62486111111</v>
      </c>
      <c r="Q658" s="60" t="n">
        <v>9.800000000000001</v>
      </c>
      <c r="R658" s="60" t="n">
        <v>1</v>
      </c>
      <c r="S658" t="inlineStr">
        <is>
          <t>团队模拟数据（基于公开单线数据派生）</t>
        </is>
      </c>
      <c r="T658" t="inlineStr">
        <is>
          <t>SIM-v2.2-20260807-20260804</t>
        </is>
      </c>
      <c r="U658" t="inlineStr">
        <is>
          <t>https://zenodo.org/records/17855209</t>
        </is>
      </c>
      <c r="V658" t="inlineStr">
        <is>
          <t>LINE-S03-PRE-20251023</t>
        </is>
      </c>
      <c r="W658" t="inlineStr">
        <is>
          <t>已关联</t>
        </is>
      </c>
      <c r="X658" t="inlineStr">
        <is>
          <t>按班次口径判断</t>
        </is>
      </c>
      <c r="Z658" t="inlineStr">
        <is>
          <t>是</t>
        </is>
      </c>
      <c r="AA658">
        <f>IFERROR(VLOOKUP(N658,'18_换产标准_模拟'!$B$2:$F$4,3,FALSE),"")</f>
        <v/>
      </c>
      <c r="AB658">
        <f>IFERROR(MAX(Q658-AA658,0),"")</f>
        <v/>
      </c>
      <c r="AC658">
        <f>IFERROR(IF(AB658=0,"达标",IF(AB658&lt;=VLOOKUP(N658,'18_换产标准_模拟'!$B$2:$F$4,4,FALSE)-VLOOKUP(N658,'18_换产标准_模拟'!$B$2:$F$4,3,FALSE),"轻微超时",IF(AB658&lt;=VLOOKUP(N658,'18_换产标准_模拟'!$B$2:$F$4,5,FALSE)-VLOOKUP(N658,'18_换产标准_模拟'!$B$2:$F$4,3,FALSE),"超时","严重超时"))),"")</f>
        <v/>
      </c>
      <c r="AD658">
        <f>IFERROR(INDEX('18_换产标准_模拟'!$A$2:$A$4,MATCH(N658,'18_换产标准_模拟'!$B$2:$B$4,0)),"")</f>
        <v/>
      </c>
      <c r="AE658" t="inlineStr">
        <is>
          <t>团队模拟数据</t>
        </is>
      </c>
    </row>
    <row r="659">
      <c r="A659" t="inlineStr">
        <is>
          <t>SIM-STOP-00658</t>
        </is>
      </c>
      <c r="B659" t="inlineStr">
        <is>
          <t>STOP-PRE-00220</t>
        </is>
      </c>
      <c r="C659" t="inlineStr">
        <is>
          <t>LINE-S01-PRE-20251023</t>
        </is>
      </c>
      <c r="D659" t="inlineStr">
        <is>
          <t>SHIFT-PRE-20251023</t>
        </is>
      </c>
      <c r="E659" t="inlineStr">
        <is>
          <t>LINE-S01</t>
        </is>
      </c>
      <c r="F659" t="inlineStr">
        <is>
          <t>改善前</t>
        </is>
      </c>
      <c r="G659" s="57" t="n">
        <v>45953</v>
      </c>
      <c r="H659" t="inlineStr">
        <is>
          <t>智能终端系列</t>
        </is>
      </c>
      <c r="I659" t="inlineStr">
        <is>
          <t>9KK25</t>
        </is>
      </c>
      <c r="J659" t="inlineStr">
        <is>
          <t>FAILURE</t>
        </is>
      </c>
      <c r="K659" t="inlineStr">
        <is>
          <t>Unplanned</t>
        </is>
      </c>
      <c r="L659" t="inlineStr">
        <is>
          <t>HYDRAULIC ELEVATOR (LOADING)</t>
        </is>
      </c>
      <c r="M659" t="inlineStr">
        <is>
          <t>输送系统</t>
        </is>
      </c>
      <c r="N659" t="inlineStr">
        <is>
          <t>MECHANICAL FAILURE</t>
        </is>
      </c>
      <c r="O659" s="59" t="n">
        <v>45953.67291666667</v>
      </c>
      <c r="P659" s="59" t="n">
        <v>45953.67909722222</v>
      </c>
      <c r="Q659" s="60" t="n">
        <v>8.9</v>
      </c>
      <c r="R659" s="60" t="n">
        <v>0.9016</v>
      </c>
      <c r="S659" t="inlineStr">
        <is>
          <t>团队模拟数据（基于公开单线数据派生）</t>
        </is>
      </c>
      <c r="T659" t="inlineStr">
        <is>
          <t>SIM-v2.2-20260807-20260804</t>
        </is>
      </c>
      <c r="U659" t="inlineStr">
        <is>
          <t>https://zenodo.org/records/17855209</t>
        </is>
      </c>
      <c r="V659" t="inlineStr">
        <is>
          <t>LINE-S01-PRE-20251023</t>
        </is>
      </c>
      <c r="W659" t="inlineStr">
        <is>
          <t>已关联</t>
        </is>
      </c>
      <c r="X659" t="inlineStr">
        <is>
          <t>按班次口径判断</t>
        </is>
      </c>
      <c r="Z659" t="inlineStr">
        <is>
          <t>否</t>
        </is>
      </c>
    </row>
    <row r="660">
      <c r="A660" t="inlineStr">
        <is>
          <t>SIM-STOP-00659</t>
        </is>
      </c>
      <c r="B660" t="inlineStr">
        <is>
          <t>STOP-PRE-00220</t>
        </is>
      </c>
      <c r="C660" t="inlineStr">
        <is>
          <t>LINE-S02-PRE-20251023</t>
        </is>
      </c>
      <c r="D660" t="inlineStr">
        <is>
          <t>SHIFT-PRE-20251023</t>
        </is>
      </c>
      <c r="E660" t="inlineStr">
        <is>
          <t>LINE-S02</t>
        </is>
      </c>
      <c r="F660" t="inlineStr">
        <is>
          <t>改善前</t>
        </is>
      </c>
      <c r="G660" s="57" t="n">
        <v>45953</v>
      </c>
      <c r="H660" t="inlineStr">
        <is>
          <t>视觉设备系列</t>
        </is>
      </c>
      <c r="I660" t="inlineStr">
        <is>
          <t>9KK25</t>
        </is>
      </c>
      <c r="J660" t="inlineStr">
        <is>
          <t>FAILURE</t>
        </is>
      </c>
      <c r="K660" t="inlineStr">
        <is>
          <t>Unplanned</t>
        </is>
      </c>
      <c r="L660" t="inlineStr">
        <is>
          <t>HYDRAULIC ELEVATOR (LOADING)</t>
        </is>
      </c>
      <c r="M660" t="inlineStr">
        <is>
          <t>输送系统</t>
        </is>
      </c>
      <c r="N660" t="inlineStr">
        <is>
          <t>MECHANICAL FAILURE</t>
        </is>
      </c>
      <c r="O660" s="59" t="n">
        <v>45953.68680555555</v>
      </c>
      <c r="P660" s="59" t="n">
        <v>45953.698125</v>
      </c>
      <c r="Q660" s="60" t="n">
        <v>16.3</v>
      </c>
      <c r="R660" s="60" t="n">
        <v>1.65</v>
      </c>
      <c r="S660" t="inlineStr">
        <is>
          <t>团队模拟数据（基于公开单线数据派生）</t>
        </is>
      </c>
      <c r="T660" t="inlineStr">
        <is>
          <t>SIM-v2.2-20260807-20260804</t>
        </is>
      </c>
      <c r="U660" t="inlineStr">
        <is>
          <t>https://zenodo.org/records/17855209</t>
        </is>
      </c>
      <c r="V660" t="inlineStr">
        <is>
          <t>LINE-S02-PRE-20251023</t>
        </is>
      </c>
      <c r="W660" t="inlineStr">
        <is>
          <t>已关联</t>
        </is>
      </c>
      <c r="X660" t="inlineStr">
        <is>
          <t>按班次口径判断</t>
        </is>
      </c>
      <c r="Z660" t="inlineStr">
        <is>
          <t>否</t>
        </is>
      </c>
    </row>
    <row r="661">
      <c r="A661" t="inlineStr">
        <is>
          <t>SIM-STOP-00660</t>
        </is>
      </c>
      <c r="B661" t="inlineStr">
        <is>
          <t>STOP-PRE-00220</t>
        </is>
      </c>
      <c r="C661" t="inlineStr">
        <is>
          <t>LINE-S03-PRE-20251023</t>
        </is>
      </c>
      <c r="D661" t="inlineStr">
        <is>
          <t>SHIFT-PRE-20251023</t>
        </is>
      </c>
      <c r="E661" t="inlineStr">
        <is>
          <t>LINE-S03</t>
        </is>
      </c>
      <c r="F661" t="inlineStr">
        <is>
          <t>改善前</t>
        </is>
      </c>
      <c r="G661" s="57" t="n">
        <v>45953</v>
      </c>
      <c r="H661" t="inlineStr">
        <is>
          <t>音频模组系列</t>
        </is>
      </c>
      <c r="I661" t="inlineStr">
        <is>
          <t>9KK25</t>
        </is>
      </c>
      <c r="J661" t="inlineStr">
        <is>
          <t>FAILURE</t>
        </is>
      </c>
      <c r="K661" t="inlineStr">
        <is>
          <t>Unplanned</t>
        </is>
      </c>
      <c r="L661" t="inlineStr">
        <is>
          <t>HYDRAULIC ELEVATOR (LOADING)</t>
        </is>
      </c>
      <c r="M661" t="inlineStr">
        <is>
          <t>输送系统</t>
        </is>
      </c>
      <c r="N661" t="inlineStr">
        <is>
          <t>MECHANICAL FAILURE</t>
        </is>
      </c>
      <c r="O661" s="59" t="n">
        <v>45953.70069444444</v>
      </c>
      <c r="P661" s="59" t="n">
        <v>45953.70770833334</v>
      </c>
      <c r="Q661" s="60" t="n">
        <v>10.1</v>
      </c>
      <c r="R661" s="60" t="n">
        <v>1.0181</v>
      </c>
      <c r="S661" t="inlineStr">
        <is>
          <t>团队模拟数据（基于公开单线数据派生）</t>
        </is>
      </c>
      <c r="T661" t="inlineStr">
        <is>
          <t>SIM-v2.2-20260807-20260804</t>
        </is>
      </c>
      <c r="U661" t="inlineStr">
        <is>
          <t>https://zenodo.org/records/17855209</t>
        </is>
      </c>
      <c r="V661" t="inlineStr">
        <is>
          <t>LINE-S03-PRE-20251023</t>
        </is>
      </c>
      <c r="W661" t="inlineStr">
        <is>
          <t>已关联</t>
        </is>
      </c>
      <c r="X661" t="inlineStr">
        <is>
          <t>按班次口径判断</t>
        </is>
      </c>
      <c r="Z661" t="inlineStr">
        <is>
          <t>否</t>
        </is>
      </c>
    </row>
    <row r="662">
      <c r="A662" t="inlineStr">
        <is>
          <t>SIM-STOP-00661</t>
        </is>
      </c>
      <c r="B662" t="inlineStr">
        <is>
          <t>STOP-PRE-00221</t>
        </is>
      </c>
      <c r="C662" t="inlineStr">
        <is>
          <t>LINE-S01-PRE-20251023</t>
        </is>
      </c>
      <c r="D662" t="inlineStr">
        <is>
          <t>SHIFT-PRE-20251023</t>
        </is>
      </c>
      <c r="E662" t="inlineStr">
        <is>
          <t>LINE-S01</t>
        </is>
      </c>
      <c r="F662" t="inlineStr">
        <is>
          <t>改善前</t>
        </is>
      </c>
      <c r="G662" s="57" t="n">
        <v>45953</v>
      </c>
      <c r="H662" t="inlineStr">
        <is>
          <t>智能终端系列</t>
        </is>
      </c>
      <c r="I662" t="inlineStr">
        <is>
          <t>9KK25</t>
        </is>
      </c>
      <c r="J662" t="inlineStr">
        <is>
          <t>FAILURE</t>
        </is>
      </c>
      <c r="K662" t="inlineStr">
        <is>
          <t>Unplanned</t>
        </is>
      </c>
      <c r="L662" t="inlineStr">
        <is>
          <t>CUTTER</t>
        </is>
      </c>
      <c r="M662" t="inlineStr">
        <is>
          <t>切割/分板工位</t>
        </is>
      </c>
      <c r="N662" t="inlineStr">
        <is>
          <t>MECHANICAL FAILURE</t>
        </is>
      </c>
      <c r="O662" s="59" t="n">
        <v>45953.69583333333</v>
      </c>
      <c r="P662" s="59" t="n">
        <v>45953.70125</v>
      </c>
      <c r="Q662" s="60" t="n">
        <v>7.8</v>
      </c>
      <c r="R662" s="60" t="n">
        <v>0.8428</v>
      </c>
      <c r="S662" t="inlineStr">
        <is>
          <t>团队模拟数据（基于公开单线数据派生）</t>
        </is>
      </c>
      <c r="T662" t="inlineStr">
        <is>
          <t>SIM-v2.2-20260807-20260804</t>
        </is>
      </c>
      <c r="U662" t="inlineStr">
        <is>
          <t>https://zenodo.org/records/17855209</t>
        </is>
      </c>
      <c r="V662" t="inlineStr">
        <is>
          <t>LINE-S01-PRE-20251023</t>
        </is>
      </c>
      <c r="W662" t="inlineStr">
        <is>
          <t>已关联</t>
        </is>
      </c>
      <c r="X662" t="inlineStr">
        <is>
          <t>按班次口径判断</t>
        </is>
      </c>
      <c r="Z662" t="inlineStr">
        <is>
          <t>否</t>
        </is>
      </c>
    </row>
    <row r="663">
      <c r="A663" t="inlineStr">
        <is>
          <t>SIM-STOP-00662</t>
        </is>
      </c>
      <c r="B663" t="inlineStr">
        <is>
          <t>STOP-PRE-00221</t>
        </is>
      </c>
      <c r="C663" t="inlineStr">
        <is>
          <t>LINE-S02-PRE-20251023</t>
        </is>
      </c>
      <c r="D663" t="inlineStr">
        <is>
          <t>SHIFT-PRE-20251023</t>
        </is>
      </c>
      <c r="E663" t="inlineStr">
        <is>
          <t>LINE-S02</t>
        </is>
      </c>
      <c r="F663" t="inlineStr">
        <is>
          <t>改善前</t>
        </is>
      </c>
      <c r="G663" s="57" t="n">
        <v>45953</v>
      </c>
      <c r="H663" t="inlineStr">
        <is>
          <t>视觉设备系列</t>
        </is>
      </c>
      <c r="I663" t="inlineStr">
        <is>
          <t>9KK25</t>
        </is>
      </c>
      <c r="J663" t="inlineStr">
        <is>
          <t>FAILURE</t>
        </is>
      </c>
      <c r="K663" t="inlineStr">
        <is>
          <t>Unplanned</t>
        </is>
      </c>
      <c r="L663" t="inlineStr">
        <is>
          <t>CUTTER</t>
        </is>
      </c>
      <c r="M663" t="inlineStr">
        <is>
          <t>切割/分板工位</t>
        </is>
      </c>
      <c r="N663" t="inlineStr">
        <is>
          <t>MECHANICAL FAILURE</t>
        </is>
      </c>
      <c r="O663" s="59" t="n">
        <v>45953.70972222222</v>
      </c>
      <c r="P663" s="59" t="n">
        <v>45953.72069444445</v>
      </c>
      <c r="Q663" s="60" t="n">
        <v>15.8</v>
      </c>
      <c r="R663" s="60" t="n">
        <v>1.7156</v>
      </c>
      <c r="S663" t="inlineStr">
        <is>
          <t>团队模拟数据（基于公开单线数据派生）</t>
        </is>
      </c>
      <c r="T663" t="inlineStr">
        <is>
          <t>SIM-v2.2-20260807-20260804</t>
        </is>
      </c>
      <c r="U663" t="inlineStr">
        <is>
          <t>https://zenodo.org/records/17855209</t>
        </is>
      </c>
      <c r="V663" t="inlineStr">
        <is>
          <t>LINE-S02-PRE-20251023</t>
        </is>
      </c>
      <c r="W663" t="inlineStr">
        <is>
          <t>已关联</t>
        </is>
      </c>
      <c r="X663" t="inlineStr">
        <is>
          <t>按班次口径判断</t>
        </is>
      </c>
      <c r="Z663" t="inlineStr">
        <is>
          <t>否</t>
        </is>
      </c>
    </row>
    <row r="664">
      <c r="A664" t="inlineStr">
        <is>
          <t>SIM-STOP-00663</t>
        </is>
      </c>
      <c r="B664" t="inlineStr">
        <is>
          <t>STOP-PRE-00221</t>
        </is>
      </c>
      <c r="C664" t="inlineStr">
        <is>
          <t>LINE-S03-PRE-20251023</t>
        </is>
      </c>
      <c r="D664" t="inlineStr">
        <is>
          <t>SHIFT-PRE-20251023</t>
        </is>
      </c>
      <c r="E664" t="inlineStr">
        <is>
          <t>LINE-S03</t>
        </is>
      </c>
      <c r="F664" t="inlineStr">
        <is>
          <t>改善前</t>
        </is>
      </c>
      <c r="G664" s="57" t="n">
        <v>45953</v>
      </c>
      <c r="H664" t="inlineStr">
        <is>
          <t>音频模组系列</t>
        </is>
      </c>
      <c r="I664" t="inlineStr">
        <is>
          <t>9KK25</t>
        </is>
      </c>
      <c r="J664" t="inlineStr">
        <is>
          <t>FAILURE</t>
        </is>
      </c>
      <c r="K664" t="inlineStr">
        <is>
          <t>Unplanned</t>
        </is>
      </c>
      <c r="L664" t="inlineStr">
        <is>
          <t>CUTTER</t>
        </is>
      </c>
      <c r="M664" t="inlineStr">
        <is>
          <t>切割/分板工位</t>
        </is>
      </c>
      <c r="N664" t="inlineStr">
        <is>
          <t>MECHANICAL FAILURE</t>
        </is>
      </c>
      <c r="O664" s="59" t="n">
        <v>45953.72361111111</v>
      </c>
      <c r="P664" s="59" t="n">
        <v>45953.72972222222</v>
      </c>
      <c r="Q664" s="60" t="n">
        <v>8.800000000000001</v>
      </c>
      <c r="R664" s="60" t="n">
        <v>0.9528</v>
      </c>
      <c r="S664" t="inlineStr">
        <is>
          <t>团队模拟数据（基于公开单线数据派生）</t>
        </is>
      </c>
      <c r="T664" t="inlineStr">
        <is>
          <t>SIM-v2.2-20260807-20260804</t>
        </is>
      </c>
      <c r="U664" t="inlineStr">
        <is>
          <t>https://zenodo.org/records/17855209</t>
        </is>
      </c>
      <c r="V664" t="inlineStr">
        <is>
          <t>LINE-S03-PRE-20251023</t>
        </is>
      </c>
      <c r="W664" t="inlineStr">
        <is>
          <t>已关联</t>
        </is>
      </c>
      <c r="X664" t="inlineStr">
        <is>
          <t>按班次口径判断</t>
        </is>
      </c>
      <c r="Z664" t="inlineStr">
        <is>
          <t>否</t>
        </is>
      </c>
    </row>
    <row r="665">
      <c r="A665" t="inlineStr">
        <is>
          <t>SIM-STOP-00664</t>
        </is>
      </c>
      <c r="B665" t="inlineStr">
        <is>
          <t>STOP-PRE-00222</t>
        </is>
      </c>
      <c r="C665" t="inlineStr">
        <is>
          <t>LINE-S01-PRE-20251023</t>
        </is>
      </c>
      <c r="D665" t="inlineStr">
        <is>
          <t>SHIFT-PRE-20251023</t>
        </is>
      </c>
      <c r="E665" t="inlineStr">
        <is>
          <t>LINE-S01</t>
        </is>
      </c>
      <c r="F665" t="inlineStr">
        <is>
          <t>改善前</t>
        </is>
      </c>
      <c r="G665" s="57" t="n">
        <v>45953</v>
      </c>
      <c r="H665" t="inlineStr">
        <is>
          <t>智能终端系列</t>
        </is>
      </c>
      <c r="I665" t="inlineStr">
        <is>
          <t>9KK25</t>
        </is>
      </c>
      <c r="J665" t="inlineStr">
        <is>
          <t>FAILURE</t>
        </is>
      </c>
      <c r="K665" t="inlineStr">
        <is>
          <t>Unplanned</t>
        </is>
      </c>
      <c r="L665" t="inlineStr">
        <is>
          <t>PAN MILL</t>
        </is>
      </c>
      <c r="M665" t="inlineStr">
        <is>
          <t>供料系统</t>
        </is>
      </c>
      <c r="N665" t="inlineStr">
        <is>
          <t>MECHANICAL FAILURE</t>
        </is>
      </c>
      <c r="O665" s="59" t="n">
        <v>45953.72430555556</v>
      </c>
      <c r="P665" s="59" t="n">
        <v>45953.72958333333</v>
      </c>
      <c r="Q665" s="60" t="n">
        <v>7.6</v>
      </c>
      <c r="R665" s="60" t="n">
        <v>0.8771</v>
      </c>
      <c r="S665" t="inlineStr">
        <is>
          <t>团队模拟数据（基于公开单线数据派生）</t>
        </is>
      </c>
      <c r="T665" t="inlineStr">
        <is>
          <t>SIM-v2.2-20260807-20260804</t>
        </is>
      </c>
      <c r="U665" t="inlineStr">
        <is>
          <t>https://zenodo.org/records/17855209</t>
        </is>
      </c>
      <c r="V665" t="inlineStr">
        <is>
          <t>LINE-S01-PRE-20251023</t>
        </is>
      </c>
      <c r="W665" t="inlineStr">
        <is>
          <t>已关联</t>
        </is>
      </c>
      <c r="X665" t="inlineStr">
        <is>
          <t>按班次口径判断</t>
        </is>
      </c>
      <c r="Z665" t="inlineStr">
        <is>
          <t>否</t>
        </is>
      </c>
    </row>
    <row r="666">
      <c r="A666" t="inlineStr">
        <is>
          <t>SIM-STOP-00665</t>
        </is>
      </c>
      <c r="B666" t="inlineStr">
        <is>
          <t>STOP-PRE-00222</t>
        </is>
      </c>
      <c r="C666" t="inlineStr">
        <is>
          <t>LINE-S02-PRE-20251023</t>
        </is>
      </c>
      <c r="D666" t="inlineStr">
        <is>
          <t>SHIFT-PRE-20251023</t>
        </is>
      </c>
      <c r="E666" t="inlineStr">
        <is>
          <t>LINE-S02</t>
        </is>
      </c>
      <c r="F666" t="inlineStr">
        <is>
          <t>改善前</t>
        </is>
      </c>
      <c r="G666" s="57" t="n">
        <v>45953</v>
      </c>
      <c r="H666" t="inlineStr">
        <is>
          <t>视觉设备系列</t>
        </is>
      </c>
      <c r="I666" t="inlineStr">
        <is>
          <t>9KK25</t>
        </is>
      </c>
      <c r="J666" t="inlineStr">
        <is>
          <t>FAILURE</t>
        </is>
      </c>
      <c r="K666" t="inlineStr">
        <is>
          <t>Unplanned</t>
        </is>
      </c>
      <c r="L666" t="inlineStr">
        <is>
          <t>PAN MILL</t>
        </is>
      </c>
      <c r="M666" t="inlineStr">
        <is>
          <t>供料系统</t>
        </is>
      </c>
      <c r="N666" t="inlineStr">
        <is>
          <t>MECHANICAL FAILURE</t>
        </is>
      </c>
      <c r="O666" s="59" t="n">
        <v>45953.73819444444</v>
      </c>
      <c r="P666" s="59" t="n">
        <v>45953.74597222222</v>
      </c>
      <c r="Q666" s="60" t="n">
        <v>11.2</v>
      </c>
      <c r="R666" s="60" t="n">
        <v>1.2825</v>
      </c>
      <c r="S666" t="inlineStr">
        <is>
          <t>团队模拟数据（基于公开单线数据派生）</t>
        </is>
      </c>
      <c r="T666" t="inlineStr">
        <is>
          <t>SIM-v2.2-20260807-20260804</t>
        </is>
      </c>
      <c r="U666" t="inlineStr">
        <is>
          <t>https://zenodo.org/records/17855209</t>
        </is>
      </c>
      <c r="V666" t="inlineStr">
        <is>
          <t>LINE-S02-PRE-20251023</t>
        </is>
      </c>
      <c r="W666" t="inlineStr">
        <is>
          <t>已关联</t>
        </is>
      </c>
      <c r="X666" t="inlineStr">
        <is>
          <t>按班次口径判断</t>
        </is>
      </c>
      <c r="Z666" t="inlineStr">
        <is>
          <t>否</t>
        </is>
      </c>
    </row>
    <row r="667">
      <c r="A667" t="inlineStr">
        <is>
          <t>SIM-STOP-00666</t>
        </is>
      </c>
      <c r="B667" t="inlineStr">
        <is>
          <t>STOP-PRE-00222</t>
        </is>
      </c>
      <c r="C667" t="inlineStr">
        <is>
          <t>LINE-S03-PRE-20251023</t>
        </is>
      </c>
      <c r="D667" t="inlineStr">
        <is>
          <t>SHIFT-PRE-20251023</t>
        </is>
      </c>
      <c r="E667" t="inlineStr">
        <is>
          <t>LINE-S03</t>
        </is>
      </c>
      <c r="F667" t="inlineStr">
        <is>
          <t>改善前</t>
        </is>
      </c>
      <c r="G667" s="57" t="n">
        <v>45953</v>
      </c>
      <c r="H667" t="inlineStr">
        <is>
          <t>音频模组系列</t>
        </is>
      </c>
      <c r="I667" t="inlineStr">
        <is>
          <t>9KK25</t>
        </is>
      </c>
      <c r="J667" t="inlineStr">
        <is>
          <t>FAILURE</t>
        </is>
      </c>
      <c r="K667" t="inlineStr">
        <is>
          <t>Unplanned</t>
        </is>
      </c>
      <c r="L667" t="inlineStr">
        <is>
          <t>PAN MILL</t>
        </is>
      </c>
      <c r="M667" t="inlineStr">
        <is>
          <t>供料系统</t>
        </is>
      </c>
      <c r="N667" t="inlineStr">
        <is>
          <t>MECHANICAL FAILURE</t>
        </is>
      </c>
      <c r="O667" s="59" t="n">
        <v>45953.75208333333</v>
      </c>
      <c r="P667" s="59" t="n">
        <v>45953.75805555555</v>
      </c>
      <c r="Q667" s="60" t="n">
        <v>8.6</v>
      </c>
      <c r="R667" s="60" t="n">
        <v>0.9909</v>
      </c>
      <c r="S667" t="inlineStr">
        <is>
          <t>团队模拟数据（基于公开单线数据派生）</t>
        </is>
      </c>
      <c r="T667" t="inlineStr">
        <is>
          <t>SIM-v2.2-20260807-20260804</t>
        </is>
      </c>
      <c r="U667" t="inlineStr">
        <is>
          <t>https://zenodo.org/records/17855209</t>
        </is>
      </c>
      <c r="V667" t="inlineStr">
        <is>
          <t>LINE-S03-PRE-20251023</t>
        </is>
      </c>
      <c r="W667" t="inlineStr">
        <is>
          <t>已关联</t>
        </is>
      </c>
      <c r="X667" t="inlineStr">
        <is>
          <t>按班次口径判断</t>
        </is>
      </c>
      <c r="Z667" t="inlineStr">
        <is>
          <t>否</t>
        </is>
      </c>
    </row>
    <row r="668">
      <c r="A668" t="inlineStr">
        <is>
          <t>SIM-STOP-00667</t>
        </is>
      </c>
      <c r="B668" t="inlineStr">
        <is>
          <t>STOP-PRE-00223</t>
        </is>
      </c>
      <c r="C668" t="inlineStr">
        <is>
          <t>LINE-S01-PRE-20251023</t>
        </is>
      </c>
      <c r="D668" t="inlineStr">
        <is>
          <t>SHIFT-PRE-20251023</t>
        </is>
      </c>
      <c r="E668" t="inlineStr">
        <is>
          <t>LINE-S01</t>
        </is>
      </c>
      <c r="F668" t="inlineStr">
        <is>
          <t>改善前</t>
        </is>
      </c>
      <c r="G668" s="57" t="n">
        <v>45953</v>
      </c>
      <c r="H668" t="inlineStr">
        <is>
          <t>智能终端系列</t>
        </is>
      </c>
      <c r="I668" t="inlineStr">
        <is>
          <t>9KK25</t>
        </is>
      </c>
      <c r="J668" t="inlineStr">
        <is>
          <t>OPERATIONAL</t>
        </is>
      </c>
      <c r="K668" t="inlineStr">
        <is>
          <t>Planned - Included in OEE</t>
        </is>
      </c>
      <c r="L668" t="inlineStr">
        <is>
          <t>EXTRUDER PRESS</t>
        </is>
      </c>
      <c r="M668" t="inlineStr">
        <is>
          <t>主加工工位</t>
        </is>
      </c>
      <c r="N668" t="inlineStr">
        <is>
          <t>CLEANING</t>
        </is>
      </c>
      <c r="O668" s="59" t="n">
        <v>45953.76319444444</v>
      </c>
      <c r="P668" s="59" t="n">
        <v>45953.81215277778</v>
      </c>
      <c r="Q668" s="60" t="n">
        <v>70.5</v>
      </c>
      <c r="R668" s="60" t="n">
        <v>0.9923999999999999</v>
      </c>
      <c r="S668" t="inlineStr">
        <is>
          <t>团队模拟数据（基于公开单线数据派生）</t>
        </is>
      </c>
      <c r="T668" t="inlineStr">
        <is>
          <t>SIM-v2.2-20260807-20260804</t>
        </is>
      </c>
      <c r="U668" t="inlineStr">
        <is>
          <t>https://zenodo.org/records/17855209</t>
        </is>
      </c>
      <c r="V668" t="inlineStr">
        <is>
          <t>LINE-S01-PRE-20251023</t>
        </is>
      </c>
      <c r="W668" t="inlineStr">
        <is>
          <t>已关联</t>
        </is>
      </c>
      <c r="X668" t="inlineStr">
        <is>
          <t>按班次口径判断</t>
        </is>
      </c>
      <c r="Z668" t="inlineStr">
        <is>
          <t>否</t>
        </is>
      </c>
    </row>
    <row r="669">
      <c r="A669" t="inlineStr">
        <is>
          <t>SIM-STOP-00668</t>
        </is>
      </c>
      <c r="B669" t="inlineStr">
        <is>
          <t>STOP-PRE-00223</t>
        </is>
      </c>
      <c r="C669" t="inlineStr">
        <is>
          <t>LINE-S02-PRE-20251023</t>
        </is>
      </c>
      <c r="D669" t="inlineStr">
        <is>
          <t>SHIFT-PRE-20251023</t>
        </is>
      </c>
      <c r="E669" t="inlineStr">
        <is>
          <t>LINE-S02</t>
        </is>
      </c>
      <c r="F669" t="inlineStr">
        <is>
          <t>改善前</t>
        </is>
      </c>
      <c r="G669" s="57" t="n">
        <v>45953</v>
      </c>
      <c r="H669" t="inlineStr">
        <is>
          <t>视觉设备系列</t>
        </is>
      </c>
      <c r="I669" t="inlineStr">
        <is>
          <t>9KK25</t>
        </is>
      </c>
      <c r="J669" t="inlineStr">
        <is>
          <t>OPERATIONAL</t>
        </is>
      </c>
      <c r="K669" t="inlineStr">
        <is>
          <t>Planned - Included in OEE</t>
        </is>
      </c>
      <c r="L669" t="inlineStr">
        <is>
          <t>EXTRUDER PRESS</t>
        </is>
      </c>
      <c r="M669" t="inlineStr">
        <is>
          <t>主加工工位</t>
        </is>
      </c>
      <c r="N669" t="inlineStr">
        <is>
          <t>CLEANING</t>
        </is>
      </c>
      <c r="O669" s="59" t="n">
        <v>45953.77708333333</v>
      </c>
      <c r="P669" s="59" t="n">
        <v>45953.82680555555</v>
      </c>
      <c r="Q669" s="60" t="n">
        <v>71.59999999999999</v>
      </c>
      <c r="R669" s="60" t="n">
        <v>1.0087</v>
      </c>
      <c r="S669" t="inlineStr">
        <is>
          <t>团队模拟数据（基于公开单线数据派生）</t>
        </is>
      </c>
      <c r="T669" t="inlineStr">
        <is>
          <t>SIM-v2.2-20260807-20260804</t>
        </is>
      </c>
      <c r="U669" t="inlineStr">
        <is>
          <t>https://zenodo.org/records/17855209</t>
        </is>
      </c>
      <c r="V669" t="inlineStr">
        <is>
          <t>LINE-S02-PRE-20251023</t>
        </is>
      </c>
      <c r="W669" t="inlineStr">
        <is>
          <t>已关联</t>
        </is>
      </c>
      <c r="X669" t="inlineStr">
        <is>
          <t>按班次口径判断</t>
        </is>
      </c>
      <c r="Z669" t="inlineStr">
        <is>
          <t>否</t>
        </is>
      </c>
    </row>
    <row r="670">
      <c r="A670" t="inlineStr">
        <is>
          <t>SIM-STOP-00669</t>
        </is>
      </c>
      <c r="B670" t="inlineStr">
        <is>
          <t>STOP-PRE-00223</t>
        </is>
      </c>
      <c r="C670" t="inlineStr">
        <is>
          <t>LINE-S03-PRE-20251023</t>
        </is>
      </c>
      <c r="D670" t="inlineStr">
        <is>
          <t>SHIFT-PRE-20251023</t>
        </is>
      </c>
      <c r="E670" t="inlineStr">
        <is>
          <t>LINE-S03</t>
        </is>
      </c>
      <c r="F670" t="inlineStr">
        <is>
          <t>改善前</t>
        </is>
      </c>
      <c r="G670" s="57" t="n">
        <v>45953</v>
      </c>
      <c r="H670" t="inlineStr">
        <is>
          <t>音频模组系列</t>
        </is>
      </c>
      <c r="I670" t="inlineStr">
        <is>
          <t>9KK25</t>
        </is>
      </c>
      <c r="J670" t="inlineStr">
        <is>
          <t>OPERATIONAL</t>
        </is>
      </c>
      <c r="K670" t="inlineStr">
        <is>
          <t>Planned - Included in OEE</t>
        </is>
      </c>
      <c r="L670" t="inlineStr">
        <is>
          <t>EXTRUDER PRESS</t>
        </is>
      </c>
      <c r="M670" t="inlineStr">
        <is>
          <t>主加工工位</t>
        </is>
      </c>
      <c r="N670" t="inlineStr">
        <is>
          <t>CLEANING</t>
        </is>
      </c>
      <c r="O670" s="59" t="n">
        <v>45953.79097222222</v>
      </c>
      <c r="P670" s="59" t="n">
        <v>45953.84277777778</v>
      </c>
      <c r="Q670" s="60" t="n">
        <v>74.59999999999999</v>
      </c>
      <c r="R670" s="60" t="n">
        <v>1.05</v>
      </c>
      <c r="S670" t="inlineStr">
        <is>
          <t>团队模拟数据（基于公开单线数据派生）</t>
        </is>
      </c>
      <c r="T670" t="inlineStr">
        <is>
          <t>SIM-v2.2-20260807-20260804</t>
        </is>
      </c>
      <c r="U670" t="inlineStr">
        <is>
          <t>https://zenodo.org/records/17855209</t>
        </is>
      </c>
      <c r="V670" t="inlineStr">
        <is>
          <t>LINE-S03-PRE-20251023</t>
        </is>
      </c>
      <c r="W670" t="inlineStr">
        <is>
          <t>已关联</t>
        </is>
      </c>
      <c r="X670" t="inlineStr">
        <is>
          <t>按班次口径判断</t>
        </is>
      </c>
      <c r="Z670" t="inlineStr">
        <is>
          <t>否</t>
        </is>
      </c>
    </row>
    <row r="671">
      <c r="A671" t="inlineStr">
        <is>
          <t>SIM-STOP-00670</t>
        </is>
      </c>
      <c r="B671" t="inlineStr">
        <is>
          <t>STOP-PRE-00224</t>
        </is>
      </c>
      <c r="C671" t="inlineStr">
        <is>
          <t>LINE-S01-PRE-20251024</t>
        </is>
      </c>
      <c r="D671" t="inlineStr">
        <is>
          <t>SHIFT-PRE-20251024</t>
        </is>
      </c>
      <c r="E671" t="inlineStr">
        <is>
          <t>LINE-S01</t>
        </is>
      </c>
      <c r="F671" t="inlineStr">
        <is>
          <t>改善前</t>
        </is>
      </c>
      <c r="G671" s="57" t="n">
        <v>45954</v>
      </c>
      <c r="H671" t="inlineStr">
        <is>
          <t>智能终端系列</t>
        </is>
      </c>
      <c r="I671" t="inlineStr">
        <is>
          <t>9KK25</t>
        </is>
      </c>
      <c r="J671" t="inlineStr">
        <is>
          <t>FAILURE</t>
        </is>
      </c>
      <c r="K671" t="inlineStr">
        <is>
          <t>Unplanned</t>
        </is>
      </c>
      <c r="L671" t="inlineStr">
        <is>
          <t>SILO</t>
        </is>
      </c>
      <c r="M671" t="inlineStr">
        <is>
          <t>供料系统</t>
        </is>
      </c>
      <c r="N671" t="inlineStr">
        <is>
          <t>AUTOMATION FAILURE</t>
        </is>
      </c>
      <c r="O671" s="59" t="n">
        <v>45954.47222222222</v>
      </c>
      <c r="P671" s="59" t="n">
        <v>45954.47736111111</v>
      </c>
      <c r="Q671" s="60" t="n">
        <v>7.4</v>
      </c>
      <c r="R671" s="60" t="n">
        <v>0.8526</v>
      </c>
      <c r="S671" t="inlineStr">
        <is>
          <t>团队模拟数据（基于公开单线数据派生）</t>
        </is>
      </c>
      <c r="T671" t="inlineStr">
        <is>
          <t>SIM-v2.2-20260807-20260804</t>
        </is>
      </c>
      <c r="U671" t="inlineStr">
        <is>
          <t>https://zenodo.org/records/17855209</t>
        </is>
      </c>
      <c r="V671" t="inlineStr">
        <is>
          <t>LINE-S01-PRE-20251024</t>
        </is>
      </c>
      <c r="W671" t="inlineStr">
        <is>
          <t>已关联</t>
        </is>
      </c>
      <c r="X671" t="inlineStr">
        <is>
          <t>按班次口径判断</t>
        </is>
      </c>
      <c r="Z671" t="inlineStr">
        <is>
          <t>否</t>
        </is>
      </c>
    </row>
    <row r="672">
      <c r="A672" t="inlineStr">
        <is>
          <t>SIM-STOP-00671</t>
        </is>
      </c>
      <c r="B672" t="inlineStr">
        <is>
          <t>STOP-PRE-00224</t>
        </is>
      </c>
      <c r="C672" t="inlineStr">
        <is>
          <t>LINE-S02-PRE-20251024</t>
        </is>
      </c>
      <c r="D672" t="inlineStr">
        <is>
          <t>SHIFT-PRE-20251024</t>
        </is>
      </c>
      <c r="E672" t="inlineStr">
        <is>
          <t>LINE-S02</t>
        </is>
      </c>
      <c r="F672" t="inlineStr">
        <is>
          <t>改善前</t>
        </is>
      </c>
      <c r="G672" s="57" t="n">
        <v>45954</v>
      </c>
      <c r="H672" t="inlineStr">
        <is>
          <t>视觉设备系列</t>
        </is>
      </c>
      <c r="I672" t="inlineStr">
        <is>
          <t>9KK25</t>
        </is>
      </c>
      <c r="J672" t="inlineStr">
        <is>
          <t>FAILURE</t>
        </is>
      </c>
      <c r="K672" t="inlineStr">
        <is>
          <t>Unplanned</t>
        </is>
      </c>
      <c r="L672" t="inlineStr">
        <is>
          <t>SILO</t>
        </is>
      </c>
      <c r="M672" t="inlineStr">
        <is>
          <t>供料系统</t>
        </is>
      </c>
      <c r="N672" t="inlineStr">
        <is>
          <t>AUTOMATION FAILURE</t>
        </is>
      </c>
      <c r="O672" s="59" t="n">
        <v>45954.48611111111</v>
      </c>
      <c r="P672" s="59" t="n">
        <v>45954.49451388889</v>
      </c>
      <c r="Q672" s="60" t="n">
        <v>12.1</v>
      </c>
      <c r="R672" s="60" t="n">
        <v>1.3875</v>
      </c>
      <c r="S672" t="inlineStr">
        <is>
          <t>团队模拟数据（基于公开单线数据派生）</t>
        </is>
      </c>
      <c r="T672" t="inlineStr">
        <is>
          <t>SIM-v2.2-20260807-20260804</t>
        </is>
      </c>
      <c r="U672" t="inlineStr">
        <is>
          <t>https://zenodo.org/records/17855209</t>
        </is>
      </c>
      <c r="V672" t="inlineStr">
        <is>
          <t>LINE-S02-PRE-20251024</t>
        </is>
      </c>
      <c r="W672" t="inlineStr">
        <is>
          <t>已关联</t>
        </is>
      </c>
      <c r="X672" t="inlineStr">
        <is>
          <t>按班次口径判断</t>
        </is>
      </c>
      <c r="Z672" t="inlineStr">
        <is>
          <t>否</t>
        </is>
      </c>
    </row>
    <row r="673">
      <c r="A673" t="inlineStr">
        <is>
          <t>SIM-STOP-00672</t>
        </is>
      </c>
      <c r="B673" t="inlineStr">
        <is>
          <t>STOP-PRE-00224</t>
        </is>
      </c>
      <c r="C673" t="inlineStr">
        <is>
          <t>LINE-S03-PRE-20251024</t>
        </is>
      </c>
      <c r="D673" t="inlineStr">
        <is>
          <t>SHIFT-PRE-20251024</t>
        </is>
      </c>
      <c r="E673" t="inlineStr">
        <is>
          <t>LINE-S03</t>
        </is>
      </c>
      <c r="F673" t="inlineStr">
        <is>
          <t>改善前</t>
        </is>
      </c>
      <c r="G673" s="57" t="n">
        <v>45954</v>
      </c>
      <c r="H673" t="inlineStr">
        <is>
          <t>音频模组系列</t>
        </is>
      </c>
      <c r="I673" t="inlineStr">
        <is>
          <t>9KK25</t>
        </is>
      </c>
      <c r="J673" t="inlineStr">
        <is>
          <t>FAILURE</t>
        </is>
      </c>
      <c r="K673" t="inlineStr">
        <is>
          <t>Unplanned</t>
        </is>
      </c>
      <c r="L673" t="inlineStr">
        <is>
          <t>SILO</t>
        </is>
      </c>
      <c r="M673" t="inlineStr">
        <is>
          <t>供料系统</t>
        </is>
      </c>
      <c r="N673" t="inlineStr">
        <is>
          <t>AUTOMATION FAILURE</t>
        </is>
      </c>
      <c r="O673" s="59" t="n">
        <v>45954.5</v>
      </c>
      <c r="P673" s="59" t="n">
        <v>45954.50583333334</v>
      </c>
      <c r="Q673" s="60" t="n">
        <v>8.4</v>
      </c>
      <c r="R673" s="60" t="n">
        <v>0.9637</v>
      </c>
      <c r="S673" t="inlineStr">
        <is>
          <t>团队模拟数据（基于公开单线数据派生）</t>
        </is>
      </c>
      <c r="T673" t="inlineStr">
        <is>
          <t>SIM-v2.2-20260807-20260804</t>
        </is>
      </c>
      <c r="U673" t="inlineStr">
        <is>
          <t>https://zenodo.org/records/17855209</t>
        </is>
      </c>
      <c r="V673" t="inlineStr">
        <is>
          <t>LINE-S03-PRE-20251024</t>
        </is>
      </c>
      <c r="W673" t="inlineStr">
        <is>
          <t>已关联</t>
        </is>
      </c>
      <c r="X673" t="inlineStr">
        <is>
          <t>按班次口径判断</t>
        </is>
      </c>
      <c r="Z673" t="inlineStr">
        <is>
          <t>否</t>
        </is>
      </c>
    </row>
    <row r="674">
      <c r="A674" t="inlineStr">
        <is>
          <t>SIM-STOP-00673</t>
        </is>
      </c>
      <c r="B674" t="inlineStr">
        <is>
          <t>STOP-PRE-00225</t>
        </is>
      </c>
      <c r="C674" t="inlineStr">
        <is>
          <t>LINE-S01-PRE-20251024</t>
        </is>
      </c>
      <c r="D674" t="inlineStr">
        <is>
          <t>SHIFT-PRE-20251024</t>
        </is>
      </c>
      <c r="E674" t="inlineStr">
        <is>
          <t>LINE-S01</t>
        </is>
      </c>
      <c r="F674" t="inlineStr">
        <is>
          <t>改善前</t>
        </is>
      </c>
      <c r="G674" s="57" t="n">
        <v>45954</v>
      </c>
      <c r="H674" t="inlineStr">
        <is>
          <t>智能终端系列</t>
        </is>
      </c>
      <c r="I674" t="inlineStr">
        <is>
          <t>9KK30</t>
        </is>
      </c>
      <c r="J674" t="inlineStr">
        <is>
          <t>SETUPS-CHANGEOVERS</t>
        </is>
      </c>
      <c r="K674" t="inlineStr">
        <is>
          <t>Planned - Included in OEE</t>
        </is>
      </c>
      <c r="L674" t="inlineStr">
        <is>
          <t>EXTRUDER PRESS</t>
        </is>
      </c>
      <c r="M674" t="inlineStr">
        <is>
          <t>主加工工位</t>
        </is>
      </c>
      <c r="N674" t="inlineStr">
        <is>
          <t>MATERIAL CHANGEOVER</t>
        </is>
      </c>
      <c r="O674" s="59" t="n">
        <v>45954.48263888889</v>
      </c>
      <c r="P674" s="59" t="n">
        <v>45954.490625</v>
      </c>
      <c r="Q674" s="60" t="n">
        <v>11.5</v>
      </c>
      <c r="R674" s="60" t="n">
        <v>0.9657</v>
      </c>
      <c r="S674" t="inlineStr">
        <is>
          <t>团队模拟数据（基于公开单线数据派生）</t>
        </is>
      </c>
      <c r="T674" t="inlineStr">
        <is>
          <t>SIM-v2.2-20260807-20260804</t>
        </is>
      </c>
      <c r="U674" t="inlineStr">
        <is>
          <t>https://zenodo.org/records/17855209</t>
        </is>
      </c>
      <c r="V674" t="inlineStr">
        <is>
          <t>LINE-S01-PRE-20251024</t>
        </is>
      </c>
      <c r="W674" t="inlineStr">
        <is>
          <t>已关联</t>
        </is>
      </c>
      <c r="X674" t="inlineStr">
        <is>
          <t>按班次口径判断</t>
        </is>
      </c>
      <c r="Z674" t="inlineStr">
        <is>
          <t>是</t>
        </is>
      </c>
      <c r="AA674">
        <f>IFERROR(VLOOKUP(N674,'18_换产标准_模拟'!$B$2:$F$4,3,FALSE),"")</f>
        <v/>
      </c>
      <c r="AB674">
        <f>IFERROR(MAX(Q674-AA674,0),"")</f>
        <v/>
      </c>
      <c r="AC674">
        <f>IFERROR(IF(AB674=0,"达标",IF(AB674&lt;=VLOOKUP(N674,'18_换产标准_模拟'!$B$2:$F$4,4,FALSE)-VLOOKUP(N674,'18_换产标准_模拟'!$B$2:$F$4,3,FALSE),"轻微超时",IF(AB674&lt;=VLOOKUP(N674,'18_换产标准_模拟'!$B$2:$F$4,5,FALSE)-VLOOKUP(N674,'18_换产标准_模拟'!$B$2:$F$4,3,FALSE),"超时","严重超时"))),"")</f>
        <v/>
      </c>
      <c r="AD674">
        <f>IFERROR(INDEX('18_换产标准_模拟'!$A$2:$A$4,MATCH(N674,'18_换产标准_模拟'!$B$2:$B$4,0)),"")</f>
        <v/>
      </c>
      <c r="AE674" t="inlineStr">
        <is>
          <t>团队模拟数据</t>
        </is>
      </c>
    </row>
    <row r="675">
      <c r="A675" t="inlineStr">
        <is>
          <t>SIM-STOP-00674</t>
        </is>
      </c>
      <c r="B675" t="inlineStr">
        <is>
          <t>STOP-PRE-00225</t>
        </is>
      </c>
      <c r="C675" t="inlineStr">
        <is>
          <t>LINE-S02-PRE-20251024</t>
        </is>
      </c>
      <c r="D675" t="inlineStr">
        <is>
          <t>SHIFT-PRE-20251024</t>
        </is>
      </c>
      <c r="E675" t="inlineStr">
        <is>
          <t>LINE-S02</t>
        </is>
      </c>
      <c r="F675" t="inlineStr">
        <is>
          <t>改善前</t>
        </is>
      </c>
      <c r="G675" s="57" t="n">
        <v>45954</v>
      </c>
      <c r="H675" t="inlineStr">
        <is>
          <t>视觉设备系列</t>
        </is>
      </c>
      <c r="I675" t="inlineStr">
        <is>
          <t>9KK30</t>
        </is>
      </c>
      <c r="J675" t="inlineStr">
        <is>
          <t>SETUPS-CHANGEOVERS</t>
        </is>
      </c>
      <c r="K675" t="inlineStr">
        <is>
          <t>Planned - Included in OEE</t>
        </is>
      </c>
      <c r="L675" t="inlineStr">
        <is>
          <t>EXTRUDER PRESS</t>
        </is>
      </c>
      <c r="M675" t="inlineStr">
        <is>
          <t>主加工工位</t>
        </is>
      </c>
      <c r="N675" t="inlineStr">
        <is>
          <t>MATERIAL CHANGEOVER</t>
        </is>
      </c>
      <c r="O675" s="59" t="n">
        <v>45954.49652777778</v>
      </c>
      <c r="P675" s="59" t="n">
        <v>45954.50465277778</v>
      </c>
      <c r="Q675" s="60" t="n">
        <v>11.7</v>
      </c>
      <c r="R675" s="60" t="n">
        <v>0.9802999999999999</v>
      </c>
      <c r="S675" t="inlineStr">
        <is>
          <t>团队模拟数据（基于公开单线数据派生）</t>
        </is>
      </c>
      <c r="T675" t="inlineStr">
        <is>
          <t>SIM-v2.2-20260807-20260804</t>
        </is>
      </c>
      <c r="U675" t="inlineStr">
        <is>
          <t>https://zenodo.org/records/17855209</t>
        </is>
      </c>
      <c r="V675" t="inlineStr">
        <is>
          <t>LINE-S02-PRE-20251024</t>
        </is>
      </c>
      <c r="W675" t="inlineStr">
        <is>
          <t>已关联</t>
        </is>
      </c>
      <c r="X675" t="inlineStr">
        <is>
          <t>按班次口径判断</t>
        </is>
      </c>
      <c r="Z675" t="inlineStr">
        <is>
          <t>是</t>
        </is>
      </c>
      <c r="AA675">
        <f>IFERROR(VLOOKUP(N675,'18_换产标准_模拟'!$B$2:$F$4,3,FALSE),"")</f>
        <v/>
      </c>
      <c r="AB675">
        <f>IFERROR(MAX(Q675-AA675,0),"")</f>
        <v/>
      </c>
      <c r="AC675">
        <f>IFERROR(IF(AB675=0,"达标",IF(AB675&lt;=VLOOKUP(N675,'18_换产标准_模拟'!$B$2:$F$4,4,FALSE)-VLOOKUP(N675,'18_换产标准_模拟'!$B$2:$F$4,3,FALSE),"轻微超时",IF(AB675&lt;=VLOOKUP(N675,'18_换产标准_模拟'!$B$2:$F$4,5,FALSE)-VLOOKUP(N675,'18_换产标准_模拟'!$B$2:$F$4,3,FALSE),"超时","严重超时"))),"")</f>
        <v/>
      </c>
      <c r="AD675">
        <f>IFERROR(INDEX('18_换产标准_模拟'!$A$2:$A$4,MATCH(N675,'18_换产标准_模拟'!$B$2:$B$4,0)),"")</f>
        <v/>
      </c>
      <c r="AE675" t="inlineStr">
        <is>
          <t>团队模拟数据</t>
        </is>
      </c>
    </row>
    <row r="676">
      <c r="A676" t="inlineStr">
        <is>
          <t>SIM-STOP-00675</t>
        </is>
      </c>
      <c r="B676" t="inlineStr">
        <is>
          <t>STOP-PRE-00225</t>
        </is>
      </c>
      <c r="C676" t="inlineStr">
        <is>
          <t>LINE-S03-PRE-20251024</t>
        </is>
      </c>
      <c r="D676" t="inlineStr">
        <is>
          <t>SHIFT-PRE-20251024</t>
        </is>
      </c>
      <c r="E676" t="inlineStr">
        <is>
          <t>LINE-S03</t>
        </is>
      </c>
      <c r="F676" t="inlineStr">
        <is>
          <t>改善前</t>
        </is>
      </c>
      <c r="G676" s="57" t="n">
        <v>45954</v>
      </c>
      <c r="H676" t="inlineStr">
        <is>
          <t>音频模组系列</t>
        </is>
      </c>
      <c r="I676" t="inlineStr">
        <is>
          <t>9KK30</t>
        </is>
      </c>
      <c r="J676" t="inlineStr">
        <is>
          <t>SETUPS-CHANGEOVERS</t>
        </is>
      </c>
      <c r="K676" t="inlineStr">
        <is>
          <t>Planned - Included in OEE</t>
        </is>
      </c>
      <c r="L676" t="inlineStr">
        <is>
          <t>EXTRUDER PRESS</t>
        </is>
      </c>
      <c r="M676" t="inlineStr">
        <is>
          <t>主加工工位</t>
        </is>
      </c>
      <c r="N676" t="inlineStr">
        <is>
          <t>MATERIAL CHANGEOVER</t>
        </is>
      </c>
      <c r="O676" s="59" t="n">
        <v>45954.51041666666</v>
      </c>
      <c r="P676" s="59" t="n">
        <v>45954.51888888889</v>
      </c>
      <c r="Q676" s="60" t="n">
        <v>12.2</v>
      </c>
      <c r="R676" s="60" t="n">
        <v>1.0222</v>
      </c>
      <c r="S676" t="inlineStr">
        <is>
          <t>团队模拟数据（基于公开单线数据派生）</t>
        </is>
      </c>
      <c r="T676" t="inlineStr">
        <is>
          <t>SIM-v2.2-20260807-20260804</t>
        </is>
      </c>
      <c r="U676" t="inlineStr">
        <is>
          <t>https://zenodo.org/records/17855209</t>
        </is>
      </c>
      <c r="V676" t="inlineStr">
        <is>
          <t>LINE-S03-PRE-20251024</t>
        </is>
      </c>
      <c r="W676" t="inlineStr">
        <is>
          <t>已关联</t>
        </is>
      </c>
      <c r="X676" t="inlineStr">
        <is>
          <t>按班次口径判断</t>
        </is>
      </c>
      <c r="Z676" t="inlineStr">
        <is>
          <t>是</t>
        </is>
      </c>
      <c r="AA676">
        <f>IFERROR(VLOOKUP(N676,'18_换产标准_模拟'!$B$2:$F$4,3,FALSE),"")</f>
        <v/>
      </c>
      <c r="AB676">
        <f>IFERROR(MAX(Q676-AA676,0),"")</f>
        <v/>
      </c>
      <c r="AC676">
        <f>IFERROR(IF(AB676=0,"达标",IF(AB676&lt;=VLOOKUP(N676,'18_换产标准_模拟'!$B$2:$F$4,4,FALSE)-VLOOKUP(N676,'18_换产标准_模拟'!$B$2:$F$4,3,FALSE),"轻微超时",IF(AB676&lt;=VLOOKUP(N676,'18_换产标准_模拟'!$B$2:$F$4,5,FALSE)-VLOOKUP(N676,'18_换产标准_模拟'!$B$2:$F$4,3,FALSE),"超时","严重超时"))),"")</f>
        <v/>
      </c>
      <c r="AD676">
        <f>IFERROR(INDEX('18_换产标准_模拟'!$A$2:$A$4,MATCH(N676,'18_换产标准_模拟'!$B$2:$B$4,0)),"")</f>
        <v/>
      </c>
      <c r="AE676" t="inlineStr">
        <is>
          <t>团队模拟数据</t>
        </is>
      </c>
    </row>
    <row r="677">
      <c r="A677" t="inlineStr">
        <is>
          <t>SIM-STOP-00676</t>
        </is>
      </c>
      <c r="B677" t="inlineStr">
        <is>
          <t>STOP-PRE-00226</t>
        </is>
      </c>
      <c r="C677" t="inlineStr">
        <is>
          <t>LINE-S01-PRE-20251024</t>
        </is>
      </c>
      <c r="D677" t="inlineStr">
        <is>
          <t>SHIFT-PRE-20251024</t>
        </is>
      </c>
      <c r="E677" t="inlineStr">
        <is>
          <t>LINE-S01</t>
        </is>
      </c>
      <c r="F677" t="inlineStr">
        <is>
          <t>改善前</t>
        </is>
      </c>
      <c r="G677" s="57" t="n">
        <v>45954</v>
      </c>
      <c r="H677" t="inlineStr">
        <is>
          <t>智能终端系列</t>
        </is>
      </c>
      <c r="I677" t="inlineStr">
        <is>
          <t>9KK30</t>
        </is>
      </c>
      <c r="J677" t="inlineStr">
        <is>
          <t>FAILURE</t>
        </is>
      </c>
      <c r="K677" t="inlineStr">
        <is>
          <t>Unplanned</t>
        </is>
      </c>
      <c r="L677" t="inlineStr">
        <is>
          <t>DRYER</t>
        </is>
      </c>
      <c r="M677" t="inlineStr">
        <is>
          <t>烘干/固化工位</t>
        </is>
      </c>
      <c r="N677" t="inlineStr">
        <is>
          <t>AUTOMATION FAILURE</t>
        </is>
      </c>
      <c r="O677" s="59" t="n">
        <v>45954.50763888889</v>
      </c>
      <c r="P677" s="59" t="n">
        <v>45954.52465277778</v>
      </c>
      <c r="Q677" s="60" t="n">
        <v>24.5</v>
      </c>
      <c r="R677" s="60" t="n">
        <v>0.9212</v>
      </c>
      <c r="S677" t="inlineStr">
        <is>
          <t>团队模拟数据（基于公开单线数据派生）</t>
        </is>
      </c>
      <c r="T677" t="inlineStr">
        <is>
          <t>SIM-v2.2-20260807-20260804</t>
        </is>
      </c>
      <c r="U677" t="inlineStr">
        <is>
          <t>https://zenodo.org/records/17855209</t>
        </is>
      </c>
      <c r="V677" t="inlineStr">
        <is>
          <t>LINE-S01-PRE-20251024</t>
        </is>
      </c>
      <c r="W677" t="inlineStr">
        <is>
          <t>已关联</t>
        </is>
      </c>
      <c r="X677" t="inlineStr">
        <is>
          <t>按班次口径判断</t>
        </is>
      </c>
      <c r="Z677" t="inlineStr">
        <is>
          <t>否</t>
        </is>
      </c>
    </row>
    <row r="678">
      <c r="A678" t="inlineStr">
        <is>
          <t>SIM-STOP-00677</t>
        </is>
      </c>
      <c r="B678" t="inlineStr">
        <is>
          <t>STOP-PRE-00226</t>
        </is>
      </c>
      <c r="C678" t="inlineStr">
        <is>
          <t>LINE-S02-PRE-20251024</t>
        </is>
      </c>
      <c r="D678" t="inlineStr">
        <is>
          <t>SHIFT-PRE-20251024</t>
        </is>
      </c>
      <c r="E678" t="inlineStr">
        <is>
          <t>LINE-S02</t>
        </is>
      </c>
      <c r="F678" t="inlineStr">
        <is>
          <t>改善前</t>
        </is>
      </c>
      <c r="G678" s="57" t="n">
        <v>45954</v>
      </c>
      <c r="H678" t="inlineStr">
        <is>
          <t>视觉设备系列</t>
        </is>
      </c>
      <c r="I678" t="inlineStr">
        <is>
          <t>9KK30</t>
        </is>
      </c>
      <c r="J678" t="inlineStr">
        <is>
          <t>FAILURE</t>
        </is>
      </c>
      <c r="K678" t="inlineStr">
        <is>
          <t>Unplanned</t>
        </is>
      </c>
      <c r="L678" t="inlineStr">
        <is>
          <t>DRYER</t>
        </is>
      </c>
      <c r="M678" t="inlineStr">
        <is>
          <t>烘干/固化工位</t>
        </is>
      </c>
      <c r="N678" t="inlineStr">
        <is>
          <t>AUTOMATION FAILURE</t>
        </is>
      </c>
      <c r="O678" s="59" t="n">
        <v>45954.52152777778</v>
      </c>
      <c r="P678" s="59" t="n">
        <v>45954.54645833333</v>
      </c>
      <c r="Q678" s="60" t="n">
        <v>35.9</v>
      </c>
      <c r="R678" s="60" t="n">
        <v>1.35</v>
      </c>
      <c r="S678" t="inlineStr">
        <is>
          <t>团队模拟数据（基于公开单线数据派生）</t>
        </is>
      </c>
      <c r="T678" t="inlineStr">
        <is>
          <t>SIM-v2.2-20260807-20260804</t>
        </is>
      </c>
      <c r="U678" t="inlineStr">
        <is>
          <t>https://zenodo.org/records/17855209</t>
        </is>
      </c>
      <c r="V678" t="inlineStr">
        <is>
          <t>LINE-S02-PRE-20251024</t>
        </is>
      </c>
      <c r="W678" t="inlineStr">
        <is>
          <t>已关联</t>
        </is>
      </c>
      <c r="X678" t="inlineStr">
        <is>
          <t>按班次口径判断</t>
        </is>
      </c>
      <c r="Z678" t="inlineStr">
        <is>
          <t>否</t>
        </is>
      </c>
    </row>
    <row r="679">
      <c r="A679" t="inlineStr">
        <is>
          <t>SIM-STOP-00678</t>
        </is>
      </c>
      <c r="B679" t="inlineStr">
        <is>
          <t>STOP-PRE-00226</t>
        </is>
      </c>
      <c r="C679" t="inlineStr">
        <is>
          <t>LINE-S03-PRE-20251024</t>
        </is>
      </c>
      <c r="D679" t="inlineStr">
        <is>
          <t>SHIFT-PRE-20251024</t>
        </is>
      </c>
      <c r="E679" t="inlineStr">
        <is>
          <t>LINE-S03</t>
        </is>
      </c>
      <c r="F679" t="inlineStr">
        <is>
          <t>改善前</t>
        </is>
      </c>
      <c r="G679" s="57" t="n">
        <v>45954</v>
      </c>
      <c r="H679" t="inlineStr">
        <is>
          <t>音频模组系列</t>
        </is>
      </c>
      <c r="I679" t="inlineStr">
        <is>
          <t>9KK30</t>
        </is>
      </c>
      <c r="J679" t="inlineStr">
        <is>
          <t>FAILURE</t>
        </is>
      </c>
      <c r="K679" t="inlineStr">
        <is>
          <t>Unplanned</t>
        </is>
      </c>
      <c r="L679" t="inlineStr">
        <is>
          <t>DRYER</t>
        </is>
      </c>
      <c r="M679" t="inlineStr">
        <is>
          <t>烘干/固化工位</t>
        </is>
      </c>
      <c r="N679" t="inlineStr">
        <is>
          <t>AUTOMATION FAILURE</t>
        </is>
      </c>
      <c r="O679" s="59" t="n">
        <v>45954.53541666667</v>
      </c>
      <c r="P679" s="59" t="n">
        <v>45954.55270833334</v>
      </c>
      <c r="Q679" s="60" t="n">
        <v>24.9</v>
      </c>
      <c r="R679" s="60" t="n">
        <v>0.9364</v>
      </c>
      <c r="S679" t="inlineStr">
        <is>
          <t>团队模拟数据（基于公开单线数据派生）</t>
        </is>
      </c>
      <c r="T679" t="inlineStr">
        <is>
          <t>SIM-v2.2-20260807-20260804</t>
        </is>
      </c>
      <c r="U679" t="inlineStr">
        <is>
          <t>https://zenodo.org/records/17855209</t>
        </is>
      </c>
      <c r="V679" t="inlineStr">
        <is>
          <t>LINE-S03-PRE-20251024</t>
        </is>
      </c>
      <c r="W679" t="inlineStr">
        <is>
          <t>已关联</t>
        </is>
      </c>
      <c r="X679" t="inlineStr">
        <is>
          <t>按班次口径判断</t>
        </is>
      </c>
      <c r="Z679" t="inlineStr">
        <is>
          <t>否</t>
        </is>
      </c>
    </row>
    <row r="680">
      <c r="A680" t="inlineStr">
        <is>
          <t>SIM-STOP-00679</t>
        </is>
      </c>
      <c r="B680" t="inlineStr">
        <is>
          <t>STOP-PRE-00227</t>
        </is>
      </c>
      <c r="C680" t="inlineStr">
        <is>
          <t>LINE-S01-PRE-20251024</t>
        </is>
      </c>
      <c r="D680" t="inlineStr">
        <is>
          <t>SHIFT-PRE-20251024</t>
        </is>
      </c>
      <c r="E680" t="inlineStr">
        <is>
          <t>LINE-S01</t>
        </is>
      </c>
      <c r="F680" t="inlineStr">
        <is>
          <t>改善前</t>
        </is>
      </c>
      <c r="G680" s="57" t="n">
        <v>45954</v>
      </c>
      <c r="H680" t="inlineStr">
        <is>
          <t>智能终端系列</t>
        </is>
      </c>
      <c r="I680" t="inlineStr">
        <is>
          <t>9KK30</t>
        </is>
      </c>
      <c r="J680" t="inlineStr">
        <is>
          <t>FAILURE</t>
        </is>
      </c>
      <c r="K680" t="inlineStr">
        <is>
          <t>Unplanned</t>
        </is>
      </c>
      <c r="L680" t="inlineStr">
        <is>
          <t>CUTTER</t>
        </is>
      </c>
      <c r="M680" t="inlineStr">
        <is>
          <t>切割/分板工位</t>
        </is>
      </c>
      <c r="N680" t="inlineStr">
        <is>
          <t>MECHANICAL FAILURE</t>
        </is>
      </c>
      <c r="O680" s="59" t="n">
        <v>45954.52847222222</v>
      </c>
      <c r="P680" s="59" t="n">
        <v>45954.53076388889</v>
      </c>
      <c r="Q680" s="60" t="n">
        <v>3.3</v>
      </c>
      <c r="R680" s="60" t="n">
        <v>0.8624000000000001</v>
      </c>
      <c r="S680" t="inlineStr">
        <is>
          <t>团队模拟数据（基于公开单线数据派生）</t>
        </is>
      </c>
      <c r="T680" t="inlineStr">
        <is>
          <t>SIM-v2.2-20260807-20260804</t>
        </is>
      </c>
      <c r="U680" t="inlineStr">
        <is>
          <t>https://zenodo.org/records/17855209</t>
        </is>
      </c>
      <c r="V680" t="inlineStr">
        <is>
          <t>LINE-S01-PRE-20251024</t>
        </is>
      </c>
      <c r="W680" t="inlineStr">
        <is>
          <t>已关联</t>
        </is>
      </c>
      <c r="X680" t="inlineStr">
        <is>
          <t>按班次口径判断</t>
        </is>
      </c>
      <c r="Z680" t="inlineStr">
        <is>
          <t>否</t>
        </is>
      </c>
    </row>
    <row r="681">
      <c r="A681" t="inlineStr">
        <is>
          <t>SIM-STOP-00680</t>
        </is>
      </c>
      <c r="B681" t="inlineStr">
        <is>
          <t>STOP-PRE-00227</t>
        </is>
      </c>
      <c r="C681" t="inlineStr">
        <is>
          <t>LINE-S02-PRE-20251024</t>
        </is>
      </c>
      <c r="D681" t="inlineStr">
        <is>
          <t>SHIFT-PRE-20251024</t>
        </is>
      </c>
      <c r="E681" t="inlineStr">
        <is>
          <t>LINE-S02</t>
        </is>
      </c>
      <c r="F681" t="inlineStr">
        <is>
          <t>改善前</t>
        </is>
      </c>
      <c r="G681" s="57" t="n">
        <v>45954</v>
      </c>
      <c r="H681" t="inlineStr">
        <is>
          <t>视觉设备系列</t>
        </is>
      </c>
      <c r="I681" t="inlineStr">
        <is>
          <t>9KK30</t>
        </is>
      </c>
      <c r="J681" t="inlineStr">
        <is>
          <t>FAILURE</t>
        </is>
      </c>
      <c r="K681" t="inlineStr">
        <is>
          <t>Unplanned</t>
        </is>
      </c>
      <c r="L681" t="inlineStr">
        <is>
          <t>CUTTER</t>
        </is>
      </c>
      <c r="M681" t="inlineStr">
        <is>
          <t>切割/分板工位</t>
        </is>
      </c>
      <c r="N681" t="inlineStr">
        <is>
          <t>MECHANICAL FAILURE</t>
        </is>
      </c>
      <c r="O681" s="59" t="n">
        <v>45954.54236111111</v>
      </c>
      <c r="P681" s="59" t="n">
        <v>45954.54701388889</v>
      </c>
      <c r="Q681" s="60" t="n">
        <v>6.7</v>
      </c>
      <c r="R681" s="60" t="n">
        <v>1.7531</v>
      </c>
      <c r="S681" t="inlineStr">
        <is>
          <t>团队模拟数据（基于公开单线数据派生）</t>
        </is>
      </c>
      <c r="T681" t="inlineStr">
        <is>
          <t>SIM-v2.2-20260807-20260804</t>
        </is>
      </c>
      <c r="U681" t="inlineStr">
        <is>
          <t>https://zenodo.org/records/17855209</t>
        </is>
      </c>
      <c r="V681" t="inlineStr">
        <is>
          <t>LINE-S02-PRE-20251024</t>
        </is>
      </c>
      <c r="W681" t="inlineStr">
        <is>
          <t>已关联</t>
        </is>
      </c>
      <c r="X681" t="inlineStr">
        <is>
          <t>按班次口径判断</t>
        </is>
      </c>
      <c r="Z681" t="inlineStr">
        <is>
          <t>否</t>
        </is>
      </c>
    </row>
    <row r="682">
      <c r="A682" t="inlineStr">
        <is>
          <t>SIM-STOP-00681</t>
        </is>
      </c>
      <c r="B682" t="inlineStr">
        <is>
          <t>STOP-PRE-00227</t>
        </is>
      </c>
      <c r="C682" t="inlineStr">
        <is>
          <t>LINE-S03-PRE-20251024</t>
        </is>
      </c>
      <c r="D682" t="inlineStr">
        <is>
          <t>SHIFT-PRE-20251024</t>
        </is>
      </c>
      <c r="E682" t="inlineStr">
        <is>
          <t>LINE-S03</t>
        </is>
      </c>
      <c r="F682" t="inlineStr">
        <is>
          <t>改善前</t>
        </is>
      </c>
      <c r="G682" s="57" t="n">
        <v>45954</v>
      </c>
      <c r="H682" t="inlineStr">
        <is>
          <t>音频模组系列</t>
        </is>
      </c>
      <c r="I682" t="inlineStr">
        <is>
          <t>9KK30</t>
        </is>
      </c>
      <c r="J682" t="inlineStr">
        <is>
          <t>FAILURE</t>
        </is>
      </c>
      <c r="K682" t="inlineStr">
        <is>
          <t>Unplanned</t>
        </is>
      </c>
      <c r="L682" t="inlineStr">
        <is>
          <t>CUTTER</t>
        </is>
      </c>
      <c r="M682" t="inlineStr">
        <is>
          <t>切割/分板工位</t>
        </is>
      </c>
      <c r="N682" t="inlineStr">
        <is>
          <t>MECHANICAL FAILURE</t>
        </is>
      </c>
      <c r="O682" s="59" t="n">
        <v>45954.55625</v>
      </c>
      <c r="P682" s="59" t="n">
        <v>45954.55881944444</v>
      </c>
      <c r="Q682" s="60" t="n">
        <v>3.7</v>
      </c>
      <c r="R682" s="60" t="n">
        <v>0.9746</v>
      </c>
      <c r="S682" t="inlineStr">
        <is>
          <t>团队模拟数据（基于公开单线数据派生）</t>
        </is>
      </c>
      <c r="T682" t="inlineStr">
        <is>
          <t>SIM-v2.2-20260807-20260804</t>
        </is>
      </c>
      <c r="U682" t="inlineStr">
        <is>
          <t>https://zenodo.org/records/17855209</t>
        </is>
      </c>
      <c r="V682" t="inlineStr">
        <is>
          <t>LINE-S03-PRE-20251024</t>
        </is>
      </c>
      <c r="W682" t="inlineStr">
        <is>
          <t>已关联</t>
        </is>
      </c>
      <c r="X682" t="inlineStr">
        <is>
          <t>按班次口径判断</t>
        </is>
      </c>
      <c r="Z682" t="inlineStr">
        <is>
          <t>否</t>
        </is>
      </c>
    </row>
    <row r="683">
      <c r="A683" t="inlineStr">
        <is>
          <t>SIM-STOP-00682</t>
        </is>
      </c>
      <c r="B683" t="inlineStr">
        <is>
          <t>STOP-PRE-00228</t>
        </is>
      </c>
      <c r="C683" t="inlineStr">
        <is>
          <t>LINE-S01-PRE-20251024</t>
        </is>
      </c>
      <c r="D683" t="inlineStr">
        <is>
          <t>SHIFT-PRE-20251024</t>
        </is>
      </c>
      <c r="E683" t="inlineStr">
        <is>
          <t>LINE-S01</t>
        </is>
      </c>
      <c r="F683" t="inlineStr">
        <is>
          <t>改善前</t>
        </is>
      </c>
      <c r="G683" s="57" t="n">
        <v>45954</v>
      </c>
      <c r="H683" t="inlineStr">
        <is>
          <t>智能终端系列</t>
        </is>
      </c>
      <c r="I683" t="inlineStr">
        <is>
          <t>9KK30</t>
        </is>
      </c>
      <c r="J683" t="inlineStr">
        <is>
          <t>OPERATIONAL</t>
        </is>
      </c>
      <c r="K683" t="inlineStr">
        <is>
          <t>Planned - Included in OEE</t>
        </is>
      </c>
      <c r="L683" t="inlineStr">
        <is>
          <t>EXTRUDER PRESS</t>
        </is>
      </c>
      <c r="M683" t="inlineStr">
        <is>
          <t>主加工工位</t>
        </is>
      </c>
      <c r="N683" t="inlineStr">
        <is>
          <t>QUALITY CONTROL</t>
        </is>
      </c>
      <c r="O683" s="59" t="n">
        <v>45954.54513888889</v>
      </c>
      <c r="P683" s="59" t="n">
        <v>45954.55006944444</v>
      </c>
      <c r="Q683" s="60" t="n">
        <v>7.1</v>
      </c>
      <c r="R683" s="60" t="n">
        <v>0.9764</v>
      </c>
      <c r="S683" t="inlineStr">
        <is>
          <t>团队模拟数据（基于公开单线数据派生）</t>
        </is>
      </c>
      <c r="T683" t="inlineStr">
        <is>
          <t>SIM-v2.2-20260807-20260804</t>
        </is>
      </c>
      <c r="U683" t="inlineStr">
        <is>
          <t>https://zenodo.org/records/17855209</t>
        </is>
      </c>
      <c r="V683" t="inlineStr">
        <is>
          <t>LINE-S01-PRE-20251024</t>
        </is>
      </c>
      <c r="W683" t="inlineStr">
        <is>
          <t>已关联</t>
        </is>
      </c>
      <c r="X683" t="inlineStr">
        <is>
          <t>按班次口径判断</t>
        </is>
      </c>
      <c r="Z683" t="inlineStr">
        <is>
          <t>否</t>
        </is>
      </c>
    </row>
    <row r="684">
      <c r="A684" t="inlineStr">
        <is>
          <t>SIM-STOP-00683</t>
        </is>
      </c>
      <c r="B684" t="inlineStr">
        <is>
          <t>STOP-PRE-00228</t>
        </is>
      </c>
      <c r="C684" t="inlineStr">
        <is>
          <t>LINE-S02-PRE-20251024</t>
        </is>
      </c>
      <c r="D684" t="inlineStr">
        <is>
          <t>SHIFT-PRE-20251024</t>
        </is>
      </c>
      <c r="E684" t="inlineStr">
        <is>
          <t>LINE-S02</t>
        </is>
      </c>
      <c r="F684" t="inlineStr">
        <is>
          <t>改善前</t>
        </is>
      </c>
      <c r="G684" s="57" t="n">
        <v>45954</v>
      </c>
      <c r="H684" t="inlineStr">
        <is>
          <t>视觉设备系列</t>
        </is>
      </c>
      <c r="I684" t="inlineStr">
        <is>
          <t>9KK30</t>
        </is>
      </c>
      <c r="J684" t="inlineStr">
        <is>
          <t>OPERATIONAL</t>
        </is>
      </c>
      <c r="K684" t="inlineStr">
        <is>
          <t>Planned - Included in OEE</t>
        </is>
      </c>
      <c r="L684" t="inlineStr">
        <is>
          <t>EXTRUDER PRESS</t>
        </is>
      </c>
      <c r="M684" t="inlineStr">
        <is>
          <t>主加工工位</t>
        </is>
      </c>
      <c r="N684" t="inlineStr">
        <is>
          <t>QUALITY CONTROL</t>
        </is>
      </c>
      <c r="O684" s="59" t="n">
        <v>45954.55902777778</v>
      </c>
      <c r="P684" s="59" t="n">
        <v>45954.56402777778</v>
      </c>
      <c r="Q684" s="60" t="n">
        <v>7.2</v>
      </c>
      <c r="R684" s="60" t="n">
        <v>0.9917</v>
      </c>
      <c r="S684" t="inlineStr">
        <is>
          <t>团队模拟数据（基于公开单线数据派生）</t>
        </is>
      </c>
      <c r="T684" t="inlineStr">
        <is>
          <t>SIM-v2.2-20260807-20260804</t>
        </is>
      </c>
      <c r="U684" t="inlineStr">
        <is>
          <t>https://zenodo.org/records/17855209</t>
        </is>
      </c>
      <c r="V684" t="inlineStr">
        <is>
          <t>LINE-S02-PRE-20251024</t>
        </is>
      </c>
      <c r="W684" t="inlineStr">
        <is>
          <t>已关联</t>
        </is>
      </c>
      <c r="X684" t="inlineStr">
        <is>
          <t>按班次口径判断</t>
        </is>
      </c>
      <c r="Z684" t="inlineStr">
        <is>
          <t>否</t>
        </is>
      </c>
    </row>
    <row r="685">
      <c r="A685" t="inlineStr">
        <is>
          <t>SIM-STOP-00684</t>
        </is>
      </c>
      <c r="B685" t="inlineStr">
        <is>
          <t>STOP-PRE-00228</t>
        </is>
      </c>
      <c r="C685" t="inlineStr">
        <is>
          <t>LINE-S03-PRE-20251024</t>
        </is>
      </c>
      <c r="D685" t="inlineStr">
        <is>
          <t>SHIFT-PRE-20251024</t>
        </is>
      </c>
      <c r="E685" t="inlineStr">
        <is>
          <t>LINE-S03</t>
        </is>
      </c>
      <c r="F685" t="inlineStr">
        <is>
          <t>改善前</t>
        </is>
      </c>
      <c r="G685" s="57" t="n">
        <v>45954</v>
      </c>
      <c r="H685" t="inlineStr">
        <is>
          <t>音频模组系列</t>
        </is>
      </c>
      <c r="I685" t="inlineStr">
        <is>
          <t>9KK30</t>
        </is>
      </c>
      <c r="J685" t="inlineStr">
        <is>
          <t>OPERATIONAL</t>
        </is>
      </c>
      <c r="K685" t="inlineStr">
        <is>
          <t>Planned - Included in OEE</t>
        </is>
      </c>
      <c r="L685" t="inlineStr">
        <is>
          <t>EXTRUDER PRESS</t>
        </is>
      </c>
      <c r="M685" t="inlineStr">
        <is>
          <t>主加工工位</t>
        </is>
      </c>
      <c r="N685" t="inlineStr">
        <is>
          <t>QUALITY CONTROL</t>
        </is>
      </c>
      <c r="O685" s="59" t="n">
        <v>45954.57291666666</v>
      </c>
      <c r="P685" s="59" t="n">
        <v>45954.578125</v>
      </c>
      <c r="Q685" s="60" t="n">
        <v>7.5</v>
      </c>
      <c r="R685" s="60" t="n">
        <v>1.0333</v>
      </c>
      <c r="S685" t="inlineStr">
        <is>
          <t>团队模拟数据（基于公开单线数据派生）</t>
        </is>
      </c>
      <c r="T685" t="inlineStr">
        <is>
          <t>SIM-v2.2-20260807-20260804</t>
        </is>
      </c>
      <c r="U685" t="inlineStr">
        <is>
          <t>https://zenodo.org/records/17855209</t>
        </is>
      </c>
      <c r="V685" t="inlineStr">
        <is>
          <t>LINE-S03-PRE-20251024</t>
        </is>
      </c>
      <c r="W685" t="inlineStr">
        <is>
          <t>已关联</t>
        </is>
      </c>
      <c r="X685" t="inlineStr">
        <is>
          <t>按班次口径判断</t>
        </is>
      </c>
      <c r="Z685" t="inlineStr">
        <is>
          <t>否</t>
        </is>
      </c>
    </row>
    <row r="686">
      <c r="A686" t="inlineStr">
        <is>
          <t>SIM-STOP-00685</t>
        </is>
      </c>
      <c r="B686" t="inlineStr">
        <is>
          <t>STOP-PRE-00229</t>
        </is>
      </c>
      <c r="C686" t="inlineStr">
        <is>
          <t>LINE-S01-PRE-20251024</t>
        </is>
      </c>
      <c r="D686" t="inlineStr">
        <is>
          <t>SHIFT-PRE-20251024</t>
        </is>
      </c>
      <c r="E686" t="inlineStr">
        <is>
          <t>LINE-S01</t>
        </is>
      </c>
      <c r="F686" t="inlineStr">
        <is>
          <t>改善前</t>
        </is>
      </c>
      <c r="G686" s="57" t="n">
        <v>45954</v>
      </c>
      <c r="H686" t="inlineStr">
        <is>
          <t>智能终端系列</t>
        </is>
      </c>
      <c r="I686" t="inlineStr">
        <is>
          <t>9KK30</t>
        </is>
      </c>
      <c r="J686" t="inlineStr">
        <is>
          <t>FAILURE</t>
        </is>
      </c>
      <c r="K686" t="inlineStr">
        <is>
          <t>Unplanned</t>
        </is>
      </c>
      <c r="L686" t="inlineStr">
        <is>
          <t>CUTTER</t>
        </is>
      </c>
      <c r="M686" t="inlineStr">
        <is>
          <t>切割/分板工位</t>
        </is>
      </c>
      <c r="N686" t="inlineStr">
        <is>
          <t>MECHANICAL FAILURE</t>
        </is>
      </c>
      <c r="O686" s="59" t="n">
        <v>45954.57569444444</v>
      </c>
      <c r="P686" s="59" t="n">
        <v>45954.57784722222</v>
      </c>
      <c r="Q686" s="60" t="n">
        <v>3.1</v>
      </c>
      <c r="R686" s="60" t="n">
        <v>0.8379</v>
      </c>
      <c r="S686" t="inlineStr">
        <is>
          <t>团队模拟数据（基于公开单线数据派生）</t>
        </is>
      </c>
      <c r="T686" t="inlineStr">
        <is>
          <t>SIM-v2.2-20260807-20260804</t>
        </is>
      </c>
      <c r="U686" t="inlineStr">
        <is>
          <t>https://zenodo.org/records/17855209</t>
        </is>
      </c>
      <c r="V686" t="inlineStr">
        <is>
          <t>LINE-S01-PRE-20251024</t>
        </is>
      </c>
      <c r="W686" t="inlineStr">
        <is>
          <t>已关联</t>
        </is>
      </c>
      <c r="X686" t="inlineStr">
        <is>
          <t>按班次口径判断</t>
        </is>
      </c>
      <c r="Z686" t="inlineStr">
        <is>
          <t>否</t>
        </is>
      </c>
    </row>
    <row r="687">
      <c r="A687" t="inlineStr">
        <is>
          <t>SIM-STOP-00686</t>
        </is>
      </c>
      <c r="B687" t="inlineStr">
        <is>
          <t>STOP-PRE-00229</t>
        </is>
      </c>
      <c r="C687" t="inlineStr">
        <is>
          <t>LINE-S02-PRE-20251024</t>
        </is>
      </c>
      <c r="D687" t="inlineStr">
        <is>
          <t>SHIFT-PRE-20251024</t>
        </is>
      </c>
      <c r="E687" t="inlineStr">
        <is>
          <t>LINE-S02</t>
        </is>
      </c>
      <c r="F687" t="inlineStr">
        <is>
          <t>改善前</t>
        </is>
      </c>
      <c r="G687" s="57" t="n">
        <v>45954</v>
      </c>
      <c r="H687" t="inlineStr">
        <is>
          <t>视觉设备系列</t>
        </is>
      </c>
      <c r="I687" t="inlineStr">
        <is>
          <t>9KK30</t>
        </is>
      </c>
      <c r="J687" t="inlineStr">
        <is>
          <t>FAILURE</t>
        </is>
      </c>
      <c r="K687" t="inlineStr">
        <is>
          <t>Unplanned</t>
        </is>
      </c>
      <c r="L687" t="inlineStr">
        <is>
          <t>CUTTER</t>
        </is>
      </c>
      <c r="M687" t="inlineStr">
        <is>
          <t>切割/分板工位</t>
        </is>
      </c>
      <c r="N687" t="inlineStr">
        <is>
          <t>MECHANICAL FAILURE</t>
        </is>
      </c>
      <c r="O687" s="59" t="n">
        <v>45954.58958333333</v>
      </c>
      <c r="P687" s="59" t="n">
        <v>45954.59395833333</v>
      </c>
      <c r="Q687" s="60" t="n">
        <v>6.3</v>
      </c>
      <c r="R687" s="60" t="n">
        <v>1.7063</v>
      </c>
      <c r="S687" t="inlineStr">
        <is>
          <t>团队模拟数据（基于公开单线数据派生）</t>
        </is>
      </c>
      <c r="T687" t="inlineStr">
        <is>
          <t>SIM-v2.2-20260807-20260804</t>
        </is>
      </c>
      <c r="U687" t="inlineStr">
        <is>
          <t>https://zenodo.org/records/17855209</t>
        </is>
      </c>
      <c r="V687" t="inlineStr">
        <is>
          <t>LINE-S02-PRE-20251024</t>
        </is>
      </c>
      <c r="W687" t="inlineStr">
        <is>
          <t>已关联</t>
        </is>
      </c>
      <c r="X687" t="inlineStr">
        <is>
          <t>按班次口径判断</t>
        </is>
      </c>
      <c r="Z687" t="inlineStr">
        <is>
          <t>否</t>
        </is>
      </c>
    </row>
    <row r="688">
      <c r="A688" t="inlineStr">
        <is>
          <t>SIM-STOP-00687</t>
        </is>
      </c>
      <c r="B688" t="inlineStr">
        <is>
          <t>STOP-PRE-00229</t>
        </is>
      </c>
      <c r="C688" t="inlineStr">
        <is>
          <t>LINE-S03-PRE-20251024</t>
        </is>
      </c>
      <c r="D688" t="inlineStr">
        <is>
          <t>SHIFT-PRE-20251024</t>
        </is>
      </c>
      <c r="E688" t="inlineStr">
        <is>
          <t>LINE-S03</t>
        </is>
      </c>
      <c r="F688" t="inlineStr">
        <is>
          <t>改善前</t>
        </is>
      </c>
      <c r="G688" s="57" t="n">
        <v>45954</v>
      </c>
      <c r="H688" t="inlineStr">
        <is>
          <t>音频模组系列</t>
        </is>
      </c>
      <c r="I688" t="inlineStr">
        <is>
          <t>9KK30</t>
        </is>
      </c>
      <c r="J688" t="inlineStr">
        <is>
          <t>FAILURE</t>
        </is>
      </c>
      <c r="K688" t="inlineStr">
        <is>
          <t>Unplanned</t>
        </is>
      </c>
      <c r="L688" t="inlineStr">
        <is>
          <t>CUTTER</t>
        </is>
      </c>
      <c r="M688" t="inlineStr">
        <is>
          <t>切割/分板工位</t>
        </is>
      </c>
      <c r="N688" t="inlineStr">
        <is>
          <t>MECHANICAL FAILURE</t>
        </is>
      </c>
      <c r="O688" s="59" t="n">
        <v>45954.60347222222</v>
      </c>
      <c r="P688" s="59" t="n">
        <v>45954.60590277778</v>
      </c>
      <c r="Q688" s="60" t="n">
        <v>3.5</v>
      </c>
      <c r="R688" s="60" t="n">
        <v>0.9473</v>
      </c>
      <c r="S688" t="inlineStr">
        <is>
          <t>团队模拟数据（基于公开单线数据派生）</t>
        </is>
      </c>
      <c r="T688" t="inlineStr">
        <is>
          <t>SIM-v2.2-20260807-20260804</t>
        </is>
      </c>
      <c r="U688" t="inlineStr">
        <is>
          <t>https://zenodo.org/records/17855209</t>
        </is>
      </c>
      <c r="V688" t="inlineStr">
        <is>
          <t>LINE-S03-PRE-20251024</t>
        </is>
      </c>
      <c r="W688" t="inlineStr">
        <is>
          <t>已关联</t>
        </is>
      </c>
      <c r="X688" t="inlineStr">
        <is>
          <t>按班次口径判断</t>
        </is>
      </c>
      <c r="Z688" t="inlineStr">
        <is>
          <t>否</t>
        </is>
      </c>
    </row>
    <row r="689">
      <c r="A689" t="inlineStr">
        <is>
          <t>SIM-STOP-00688</t>
        </is>
      </c>
      <c r="B689" t="inlineStr">
        <is>
          <t>STOP-PRE-00230</t>
        </is>
      </c>
      <c r="C689" t="inlineStr">
        <is>
          <t>LINE-S01-PRE-20251024</t>
        </is>
      </c>
      <c r="D689" t="inlineStr">
        <is>
          <t>SHIFT-PRE-20251024</t>
        </is>
      </c>
      <c r="E689" t="inlineStr">
        <is>
          <t>LINE-S01</t>
        </is>
      </c>
      <c r="F689" t="inlineStr">
        <is>
          <t>改善前</t>
        </is>
      </c>
      <c r="G689" s="57" t="n">
        <v>45954</v>
      </c>
      <c r="H689" t="inlineStr">
        <is>
          <t>智能终端系列</t>
        </is>
      </c>
      <c r="I689" t="inlineStr">
        <is>
          <t>9KK30</t>
        </is>
      </c>
      <c r="J689" t="inlineStr">
        <is>
          <t>FAILURE</t>
        </is>
      </c>
      <c r="K689" t="inlineStr">
        <is>
          <t>Unplanned</t>
        </is>
      </c>
      <c r="L689" t="inlineStr">
        <is>
          <t>LINE 52</t>
        </is>
      </c>
      <c r="M689" t="inlineStr">
        <is>
          <t>其他工位</t>
        </is>
      </c>
      <c r="N689" t="inlineStr">
        <is>
          <t>AUTOMATION FAILURE</t>
        </is>
      </c>
      <c r="O689" s="59" t="n">
        <v>45954.59861111111</v>
      </c>
      <c r="P689" s="59" t="n">
        <v>45954.60729166667</v>
      </c>
      <c r="Q689" s="60" t="n">
        <v>12.5</v>
      </c>
      <c r="R689" s="60" t="n">
        <v>0.8722</v>
      </c>
      <c r="S689" t="inlineStr">
        <is>
          <t>团队模拟数据（基于公开单线数据派生）</t>
        </is>
      </c>
      <c r="T689" t="inlineStr">
        <is>
          <t>SIM-v2.2-20260807-20260804</t>
        </is>
      </c>
      <c r="U689" t="inlineStr">
        <is>
          <t>https://zenodo.org/records/17855209</t>
        </is>
      </c>
      <c r="V689" t="inlineStr">
        <is>
          <t>LINE-S01-PRE-20251024</t>
        </is>
      </c>
      <c r="W689" t="inlineStr">
        <is>
          <t>已关联</t>
        </is>
      </c>
      <c r="X689" t="inlineStr">
        <is>
          <t>按班次口径判断</t>
        </is>
      </c>
      <c r="Z689" t="inlineStr">
        <is>
          <t>否</t>
        </is>
      </c>
    </row>
    <row r="690">
      <c r="A690" t="inlineStr">
        <is>
          <t>SIM-STOP-00689</t>
        </is>
      </c>
      <c r="B690" t="inlineStr">
        <is>
          <t>STOP-PRE-00230</t>
        </is>
      </c>
      <c r="C690" t="inlineStr">
        <is>
          <t>LINE-S02-PRE-20251024</t>
        </is>
      </c>
      <c r="D690" t="inlineStr">
        <is>
          <t>SHIFT-PRE-20251024</t>
        </is>
      </c>
      <c r="E690" t="inlineStr">
        <is>
          <t>LINE-S02</t>
        </is>
      </c>
      <c r="F690" t="inlineStr">
        <is>
          <t>改善前</t>
        </is>
      </c>
      <c r="G690" s="57" t="n">
        <v>45954</v>
      </c>
      <c r="H690" t="inlineStr">
        <is>
          <t>视觉设备系列</t>
        </is>
      </c>
      <c r="I690" t="inlineStr">
        <is>
          <t>9KK30</t>
        </is>
      </c>
      <c r="J690" t="inlineStr">
        <is>
          <t>FAILURE</t>
        </is>
      </c>
      <c r="K690" t="inlineStr">
        <is>
          <t>Unplanned</t>
        </is>
      </c>
      <c r="L690" t="inlineStr">
        <is>
          <t>LINE 52</t>
        </is>
      </c>
      <c r="M690" t="inlineStr">
        <is>
          <t>其他工位</t>
        </is>
      </c>
      <c r="N690" t="inlineStr">
        <is>
          <t>AUTOMATION FAILURE</t>
        </is>
      </c>
      <c r="O690" s="59" t="n">
        <v>45954.6125</v>
      </c>
      <c r="P690" s="59" t="n">
        <v>45954.62659722222</v>
      </c>
      <c r="Q690" s="60" t="n">
        <v>20.3</v>
      </c>
      <c r="R690" s="60" t="n">
        <v>1.4175</v>
      </c>
      <c r="S690" t="inlineStr">
        <is>
          <t>团队模拟数据（基于公开单线数据派生）</t>
        </is>
      </c>
      <c r="T690" t="inlineStr">
        <is>
          <t>SIM-v2.2-20260807-20260804</t>
        </is>
      </c>
      <c r="U690" t="inlineStr">
        <is>
          <t>https://zenodo.org/records/17855209</t>
        </is>
      </c>
      <c r="V690" t="inlineStr">
        <is>
          <t>LINE-S02-PRE-20251024</t>
        </is>
      </c>
      <c r="W690" t="inlineStr">
        <is>
          <t>已关联</t>
        </is>
      </c>
      <c r="X690" t="inlineStr">
        <is>
          <t>按班次口径判断</t>
        </is>
      </c>
      <c r="Z690" t="inlineStr">
        <is>
          <t>否</t>
        </is>
      </c>
    </row>
    <row r="691">
      <c r="A691" t="inlineStr">
        <is>
          <t>SIM-STOP-00690</t>
        </is>
      </c>
      <c r="B691" t="inlineStr">
        <is>
          <t>STOP-PRE-00230</t>
        </is>
      </c>
      <c r="C691" t="inlineStr">
        <is>
          <t>LINE-S03-PRE-20251024</t>
        </is>
      </c>
      <c r="D691" t="inlineStr">
        <is>
          <t>SHIFT-PRE-20251024</t>
        </is>
      </c>
      <c r="E691" t="inlineStr">
        <is>
          <t>LINE-S03</t>
        </is>
      </c>
      <c r="F691" t="inlineStr">
        <is>
          <t>改善前</t>
        </is>
      </c>
      <c r="G691" s="57" t="n">
        <v>45954</v>
      </c>
      <c r="H691" t="inlineStr">
        <is>
          <t>音频模组系列</t>
        </is>
      </c>
      <c r="I691" t="inlineStr">
        <is>
          <t>9KK30</t>
        </is>
      </c>
      <c r="J691" t="inlineStr">
        <is>
          <t>FAILURE</t>
        </is>
      </c>
      <c r="K691" t="inlineStr">
        <is>
          <t>Unplanned</t>
        </is>
      </c>
      <c r="L691" t="inlineStr">
        <is>
          <t>LINE 52</t>
        </is>
      </c>
      <c r="M691" t="inlineStr">
        <is>
          <t>其他工位</t>
        </is>
      </c>
      <c r="N691" t="inlineStr">
        <is>
          <t>AUTOMATION FAILURE</t>
        </is>
      </c>
      <c r="O691" s="59" t="n">
        <v>45954.62638888889</v>
      </c>
      <c r="P691" s="59" t="n">
        <v>45954.63618055556</v>
      </c>
      <c r="Q691" s="60" t="n">
        <v>14.1</v>
      </c>
      <c r="R691" s="60" t="n">
        <v>0.9854000000000001</v>
      </c>
      <c r="S691" t="inlineStr">
        <is>
          <t>团队模拟数据（基于公开单线数据派生）</t>
        </is>
      </c>
      <c r="T691" t="inlineStr">
        <is>
          <t>SIM-v2.2-20260807-20260804</t>
        </is>
      </c>
      <c r="U691" t="inlineStr">
        <is>
          <t>https://zenodo.org/records/17855209</t>
        </is>
      </c>
      <c r="V691" t="inlineStr">
        <is>
          <t>LINE-S03-PRE-20251024</t>
        </is>
      </c>
      <c r="W691" t="inlineStr">
        <is>
          <t>已关联</t>
        </is>
      </c>
      <c r="X691" t="inlineStr">
        <is>
          <t>按班次口径判断</t>
        </is>
      </c>
      <c r="Z691" t="inlineStr">
        <is>
          <t>否</t>
        </is>
      </c>
    </row>
    <row r="692">
      <c r="A692" t="inlineStr">
        <is>
          <t>SIM-STOP-00691</t>
        </is>
      </c>
      <c r="B692" t="inlineStr">
        <is>
          <t>STOP-PRE-00231</t>
        </is>
      </c>
      <c r="C692" t="inlineStr">
        <is>
          <t>LINE-S01-PRE-20251024</t>
        </is>
      </c>
      <c r="D692" t="inlineStr">
        <is>
          <t>SHIFT-PRE-20251024</t>
        </is>
      </c>
      <c r="E692" t="inlineStr">
        <is>
          <t>LINE-S01</t>
        </is>
      </c>
      <c r="F692" t="inlineStr">
        <is>
          <t>改善前</t>
        </is>
      </c>
      <c r="G692" s="57" t="n">
        <v>45954</v>
      </c>
      <c r="H692" t="inlineStr">
        <is>
          <t>智能终端系列</t>
        </is>
      </c>
      <c r="I692" t="inlineStr">
        <is>
          <t>9KK30</t>
        </is>
      </c>
      <c r="J692" t="inlineStr">
        <is>
          <t>MATERIALS</t>
        </is>
      </c>
      <c r="K692" t="inlineStr">
        <is>
          <t>Unplanned</t>
        </is>
      </c>
      <c r="L692" t="inlineStr">
        <is>
          <t>HACKING STATION</t>
        </is>
      </c>
      <c r="M692" t="inlineStr">
        <is>
          <t>上下料工位</t>
        </is>
      </c>
      <c r="N692" t="inlineStr">
        <is>
          <t>MANUAL BRICK HANDLING</t>
        </is>
      </c>
      <c r="O692" s="59" t="n">
        <v>45954.62708333333</v>
      </c>
      <c r="P692" s="59" t="n">
        <v>45954.63645833333</v>
      </c>
      <c r="Q692" s="60" t="n">
        <v>13.5</v>
      </c>
      <c r="R692" s="60" t="n">
        <v>0.9065</v>
      </c>
      <c r="S692" t="inlineStr">
        <is>
          <t>团队模拟数据（基于公开单线数据派生）</t>
        </is>
      </c>
      <c r="T692" t="inlineStr">
        <is>
          <t>SIM-v2.2-20260807-20260804</t>
        </is>
      </c>
      <c r="U692" t="inlineStr">
        <is>
          <t>https://zenodo.org/records/17855209</t>
        </is>
      </c>
      <c r="V692" t="inlineStr">
        <is>
          <t>LINE-S01-PRE-20251024</t>
        </is>
      </c>
      <c r="W692" t="inlineStr">
        <is>
          <t>已关联</t>
        </is>
      </c>
      <c r="X692" t="inlineStr">
        <is>
          <t>按班次口径判断</t>
        </is>
      </c>
      <c r="Z692" t="inlineStr">
        <is>
          <t>否</t>
        </is>
      </c>
    </row>
    <row r="693">
      <c r="A693" t="inlineStr">
        <is>
          <t>SIM-STOP-00692</t>
        </is>
      </c>
      <c r="B693" t="inlineStr">
        <is>
          <t>STOP-PRE-00231</t>
        </is>
      </c>
      <c r="C693" t="inlineStr">
        <is>
          <t>LINE-S02-PRE-20251024</t>
        </is>
      </c>
      <c r="D693" t="inlineStr">
        <is>
          <t>SHIFT-PRE-20251024</t>
        </is>
      </c>
      <c r="E693" t="inlineStr">
        <is>
          <t>LINE-S02</t>
        </is>
      </c>
      <c r="F693" t="inlineStr">
        <is>
          <t>改善前</t>
        </is>
      </c>
      <c r="G693" s="57" t="n">
        <v>45954</v>
      </c>
      <c r="H693" t="inlineStr">
        <is>
          <t>视觉设备系列</t>
        </is>
      </c>
      <c r="I693" t="inlineStr">
        <is>
          <t>9KK30</t>
        </is>
      </c>
      <c r="J693" t="inlineStr">
        <is>
          <t>MATERIALS</t>
        </is>
      </c>
      <c r="K693" t="inlineStr">
        <is>
          <t>Unplanned</t>
        </is>
      </c>
      <c r="L693" t="inlineStr">
        <is>
          <t>HACKING STATION</t>
        </is>
      </c>
      <c r="M693" t="inlineStr">
        <is>
          <t>上下料工位</t>
        </is>
      </c>
      <c r="N693" t="inlineStr">
        <is>
          <t>MANUAL BRICK HANDLING</t>
        </is>
      </c>
      <c r="O693" s="59" t="n">
        <v>45954.64097222222</v>
      </c>
      <c r="P693" s="59" t="n">
        <v>45954.65472222222</v>
      </c>
      <c r="Q693" s="60" t="n">
        <v>19.8</v>
      </c>
      <c r="R693" s="60" t="n">
        <v>1.3275</v>
      </c>
      <c r="S693" t="inlineStr">
        <is>
          <t>团队模拟数据（基于公开单线数据派生）</t>
        </is>
      </c>
      <c r="T693" t="inlineStr">
        <is>
          <t>SIM-v2.2-20260807-20260804</t>
        </is>
      </c>
      <c r="U693" t="inlineStr">
        <is>
          <t>https://zenodo.org/records/17855209</t>
        </is>
      </c>
      <c r="V693" t="inlineStr">
        <is>
          <t>LINE-S02-PRE-20251024</t>
        </is>
      </c>
      <c r="W693" t="inlineStr">
        <is>
          <t>已关联</t>
        </is>
      </c>
      <c r="X693" t="inlineStr">
        <is>
          <t>按班次口径判断</t>
        </is>
      </c>
      <c r="Z693" t="inlineStr">
        <is>
          <t>否</t>
        </is>
      </c>
    </row>
    <row r="694">
      <c r="A694" t="inlineStr">
        <is>
          <t>SIM-STOP-00693</t>
        </is>
      </c>
      <c r="B694" t="inlineStr">
        <is>
          <t>STOP-PRE-00231</t>
        </is>
      </c>
      <c r="C694" t="inlineStr">
        <is>
          <t>LINE-S03-PRE-20251024</t>
        </is>
      </c>
      <c r="D694" t="inlineStr">
        <is>
          <t>SHIFT-PRE-20251024</t>
        </is>
      </c>
      <c r="E694" t="inlineStr">
        <is>
          <t>LINE-S03</t>
        </is>
      </c>
      <c r="F694" t="inlineStr">
        <is>
          <t>改善前</t>
        </is>
      </c>
      <c r="G694" s="57" t="n">
        <v>45954</v>
      </c>
      <c r="H694" t="inlineStr">
        <is>
          <t>音频模组系列</t>
        </is>
      </c>
      <c r="I694" t="inlineStr">
        <is>
          <t>9KK30</t>
        </is>
      </c>
      <c r="J694" t="inlineStr">
        <is>
          <t>MATERIALS</t>
        </is>
      </c>
      <c r="K694" t="inlineStr">
        <is>
          <t>Unplanned</t>
        </is>
      </c>
      <c r="L694" t="inlineStr">
        <is>
          <t>HACKING STATION</t>
        </is>
      </c>
      <c r="M694" t="inlineStr">
        <is>
          <t>上下料工位</t>
        </is>
      </c>
      <c r="N694" t="inlineStr">
        <is>
          <t>MANUAL BRICK HANDLING</t>
        </is>
      </c>
      <c r="O694" s="59" t="n">
        <v>45954.65486111111</v>
      </c>
      <c r="P694" s="59" t="n">
        <v>45954.66694444444</v>
      </c>
      <c r="Q694" s="60" t="n">
        <v>17.4</v>
      </c>
      <c r="R694" s="60" t="n">
        <v>1.1669</v>
      </c>
      <c r="S694" t="inlineStr">
        <is>
          <t>团队模拟数据（基于公开单线数据派生）</t>
        </is>
      </c>
      <c r="T694" t="inlineStr">
        <is>
          <t>SIM-v2.2-20260807-20260804</t>
        </is>
      </c>
      <c r="U694" t="inlineStr">
        <is>
          <t>https://zenodo.org/records/17855209</t>
        </is>
      </c>
      <c r="V694" t="inlineStr">
        <is>
          <t>LINE-S03-PRE-20251024</t>
        </is>
      </c>
      <c r="W694" t="inlineStr">
        <is>
          <t>已关联</t>
        </is>
      </c>
      <c r="X694" t="inlineStr">
        <is>
          <t>按班次口径判断</t>
        </is>
      </c>
      <c r="Z694" t="inlineStr">
        <is>
          <t>否</t>
        </is>
      </c>
    </row>
    <row r="695">
      <c r="A695" t="inlineStr">
        <is>
          <t>SIM-STOP-00694</t>
        </is>
      </c>
      <c r="B695" t="inlineStr">
        <is>
          <t>STOP-PRE-00232</t>
        </is>
      </c>
      <c r="C695" t="inlineStr">
        <is>
          <t>LINE-S01-PRE-20251024</t>
        </is>
      </c>
      <c r="D695" t="inlineStr">
        <is>
          <t>SHIFT-PRE-20251024</t>
        </is>
      </c>
      <c r="E695" t="inlineStr">
        <is>
          <t>LINE-S01</t>
        </is>
      </c>
      <c r="F695" t="inlineStr">
        <is>
          <t>改善前</t>
        </is>
      </c>
      <c r="G695" s="57" t="n">
        <v>45954</v>
      </c>
      <c r="H695" t="inlineStr">
        <is>
          <t>智能终端系列</t>
        </is>
      </c>
      <c r="I695" t="inlineStr">
        <is>
          <t>9KK30</t>
        </is>
      </c>
      <c r="J695" t="inlineStr">
        <is>
          <t>MATERIALS</t>
        </is>
      </c>
      <c r="K695" t="inlineStr">
        <is>
          <t>Unplanned</t>
        </is>
      </c>
      <c r="L695" t="inlineStr">
        <is>
          <t>HACKING STATION</t>
        </is>
      </c>
      <c r="M695" t="inlineStr">
        <is>
          <t>上下料工位</t>
        </is>
      </c>
      <c r="N695" t="inlineStr">
        <is>
          <t>MANUAL BRICK HANDLING</t>
        </is>
      </c>
      <c r="O695" s="59" t="n">
        <v>45954.65347222222</v>
      </c>
      <c r="P695" s="59" t="n">
        <v>45954.65659722222</v>
      </c>
      <c r="Q695" s="60" t="n">
        <v>4.5</v>
      </c>
      <c r="R695" s="60" t="n">
        <v>0.8477</v>
      </c>
      <c r="S695" t="inlineStr">
        <is>
          <t>团队模拟数据（基于公开单线数据派生）</t>
        </is>
      </c>
      <c r="T695" t="inlineStr">
        <is>
          <t>SIM-v2.2-20260807-20260804</t>
        </is>
      </c>
      <c r="U695" t="inlineStr">
        <is>
          <t>https://zenodo.org/records/17855209</t>
        </is>
      </c>
      <c r="V695" t="inlineStr">
        <is>
          <t>LINE-S01-PRE-20251024</t>
        </is>
      </c>
      <c r="W695" t="inlineStr">
        <is>
          <t>已关联</t>
        </is>
      </c>
      <c r="X695" t="inlineStr">
        <is>
          <t>按班次口径判断</t>
        </is>
      </c>
      <c r="Z695" t="inlineStr">
        <is>
          <t>否</t>
        </is>
      </c>
    </row>
    <row r="696">
      <c r="A696" t="inlineStr">
        <is>
          <t>SIM-STOP-00695</t>
        </is>
      </c>
      <c r="B696" t="inlineStr">
        <is>
          <t>STOP-PRE-00232</t>
        </is>
      </c>
      <c r="C696" t="inlineStr">
        <is>
          <t>LINE-S02-PRE-20251024</t>
        </is>
      </c>
      <c r="D696" t="inlineStr">
        <is>
          <t>SHIFT-PRE-20251024</t>
        </is>
      </c>
      <c r="E696" t="inlineStr">
        <is>
          <t>LINE-S02</t>
        </is>
      </c>
      <c r="F696" t="inlineStr">
        <is>
          <t>改善前</t>
        </is>
      </c>
      <c r="G696" s="57" t="n">
        <v>45954</v>
      </c>
      <c r="H696" t="inlineStr">
        <is>
          <t>视觉设备系列</t>
        </is>
      </c>
      <c r="I696" t="inlineStr">
        <is>
          <t>9KK30</t>
        </is>
      </c>
      <c r="J696" t="inlineStr">
        <is>
          <t>MATERIALS</t>
        </is>
      </c>
      <c r="K696" t="inlineStr">
        <is>
          <t>Unplanned</t>
        </is>
      </c>
      <c r="L696" t="inlineStr">
        <is>
          <t>HACKING STATION</t>
        </is>
      </c>
      <c r="M696" t="inlineStr">
        <is>
          <t>上下料工位</t>
        </is>
      </c>
      <c r="N696" t="inlineStr">
        <is>
          <t>MANUAL BRICK HANDLING</t>
        </is>
      </c>
      <c r="O696" s="59" t="n">
        <v>45954.66736111111</v>
      </c>
      <c r="P696" s="59" t="n">
        <v>45954.67243055555</v>
      </c>
      <c r="Q696" s="60" t="n">
        <v>7.3</v>
      </c>
      <c r="R696" s="60" t="n">
        <v>1.38</v>
      </c>
      <c r="S696" t="inlineStr">
        <is>
          <t>团队模拟数据（基于公开单线数据派生）</t>
        </is>
      </c>
      <c r="T696" t="inlineStr">
        <is>
          <t>SIM-v2.2-20260807-20260804</t>
        </is>
      </c>
      <c r="U696" t="inlineStr">
        <is>
          <t>https://zenodo.org/records/17855209</t>
        </is>
      </c>
      <c r="V696" t="inlineStr">
        <is>
          <t>LINE-S02-PRE-20251024</t>
        </is>
      </c>
      <c r="W696" t="inlineStr">
        <is>
          <t>已关联</t>
        </is>
      </c>
      <c r="X696" t="inlineStr">
        <is>
          <t>按班次口径判断</t>
        </is>
      </c>
      <c r="Z696" t="inlineStr">
        <is>
          <t>否</t>
        </is>
      </c>
    </row>
    <row r="697">
      <c r="A697" t="inlineStr">
        <is>
          <t>SIM-STOP-00696</t>
        </is>
      </c>
      <c r="B697" t="inlineStr">
        <is>
          <t>STOP-PRE-00232</t>
        </is>
      </c>
      <c r="C697" t="inlineStr">
        <is>
          <t>LINE-S03-PRE-20251024</t>
        </is>
      </c>
      <c r="D697" t="inlineStr">
        <is>
          <t>SHIFT-PRE-20251024</t>
        </is>
      </c>
      <c r="E697" t="inlineStr">
        <is>
          <t>LINE-S03</t>
        </is>
      </c>
      <c r="F697" t="inlineStr">
        <is>
          <t>改善前</t>
        </is>
      </c>
      <c r="G697" s="57" t="n">
        <v>45954</v>
      </c>
      <c r="H697" t="inlineStr">
        <is>
          <t>音频模组系列</t>
        </is>
      </c>
      <c r="I697" t="inlineStr">
        <is>
          <t>9KK30</t>
        </is>
      </c>
      <c r="J697" t="inlineStr">
        <is>
          <t>MATERIALS</t>
        </is>
      </c>
      <c r="K697" t="inlineStr">
        <is>
          <t>Unplanned</t>
        </is>
      </c>
      <c r="L697" t="inlineStr">
        <is>
          <t>HACKING STATION</t>
        </is>
      </c>
      <c r="M697" t="inlineStr">
        <is>
          <t>上下料工位</t>
        </is>
      </c>
      <c r="N697" t="inlineStr">
        <is>
          <t>MANUAL BRICK HANDLING</t>
        </is>
      </c>
      <c r="O697" s="59" t="n">
        <v>45954.68125</v>
      </c>
      <c r="P697" s="59" t="n">
        <v>45954.68527777777</v>
      </c>
      <c r="Q697" s="60" t="n">
        <v>5.8</v>
      </c>
      <c r="R697" s="60" t="n">
        <v>1.0924</v>
      </c>
      <c r="S697" t="inlineStr">
        <is>
          <t>团队模拟数据（基于公开单线数据派生）</t>
        </is>
      </c>
      <c r="T697" t="inlineStr">
        <is>
          <t>SIM-v2.2-20260807-20260804</t>
        </is>
      </c>
      <c r="U697" t="inlineStr">
        <is>
          <t>https://zenodo.org/records/17855209</t>
        </is>
      </c>
      <c r="V697" t="inlineStr">
        <is>
          <t>LINE-S03-PRE-20251024</t>
        </is>
      </c>
      <c r="W697" t="inlineStr">
        <is>
          <t>已关联</t>
        </is>
      </c>
      <c r="X697" t="inlineStr">
        <is>
          <t>按班次口径判断</t>
        </is>
      </c>
      <c r="Z697" t="inlineStr">
        <is>
          <t>否</t>
        </is>
      </c>
    </row>
    <row r="698">
      <c r="A698" t="inlineStr">
        <is>
          <t>SIM-STOP-00697</t>
        </is>
      </c>
      <c r="B698" t="inlineStr">
        <is>
          <t>STOP-PRE-00233</t>
        </is>
      </c>
      <c r="C698" t="inlineStr">
        <is>
          <t>LINE-S01-PRE-20251024</t>
        </is>
      </c>
      <c r="D698" t="inlineStr">
        <is>
          <t>SHIFT-PRE-20251024</t>
        </is>
      </c>
      <c r="E698" t="inlineStr">
        <is>
          <t>LINE-S01</t>
        </is>
      </c>
      <c r="F698" t="inlineStr">
        <is>
          <t>改善前</t>
        </is>
      </c>
      <c r="G698" s="57" t="n">
        <v>45954</v>
      </c>
      <c r="H698" t="inlineStr">
        <is>
          <t>智能终端系列</t>
        </is>
      </c>
      <c r="I698" t="inlineStr">
        <is>
          <t>9KK30</t>
        </is>
      </c>
      <c r="J698" t="inlineStr">
        <is>
          <t>SETUPS-CHANGEOVERS</t>
        </is>
      </c>
      <c r="K698" t="inlineStr">
        <is>
          <t>Planned - Included in OEE</t>
        </is>
      </c>
      <c r="L698" t="inlineStr">
        <is>
          <t>HACKING STATION</t>
        </is>
      </c>
      <c r="M698" t="inlineStr">
        <is>
          <t>上下料工位</t>
        </is>
      </c>
      <c r="N698" t="inlineStr">
        <is>
          <t>MATERIAL CHANGEOVER</t>
        </is>
      </c>
      <c r="O698" s="59" t="n">
        <v>45954.66736111111</v>
      </c>
      <c r="P698" s="59" t="n">
        <v>45954.67854166667</v>
      </c>
      <c r="Q698" s="60" t="n">
        <v>16.1</v>
      </c>
      <c r="R698" s="60" t="n">
        <v>0.9604</v>
      </c>
      <c r="S698" t="inlineStr">
        <is>
          <t>团队模拟数据（基于公开单线数据派生）</t>
        </is>
      </c>
      <c r="T698" t="inlineStr">
        <is>
          <t>SIM-v2.2-20260807-20260804</t>
        </is>
      </c>
      <c r="U698" t="inlineStr">
        <is>
          <t>https://zenodo.org/records/17855209</t>
        </is>
      </c>
      <c r="V698" t="inlineStr">
        <is>
          <t>LINE-S01-PRE-20251024</t>
        </is>
      </c>
      <c r="W698" t="inlineStr">
        <is>
          <t>已关联</t>
        </is>
      </c>
      <c r="X698" t="inlineStr">
        <is>
          <t>按班次口径判断</t>
        </is>
      </c>
      <c r="Z698" t="inlineStr">
        <is>
          <t>是</t>
        </is>
      </c>
      <c r="AA698">
        <f>IFERROR(VLOOKUP(N698,'18_换产标准_模拟'!$B$2:$F$4,3,FALSE),"")</f>
        <v/>
      </c>
      <c r="AB698">
        <f>IFERROR(MAX(Q698-AA698,0),"")</f>
        <v/>
      </c>
      <c r="AC698">
        <f>IFERROR(IF(AB698=0,"达标",IF(AB698&lt;=VLOOKUP(N698,'18_换产标准_模拟'!$B$2:$F$4,4,FALSE)-VLOOKUP(N698,'18_换产标准_模拟'!$B$2:$F$4,3,FALSE),"轻微超时",IF(AB698&lt;=VLOOKUP(N698,'18_换产标准_模拟'!$B$2:$F$4,5,FALSE)-VLOOKUP(N698,'18_换产标准_模拟'!$B$2:$F$4,3,FALSE),"超时","严重超时"))),"")</f>
        <v/>
      </c>
      <c r="AD698">
        <f>IFERROR(INDEX('18_换产标准_模拟'!$A$2:$A$4,MATCH(N698,'18_换产标准_模拟'!$B$2:$B$4,0)),"")</f>
        <v/>
      </c>
      <c r="AE698" t="inlineStr">
        <is>
          <t>团队模拟数据</t>
        </is>
      </c>
    </row>
    <row r="699">
      <c r="A699" t="inlineStr">
        <is>
          <t>SIM-STOP-00698</t>
        </is>
      </c>
      <c r="B699" t="inlineStr">
        <is>
          <t>STOP-PRE-00233</t>
        </is>
      </c>
      <c r="C699" t="inlineStr">
        <is>
          <t>LINE-S02-PRE-20251024</t>
        </is>
      </c>
      <c r="D699" t="inlineStr">
        <is>
          <t>SHIFT-PRE-20251024</t>
        </is>
      </c>
      <c r="E699" t="inlineStr">
        <is>
          <t>LINE-S02</t>
        </is>
      </c>
      <c r="F699" t="inlineStr">
        <is>
          <t>改善前</t>
        </is>
      </c>
      <c r="G699" s="57" t="n">
        <v>45954</v>
      </c>
      <c r="H699" t="inlineStr">
        <is>
          <t>视觉设备系列</t>
        </is>
      </c>
      <c r="I699" t="inlineStr">
        <is>
          <t>9KK30</t>
        </is>
      </c>
      <c r="J699" t="inlineStr">
        <is>
          <t>SETUPS-CHANGEOVERS</t>
        </is>
      </c>
      <c r="K699" t="inlineStr">
        <is>
          <t>Planned - Included in OEE</t>
        </is>
      </c>
      <c r="L699" t="inlineStr">
        <is>
          <t>HACKING STATION</t>
        </is>
      </c>
      <c r="M699" t="inlineStr">
        <is>
          <t>上下料工位</t>
        </is>
      </c>
      <c r="N699" t="inlineStr">
        <is>
          <t>MATERIAL CHANGEOVER</t>
        </is>
      </c>
      <c r="O699" s="59" t="n">
        <v>45954.68125</v>
      </c>
      <c r="P699" s="59" t="n">
        <v>45954.69263888889</v>
      </c>
      <c r="Q699" s="60" t="n">
        <v>16.4</v>
      </c>
      <c r="R699" s="60" t="n">
        <v>0.9747</v>
      </c>
      <c r="S699" t="inlineStr">
        <is>
          <t>团队模拟数据（基于公开单线数据派生）</t>
        </is>
      </c>
      <c r="T699" t="inlineStr">
        <is>
          <t>SIM-v2.2-20260807-20260804</t>
        </is>
      </c>
      <c r="U699" t="inlineStr">
        <is>
          <t>https://zenodo.org/records/17855209</t>
        </is>
      </c>
      <c r="V699" t="inlineStr">
        <is>
          <t>LINE-S02-PRE-20251024</t>
        </is>
      </c>
      <c r="W699" t="inlineStr">
        <is>
          <t>已关联</t>
        </is>
      </c>
      <c r="X699" t="inlineStr">
        <is>
          <t>按班次口径判断</t>
        </is>
      </c>
      <c r="Z699" t="inlineStr">
        <is>
          <t>是</t>
        </is>
      </c>
      <c r="AA699">
        <f>IFERROR(VLOOKUP(N699,'18_换产标准_模拟'!$B$2:$F$4,3,FALSE),"")</f>
        <v/>
      </c>
      <c r="AB699">
        <f>IFERROR(MAX(Q699-AA699,0),"")</f>
        <v/>
      </c>
      <c r="AC699">
        <f>IFERROR(IF(AB699=0,"达标",IF(AB699&lt;=VLOOKUP(N699,'18_换产标准_模拟'!$B$2:$F$4,4,FALSE)-VLOOKUP(N699,'18_换产标准_模拟'!$B$2:$F$4,3,FALSE),"轻微超时",IF(AB699&lt;=VLOOKUP(N699,'18_换产标准_模拟'!$B$2:$F$4,5,FALSE)-VLOOKUP(N699,'18_换产标准_模拟'!$B$2:$F$4,3,FALSE),"超时","严重超时"))),"")</f>
        <v/>
      </c>
      <c r="AD699">
        <f>IFERROR(INDEX('18_换产标准_模拟'!$A$2:$A$4,MATCH(N699,'18_换产标准_模拟'!$B$2:$B$4,0)),"")</f>
        <v/>
      </c>
      <c r="AE699" t="inlineStr">
        <is>
          <t>团队模拟数据</t>
        </is>
      </c>
    </row>
    <row r="700">
      <c r="A700" t="inlineStr">
        <is>
          <t>SIM-STOP-00699</t>
        </is>
      </c>
      <c r="B700" t="inlineStr">
        <is>
          <t>STOP-PRE-00233</t>
        </is>
      </c>
      <c r="C700" t="inlineStr">
        <is>
          <t>LINE-S03-PRE-20251024</t>
        </is>
      </c>
      <c r="D700" t="inlineStr">
        <is>
          <t>SHIFT-PRE-20251024</t>
        </is>
      </c>
      <c r="E700" t="inlineStr">
        <is>
          <t>LINE-S03</t>
        </is>
      </c>
      <c r="F700" t="inlineStr">
        <is>
          <t>改善前</t>
        </is>
      </c>
      <c r="G700" s="57" t="n">
        <v>45954</v>
      </c>
      <c r="H700" t="inlineStr">
        <is>
          <t>音频模组系列</t>
        </is>
      </c>
      <c r="I700" t="inlineStr">
        <is>
          <t>9KK30</t>
        </is>
      </c>
      <c r="J700" t="inlineStr">
        <is>
          <t>SETUPS-CHANGEOVERS</t>
        </is>
      </c>
      <c r="K700" t="inlineStr">
        <is>
          <t>Planned - Included in OEE</t>
        </is>
      </c>
      <c r="L700" t="inlineStr">
        <is>
          <t>HACKING STATION</t>
        </is>
      </c>
      <c r="M700" t="inlineStr">
        <is>
          <t>上下料工位</t>
        </is>
      </c>
      <c r="N700" t="inlineStr">
        <is>
          <t>MATERIAL CHANGEOVER</t>
        </is>
      </c>
      <c r="O700" s="59" t="n">
        <v>45954.69513888889</v>
      </c>
      <c r="P700" s="59" t="n">
        <v>45954.70868055556</v>
      </c>
      <c r="Q700" s="60" t="n">
        <v>19.5</v>
      </c>
      <c r="R700" s="60" t="n">
        <v>1.159</v>
      </c>
      <c r="S700" t="inlineStr">
        <is>
          <t>团队模拟数据（基于公开单线数据派生）</t>
        </is>
      </c>
      <c r="T700" t="inlineStr">
        <is>
          <t>SIM-v2.2-20260807-20260804</t>
        </is>
      </c>
      <c r="U700" t="inlineStr">
        <is>
          <t>https://zenodo.org/records/17855209</t>
        </is>
      </c>
      <c r="V700" t="inlineStr">
        <is>
          <t>LINE-S03-PRE-20251024</t>
        </is>
      </c>
      <c r="W700" t="inlineStr">
        <is>
          <t>已关联</t>
        </is>
      </c>
      <c r="X700" t="inlineStr">
        <is>
          <t>按班次口径判断</t>
        </is>
      </c>
      <c r="Z700" t="inlineStr">
        <is>
          <t>是</t>
        </is>
      </c>
      <c r="AA700">
        <f>IFERROR(VLOOKUP(N700,'18_换产标准_模拟'!$B$2:$F$4,3,FALSE),"")</f>
        <v/>
      </c>
      <c r="AB700">
        <f>IFERROR(MAX(Q700-AA700,0),"")</f>
        <v/>
      </c>
      <c r="AC700">
        <f>IFERROR(IF(AB700=0,"达标",IF(AB700&lt;=VLOOKUP(N700,'18_换产标准_模拟'!$B$2:$F$4,4,FALSE)-VLOOKUP(N700,'18_换产标准_模拟'!$B$2:$F$4,3,FALSE),"轻微超时",IF(AB700&lt;=VLOOKUP(N700,'18_换产标准_模拟'!$B$2:$F$4,5,FALSE)-VLOOKUP(N700,'18_换产标准_模拟'!$B$2:$F$4,3,FALSE),"超时","严重超时"))),"")</f>
        <v/>
      </c>
      <c r="AD700">
        <f>IFERROR(INDEX('18_换产标准_模拟'!$A$2:$A$4,MATCH(N700,'18_换产标准_模拟'!$B$2:$B$4,0)),"")</f>
        <v/>
      </c>
      <c r="AE700" t="inlineStr">
        <is>
          <t>团队模拟数据</t>
        </is>
      </c>
    </row>
    <row r="701">
      <c r="A701" t="inlineStr">
        <is>
          <t>SIM-STOP-00700</t>
        </is>
      </c>
      <c r="B701" t="inlineStr">
        <is>
          <t>STOP-PRE-00234</t>
        </is>
      </c>
      <c r="C701" t="inlineStr">
        <is>
          <t>LINE-S01-PRE-20251024</t>
        </is>
      </c>
      <c r="D701" t="inlineStr">
        <is>
          <t>SHIFT-PRE-20251024</t>
        </is>
      </c>
      <c r="E701" t="inlineStr">
        <is>
          <t>LINE-S01</t>
        </is>
      </c>
      <c r="F701" t="inlineStr">
        <is>
          <t>改善前</t>
        </is>
      </c>
      <c r="G701" s="57" t="n">
        <v>45954</v>
      </c>
      <c r="H701" t="inlineStr">
        <is>
          <t>智能终端系列</t>
        </is>
      </c>
      <c r="I701" t="inlineStr">
        <is>
          <t>9KK30</t>
        </is>
      </c>
      <c r="J701" t="inlineStr">
        <is>
          <t>SETUPS-CHANGEOVERS</t>
        </is>
      </c>
      <c r="K701" t="inlineStr">
        <is>
          <t>Unplanned</t>
        </is>
      </c>
      <c r="L701" t="inlineStr">
        <is>
          <t>HACKING STATION</t>
        </is>
      </c>
      <c r="M701" t="inlineStr">
        <is>
          <t>上下料工位</t>
        </is>
      </c>
      <c r="N701" t="inlineStr">
        <is>
          <t>OTHER CALIBRATION</t>
        </is>
      </c>
      <c r="O701" s="59" t="n">
        <v>45954.68680555555</v>
      </c>
      <c r="P701" s="59" t="n">
        <v>45954.69243055556</v>
      </c>
      <c r="Q701" s="60" t="n">
        <v>8.1</v>
      </c>
      <c r="R701" s="60" t="n">
        <v>0.9163</v>
      </c>
      <c r="S701" t="inlineStr">
        <is>
          <t>团队模拟数据（基于公开单线数据派生）</t>
        </is>
      </c>
      <c r="T701" t="inlineStr">
        <is>
          <t>SIM-v2.2-20260807-20260804</t>
        </is>
      </c>
      <c r="U701" t="inlineStr">
        <is>
          <t>https://zenodo.org/records/17855209</t>
        </is>
      </c>
      <c r="V701" t="inlineStr">
        <is>
          <t>LINE-S01-PRE-20251024</t>
        </is>
      </c>
      <c r="W701" t="inlineStr">
        <is>
          <t>已关联</t>
        </is>
      </c>
      <c r="X701" t="inlineStr">
        <is>
          <t>按班次口径判断</t>
        </is>
      </c>
      <c r="Z701" t="inlineStr">
        <is>
          <t>是</t>
        </is>
      </c>
      <c r="AA701">
        <f>IFERROR(VLOOKUP(N701,'18_换产标准_模拟'!$B$2:$F$4,3,FALSE),"")</f>
        <v/>
      </c>
      <c r="AB701">
        <f>IFERROR(MAX(Q701-AA701,0),"")</f>
        <v/>
      </c>
      <c r="AC701">
        <f>IFERROR(IF(AB701=0,"达标",IF(AB701&lt;=VLOOKUP(N701,'18_换产标准_模拟'!$B$2:$F$4,4,FALSE)-VLOOKUP(N701,'18_换产标准_模拟'!$B$2:$F$4,3,FALSE),"轻微超时",IF(AB701&lt;=VLOOKUP(N701,'18_换产标准_模拟'!$B$2:$F$4,5,FALSE)-VLOOKUP(N701,'18_换产标准_模拟'!$B$2:$F$4,3,FALSE),"超时","严重超时"))),"")</f>
        <v/>
      </c>
      <c r="AD701">
        <f>IFERROR(INDEX('18_换产标准_模拟'!$A$2:$A$4,MATCH(N701,'18_换产标准_模拟'!$B$2:$B$4,0)),"")</f>
        <v/>
      </c>
      <c r="AE701" t="inlineStr">
        <is>
          <t>团队模拟数据</t>
        </is>
      </c>
    </row>
    <row r="702">
      <c r="A702" t="inlineStr">
        <is>
          <t>SIM-STOP-00701</t>
        </is>
      </c>
      <c r="B702" t="inlineStr">
        <is>
          <t>STOP-PRE-00234</t>
        </is>
      </c>
      <c r="C702" t="inlineStr">
        <is>
          <t>LINE-S02-PRE-20251024</t>
        </is>
      </c>
      <c r="D702" t="inlineStr">
        <is>
          <t>SHIFT-PRE-20251024</t>
        </is>
      </c>
      <c r="E702" t="inlineStr">
        <is>
          <t>LINE-S02</t>
        </is>
      </c>
      <c r="F702" t="inlineStr">
        <is>
          <t>改善前</t>
        </is>
      </c>
      <c r="G702" s="57" t="n">
        <v>45954</v>
      </c>
      <c r="H702" t="inlineStr">
        <is>
          <t>视觉设备系列</t>
        </is>
      </c>
      <c r="I702" t="inlineStr">
        <is>
          <t>9KK30</t>
        </is>
      </c>
      <c r="J702" t="inlineStr">
        <is>
          <t>SETUPS-CHANGEOVERS</t>
        </is>
      </c>
      <c r="K702" t="inlineStr">
        <is>
          <t>Unplanned</t>
        </is>
      </c>
      <c r="L702" t="inlineStr">
        <is>
          <t>HACKING STATION</t>
        </is>
      </c>
      <c r="M702" t="inlineStr">
        <is>
          <t>上下料工位</t>
        </is>
      </c>
      <c r="N702" t="inlineStr">
        <is>
          <t>OTHER CALIBRATION</t>
        </is>
      </c>
      <c r="O702" s="59" t="n">
        <v>45954.70069444444</v>
      </c>
      <c r="P702" s="59" t="n">
        <v>45954.70888888889</v>
      </c>
      <c r="Q702" s="60" t="n">
        <v>11.8</v>
      </c>
      <c r="R702" s="60" t="n">
        <v>1.3425</v>
      </c>
      <c r="S702" t="inlineStr">
        <is>
          <t>团队模拟数据（基于公开单线数据派生）</t>
        </is>
      </c>
      <c r="T702" t="inlineStr">
        <is>
          <t>SIM-v2.2-20260807-20260804</t>
        </is>
      </c>
      <c r="U702" t="inlineStr">
        <is>
          <t>https://zenodo.org/records/17855209</t>
        </is>
      </c>
      <c r="V702" t="inlineStr">
        <is>
          <t>LINE-S02-PRE-20251024</t>
        </is>
      </c>
      <c r="W702" t="inlineStr">
        <is>
          <t>已关联</t>
        </is>
      </c>
      <c r="X702" t="inlineStr">
        <is>
          <t>按班次口径判断</t>
        </is>
      </c>
      <c r="Z702" t="inlineStr">
        <is>
          <t>是</t>
        </is>
      </c>
      <c r="AA702">
        <f>IFERROR(VLOOKUP(N702,'18_换产标准_模拟'!$B$2:$F$4,3,FALSE),"")</f>
        <v/>
      </c>
      <c r="AB702">
        <f>IFERROR(MAX(Q702-AA702,0),"")</f>
        <v/>
      </c>
      <c r="AC702">
        <f>IFERROR(IF(AB702=0,"达标",IF(AB702&lt;=VLOOKUP(N702,'18_换产标准_模拟'!$B$2:$F$4,4,FALSE)-VLOOKUP(N702,'18_换产标准_模拟'!$B$2:$F$4,3,FALSE),"轻微超时",IF(AB702&lt;=VLOOKUP(N702,'18_换产标准_模拟'!$B$2:$F$4,5,FALSE)-VLOOKUP(N702,'18_换产标准_模拟'!$B$2:$F$4,3,FALSE),"超时","严重超时"))),"")</f>
        <v/>
      </c>
      <c r="AD702">
        <f>IFERROR(INDEX('18_换产标准_模拟'!$A$2:$A$4,MATCH(N702,'18_换产标准_模拟'!$B$2:$B$4,0)),"")</f>
        <v/>
      </c>
      <c r="AE702" t="inlineStr">
        <is>
          <t>团队模拟数据</t>
        </is>
      </c>
    </row>
    <row r="703">
      <c r="A703" t="inlineStr">
        <is>
          <t>SIM-STOP-00702</t>
        </is>
      </c>
      <c r="B703" t="inlineStr">
        <is>
          <t>STOP-PRE-00234</t>
        </is>
      </c>
      <c r="C703" t="inlineStr">
        <is>
          <t>LINE-S03-PRE-20251024</t>
        </is>
      </c>
      <c r="D703" t="inlineStr">
        <is>
          <t>SHIFT-PRE-20251024</t>
        </is>
      </c>
      <c r="E703" t="inlineStr">
        <is>
          <t>LINE-S03</t>
        </is>
      </c>
      <c r="F703" t="inlineStr">
        <is>
          <t>改善前</t>
        </is>
      </c>
      <c r="G703" s="57" t="n">
        <v>45954</v>
      </c>
      <c r="H703" t="inlineStr">
        <is>
          <t>音频模组系列</t>
        </is>
      </c>
      <c r="I703" t="inlineStr">
        <is>
          <t>9KK30</t>
        </is>
      </c>
      <c r="J703" t="inlineStr">
        <is>
          <t>SETUPS-CHANGEOVERS</t>
        </is>
      </c>
      <c r="K703" t="inlineStr">
        <is>
          <t>Unplanned</t>
        </is>
      </c>
      <c r="L703" t="inlineStr">
        <is>
          <t>HACKING STATION</t>
        </is>
      </c>
      <c r="M703" t="inlineStr">
        <is>
          <t>上下料工位</t>
        </is>
      </c>
      <c r="N703" t="inlineStr">
        <is>
          <t>OTHER CALIBRATION</t>
        </is>
      </c>
      <c r="O703" s="59" t="n">
        <v>45954.71458333333</v>
      </c>
      <c r="P703" s="59" t="n">
        <v>45954.72104166666</v>
      </c>
      <c r="Q703" s="60" t="n">
        <v>9.300000000000001</v>
      </c>
      <c r="R703" s="60" t="n">
        <v>1.0613</v>
      </c>
      <c r="S703" t="inlineStr">
        <is>
          <t>团队模拟数据（基于公开单线数据派生）</t>
        </is>
      </c>
      <c r="T703" t="inlineStr">
        <is>
          <t>SIM-v2.2-20260807-20260804</t>
        </is>
      </c>
      <c r="U703" t="inlineStr">
        <is>
          <t>https://zenodo.org/records/17855209</t>
        </is>
      </c>
      <c r="V703" t="inlineStr">
        <is>
          <t>LINE-S03-PRE-20251024</t>
        </is>
      </c>
      <c r="W703" t="inlineStr">
        <is>
          <t>已关联</t>
        </is>
      </c>
      <c r="X703" t="inlineStr">
        <is>
          <t>按班次口径判断</t>
        </is>
      </c>
      <c r="Z703" t="inlineStr">
        <is>
          <t>是</t>
        </is>
      </c>
      <c r="AA703">
        <f>IFERROR(VLOOKUP(N703,'18_换产标准_模拟'!$B$2:$F$4,3,FALSE),"")</f>
        <v/>
      </c>
      <c r="AB703">
        <f>IFERROR(MAX(Q703-AA703,0),"")</f>
        <v/>
      </c>
      <c r="AC703">
        <f>IFERROR(IF(AB703=0,"达标",IF(AB703&lt;=VLOOKUP(N703,'18_换产标准_模拟'!$B$2:$F$4,4,FALSE)-VLOOKUP(N703,'18_换产标准_模拟'!$B$2:$F$4,3,FALSE),"轻微超时",IF(AB703&lt;=VLOOKUP(N703,'18_换产标准_模拟'!$B$2:$F$4,5,FALSE)-VLOOKUP(N703,'18_换产标准_模拟'!$B$2:$F$4,3,FALSE),"超时","严重超时"))),"")</f>
        <v/>
      </c>
      <c r="AD703">
        <f>IFERROR(INDEX('18_换产标准_模拟'!$A$2:$A$4,MATCH(N703,'18_换产标准_模拟'!$B$2:$B$4,0)),"")</f>
        <v/>
      </c>
      <c r="AE703" t="inlineStr">
        <is>
          <t>团队模拟数据</t>
        </is>
      </c>
    </row>
    <row r="704">
      <c r="A704" t="inlineStr">
        <is>
          <t>SIM-STOP-00703</t>
        </is>
      </c>
      <c r="B704" t="inlineStr">
        <is>
          <t>STOP-PRE-00235</t>
        </is>
      </c>
      <c r="C704" t="inlineStr">
        <is>
          <t>LINE-S01-PRE-20251024</t>
        </is>
      </c>
      <c r="D704" t="inlineStr">
        <is>
          <t>SHIFT-PRE-20251024</t>
        </is>
      </c>
      <c r="E704" t="inlineStr">
        <is>
          <t>LINE-S01</t>
        </is>
      </c>
      <c r="F704" t="inlineStr">
        <is>
          <t>改善前</t>
        </is>
      </c>
      <c r="G704" s="57" t="n">
        <v>45954</v>
      </c>
      <c r="H704" t="inlineStr">
        <is>
          <t>智能终端系列</t>
        </is>
      </c>
      <c r="I704" t="inlineStr">
        <is>
          <t>KK200-1</t>
        </is>
      </c>
      <c r="J704" t="inlineStr">
        <is>
          <t>SETUPS-CHANGEOVERS</t>
        </is>
      </c>
      <c r="K704" t="inlineStr">
        <is>
          <t>Planned - Included in OEE</t>
        </is>
      </c>
      <c r="L704" t="inlineStr">
        <is>
          <t>EXTRUDER PRESS</t>
        </is>
      </c>
      <c r="M704" t="inlineStr">
        <is>
          <t>主加工工位</t>
        </is>
      </c>
      <c r="N704" t="inlineStr">
        <is>
          <t>MATERIAL CHANGEOVER</t>
        </is>
      </c>
      <c r="O704" s="59" t="n">
        <v>45954.73333333333</v>
      </c>
      <c r="P704" s="59" t="n">
        <v>45954.74222222222</v>
      </c>
      <c r="Q704" s="60" t="n">
        <v>12.8</v>
      </c>
      <c r="R704" s="60" t="n">
        <v>0.9337</v>
      </c>
      <c r="S704" t="inlineStr">
        <is>
          <t>团队模拟数据（基于公开单线数据派生）</t>
        </is>
      </c>
      <c r="T704" t="inlineStr">
        <is>
          <t>SIM-v2.2-20260807-20260804</t>
        </is>
      </c>
      <c r="U704" t="inlineStr">
        <is>
          <t>https://zenodo.org/records/17855209</t>
        </is>
      </c>
      <c r="V704" t="inlineStr">
        <is>
          <t>LINE-S01-PRE-20251024</t>
        </is>
      </c>
      <c r="W704" t="inlineStr">
        <is>
          <t>已关联</t>
        </is>
      </c>
      <c r="X704" t="inlineStr">
        <is>
          <t>按班次口径判断</t>
        </is>
      </c>
      <c r="Z704" t="inlineStr">
        <is>
          <t>是</t>
        </is>
      </c>
      <c r="AA704">
        <f>IFERROR(VLOOKUP(N704,'18_换产标准_模拟'!$B$2:$F$4,3,FALSE),"")</f>
        <v/>
      </c>
      <c r="AB704">
        <f>IFERROR(MAX(Q704-AA704,0),"")</f>
        <v/>
      </c>
      <c r="AC704">
        <f>IFERROR(IF(AB704=0,"达标",IF(AB704&lt;=VLOOKUP(N704,'18_换产标准_模拟'!$B$2:$F$4,4,FALSE)-VLOOKUP(N704,'18_换产标准_模拟'!$B$2:$F$4,3,FALSE),"轻微超时",IF(AB704&lt;=VLOOKUP(N704,'18_换产标准_模拟'!$B$2:$F$4,5,FALSE)-VLOOKUP(N704,'18_换产标准_模拟'!$B$2:$F$4,3,FALSE),"超时","严重超时"))),"")</f>
        <v/>
      </c>
      <c r="AD704">
        <f>IFERROR(INDEX('18_换产标准_模拟'!$A$2:$A$4,MATCH(N704,'18_换产标准_模拟'!$B$2:$B$4,0)),"")</f>
        <v/>
      </c>
      <c r="AE704" t="inlineStr">
        <is>
          <t>团队模拟数据</t>
        </is>
      </c>
    </row>
    <row r="705">
      <c r="A705" t="inlineStr">
        <is>
          <t>SIM-STOP-00704</t>
        </is>
      </c>
      <c r="B705" t="inlineStr">
        <is>
          <t>STOP-PRE-00235</t>
        </is>
      </c>
      <c r="C705" t="inlineStr">
        <is>
          <t>LINE-S02-PRE-20251024</t>
        </is>
      </c>
      <c r="D705" t="inlineStr">
        <is>
          <t>SHIFT-PRE-20251024</t>
        </is>
      </c>
      <c r="E705" t="inlineStr">
        <is>
          <t>LINE-S02</t>
        </is>
      </c>
      <c r="F705" t="inlineStr">
        <is>
          <t>改善前</t>
        </is>
      </c>
      <c r="G705" s="57" t="n">
        <v>45954</v>
      </c>
      <c r="H705" t="inlineStr">
        <is>
          <t>视觉设备系列</t>
        </is>
      </c>
      <c r="I705" t="inlineStr">
        <is>
          <t>KK200-1</t>
        </is>
      </c>
      <c r="J705" t="inlineStr">
        <is>
          <t>SETUPS-CHANGEOVERS</t>
        </is>
      </c>
      <c r="K705" t="inlineStr">
        <is>
          <t>Planned - Included in OEE</t>
        </is>
      </c>
      <c r="L705" t="inlineStr">
        <is>
          <t>EXTRUDER PRESS</t>
        </is>
      </c>
      <c r="M705" t="inlineStr">
        <is>
          <t>主加工工位</t>
        </is>
      </c>
      <c r="N705" t="inlineStr">
        <is>
          <t>MATERIAL CHANGEOVER</t>
        </is>
      </c>
      <c r="O705" s="59" t="n">
        <v>45954.74722222222</v>
      </c>
      <c r="P705" s="59" t="n">
        <v>45954.75722222222</v>
      </c>
      <c r="Q705" s="60" t="n">
        <v>14.4</v>
      </c>
      <c r="R705" s="60" t="n">
        <v>1.054</v>
      </c>
      <c r="S705" t="inlineStr">
        <is>
          <t>团队模拟数据（基于公开单线数据派生）</t>
        </is>
      </c>
      <c r="T705" t="inlineStr">
        <is>
          <t>SIM-v2.2-20260807-20260804</t>
        </is>
      </c>
      <c r="U705" t="inlineStr">
        <is>
          <t>https://zenodo.org/records/17855209</t>
        </is>
      </c>
      <c r="V705" t="inlineStr">
        <is>
          <t>LINE-S02-PRE-20251024</t>
        </is>
      </c>
      <c r="W705" t="inlineStr">
        <is>
          <t>已关联</t>
        </is>
      </c>
      <c r="X705" t="inlineStr">
        <is>
          <t>按班次口径判断</t>
        </is>
      </c>
      <c r="Z705" t="inlineStr">
        <is>
          <t>是</t>
        </is>
      </c>
      <c r="AA705">
        <f>IFERROR(VLOOKUP(N705,'18_换产标准_模拟'!$B$2:$F$4,3,FALSE),"")</f>
        <v/>
      </c>
      <c r="AB705">
        <f>IFERROR(MAX(Q705-AA705,0),"")</f>
        <v/>
      </c>
      <c r="AC705">
        <f>IFERROR(IF(AB705=0,"达标",IF(AB705&lt;=VLOOKUP(N705,'18_换产标准_模拟'!$B$2:$F$4,4,FALSE)-VLOOKUP(N705,'18_换产标准_模拟'!$B$2:$F$4,3,FALSE),"轻微超时",IF(AB705&lt;=VLOOKUP(N705,'18_换产标准_模拟'!$B$2:$F$4,5,FALSE)-VLOOKUP(N705,'18_换产标准_模拟'!$B$2:$F$4,3,FALSE),"超时","严重超时"))),"")</f>
        <v/>
      </c>
      <c r="AD705">
        <f>IFERROR(INDEX('18_换产标准_模拟'!$A$2:$A$4,MATCH(N705,'18_换产标准_模拟'!$B$2:$B$4,0)),"")</f>
        <v/>
      </c>
      <c r="AE705" t="inlineStr">
        <is>
          <t>团队模拟数据</t>
        </is>
      </c>
    </row>
    <row r="706">
      <c r="A706" t="inlineStr">
        <is>
          <t>SIM-STOP-00705</t>
        </is>
      </c>
      <c r="B706" t="inlineStr">
        <is>
          <t>STOP-PRE-00235</t>
        </is>
      </c>
      <c r="C706" t="inlineStr">
        <is>
          <t>LINE-S03-PRE-20251024</t>
        </is>
      </c>
      <c r="D706" t="inlineStr">
        <is>
          <t>SHIFT-PRE-20251024</t>
        </is>
      </c>
      <c r="E706" t="inlineStr">
        <is>
          <t>LINE-S03</t>
        </is>
      </c>
      <c r="F706" t="inlineStr">
        <is>
          <t>改善前</t>
        </is>
      </c>
      <c r="G706" s="57" t="n">
        <v>45954</v>
      </c>
      <c r="H706" t="inlineStr">
        <is>
          <t>音频模组系列</t>
        </is>
      </c>
      <c r="I706" t="inlineStr">
        <is>
          <t>KK200-1</t>
        </is>
      </c>
      <c r="J706" t="inlineStr">
        <is>
          <t>SETUPS-CHANGEOVERS</t>
        </is>
      </c>
      <c r="K706" t="inlineStr">
        <is>
          <t>Planned - Included in OEE</t>
        </is>
      </c>
      <c r="L706" t="inlineStr">
        <is>
          <t>EXTRUDER PRESS</t>
        </is>
      </c>
      <c r="M706" t="inlineStr">
        <is>
          <t>主加工工位</t>
        </is>
      </c>
      <c r="N706" t="inlineStr">
        <is>
          <t>MATERIAL CHANGEOVER</t>
        </is>
      </c>
      <c r="O706" s="59" t="n">
        <v>45954.76111111111</v>
      </c>
      <c r="P706" s="59" t="n">
        <v>45954.77048611111</v>
      </c>
      <c r="Q706" s="60" t="n">
        <v>13.5</v>
      </c>
      <c r="R706" s="60" t="n">
        <v>0.9889</v>
      </c>
      <c r="S706" t="inlineStr">
        <is>
          <t>团队模拟数据（基于公开单线数据派生）</t>
        </is>
      </c>
      <c r="T706" t="inlineStr">
        <is>
          <t>SIM-v2.2-20260807-20260804</t>
        </is>
      </c>
      <c r="U706" t="inlineStr">
        <is>
          <t>https://zenodo.org/records/17855209</t>
        </is>
      </c>
      <c r="V706" t="inlineStr">
        <is>
          <t>LINE-S03-PRE-20251024</t>
        </is>
      </c>
      <c r="W706" t="inlineStr">
        <is>
          <t>已关联</t>
        </is>
      </c>
      <c r="X706" t="inlineStr">
        <is>
          <t>按班次口径判断</t>
        </is>
      </c>
      <c r="Z706" t="inlineStr">
        <is>
          <t>是</t>
        </is>
      </c>
      <c r="AA706">
        <f>IFERROR(VLOOKUP(N706,'18_换产标准_模拟'!$B$2:$F$4,3,FALSE),"")</f>
        <v/>
      </c>
      <c r="AB706">
        <f>IFERROR(MAX(Q706-AA706,0),"")</f>
        <v/>
      </c>
      <c r="AC706">
        <f>IFERROR(IF(AB706=0,"达标",IF(AB706&lt;=VLOOKUP(N706,'18_换产标准_模拟'!$B$2:$F$4,4,FALSE)-VLOOKUP(N706,'18_换产标准_模拟'!$B$2:$F$4,3,FALSE),"轻微超时",IF(AB706&lt;=VLOOKUP(N706,'18_换产标准_模拟'!$B$2:$F$4,5,FALSE)-VLOOKUP(N706,'18_换产标准_模拟'!$B$2:$F$4,3,FALSE),"超时","严重超时"))),"")</f>
        <v/>
      </c>
      <c r="AD706">
        <f>IFERROR(INDEX('18_换产标准_模拟'!$A$2:$A$4,MATCH(N706,'18_换产标准_模拟'!$B$2:$B$4,0)),"")</f>
        <v/>
      </c>
      <c r="AE706" t="inlineStr">
        <is>
          <t>团队模拟数据</t>
        </is>
      </c>
    </row>
    <row r="707">
      <c r="A707" t="inlineStr">
        <is>
          <t>SIM-STOP-00706</t>
        </is>
      </c>
      <c r="B707" t="inlineStr">
        <is>
          <t>STOP-PRE-00236</t>
        </is>
      </c>
      <c r="C707" t="inlineStr">
        <is>
          <t>LINE-S01-PRE-20251024</t>
        </is>
      </c>
      <c r="D707" t="inlineStr">
        <is>
          <t>SHIFT-PRE-20251024</t>
        </is>
      </c>
      <c r="E707" t="inlineStr">
        <is>
          <t>LINE-S01</t>
        </is>
      </c>
      <c r="F707" t="inlineStr">
        <is>
          <t>改善前</t>
        </is>
      </c>
      <c r="G707" s="57" t="n">
        <v>45954</v>
      </c>
      <c r="H707" t="inlineStr">
        <is>
          <t>智能终端系列</t>
        </is>
      </c>
      <c r="I707" t="inlineStr">
        <is>
          <t>KK200-1</t>
        </is>
      </c>
      <c r="J707" t="inlineStr">
        <is>
          <t>OPERATIONAL</t>
        </is>
      </c>
      <c r="K707" t="inlineStr">
        <is>
          <t>Planned - Included in OEE</t>
        </is>
      </c>
      <c r="L707" t="inlineStr">
        <is>
          <t>EXTRUDER PRESS</t>
        </is>
      </c>
      <c r="M707" t="inlineStr">
        <is>
          <t>主加工工位</t>
        </is>
      </c>
      <c r="N707" t="inlineStr">
        <is>
          <t>CLEANING</t>
        </is>
      </c>
      <c r="O707" s="59" t="n">
        <v>45954.78263888889</v>
      </c>
      <c r="P707" s="59" t="n">
        <v>45954.79138888889</v>
      </c>
      <c r="Q707" s="60" t="n">
        <v>12.6</v>
      </c>
      <c r="R707" s="60" t="n">
        <v>0.9711</v>
      </c>
      <c r="S707" t="inlineStr">
        <is>
          <t>团队模拟数据（基于公开单线数据派生）</t>
        </is>
      </c>
      <c r="T707" t="inlineStr">
        <is>
          <t>SIM-v2.2-20260807-20260804</t>
        </is>
      </c>
      <c r="U707" t="inlineStr">
        <is>
          <t>https://zenodo.org/records/17855209</t>
        </is>
      </c>
      <c r="V707" t="inlineStr">
        <is>
          <t>LINE-S01-PRE-20251024</t>
        </is>
      </c>
      <c r="W707" t="inlineStr">
        <is>
          <t>已关联</t>
        </is>
      </c>
      <c r="X707" t="inlineStr">
        <is>
          <t>按班次口径判断</t>
        </is>
      </c>
      <c r="Z707" t="inlineStr">
        <is>
          <t>否</t>
        </is>
      </c>
    </row>
    <row r="708">
      <c r="A708" t="inlineStr">
        <is>
          <t>SIM-STOP-00707</t>
        </is>
      </c>
      <c r="B708" t="inlineStr">
        <is>
          <t>STOP-PRE-00236</t>
        </is>
      </c>
      <c r="C708" t="inlineStr">
        <is>
          <t>LINE-S02-PRE-20251024</t>
        </is>
      </c>
      <c r="D708" t="inlineStr">
        <is>
          <t>SHIFT-PRE-20251024</t>
        </is>
      </c>
      <c r="E708" t="inlineStr">
        <is>
          <t>LINE-S02</t>
        </is>
      </c>
      <c r="F708" t="inlineStr">
        <is>
          <t>改善前</t>
        </is>
      </c>
      <c r="G708" s="57" t="n">
        <v>45954</v>
      </c>
      <c r="H708" t="inlineStr">
        <is>
          <t>视觉设备系列</t>
        </is>
      </c>
      <c r="I708" t="inlineStr">
        <is>
          <t>KK200-1</t>
        </is>
      </c>
      <c r="J708" t="inlineStr">
        <is>
          <t>OPERATIONAL</t>
        </is>
      </c>
      <c r="K708" t="inlineStr">
        <is>
          <t>Planned - Included in OEE</t>
        </is>
      </c>
      <c r="L708" t="inlineStr">
        <is>
          <t>EXTRUDER PRESS</t>
        </is>
      </c>
      <c r="M708" t="inlineStr">
        <is>
          <t>主加工工位</t>
        </is>
      </c>
      <c r="N708" t="inlineStr">
        <is>
          <t>CLEANING</t>
        </is>
      </c>
      <c r="O708" s="59" t="n">
        <v>45954.79652777778</v>
      </c>
      <c r="P708" s="59" t="n">
        <v>45954.80541666667</v>
      </c>
      <c r="Q708" s="60" t="n">
        <v>12.8</v>
      </c>
      <c r="R708" s="60" t="n">
        <v>0.986</v>
      </c>
      <c r="S708" t="inlineStr">
        <is>
          <t>团队模拟数据（基于公开单线数据派生）</t>
        </is>
      </c>
      <c r="T708" t="inlineStr">
        <is>
          <t>SIM-v2.2-20260807-20260804</t>
        </is>
      </c>
      <c r="U708" t="inlineStr">
        <is>
          <t>https://zenodo.org/records/17855209</t>
        </is>
      </c>
      <c r="V708" t="inlineStr">
        <is>
          <t>LINE-S02-PRE-20251024</t>
        </is>
      </c>
      <c r="W708" t="inlineStr">
        <is>
          <t>已关联</t>
        </is>
      </c>
      <c r="X708" t="inlineStr">
        <is>
          <t>按班次口径判断</t>
        </is>
      </c>
      <c r="Z708" t="inlineStr">
        <is>
          <t>否</t>
        </is>
      </c>
    </row>
    <row r="709">
      <c r="A709" t="inlineStr">
        <is>
          <t>SIM-STOP-00708</t>
        </is>
      </c>
      <c r="B709" t="inlineStr">
        <is>
          <t>STOP-PRE-00236</t>
        </is>
      </c>
      <c r="C709" t="inlineStr">
        <is>
          <t>LINE-S03-PRE-20251024</t>
        </is>
      </c>
      <c r="D709" t="inlineStr">
        <is>
          <t>SHIFT-PRE-20251024</t>
        </is>
      </c>
      <c r="E709" t="inlineStr">
        <is>
          <t>LINE-S03</t>
        </is>
      </c>
      <c r="F709" t="inlineStr">
        <is>
          <t>改善前</t>
        </is>
      </c>
      <c r="G709" s="57" t="n">
        <v>45954</v>
      </c>
      <c r="H709" t="inlineStr">
        <is>
          <t>音频模组系列</t>
        </is>
      </c>
      <c r="I709" t="inlineStr">
        <is>
          <t>KK200-1</t>
        </is>
      </c>
      <c r="J709" t="inlineStr">
        <is>
          <t>OPERATIONAL</t>
        </is>
      </c>
      <c r="K709" t="inlineStr">
        <is>
          <t>Planned - Included in OEE</t>
        </is>
      </c>
      <c r="L709" t="inlineStr">
        <is>
          <t>EXTRUDER PRESS</t>
        </is>
      </c>
      <c r="M709" t="inlineStr">
        <is>
          <t>主加工工位</t>
        </is>
      </c>
      <c r="N709" t="inlineStr">
        <is>
          <t>CLEANING</t>
        </is>
      </c>
      <c r="O709" s="59" t="n">
        <v>45954.81041666667</v>
      </c>
      <c r="P709" s="59" t="n">
        <v>45954.81972222222</v>
      </c>
      <c r="Q709" s="60" t="n">
        <v>13.4</v>
      </c>
      <c r="R709" s="60" t="n">
        <v>1.0278</v>
      </c>
      <c r="S709" t="inlineStr">
        <is>
          <t>团队模拟数据（基于公开单线数据派生）</t>
        </is>
      </c>
      <c r="T709" t="inlineStr">
        <is>
          <t>SIM-v2.2-20260807-20260804</t>
        </is>
      </c>
      <c r="U709" t="inlineStr">
        <is>
          <t>https://zenodo.org/records/17855209</t>
        </is>
      </c>
      <c r="V709" t="inlineStr">
        <is>
          <t>LINE-S03-PRE-20251024</t>
        </is>
      </c>
      <c r="W709" t="inlineStr">
        <is>
          <t>已关联</t>
        </is>
      </c>
      <c r="X709" t="inlineStr">
        <is>
          <t>按班次口径判断</t>
        </is>
      </c>
      <c r="Z709" t="inlineStr">
        <is>
          <t>否</t>
        </is>
      </c>
    </row>
    <row r="710">
      <c r="A710" t="inlineStr">
        <is>
          <t>SIM-STOP-00709</t>
        </is>
      </c>
      <c r="B710" t="inlineStr">
        <is>
          <t>STOP-PRE-00237</t>
        </is>
      </c>
      <c r="C710" t="inlineStr">
        <is>
          <t>LINE-S01-PRE-20251027</t>
        </is>
      </c>
      <c r="D710" t="inlineStr">
        <is>
          <t>SHIFT-PRE-20251027</t>
        </is>
      </c>
      <c r="E710" t="inlineStr">
        <is>
          <t>LINE-S01</t>
        </is>
      </c>
      <c r="F710" t="inlineStr">
        <is>
          <t>改善前</t>
        </is>
      </c>
      <c r="G710" s="57" t="n">
        <v>45957</v>
      </c>
      <c r="H710" t="inlineStr">
        <is>
          <t>智能终端系列</t>
        </is>
      </c>
      <c r="I710" t="inlineStr">
        <is>
          <t>KK200-1</t>
        </is>
      </c>
      <c r="J710" t="inlineStr">
        <is>
          <t>FAILURE</t>
        </is>
      </c>
      <c r="K710" t="inlineStr">
        <is>
          <t>Unplanned</t>
        </is>
      </c>
      <c r="L710" t="inlineStr">
        <is>
          <t>PAN MILL</t>
        </is>
      </c>
      <c r="M710" t="inlineStr">
        <is>
          <t>供料系统</t>
        </is>
      </c>
      <c r="N710" t="inlineStr">
        <is>
          <t>MECHANICAL FAILURE</t>
        </is>
      </c>
      <c r="O710" s="59" t="n">
        <v>45957.46875</v>
      </c>
      <c r="P710" s="59" t="n">
        <v>45957.48013888889</v>
      </c>
      <c r="Q710" s="60" t="n">
        <v>16.4</v>
      </c>
      <c r="R710" s="60" t="n">
        <v>0.9261</v>
      </c>
      <c r="S710" t="inlineStr">
        <is>
          <t>团队模拟数据（基于公开单线数据派生）</t>
        </is>
      </c>
      <c r="T710" t="inlineStr">
        <is>
          <t>SIM-v2.2-20260807-20260804</t>
        </is>
      </c>
      <c r="U710" t="inlineStr">
        <is>
          <t>https://zenodo.org/records/17855209</t>
        </is>
      </c>
      <c r="V710" t="inlineStr">
        <is>
          <t>LINE-S01-PRE-20251027</t>
        </is>
      </c>
      <c r="W710" t="inlineStr">
        <is>
          <t>已关联</t>
        </is>
      </c>
      <c r="X710" t="inlineStr">
        <is>
          <t>按班次口径判断</t>
        </is>
      </c>
      <c r="Z710" t="inlineStr">
        <is>
          <t>否</t>
        </is>
      </c>
    </row>
    <row r="711">
      <c r="A711" t="inlineStr">
        <is>
          <t>SIM-STOP-00710</t>
        </is>
      </c>
      <c r="B711" t="inlineStr">
        <is>
          <t>STOP-PRE-00237</t>
        </is>
      </c>
      <c r="C711" t="inlineStr">
        <is>
          <t>LINE-S02-PRE-20251027</t>
        </is>
      </c>
      <c r="D711" t="inlineStr">
        <is>
          <t>SHIFT-PRE-20251027</t>
        </is>
      </c>
      <c r="E711" t="inlineStr">
        <is>
          <t>LINE-S02</t>
        </is>
      </c>
      <c r="F711" t="inlineStr">
        <is>
          <t>改善前</t>
        </is>
      </c>
      <c r="G711" s="57" t="n">
        <v>45957</v>
      </c>
      <c r="H711" t="inlineStr">
        <is>
          <t>视觉设备系列</t>
        </is>
      </c>
      <c r="I711" t="inlineStr">
        <is>
          <t>KK200-1</t>
        </is>
      </c>
      <c r="J711" t="inlineStr">
        <is>
          <t>FAILURE</t>
        </is>
      </c>
      <c r="K711" t="inlineStr">
        <is>
          <t>Unplanned</t>
        </is>
      </c>
      <c r="L711" t="inlineStr">
        <is>
          <t>PAN MILL</t>
        </is>
      </c>
      <c r="M711" t="inlineStr">
        <is>
          <t>供料系统</t>
        </is>
      </c>
      <c r="N711" t="inlineStr">
        <is>
          <t>MECHANICAL FAILURE</t>
        </is>
      </c>
      <c r="O711" s="59" t="n">
        <v>45957.48263888889</v>
      </c>
      <c r="P711" s="59" t="n">
        <v>45957.49930555555</v>
      </c>
      <c r="Q711" s="60" t="n">
        <v>24</v>
      </c>
      <c r="R711" s="60" t="n">
        <v>1.3575</v>
      </c>
      <c r="S711" t="inlineStr">
        <is>
          <t>团队模拟数据（基于公开单线数据派生）</t>
        </is>
      </c>
      <c r="T711" t="inlineStr">
        <is>
          <t>SIM-v2.2-20260807-20260804</t>
        </is>
      </c>
      <c r="U711" t="inlineStr">
        <is>
          <t>https://zenodo.org/records/17855209</t>
        </is>
      </c>
      <c r="V711" t="inlineStr">
        <is>
          <t>LINE-S02-PRE-20251027</t>
        </is>
      </c>
      <c r="W711" t="inlineStr">
        <is>
          <t>已关联</t>
        </is>
      </c>
      <c r="X711" t="inlineStr">
        <is>
          <t>按班次口径判断</t>
        </is>
      </c>
      <c r="Z711" t="inlineStr">
        <is>
          <t>否</t>
        </is>
      </c>
    </row>
    <row r="712">
      <c r="A712" t="inlineStr">
        <is>
          <t>SIM-STOP-00711</t>
        </is>
      </c>
      <c r="B712" t="inlineStr">
        <is>
          <t>STOP-PRE-00237</t>
        </is>
      </c>
      <c r="C712" t="inlineStr">
        <is>
          <t>LINE-S03-PRE-20251027</t>
        </is>
      </c>
      <c r="D712" t="inlineStr">
        <is>
          <t>SHIFT-PRE-20251027</t>
        </is>
      </c>
      <c r="E712" t="inlineStr">
        <is>
          <t>LINE-S03</t>
        </is>
      </c>
      <c r="F712" t="inlineStr">
        <is>
          <t>改善前</t>
        </is>
      </c>
      <c r="G712" s="57" t="n">
        <v>45957</v>
      </c>
      <c r="H712" t="inlineStr">
        <is>
          <t>音频模组系列</t>
        </is>
      </c>
      <c r="I712" t="inlineStr">
        <is>
          <t>KK200-1</t>
        </is>
      </c>
      <c r="J712" t="inlineStr">
        <is>
          <t>FAILURE</t>
        </is>
      </c>
      <c r="K712" t="inlineStr">
        <is>
          <t>Unplanned</t>
        </is>
      </c>
      <c r="L712" t="inlineStr">
        <is>
          <t>PAN MILL</t>
        </is>
      </c>
      <c r="M712" t="inlineStr">
        <is>
          <t>供料系统</t>
        </is>
      </c>
      <c r="N712" t="inlineStr">
        <is>
          <t>MECHANICAL FAILURE</t>
        </is>
      </c>
      <c r="O712" s="59" t="n">
        <v>45957.49652777778</v>
      </c>
      <c r="P712" s="59" t="n">
        <v>45957.508125</v>
      </c>
      <c r="Q712" s="60" t="n">
        <v>16.7</v>
      </c>
      <c r="R712" s="60" t="n">
        <v>0.9419</v>
      </c>
      <c r="S712" t="inlineStr">
        <is>
          <t>团队模拟数据（基于公开单线数据派生）</t>
        </is>
      </c>
      <c r="T712" t="inlineStr">
        <is>
          <t>SIM-v2.2-20260807-20260804</t>
        </is>
      </c>
      <c r="U712" t="inlineStr">
        <is>
          <t>https://zenodo.org/records/17855209</t>
        </is>
      </c>
      <c r="V712" t="inlineStr">
        <is>
          <t>LINE-S03-PRE-20251027</t>
        </is>
      </c>
      <c r="W712" t="inlineStr">
        <is>
          <t>已关联</t>
        </is>
      </c>
      <c r="X712" t="inlineStr">
        <is>
          <t>按班次口径判断</t>
        </is>
      </c>
      <c r="Z712" t="inlineStr">
        <is>
          <t>否</t>
        </is>
      </c>
    </row>
    <row r="713">
      <c r="A713" t="inlineStr">
        <is>
          <t>SIM-STOP-00712</t>
        </is>
      </c>
      <c r="B713" t="inlineStr">
        <is>
          <t>STOP-PRE-00238</t>
        </is>
      </c>
      <c r="C713" t="inlineStr">
        <is>
          <t>LINE-S01-PRE-20251027</t>
        </is>
      </c>
      <c r="D713" t="inlineStr">
        <is>
          <t>SHIFT-PRE-20251027</t>
        </is>
      </c>
      <c r="E713" t="inlineStr">
        <is>
          <t>LINE-S01</t>
        </is>
      </c>
      <c r="F713" t="inlineStr">
        <is>
          <t>改善前</t>
        </is>
      </c>
      <c r="G713" s="57" t="n">
        <v>45957</v>
      </c>
      <c r="H713" t="inlineStr">
        <is>
          <t>智能终端系列</t>
        </is>
      </c>
      <c r="I713" t="inlineStr">
        <is>
          <t>KK200-1</t>
        </is>
      </c>
      <c r="J713" t="inlineStr">
        <is>
          <t>MATERIALS</t>
        </is>
      </c>
      <c r="K713" t="inlineStr">
        <is>
          <t>Unplanned</t>
        </is>
      </c>
      <c r="L713" t="inlineStr">
        <is>
          <t>HACKING STATION</t>
        </is>
      </c>
      <c r="M713" t="inlineStr">
        <is>
          <t>上下料工位</t>
        </is>
      </c>
      <c r="N713" t="inlineStr">
        <is>
          <t>MANUAL BRICK HANDLING</t>
        </is>
      </c>
      <c r="O713" s="59" t="n">
        <v>45957.55277777778</v>
      </c>
      <c r="P713" s="59" t="n">
        <v>45957.56277777778</v>
      </c>
      <c r="Q713" s="60" t="n">
        <v>14.4</v>
      </c>
      <c r="R713" s="60" t="n">
        <v>0.8673</v>
      </c>
      <c r="S713" t="inlineStr">
        <is>
          <t>团队模拟数据（基于公开单线数据派生）</t>
        </is>
      </c>
      <c r="T713" t="inlineStr">
        <is>
          <t>SIM-v2.2-20260807-20260804</t>
        </is>
      </c>
      <c r="U713" t="inlineStr">
        <is>
          <t>https://zenodo.org/records/17855209</t>
        </is>
      </c>
      <c r="V713" t="inlineStr">
        <is>
          <t>LINE-S01-PRE-20251027</t>
        </is>
      </c>
      <c r="W713" t="inlineStr">
        <is>
          <t>已关联</t>
        </is>
      </c>
      <c r="X713" t="inlineStr">
        <is>
          <t>按班次口径判断</t>
        </is>
      </c>
      <c r="Z713" t="inlineStr">
        <is>
          <t>否</t>
        </is>
      </c>
    </row>
    <row r="714">
      <c r="A714" t="inlineStr">
        <is>
          <t>SIM-STOP-00713</t>
        </is>
      </c>
      <c r="B714" t="inlineStr">
        <is>
          <t>STOP-PRE-00238</t>
        </is>
      </c>
      <c r="C714" t="inlineStr">
        <is>
          <t>LINE-S02-PRE-20251027</t>
        </is>
      </c>
      <c r="D714" t="inlineStr">
        <is>
          <t>SHIFT-PRE-20251027</t>
        </is>
      </c>
      <c r="E714" t="inlineStr">
        <is>
          <t>LINE-S02</t>
        </is>
      </c>
      <c r="F714" t="inlineStr">
        <is>
          <t>改善前</t>
        </is>
      </c>
      <c r="G714" s="57" t="n">
        <v>45957</v>
      </c>
      <c r="H714" t="inlineStr">
        <is>
          <t>视觉设备系列</t>
        </is>
      </c>
      <c r="I714" t="inlineStr">
        <is>
          <t>KK200-1</t>
        </is>
      </c>
      <c r="J714" t="inlineStr">
        <is>
          <t>MATERIALS</t>
        </is>
      </c>
      <c r="K714" t="inlineStr">
        <is>
          <t>Unplanned</t>
        </is>
      </c>
      <c r="L714" t="inlineStr">
        <is>
          <t>HACKING STATION</t>
        </is>
      </c>
      <c r="M714" t="inlineStr">
        <is>
          <t>上下料工位</t>
        </is>
      </c>
      <c r="N714" t="inlineStr">
        <is>
          <t>MANUAL BRICK HANDLING</t>
        </is>
      </c>
      <c r="O714" s="59" t="n">
        <v>45957.56666666667</v>
      </c>
      <c r="P714" s="59" t="n">
        <v>45957.58291666667</v>
      </c>
      <c r="Q714" s="60" t="n">
        <v>23.4</v>
      </c>
      <c r="R714" s="60" t="n">
        <v>1.41</v>
      </c>
      <c r="S714" t="inlineStr">
        <is>
          <t>团队模拟数据（基于公开单线数据派生）</t>
        </is>
      </c>
      <c r="T714" t="inlineStr">
        <is>
          <t>SIM-v2.2-20260807-20260804</t>
        </is>
      </c>
      <c r="U714" t="inlineStr">
        <is>
          <t>https://zenodo.org/records/17855209</t>
        </is>
      </c>
      <c r="V714" t="inlineStr">
        <is>
          <t>LINE-S02-PRE-20251027</t>
        </is>
      </c>
      <c r="W714" t="inlineStr">
        <is>
          <t>已关联</t>
        </is>
      </c>
      <c r="X714" t="inlineStr">
        <is>
          <t>按班次口径判断</t>
        </is>
      </c>
      <c r="Z714" t="inlineStr">
        <is>
          <t>否</t>
        </is>
      </c>
    </row>
    <row r="715">
      <c r="A715" t="inlineStr">
        <is>
          <t>SIM-STOP-00714</t>
        </is>
      </c>
      <c r="B715" t="inlineStr">
        <is>
          <t>STOP-PRE-00238</t>
        </is>
      </c>
      <c r="C715" t="inlineStr">
        <is>
          <t>LINE-S03-PRE-20251027</t>
        </is>
      </c>
      <c r="D715" t="inlineStr">
        <is>
          <t>SHIFT-PRE-20251027</t>
        </is>
      </c>
      <c r="E715" t="inlineStr">
        <is>
          <t>LINE-S03</t>
        </is>
      </c>
      <c r="F715" t="inlineStr">
        <is>
          <t>改善前</t>
        </is>
      </c>
      <c r="G715" s="57" t="n">
        <v>45957</v>
      </c>
      <c r="H715" t="inlineStr">
        <is>
          <t>音频模组系列</t>
        </is>
      </c>
      <c r="I715" t="inlineStr">
        <is>
          <t>KK200-1</t>
        </is>
      </c>
      <c r="J715" t="inlineStr">
        <is>
          <t>MATERIALS</t>
        </is>
      </c>
      <c r="K715" t="inlineStr">
        <is>
          <t>Unplanned</t>
        </is>
      </c>
      <c r="L715" t="inlineStr">
        <is>
          <t>HACKING STATION</t>
        </is>
      </c>
      <c r="M715" t="inlineStr">
        <is>
          <t>上下料工位</t>
        </is>
      </c>
      <c r="N715" t="inlineStr">
        <is>
          <t>MANUAL BRICK HANDLING</t>
        </is>
      </c>
      <c r="O715" s="59" t="n">
        <v>45957.58055555556</v>
      </c>
      <c r="P715" s="59" t="n">
        <v>45957.59340277778</v>
      </c>
      <c r="Q715" s="60" t="n">
        <v>18.5</v>
      </c>
      <c r="R715" s="60" t="n">
        <v>1.1172</v>
      </c>
      <c r="S715" t="inlineStr">
        <is>
          <t>团队模拟数据（基于公开单线数据派生）</t>
        </is>
      </c>
      <c r="T715" t="inlineStr">
        <is>
          <t>SIM-v2.2-20260807-20260804</t>
        </is>
      </c>
      <c r="U715" t="inlineStr">
        <is>
          <t>https://zenodo.org/records/17855209</t>
        </is>
      </c>
      <c r="V715" t="inlineStr">
        <is>
          <t>LINE-S03-PRE-20251027</t>
        </is>
      </c>
      <c r="W715" t="inlineStr">
        <is>
          <t>已关联</t>
        </is>
      </c>
      <c r="X715" t="inlineStr">
        <is>
          <t>按班次口径判断</t>
        </is>
      </c>
      <c r="Z715" t="inlineStr">
        <is>
          <t>否</t>
        </is>
      </c>
    </row>
    <row r="716">
      <c r="A716" t="inlineStr">
        <is>
          <t>SIM-STOP-00715</t>
        </is>
      </c>
      <c r="B716" t="inlineStr">
        <is>
          <t>STOP-PRE-00239</t>
        </is>
      </c>
      <c r="C716" t="inlineStr">
        <is>
          <t>LINE-S01-PRE-20251027</t>
        </is>
      </c>
      <c r="D716" t="inlineStr">
        <is>
          <t>SHIFT-PRE-20251027</t>
        </is>
      </c>
      <c r="E716" t="inlineStr">
        <is>
          <t>LINE-S01</t>
        </is>
      </c>
      <c r="F716" t="inlineStr">
        <is>
          <t>改善前</t>
        </is>
      </c>
      <c r="G716" s="57" t="n">
        <v>45957</v>
      </c>
      <c r="H716" t="inlineStr">
        <is>
          <t>智能终端系列</t>
        </is>
      </c>
      <c r="I716" t="inlineStr">
        <is>
          <t>KK200-1</t>
        </is>
      </c>
      <c r="J716" t="inlineStr">
        <is>
          <t>FAILURE</t>
        </is>
      </c>
      <c r="K716" t="inlineStr">
        <is>
          <t>Unplanned</t>
        </is>
      </c>
      <c r="L716" t="inlineStr">
        <is>
          <t>LINE 52</t>
        </is>
      </c>
      <c r="M716" t="inlineStr">
        <is>
          <t>其他工位</t>
        </is>
      </c>
      <c r="N716" t="inlineStr">
        <is>
          <t>AUTOMATION FAILURE</t>
        </is>
      </c>
      <c r="O716" s="59" t="n">
        <v>45957.59513888889</v>
      </c>
      <c r="P716" s="59" t="n">
        <v>45957.59875</v>
      </c>
      <c r="Q716" s="60" t="n">
        <v>5.2</v>
      </c>
      <c r="R716" s="60" t="n">
        <v>0.9016</v>
      </c>
      <c r="S716" t="inlineStr">
        <is>
          <t>团队模拟数据（基于公开单线数据派生）</t>
        </is>
      </c>
      <c r="T716" t="inlineStr">
        <is>
          <t>SIM-v2.2-20260807-20260804</t>
        </is>
      </c>
      <c r="U716" t="inlineStr">
        <is>
          <t>https://zenodo.org/records/17855209</t>
        </is>
      </c>
      <c r="V716" t="inlineStr">
        <is>
          <t>LINE-S01-PRE-20251027</t>
        </is>
      </c>
      <c r="W716" t="inlineStr">
        <is>
          <t>已关联</t>
        </is>
      </c>
      <c r="X716" t="inlineStr">
        <is>
          <t>按班次口径判断</t>
        </is>
      </c>
      <c r="Z716" t="inlineStr">
        <is>
          <t>否</t>
        </is>
      </c>
    </row>
    <row r="717">
      <c r="A717" t="inlineStr">
        <is>
          <t>SIM-STOP-00716</t>
        </is>
      </c>
      <c r="B717" t="inlineStr">
        <is>
          <t>STOP-PRE-00239</t>
        </is>
      </c>
      <c r="C717" t="inlineStr">
        <is>
          <t>LINE-S02-PRE-20251027</t>
        </is>
      </c>
      <c r="D717" t="inlineStr">
        <is>
          <t>SHIFT-PRE-20251027</t>
        </is>
      </c>
      <c r="E717" t="inlineStr">
        <is>
          <t>LINE-S02</t>
        </is>
      </c>
      <c r="F717" t="inlineStr">
        <is>
          <t>改善前</t>
        </is>
      </c>
      <c r="G717" s="57" t="n">
        <v>45957</v>
      </c>
      <c r="H717" t="inlineStr">
        <is>
          <t>视觉设备系列</t>
        </is>
      </c>
      <c r="I717" t="inlineStr">
        <is>
          <t>KK200-1</t>
        </is>
      </c>
      <c r="J717" t="inlineStr">
        <is>
          <t>FAILURE</t>
        </is>
      </c>
      <c r="K717" t="inlineStr">
        <is>
          <t>Unplanned</t>
        </is>
      </c>
      <c r="L717" t="inlineStr">
        <is>
          <t>LINE 52</t>
        </is>
      </c>
      <c r="M717" t="inlineStr">
        <is>
          <t>其他工位</t>
        </is>
      </c>
      <c r="N717" t="inlineStr">
        <is>
          <t>AUTOMATION FAILURE</t>
        </is>
      </c>
      <c r="O717" s="59" t="n">
        <v>45957.60902777778</v>
      </c>
      <c r="P717" s="59" t="n">
        <v>45957.614375</v>
      </c>
      <c r="Q717" s="60" t="n">
        <v>7.7</v>
      </c>
      <c r="R717" s="60" t="n">
        <v>1.32</v>
      </c>
      <c r="S717" t="inlineStr">
        <is>
          <t>团队模拟数据（基于公开单线数据派生）</t>
        </is>
      </c>
      <c r="T717" t="inlineStr">
        <is>
          <t>SIM-v2.2-20260807-20260804</t>
        </is>
      </c>
      <c r="U717" t="inlineStr">
        <is>
          <t>https://zenodo.org/records/17855209</t>
        </is>
      </c>
      <c r="V717" t="inlineStr">
        <is>
          <t>LINE-S02-PRE-20251027</t>
        </is>
      </c>
      <c r="W717" t="inlineStr">
        <is>
          <t>已关联</t>
        </is>
      </c>
      <c r="X717" t="inlineStr">
        <is>
          <t>按班次口径判断</t>
        </is>
      </c>
      <c r="Z717" t="inlineStr">
        <is>
          <t>否</t>
        </is>
      </c>
    </row>
    <row r="718">
      <c r="A718" t="inlineStr">
        <is>
          <t>SIM-STOP-00717</t>
        </is>
      </c>
      <c r="B718" t="inlineStr">
        <is>
          <t>STOP-PRE-00239</t>
        </is>
      </c>
      <c r="C718" t="inlineStr">
        <is>
          <t>LINE-S03-PRE-20251027</t>
        </is>
      </c>
      <c r="D718" t="inlineStr">
        <is>
          <t>SHIFT-PRE-20251027</t>
        </is>
      </c>
      <c r="E718" t="inlineStr">
        <is>
          <t>LINE-S03</t>
        </is>
      </c>
      <c r="F718" t="inlineStr">
        <is>
          <t>改善前</t>
        </is>
      </c>
      <c r="G718" s="57" t="n">
        <v>45957</v>
      </c>
      <c r="H718" t="inlineStr">
        <is>
          <t>音频模组系列</t>
        </is>
      </c>
      <c r="I718" t="inlineStr">
        <is>
          <t>KK200-1</t>
        </is>
      </c>
      <c r="J718" t="inlineStr">
        <is>
          <t>FAILURE</t>
        </is>
      </c>
      <c r="K718" t="inlineStr">
        <is>
          <t>Unplanned</t>
        </is>
      </c>
      <c r="L718" t="inlineStr">
        <is>
          <t>LINE 52</t>
        </is>
      </c>
      <c r="M718" t="inlineStr">
        <is>
          <t>其他工位</t>
        </is>
      </c>
      <c r="N718" t="inlineStr">
        <is>
          <t>AUTOMATION FAILURE</t>
        </is>
      </c>
      <c r="O718" s="59" t="n">
        <v>45957.62291666667</v>
      </c>
      <c r="P718" s="59" t="n">
        <v>45957.62701388889</v>
      </c>
      <c r="Q718" s="60" t="n">
        <v>5.9</v>
      </c>
      <c r="R718" s="60" t="n">
        <v>1.0181</v>
      </c>
      <c r="S718" t="inlineStr">
        <is>
          <t>团队模拟数据（基于公开单线数据派生）</t>
        </is>
      </c>
      <c r="T718" t="inlineStr">
        <is>
          <t>SIM-v2.2-20260807-20260804</t>
        </is>
      </c>
      <c r="U718" t="inlineStr">
        <is>
          <t>https://zenodo.org/records/17855209</t>
        </is>
      </c>
      <c r="V718" t="inlineStr">
        <is>
          <t>LINE-S03-PRE-20251027</t>
        </is>
      </c>
      <c r="W718" t="inlineStr">
        <is>
          <t>已关联</t>
        </is>
      </c>
      <c r="X718" t="inlineStr">
        <is>
          <t>按班次口径判断</t>
        </is>
      </c>
      <c r="Z718" t="inlineStr">
        <is>
          <t>否</t>
        </is>
      </c>
    </row>
    <row r="719">
      <c r="A719" t="inlineStr">
        <is>
          <t>SIM-STOP-00718</t>
        </is>
      </c>
      <c r="B719" t="inlineStr">
        <is>
          <t>STOP-PRE-00240</t>
        </is>
      </c>
      <c r="C719" t="inlineStr">
        <is>
          <t>LINE-S01-PRE-20251027</t>
        </is>
      </c>
      <c r="D719" t="inlineStr">
        <is>
          <t>SHIFT-PRE-20251027</t>
        </is>
      </c>
      <c r="E719" t="inlineStr">
        <is>
          <t>LINE-S01</t>
        </is>
      </c>
      <c r="F719" t="inlineStr">
        <is>
          <t>改善前</t>
        </is>
      </c>
      <c r="G719" s="57" t="n">
        <v>45957</v>
      </c>
      <c r="H719" t="inlineStr">
        <is>
          <t>智能终端系列</t>
        </is>
      </c>
      <c r="I719" t="inlineStr">
        <is>
          <t>KK200-1</t>
        </is>
      </c>
      <c r="J719" t="inlineStr">
        <is>
          <t>FAILURE</t>
        </is>
      </c>
      <c r="K719" t="inlineStr">
        <is>
          <t>Unplanned</t>
        </is>
      </c>
      <c r="L719" t="inlineStr">
        <is>
          <t>KILN</t>
        </is>
      </c>
      <c r="M719" t="inlineStr">
        <is>
          <t>热处理工位</t>
        </is>
      </c>
      <c r="N719" t="inlineStr">
        <is>
          <t>AUTOMATION FAILURE</t>
        </is>
      </c>
      <c r="O719" s="59" t="n">
        <v>45957.65625</v>
      </c>
      <c r="P719" s="59" t="n">
        <v>45957.65847222223</v>
      </c>
      <c r="Q719" s="60" t="n">
        <v>3.2</v>
      </c>
      <c r="R719" s="60" t="n">
        <v>0.8428</v>
      </c>
      <c r="S719" t="inlineStr">
        <is>
          <t>团队模拟数据（基于公开单线数据派生）</t>
        </is>
      </c>
      <c r="T719" t="inlineStr">
        <is>
          <t>SIM-v2.2-20260807-20260804</t>
        </is>
      </c>
      <c r="U719" t="inlineStr">
        <is>
          <t>https://zenodo.org/records/17855209</t>
        </is>
      </c>
      <c r="V719" t="inlineStr">
        <is>
          <t>LINE-S01-PRE-20251027</t>
        </is>
      </c>
      <c r="W719" t="inlineStr">
        <is>
          <t>已关联</t>
        </is>
      </c>
      <c r="X719" t="inlineStr">
        <is>
          <t>按班次口径判断</t>
        </is>
      </c>
      <c r="Z719" t="inlineStr">
        <is>
          <t>否</t>
        </is>
      </c>
    </row>
    <row r="720">
      <c r="A720" t="inlineStr">
        <is>
          <t>SIM-STOP-00719</t>
        </is>
      </c>
      <c r="B720" t="inlineStr">
        <is>
          <t>STOP-PRE-00240</t>
        </is>
      </c>
      <c r="C720" t="inlineStr">
        <is>
          <t>LINE-S02-PRE-20251027</t>
        </is>
      </c>
      <c r="D720" t="inlineStr">
        <is>
          <t>SHIFT-PRE-20251027</t>
        </is>
      </c>
      <c r="E720" t="inlineStr">
        <is>
          <t>LINE-S02</t>
        </is>
      </c>
      <c r="F720" t="inlineStr">
        <is>
          <t>改善前</t>
        </is>
      </c>
      <c r="G720" s="57" t="n">
        <v>45957</v>
      </c>
      <c r="H720" t="inlineStr">
        <is>
          <t>视觉设备系列</t>
        </is>
      </c>
      <c r="I720" t="inlineStr">
        <is>
          <t>KK200-1</t>
        </is>
      </c>
      <c r="J720" t="inlineStr">
        <is>
          <t>FAILURE</t>
        </is>
      </c>
      <c r="K720" t="inlineStr">
        <is>
          <t>Unplanned</t>
        </is>
      </c>
      <c r="L720" t="inlineStr">
        <is>
          <t>KILN</t>
        </is>
      </c>
      <c r="M720" t="inlineStr">
        <is>
          <t>热处理工位</t>
        </is>
      </c>
      <c r="N720" t="inlineStr">
        <is>
          <t>AUTOMATION FAILURE</t>
        </is>
      </c>
      <c r="O720" s="59" t="n">
        <v>45957.67013888889</v>
      </c>
      <c r="P720" s="59" t="n">
        <v>45957.67375</v>
      </c>
      <c r="Q720" s="60" t="n">
        <v>5.2</v>
      </c>
      <c r="R720" s="60" t="n">
        <v>1.3725</v>
      </c>
      <c r="S720" t="inlineStr">
        <is>
          <t>团队模拟数据（基于公开单线数据派生）</t>
        </is>
      </c>
      <c r="T720" t="inlineStr">
        <is>
          <t>SIM-v2.2-20260807-20260804</t>
        </is>
      </c>
      <c r="U720" t="inlineStr">
        <is>
          <t>https://zenodo.org/records/17855209</t>
        </is>
      </c>
      <c r="V720" t="inlineStr">
        <is>
          <t>LINE-S02-PRE-20251027</t>
        </is>
      </c>
      <c r="W720" t="inlineStr">
        <is>
          <t>已关联</t>
        </is>
      </c>
      <c r="X720" t="inlineStr">
        <is>
          <t>按班次口径判断</t>
        </is>
      </c>
      <c r="Z720" t="inlineStr">
        <is>
          <t>否</t>
        </is>
      </c>
    </row>
    <row r="721">
      <c r="A721" t="inlineStr">
        <is>
          <t>SIM-STOP-00720</t>
        </is>
      </c>
      <c r="B721" t="inlineStr">
        <is>
          <t>STOP-PRE-00240</t>
        </is>
      </c>
      <c r="C721" t="inlineStr">
        <is>
          <t>LINE-S03-PRE-20251027</t>
        </is>
      </c>
      <c r="D721" t="inlineStr">
        <is>
          <t>SHIFT-PRE-20251027</t>
        </is>
      </c>
      <c r="E721" t="inlineStr">
        <is>
          <t>LINE-S03</t>
        </is>
      </c>
      <c r="F721" t="inlineStr">
        <is>
          <t>改善前</t>
        </is>
      </c>
      <c r="G721" s="57" t="n">
        <v>45957</v>
      </c>
      <c r="H721" t="inlineStr">
        <is>
          <t>音频模组系列</t>
        </is>
      </c>
      <c r="I721" t="inlineStr">
        <is>
          <t>KK200-1</t>
        </is>
      </c>
      <c r="J721" t="inlineStr">
        <is>
          <t>FAILURE</t>
        </is>
      </c>
      <c r="K721" t="inlineStr">
        <is>
          <t>Unplanned</t>
        </is>
      </c>
      <c r="L721" t="inlineStr">
        <is>
          <t>KILN</t>
        </is>
      </c>
      <c r="M721" t="inlineStr">
        <is>
          <t>热处理工位</t>
        </is>
      </c>
      <c r="N721" t="inlineStr">
        <is>
          <t>AUTOMATION FAILURE</t>
        </is>
      </c>
      <c r="O721" s="59" t="n">
        <v>45957.68402777778</v>
      </c>
      <c r="P721" s="59" t="n">
        <v>45957.68652777778</v>
      </c>
      <c r="Q721" s="60" t="n">
        <v>3.6</v>
      </c>
      <c r="R721" s="60" t="n">
        <v>0.9528</v>
      </c>
      <c r="S721" t="inlineStr">
        <is>
          <t>团队模拟数据（基于公开单线数据派生）</t>
        </is>
      </c>
      <c r="T721" t="inlineStr">
        <is>
          <t>SIM-v2.2-20260807-20260804</t>
        </is>
      </c>
      <c r="U721" t="inlineStr">
        <is>
          <t>https://zenodo.org/records/17855209</t>
        </is>
      </c>
      <c r="V721" t="inlineStr">
        <is>
          <t>LINE-S03-PRE-20251027</t>
        </is>
      </c>
      <c r="W721" t="inlineStr">
        <is>
          <t>已关联</t>
        </is>
      </c>
      <c r="X721" t="inlineStr">
        <is>
          <t>按班次口径判断</t>
        </is>
      </c>
      <c r="Z721" t="inlineStr">
        <is>
          <t>否</t>
        </is>
      </c>
    </row>
    <row r="722">
      <c r="A722" t="inlineStr">
        <is>
          <t>SIM-STOP-00721</t>
        </is>
      </c>
      <c r="B722" t="inlineStr">
        <is>
          <t>STOP-PRE-00241</t>
        </is>
      </c>
      <c r="C722" t="inlineStr">
        <is>
          <t>LINE-S01-PRE-20251027</t>
        </is>
      </c>
      <c r="D722" t="inlineStr">
        <is>
          <t>SHIFT-PRE-20251027</t>
        </is>
      </c>
      <c r="E722" t="inlineStr">
        <is>
          <t>LINE-S01</t>
        </is>
      </c>
      <c r="F722" t="inlineStr">
        <is>
          <t>改善前</t>
        </is>
      </c>
      <c r="G722" s="57" t="n">
        <v>45957</v>
      </c>
      <c r="H722" t="inlineStr">
        <is>
          <t>智能终端系列</t>
        </is>
      </c>
      <c r="I722" t="inlineStr">
        <is>
          <t>KK200-1</t>
        </is>
      </c>
      <c r="J722" t="inlineStr">
        <is>
          <t>FAILURE</t>
        </is>
      </c>
      <c r="K722" t="inlineStr">
        <is>
          <t>Unplanned</t>
        </is>
      </c>
      <c r="L722" t="inlineStr">
        <is>
          <t>KILN</t>
        </is>
      </c>
      <c r="M722" t="inlineStr">
        <is>
          <t>热处理工位</t>
        </is>
      </c>
      <c r="N722" t="inlineStr">
        <is>
          <t>AUTOMATION FAILURE</t>
        </is>
      </c>
      <c r="O722" s="59" t="n">
        <v>45957.67986111111</v>
      </c>
      <c r="P722" s="59" t="n">
        <v>45957.68201388889</v>
      </c>
      <c r="Q722" s="60" t="n">
        <v>3.1</v>
      </c>
      <c r="R722" s="60" t="n">
        <v>0.8771</v>
      </c>
      <c r="S722" t="inlineStr">
        <is>
          <t>团队模拟数据（基于公开单线数据派生）</t>
        </is>
      </c>
      <c r="T722" t="inlineStr">
        <is>
          <t>SIM-v2.2-20260807-20260804</t>
        </is>
      </c>
      <c r="U722" t="inlineStr">
        <is>
          <t>https://zenodo.org/records/17855209</t>
        </is>
      </c>
      <c r="V722" t="inlineStr">
        <is>
          <t>LINE-S01-PRE-20251027</t>
        </is>
      </c>
      <c r="W722" t="inlineStr">
        <is>
          <t>已关联</t>
        </is>
      </c>
      <c r="X722" t="inlineStr">
        <is>
          <t>按班次口径判断</t>
        </is>
      </c>
      <c r="Z722" t="inlineStr">
        <is>
          <t>否</t>
        </is>
      </c>
    </row>
    <row r="723">
      <c r="A723" t="inlineStr">
        <is>
          <t>SIM-STOP-00722</t>
        </is>
      </c>
      <c r="B723" t="inlineStr">
        <is>
          <t>STOP-PRE-00241</t>
        </is>
      </c>
      <c r="C723" t="inlineStr">
        <is>
          <t>LINE-S02-PRE-20251027</t>
        </is>
      </c>
      <c r="D723" t="inlineStr">
        <is>
          <t>SHIFT-PRE-20251027</t>
        </is>
      </c>
      <c r="E723" t="inlineStr">
        <is>
          <t>LINE-S02</t>
        </is>
      </c>
      <c r="F723" t="inlineStr">
        <is>
          <t>改善前</t>
        </is>
      </c>
      <c r="G723" s="57" t="n">
        <v>45957</v>
      </c>
      <c r="H723" t="inlineStr">
        <is>
          <t>视觉设备系列</t>
        </is>
      </c>
      <c r="I723" t="inlineStr">
        <is>
          <t>KK200-1</t>
        </is>
      </c>
      <c r="J723" t="inlineStr">
        <is>
          <t>FAILURE</t>
        </is>
      </c>
      <c r="K723" t="inlineStr">
        <is>
          <t>Unplanned</t>
        </is>
      </c>
      <c r="L723" t="inlineStr">
        <is>
          <t>KILN</t>
        </is>
      </c>
      <c r="M723" t="inlineStr">
        <is>
          <t>热处理工位</t>
        </is>
      </c>
      <c r="N723" t="inlineStr">
        <is>
          <t>AUTOMATION FAILURE</t>
        </is>
      </c>
      <c r="O723" s="59" t="n">
        <v>45957.69375</v>
      </c>
      <c r="P723" s="59" t="n">
        <v>45957.696875</v>
      </c>
      <c r="Q723" s="60" t="n">
        <v>4.5</v>
      </c>
      <c r="R723" s="60" t="n">
        <v>1.2825</v>
      </c>
      <c r="S723" t="inlineStr">
        <is>
          <t>团队模拟数据（基于公开单线数据派生）</t>
        </is>
      </c>
      <c r="T723" t="inlineStr">
        <is>
          <t>SIM-v2.2-20260807-20260804</t>
        </is>
      </c>
      <c r="U723" t="inlineStr">
        <is>
          <t>https://zenodo.org/records/17855209</t>
        </is>
      </c>
      <c r="V723" t="inlineStr">
        <is>
          <t>LINE-S02-PRE-20251027</t>
        </is>
      </c>
      <c r="W723" t="inlineStr">
        <is>
          <t>已关联</t>
        </is>
      </c>
      <c r="X723" t="inlineStr">
        <is>
          <t>按班次口径判断</t>
        </is>
      </c>
      <c r="Z723" t="inlineStr">
        <is>
          <t>否</t>
        </is>
      </c>
    </row>
    <row r="724">
      <c r="A724" t="inlineStr">
        <is>
          <t>SIM-STOP-00723</t>
        </is>
      </c>
      <c r="B724" t="inlineStr">
        <is>
          <t>STOP-PRE-00241</t>
        </is>
      </c>
      <c r="C724" t="inlineStr">
        <is>
          <t>LINE-S03-PRE-20251027</t>
        </is>
      </c>
      <c r="D724" t="inlineStr">
        <is>
          <t>SHIFT-PRE-20251027</t>
        </is>
      </c>
      <c r="E724" t="inlineStr">
        <is>
          <t>LINE-S03</t>
        </is>
      </c>
      <c r="F724" t="inlineStr">
        <is>
          <t>改善前</t>
        </is>
      </c>
      <c r="G724" s="57" t="n">
        <v>45957</v>
      </c>
      <c r="H724" t="inlineStr">
        <is>
          <t>音频模组系列</t>
        </is>
      </c>
      <c r="I724" t="inlineStr">
        <is>
          <t>KK200-1</t>
        </is>
      </c>
      <c r="J724" t="inlineStr">
        <is>
          <t>FAILURE</t>
        </is>
      </c>
      <c r="K724" t="inlineStr">
        <is>
          <t>Unplanned</t>
        </is>
      </c>
      <c r="L724" t="inlineStr">
        <is>
          <t>KILN</t>
        </is>
      </c>
      <c r="M724" t="inlineStr">
        <is>
          <t>热处理工位</t>
        </is>
      </c>
      <c r="N724" t="inlineStr">
        <is>
          <t>AUTOMATION FAILURE</t>
        </is>
      </c>
      <c r="O724" s="59" t="n">
        <v>45957.70763888889</v>
      </c>
      <c r="P724" s="59" t="n">
        <v>45957.71006944445</v>
      </c>
      <c r="Q724" s="60" t="n">
        <v>3.5</v>
      </c>
      <c r="R724" s="60" t="n">
        <v>0.9909</v>
      </c>
      <c r="S724" t="inlineStr">
        <is>
          <t>团队模拟数据（基于公开单线数据派生）</t>
        </is>
      </c>
      <c r="T724" t="inlineStr">
        <is>
          <t>SIM-v2.2-20260807-20260804</t>
        </is>
      </c>
      <c r="U724" t="inlineStr">
        <is>
          <t>https://zenodo.org/records/17855209</t>
        </is>
      </c>
      <c r="V724" t="inlineStr">
        <is>
          <t>LINE-S03-PRE-20251027</t>
        </is>
      </c>
      <c r="W724" t="inlineStr">
        <is>
          <t>已关联</t>
        </is>
      </c>
      <c r="X724" t="inlineStr">
        <is>
          <t>按班次口径判断</t>
        </is>
      </c>
      <c r="Z724" t="inlineStr">
        <is>
          <t>否</t>
        </is>
      </c>
    </row>
    <row r="725">
      <c r="A725" t="inlineStr">
        <is>
          <t>SIM-STOP-00724</t>
        </is>
      </c>
      <c r="B725" t="inlineStr">
        <is>
          <t>STOP-PRE-00242</t>
        </is>
      </c>
      <c r="C725" t="inlineStr">
        <is>
          <t>LINE-S01-PRE-20251027</t>
        </is>
      </c>
      <c r="D725" t="inlineStr">
        <is>
          <t>SHIFT-PRE-20251027</t>
        </is>
      </c>
      <c r="E725" t="inlineStr">
        <is>
          <t>LINE-S01</t>
        </is>
      </c>
      <c r="F725" t="inlineStr">
        <is>
          <t>改善前</t>
        </is>
      </c>
      <c r="G725" s="57" t="n">
        <v>45957</v>
      </c>
      <c r="H725" t="inlineStr">
        <is>
          <t>智能终端系列</t>
        </is>
      </c>
      <c r="I725" t="inlineStr">
        <is>
          <t>KK200-1</t>
        </is>
      </c>
      <c r="J725" t="inlineStr">
        <is>
          <t>FAILURE</t>
        </is>
      </c>
      <c r="K725" t="inlineStr">
        <is>
          <t>Unplanned</t>
        </is>
      </c>
      <c r="L725" t="inlineStr">
        <is>
          <t>KILN</t>
        </is>
      </c>
      <c r="M725" t="inlineStr">
        <is>
          <t>热处理工位</t>
        </is>
      </c>
      <c r="N725" t="inlineStr">
        <is>
          <t>AUTOMATION FAILURE</t>
        </is>
      </c>
      <c r="O725" s="59" t="n">
        <v>45957.71111111111</v>
      </c>
      <c r="P725" s="59" t="n">
        <v>45957.71604166667</v>
      </c>
      <c r="Q725" s="60" t="n">
        <v>7.1</v>
      </c>
      <c r="R725" s="60" t="n">
        <v>0.9114</v>
      </c>
      <c r="S725" t="inlineStr">
        <is>
          <t>团队模拟数据（基于公开单线数据派生）</t>
        </is>
      </c>
      <c r="T725" t="inlineStr">
        <is>
          <t>SIM-v2.2-20260807-20260804</t>
        </is>
      </c>
      <c r="U725" t="inlineStr">
        <is>
          <t>https://zenodo.org/records/17855209</t>
        </is>
      </c>
      <c r="V725" t="inlineStr">
        <is>
          <t>LINE-S01-PRE-20251027</t>
        </is>
      </c>
      <c r="W725" t="inlineStr">
        <is>
          <t>已关联</t>
        </is>
      </c>
      <c r="X725" t="inlineStr">
        <is>
          <t>按班次口径判断</t>
        </is>
      </c>
      <c r="Z725" t="inlineStr">
        <is>
          <t>否</t>
        </is>
      </c>
    </row>
    <row r="726">
      <c r="A726" t="inlineStr">
        <is>
          <t>SIM-STOP-00725</t>
        </is>
      </c>
      <c r="B726" t="inlineStr">
        <is>
          <t>STOP-PRE-00242</t>
        </is>
      </c>
      <c r="C726" t="inlineStr">
        <is>
          <t>LINE-S02-PRE-20251027</t>
        </is>
      </c>
      <c r="D726" t="inlineStr">
        <is>
          <t>SHIFT-PRE-20251027</t>
        </is>
      </c>
      <c r="E726" t="inlineStr">
        <is>
          <t>LINE-S02</t>
        </is>
      </c>
      <c r="F726" t="inlineStr">
        <is>
          <t>改善前</t>
        </is>
      </c>
      <c r="G726" s="57" t="n">
        <v>45957</v>
      </c>
      <c r="H726" t="inlineStr">
        <is>
          <t>视觉设备系列</t>
        </is>
      </c>
      <c r="I726" t="inlineStr">
        <is>
          <t>KK200-1</t>
        </is>
      </c>
      <c r="J726" t="inlineStr">
        <is>
          <t>FAILURE</t>
        </is>
      </c>
      <c r="K726" t="inlineStr">
        <is>
          <t>Unplanned</t>
        </is>
      </c>
      <c r="L726" t="inlineStr">
        <is>
          <t>KILN</t>
        </is>
      </c>
      <c r="M726" t="inlineStr">
        <is>
          <t>热处理工位</t>
        </is>
      </c>
      <c r="N726" t="inlineStr">
        <is>
          <t>AUTOMATION FAILURE</t>
        </is>
      </c>
      <c r="O726" s="59" t="n">
        <v>45957.725</v>
      </c>
      <c r="P726" s="59" t="n">
        <v>45957.73222222222</v>
      </c>
      <c r="Q726" s="60" t="n">
        <v>10.4</v>
      </c>
      <c r="R726" s="60" t="n">
        <v>1.335</v>
      </c>
      <c r="S726" t="inlineStr">
        <is>
          <t>团队模拟数据（基于公开单线数据派生）</t>
        </is>
      </c>
      <c r="T726" t="inlineStr">
        <is>
          <t>SIM-v2.2-20260807-20260804</t>
        </is>
      </c>
      <c r="U726" t="inlineStr">
        <is>
          <t>https://zenodo.org/records/17855209</t>
        </is>
      </c>
      <c r="V726" t="inlineStr">
        <is>
          <t>LINE-S02-PRE-20251027</t>
        </is>
      </c>
      <c r="W726" t="inlineStr">
        <is>
          <t>已关联</t>
        </is>
      </c>
      <c r="X726" t="inlineStr">
        <is>
          <t>按班次口径判断</t>
        </is>
      </c>
      <c r="Z726" t="inlineStr">
        <is>
          <t>否</t>
        </is>
      </c>
    </row>
    <row r="727">
      <c r="A727" t="inlineStr">
        <is>
          <t>SIM-STOP-00726</t>
        </is>
      </c>
      <c r="B727" t="inlineStr">
        <is>
          <t>STOP-PRE-00242</t>
        </is>
      </c>
      <c r="C727" t="inlineStr">
        <is>
          <t>LINE-S03-PRE-20251027</t>
        </is>
      </c>
      <c r="D727" t="inlineStr">
        <is>
          <t>SHIFT-PRE-20251027</t>
        </is>
      </c>
      <c r="E727" t="inlineStr">
        <is>
          <t>LINE-S03</t>
        </is>
      </c>
      <c r="F727" t="inlineStr">
        <is>
          <t>改善前</t>
        </is>
      </c>
      <c r="G727" s="57" t="n">
        <v>45957</v>
      </c>
      <c r="H727" t="inlineStr">
        <is>
          <t>音频模组系列</t>
        </is>
      </c>
      <c r="I727" t="inlineStr">
        <is>
          <t>KK200-1</t>
        </is>
      </c>
      <c r="J727" t="inlineStr">
        <is>
          <t>FAILURE</t>
        </is>
      </c>
      <c r="K727" t="inlineStr">
        <is>
          <t>Unplanned</t>
        </is>
      </c>
      <c r="L727" t="inlineStr">
        <is>
          <t>KILN</t>
        </is>
      </c>
      <c r="M727" t="inlineStr">
        <is>
          <t>热处理工位</t>
        </is>
      </c>
      <c r="N727" t="inlineStr">
        <is>
          <t>AUTOMATION FAILURE</t>
        </is>
      </c>
      <c r="O727" s="59" t="n">
        <v>45957.73888888889</v>
      </c>
      <c r="P727" s="59" t="n">
        <v>45957.74444444444</v>
      </c>
      <c r="Q727" s="60" t="n">
        <v>8</v>
      </c>
      <c r="R727" s="60" t="n">
        <v>1.029</v>
      </c>
      <c r="S727" t="inlineStr">
        <is>
          <t>团队模拟数据（基于公开单线数据派生）</t>
        </is>
      </c>
      <c r="T727" t="inlineStr">
        <is>
          <t>SIM-v2.2-20260807-20260804</t>
        </is>
      </c>
      <c r="U727" t="inlineStr">
        <is>
          <t>https://zenodo.org/records/17855209</t>
        </is>
      </c>
      <c r="V727" t="inlineStr">
        <is>
          <t>LINE-S03-PRE-20251027</t>
        </is>
      </c>
      <c r="W727" t="inlineStr">
        <is>
          <t>已关联</t>
        </is>
      </c>
      <c r="X727" t="inlineStr">
        <is>
          <t>按班次口径判断</t>
        </is>
      </c>
      <c r="Z727" t="inlineStr">
        <is>
          <t>否</t>
        </is>
      </c>
    </row>
    <row r="728">
      <c r="A728" t="inlineStr">
        <is>
          <t>SIM-STOP-00727</t>
        </is>
      </c>
      <c r="B728" t="inlineStr">
        <is>
          <t>STOP-PRE-00243</t>
        </is>
      </c>
      <c r="C728" t="inlineStr">
        <is>
          <t>LINE-S01-PRE-20251027</t>
        </is>
      </c>
      <c r="D728" t="inlineStr">
        <is>
          <t>SHIFT-PRE-20251027</t>
        </is>
      </c>
      <c r="E728" t="inlineStr">
        <is>
          <t>LINE-S01</t>
        </is>
      </c>
      <c r="F728" t="inlineStr">
        <is>
          <t>改善前</t>
        </is>
      </c>
      <c r="G728" s="57" t="n">
        <v>45957</v>
      </c>
      <c r="H728" t="inlineStr">
        <is>
          <t>智能终端系列</t>
        </is>
      </c>
      <c r="I728" t="inlineStr">
        <is>
          <t>KK200-1</t>
        </is>
      </c>
      <c r="J728" t="inlineStr">
        <is>
          <t>OPERATIONAL</t>
        </is>
      </c>
      <c r="K728" t="inlineStr">
        <is>
          <t>Planned - Included in OEE</t>
        </is>
      </c>
      <c r="L728" t="inlineStr">
        <is>
          <t>EXTRUDER PRESS</t>
        </is>
      </c>
      <c r="M728" t="inlineStr">
        <is>
          <t>主加工工位</t>
        </is>
      </c>
      <c r="N728" t="inlineStr">
        <is>
          <t>CLEANING</t>
        </is>
      </c>
      <c r="O728" s="59" t="n">
        <v>45957.80069444444</v>
      </c>
      <c r="P728" s="59" t="n">
        <v>45957.81166666667</v>
      </c>
      <c r="Q728" s="60" t="n">
        <v>15.8</v>
      </c>
      <c r="R728" s="60" t="n">
        <v>0.9284</v>
      </c>
      <c r="S728" t="inlineStr">
        <is>
          <t>团队模拟数据（基于公开单线数据派生）</t>
        </is>
      </c>
      <c r="T728" t="inlineStr">
        <is>
          <t>SIM-v2.2-20260807-20260804</t>
        </is>
      </c>
      <c r="U728" t="inlineStr">
        <is>
          <t>https://zenodo.org/records/17855209</t>
        </is>
      </c>
      <c r="V728" t="inlineStr">
        <is>
          <t>LINE-S01-PRE-20251027</t>
        </is>
      </c>
      <c r="W728" t="inlineStr">
        <is>
          <t>已关联</t>
        </is>
      </c>
      <c r="X728" t="inlineStr">
        <is>
          <t>按班次口径判断</t>
        </is>
      </c>
      <c r="Z728" t="inlineStr">
        <is>
          <t>否</t>
        </is>
      </c>
    </row>
    <row r="729">
      <c r="A729" t="inlineStr">
        <is>
          <t>SIM-STOP-00728</t>
        </is>
      </c>
      <c r="B729" t="inlineStr">
        <is>
          <t>STOP-PRE-00243</t>
        </is>
      </c>
      <c r="C729" t="inlineStr">
        <is>
          <t>LINE-S02-PRE-20251027</t>
        </is>
      </c>
      <c r="D729" t="inlineStr">
        <is>
          <t>SHIFT-PRE-20251027</t>
        </is>
      </c>
      <c r="E729" t="inlineStr">
        <is>
          <t>LINE-S02</t>
        </is>
      </c>
      <c r="F729" t="inlineStr">
        <is>
          <t>改善前</t>
        </is>
      </c>
      <c r="G729" s="57" t="n">
        <v>45957</v>
      </c>
      <c r="H729" t="inlineStr">
        <is>
          <t>视觉设备系列</t>
        </is>
      </c>
      <c r="I729" t="inlineStr">
        <is>
          <t>KK200-1</t>
        </is>
      </c>
      <c r="J729" t="inlineStr">
        <is>
          <t>OPERATIONAL</t>
        </is>
      </c>
      <c r="K729" t="inlineStr">
        <is>
          <t>Planned - Included in OEE</t>
        </is>
      </c>
      <c r="L729" t="inlineStr">
        <is>
          <t>EXTRUDER PRESS</t>
        </is>
      </c>
      <c r="M729" t="inlineStr">
        <is>
          <t>主加工工位</t>
        </is>
      </c>
      <c r="N729" t="inlineStr">
        <is>
          <t>CLEANING</t>
        </is>
      </c>
      <c r="O729" s="59" t="n">
        <v>45957.81458333333</v>
      </c>
      <c r="P729" s="59" t="n">
        <v>45957.82694444444</v>
      </c>
      <c r="Q729" s="60" t="n">
        <v>17.8</v>
      </c>
      <c r="R729" s="60" t="n">
        <v>1.0483</v>
      </c>
      <c r="S729" t="inlineStr">
        <is>
          <t>团队模拟数据（基于公开单线数据派生）</t>
        </is>
      </c>
      <c r="T729" t="inlineStr">
        <is>
          <t>SIM-v2.2-20260807-20260804</t>
        </is>
      </c>
      <c r="U729" t="inlineStr">
        <is>
          <t>https://zenodo.org/records/17855209</t>
        </is>
      </c>
      <c r="V729" t="inlineStr">
        <is>
          <t>LINE-S02-PRE-20251027</t>
        </is>
      </c>
      <c r="W729" t="inlineStr">
        <is>
          <t>已关联</t>
        </is>
      </c>
      <c r="X729" t="inlineStr">
        <is>
          <t>按班次口径判断</t>
        </is>
      </c>
      <c r="Z729" t="inlineStr">
        <is>
          <t>否</t>
        </is>
      </c>
    </row>
    <row r="730">
      <c r="A730" t="inlineStr">
        <is>
          <t>SIM-STOP-00729</t>
        </is>
      </c>
      <c r="B730" t="inlineStr">
        <is>
          <t>STOP-PRE-00243</t>
        </is>
      </c>
      <c r="C730" t="inlineStr">
        <is>
          <t>LINE-S03-PRE-20251027</t>
        </is>
      </c>
      <c r="D730" t="inlineStr">
        <is>
          <t>SHIFT-PRE-20251027</t>
        </is>
      </c>
      <c r="E730" t="inlineStr">
        <is>
          <t>LINE-S03</t>
        </is>
      </c>
      <c r="F730" t="inlineStr">
        <is>
          <t>改善前</t>
        </is>
      </c>
      <c r="G730" s="57" t="n">
        <v>45957</v>
      </c>
      <c r="H730" t="inlineStr">
        <is>
          <t>音频模组系列</t>
        </is>
      </c>
      <c r="I730" t="inlineStr">
        <is>
          <t>KK200-1</t>
        </is>
      </c>
      <c r="J730" t="inlineStr">
        <is>
          <t>OPERATIONAL</t>
        </is>
      </c>
      <c r="K730" t="inlineStr">
        <is>
          <t>Planned - Included in OEE</t>
        </is>
      </c>
      <c r="L730" t="inlineStr">
        <is>
          <t>EXTRUDER PRESS</t>
        </is>
      </c>
      <c r="M730" t="inlineStr">
        <is>
          <t>主加工工位</t>
        </is>
      </c>
      <c r="N730" t="inlineStr">
        <is>
          <t>CLEANING</t>
        </is>
      </c>
      <c r="O730" s="59" t="n">
        <v>45957.82847222222</v>
      </c>
      <c r="P730" s="59" t="n">
        <v>45957.84006944444</v>
      </c>
      <c r="Q730" s="60" t="n">
        <v>16.7</v>
      </c>
      <c r="R730" s="60" t="n">
        <v>0.9833</v>
      </c>
      <c r="S730" t="inlineStr">
        <is>
          <t>团队模拟数据（基于公开单线数据派生）</t>
        </is>
      </c>
      <c r="T730" t="inlineStr">
        <is>
          <t>SIM-v2.2-20260807-20260804</t>
        </is>
      </c>
      <c r="U730" t="inlineStr">
        <is>
          <t>https://zenodo.org/records/17855209</t>
        </is>
      </c>
      <c r="V730" t="inlineStr">
        <is>
          <t>LINE-S03-PRE-20251027</t>
        </is>
      </c>
      <c r="W730" t="inlineStr">
        <is>
          <t>已关联</t>
        </is>
      </c>
      <c r="X730" t="inlineStr">
        <is>
          <t>按班次口径判断</t>
        </is>
      </c>
      <c r="Z730" t="inlineStr">
        <is>
          <t>否</t>
        </is>
      </c>
    </row>
    <row r="731">
      <c r="A731" t="inlineStr">
        <is>
          <t>SIM-STOP-00730</t>
        </is>
      </c>
      <c r="B731" t="inlineStr">
        <is>
          <t>STOP-PRE-00244</t>
        </is>
      </c>
      <c r="C731" t="inlineStr">
        <is>
          <t>LINE-S01-PRE-20251029</t>
        </is>
      </c>
      <c r="D731" t="inlineStr">
        <is>
          <t>SHIFT-PRE-20251029</t>
        </is>
      </c>
      <c r="E731" t="inlineStr">
        <is>
          <t>LINE-S01</t>
        </is>
      </c>
      <c r="F731" t="inlineStr">
        <is>
          <t>改善前</t>
        </is>
      </c>
      <c r="G731" s="57" t="n">
        <v>45959</v>
      </c>
      <c r="H731" t="inlineStr">
        <is>
          <t>智能终端系列</t>
        </is>
      </c>
      <c r="I731" t="inlineStr">
        <is>
          <t>KK200-1</t>
        </is>
      </c>
      <c r="J731" t="inlineStr">
        <is>
          <t>OPERATIONAL</t>
        </is>
      </c>
      <c r="K731" t="inlineStr">
        <is>
          <t>Planned - Included in OEE</t>
        </is>
      </c>
      <c r="L731" t="inlineStr">
        <is>
          <t>EXTRUDER PRESS</t>
        </is>
      </c>
      <c r="M731" t="inlineStr">
        <is>
          <t>主加工工位</t>
        </is>
      </c>
      <c r="N731" t="inlineStr">
        <is>
          <t>CLEANING</t>
        </is>
      </c>
      <c r="O731" s="59" t="n">
        <v>45959.46875</v>
      </c>
      <c r="P731" s="59" t="n">
        <v>45959.47493055555</v>
      </c>
      <c r="Q731" s="60" t="n">
        <v>8.9</v>
      </c>
      <c r="R731" s="60" t="n">
        <v>0.9657</v>
      </c>
      <c r="S731" t="inlineStr">
        <is>
          <t>团队模拟数据（基于公开单线数据派生）</t>
        </is>
      </c>
      <c r="T731" t="inlineStr">
        <is>
          <t>SIM-v2.2-20260807-20260804</t>
        </is>
      </c>
      <c r="U731" t="inlineStr">
        <is>
          <t>https://zenodo.org/records/17855209</t>
        </is>
      </c>
      <c r="V731" t="inlineStr">
        <is>
          <t>LINE-S01-PRE-20251029</t>
        </is>
      </c>
      <c r="W731" t="inlineStr">
        <is>
          <t>已关联</t>
        </is>
      </c>
      <c r="X731" t="inlineStr">
        <is>
          <t>按班次口径判断</t>
        </is>
      </c>
      <c r="Z731" t="inlineStr">
        <is>
          <t>否</t>
        </is>
      </c>
    </row>
    <row r="732">
      <c r="A732" t="inlineStr">
        <is>
          <t>SIM-STOP-00731</t>
        </is>
      </c>
      <c r="B732" t="inlineStr">
        <is>
          <t>STOP-PRE-00244</t>
        </is>
      </c>
      <c r="C732" t="inlineStr">
        <is>
          <t>LINE-S02-PRE-20251029</t>
        </is>
      </c>
      <c r="D732" t="inlineStr">
        <is>
          <t>SHIFT-PRE-20251029</t>
        </is>
      </c>
      <c r="E732" t="inlineStr">
        <is>
          <t>LINE-S02</t>
        </is>
      </c>
      <c r="F732" t="inlineStr">
        <is>
          <t>改善前</t>
        </is>
      </c>
      <c r="G732" s="57" t="n">
        <v>45959</v>
      </c>
      <c r="H732" t="inlineStr">
        <is>
          <t>视觉设备系列</t>
        </is>
      </c>
      <c r="I732" t="inlineStr">
        <is>
          <t>KK200-1</t>
        </is>
      </c>
      <c r="J732" t="inlineStr">
        <is>
          <t>OPERATIONAL</t>
        </is>
      </c>
      <c r="K732" t="inlineStr">
        <is>
          <t>Planned - Included in OEE</t>
        </is>
      </c>
      <c r="L732" t="inlineStr">
        <is>
          <t>EXTRUDER PRESS</t>
        </is>
      </c>
      <c r="M732" t="inlineStr">
        <is>
          <t>主加工工位</t>
        </is>
      </c>
      <c r="N732" t="inlineStr">
        <is>
          <t>CLEANING</t>
        </is>
      </c>
      <c r="O732" s="59" t="n">
        <v>45959.48263888889</v>
      </c>
      <c r="P732" s="59" t="n">
        <v>45959.48888888889</v>
      </c>
      <c r="Q732" s="60" t="n">
        <v>9</v>
      </c>
      <c r="R732" s="60" t="n">
        <v>0.9802999999999999</v>
      </c>
      <c r="S732" t="inlineStr">
        <is>
          <t>团队模拟数据（基于公开单线数据派生）</t>
        </is>
      </c>
      <c r="T732" t="inlineStr">
        <is>
          <t>SIM-v2.2-20260807-20260804</t>
        </is>
      </c>
      <c r="U732" t="inlineStr">
        <is>
          <t>https://zenodo.org/records/17855209</t>
        </is>
      </c>
      <c r="V732" t="inlineStr">
        <is>
          <t>LINE-S02-PRE-20251029</t>
        </is>
      </c>
      <c r="W732" t="inlineStr">
        <is>
          <t>已关联</t>
        </is>
      </c>
      <c r="X732" t="inlineStr">
        <is>
          <t>按班次口径判断</t>
        </is>
      </c>
      <c r="Z732" t="inlineStr">
        <is>
          <t>否</t>
        </is>
      </c>
    </row>
    <row r="733">
      <c r="A733" t="inlineStr">
        <is>
          <t>SIM-STOP-00732</t>
        </is>
      </c>
      <c r="B733" t="inlineStr">
        <is>
          <t>STOP-PRE-00244</t>
        </is>
      </c>
      <c r="C733" t="inlineStr">
        <is>
          <t>LINE-S03-PRE-20251029</t>
        </is>
      </c>
      <c r="D733" t="inlineStr">
        <is>
          <t>SHIFT-PRE-20251029</t>
        </is>
      </c>
      <c r="E733" t="inlineStr">
        <is>
          <t>LINE-S03</t>
        </is>
      </c>
      <c r="F733" t="inlineStr">
        <is>
          <t>改善前</t>
        </is>
      </c>
      <c r="G733" s="57" t="n">
        <v>45959</v>
      </c>
      <c r="H733" t="inlineStr">
        <is>
          <t>音频模组系列</t>
        </is>
      </c>
      <c r="I733" t="inlineStr">
        <is>
          <t>KK200-1</t>
        </is>
      </c>
      <c r="J733" t="inlineStr">
        <is>
          <t>OPERATIONAL</t>
        </is>
      </c>
      <c r="K733" t="inlineStr">
        <is>
          <t>Planned - Included in OEE</t>
        </is>
      </c>
      <c r="L733" t="inlineStr">
        <is>
          <t>EXTRUDER PRESS</t>
        </is>
      </c>
      <c r="M733" t="inlineStr">
        <is>
          <t>主加工工位</t>
        </is>
      </c>
      <c r="N733" t="inlineStr">
        <is>
          <t>CLEANING</t>
        </is>
      </c>
      <c r="O733" s="59" t="n">
        <v>45959.49652777778</v>
      </c>
      <c r="P733" s="59" t="n">
        <v>45959.50305555556</v>
      </c>
      <c r="Q733" s="60" t="n">
        <v>9.4</v>
      </c>
      <c r="R733" s="60" t="n">
        <v>1.0222</v>
      </c>
      <c r="S733" t="inlineStr">
        <is>
          <t>团队模拟数据（基于公开单线数据派生）</t>
        </is>
      </c>
      <c r="T733" t="inlineStr">
        <is>
          <t>SIM-v2.2-20260807-20260804</t>
        </is>
      </c>
      <c r="U733" t="inlineStr">
        <is>
          <t>https://zenodo.org/records/17855209</t>
        </is>
      </c>
      <c r="V733" t="inlineStr">
        <is>
          <t>LINE-S03-PRE-20251029</t>
        </is>
      </c>
      <c r="W733" t="inlineStr">
        <is>
          <t>已关联</t>
        </is>
      </c>
      <c r="X733" t="inlineStr">
        <is>
          <t>按班次口径判断</t>
        </is>
      </c>
      <c r="Z733" t="inlineStr">
        <is>
          <t>否</t>
        </is>
      </c>
    </row>
    <row r="734">
      <c r="A734" t="inlineStr">
        <is>
          <t>SIM-STOP-00733</t>
        </is>
      </c>
      <c r="B734" t="inlineStr">
        <is>
          <t>STOP-PRE-00245</t>
        </is>
      </c>
      <c r="C734" t="inlineStr">
        <is>
          <t>LINE-S01-PRE-20251029</t>
        </is>
      </c>
      <c r="D734" t="inlineStr">
        <is>
          <t>SHIFT-PRE-20251029</t>
        </is>
      </c>
      <c r="E734" t="inlineStr">
        <is>
          <t>LINE-S01</t>
        </is>
      </c>
      <c r="F734" t="inlineStr">
        <is>
          <t>改善前</t>
        </is>
      </c>
      <c r="G734" s="57" t="n">
        <v>45959</v>
      </c>
      <c r="H734" t="inlineStr">
        <is>
          <t>智能终端系列</t>
        </is>
      </c>
      <c r="I734" t="inlineStr">
        <is>
          <t>KK200-1</t>
        </is>
      </c>
      <c r="J734" t="inlineStr">
        <is>
          <t>FAILURE</t>
        </is>
      </c>
      <c r="K734" t="inlineStr">
        <is>
          <t>Unplanned</t>
        </is>
      </c>
      <c r="L734" t="inlineStr">
        <is>
          <t>ROBOT (HACKING STATION)</t>
        </is>
      </c>
      <c r="M734" t="inlineStr">
        <is>
          <t>上下料工位</t>
        </is>
      </c>
      <c r="N734" t="inlineStr">
        <is>
          <t>AUTOMATION FAILURE</t>
        </is>
      </c>
      <c r="O734" s="59" t="n">
        <v>45959.48888888889</v>
      </c>
      <c r="P734" s="59" t="n">
        <v>45959.53236111111</v>
      </c>
      <c r="Q734" s="60" t="n">
        <v>62.6</v>
      </c>
      <c r="R734" s="60" t="n">
        <v>0.9212</v>
      </c>
      <c r="S734" t="inlineStr">
        <is>
          <t>团队模拟数据（基于公开单线数据派生）</t>
        </is>
      </c>
      <c r="T734" t="inlineStr">
        <is>
          <t>SIM-v2.2-20260807-20260804</t>
        </is>
      </c>
      <c r="U734" t="inlineStr">
        <is>
          <t>https://zenodo.org/records/17855209</t>
        </is>
      </c>
      <c r="V734" t="inlineStr">
        <is>
          <t>LINE-S01-PRE-20251029</t>
        </is>
      </c>
      <c r="W734" t="inlineStr">
        <is>
          <t>已关联</t>
        </is>
      </c>
      <c r="X734" t="inlineStr">
        <is>
          <t>按班次口径判断</t>
        </is>
      </c>
      <c r="Z734" t="inlineStr">
        <is>
          <t>否</t>
        </is>
      </c>
    </row>
    <row r="735">
      <c r="A735" t="inlineStr">
        <is>
          <t>SIM-STOP-00734</t>
        </is>
      </c>
      <c r="B735" t="inlineStr">
        <is>
          <t>STOP-PRE-00245</t>
        </is>
      </c>
      <c r="C735" t="inlineStr">
        <is>
          <t>LINE-S02-PRE-20251029</t>
        </is>
      </c>
      <c r="D735" t="inlineStr">
        <is>
          <t>SHIFT-PRE-20251029</t>
        </is>
      </c>
      <c r="E735" t="inlineStr">
        <is>
          <t>LINE-S02</t>
        </is>
      </c>
      <c r="F735" t="inlineStr">
        <is>
          <t>改善前</t>
        </is>
      </c>
      <c r="G735" s="57" t="n">
        <v>45959</v>
      </c>
      <c r="H735" t="inlineStr">
        <is>
          <t>视觉设备系列</t>
        </is>
      </c>
      <c r="I735" t="inlineStr">
        <is>
          <t>KK200-1</t>
        </is>
      </c>
      <c r="J735" t="inlineStr">
        <is>
          <t>FAILURE</t>
        </is>
      </c>
      <c r="K735" t="inlineStr">
        <is>
          <t>Unplanned</t>
        </is>
      </c>
      <c r="L735" t="inlineStr">
        <is>
          <t>ROBOT (HACKING STATION)</t>
        </is>
      </c>
      <c r="M735" t="inlineStr">
        <is>
          <t>上下料工位</t>
        </is>
      </c>
      <c r="N735" t="inlineStr">
        <is>
          <t>AUTOMATION FAILURE</t>
        </is>
      </c>
      <c r="O735" s="59" t="n">
        <v>45959.50277777778</v>
      </c>
      <c r="P735" s="59" t="n">
        <v>45959.56652777778</v>
      </c>
      <c r="Q735" s="60" t="n">
        <v>91.8</v>
      </c>
      <c r="R735" s="60" t="n">
        <v>1.35</v>
      </c>
      <c r="S735" t="inlineStr">
        <is>
          <t>团队模拟数据（基于公开单线数据派生）</t>
        </is>
      </c>
      <c r="T735" t="inlineStr">
        <is>
          <t>SIM-v2.2-20260807-20260804</t>
        </is>
      </c>
      <c r="U735" t="inlineStr">
        <is>
          <t>https://zenodo.org/records/17855209</t>
        </is>
      </c>
      <c r="V735" t="inlineStr">
        <is>
          <t>LINE-S02-PRE-20251029</t>
        </is>
      </c>
      <c r="W735" t="inlineStr">
        <is>
          <t>已关联</t>
        </is>
      </c>
      <c r="X735" t="inlineStr">
        <is>
          <t>按班次口径判断</t>
        </is>
      </c>
      <c r="Z735" t="inlineStr">
        <is>
          <t>否</t>
        </is>
      </c>
    </row>
    <row r="736">
      <c r="A736" t="inlineStr">
        <is>
          <t>SIM-STOP-00735</t>
        </is>
      </c>
      <c r="B736" t="inlineStr">
        <is>
          <t>STOP-PRE-00245</t>
        </is>
      </c>
      <c r="C736" t="inlineStr">
        <is>
          <t>LINE-S03-PRE-20251029</t>
        </is>
      </c>
      <c r="D736" t="inlineStr">
        <is>
          <t>SHIFT-PRE-20251029</t>
        </is>
      </c>
      <c r="E736" t="inlineStr">
        <is>
          <t>LINE-S03</t>
        </is>
      </c>
      <c r="F736" t="inlineStr">
        <is>
          <t>改善前</t>
        </is>
      </c>
      <c r="G736" s="57" t="n">
        <v>45959</v>
      </c>
      <c r="H736" t="inlineStr">
        <is>
          <t>音频模组系列</t>
        </is>
      </c>
      <c r="I736" t="inlineStr">
        <is>
          <t>KK200-1</t>
        </is>
      </c>
      <c r="J736" t="inlineStr">
        <is>
          <t>FAILURE</t>
        </is>
      </c>
      <c r="K736" t="inlineStr">
        <is>
          <t>Unplanned</t>
        </is>
      </c>
      <c r="L736" t="inlineStr">
        <is>
          <t>ROBOT (HACKING STATION)</t>
        </is>
      </c>
      <c r="M736" t="inlineStr">
        <is>
          <t>上下料工位</t>
        </is>
      </c>
      <c r="N736" t="inlineStr">
        <is>
          <t>AUTOMATION FAILURE</t>
        </is>
      </c>
      <c r="O736" s="59" t="n">
        <v>45959.51666666667</v>
      </c>
      <c r="P736" s="59" t="n">
        <v>45959.56708333334</v>
      </c>
      <c r="Q736" s="60" t="n">
        <v>72.59999999999999</v>
      </c>
      <c r="R736" s="60" t="n">
        <v>1.0675</v>
      </c>
      <c r="S736" t="inlineStr">
        <is>
          <t>团队模拟数据（基于公开单线数据派生）</t>
        </is>
      </c>
      <c r="T736" t="inlineStr">
        <is>
          <t>SIM-v2.2-20260807-20260804</t>
        </is>
      </c>
      <c r="U736" t="inlineStr">
        <is>
          <t>https://zenodo.org/records/17855209</t>
        </is>
      </c>
      <c r="V736" t="inlineStr">
        <is>
          <t>LINE-S03-PRE-20251029</t>
        </is>
      </c>
      <c r="W736" t="inlineStr">
        <is>
          <t>已关联</t>
        </is>
      </c>
      <c r="X736" t="inlineStr">
        <is>
          <t>按班次口径判断</t>
        </is>
      </c>
      <c r="Z736" t="inlineStr">
        <is>
          <t>否</t>
        </is>
      </c>
    </row>
    <row r="737">
      <c r="A737" t="inlineStr">
        <is>
          <t>SIM-STOP-00736</t>
        </is>
      </c>
      <c r="B737" t="inlineStr">
        <is>
          <t>STOP-PRE-00246</t>
        </is>
      </c>
      <c r="C737" t="inlineStr">
        <is>
          <t>LINE-S01-PRE-20251029</t>
        </is>
      </c>
      <c r="D737" t="inlineStr">
        <is>
          <t>SHIFT-PRE-20251029</t>
        </is>
      </c>
      <c r="E737" t="inlineStr">
        <is>
          <t>LINE-S01</t>
        </is>
      </c>
      <c r="F737" t="inlineStr">
        <is>
          <t>改善前</t>
        </is>
      </c>
      <c r="G737" s="57" t="n">
        <v>45959</v>
      </c>
      <c r="H737" t="inlineStr">
        <is>
          <t>智能终端系列</t>
        </is>
      </c>
      <c r="I737" t="inlineStr">
        <is>
          <t>KK200-1</t>
        </is>
      </c>
      <c r="J737" t="inlineStr">
        <is>
          <t>FAILURE</t>
        </is>
      </c>
      <c r="K737" t="inlineStr">
        <is>
          <t>Unplanned</t>
        </is>
      </c>
      <c r="L737" t="inlineStr">
        <is>
          <t>ROBOT (HACKING STATION)</t>
        </is>
      </c>
      <c r="M737" t="inlineStr">
        <is>
          <t>上下料工位</t>
        </is>
      </c>
      <c r="N737" t="inlineStr">
        <is>
          <t>AUTOMATION FAILURE</t>
        </is>
      </c>
      <c r="O737" s="59" t="n">
        <v>45959.53680555556</v>
      </c>
      <c r="P737" s="59" t="n">
        <v>45959.54888888889</v>
      </c>
      <c r="Q737" s="60" t="n">
        <v>17.4</v>
      </c>
      <c r="R737" s="60" t="n">
        <v>0.8624000000000001</v>
      </c>
      <c r="S737" t="inlineStr">
        <is>
          <t>团队模拟数据（基于公开单线数据派生）</t>
        </is>
      </c>
      <c r="T737" t="inlineStr">
        <is>
          <t>SIM-v2.2-20260807-20260804</t>
        </is>
      </c>
      <c r="U737" t="inlineStr">
        <is>
          <t>https://zenodo.org/records/17855209</t>
        </is>
      </c>
      <c r="V737" t="inlineStr">
        <is>
          <t>LINE-S01-PRE-20251029</t>
        </is>
      </c>
      <c r="W737" t="inlineStr">
        <is>
          <t>已关联</t>
        </is>
      </c>
      <c r="X737" t="inlineStr">
        <is>
          <t>按班次口径判断</t>
        </is>
      </c>
      <c r="Z737" t="inlineStr">
        <is>
          <t>否</t>
        </is>
      </c>
    </row>
    <row r="738">
      <c r="A738" t="inlineStr">
        <is>
          <t>SIM-STOP-00737</t>
        </is>
      </c>
      <c r="B738" t="inlineStr">
        <is>
          <t>STOP-PRE-00246</t>
        </is>
      </c>
      <c r="C738" t="inlineStr">
        <is>
          <t>LINE-S02-PRE-20251029</t>
        </is>
      </c>
      <c r="D738" t="inlineStr">
        <is>
          <t>SHIFT-PRE-20251029</t>
        </is>
      </c>
      <c r="E738" t="inlineStr">
        <is>
          <t>LINE-S02</t>
        </is>
      </c>
      <c r="F738" t="inlineStr">
        <is>
          <t>改善前</t>
        </is>
      </c>
      <c r="G738" s="57" t="n">
        <v>45959</v>
      </c>
      <c r="H738" t="inlineStr">
        <is>
          <t>视觉设备系列</t>
        </is>
      </c>
      <c r="I738" t="inlineStr">
        <is>
          <t>KK200-1</t>
        </is>
      </c>
      <c r="J738" t="inlineStr">
        <is>
          <t>FAILURE</t>
        </is>
      </c>
      <c r="K738" t="inlineStr">
        <is>
          <t>Unplanned</t>
        </is>
      </c>
      <c r="L738" t="inlineStr">
        <is>
          <t>ROBOT (HACKING STATION)</t>
        </is>
      </c>
      <c r="M738" t="inlineStr">
        <is>
          <t>上下料工位</t>
        </is>
      </c>
      <c r="N738" t="inlineStr">
        <is>
          <t>AUTOMATION FAILURE</t>
        </is>
      </c>
      <c r="O738" s="59" t="n">
        <v>45959.55069444444</v>
      </c>
      <c r="P738" s="59" t="n">
        <v>45959.57034722222</v>
      </c>
      <c r="Q738" s="60" t="n">
        <v>28.3</v>
      </c>
      <c r="R738" s="60" t="n">
        <v>1.4025</v>
      </c>
      <c r="S738" t="inlineStr">
        <is>
          <t>团队模拟数据（基于公开单线数据派生）</t>
        </is>
      </c>
      <c r="T738" t="inlineStr">
        <is>
          <t>SIM-v2.2-20260807-20260804</t>
        </is>
      </c>
      <c r="U738" t="inlineStr">
        <is>
          <t>https://zenodo.org/records/17855209</t>
        </is>
      </c>
      <c r="V738" t="inlineStr">
        <is>
          <t>LINE-S02-PRE-20251029</t>
        </is>
      </c>
      <c r="W738" t="inlineStr">
        <is>
          <t>已关联</t>
        </is>
      </c>
      <c r="X738" t="inlineStr">
        <is>
          <t>按班次口径判断</t>
        </is>
      </c>
      <c r="Z738" t="inlineStr">
        <is>
          <t>否</t>
        </is>
      </c>
    </row>
    <row r="739">
      <c r="A739" t="inlineStr">
        <is>
          <t>SIM-STOP-00738</t>
        </is>
      </c>
      <c r="B739" t="inlineStr">
        <is>
          <t>STOP-PRE-00246</t>
        </is>
      </c>
      <c r="C739" t="inlineStr">
        <is>
          <t>LINE-S03-PRE-20251029</t>
        </is>
      </c>
      <c r="D739" t="inlineStr">
        <is>
          <t>SHIFT-PRE-20251029</t>
        </is>
      </c>
      <c r="E739" t="inlineStr">
        <is>
          <t>LINE-S03</t>
        </is>
      </c>
      <c r="F739" t="inlineStr">
        <is>
          <t>改善前</t>
        </is>
      </c>
      <c r="G739" s="57" t="n">
        <v>45959</v>
      </c>
      <c r="H739" t="inlineStr">
        <is>
          <t>音频模组系列</t>
        </is>
      </c>
      <c r="I739" t="inlineStr">
        <is>
          <t>KK200-1</t>
        </is>
      </c>
      <c r="J739" t="inlineStr">
        <is>
          <t>FAILURE</t>
        </is>
      </c>
      <c r="K739" t="inlineStr">
        <is>
          <t>Unplanned</t>
        </is>
      </c>
      <c r="L739" t="inlineStr">
        <is>
          <t>ROBOT (HACKING STATION)</t>
        </is>
      </c>
      <c r="M739" t="inlineStr">
        <is>
          <t>上下料工位</t>
        </is>
      </c>
      <c r="N739" t="inlineStr">
        <is>
          <t>AUTOMATION FAILURE</t>
        </is>
      </c>
      <c r="O739" s="59" t="n">
        <v>45959.56458333333</v>
      </c>
      <c r="P739" s="59" t="n">
        <v>45959.58013888889</v>
      </c>
      <c r="Q739" s="60" t="n">
        <v>22.4</v>
      </c>
      <c r="R739" s="60" t="n">
        <v>1.111</v>
      </c>
      <c r="S739" t="inlineStr">
        <is>
          <t>团队模拟数据（基于公开单线数据派生）</t>
        </is>
      </c>
      <c r="T739" t="inlineStr">
        <is>
          <t>SIM-v2.2-20260807-20260804</t>
        </is>
      </c>
      <c r="U739" t="inlineStr">
        <is>
          <t>https://zenodo.org/records/17855209</t>
        </is>
      </c>
      <c r="V739" t="inlineStr">
        <is>
          <t>LINE-S03-PRE-20251029</t>
        </is>
      </c>
      <c r="W739" t="inlineStr">
        <is>
          <t>已关联</t>
        </is>
      </c>
      <c r="X739" t="inlineStr">
        <is>
          <t>按班次口径判断</t>
        </is>
      </c>
      <c r="Z739" t="inlineStr">
        <is>
          <t>否</t>
        </is>
      </c>
    </row>
    <row r="740">
      <c r="A740" t="inlineStr">
        <is>
          <t>SIM-STOP-00739</t>
        </is>
      </c>
      <c r="B740" t="inlineStr">
        <is>
          <t>STOP-PRE-00247</t>
        </is>
      </c>
      <c r="C740" t="inlineStr">
        <is>
          <t>LINE-S01-PRE-20251029</t>
        </is>
      </c>
      <c r="D740" t="inlineStr">
        <is>
          <t>SHIFT-PRE-20251029</t>
        </is>
      </c>
      <c r="E740" t="inlineStr">
        <is>
          <t>LINE-S01</t>
        </is>
      </c>
      <c r="F740" t="inlineStr">
        <is>
          <t>改善前</t>
        </is>
      </c>
      <c r="G740" s="57" t="n">
        <v>45959</v>
      </c>
      <c r="H740" t="inlineStr">
        <is>
          <t>智能终端系列</t>
        </is>
      </c>
      <c r="I740" t="inlineStr">
        <is>
          <t>KK250</t>
        </is>
      </c>
      <c r="J740" t="inlineStr">
        <is>
          <t>SETUPS-CHANGEOVERS</t>
        </is>
      </c>
      <c r="K740" t="inlineStr">
        <is>
          <t>Planned - Included in OEE</t>
        </is>
      </c>
      <c r="L740" t="inlineStr">
        <is>
          <t>EXTRUDER PRESS</t>
        </is>
      </c>
      <c r="M740" t="inlineStr">
        <is>
          <t>主加工工位</t>
        </is>
      </c>
      <c r="N740" t="inlineStr">
        <is>
          <t>MATERIAL CHANGEOVER</t>
        </is>
      </c>
      <c r="O740" s="59" t="n">
        <v>45959.5625</v>
      </c>
      <c r="P740" s="59" t="n">
        <v>45959.57222222222</v>
      </c>
      <c r="Q740" s="60" t="n">
        <v>14</v>
      </c>
      <c r="R740" s="60" t="n">
        <v>0.9764</v>
      </c>
      <c r="S740" t="inlineStr">
        <is>
          <t>团队模拟数据（基于公开单线数据派生）</t>
        </is>
      </c>
      <c r="T740" t="inlineStr">
        <is>
          <t>SIM-v2.2-20260807-20260804</t>
        </is>
      </c>
      <c r="U740" t="inlineStr">
        <is>
          <t>https://zenodo.org/records/17855209</t>
        </is>
      </c>
      <c r="V740" t="inlineStr">
        <is>
          <t>LINE-S01-PRE-20251029</t>
        </is>
      </c>
      <c r="W740" t="inlineStr">
        <is>
          <t>已关联</t>
        </is>
      </c>
      <c r="X740" t="inlineStr">
        <is>
          <t>按班次口径判断</t>
        </is>
      </c>
      <c r="Z740" t="inlineStr">
        <is>
          <t>是</t>
        </is>
      </c>
      <c r="AA740">
        <f>IFERROR(VLOOKUP(N740,'18_换产标准_模拟'!$B$2:$F$4,3,FALSE),"")</f>
        <v/>
      </c>
      <c r="AB740">
        <f>IFERROR(MAX(Q740-AA740,0),"")</f>
        <v/>
      </c>
      <c r="AC740">
        <f>IFERROR(IF(AB740=0,"达标",IF(AB740&lt;=VLOOKUP(N740,'18_换产标准_模拟'!$B$2:$F$4,4,FALSE)-VLOOKUP(N740,'18_换产标准_模拟'!$B$2:$F$4,3,FALSE),"轻微超时",IF(AB740&lt;=VLOOKUP(N740,'18_换产标准_模拟'!$B$2:$F$4,5,FALSE)-VLOOKUP(N740,'18_换产标准_模拟'!$B$2:$F$4,3,FALSE),"超时","严重超时"))),"")</f>
        <v/>
      </c>
      <c r="AD740">
        <f>IFERROR(INDEX('18_换产标准_模拟'!$A$2:$A$4,MATCH(N740,'18_换产标准_模拟'!$B$2:$B$4,0)),"")</f>
        <v/>
      </c>
      <c r="AE740" t="inlineStr">
        <is>
          <t>团队模拟数据</t>
        </is>
      </c>
    </row>
    <row r="741">
      <c r="A741" t="inlineStr">
        <is>
          <t>SIM-STOP-00740</t>
        </is>
      </c>
      <c r="B741" t="inlineStr">
        <is>
          <t>STOP-PRE-00247</t>
        </is>
      </c>
      <c r="C741" t="inlineStr">
        <is>
          <t>LINE-S02-PRE-20251029</t>
        </is>
      </c>
      <c r="D741" t="inlineStr">
        <is>
          <t>SHIFT-PRE-20251029</t>
        </is>
      </c>
      <c r="E741" t="inlineStr">
        <is>
          <t>LINE-S02</t>
        </is>
      </c>
      <c r="F741" t="inlineStr">
        <is>
          <t>改善前</t>
        </is>
      </c>
      <c r="G741" s="57" t="n">
        <v>45959</v>
      </c>
      <c r="H741" t="inlineStr">
        <is>
          <t>视觉设备系列</t>
        </is>
      </c>
      <c r="I741" t="inlineStr">
        <is>
          <t>KK250</t>
        </is>
      </c>
      <c r="J741" t="inlineStr">
        <is>
          <t>SETUPS-CHANGEOVERS</t>
        </is>
      </c>
      <c r="K741" t="inlineStr">
        <is>
          <t>Planned - Included in OEE</t>
        </is>
      </c>
      <c r="L741" t="inlineStr">
        <is>
          <t>EXTRUDER PRESS</t>
        </is>
      </c>
      <c r="M741" t="inlineStr">
        <is>
          <t>主加工工位</t>
        </is>
      </c>
      <c r="N741" t="inlineStr">
        <is>
          <t>MATERIAL CHANGEOVER</t>
        </is>
      </c>
      <c r="O741" s="59" t="n">
        <v>45959.57638888889</v>
      </c>
      <c r="P741" s="59" t="n">
        <v>45959.58625</v>
      </c>
      <c r="Q741" s="60" t="n">
        <v>14.2</v>
      </c>
      <c r="R741" s="60" t="n">
        <v>0.9917</v>
      </c>
      <c r="S741" t="inlineStr">
        <is>
          <t>团队模拟数据（基于公开单线数据派生）</t>
        </is>
      </c>
      <c r="T741" t="inlineStr">
        <is>
          <t>SIM-v2.2-20260807-20260804</t>
        </is>
      </c>
      <c r="U741" t="inlineStr">
        <is>
          <t>https://zenodo.org/records/17855209</t>
        </is>
      </c>
      <c r="V741" t="inlineStr">
        <is>
          <t>LINE-S02-PRE-20251029</t>
        </is>
      </c>
      <c r="W741" t="inlineStr">
        <is>
          <t>已关联</t>
        </is>
      </c>
      <c r="X741" t="inlineStr">
        <is>
          <t>按班次口径判断</t>
        </is>
      </c>
      <c r="Z741" t="inlineStr">
        <is>
          <t>是</t>
        </is>
      </c>
      <c r="AA741">
        <f>IFERROR(VLOOKUP(N741,'18_换产标准_模拟'!$B$2:$F$4,3,FALSE),"")</f>
        <v/>
      </c>
      <c r="AB741">
        <f>IFERROR(MAX(Q741-AA741,0),"")</f>
        <v/>
      </c>
      <c r="AC741">
        <f>IFERROR(IF(AB741=0,"达标",IF(AB741&lt;=VLOOKUP(N741,'18_换产标准_模拟'!$B$2:$F$4,4,FALSE)-VLOOKUP(N741,'18_换产标准_模拟'!$B$2:$F$4,3,FALSE),"轻微超时",IF(AB741&lt;=VLOOKUP(N741,'18_换产标准_模拟'!$B$2:$F$4,5,FALSE)-VLOOKUP(N741,'18_换产标准_模拟'!$B$2:$F$4,3,FALSE),"超时","严重超时"))),"")</f>
        <v/>
      </c>
      <c r="AD741">
        <f>IFERROR(INDEX('18_换产标准_模拟'!$A$2:$A$4,MATCH(N741,'18_换产标准_模拟'!$B$2:$B$4,0)),"")</f>
        <v/>
      </c>
      <c r="AE741" t="inlineStr">
        <is>
          <t>团队模拟数据</t>
        </is>
      </c>
    </row>
    <row r="742">
      <c r="A742" t="inlineStr">
        <is>
          <t>SIM-STOP-00741</t>
        </is>
      </c>
      <c r="B742" t="inlineStr">
        <is>
          <t>STOP-PRE-00247</t>
        </is>
      </c>
      <c r="C742" t="inlineStr">
        <is>
          <t>LINE-S03-PRE-20251029</t>
        </is>
      </c>
      <c r="D742" t="inlineStr">
        <is>
          <t>SHIFT-PRE-20251029</t>
        </is>
      </c>
      <c r="E742" t="inlineStr">
        <is>
          <t>LINE-S03</t>
        </is>
      </c>
      <c r="F742" t="inlineStr">
        <is>
          <t>改善前</t>
        </is>
      </c>
      <c r="G742" s="57" t="n">
        <v>45959</v>
      </c>
      <c r="H742" t="inlineStr">
        <is>
          <t>音频模组系列</t>
        </is>
      </c>
      <c r="I742" t="inlineStr">
        <is>
          <t>KK250</t>
        </is>
      </c>
      <c r="J742" t="inlineStr">
        <is>
          <t>SETUPS-CHANGEOVERS</t>
        </is>
      </c>
      <c r="K742" t="inlineStr">
        <is>
          <t>Planned - Included in OEE</t>
        </is>
      </c>
      <c r="L742" t="inlineStr">
        <is>
          <t>EXTRUDER PRESS</t>
        </is>
      </c>
      <c r="M742" t="inlineStr">
        <is>
          <t>主加工工位</t>
        </is>
      </c>
      <c r="N742" t="inlineStr">
        <is>
          <t>MATERIAL CHANGEOVER</t>
        </is>
      </c>
      <c r="O742" s="59" t="n">
        <v>45959.59027777778</v>
      </c>
      <c r="P742" s="59" t="n">
        <v>45959.60055555555</v>
      </c>
      <c r="Q742" s="60" t="n">
        <v>14.8</v>
      </c>
      <c r="R742" s="60" t="n">
        <v>1.0333</v>
      </c>
      <c r="S742" t="inlineStr">
        <is>
          <t>团队模拟数据（基于公开单线数据派生）</t>
        </is>
      </c>
      <c r="T742" t="inlineStr">
        <is>
          <t>SIM-v2.2-20260807-20260804</t>
        </is>
      </c>
      <c r="U742" t="inlineStr">
        <is>
          <t>https://zenodo.org/records/17855209</t>
        </is>
      </c>
      <c r="V742" t="inlineStr">
        <is>
          <t>LINE-S03-PRE-20251029</t>
        </is>
      </c>
      <c r="W742" t="inlineStr">
        <is>
          <t>已关联</t>
        </is>
      </c>
      <c r="X742" t="inlineStr">
        <is>
          <t>按班次口径判断</t>
        </is>
      </c>
      <c r="Z742" t="inlineStr">
        <is>
          <t>是</t>
        </is>
      </c>
      <c r="AA742">
        <f>IFERROR(VLOOKUP(N742,'18_换产标准_模拟'!$B$2:$F$4,3,FALSE),"")</f>
        <v/>
      </c>
      <c r="AB742">
        <f>IFERROR(MAX(Q742-AA742,0),"")</f>
        <v/>
      </c>
      <c r="AC742">
        <f>IFERROR(IF(AB742=0,"达标",IF(AB742&lt;=VLOOKUP(N742,'18_换产标准_模拟'!$B$2:$F$4,4,FALSE)-VLOOKUP(N742,'18_换产标准_模拟'!$B$2:$F$4,3,FALSE),"轻微超时",IF(AB742&lt;=VLOOKUP(N742,'18_换产标准_模拟'!$B$2:$F$4,5,FALSE)-VLOOKUP(N742,'18_换产标准_模拟'!$B$2:$F$4,3,FALSE),"超时","严重超时"))),"")</f>
        <v/>
      </c>
      <c r="AD742">
        <f>IFERROR(INDEX('18_换产标准_模拟'!$A$2:$A$4,MATCH(N742,'18_换产标准_模拟'!$B$2:$B$4,0)),"")</f>
        <v/>
      </c>
      <c r="AE742" t="inlineStr">
        <is>
          <t>团队模拟数据</t>
        </is>
      </c>
    </row>
    <row r="743">
      <c r="A743" t="inlineStr">
        <is>
          <t>SIM-STOP-00742</t>
        </is>
      </c>
      <c r="B743" t="inlineStr">
        <is>
          <t>STOP-PRE-00248</t>
        </is>
      </c>
      <c r="C743" t="inlineStr">
        <is>
          <t>LINE-S01-PRE-20251029</t>
        </is>
      </c>
      <c r="D743" t="inlineStr">
        <is>
          <t>SHIFT-PRE-20251029</t>
        </is>
      </c>
      <c r="E743" t="inlineStr">
        <is>
          <t>LINE-S01</t>
        </is>
      </c>
      <c r="F743" t="inlineStr">
        <is>
          <t>改善前</t>
        </is>
      </c>
      <c r="G743" s="57" t="n">
        <v>45959</v>
      </c>
      <c r="H743" t="inlineStr">
        <is>
          <t>智能终端系列</t>
        </is>
      </c>
      <c r="I743" t="inlineStr">
        <is>
          <t>KK250</t>
        </is>
      </c>
      <c r="J743" t="inlineStr">
        <is>
          <t>FAILURE</t>
        </is>
      </c>
      <c r="K743" t="inlineStr">
        <is>
          <t>Unplanned</t>
        </is>
      </c>
      <c r="L743" t="inlineStr">
        <is>
          <t>CUTTER</t>
        </is>
      </c>
      <c r="M743" t="inlineStr">
        <is>
          <t>切割/分板工位</t>
        </is>
      </c>
      <c r="N743" t="inlineStr">
        <is>
          <t>MECHANICAL FAILURE</t>
        </is>
      </c>
      <c r="O743" s="59" t="n">
        <v>45959.58680555555</v>
      </c>
      <c r="P743" s="59" t="n">
        <v>45959.58979166667</v>
      </c>
      <c r="Q743" s="60" t="n">
        <v>4.3</v>
      </c>
      <c r="R743" s="60" t="n">
        <v>0.8379</v>
      </c>
      <c r="S743" t="inlineStr">
        <is>
          <t>团队模拟数据（基于公开单线数据派生）</t>
        </is>
      </c>
      <c r="T743" t="inlineStr">
        <is>
          <t>SIM-v2.2-20260807-20260804</t>
        </is>
      </c>
      <c r="U743" t="inlineStr">
        <is>
          <t>https://zenodo.org/records/17855209</t>
        </is>
      </c>
      <c r="V743" t="inlineStr">
        <is>
          <t>LINE-S01-PRE-20251029</t>
        </is>
      </c>
      <c r="W743" t="inlineStr">
        <is>
          <t>已关联</t>
        </is>
      </c>
      <c r="X743" t="inlineStr">
        <is>
          <t>按班次口径判断</t>
        </is>
      </c>
      <c r="Z743" t="inlineStr">
        <is>
          <t>否</t>
        </is>
      </c>
    </row>
    <row r="744">
      <c r="A744" t="inlineStr">
        <is>
          <t>SIM-STOP-00743</t>
        </is>
      </c>
      <c r="B744" t="inlineStr">
        <is>
          <t>STOP-PRE-00248</t>
        </is>
      </c>
      <c r="C744" t="inlineStr">
        <is>
          <t>LINE-S02-PRE-20251029</t>
        </is>
      </c>
      <c r="D744" t="inlineStr">
        <is>
          <t>SHIFT-PRE-20251029</t>
        </is>
      </c>
      <c r="E744" t="inlineStr">
        <is>
          <t>LINE-S02</t>
        </is>
      </c>
      <c r="F744" t="inlineStr">
        <is>
          <t>改善前</t>
        </is>
      </c>
      <c r="G744" s="57" t="n">
        <v>45959</v>
      </c>
      <c r="H744" t="inlineStr">
        <is>
          <t>视觉设备系列</t>
        </is>
      </c>
      <c r="I744" t="inlineStr">
        <is>
          <t>KK250</t>
        </is>
      </c>
      <c r="J744" t="inlineStr">
        <is>
          <t>FAILURE</t>
        </is>
      </c>
      <c r="K744" t="inlineStr">
        <is>
          <t>Unplanned</t>
        </is>
      </c>
      <c r="L744" t="inlineStr">
        <is>
          <t>CUTTER</t>
        </is>
      </c>
      <c r="M744" t="inlineStr">
        <is>
          <t>切割/分板工位</t>
        </is>
      </c>
      <c r="N744" t="inlineStr">
        <is>
          <t>MECHANICAL FAILURE</t>
        </is>
      </c>
      <c r="O744" s="59" t="n">
        <v>45959.60069444445</v>
      </c>
      <c r="P744" s="59" t="n">
        <v>45959.60673611111</v>
      </c>
      <c r="Q744" s="60" t="n">
        <v>8.699999999999999</v>
      </c>
      <c r="R744" s="60" t="n">
        <v>1.7063</v>
      </c>
      <c r="S744" t="inlineStr">
        <is>
          <t>团队模拟数据（基于公开单线数据派生）</t>
        </is>
      </c>
      <c r="T744" t="inlineStr">
        <is>
          <t>SIM-v2.2-20260807-20260804</t>
        </is>
      </c>
      <c r="U744" t="inlineStr">
        <is>
          <t>https://zenodo.org/records/17855209</t>
        </is>
      </c>
      <c r="V744" t="inlineStr">
        <is>
          <t>LINE-S02-PRE-20251029</t>
        </is>
      </c>
      <c r="W744" t="inlineStr">
        <is>
          <t>已关联</t>
        </is>
      </c>
      <c r="X744" t="inlineStr">
        <is>
          <t>按班次口径判断</t>
        </is>
      </c>
      <c r="Z744" t="inlineStr">
        <is>
          <t>否</t>
        </is>
      </c>
    </row>
    <row r="745">
      <c r="A745" t="inlineStr">
        <is>
          <t>SIM-STOP-00744</t>
        </is>
      </c>
      <c r="B745" t="inlineStr">
        <is>
          <t>STOP-PRE-00248</t>
        </is>
      </c>
      <c r="C745" t="inlineStr">
        <is>
          <t>LINE-S03-PRE-20251029</t>
        </is>
      </c>
      <c r="D745" t="inlineStr">
        <is>
          <t>SHIFT-PRE-20251029</t>
        </is>
      </c>
      <c r="E745" t="inlineStr">
        <is>
          <t>LINE-S03</t>
        </is>
      </c>
      <c r="F745" t="inlineStr">
        <is>
          <t>改善前</t>
        </is>
      </c>
      <c r="G745" s="57" t="n">
        <v>45959</v>
      </c>
      <c r="H745" t="inlineStr">
        <is>
          <t>音频模组系列</t>
        </is>
      </c>
      <c r="I745" t="inlineStr">
        <is>
          <t>KK250</t>
        </is>
      </c>
      <c r="J745" t="inlineStr">
        <is>
          <t>FAILURE</t>
        </is>
      </c>
      <c r="K745" t="inlineStr">
        <is>
          <t>Unplanned</t>
        </is>
      </c>
      <c r="L745" t="inlineStr">
        <is>
          <t>CUTTER</t>
        </is>
      </c>
      <c r="M745" t="inlineStr">
        <is>
          <t>切割/分板工位</t>
        </is>
      </c>
      <c r="N745" t="inlineStr">
        <is>
          <t>MECHANICAL FAILURE</t>
        </is>
      </c>
      <c r="O745" s="59" t="n">
        <v>45959.61458333334</v>
      </c>
      <c r="P745" s="59" t="n">
        <v>45959.61791666667</v>
      </c>
      <c r="Q745" s="60" t="n">
        <v>4.8</v>
      </c>
      <c r="R745" s="60" t="n">
        <v>0.9473</v>
      </c>
      <c r="S745" t="inlineStr">
        <is>
          <t>团队模拟数据（基于公开单线数据派生）</t>
        </is>
      </c>
      <c r="T745" t="inlineStr">
        <is>
          <t>SIM-v2.2-20260807-20260804</t>
        </is>
      </c>
      <c r="U745" t="inlineStr">
        <is>
          <t>https://zenodo.org/records/17855209</t>
        </is>
      </c>
      <c r="V745" t="inlineStr">
        <is>
          <t>LINE-S03-PRE-20251029</t>
        </is>
      </c>
      <c r="W745" t="inlineStr">
        <is>
          <t>已关联</t>
        </is>
      </c>
      <c r="X745" t="inlineStr">
        <is>
          <t>按班次口径判断</t>
        </is>
      </c>
      <c r="Z745" t="inlineStr">
        <is>
          <t>否</t>
        </is>
      </c>
    </row>
    <row r="746">
      <c r="A746" t="inlineStr">
        <is>
          <t>SIM-STOP-00745</t>
        </is>
      </c>
      <c r="B746" t="inlineStr">
        <is>
          <t>STOP-PRE-00249</t>
        </is>
      </c>
      <c r="C746" t="inlineStr">
        <is>
          <t>LINE-S01-PRE-20251029</t>
        </is>
      </c>
      <c r="D746" t="inlineStr">
        <is>
          <t>SHIFT-PRE-20251029</t>
        </is>
      </c>
      <c r="E746" t="inlineStr">
        <is>
          <t>LINE-S01</t>
        </is>
      </c>
      <c r="F746" t="inlineStr">
        <is>
          <t>改善前</t>
        </is>
      </c>
      <c r="G746" s="57" t="n">
        <v>45959</v>
      </c>
      <c r="H746" t="inlineStr">
        <is>
          <t>智能终端系列</t>
        </is>
      </c>
      <c r="I746" t="inlineStr">
        <is>
          <t>KK250</t>
        </is>
      </c>
      <c r="J746" t="inlineStr">
        <is>
          <t>FAILURE</t>
        </is>
      </c>
      <c r="K746" t="inlineStr">
        <is>
          <t>Unplanned</t>
        </is>
      </c>
      <c r="L746" t="inlineStr">
        <is>
          <t>DRYER</t>
        </is>
      </c>
      <c r="M746" t="inlineStr">
        <is>
          <t>烘干/固化工位</t>
        </is>
      </c>
      <c r="N746" t="inlineStr">
        <is>
          <t>AUTOMATION FAILURE</t>
        </is>
      </c>
      <c r="O746" s="59" t="n">
        <v>45959.60416666666</v>
      </c>
      <c r="P746" s="59" t="n">
        <v>45959.60715277777</v>
      </c>
      <c r="Q746" s="60" t="n">
        <v>4.3</v>
      </c>
      <c r="R746" s="60" t="n">
        <v>0.8722</v>
      </c>
      <c r="S746" t="inlineStr">
        <is>
          <t>团队模拟数据（基于公开单线数据派生）</t>
        </is>
      </c>
      <c r="T746" t="inlineStr">
        <is>
          <t>SIM-v2.2-20260807-20260804</t>
        </is>
      </c>
      <c r="U746" t="inlineStr">
        <is>
          <t>https://zenodo.org/records/17855209</t>
        </is>
      </c>
      <c r="V746" t="inlineStr">
        <is>
          <t>LINE-S01-PRE-20251029</t>
        </is>
      </c>
      <c r="W746" t="inlineStr">
        <is>
          <t>已关联</t>
        </is>
      </c>
      <c r="X746" t="inlineStr">
        <is>
          <t>按班次口径判断</t>
        </is>
      </c>
      <c r="Z746" t="inlineStr">
        <is>
          <t>否</t>
        </is>
      </c>
    </row>
    <row r="747">
      <c r="A747" t="inlineStr">
        <is>
          <t>SIM-STOP-00746</t>
        </is>
      </c>
      <c r="B747" t="inlineStr">
        <is>
          <t>STOP-PRE-00249</t>
        </is>
      </c>
      <c r="C747" t="inlineStr">
        <is>
          <t>LINE-S02-PRE-20251029</t>
        </is>
      </c>
      <c r="D747" t="inlineStr">
        <is>
          <t>SHIFT-PRE-20251029</t>
        </is>
      </c>
      <c r="E747" t="inlineStr">
        <is>
          <t>LINE-S02</t>
        </is>
      </c>
      <c r="F747" t="inlineStr">
        <is>
          <t>改善前</t>
        </is>
      </c>
      <c r="G747" s="57" t="n">
        <v>45959</v>
      </c>
      <c r="H747" t="inlineStr">
        <is>
          <t>视觉设备系列</t>
        </is>
      </c>
      <c r="I747" t="inlineStr">
        <is>
          <t>KK250</t>
        </is>
      </c>
      <c r="J747" t="inlineStr">
        <is>
          <t>FAILURE</t>
        </is>
      </c>
      <c r="K747" t="inlineStr">
        <is>
          <t>Unplanned</t>
        </is>
      </c>
      <c r="L747" t="inlineStr">
        <is>
          <t>DRYER</t>
        </is>
      </c>
      <c r="M747" t="inlineStr">
        <is>
          <t>烘干/固化工位</t>
        </is>
      </c>
      <c r="N747" t="inlineStr">
        <is>
          <t>AUTOMATION FAILURE</t>
        </is>
      </c>
      <c r="O747" s="59" t="n">
        <v>45959.61805555555</v>
      </c>
      <c r="P747" s="59" t="n">
        <v>45959.62284722222</v>
      </c>
      <c r="Q747" s="60" t="n">
        <v>6.9</v>
      </c>
      <c r="R747" s="60" t="n">
        <v>1.4175</v>
      </c>
      <c r="S747" t="inlineStr">
        <is>
          <t>团队模拟数据（基于公开单线数据派生）</t>
        </is>
      </c>
      <c r="T747" t="inlineStr">
        <is>
          <t>SIM-v2.2-20260807-20260804</t>
        </is>
      </c>
      <c r="U747" t="inlineStr">
        <is>
          <t>https://zenodo.org/records/17855209</t>
        </is>
      </c>
      <c r="V747" t="inlineStr">
        <is>
          <t>LINE-S02-PRE-20251029</t>
        </is>
      </c>
      <c r="W747" t="inlineStr">
        <is>
          <t>已关联</t>
        </is>
      </c>
      <c r="X747" t="inlineStr">
        <is>
          <t>按班次口径判断</t>
        </is>
      </c>
      <c r="Z747" t="inlineStr">
        <is>
          <t>否</t>
        </is>
      </c>
    </row>
    <row r="748">
      <c r="A748" t="inlineStr">
        <is>
          <t>SIM-STOP-00747</t>
        </is>
      </c>
      <c r="B748" t="inlineStr">
        <is>
          <t>STOP-PRE-00249</t>
        </is>
      </c>
      <c r="C748" t="inlineStr">
        <is>
          <t>LINE-S03-PRE-20251029</t>
        </is>
      </c>
      <c r="D748" t="inlineStr">
        <is>
          <t>SHIFT-PRE-20251029</t>
        </is>
      </c>
      <c r="E748" t="inlineStr">
        <is>
          <t>LINE-S03</t>
        </is>
      </c>
      <c r="F748" t="inlineStr">
        <is>
          <t>改善前</t>
        </is>
      </c>
      <c r="G748" s="57" t="n">
        <v>45959</v>
      </c>
      <c r="H748" t="inlineStr">
        <is>
          <t>音频模组系列</t>
        </is>
      </c>
      <c r="I748" t="inlineStr">
        <is>
          <t>KK250</t>
        </is>
      </c>
      <c r="J748" t="inlineStr">
        <is>
          <t>FAILURE</t>
        </is>
      </c>
      <c r="K748" t="inlineStr">
        <is>
          <t>Unplanned</t>
        </is>
      </c>
      <c r="L748" t="inlineStr">
        <is>
          <t>DRYER</t>
        </is>
      </c>
      <c r="M748" t="inlineStr">
        <is>
          <t>烘干/固化工位</t>
        </is>
      </c>
      <c r="N748" t="inlineStr">
        <is>
          <t>AUTOMATION FAILURE</t>
        </is>
      </c>
      <c r="O748" s="59" t="n">
        <v>45959.63194444445</v>
      </c>
      <c r="P748" s="59" t="n">
        <v>45959.63527777778</v>
      </c>
      <c r="Q748" s="60" t="n">
        <v>4.8</v>
      </c>
      <c r="R748" s="60" t="n">
        <v>0.9854000000000001</v>
      </c>
      <c r="S748" t="inlineStr">
        <is>
          <t>团队模拟数据（基于公开单线数据派生）</t>
        </is>
      </c>
      <c r="T748" t="inlineStr">
        <is>
          <t>SIM-v2.2-20260807-20260804</t>
        </is>
      </c>
      <c r="U748" t="inlineStr">
        <is>
          <t>https://zenodo.org/records/17855209</t>
        </is>
      </c>
      <c r="V748" t="inlineStr">
        <is>
          <t>LINE-S03-PRE-20251029</t>
        </is>
      </c>
      <c r="W748" t="inlineStr">
        <is>
          <t>已关联</t>
        </is>
      </c>
      <c r="X748" t="inlineStr">
        <is>
          <t>按班次口径判断</t>
        </is>
      </c>
      <c r="Z748" t="inlineStr">
        <is>
          <t>否</t>
        </is>
      </c>
    </row>
    <row r="749">
      <c r="A749" t="inlineStr">
        <is>
          <t>SIM-STOP-00748</t>
        </is>
      </c>
      <c r="B749" t="inlineStr">
        <is>
          <t>STOP-PRE-00250</t>
        </is>
      </c>
      <c r="C749" t="inlineStr">
        <is>
          <t>LINE-S01-PRE-20251029</t>
        </is>
      </c>
      <c r="D749" t="inlineStr">
        <is>
          <t>SHIFT-PRE-20251029</t>
        </is>
      </c>
      <c r="E749" t="inlineStr">
        <is>
          <t>LINE-S01</t>
        </is>
      </c>
      <c r="F749" t="inlineStr">
        <is>
          <t>改善前</t>
        </is>
      </c>
      <c r="G749" s="57" t="n">
        <v>45959</v>
      </c>
      <c r="H749" t="inlineStr">
        <is>
          <t>智能终端系列</t>
        </is>
      </c>
      <c r="I749" t="inlineStr">
        <is>
          <t>KK250</t>
        </is>
      </c>
      <c r="J749" t="inlineStr">
        <is>
          <t>FAILURE</t>
        </is>
      </c>
      <c r="K749" t="inlineStr">
        <is>
          <t>Unplanned</t>
        </is>
      </c>
      <c r="L749" t="inlineStr">
        <is>
          <t>CUTTER</t>
        </is>
      </c>
      <c r="M749" t="inlineStr">
        <is>
          <t>切割/分板工位</t>
        </is>
      </c>
      <c r="N749" t="inlineStr">
        <is>
          <t>MECHANICAL FAILURE</t>
        </is>
      </c>
      <c r="O749" s="59" t="n">
        <v>45959.63680555556</v>
      </c>
      <c r="P749" s="59" t="n">
        <v>45959.63916666667</v>
      </c>
      <c r="Q749" s="60" t="n">
        <v>3.4</v>
      </c>
      <c r="R749" s="60" t="n">
        <v>0.9065</v>
      </c>
      <c r="S749" t="inlineStr">
        <is>
          <t>团队模拟数据（基于公开单线数据派生）</t>
        </is>
      </c>
      <c r="T749" t="inlineStr">
        <is>
          <t>SIM-v2.2-20260807-20260804</t>
        </is>
      </c>
      <c r="U749" t="inlineStr">
        <is>
          <t>https://zenodo.org/records/17855209</t>
        </is>
      </c>
      <c r="V749" t="inlineStr">
        <is>
          <t>LINE-S01-PRE-20251029</t>
        </is>
      </c>
      <c r="W749" t="inlineStr">
        <is>
          <t>已关联</t>
        </is>
      </c>
      <c r="X749" t="inlineStr">
        <is>
          <t>按班次口径判断</t>
        </is>
      </c>
      <c r="Z749" t="inlineStr">
        <is>
          <t>否</t>
        </is>
      </c>
    </row>
    <row r="750">
      <c r="A750" t="inlineStr">
        <is>
          <t>SIM-STOP-00749</t>
        </is>
      </c>
      <c r="B750" t="inlineStr">
        <is>
          <t>STOP-PRE-00250</t>
        </is>
      </c>
      <c r="C750" t="inlineStr">
        <is>
          <t>LINE-S02-PRE-20251029</t>
        </is>
      </c>
      <c r="D750" t="inlineStr">
        <is>
          <t>SHIFT-PRE-20251029</t>
        </is>
      </c>
      <c r="E750" t="inlineStr">
        <is>
          <t>LINE-S02</t>
        </is>
      </c>
      <c r="F750" t="inlineStr">
        <is>
          <t>改善前</t>
        </is>
      </c>
      <c r="G750" s="57" t="n">
        <v>45959</v>
      </c>
      <c r="H750" t="inlineStr">
        <is>
          <t>视觉设备系列</t>
        </is>
      </c>
      <c r="I750" t="inlineStr">
        <is>
          <t>KK250</t>
        </is>
      </c>
      <c r="J750" t="inlineStr">
        <is>
          <t>FAILURE</t>
        </is>
      </c>
      <c r="K750" t="inlineStr">
        <is>
          <t>Unplanned</t>
        </is>
      </c>
      <c r="L750" t="inlineStr">
        <is>
          <t>CUTTER</t>
        </is>
      </c>
      <c r="M750" t="inlineStr">
        <is>
          <t>切割/分板工位</t>
        </is>
      </c>
      <c r="N750" t="inlineStr">
        <is>
          <t>MECHANICAL FAILURE</t>
        </is>
      </c>
      <c r="O750" s="59" t="n">
        <v>45959.65069444444</v>
      </c>
      <c r="P750" s="59" t="n">
        <v>45959.65493055555</v>
      </c>
      <c r="Q750" s="60" t="n">
        <v>6.1</v>
      </c>
      <c r="R750" s="60" t="n">
        <v>1.6594</v>
      </c>
      <c r="S750" t="inlineStr">
        <is>
          <t>团队模拟数据（基于公开单线数据派生）</t>
        </is>
      </c>
      <c r="T750" t="inlineStr">
        <is>
          <t>SIM-v2.2-20260807-20260804</t>
        </is>
      </c>
      <c r="U750" t="inlineStr">
        <is>
          <t>https://zenodo.org/records/17855209</t>
        </is>
      </c>
      <c r="V750" t="inlineStr">
        <is>
          <t>LINE-S02-PRE-20251029</t>
        </is>
      </c>
      <c r="W750" t="inlineStr">
        <is>
          <t>已关联</t>
        </is>
      </c>
      <c r="X750" t="inlineStr">
        <is>
          <t>按班次口径判断</t>
        </is>
      </c>
      <c r="Z750" t="inlineStr">
        <is>
          <t>否</t>
        </is>
      </c>
    </row>
    <row r="751">
      <c r="A751" t="inlineStr">
        <is>
          <t>SIM-STOP-00750</t>
        </is>
      </c>
      <c r="B751" t="inlineStr">
        <is>
          <t>STOP-PRE-00250</t>
        </is>
      </c>
      <c r="C751" t="inlineStr">
        <is>
          <t>LINE-S03-PRE-20251029</t>
        </is>
      </c>
      <c r="D751" t="inlineStr">
        <is>
          <t>SHIFT-PRE-20251029</t>
        </is>
      </c>
      <c r="E751" t="inlineStr">
        <is>
          <t>LINE-S03</t>
        </is>
      </c>
      <c r="F751" t="inlineStr">
        <is>
          <t>改善前</t>
        </is>
      </c>
      <c r="G751" s="57" t="n">
        <v>45959</v>
      </c>
      <c r="H751" t="inlineStr">
        <is>
          <t>音频模组系列</t>
        </is>
      </c>
      <c r="I751" t="inlineStr">
        <is>
          <t>KK250</t>
        </is>
      </c>
      <c r="J751" t="inlineStr">
        <is>
          <t>FAILURE</t>
        </is>
      </c>
      <c r="K751" t="inlineStr">
        <is>
          <t>Unplanned</t>
        </is>
      </c>
      <c r="L751" t="inlineStr">
        <is>
          <t>CUTTER</t>
        </is>
      </c>
      <c r="M751" t="inlineStr">
        <is>
          <t>切割/分板工位</t>
        </is>
      </c>
      <c r="N751" t="inlineStr">
        <is>
          <t>MECHANICAL FAILURE</t>
        </is>
      </c>
      <c r="O751" s="59" t="n">
        <v>45959.66458333333</v>
      </c>
      <c r="P751" s="59" t="n">
        <v>45959.66722222222</v>
      </c>
      <c r="Q751" s="60" t="n">
        <v>3.8</v>
      </c>
      <c r="R751" s="60" t="n">
        <v>1.0236</v>
      </c>
      <c r="S751" t="inlineStr">
        <is>
          <t>团队模拟数据（基于公开单线数据派生）</t>
        </is>
      </c>
      <c r="T751" t="inlineStr">
        <is>
          <t>SIM-v2.2-20260807-20260804</t>
        </is>
      </c>
      <c r="U751" t="inlineStr">
        <is>
          <t>https://zenodo.org/records/17855209</t>
        </is>
      </c>
      <c r="V751" t="inlineStr">
        <is>
          <t>LINE-S03-PRE-20251029</t>
        </is>
      </c>
      <c r="W751" t="inlineStr">
        <is>
          <t>已关联</t>
        </is>
      </c>
      <c r="X751" t="inlineStr">
        <is>
          <t>按班次口径判断</t>
        </is>
      </c>
      <c r="Z751" t="inlineStr">
        <is>
          <t>否</t>
        </is>
      </c>
    </row>
    <row r="752">
      <c r="A752" t="inlineStr">
        <is>
          <t>SIM-STOP-00751</t>
        </is>
      </c>
      <c r="B752" t="inlineStr">
        <is>
          <t>STOP-PRE-00251</t>
        </is>
      </c>
      <c r="C752" t="inlineStr">
        <is>
          <t>LINE-S01-PRE-20251029</t>
        </is>
      </c>
      <c r="D752" t="inlineStr">
        <is>
          <t>SHIFT-PRE-20251029</t>
        </is>
      </c>
      <c r="E752" t="inlineStr">
        <is>
          <t>LINE-S01</t>
        </is>
      </c>
      <c r="F752" t="inlineStr">
        <is>
          <t>改善前</t>
        </is>
      </c>
      <c r="G752" s="57" t="n">
        <v>45959</v>
      </c>
      <c r="H752" t="inlineStr">
        <is>
          <t>智能终端系列</t>
        </is>
      </c>
      <c r="I752" t="inlineStr">
        <is>
          <t>KK250</t>
        </is>
      </c>
      <c r="J752" t="inlineStr">
        <is>
          <t>FAILURE</t>
        </is>
      </c>
      <c r="K752" t="inlineStr">
        <is>
          <t>Unplanned</t>
        </is>
      </c>
      <c r="L752" t="inlineStr">
        <is>
          <t>HACKING STATION</t>
        </is>
      </c>
      <c r="M752" t="inlineStr">
        <is>
          <t>上下料工位</t>
        </is>
      </c>
      <c r="N752" t="inlineStr">
        <is>
          <t>AUTOMATION FAILURE</t>
        </is>
      </c>
      <c r="O752" s="59" t="n">
        <v>45959.67291666667</v>
      </c>
      <c r="P752" s="59" t="n">
        <v>45959.67555555556</v>
      </c>
      <c r="Q752" s="60" t="n">
        <v>3.8</v>
      </c>
      <c r="R752" s="60" t="n">
        <v>0.8477</v>
      </c>
      <c r="S752" t="inlineStr">
        <is>
          <t>团队模拟数据（基于公开单线数据派生）</t>
        </is>
      </c>
      <c r="T752" t="inlineStr">
        <is>
          <t>SIM-v2.2-20260807-20260804</t>
        </is>
      </c>
      <c r="U752" t="inlineStr">
        <is>
          <t>https://zenodo.org/records/17855209</t>
        </is>
      </c>
      <c r="V752" t="inlineStr">
        <is>
          <t>LINE-S01-PRE-20251029</t>
        </is>
      </c>
      <c r="W752" t="inlineStr">
        <is>
          <t>已关联</t>
        </is>
      </c>
      <c r="X752" t="inlineStr">
        <is>
          <t>按班次口径判断</t>
        </is>
      </c>
      <c r="Z752" t="inlineStr">
        <is>
          <t>否</t>
        </is>
      </c>
    </row>
    <row r="753">
      <c r="A753" t="inlineStr">
        <is>
          <t>SIM-STOP-00752</t>
        </is>
      </c>
      <c r="B753" t="inlineStr">
        <is>
          <t>STOP-PRE-00251</t>
        </is>
      </c>
      <c r="C753" t="inlineStr">
        <is>
          <t>LINE-S02-PRE-20251029</t>
        </is>
      </c>
      <c r="D753" t="inlineStr">
        <is>
          <t>SHIFT-PRE-20251029</t>
        </is>
      </c>
      <c r="E753" t="inlineStr">
        <is>
          <t>LINE-S02</t>
        </is>
      </c>
      <c r="F753" t="inlineStr">
        <is>
          <t>改善前</t>
        </is>
      </c>
      <c r="G753" s="57" t="n">
        <v>45959</v>
      </c>
      <c r="H753" t="inlineStr">
        <is>
          <t>视觉设备系列</t>
        </is>
      </c>
      <c r="I753" t="inlineStr">
        <is>
          <t>KK250</t>
        </is>
      </c>
      <c r="J753" t="inlineStr">
        <is>
          <t>FAILURE</t>
        </is>
      </c>
      <c r="K753" t="inlineStr">
        <is>
          <t>Unplanned</t>
        </is>
      </c>
      <c r="L753" t="inlineStr">
        <is>
          <t>HACKING STATION</t>
        </is>
      </c>
      <c r="M753" t="inlineStr">
        <is>
          <t>上下料工位</t>
        </is>
      </c>
      <c r="N753" t="inlineStr">
        <is>
          <t>AUTOMATION FAILURE</t>
        </is>
      </c>
      <c r="O753" s="59" t="n">
        <v>45959.68680555555</v>
      </c>
      <c r="P753" s="59" t="n">
        <v>45959.69111111111</v>
      </c>
      <c r="Q753" s="60" t="n">
        <v>6.2</v>
      </c>
      <c r="R753" s="60" t="n">
        <v>1.38</v>
      </c>
      <c r="S753" t="inlineStr">
        <is>
          <t>团队模拟数据（基于公开单线数据派生）</t>
        </is>
      </c>
      <c r="T753" t="inlineStr">
        <is>
          <t>SIM-v2.2-20260807-20260804</t>
        </is>
      </c>
      <c r="U753" t="inlineStr">
        <is>
          <t>https://zenodo.org/records/17855209</t>
        </is>
      </c>
      <c r="V753" t="inlineStr">
        <is>
          <t>LINE-S02-PRE-20251029</t>
        </is>
      </c>
      <c r="W753" t="inlineStr">
        <is>
          <t>已关联</t>
        </is>
      </c>
      <c r="X753" t="inlineStr">
        <is>
          <t>按班次口径判断</t>
        </is>
      </c>
      <c r="Z753" t="inlineStr">
        <is>
          <t>否</t>
        </is>
      </c>
    </row>
    <row r="754">
      <c r="A754" t="inlineStr">
        <is>
          <t>SIM-STOP-00753</t>
        </is>
      </c>
      <c r="B754" t="inlineStr">
        <is>
          <t>STOP-PRE-00251</t>
        </is>
      </c>
      <c r="C754" t="inlineStr">
        <is>
          <t>LINE-S03-PRE-20251029</t>
        </is>
      </c>
      <c r="D754" t="inlineStr">
        <is>
          <t>SHIFT-PRE-20251029</t>
        </is>
      </c>
      <c r="E754" t="inlineStr">
        <is>
          <t>LINE-S03</t>
        </is>
      </c>
      <c r="F754" t="inlineStr">
        <is>
          <t>改善前</t>
        </is>
      </c>
      <c r="G754" s="57" t="n">
        <v>45959</v>
      </c>
      <c r="H754" t="inlineStr">
        <is>
          <t>音频模组系列</t>
        </is>
      </c>
      <c r="I754" t="inlineStr">
        <is>
          <t>KK250</t>
        </is>
      </c>
      <c r="J754" t="inlineStr">
        <is>
          <t>FAILURE</t>
        </is>
      </c>
      <c r="K754" t="inlineStr">
        <is>
          <t>Unplanned</t>
        </is>
      </c>
      <c r="L754" t="inlineStr">
        <is>
          <t>HACKING STATION</t>
        </is>
      </c>
      <c r="M754" t="inlineStr">
        <is>
          <t>上下料工位</t>
        </is>
      </c>
      <c r="N754" t="inlineStr">
        <is>
          <t>AUTOMATION FAILURE</t>
        </is>
      </c>
      <c r="O754" s="59" t="n">
        <v>45959.70069444444</v>
      </c>
      <c r="P754" s="59" t="n">
        <v>45959.70409722222</v>
      </c>
      <c r="Q754" s="60" t="n">
        <v>4.9</v>
      </c>
      <c r="R754" s="60" t="n">
        <v>1.0924</v>
      </c>
      <c r="S754" t="inlineStr">
        <is>
          <t>团队模拟数据（基于公开单线数据派生）</t>
        </is>
      </c>
      <c r="T754" t="inlineStr">
        <is>
          <t>SIM-v2.2-20260807-20260804</t>
        </is>
      </c>
      <c r="U754" t="inlineStr">
        <is>
          <t>https://zenodo.org/records/17855209</t>
        </is>
      </c>
      <c r="V754" t="inlineStr">
        <is>
          <t>LINE-S03-PRE-20251029</t>
        </is>
      </c>
      <c r="W754" t="inlineStr">
        <is>
          <t>已关联</t>
        </is>
      </c>
      <c r="X754" t="inlineStr">
        <is>
          <t>按班次口径判断</t>
        </is>
      </c>
      <c r="Z754" t="inlineStr">
        <is>
          <t>否</t>
        </is>
      </c>
    </row>
    <row r="755">
      <c r="A755" t="inlineStr">
        <is>
          <t>SIM-STOP-00754</t>
        </is>
      </c>
      <c r="B755" t="inlineStr">
        <is>
          <t>STOP-PRE-00252</t>
        </is>
      </c>
      <c r="C755" t="inlineStr">
        <is>
          <t>LINE-S01-PRE-20251029</t>
        </is>
      </c>
      <c r="D755" t="inlineStr">
        <is>
          <t>SHIFT-PRE-20251029</t>
        </is>
      </c>
      <c r="E755" t="inlineStr">
        <is>
          <t>LINE-S01</t>
        </is>
      </c>
      <c r="F755" t="inlineStr">
        <is>
          <t>改善前</t>
        </is>
      </c>
      <c r="G755" s="57" t="n">
        <v>45959</v>
      </c>
      <c r="H755" t="inlineStr">
        <is>
          <t>智能终端系列</t>
        </is>
      </c>
      <c r="I755" t="inlineStr">
        <is>
          <t>KK250</t>
        </is>
      </c>
      <c r="J755" t="inlineStr">
        <is>
          <t>FAILURE</t>
        </is>
      </c>
      <c r="K755" t="inlineStr">
        <is>
          <t>Unplanned</t>
        </is>
      </c>
      <c r="L755" t="inlineStr">
        <is>
          <t>HACKING STATION</t>
        </is>
      </c>
      <c r="M755" t="inlineStr">
        <is>
          <t>上下料工位</t>
        </is>
      </c>
      <c r="N755" t="inlineStr">
        <is>
          <t>AUTOMATION FAILURE</t>
        </is>
      </c>
      <c r="O755" s="59" t="n">
        <v>45959.68263888889</v>
      </c>
      <c r="P755" s="59" t="n">
        <v>45959.68902777778</v>
      </c>
      <c r="Q755" s="60" t="n">
        <v>9.199999999999999</v>
      </c>
      <c r="R755" s="60" t="n">
        <v>0.882</v>
      </c>
      <c r="S755" t="inlineStr">
        <is>
          <t>团队模拟数据（基于公开单线数据派生）</t>
        </is>
      </c>
      <c r="T755" t="inlineStr">
        <is>
          <t>SIM-v2.2-20260807-20260804</t>
        </is>
      </c>
      <c r="U755" t="inlineStr">
        <is>
          <t>https://zenodo.org/records/17855209</t>
        </is>
      </c>
      <c r="V755" t="inlineStr">
        <is>
          <t>LINE-S01-PRE-20251029</t>
        </is>
      </c>
      <c r="W755" t="inlineStr">
        <is>
          <t>已关联</t>
        </is>
      </c>
      <c r="X755" t="inlineStr">
        <is>
          <t>按班次口径判断</t>
        </is>
      </c>
      <c r="Z755" t="inlineStr">
        <is>
          <t>否</t>
        </is>
      </c>
    </row>
    <row r="756">
      <c r="A756" t="inlineStr">
        <is>
          <t>SIM-STOP-00755</t>
        </is>
      </c>
      <c r="B756" t="inlineStr">
        <is>
          <t>STOP-PRE-00252</t>
        </is>
      </c>
      <c r="C756" t="inlineStr">
        <is>
          <t>LINE-S02-PRE-20251029</t>
        </is>
      </c>
      <c r="D756" t="inlineStr">
        <is>
          <t>SHIFT-PRE-20251029</t>
        </is>
      </c>
      <c r="E756" t="inlineStr">
        <is>
          <t>LINE-S02</t>
        </is>
      </c>
      <c r="F756" t="inlineStr">
        <is>
          <t>改善前</t>
        </is>
      </c>
      <c r="G756" s="57" t="n">
        <v>45959</v>
      </c>
      <c r="H756" t="inlineStr">
        <is>
          <t>视觉设备系列</t>
        </is>
      </c>
      <c r="I756" t="inlineStr">
        <is>
          <t>KK250</t>
        </is>
      </c>
      <c r="J756" t="inlineStr">
        <is>
          <t>FAILURE</t>
        </is>
      </c>
      <c r="K756" t="inlineStr">
        <is>
          <t>Unplanned</t>
        </is>
      </c>
      <c r="L756" t="inlineStr">
        <is>
          <t>HACKING STATION</t>
        </is>
      </c>
      <c r="M756" t="inlineStr">
        <is>
          <t>上下料工位</t>
        </is>
      </c>
      <c r="N756" t="inlineStr">
        <is>
          <t>AUTOMATION FAILURE</t>
        </is>
      </c>
      <c r="O756" s="59" t="n">
        <v>45959.69652777778</v>
      </c>
      <c r="P756" s="59" t="n">
        <v>45959.70583333333</v>
      </c>
      <c r="Q756" s="60" t="n">
        <v>13.4</v>
      </c>
      <c r="R756" s="60" t="n">
        <v>1.29</v>
      </c>
      <c r="S756" t="inlineStr">
        <is>
          <t>团队模拟数据（基于公开单线数据派生）</t>
        </is>
      </c>
      <c r="T756" t="inlineStr">
        <is>
          <t>SIM-v2.2-20260807-20260804</t>
        </is>
      </c>
      <c r="U756" t="inlineStr">
        <is>
          <t>https://zenodo.org/records/17855209</t>
        </is>
      </c>
      <c r="V756" t="inlineStr">
        <is>
          <t>LINE-S02-PRE-20251029</t>
        </is>
      </c>
      <c r="W756" t="inlineStr">
        <is>
          <t>已关联</t>
        </is>
      </c>
      <c r="X756" t="inlineStr">
        <is>
          <t>按班次口径判断</t>
        </is>
      </c>
      <c r="Z756" t="inlineStr">
        <is>
          <t>否</t>
        </is>
      </c>
    </row>
    <row r="757">
      <c r="A757" t="inlineStr">
        <is>
          <t>SIM-STOP-00756</t>
        </is>
      </c>
      <c r="B757" t="inlineStr">
        <is>
          <t>STOP-PRE-00252</t>
        </is>
      </c>
      <c r="C757" t="inlineStr">
        <is>
          <t>LINE-S03-PRE-20251029</t>
        </is>
      </c>
      <c r="D757" t="inlineStr">
        <is>
          <t>SHIFT-PRE-20251029</t>
        </is>
      </c>
      <c r="E757" t="inlineStr">
        <is>
          <t>LINE-S03</t>
        </is>
      </c>
      <c r="F757" t="inlineStr">
        <is>
          <t>改善前</t>
        </is>
      </c>
      <c r="G757" s="57" t="n">
        <v>45959</v>
      </c>
      <c r="H757" t="inlineStr">
        <is>
          <t>音频模组系列</t>
        </is>
      </c>
      <c r="I757" t="inlineStr">
        <is>
          <t>KK250</t>
        </is>
      </c>
      <c r="J757" t="inlineStr">
        <is>
          <t>FAILURE</t>
        </is>
      </c>
      <c r="K757" t="inlineStr">
        <is>
          <t>Unplanned</t>
        </is>
      </c>
      <c r="L757" t="inlineStr">
        <is>
          <t>HACKING STATION</t>
        </is>
      </c>
      <c r="M757" t="inlineStr">
        <is>
          <t>上下料工位</t>
        </is>
      </c>
      <c r="N757" t="inlineStr">
        <is>
          <t>AUTOMATION FAILURE</t>
        </is>
      </c>
      <c r="O757" s="59" t="n">
        <v>45959.71041666667</v>
      </c>
      <c r="P757" s="59" t="n">
        <v>45959.71861111111</v>
      </c>
      <c r="Q757" s="60" t="n">
        <v>11.8</v>
      </c>
      <c r="R757" s="60" t="n">
        <v>1.1358</v>
      </c>
      <c r="S757" t="inlineStr">
        <is>
          <t>团队模拟数据（基于公开单线数据派生）</t>
        </is>
      </c>
      <c r="T757" t="inlineStr">
        <is>
          <t>SIM-v2.2-20260807-20260804</t>
        </is>
      </c>
      <c r="U757" t="inlineStr">
        <is>
          <t>https://zenodo.org/records/17855209</t>
        </is>
      </c>
      <c r="V757" t="inlineStr">
        <is>
          <t>LINE-S03-PRE-20251029</t>
        </is>
      </c>
      <c r="W757" t="inlineStr">
        <is>
          <t>已关联</t>
        </is>
      </c>
      <c r="X757" t="inlineStr">
        <is>
          <t>按班次口径判断</t>
        </is>
      </c>
      <c r="Z757" t="inlineStr">
        <is>
          <t>否</t>
        </is>
      </c>
    </row>
    <row r="758">
      <c r="A758" t="inlineStr">
        <is>
          <t>SIM-STOP-00757</t>
        </is>
      </c>
      <c r="B758" t="inlineStr">
        <is>
          <t>STOP-PRE-00253</t>
        </is>
      </c>
      <c r="C758" t="inlineStr">
        <is>
          <t>LINE-S01-PRE-20251029</t>
        </is>
      </c>
      <c r="D758" t="inlineStr">
        <is>
          <t>SHIFT-PRE-20251029</t>
        </is>
      </c>
      <c r="E758" t="inlineStr">
        <is>
          <t>LINE-S01</t>
        </is>
      </c>
      <c r="F758" t="inlineStr">
        <is>
          <t>改善前</t>
        </is>
      </c>
      <c r="G758" s="57" t="n">
        <v>45959</v>
      </c>
      <c r="H758" t="inlineStr">
        <is>
          <t>智能终端系列</t>
        </is>
      </c>
      <c r="I758" t="inlineStr">
        <is>
          <t>KK250</t>
        </is>
      </c>
      <c r="J758" t="inlineStr">
        <is>
          <t>FAILURE</t>
        </is>
      </c>
      <c r="K758" t="inlineStr">
        <is>
          <t>Unplanned</t>
        </is>
      </c>
      <c r="L758" t="inlineStr">
        <is>
          <t>HACKING STATION</t>
        </is>
      </c>
      <c r="M758" t="inlineStr">
        <is>
          <t>上下料工位</t>
        </is>
      </c>
      <c r="N758" t="inlineStr">
        <is>
          <t>AUTOMATION FAILURE</t>
        </is>
      </c>
      <c r="O758" s="59" t="n">
        <v>45959.69305555556</v>
      </c>
      <c r="P758" s="59" t="n">
        <v>45959.69680555556</v>
      </c>
      <c r="Q758" s="60" t="n">
        <v>5.4</v>
      </c>
      <c r="R758" s="60" t="n">
        <v>0.9163</v>
      </c>
      <c r="S758" t="inlineStr">
        <is>
          <t>团队模拟数据（基于公开单线数据派生）</t>
        </is>
      </c>
      <c r="T758" t="inlineStr">
        <is>
          <t>SIM-v2.2-20260807-20260804</t>
        </is>
      </c>
      <c r="U758" t="inlineStr">
        <is>
          <t>https://zenodo.org/records/17855209</t>
        </is>
      </c>
      <c r="V758" t="inlineStr">
        <is>
          <t>LINE-S01-PRE-20251029</t>
        </is>
      </c>
      <c r="W758" t="inlineStr">
        <is>
          <t>已关联</t>
        </is>
      </c>
      <c r="X758" t="inlineStr">
        <is>
          <t>按班次口径判断</t>
        </is>
      </c>
      <c r="Z758" t="inlineStr">
        <is>
          <t>否</t>
        </is>
      </c>
    </row>
    <row r="759">
      <c r="A759" t="inlineStr">
        <is>
          <t>SIM-STOP-00758</t>
        </is>
      </c>
      <c r="B759" t="inlineStr">
        <is>
          <t>STOP-PRE-00253</t>
        </is>
      </c>
      <c r="C759" t="inlineStr">
        <is>
          <t>LINE-S02-PRE-20251029</t>
        </is>
      </c>
      <c r="D759" t="inlineStr">
        <is>
          <t>SHIFT-PRE-20251029</t>
        </is>
      </c>
      <c r="E759" t="inlineStr">
        <is>
          <t>LINE-S02</t>
        </is>
      </c>
      <c r="F759" t="inlineStr">
        <is>
          <t>改善前</t>
        </is>
      </c>
      <c r="G759" s="57" t="n">
        <v>45959</v>
      </c>
      <c r="H759" t="inlineStr">
        <is>
          <t>视觉设备系列</t>
        </is>
      </c>
      <c r="I759" t="inlineStr">
        <is>
          <t>KK250</t>
        </is>
      </c>
      <c r="J759" t="inlineStr">
        <is>
          <t>FAILURE</t>
        </is>
      </c>
      <c r="K759" t="inlineStr">
        <is>
          <t>Unplanned</t>
        </is>
      </c>
      <c r="L759" t="inlineStr">
        <is>
          <t>HACKING STATION</t>
        </is>
      </c>
      <c r="M759" t="inlineStr">
        <is>
          <t>上下料工位</t>
        </is>
      </c>
      <c r="N759" t="inlineStr">
        <is>
          <t>AUTOMATION FAILURE</t>
        </is>
      </c>
      <c r="O759" s="59" t="n">
        <v>45959.70694444444</v>
      </c>
      <c r="P759" s="59" t="n">
        <v>45959.71243055556</v>
      </c>
      <c r="Q759" s="60" t="n">
        <v>7.9</v>
      </c>
      <c r="R759" s="60" t="n">
        <v>1.3425</v>
      </c>
      <c r="S759" t="inlineStr">
        <is>
          <t>团队模拟数据（基于公开单线数据派生）</t>
        </is>
      </c>
      <c r="T759" t="inlineStr">
        <is>
          <t>SIM-v2.2-20260807-20260804</t>
        </is>
      </c>
      <c r="U759" t="inlineStr">
        <is>
          <t>https://zenodo.org/records/17855209</t>
        </is>
      </c>
      <c r="V759" t="inlineStr">
        <is>
          <t>LINE-S02-PRE-20251029</t>
        </is>
      </c>
      <c r="W759" t="inlineStr">
        <is>
          <t>已关联</t>
        </is>
      </c>
      <c r="X759" t="inlineStr">
        <is>
          <t>按班次口径判断</t>
        </is>
      </c>
      <c r="Z759" t="inlineStr">
        <is>
          <t>否</t>
        </is>
      </c>
    </row>
    <row r="760">
      <c r="A760" t="inlineStr">
        <is>
          <t>SIM-STOP-00759</t>
        </is>
      </c>
      <c r="B760" t="inlineStr">
        <is>
          <t>STOP-PRE-00253</t>
        </is>
      </c>
      <c r="C760" t="inlineStr">
        <is>
          <t>LINE-S03-PRE-20251029</t>
        </is>
      </c>
      <c r="D760" t="inlineStr">
        <is>
          <t>SHIFT-PRE-20251029</t>
        </is>
      </c>
      <c r="E760" t="inlineStr">
        <is>
          <t>LINE-S03</t>
        </is>
      </c>
      <c r="F760" t="inlineStr">
        <is>
          <t>改善前</t>
        </is>
      </c>
      <c r="G760" s="57" t="n">
        <v>45959</v>
      </c>
      <c r="H760" t="inlineStr">
        <is>
          <t>音频模组系列</t>
        </is>
      </c>
      <c r="I760" t="inlineStr">
        <is>
          <t>KK250</t>
        </is>
      </c>
      <c r="J760" t="inlineStr">
        <is>
          <t>FAILURE</t>
        </is>
      </c>
      <c r="K760" t="inlineStr">
        <is>
          <t>Unplanned</t>
        </is>
      </c>
      <c r="L760" t="inlineStr">
        <is>
          <t>HACKING STATION</t>
        </is>
      </c>
      <c r="M760" t="inlineStr">
        <is>
          <t>上下料工位</t>
        </is>
      </c>
      <c r="N760" t="inlineStr">
        <is>
          <t>AUTOMATION FAILURE</t>
        </is>
      </c>
      <c r="O760" s="59" t="n">
        <v>45959.72083333333</v>
      </c>
      <c r="P760" s="59" t="n">
        <v>45959.72520833334</v>
      </c>
      <c r="Q760" s="60" t="n">
        <v>6.3</v>
      </c>
      <c r="R760" s="60" t="n">
        <v>1.0613</v>
      </c>
      <c r="S760" t="inlineStr">
        <is>
          <t>团队模拟数据（基于公开单线数据派生）</t>
        </is>
      </c>
      <c r="T760" t="inlineStr">
        <is>
          <t>SIM-v2.2-20260807-20260804</t>
        </is>
      </c>
      <c r="U760" t="inlineStr">
        <is>
          <t>https://zenodo.org/records/17855209</t>
        </is>
      </c>
      <c r="V760" t="inlineStr">
        <is>
          <t>LINE-S03-PRE-20251029</t>
        </is>
      </c>
      <c r="W760" t="inlineStr">
        <is>
          <t>已关联</t>
        </is>
      </c>
      <c r="X760" t="inlineStr">
        <is>
          <t>按班次口径判断</t>
        </is>
      </c>
      <c r="Z760" t="inlineStr">
        <is>
          <t>否</t>
        </is>
      </c>
    </row>
    <row r="761">
      <c r="A761" t="inlineStr">
        <is>
          <t>SIM-STOP-00760</t>
        </is>
      </c>
      <c r="B761" t="inlineStr">
        <is>
          <t>STOP-PRE-00254</t>
        </is>
      </c>
      <c r="C761" t="inlineStr">
        <is>
          <t>LINE-S01-PRE-20251029</t>
        </is>
      </c>
      <c r="D761" t="inlineStr">
        <is>
          <t>SHIFT-PRE-20251029</t>
        </is>
      </c>
      <c r="E761" t="inlineStr">
        <is>
          <t>LINE-S01</t>
        </is>
      </c>
      <c r="F761" t="inlineStr">
        <is>
          <t>改善前</t>
        </is>
      </c>
      <c r="G761" s="57" t="n">
        <v>45959</v>
      </c>
      <c r="H761" t="inlineStr">
        <is>
          <t>智能终端系列</t>
        </is>
      </c>
      <c r="I761" t="inlineStr">
        <is>
          <t>7KK25</t>
        </is>
      </c>
      <c r="J761" t="inlineStr">
        <is>
          <t>SETUPS-CHANGEOVERS</t>
        </is>
      </c>
      <c r="K761" t="inlineStr">
        <is>
          <t>Planned - Included in OEE</t>
        </is>
      </c>
      <c r="L761" t="inlineStr">
        <is>
          <t>EXTRUDER PRESS</t>
        </is>
      </c>
      <c r="M761" t="inlineStr">
        <is>
          <t>主加工工位</t>
        </is>
      </c>
      <c r="N761" t="inlineStr">
        <is>
          <t>MATERIAL CHANGEOVER</t>
        </is>
      </c>
      <c r="O761" s="59" t="n">
        <v>45959.72986111111</v>
      </c>
      <c r="P761" s="59" t="n">
        <v>45959.75472222222</v>
      </c>
      <c r="Q761" s="60" t="n">
        <v>35.8</v>
      </c>
      <c r="R761" s="60" t="n">
        <v>0.9337</v>
      </c>
      <c r="S761" t="inlineStr">
        <is>
          <t>团队模拟数据（基于公开单线数据派生）</t>
        </is>
      </c>
      <c r="T761" t="inlineStr">
        <is>
          <t>SIM-v2.2-20260807-20260804</t>
        </is>
      </c>
      <c r="U761" t="inlineStr">
        <is>
          <t>https://zenodo.org/records/17855209</t>
        </is>
      </c>
      <c r="V761" t="inlineStr">
        <is>
          <t>LINE-S01-PRE-20251029</t>
        </is>
      </c>
      <c r="W761" t="inlineStr">
        <is>
          <t>已关联</t>
        </is>
      </c>
      <c r="X761" t="inlineStr">
        <is>
          <t>按班次口径判断</t>
        </is>
      </c>
      <c r="Z761" t="inlineStr">
        <is>
          <t>是</t>
        </is>
      </c>
      <c r="AA761">
        <f>IFERROR(VLOOKUP(N761,'18_换产标准_模拟'!$B$2:$F$4,3,FALSE),"")</f>
        <v/>
      </c>
      <c r="AB761">
        <f>IFERROR(MAX(Q761-AA761,0),"")</f>
        <v/>
      </c>
      <c r="AC761">
        <f>IFERROR(IF(AB761=0,"达标",IF(AB761&lt;=VLOOKUP(N761,'18_换产标准_模拟'!$B$2:$F$4,4,FALSE)-VLOOKUP(N761,'18_换产标准_模拟'!$B$2:$F$4,3,FALSE),"轻微超时",IF(AB761&lt;=VLOOKUP(N761,'18_换产标准_模拟'!$B$2:$F$4,5,FALSE)-VLOOKUP(N761,'18_换产标准_模拟'!$B$2:$F$4,3,FALSE),"超时","严重超时"))),"")</f>
        <v/>
      </c>
      <c r="AD761">
        <f>IFERROR(INDEX('18_换产标准_模拟'!$A$2:$A$4,MATCH(N761,'18_换产标准_模拟'!$B$2:$B$4,0)),"")</f>
        <v/>
      </c>
      <c r="AE761" t="inlineStr">
        <is>
          <t>团队模拟数据</t>
        </is>
      </c>
    </row>
    <row r="762">
      <c r="A762" t="inlineStr">
        <is>
          <t>SIM-STOP-00761</t>
        </is>
      </c>
      <c r="B762" t="inlineStr">
        <is>
          <t>STOP-PRE-00254</t>
        </is>
      </c>
      <c r="C762" t="inlineStr">
        <is>
          <t>LINE-S02-PRE-20251029</t>
        </is>
      </c>
      <c r="D762" t="inlineStr">
        <is>
          <t>SHIFT-PRE-20251029</t>
        </is>
      </c>
      <c r="E762" t="inlineStr">
        <is>
          <t>LINE-S02</t>
        </is>
      </c>
      <c r="F762" t="inlineStr">
        <is>
          <t>改善前</t>
        </is>
      </c>
      <c r="G762" s="57" t="n">
        <v>45959</v>
      </c>
      <c r="H762" t="inlineStr">
        <is>
          <t>视觉设备系列</t>
        </is>
      </c>
      <c r="I762" t="inlineStr">
        <is>
          <t>7KK25</t>
        </is>
      </c>
      <c r="J762" t="inlineStr">
        <is>
          <t>SETUPS-CHANGEOVERS</t>
        </is>
      </c>
      <c r="K762" t="inlineStr">
        <is>
          <t>Planned - Included in OEE</t>
        </is>
      </c>
      <c r="L762" t="inlineStr">
        <is>
          <t>EXTRUDER PRESS</t>
        </is>
      </c>
      <c r="M762" t="inlineStr">
        <is>
          <t>主加工工位</t>
        </is>
      </c>
      <c r="N762" t="inlineStr">
        <is>
          <t>MATERIAL CHANGEOVER</t>
        </is>
      </c>
      <c r="O762" s="59" t="n">
        <v>45959.74375</v>
      </c>
      <c r="P762" s="59" t="n">
        <v>45959.77180555555</v>
      </c>
      <c r="Q762" s="60" t="n">
        <v>40.4</v>
      </c>
      <c r="R762" s="60" t="n">
        <v>1.054</v>
      </c>
      <c r="S762" t="inlineStr">
        <is>
          <t>团队模拟数据（基于公开单线数据派生）</t>
        </is>
      </c>
      <c r="T762" t="inlineStr">
        <is>
          <t>SIM-v2.2-20260807-20260804</t>
        </is>
      </c>
      <c r="U762" t="inlineStr">
        <is>
          <t>https://zenodo.org/records/17855209</t>
        </is>
      </c>
      <c r="V762" t="inlineStr">
        <is>
          <t>LINE-S02-PRE-20251029</t>
        </is>
      </c>
      <c r="W762" t="inlineStr">
        <is>
          <t>已关联</t>
        </is>
      </c>
      <c r="X762" t="inlineStr">
        <is>
          <t>按班次口径判断</t>
        </is>
      </c>
      <c r="Z762" t="inlineStr">
        <is>
          <t>是</t>
        </is>
      </c>
      <c r="AA762">
        <f>IFERROR(VLOOKUP(N762,'18_换产标准_模拟'!$B$2:$F$4,3,FALSE),"")</f>
        <v/>
      </c>
      <c r="AB762">
        <f>IFERROR(MAX(Q762-AA762,0),"")</f>
        <v/>
      </c>
      <c r="AC762">
        <f>IFERROR(IF(AB762=0,"达标",IF(AB762&lt;=VLOOKUP(N762,'18_换产标准_模拟'!$B$2:$F$4,4,FALSE)-VLOOKUP(N762,'18_换产标准_模拟'!$B$2:$F$4,3,FALSE),"轻微超时",IF(AB762&lt;=VLOOKUP(N762,'18_换产标准_模拟'!$B$2:$F$4,5,FALSE)-VLOOKUP(N762,'18_换产标准_模拟'!$B$2:$F$4,3,FALSE),"超时","严重超时"))),"")</f>
        <v/>
      </c>
      <c r="AD762">
        <f>IFERROR(INDEX('18_换产标准_模拟'!$A$2:$A$4,MATCH(N762,'18_换产标准_模拟'!$B$2:$B$4,0)),"")</f>
        <v/>
      </c>
      <c r="AE762" t="inlineStr">
        <is>
          <t>团队模拟数据</t>
        </is>
      </c>
    </row>
    <row r="763">
      <c r="A763" t="inlineStr">
        <is>
          <t>SIM-STOP-00762</t>
        </is>
      </c>
      <c r="B763" t="inlineStr">
        <is>
          <t>STOP-PRE-00254</t>
        </is>
      </c>
      <c r="C763" t="inlineStr">
        <is>
          <t>LINE-S03-PRE-20251029</t>
        </is>
      </c>
      <c r="D763" t="inlineStr">
        <is>
          <t>SHIFT-PRE-20251029</t>
        </is>
      </c>
      <c r="E763" t="inlineStr">
        <is>
          <t>LINE-S03</t>
        </is>
      </c>
      <c r="F763" t="inlineStr">
        <is>
          <t>改善前</t>
        </is>
      </c>
      <c r="G763" s="57" t="n">
        <v>45959</v>
      </c>
      <c r="H763" t="inlineStr">
        <is>
          <t>音频模组系列</t>
        </is>
      </c>
      <c r="I763" t="inlineStr">
        <is>
          <t>7KK25</t>
        </is>
      </c>
      <c r="J763" t="inlineStr">
        <is>
          <t>SETUPS-CHANGEOVERS</t>
        </is>
      </c>
      <c r="K763" t="inlineStr">
        <is>
          <t>Planned - Included in OEE</t>
        </is>
      </c>
      <c r="L763" t="inlineStr">
        <is>
          <t>EXTRUDER PRESS</t>
        </is>
      </c>
      <c r="M763" t="inlineStr">
        <is>
          <t>主加工工位</t>
        </is>
      </c>
      <c r="N763" t="inlineStr">
        <is>
          <t>MATERIAL CHANGEOVER</t>
        </is>
      </c>
      <c r="O763" s="59" t="n">
        <v>45959.75763888889</v>
      </c>
      <c r="P763" s="59" t="n">
        <v>45959.78395833333</v>
      </c>
      <c r="Q763" s="60" t="n">
        <v>37.9</v>
      </c>
      <c r="R763" s="60" t="n">
        <v>0.9889</v>
      </c>
      <c r="S763" t="inlineStr">
        <is>
          <t>团队模拟数据（基于公开单线数据派生）</t>
        </is>
      </c>
      <c r="T763" t="inlineStr">
        <is>
          <t>SIM-v2.2-20260807-20260804</t>
        </is>
      </c>
      <c r="U763" t="inlineStr">
        <is>
          <t>https://zenodo.org/records/17855209</t>
        </is>
      </c>
      <c r="V763" t="inlineStr">
        <is>
          <t>LINE-S03-PRE-20251029</t>
        </is>
      </c>
      <c r="W763" t="inlineStr">
        <is>
          <t>已关联</t>
        </is>
      </c>
      <c r="X763" t="inlineStr">
        <is>
          <t>按班次口径判断</t>
        </is>
      </c>
      <c r="Z763" t="inlineStr">
        <is>
          <t>是</t>
        </is>
      </c>
      <c r="AA763">
        <f>IFERROR(VLOOKUP(N763,'18_换产标准_模拟'!$B$2:$F$4,3,FALSE),"")</f>
        <v/>
      </c>
      <c r="AB763">
        <f>IFERROR(MAX(Q763-AA763,0),"")</f>
        <v/>
      </c>
      <c r="AC763">
        <f>IFERROR(IF(AB763=0,"达标",IF(AB763&lt;=VLOOKUP(N763,'18_换产标准_模拟'!$B$2:$F$4,4,FALSE)-VLOOKUP(N763,'18_换产标准_模拟'!$B$2:$F$4,3,FALSE),"轻微超时",IF(AB763&lt;=VLOOKUP(N763,'18_换产标准_模拟'!$B$2:$F$4,5,FALSE)-VLOOKUP(N763,'18_换产标准_模拟'!$B$2:$F$4,3,FALSE),"超时","严重超时"))),"")</f>
        <v/>
      </c>
      <c r="AD763">
        <f>IFERROR(INDEX('18_换产标准_模拟'!$A$2:$A$4,MATCH(N763,'18_换产标准_模拟'!$B$2:$B$4,0)),"")</f>
        <v/>
      </c>
      <c r="AE763" t="inlineStr">
        <is>
          <t>团队模拟数据</t>
        </is>
      </c>
    </row>
    <row r="764">
      <c r="A764" t="inlineStr">
        <is>
          <t>SIM-STOP-00763</t>
        </is>
      </c>
      <c r="B764" t="inlineStr">
        <is>
          <t>STOP-PRE-00255</t>
        </is>
      </c>
      <c r="C764" t="inlineStr">
        <is>
          <t>LINE-S01-PRE-20251029</t>
        </is>
      </c>
      <c r="D764" t="inlineStr">
        <is>
          <t>SHIFT-PRE-20251029</t>
        </is>
      </c>
      <c r="E764" t="inlineStr">
        <is>
          <t>LINE-S01</t>
        </is>
      </c>
      <c r="F764" t="inlineStr">
        <is>
          <t>改善前</t>
        </is>
      </c>
      <c r="G764" s="57" t="n">
        <v>45959</v>
      </c>
      <c r="H764" t="inlineStr">
        <is>
          <t>智能终端系列</t>
        </is>
      </c>
      <c r="I764" t="inlineStr">
        <is>
          <t>7KK25</t>
        </is>
      </c>
      <c r="J764" t="inlineStr">
        <is>
          <t>OPERATIONAL</t>
        </is>
      </c>
      <c r="K764" t="inlineStr">
        <is>
          <t>Planned - Included in OEE</t>
        </is>
      </c>
      <c r="L764" t="inlineStr">
        <is>
          <t>EXTRUDER PRESS</t>
        </is>
      </c>
      <c r="M764" t="inlineStr">
        <is>
          <t>主加工工位</t>
        </is>
      </c>
      <c r="N764" t="inlineStr">
        <is>
          <t>CLEANING</t>
        </is>
      </c>
      <c r="O764" s="59" t="n">
        <v>45959.77361111111</v>
      </c>
      <c r="P764" s="59" t="n">
        <v>45959.80125</v>
      </c>
      <c r="Q764" s="60" t="n">
        <v>39.8</v>
      </c>
      <c r="R764" s="60" t="n">
        <v>0.9711</v>
      </c>
      <c r="S764" t="inlineStr">
        <is>
          <t>团队模拟数据（基于公开单线数据派生）</t>
        </is>
      </c>
      <c r="T764" t="inlineStr">
        <is>
          <t>SIM-v2.2-20260807-20260804</t>
        </is>
      </c>
      <c r="U764" t="inlineStr">
        <is>
          <t>https://zenodo.org/records/17855209</t>
        </is>
      </c>
      <c r="V764" t="inlineStr">
        <is>
          <t>LINE-S01-PRE-20251029</t>
        </is>
      </c>
      <c r="W764" t="inlineStr">
        <is>
          <t>已关联</t>
        </is>
      </c>
      <c r="X764" t="inlineStr">
        <is>
          <t>按班次口径判断</t>
        </is>
      </c>
      <c r="Z764" t="inlineStr">
        <is>
          <t>否</t>
        </is>
      </c>
    </row>
    <row r="765">
      <c r="A765" t="inlineStr">
        <is>
          <t>SIM-STOP-00764</t>
        </is>
      </c>
      <c r="B765" t="inlineStr">
        <is>
          <t>STOP-PRE-00255</t>
        </is>
      </c>
      <c r="C765" t="inlineStr">
        <is>
          <t>LINE-S02-PRE-20251029</t>
        </is>
      </c>
      <c r="D765" t="inlineStr">
        <is>
          <t>SHIFT-PRE-20251029</t>
        </is>
      </c>
      <c r="E765" t="inlineStr">
        <is>
          <t>LINE-S02</t>
        </is>
      </c>
      <c r="F765" t="inlineStr">
        <is>
          <t>改善前</t>
        </is>
      </c>
      <c r="G765" s="57" t="n">
        <v>45959</v>
      </c>
      <c r="H765" t="inlineStr">
        <is>
          <t>视觉设备系列</t>
        </is>
      </c>
      <c r="I765" t="inlineStr">
        <is>
          <t>7KK25</t>
        </is>
      </c>
      <c r="J765" t="inlineStr">
        <is>
          <t>OPERATIONAL</t>
        </is>
      </c>
      <c r="K765" t="inlineStr">
        <is>
          <t>Planned - Included in OEE</t>
        </is>
      </c>
      <c r="L765" t="inlineStr">
        <is>
          <t>EXTRUDER PRESS</t>
        </is>
      </c>
      <c r="M765" t="inlineStr">
        <is>
          <t>主加工工位</t>
        </is>
      </c>
      <c r="N765" t="inlineStr">
        <is>
          <t>CLEANING</t>
        </is>
      </c>
      <c r="O765" s="59" t="n">
        <v>45959.7875</v>
      </c>
      <c r="P765" s="59" t="n">
        <v>45959.81555555556</v>
      </c>
      <c r="Q765" s="60" t="n">
        <v>40.4</v>
      </c>
      <c r="R765" s="60" t="n">
        <v>0.986</v>
      </c>
      <c r="S765" t="inlineStr">
        <is>
          <t>团队模拟数据（基于公开单线数据派生）</t>
        </is>
      </c>
      <c r="T765" t="inlineStr">
        <is>
          <t>SIM-v2.2-20260807-20260804</t>
        </is>
      </c>
      <c r="U765" t="inlineStr">
        <is>
          <t>https://zenodo.org/records/17855209</t>
        </is>
      </c>
      <c r="V765" t="inlineStr">
        <is>
          <t>LINE-S02-PRE-20251029</t>
        </is>
      </c>
      <c r="W765" t="inlineStr">
        <is>
          <t>已关联</t>
        </is>
      </c>
      <c r="X765" t="inlineStr">
        <is>
          <t>按班次口径判断</t>
        </is>
      </c>
      <c r="Z765" t="inlineStr">
        <is>
          <t>否</t>
        </is>
      </c>
    </row>
    <row r="766">
      <c r="A766" t="inlineStr">
        <is>
          <t>SIM-STOP-00765</t>
        </is>
      </c>
      <c r="B766" t="inlineStr">
        <is>
          <t>STOP-PRE-00255</t>
        </is>
      </c>
      <c r="C766" t="inlineStr">
        <is>
          <t>LINE-S03-PRE-20251029</t>
        </is>
      </c>
      <c r="D766" t="inlineStr">
        <is>
          <t>SHIFT-PRE-20251029</t>
        </is>
      </c>
      <c r="E766" t="inlineStr">
        <is>
          <t>LINE-S03</t>
        </is>
      </c>
      <c r="F766" t="inlineStr">
        <is>
          <t>改善前</t>
        </is>
      </c>
      <c r="G766" s="57" t="n">
        <v>45959</v>
      </c>
      <c r="H766" t="inlineStr">
        <is>
          <t>音频模组系列</t>
        </is>
      </c>
      <c r="I766" t="inlineStr">
        <is>
          <t>7KK25</t>
        </is>
      </c>
      <c r="J766" t="inlineStr">
        <is>
          <t>OPERATIONAL</t>
        </is>
      </c>
      <c r="K766" t="inlineStr">
        <is>
          <t>Planned - Included in OEE</t>
        </is>
      </c>
      <c r="L766" t="inlineStr">
        <is>
          <t>EXTRUDER PRESS</t>
        </is>
      </c>
      <c r="M766" t="inlineStr">
        <is>
          <t>主加工工位</t>
        </is>
      </c>
      <c r="N766" t="inlineStr">
        <is>
          <t>CLEANING</t>
        </is>
      </c>
      <c r="O766" s="59" t="n">
        <v>45959.80138888889</v>
      </c>
      <c r="P766" s="59" t="n">
        <v>45959.830625</v>
      </c>
      <c r="Q766" s="60" t="n">
        <v>42.1</v>
      </c>
      <c r="R766" s="60" t="n">
        <v>1.0278</v>
      </c>
      <c r="S766" t="inlineStr">
        <is>
          <t>团队模拟数据（基于公开单线数据派生）</t>
        </is>
      </c>
      <c r="T766" t="inlineStr">
        <is>
          <t>SIM-v2.2-20260807-20260804</t>
        </is>
      </c>
      <c r="U766" t="inlineStr">
        <is>
          <t>https://zenodo.org/records/17855209</t>
        </is>
      </c>
      <c r="V766" t="inlineStr">
        <is>
          <t>LINE-S03-PRE-20251029</t>
        </is>
      </c>
      <c r="W766" t="inlineStr">
        <is>
          <t>已关联</t>
        </is>
      </c>
      <c r="X766" t="inlineStr">
        <is>
          <t>按班次口径判断</t>
        </is>
      </c>
      <c r="Z766" t="inlineStr">
        <is>
          <t>否</t>
        </is>
      </c>
    </row>
    <row r="767">
      <c r="A767" t="inlineStr">
        <is>
          <t>SIM-STOP-00766</t>
        </is>
      </c>
      <c r="B767" t="inlineStr">
        <is>
          <t>STOP-PRE-00256</t>
        </is>
      </c>
      <c r="C767" t="inlineStr">
        <is>
          <t>LINE-S01-PRE-20251030</t>
        </is>
      </c>
      <c r="D767" t="inlineStr">
        <is>
          <t>SHIFT-PRE-20251030</t>
        </is>
      </c>
      <c r="E767" t="inlineStr">
        <is>
          <t>LINE-S01</t>
        </is>
      </c>
      <c r="F767" t="inlineStr">
        <is>
          <t>改善前</t>
        </is>
      </c>
      <c r="G767" s="57" t="n">
        <v>45960</v>
      </c>
      <c r="H767" t="inlineStr">
        <is>
          <t>智能终端系列</t>
        </is>
      </c>
      <c r="I767" t="inlineStr">
        <is>
          <t>7KK25</t>
        </is>
      </c>
      <c r="J767" t="inlineStr">
        <is>
          <t>FAILURE</t>
        </is>
      </c>
      <c r="K767" t="inlineStr">
        <is>
          <t>Unplanned</t>
        </is>
      </c>
      <c r="L767" t="inlineStr">
        <is>
          <t>SILO</t>
        </is>
      </c>
      <c r="M767" t="inlineStr">
        <is>
          <t>供料系统</t>
        </is>
      </c>
      <c r="N767" t="inlineStr">
        <is>
          <t>AUTOMATION FAILURE</t>
        </is>
      </c>
      <c r="O767" s="59" t="n">
        <v>45960.47222222222</v>
      </c>
      <c r="P767" s="59" t="n">
        <v>45960.47798611111</v>
      </c>
      <c r="Q767" s="60" t="n">
        <v>8.300000000000001</v>
      </c>
      <c r="R767" s="60" t="n">
        <v>0.9261</v>
      </c>
      <c r="S767" t="inlineStr">
        <is>
          <t>团队模拟数据（基于公开单线数据派生）</t>
        </is>
      </c>
      <c r="T767" t="inlineStr">
        <is>
          <t>SIM-v2.2-20260807-20260804</t>
        </is>
      </c>
      <c r="U767" t="inlineStr">
        <is>
          <t>https://zenodo.org/records/17855209</t>
        </is>
      </c>
      <c r="V767" t="inlineStr">
        <is>
          <t>LINE-S01-PRE-20251030</t>
        </is>
      </c>
      <c r="W767" t="inlineStr">
        <is>
          <t>已关联</t>
        </is>
      </c>
      <c r="X767" t="inlineStr">
        <is>
          <t>按班次口径判断</t>
        </is>
      </c>
      <c r="Z767" t="inlineStr">
        <is>
          <t>否</t>
        </is>
      </c>
    </row>
    <row r="768">
      <c r="A768" t="inlineStr">
        <is>
          <t>SIM-STOP-00767</t>
        </is>
      </c>
      <c r="B768" t="inlineStr">
        <is>
          <t>STOP-PRE-00256</t>
        </is>
      </c>
      <c r="C768" t="inlineStr">
        <is>
          <t>LINE-S02-PRE-20251030</t>
        </is>
      </c>
      <c r="D768" t="inlineStr">
        <is>
          <t>SHIFT-PRE-20251030</t>
        </is>
      </c>
      <c r="E768" t="inlineStr">
        <is>
          <t>LINE-S02</t>
        </is>
      </c>
      <c r="F768" t="inlineStr">
        <is>
          <t>改善前</t>
        </is>
      </c>
      <c r="G768" s="57" t="n">
        <v>45960</v>
      </c>
      <c r="H768" t="inlineStr">
        <is>
          <t>视觉设备系列</t>
        </is>
      </c>
      <c r="I768" t="inlineStr">
        <is>
          <t>7KK25</t>
        </is>
      </c>
      <c r="J768" t="inlineStr">
        <is>
          <t>FAILURE</t>
        </is>
      </c>
      <c r="K768" t="inlineStr">
        <is>
          <t>Unplanned</t>
        </is>
      </c>
      <c r="L768" t="inlineStr">
        <is>
          <t>SILO</t>
        </is>
      </c>
      <c r="M768" t="inlineStr">
        <is>
          <t>供料系统</t>
        </is>
      </c>
      <c r="N768" t="inlineStr">
        <is>
          <t>AUTOMATION FAILURE</t>
        </is>
      </c>
      <c r="O768" s="59" t="n">
        <v>45960.48611111111</v>
      </c>
      <c r="P768" s="59" t="n">
        <v>45960.49458333333</v>
      </c>
      <c r="Q768" s="60" t="n">
        <v>12.2</v>
      </c>
      <c r="R768" s="60" t="n">
        <v>1.3575</v>
      </c>
      <c r="S768" t="inlineStr">
        <is>
          <t>团队模拟数据（基于公开单线数据派生）</t>
        </is>
      </c>
      <c r="T768" t="inlineStr">
        <is>
          <t>SIM-v2.2-20260807-20260804</t>
        </is>
      </c>
      <c r="U768" t="inlineStr">
        <is>
          <t>https://zenodo.org/records/17855209</t>
        </is>
      </c>
      <c r="V768" t="inlineStr">
        <is>
          <t>LINE-S02-PRE-20251030</t>
        </is>
      </c>
      <c r="W768" t="inlineStr">
        <is>
          <t>已关联</t>
        </is>
      </c>
      <c r="X768" t="inlineStr">
        <is>
          <t>按班次口径判断</t>
        </is>
      </c>
      <c r="Z768" t="inlineStr">
        <is>
          <t>否</t>
        </is>
      </c>
    </row>
    <row r="769">
      <c r="A769" t="inlineStr">
        <is>
          <t>SIM-STOP-00768</t>
        </is>
      </c>
      <c r="B769" t="inlineStr">
        <is>
          <t>STOP-PRE-00256</t>
        </is>
      </c>
      <c r="C769" t="inlineStr">
        <is>
          <t>LINE-S03-PRE-20251030</t>
        </is>
      </c>
      <c r="D769" t="inlineStr">
        <is>
          <t>SHIFT-PRE-20251030</t>
        </is>
      </c>
      <c r="E769" t="inlineStr">
        <is>
          <t>LINE-S03</t>
        </is>
      </c>
      <c r="F769" t="inlineStr">
        <is>
          <t>改善前</t>
        </is>
      </c>
      <c r="G769" s="57" t="n">
        <v>45960</v>
      </c>
      <c r="H769" t="inlineStr">
        <is>
          <t>音频模组系列</t>
        </is>
      </c>
      <c r="I769" t="inlineStr">
        <is>
          <t>7KK25</t>
        </is>
      </c>
      <c r="J769" t="inlineStr">
        <is>
          <t>FAILURE</t>
        </is>
      </c>
      <c r="K769" t="inlineStr">
        <is>
          <t>Unplanned</t>
        </is>
      </c>
      <c r="L769" t="inlineStr">
        <is>
          <t>SILO</t>
        </is>
      </c>
      <c r="M769" t="inlineStr">
        <is>
          <t>供料系统</t>
        </is>
      </c>
      <c r="N769" t="inlineStr">
        <is>
          <t>AUTOMATION FAILURE</t>
        </is>
      </c>
      <c r="O769" s="59" t="n">
        <v>45960.5</v>
      </c>
      <c r="P769" s="59" t="n">
        <v>45960.50590277778</v>
      </c>
      <c r="Q769" s="60" t="n">
        <v>8.5</v>
      </c>
      <c r="R769" s="60" t="n">
        <v>0.9419</v>
      </c>
      <c r="S769" t="inlineStr">
        <is>
          <t>团队模拟数据（基于公开单线数据派生）</t>
        </is>
      </c>
      <c r="T769" t="inlineStr">
        <is>
          <t>SIM-v2.2-20260807-20260804</t>
        </is>
      </c>
      <c r="U769" t="inlineStr">
        <is>
          <t>https://zenodo.org/records/17855209</t>
        </is>
      </c>
      <c r="V769" t="inlineStr">
        <is>
          <t>LINE-S03-PRE-20251030</t>
        </is>
      </c>
      <c r="W769" t="inlineStr">
        <is>
          <t>已关联</t>
        </is>
      </c>
      <c r="X769" t="inlineStr">
        <is>
          <t>按班次口径判断</t>
        </is>
      </c>
      <c r="Z769" t="inlineStr">
        <is>
          <t>否</t>
        </is>
      </c>
    </row>
    <row r="770">
      <c r="A770" t="inlineStr">
        <is>
          <t>SIM-STOP-00769</t>
        </is>
      </c>
      <c r="B770" t="inlineStr">
        <is>
          <t>STOP-PRE-00257</t>
        </is>
      </c>
      <c r="C770" t="inlineStr">
        <is>
          <t>LINE-S01-PRE-20251030</t>
        </is>
      </c>
      <c r="D770" t="inlineStr">
        <is>
          <t>SHIFT-PRE-20251030</t>
        </is>
      </c>
      <c r="E770" t="inlineStr">
        <is>
          <t>LINE-S01</t>
        </is>
      </c>
      <c r="F770" t="inlineStr">
        <is>
          <t>改善前</t>
        </is>
      </c>
      <c r="G770" s="57" t="n">
        <v>45960</v>
      </c>
      <c r="H770" t="inlineStr">
        <is>
          <t>智能终端系列</t>
        </is>
      </c>
      <c r="I770" t="inlineStr">
        <is>
          <t>7KK25</t>
        </is>
      </c>
      <c r="J770" t="inlineStr">
        <is>
          <t>MATERIALS</t>
        </is>
      </c>
      <c r="K770" t="inlineStr">
        <is>
          <t>Unplanned</t>
        </is>
      </c>
      <c r="L770" t="inlineStr">
        <is>
          <t>HACKING STATION</t>
        </is>
      </c>
      <c r="M770" t="inlineStr">
        <is>
          <t>上下料工位</t>
        </is>
      </c>
      <c r="N770" t="inlineStr">
        <is>
          <t>MANUAL BRICK HANDLING</t>
        </is>
      </c>
      <c r="O770" s="59" t="n">
        <v>45960.50277777778</v>
      </c>
      <c r="P770" s="59" t="n">
        <v>45960.50513888889</v>
      </c>
      <c r="Q770" s="60" t="n">
        <v>3.4</v>
      </c>
      <c r="R770" s="60" t="n">
        <v>0.8673</v>
      </c>
      <c r="S770" t="inlineStr">
        <is>
          <t>团队模拟数据（基于公开单线数据派生）</t>
        </is>
      </c>
      <c r="T770" t="inlineStr">
        <is>
          <t>SIM-v2.2-20260807-20260804</t>
        </is>
      </c>
      <c r="U770" t="inlineStr">
        <is>
          <t>https://zenodo.org/records/17855209</t>
        </is>
      </c>
      <c r="V770" t="inlineStr">
        <is>
          <t>LINE-S01-PRE-20251030</t>
        </is>
      </c>
      <c r="W770" t="inlineStr">
        <is>
          <t>已关联</t>
        </is>
      </c>
      <c r="X770" t="inlineStr">
        <is>
          <t>按班次口径判断</t>
        </is>
      </c>
      <c r="Z770" t="inlineStr">
        <is>
          <t>否</t>
        </is>
      </c>
    </row>
    <row r="771">
      <c r="A771" t="inlineStr">
        <is>
          <t>SIM-STOP-00770</t>
        </is>
      </c>
      <c r="B771" t="inlineStr">
        <is>
          <t>STOP-PRE-00257</t>
        </is>
      </c>
      <c r="C771" t="inlineStr">
        <is>
          <t>LINE-S02-PRE-20251030</t>
        </is>
      </c>
      <c r="D771" t="inlineStr">
        <is>
          <t>SHIFT-PRE-20251030</t>
        </is>
      </c>
      <c r="E771" t="inlineStr">
        <is>
          <t>LINE-S02</t>
        </is>
      </c>
      <c r="F771" t="inlineStr">
        <is>
          <t>改善前</t>
        </is>
      </c>
      <c r="G771" s="57" t="n">
        <v>45960</v>
      </c>
      <c r="H771" t="inlineStr">
        <is>
          <t>视觉设备系列</t>
        </is>
      </c>
      <c r="I771" t="inlineStr">
        <is>
          <t>7KK25</t>
        </is>
      </c>
      <c r="J771" t="inlineStr">
        <is>
          <t>MATERIALS</t>
        </is>
      </c>
      <c r="K771" t="inlineStr">
        <is>
          <t>Unplanned</t>
        </is>
      </c>
      <c r="L771" t="inlineStr">
        <is>
          <t>HACKING STATION</t>
        </is>
      </c>
      <c r="M771" t="inlineStr">
        <is>
          <t>上下料工位</t>
        </is>
      </c>
      <c r="N771" t="inlineStr">
        <is>
          <t>MANUAL BRICK HANDLING</t>
        </is>
      </c>
      <c r="O771" s="59" t="n">
        <v>45960.51666666667</v>
      </c>
      <c r="P771" s="59" t="n">
        <v>45960.52048611111</v>
      </c>
      <c r="Q771" s="60" t="n">
        <v>5.5</v>
      </c>
      <c r="R771" s="60" t="n">
        <v>1.41</v>
      </c>
      <c r="S771" t="inlineStr">
        <is>
          <t>团队模拟数据（基于公开单线数据派生）</t>
        </is>
      </c>
      <c r="T771" t="inlineStr">
        <is>
          <t>SIM-v2.2-20260807-20260804</t>
        </is>
      </c>
      <c r="U771" t="inlineStr">
        <is>
          <t>https://zenodo.org/records/17855209</t>
        </is>
      </c>
      <c r="V771" t="inlineStr">
        <is>
          <t>LINE-S02-PRE-20251030</t>
        </is>
      </c>
      <c r="W771" t="inlineStr">
        <is>
          <t>已关联</t>
        </is>
      </c>
      <c r="X771" t="inlineStr">
        <is>
          <t>按班次口径判断</t>
        </is>
      </c>
      <c r="Z771" t="inlineStr">
        <is>
          <t>否</t>
        </is>
      </c>
    </row>
    <row r="772">
      <c r="A772" t="inlineStr">
        <is>
          <t>SIM-STOP-00771</t>
        </is>
      </c>
      <c r="B772" t="inlineStr">
        <is>
          <t>STOP-PRE-00257</t>
        </is>
      </c>
      <c r="C772" t="inlineStr">
        <is>
          <t>LINE-S03-PRE-20251030</t>
        </is>
      </c>
      <c r="D772" t="inlineStr">
        <is>
          <t>SHIFT-PRE-20251030</t>
        </is>
      </c>
      <c r="E772" t="inlineStr">
        <is>
          <t>LINE-S03</t>
        </is>
      </c>
      <c r="F772" t="inlineStr">
        <is>
          <t>改善前</t>
        </is>
      </c>
      <c r="G772" s="57" t="n">
        <v>45960</v>
      </c>
      <c r="H772" t="inlineStr">
        <is>
          <t>音频模组系列</t>
        </is>
      </c>
      <c r="I772" t="inlineStr">
        <is>
          <t>7KK25</t>
        </is>
      </c>
      <c r="J772" t="inlineStr">
        <is>
          <t>MATERIALS</t>
        </is>
      </c>
      <c r="K772" t="inlineStr">
        <is>
          <t>Unplanned</t>
        </is>
      </c>
      <c r="L772" t="inlineStr">
        <is>
          <t>HACKING STATION</t>
        </is>
      </c>
      <c r="M772" t="inlineStr">
        <is>
          <t>上下料工位</t>
        </is>
      </c>
      <c r="N772" t="inlineStr">
        <is>
          <t>MANUAL BRICK HANDLING</t>
        </is>
      </c>
      <c r="O772" s="59" t="n">
        <v>45960.53055555555</v>
      </c>
      <c r="P772" s="59" t="n">
        <v>45960.53361111111</v>
      </c>
      <c r="Q772" s="60" t="n">
        <v>4.4</v>
      </c>
      <c r="R772" s="60" t="n">
        <v>1.1172</v>
      </c>
      <c r="S772" t="inlineStr">
        <is>
          <t>团队模拟数据（基于公开单线数据派生）</t>
        </is>
      </c>
      <c r="T772" t="inlineStr">
        <is>
          <t>SIM-v2.2-20260807-20260804</t>
        </is>
      </c>
      <c r="U772" t="inlineStr">
        <is>
          <t>https://zenodo.org/records/17855209</t>
        </is>
      </c>
      <c r="V772" t="inlineStr">
        <is>
          <t>LINE-S03-PRE-20251030</t>
        </is>
      </c>
      <c r="W772" t="inlineStr">
        <is>
          <t>已关联</t>
        </is>
      </c>
      <c r="X772" t="inlineStr">
        <is>
          <t>按班次口径判断</t>
        </is>
      </c>
      <c r="Z772" t="inlineStr">
        <is>
          <t>否</t>
        </is>
      </c>
    </row>
    <row r="773">
      <c r="A773" t="inlineStr">
        <is>
          <t>SIM-STOP-00772</t>
        </is>
      </c>
      <c r="B773" t="inlineStr">
        <is>
          <t>STOP-PRE-00258</t>
        </is>
      </c>
      <c r="C773" t="inlineStr">
        <is>
          <t>LINE-S01-PRE-20251030</t>
        </is>
      </c>
      <c r="D773" t="inlineStr">
        <is>
          <t>SHIFT-PRE-20251030</t>
        </is>
      </c>
      <c r="E773" t="inlineStr">
        <is>
          <t>LINE-S01</t>
        </is>
      </c>
      <c r="F773" t="inlineStr">
        <is>
          <t>改善前</t>
        </is>
      </c>
      <c r="G773" s="57" t="n">
        <v>45960</v>
      </c>
      <c r="H773" t="inlineStr">
        <is>
          <t>智能终端系列</t>
        </is>
      </c>
      <c r="I773" t="inlineStr">
        <is>
          <t>7KK25</t>
        </is>
      </c>
      <c r="J773" t="inlineStr">
        <is>
          <t>OPERATIONAL</t>
        </is>
      </c>
      <c r="K773" t="inlineStr">
        <is>
          <t>Unplanned</t>
        </is>
      </c>
      <c r="L773" t="inlineStr">
        <is>
          <t>ROBOT (HACKING STATION)</t>
        </is>
      </c>
      <c r="M773" t="inlineStr">
        <is>
          <t>上下料工位</t>
        </is>
      </c>
      <c r="N773" t="inlineStr">
        <is>
          <t>OTHER</t>
        </is>
      </c>
      <c r="O773" s="59" t="n">
        <v>45960.56805555556</v>
      </c>
      <c r="P773" s="59" t="n">
        <v>45960.57722222222</v>
      </c>
      <c r="Q773" s="60" t="n">
        <v>13.2</v>
      </c>
      <c r="R773" s="60" t="n">
        <v>0.9016</v>
      </c>
      <c r="S773" t="inlineStr">
        <is>
          <t>团队模拟数据（基于公开单线数据派生）</t>
        </is>
      </c>
      <c r="T773" t="inlineStr">
        <is>
          <t>SIM-v2.2-20260807-20260804</t>
        </is>
      </c>
      <c r="U773" t="inlineStr">
        <is>
          <t>https://zenodo.org/records/17855209</t>
        </is>
      </c>
      <c r="V773" t="inlineStr">
        <is>
          <t>LINE-S01-PRE-20251030</t>
        </is>
      </c>
      <c r="W773" t="inlineStr">
        <is>
          <t>已关联</t>
        </is>
      </c>
      <c r="X773" t="inlineStr">
        <is>
          <t>按班次口径判断</t>
        </is>
      </c>
      <c r="Z773" t="inlineStr">
        <is>
          <t>否</t>
        </is>
      </c>
    </row>
    <row r="774">
      <c r="A774" t="inlineStr">
        <is>
          <t>SIM-STOP-00773</t>
        </is>
      </c>
      <c r="B774" t="inlineStr">
        <is>
          <t>STOP-PRE-00258</t>
        </is>
      </c>
      <c r="C774" t="inlineStr">
        <is>
          <t>LINE-S02-PRE-20251030</t>
        </is>
      </c>
      <c r="D774" t="inlineStr">
        <is>
          <t>SHIFT-PRE-20251030</t>
        </is>
      </c>
      <c r="E774" t="inlineStr">
        <is>
          <t>LINE-S02</t>
        </is>
      </c>
      <c r="F774" t="inlineStr">
        <is>
          <t>改善前</t>
        </is>
      </c>
      <c r="G774" s="57" t="n">
        <v>45960</v>
      </c>
      <c r="H774" t="inlineStr">
        <is>
          <t>视觉设备系列</t>
        </is>
      </c>
      <c r="I774" t="inlineStr">
        <is>
          <t>7KK25</t>
        </is>
      </c>
      <c r="J774" t="inlineStr">
        <is>
          <t>OPERATIONAL</t>
        </is>
      </c>
      <c r="K774" t="inlineStr">
        <is>
          <t>Unplanned</t>
        </is>
      </c>
      <c r="L774" t="inlineStr">
        <is>
          <t>ROBOT (HACKING STATION)</t>
        </is>
      </c>
      <c r="M774" t="inlineStr">
        <is>
          <t>上下料工位</t>
        </is>
      </c>
      <c r="N774" t="inlineStr">
        <is>
          <t>OTHER</t>
        </is>
      </c>
      <c r="O774" s="59" t="n">
        <v>45960.58194444444</v>
      </c>
      <c r="P774" s="59" t="n">
        <v>45960.59534722222</v>
      </c>
      <c r="Q774" s="60" t="n">
        <v>19.3</v>
      </c>
      <c r="R774" s="60" t="n">
        <v>1.32</v>
      </c>
      <c r="S774" t="inlineStr">
        <is>
          <t>团队模拟数据（基于公开单线数据派生）</t>
        </is>
      </c>
      <c r="T774" t="inlineStr">
        <is>
          <t>SIM-v2.2-20260807-20260804</t>
        </is>
      </c>
      <c r="U774" t="inlineStr">
        <is>
          <t>https://zenodo.org/records/17855209</t>
        </is>
      </c>
      <c r="V774" t="inlineStr">
        <is>
          <t>LINE-S02-PRE-20251030</t>
        </is>
      </c>
      <c r="W774" t="inlineStr">
        <is>
          <t>已关联</t>
        </is>
      </c>
      <c r="X774" t="inlineStr">
        <is>
          <t>按班次口径判断</t>
        </is>
      </c>
      <c r="Z774" t="inlineStr">
        <is>
          <t>否</t>
        </is>
      </c>
    </row>
    <row r="775">
      <c r="A775" t="inlineStr">
        <is>
          <t>SIM-STOP-00774</t>
        </is>
      </c>
      <c r="B775" t="inlineStr">
        <is>
          <t>STOP-PRE-00258</t>
        </is>
      </c>
      <c r="C775" t="inlineStr">
        <is>
          <t>LINE-S03-PRE-20251030</t>
        </is>
      </c>
      <c r="D775" t="inlineStr">
        <is>
          <t>SHIFT-PRE-20251030</t>
        </is>
      </c>
      <c r="E775" t="inlineStr">
        <is>
          <t>LINE-S03</t>
        </is>
      </c>
      <c r="F775" t="inlineStr">
        <is>
          <t>改善前</t>
        </is>
      </c>
      <c r="G775" s="57" t="n">
        <v>45960</v>
      </c>
      <c r="H775" t="inlineStr">
        <is>
          <t>音频模组系列</t>
        </is>
      </c>
      <c r="I775" t="inlineStr">
        <is>
          <t>7KK25</t>
        </is>
      </c>
      <c r="J775" t="inlineStr">
        <is>
          <t>OPERATIONAL</t>
        </is>
      </c>
      <c r="K775" t="inlineStr">
        <is>
          <t>Unplanned</t>
        </is>
      </c>
      <c r="L775" t="inlineStr">
        <is>
          <t>ROBOT (HACKING STATION)</t>
        </is>
      </c>
      <c r="M775" t="inlineStr">
        <is>
          <t>上下料工位</t>
        </is>
      </c>
      <c r="N775" t="inlineStr">
        <is>
          <t>OTHER</t>
        </is>
      </c>
      <c r="O775" s="59" t="n">
        <v>45960.59583333333</v>
      </c>
      <c r="P775" s="59" t="n">
        <v>45960.60756944444</v>
      </c>
      <c r="Q775" s="60" t="n">
        <v>16.9</v>
      </c>
      <c r="R775" s="60" t="n">
        <v>1.1606</v>
      </c>
      <c r="S775" t="inlineStr">
        <is>
          <t>团队模拟数据（基于公开单线数据派生）</t>
        </is>
      </c>
      <c r="T775" t="inlineStr">
        <is>
          <t>SIM-v2.2-20260807-20260804</t>
        </is>
      </c>
      <c r="U775" t="inlineStr">
        <is>
          <t>https://zenodo.org/records/17855209</t>
        </is>
      </c>
      <c r="V775" t="inlineStr">
        <is>
          <t>LINE-S03-PRE-20251030</t>
        </is>
      </c>
      <c r="W775" t="inlineStr">
        <is>
          <t>已关联</t>
        </is>
      </c>
      <c r="X775" t="inlineStr">
        <is>
          <t>按班次口径判断</t>
        </is>
      </c>
      <c r="Z775" t="inlineStr">
        <is>
          <t>否</t>
        </is>
      </c>
    </row>
    <row r="776">
      <c r="A776" t="inlineStr">
        <is>
          <t>SIM-STOP-00775</t>
        </is>
      </c>
      <c r="B776" t="inlineStr">
        <is>
          <t>STOP-PRE-00259</t>
        </is>
      </c>
      <c r="C776" t="inlineStr">
        <is>
          <t>LINE-S01-PRE-20251030</t>
        </is>
      </c>
      <c r="D776" t="inlineStr">
        <is>
          <t>SHIFT-PRE-20251030</t>
        </is>
      </c>
      <c r="E776" t="inlineStr">
        <is>
          <t>LINE-S01</t>
        </is>
      </c>
      <c r="F776" t="inlineStr">
        <is>
          <t>改善前</t>
        </is>
      </c>
      <c r="G776" s="57" t="n">
        <v>45960</v>
      </c>
      <c r="H776" t="inlineStr">
        <is>
          <t>智能终端系列</t>
        </is>
      </c>
      <c r="I776" t="inlineStr">
        <is>
          <t>7KK25</t>
        </is>
      </c>
      <c r="J776" t="inlineStr">
        <is>
          <t>FAILURE</t>
        </is>
      </c>
      <c r="K776" t="inlineStr">
        <is>
          <t>Unplanned</t>
        </is>
      </c>
      <c r="L776" t="inlineStr">
        <is>
          <t>HYDRAULIC ELEVATOR (LOADING)</t>
        </is>
      </c>
      <c r="M776" t="inlineStr">
        <is>
          <t>输送系统</t>
        </is>
      </c>
      <c r="N776" t="inlineStr">
        <is>
          <t>MECHANICAL FAILURE</t>
        </is>
      </c>
      <c r="O776" s="59" t="n">
        <v>45960.60625</v>
      </c>
      <c r="P776" s="59" t="n">
        <v>45960.61333333333</v>
      </c>
      <c r="Q776" s="60" t="n">
        <v>10.2</v>
      </c>
      <c r="R776" s="60" t="n">
        <v>0.8428</v>
      </c>
      <c r="S776" t="inlineStr">
        <is>
          <t>团队模拟数据（基于公开单线数据派生）</t>
        </is>
      </c>
      <c r="T776" t="inlineStr">
        <is>
          <t>SIM-v2.2-20260807-20260804</t>
        </is>
      </c>
      <c r="U776" t="inlineStr">
        <is>
          <t>https://zenodo.org/records/17855209</t>
        </is>
      </c>
      <c r="V776" t="inlineStr">
        <is>
          <t>LINE-S01-PRE-20251030</t>
        </is>
      </c>
      <c r="W776" t="inlineStr">
        <is>
          <t>已关联</t>
        </is>
      </c>
      <c r="X776" t="inlineStr">
        <is>
          <t>按班次口径判断</t>
        </is>
      </c>
      <c r="Z776" t="inlineStr">
        <is>
          <t>否</t>
        </is>
      </c>
    </row>
    <row r="777">
      <c r="A777" t="inlineStr">
        <is>
          <t>SIM-STOP-00776</t>
        </is>
      </c>
      <c r="B777" t="inlineStr">
        <is>
          <t>STOP-PRE-00259</t>
        </is>
      </c>
      <c r="C777" t="inlineStr">
        <is>
          <t>LINE-S02-PRE-20251030</t>
        </is>
      </c>
      <c r="D777" t="inlineStr">
        <is>
          <t>SHIFT-PRE-20251030</t>
        </is>
      </c>
      <c r="E777" t="inlineStr">
        <is>
          <t>LINE-S02</t>
        </is>
      </c>
      <c r="F777" t="inlineStr">
        <is>
          <t>改善前</t>
        </is>
      </c>
      <c r="G777" s="57" t="n">
        <v>45960</v>
      </c>
      <c r="H777" t="inlineStr">
        <is>
          <t>视觉设备系列</t>
        </is>
      </c>
      <c r="I777" t="inlineStr">
        <is>
          <t>7KK25</t>
        </is>
      </c>
      <c r="J777" t="inlineStr">
        <is>
          <t>FAILURE</t>
        </is>
      </c>
      <c r="K777" t="inlineStr">
        <is>
          <t>Unplanned</t>
        </is>
      </c>
      <c r="L777" t="inlineStr">
        <is>
          <t>HYDRAULIC ELEVATOR (LOADING)</t>
        </is>
      </c>
      <c r="M777" t="inlineStr">
        <is>
          <t>输送系统</t>
        </is>
      </c>
      <c r="N777" t="inlineStr">
        <is>
          <t>MECHANICAL FAILURE</t>
        </is>
      </c>
      <c r="O777" s="59" t="n">
        <v>45960.62013888889</v>
      </c>
      <c r="P777" s="59" t="n">
        <v>45960.63458333333</v>
      </c>
      <c r="Q777" s="60" t="n">
        <v>20.8</v>
      </c>
      <c r="R777" s="60" t="n">
        <v>1.7156</v>
      </c>
      <c r="S777" t="inlineStr">
        <is>
          <t>团队模拟数据（基于公开单线数据派生）</t>
        </is>
      </c>
      <c r="T777" t="inlineStr">
        <is>
          <t>SIM-v2.2-20260807-20260804</t>
        </is>
      </c>
      <c r="U777" t="inlineStr">
        <is>
          <t>https://zenodo.org/records/17855209</t>
        </is>
      </c>
      <c r="V777" t="inlineStr">
        <is>
          <t>LINE-S02-PRE-20251030</t>
        </is>
      </c>
      <c r="W777" t="inlineStr">
        <is>
          <t>已关联</t>
        </is>
      </c>
      <c r="X777" t="inlineStr">
        <is>
          <t>按班次口径判断</t>
        </is>
      </c>
      <c r="Z777" t="inlineStr">
        <is>
          <t>否</t>
        </is>
      </c>
    </row>
    <row r="778">
      <c r="A778" t="inlineStr">
        <is>
          <t>SIM-STOP-00777</t>
        </is>
      </c>
      <c r="B778" t="inlineStr">
        <is>
          <t>STOP-PRE-00259</t>
        </is>
      </c>
      <c r="C778" t="inlineStr">
        <is>
          <t>LINE-S03-PRE-20251030</t>
        </is>
      </c>
      <c r="D778" t="inlineStr">
        <is>
          <t>SHIFT-PRE-20251030</t>
        </is>
      </c>
      <c r="E778" t="inlineStr">
        <is>
          <t>LINE-S03</t>
        </is>
      </c>
      <c r="F778" t="inlineStr">
        <is>
          <t>改善前</t>
        </is>
      </c>
      <c r="G778" s="57" t="n">
        <v>45960</v>
      </c>
      <c r="H778" t="inlineStr">
        <is>
          <t>音频模组系列</t>
        </is>
      </c>
      <c r="I778" t="inlineStr">
        <is>
          <t>7KK25</t>
        </is>
      </c>
      <c r="J778" t="inlineStr">
        <is>
          <t>FAILURE</t>
        </is>
      </c>
      <c r="K778" t="inlineStr">
        <is>
          <t>Unplanned</t>
        </is>
      </c>
      <c r="L778" t="inlineStr">
        <is>
          <t>HYDRAULIC ELEVATOR (LOADING)</t>
        </is>
      </c>
      <c r="M778" t="inlineStr">
        <is>
          <t>输送系统</t>
        </is>
      </c>
      <c r="N778" t="inlineStr">
        <is>
          <t>MECHANICAL FAILURE</t>
        </is>
      </c>
      <c r="O778" s="59" t="n">
        <v>45960.63402777778</v>
      </c>
      <c r="P778" s="59" t="n">
        <v>45960.64201388889</v>
      </c>
      <c r="Q778" s="60" t="n">
        <v>11.5</v>
      </c>
      <c r="R778" s="60" t="n">
        <v>0.9528</v>
      </c>
      <c r="S778" t="inlineStr">
        <is>
          <t>团队模拟数据（基于公开单线数据派生）</t>
        </is>
      </c>
      <c r="T778" t="inlineStr">
        <is>
          <t>SIM-v2.2-20260807-20260804</t>
        </is>
      </c>
      <c r="U778" t="inlineStr">
        <is>
          <t>https://zenodo.org/records/17855209</t>
        </is>
      </c>
      <c r="V778" t="inlineStr">
        <is>
          <t>LINE-S03-PRE-20251030</t>
        </is>
      </c>
      <c r="W778" t="inlineStr">
        <is>
          <t>已关联</t>
        </is>
      </c>
      <c r="X778" t="inlineStr">
        <is>
          <t>按班次口径判断</t>
        </is>
      </c>
      <c r="Z778" t="inlineStr">
        <is>
          <t>否</t>
        </is>
      </c>
    </row>
    <row r="779">
      <c r="A779" t="inlineStr">
        <is>
          <t>SIM-STOP-00778</t>
        </is>
      </c>
      <c r="B779" t="inlineStr">
        <is>
          <t>STOP-PRE-00260</t>
        </is>
      </c>
      <c r="C779" t="inlineStr">
        <is>
          <t>LINE-S01-PRE-20251030</t>
        </is>
      </c>
      <c r="D779" t="inlineStr">
        <is>
          <t>SHIFT-PRE-20251030</t>
        </is>
      </c>
      <c r="E779" t="inlineStr">
        <is>
          <t>LINE-S01</t>
        </is>
      </c>
      <c r="F779" t="inlineStr">
        <is>
          <t>改善前</t>
        </is>
      </c>
      <c r="G779" s="57" t="n">
        <v>45960</v>
      </c>
      <c r="H779" t="inlineStr">
        <is>
          <t>智能终端系列</t>
        </is>
      </c>
      <c r="I779" t="inlineStr">
        <is>
          <t>7KK25</t>
        </is>
      </c>
      <c r="J779" t="inlineStr">
        <is>
          <t>FAILURE</t>
        </is>
      </c>
      <c r="K779" t="inlineStr">
        <is>
          <t>Unplanned</t>
        </is>
      </c>
      <c r="L779" t="inlineStr">
        <is>
          <t>HYDRAULIC ELEVATOR (LOADING)</t>
        </is>
      </c>
      <c r="M779" t="inlineStr">
        <is>
          <t>输送系统</t>
        </is>
      </c>
      <c r="N779" t="inlineStr">
        <is>
          <t>MECHANICAL FAILURE</t>
        </is>
      </c>
      <c r="O779" s="59" t="n">
        <v>45960.61597222222</v>
      </c>
      <c r="P779" s="59" t="n">
        <v>45960.62215277777</v>
      </c>
      <c r="Q779" s="60" t="n">
        <v>8.9</v>
      </c>
      <c r="R779" s="60" t="n">
        <v>0.8771</v>
      </c>
      <c r="S779" t="inlineStr">
        <is>
          <t>团队模拟数据（基于公开单线数据派生）</t>
        </is>
      </c>
      <c r="T779" t="inlineStr">
        <is>
          <t>SIM-v2.2-20260807-20260804</t>
        </is>
      </c>
      <c r="U779" t="inlineStr">
        <is>
          <t>https://zenodo.org/records/17855209</t>
        </is>
      </c>
      <c r="V779" t="inlineStr">
        <is>
          <t>LINE-S01-PRE-20251030</t>
        </is>
      </c>
      <c r="W779" t="inlineStr">
        <is>
          <t>已关联</t>
        </is>
      </c>
      <c r="X779" t="inlineStr">
        <is>
          <t>按班次口径判断</t>
        </is>
      </c>
      <c r="Z779" t="inlineStr">
        <is>
          <t>否</t>
        </is>
      </c>
    </row>
    <row r="780">
      <c r="A780" t="inlineStr">
        <is>
          <t>SIM-STOP-00779</t>
        </is>
      </c>
      <c r="B780" t="inlineStr">
        <is>
          <t>STOP-PRE-00260</t>
        </is>
      </c>
      <c r="C780" t="inlineStr">
        <is>
          <t>LINE-S02-PRE-20251030</t>
        </is>
      </c>
      <c r="D780" t="inlineStr">
        <is>
          <t>SHIFT-PRE-20251030</t>
        </is>
      </c>
      <c r="E780" t="inlineStr">
        <is>
          <t>LINE-S02</t>
        </is>
      </c>
      <c r="F780" t="inlineStr">
        <is>
          <t>改善前</t>
        </is>
      </c>
      <c r="G780" s="57" t="n">
        <v>45960</v>
      </c>
      <c r="H780" t="inlineStr">
        <is>
          <t>视觉设备系列</t>
        </is>
      </c>
      <c r="I780" t="inlineStr">
        <is>
          <t>7KK25</t>
        </is>
      </c>
      <c r="J780" t="inlineStr">
        <is>
          <t>FAILURE</t>
        </is>
      </c>
      <c r="K780" t="inlineStr">
        <is>
          <t>Unplanned</t>
        </is>
      </c>
      <c r="L780" t="inlineStr">
        <is>
          <t>HYDRAULIC ELEVATOR (LOADING)</t>
        </is>
      </c>
      <c r="M780" t="inlineStr">
        <is>
          <t>输送系统</t>
        </is>
      </c>
      <c r="N780" t="inlineStr">
        <is>
          <t>MECHANICAL FAILURE</t>
        </is>
      </c>
      <c r="O780" s="59" t="n">
        <v>45960.62986111111</v>
      </c>
      <c r="P780" s="59" t="n">
        <v>45960.64125</v>
      </c>
      <c r="Q780" s="60" t="n">
        <v>16.4</v>
      </c>
      <c r="R780" s="60" t="n">
        <v>1.6031</v>
      </c>
      <c r="S780" t="inlineStr">
        <is>
          <t>团队模拟数据（基于公开单线数据派生）</t>
        </is>
      </c>
      <c r="T780" t="inlineStr">
        <is>
          <t>SIM-v2.2-20260807-20260804</t>
        </is>
      </c>
      <c r="U780" t="inlineStr">
        <is>
          <t>https://zenodo.org/records/17855209</t>
        </is>
      </c>
      <c r="V780" t="inlineStr">
        <is>
          <t>LINE-S02-PRE-20251030</t>
        </is>
      </c>
      <c r="W780" t="inlineStr">
        <is>
          <t>已关联</t>
        </is>
      </c>
      <c r="X780" t="inlineStr">
        <is>
          <t>按班次口径判断</t>
        </is>
      </c>
      <c r="Z780" t="inlineStr">
        <is>
          <t>否</t>
        </is>
      </c>
    </row>
    <row r="781">
      <c r="A781" t="inlineStr">
        <is>
          <t>SIM-STOP-00780</t>
        </is>
      </c>
      <c r="B781" t="inlineStr">
        <is>
          <t>STOP-PRE-00260</t>
        </is>
      </c>
      <c r="C781" t="inlineStr">
        <is>
          <t>LINE-S03-PRE-20251030</t>
        </is>
      </c>
      <c r="D781" t="inlineStr">
        <is>
          <t>SHIFT-PRE-20251030</t>
        </is>
      </c>
      <c r="E781" t="inlineStr">
        <is>
          <t>LINE-S03</t>
        </is>
      </c>
      <c r="F781" t="inlineStr">
        <is>
          <t>改善前</t>
        </is>
      </c>
      <c r="G781" s="57" t="n">
        <v>45960</v>
      </c>
      <c r="H781" t="inlineStr">
        <is>
          <t>音频模组系列</t>
        </is>
      </c>
      <c r="I781" t="inlineStr">
        <is>
          <t>7KK25</t>
        </is>
      </c>
      <c r="J781" t="inlineStr">
        <is>
          <t>FAILURE</t>
        </is>
      </c>
      <c r="K781" t="inlineStr">
        <is>
          <t>Unplanned</t>
        </is>
      </c>
      <c r="L781" t="inlineStr">
        <is>
          <t>HYDRAULIC ELEVATOR (LOADING)</t>
        </is>
      </c>
      <c r="M781" t="inlineStr">
        <is>
          <t>输送系统</t>
        </is>
      </c>
      <c r="N781" t="inlineStr">
        <is>
          <t>MECHANICAL FAILURE</t>
        </is>
      </c>
      <c r="O781" s="59" t="n">
        <v>45960.64375</v>
      </c>
      <c r="P781" s="59" t="n">
        <v>45960.65076388889</v>
      </c>
      <c r="Q781" s="60" t="n">
        <v>10.1</v>
      </c>
      <c r="R781" s="60" t="n">
        <v>0.9909</v>
      </c>
      <c r="S781" t="inlineStr">
        <is>
          <t>团队模拟数据（基于公开单线数据派生）</t>
        </is>
      </c>
      <c r="T781" t="inlineStr">
        <is>
          <t>SIM-v2.2-20260807-20260804</t>
        </is>
      </c>
      <c r="U781" t="inlineStr">
        <is>
          <t>https://zenodo.org/records/17855209</t>
        </is>
      </c>
      <c r="V781" t="inlineStr">
        <is>
          <t>LINE-S03-PRE-20251030</t>
        </is>
      </c>
      <c r="W781" t="inlineStr">
        <is>
          <t>已关联</t>
        </is>
      </c>
      <c r="X781" t="inlineStr">
        <is>
          <t>按班次口径判断</t>
        </is>
      </c>
      <c r="Z781" t="inlineStr">
        <is>
          <t>否</t>
        </is>
      </c>
    </row>
    <row r="782">
      <c r="A782" t="inlineStr">
        <is>
          <t>SIM-STOP-00781</t>
        </is>
      </c>
      <c r="B782" t="inlineStr">
        <is>
          <t>STOP-PRE-00261</t>
        </is>
      </c>
      <c r="C782" t="inlineStr">
        <is>
          <t>LINE-S01-PRE-20251030</t>
        </is>
      </c>
      <c r="D782" t="inlineStr">
        <is>
          <t>SHIFT-PRE-20251030</t>
        </is>
      </c>
      <c r="E782" t="inlineStr">
        <is>
          <t>LINE-S01</t>
        </is>
      </c>
      <c r="F782" t="inlineStr">
        <is>
          <t>改善前</t>
        </is>
      </c>
      <c r="G782" s="57" t="n">
        <v>45960</v>
      </c>
      <c r="H782" t="inlineStr">
        <is>
          <t>智能终端系列</t>
        </is>
      </c>
      <c r="I782" t="inlineStr">
        <is>
          <t>7KK25</t>
        </is>
      </c>
      <c r="J782" t="inlineStr">
        <is>
          <t>SETUPS-CHANGEOVERS</t>
        </is>
      </c>
      <c r="K782" t="inlineStr">
        <is>
          <t>Planned - Included in OEE</t>
        </is>
      </c>
      <c r="L782" t="inlineStr">
        <is>
          <t>EXTRUDER PRESS</t>
        </is>
      </c>
      <c r="M782" t="inlineStr">
        <is>
          <t>主加工工位</t>
        </is>
      </c>
      <c r="N782" t="inlineStr">
        <is>
          <t>MATERIAL CHANGEOVER</t>
        </is>
      </c>
      <c r="O782" s="59" t="n">
        <v>45960.72361111111</v>
      </c>
      <c r="P782" s="59" t="n">
        <v>45960.72590277778</v>
      </c>
      <c r="Q782" s="60" t="n">
        <v>3.3</v>
      </c>
      <c r="R782" s="60" t="n">
        <v>0.9923999999999999</v>
      </c>
      <c r="S782" t="inlineStr">
        <is>
          <t>团队模拟数据（基于公开单线数据派生）</t>
        </is>
      </c>
      <c r="T782" t="inlineStr">
        <is>
          <t>SIM-v2.2-20260807-20260804</t>
        </is>
      </c>
      <c r="U782" t="inlineStr">
        <is>
          <t>https://zenodo.org/records/17855209</t>
        </is>
      </c>
      <c r="V782" t="inlineStr">
        <is>
          <t>LINE-S01-PRE-20251030</t>
        </is>
      </c>
      <c r="W782" t="inlineStr">
        <is>
          <t>已关联</t>
        </is>
      </c>
      <c r="X782" t="inlineStr">
        <is>
          <t>按班次口径判断</t>
        </is>
      </c>
      <c r="Z782" t="inlineStr">
        <is>
          <t>是</t>
        </is>
      </c>
      <c r="AA782">
        <f>IFERROR(VLOOKUP(N782,'18_换产标准_模拟'!$B$2:$F$4,3,FALSE),"")</f>
        <v/>
      </c>
      <c r="AB782">
        <f>IFERROR(MAX(Q782-AA782,0),"")</f>
        <v/>
      </c>
      <c r="AC782">
        <f>IFERROR(IF(AB782=0,"达标",IF(AB782&lt;=VLOOKUP(N782,'18_换产标准_模拟'!$B$2:$F$4,4,FALSE)-VLOOKUP(N782,'18_换产标准_模拟'!$B$2:$F$4,3,FALSE),"轻微超时",IF(AB782&lt;=VLOOKUP(N782,'18_换产标准_模拟'!$B$2:$F$4,5,FALSE)-VLOOKUP(N782,'18_换产标准_模拟'!$B$2:$F$4,3,FALSE),"超时","严重超时"))),"")</f>
        <v/>
      </c>
      <c r="AD782">
        <f>IFERROR(INDEX('18_换产标准_模拟'!$A$2:$A$4,MATCH(N782,'18_换产标准_模拟'!$B$2:$B$4,0)),"")</f>
        <v/>
      </c>
      <c r="AE782" t="inlineStr">
        <is>
          <t>团队模拟数据</t>
        </is>
      </c>
    </row>
    <row r="783">
      <c r="A783" t="inlineStr">
        <is>
          <t>SIM-STOP-00782</t>
        </is>
      </c>
      <c r="B783" t="inlineStr">
        <is>
          <t>STOP-PRE-00261</t>
        </is>
      </c>
      <c r="C783" t="inlineStr">
        <is>
          <t>LINE-S02-PRE-20251030</t>
        </is>
      </c>
      <c r="D783" t="inlineStr">
        <is>
          <t>SHIFT-PRE-20251030</t>
        </is>
      </c>
      <c r="E783" t="inlineStr">
        <is>
          <t>LINE-S02</t>
        </is>
      </c>
      <c r="F783" t="inlineStr">
        <is>
          <t>改善前</t>
        </is>
      </c>
      <c r="G783" s="57" t="n">
        <v>45960</v>
      </c>
      <c r="H783" t="inlineStr">
        <is>
          <t>视觉设备系列</t>
        </is>
      </c>
      <c r="I783" t="inlineStr">
        <is>
          <t>7KK25</t>
        </is>
      </c>
      <c r="J783" t="inlineStr">
        <is>
          <t>SETUPS-CHANGEOVERS</t>
        </is>
      </c>
      <c r="K783" t="inlineStr">
        <is>
          <t>Planned - Included in OEE</t>
        </is>
      </c>
      <c r="L783" t="inlineStr">
        <is>
          <t>EXTRUDER PRESS</t>
        </is>
      </c>
      <c r="M783" t="inlineStr">
        <is>
          <t>主加工工位</t>
        </is>
      </c>
      <c r="N783" t="inlineStr">
        <is>
          <t>MATERIAL CHANGEOVER</t>
        </is>
      </c>
      <c r="O783" s="59" t="n">
        <v>45960.7375</v>
      </c>
      <c r="P783" s="59" t="n">
        <v>45960.73979166667</v>
      </c>
      <c r="Q783" s="60" t="n">
        <v>3.3</v>
      </c>
      <c r="R783" s="60" t="n">
        <v>1.0087</v>
      </c>
      <c r="S783" t="inlineStr">
        <is>
          <t>团队模拟数据（基于公开单线数据派生）</t>
        </is>
      </c>
      <c r="T783" t="inlineStr">
        <is>
          <t>SIM-v2.2-20260807-20260804</t>
        </is>
      </c>
      <c r="U783" t="inlineStr">
        <is>
          <t>https://zenodo.org/records/17855209</t>
        </is>
      </c>
      <c r="V783" t="inlineStr">
        <is>
          <t>LINE-S02-PRE-20251030</t>
        </is>
      </c>
      <c r="W783" t="inlineStr">
        <is>
          <t>已关联</t>
        </is>
      </c>
      <c r="X783" t="inlineStr">
        <is>
          <t>按班次口径判断</t>
        </is>
      </c>
      <c r="Z783" t="inlineStr">
        <is>
          <t>是</t>
        </is>
      </c>
      <c r="AA783">
        <f>IFERROR(VLOOKUP(N783,'18_换产标准_模拟'!$B$2:$F$4,3,FALSE),"")</f>
        <v/>
      </c>
      <c r="AB783">
        <f>IFERROR(MAX(Q783-AA783,0),"")</f>
        <v/>
      </c>
      <c r="AC783">
        <f>IFERROR(IF(AB783=0,"达标",IF(AB783&lt;=VLOOKUP(N783,'18_换产标准_模拟'!$B$2:$F$4,4,FALSE)-VLOOKUP(N783,'18_换产标准_模拟'!$B$2:$F$4,3,FALSE),"轻微超时",IF(AB783&lt;=VLOOKUP(N783,'18_换产标准_模拟'!$B$2:$F$4,5,FALSE)-VLOOKUP(N783,'18_换产标准_模拟'!$B$2:$F$4,3,FALSE),"超时","严重超时"))),"")</f>
        <v/>
      </c>
      <c r="AD783">
        <f>IFERROR(INDEX('18_换产标准_模拟'!$A$2:$A$4,MATCH(N783,'18_换产标准_模拟'!$B$2:$B$4,0)),"")</f>
        <v/>
      </c>
      <c r="AE783" t="inlineStr">
        <is>
          <t>团队模拟数据</t>
        </is>
      </c>
    </row>
    <row r="784">
      <c r="A784" t="inlineStr">
        <is>
          <t>SIM-STOP-00783</t>
        </is>
      </c>
      <c r="B784" t="inlineStr">
        <is>
          <t>STOP-PRE-00261</t>
        </is>
      </c>
      <c r="C784" t="inlineStr">
        <is>
          <t>LINE-S03-PRE-20251030</t>
        </is>
      </c>
      <c r="D784" t="inlineStr">
        <is>
          <t>SHIFT-PRE-20251030</t>
        </is>
      </c>
      <c r="E784" t="inlineStr">
        <is>
          <t>LINE-S03</t>
        </is>
      </c>
      <c r="F784" t="inlineStr">
        <is>
          <t>改善前</t>
        </is>
      </c>
      <c r="G784" s="57" t="n">
        <v>45960</v>
      </c>
      <c r="H784" t="inlineStr">
        <is>
          <t>音频模组系列</t>
        </is>
      </c>
      <c r="I784" t="inlineStr">
        <is>
          <t>7KK25</t>
        </is>
      </c>
      <c r="J784" t="inlineStr">
        <is>
          <t>SETUPS-CHANGEOVERS</t>
        </is>
      </c>
      <c r="K784" t="inlineStr">
        <is>
          <t>Planned - Included in OEE</t>
        </is>
      </c>
      <c r="L784" t="inlineStr">
        <is>
          <t>EXTRUDER PRESS</t>
        </is>
      </c>
      <c r="M784" t="inlineStr">
        <is>
          <t>主加工工位</t>
        </is>
      </c>
      <c r="N784" t="inlineStr">
        <is>
          <t>MATERIAL CHANGEOVER</t>
        </is>
      </c>
      <c r="O784" s="59" t="n">
        <v>45960.75138888889</v>
      </c>
      <c r="P784" s="59" t="n">
        <v>45960.75381944444</v>
      </c>
      <c r="Q784" s="60" t="n">
        <v>3.5</v>
      </c>
      <c r="R784" s="60" t="n">
        <v>1.05</v>
      </c>
      <c r="S784" t="inlineStr">
        <is>
          <t>团队模拟数据（基于公开单线数据派生）</t>
        </is>
      </c>
      <c r="T784" t="inlineStr">
        <is>
          <t>SIM-v2.2-20260807-20260804</t>
        </is>
      </c>
      <c r="U784" t="inlineStr">
        <is>
          <t>https://zenodo.org/records/17855209</t>
        </is>
      </c>
      <c r="V784" t="inlineStr">
        <is>
          <t>LINE-S03-PRE-20251030</t>
        </is>
      </c>
      <c r="W784" t="inlineStr">
        <is>
          <t>已关联</t>
        </is>
      </c>
      <c r="X784" t="inlineStr">
        <is>
          <t>按班次口径判断</t>
        </is>
      </c>
      <c r="Z784" t="inlineStr">
        <is>
          <t>是</t>
        </is>
      </c>
      <c r="AA784">
        <f>IFERROR(VLOOKUP(N784,'18_换产标准_模拟'!$B$2:$F$4,3,FALSE),"")</f>
        <v/>
      </c>
      <c r="AB784">
        <f>IFERROR(MAX(Q784-AA784,0),"")</f>
        <v/>
      </c>
      <c r="AC784">
        <f>IFERROR(IF(AB784=0,"达标",IF(AB784&lt;=VLOOKUP(N784,'18_换产标准_模拟'!$B$2:$F$4,4,FALSE)-VLOOKUP(N784,'18_换产标准_模拟'!$B$2:$F$4,3,FALSE),"轻微超时",IF(AB784&lt;=VLOOKUP(N784,'18_换产标准_模拟'!$B$2:$F$4,5,FALSE)-VLOOKUP(N784,'18_换产标准_模拟'!$B$2:$F$4,3,FALSE),"超时","严重超时"))),"")</f>
        <v/>
      </c>
      <c r="AD784">
        <f>IFERROR(INDEX('18_换产标准_模拟'!$A$2:$A$4,MATCH(N784,'18_换产标准_模拟'!$B$2:$B$4,0)),"")</f>
        <v/>
      </c>
      <c r="AE784" t="inlineStr">
        <is>
          <t>团队模拟数据</t>
        </is>
      </c>
    </row>
    <row r="785">
      <c r="A785" t="inlineStr">
        <is>
          <t>SIM-STOP-00784</t>
        </is>
      </c>
      <c r="B785" t="inlineStr">
        <is>
          <t>STOP-PRE-00262</t>
        </is>
      </c>
      <c r="C785" t="inlineStr">
        <is>
          <t>LINE-S01-PRE-20251030</t>
        </is>
      </c>
      <c r="D785" t="inlineStr">
        <is>
          <t>SHIFT-PRE-20251030</t>
        </is>
      </c>
      <c r="E785" t="inlineStr">
        <is>
          <t>LINE-S01</t>
        </is>
      </c>
      <c r="F785" t="inlineStr">
        <is>
          <t>改善前</t>
        </is>
      </c>
      <c r="G785" s="57" t="n">
        <v>45960</v>
      </c>
      <c r="H785" t="inlineStr">
        <is>
          <t>智能终端系列</t>
        </is>
      </c>
      <c r="I785" t="inlineStr">
        <is>
          <t>7KK25</t>
        </is>
      </c>
      <c r="J785" t="inlineStr">
        <is>
          <t>MATERIALS</t>
        </is>
      </c>
      <c r="K785" t="inlineStr">
        <is>
          <t>Unplanned</t>
        </is>
      </c>
      <c r="L785" t="inlineStr">
        <is>
          <t>HACKING STATION</t>
        </is>
      </c>
      <c r="M785" t="inlineStr">
        <is>
          <t>上下料工位</t>
        </is>
      </c>
      <c r="N785" t="inlineStr">
        <is>
          <t>MANUAL BRICK HANDLING</t>
        </is>
      </c>
      <c r="O785" s="59" t="n">
        <v>45960.76319444444</v>
      </c>
      <c r="P785" s="59" t="n">
        <v>45960.76513888889</v>
      </c>
      <c r="Q785" s="60" t="n">
        <v>2.8</v>
      </c>
      <c r="R785" s="60" t="n">
        <v>0.8526</v>
      </c>
      <c r="S785" t="inlineStr">
        <is>
          <t>团队模拟数据（基于公开单线数据派生）</t>
        </is>
      </c>
      <c r="T785" t="inlineStr">
        <is>
          <t>SIM-v2.2-20260807-20260804</t>
        </is>
      </c>
      <c r="U785" t="inlineStr">
        <is>
          <t>https://zenodo.org/records/17855209</t>
        </is>
      </c>
      <c r="V785" t="inlineStr">
        <is>
          <t>LINE-S01-PRE-20251030</t>
        </is>
      </c>
      <c r="W785" t="inlineStr">
        <is>
          <t>已关联</t>
        </is>
      </c>
      <c r="X785" t="inlineStr">
        <is>
          <t>按班次口径判断</t>
        </is>
      </c>
      <c r="Z785" t="inlineStr">
        <is>
          <t>否</t>
        </is>
      </c>
    </row>
    <row r="786">
      <c r="A786" t="inlineStr">
        <is>
          <t>SIM-STOP-00785</t>
        </is>
      </c>
      <c r="B786" t="inlineStr">
        <is>
          <t>STOP-PRE-00262</t>
        </is>
      </c>
      <c r="C786" t="inlineStr">
        <is>
          <t>LINE-S02-PRE-20251030</t>
        </is>
      </c>
      <c r="D786" t="inlineStr">
        <is>
          <t>SHIFT-PRE-20251030</t>
        </is>
      </c>
      <c r="E786" t="inlineStr">
        <is>
          <t>LINE-S02</t>
        </is>
      </c>
      <c r="F786" t="inlineStr">
        <is>
          <t>改善前</t>
        </is>
      </c>
      <c r="G786" s="57" t="n">
        <v>45960</v>
      </c>
      <c r="H786" t="inlineStr">
        <is>
          <t>视觉设备系列</t>
        </is>
      </c>
      <c r="I786" t="inlineStr">
        <is>
          <t>7KK25</t>
        </is>
      </c>
      <c r="J786" t="inlineStr">
        <is>
          <t>MATERIALS</t>
        </is>
      </c>
      <c r="K786" t="inlineStr">
        <is>
          <t>Unplanned</t>
        </is>
      </c>
      <c r="L786" t="inlineStr">
        <is>
          <t>HACKING STATION</t>
        </is>
      </c>
      <c r="M786" t="inlineStr">
        <is>
          <t>上下料工位</t>
        </is>
      </c>
      <c r="N786" t="inlineStr">
        <is>
          <t>MANUAL BRICK HANDLING</t>
        </is>
      </c>
      <c r="O786" s="59" t="n">
        <v>45960.77708333333</v>
      </c>
      <c r="P786" s="59" t="n">
        <v>45960.78027777778</v>
      </c>
      <c r="Q786" s="60" t="n">
        <v>4.6</v>
      </c>
      <c r="R786" s="60" t="n">
        <v>1.3875</v>
      </c>
      <c r="S786" t="inlineStr">
        <is>
          <t>团队模拟数据（基于公开单线数据派生）</t>
        </is>
      </c>
      <c r="T786" t="inlineStr">
        <is>
          <t>SIM-v2.2-20260807-20260804</t>
        </is>
      </c>
      <c r="U786" t="inlineStr">
        <is>
          <t>https://zenodo.org/records/17855209</t>
        </is>
      </c>
      <c r="V786" t="inlineStr">
        <is>
          <t>LINE-S02-PRE-20251030</t>
        </is>
      </c>
      <c r="W786" t="inlineStr">
        <is>
          <t>已关联</t>
        </is>
      </c>
      <c r="X786" t="inlineStr">
        <is>
          <t>按班次口径判断</t>
        </is>
      </c>
      <c r="Z786" t="inlineStr">
        <is>
          <t>否</t>
        </is>
      </c>
    </row>
    <row r="787">
      <c r="A787" t="inlineStr">
        <is>
          <t>SIM-STOP-00786</t>
        </is>
      </c>
      <c r="B787" t="inlineStr">
        <is>
          <t>STOP-PRE-00262</t>
        </is>
      </c>
      <c r="C787" t="inlineStr">
        <is>
          <t>LINE-S03-PRE-20251030</t>
        </is>
      </c>
      <c r="D787" t="inlineStr">
        <is>
          <t>SHIFT-PRE-20251030</t>
        </is>
      </c>
      <c r="E787" t="inlineStr">
        <is>
          <t>LINE-S03</t>
        </is>
      </c>
      <c r="F787" t="inlineStr">
        <is>
          <t>改善前</t>
        </is>
      </c>
      <c r="G787" s="57" t="n">
        <v>45960</v>
      </c>
      <c r="H787" t="inlineStr">
        <is>
          <t>音频模组系列</t>
        </is>
      </c>
      <c r="I787" t="inlineStr">
        <is>
          <t>7KK25</t>
        </is>
      </c>
      <c r="J787" t="inlineStr">
        <is>
          <t>MATERIALS</t>
        </is>
      </c>
      <c r="K787" t="inlineStr">
        <is>
          <t>Unplanned</t>
        </is>
      </c>
      <c r="L787" t="inlineStr">
        <is>
          <t>HACKING STATION</t>
        </is>
      </c>
      <c r="M787" t="inlineStr">
        <is>
          <t>上下料工位</t>
        </is>
      </c>
      <c r="N787" t="inlineStr">
        <is>
          <t>MANUAL BRICK HANDLING</t>
        </is>
      </c>
      <c r="O787" s="59" t="n">
        <v>45960.79097222222</v>
      </c>
      <c r="P787" s="59" t="n">
        <v>45960.79347222222</v>
      </c>
      <c r="Q787" s="60" t="n">
        <v>3.6</v>
      </c>
      <c r="R787" s="60" t="n">
        <v>1.0986</v>
      </c>
      <c r="S787" t="inlineStr">
        <is>
          <t>团队模拟数据（基于公开单线数据派生）</t>
        </is>
      </c>
      <c r="T787" t="inlineStr">
        <is>
          <t>SIM-v2.2-20260807-20260804</t>
        </is>
      </c>
      <c r="U787" t="inlineStr">
        <is>
          <t>https://zenodo.org/records/17855209</t>
        </is>
      </c>
      <c r="V787" t="inlineStr">
        <is>
          <t>LINE-S03-PRE-20251030</t>
        </is>
      </c>
      <c r="W787" t="inlineStr">
        <is>
          <t>已关联</t>
        </is>
      </c>
      <c r="X787" t="inlineStr">
        <is>
          <t>按班次口径判断</t>
        </is>
      </c>
      <c r="Z787" t="inlineStr">
        <is>
          <t>否</t>
        </is>
      </c>
    </row>
    <row r="788">
      <c r="A788" t="inlineStr">
        <is>
          <t>SIM-STOP-00787</t>
        </is>
      </c>
      <c r="B788" t="inlineStr">
        <is>
          <t>STOP-PRE-00263</t>
        </is>
      </c>
      <c r="C788" t="inlineStr">
        <is>
          <t>LINE-S01-PRE-20251030</t>
        </is>
      </c>
      <c r="D788" t="inlineStr">
        <is>
          <t>SHIFT-PRE-20251030</t>
        </is>
      </c>
      <c r="E788" t="inlineStr">
        <is>
          <t>LINE-S01</t>
        </is>
      </c>
      <c r="F788" t="inlineStr">
        <is>
          <t>改善前</t>
        </is>
      </c>
      <c r="G788" s="57" t="n">
        <v>45960</v>
      </c>
      <c r="H788" t="inlineStr">
        <is>
          <t>智能终端系列</t>
        </is>
      </c>
      <c r="I788" t="inlineStr">
        <is>
          <t>7KK25</t>
        </is>
      </c>
      <c r="J788" t="inlineStr">
        <is>
          <t>OPERATIONAL</t>
        </is>
      </c>
      <c r="K788" t="inlineStr">
        <is>
          <t>Planned - Included in OEE</t>
        </is>
      </c>
      <c r="L788" t="inlineStr">
        <is>
          <t>EXTRUDER PRESS</t>
        </is>
      </c>
      <c r="M788" t="inlineStr">
        <is>
          <t>主加工工位</t>
        </is>
      </c>
      <c r="N788" t="inlineStr">
        <is>
          <t>CLEANING</t>
        </is>
      </c>
      <c r="O788" s="59" t="n">
        <v>45960.77083333334</v>
      </c>
      <c r="P788" s="59" t="n">
        <v>45960.81104166667</v>
      </c>
      <c r="Q788" s="60" t="n">
        <v>57.9</v>
      </c>
      <c r="R788" s="60" t="n">
        <v>0.9657</v>
      </c>
      <c r="S788" t="inlineStr">
        <is>
          <t>团队模拟数据（基于公开单线数据派生）</t>
        </is>
      </c>
      <c r="T788" t="inlineStr">
        <is>
          <t>SIM-v2.2-20260807-20260804</t>
        </is>
      </c>
      <c r="U788" t="inlineStr">
        <is>
          <t>https://zenodo.org/records/17855209</t>
        </is>
      </c>
      <c r="V788" t="inlineStr">
        <is>
          <t>LINE-S01-PRE-20251030</t>
        </is>
      </c>
      <c r="W788" t="inlineStr">
        <is>
          <t>已关联</t>
        </is>
      </c>
      <c r="X788" t="inlineStr">
        <is>
          <t>按班次口径判断</t>
        </is>
      </c>
      <c r="Z788" t="inlineStr">
        <is>
          <t>否</t>
        </is>
      </c>
    </row>
    <row r="789">
      <c r="A789" t="inlineStr">
        <is>
          <t>SIM-STOP-00788</t>
        </is>
      </c>
      <c r="B789" t="inlineStr">
        <is>
          <t>STOP-PRE-00263</t>
        </is>
      </c>
      <c r="C789" t="inlineStr">
        <is>
          <t>LINE-S02-PRE-20251030</t>
        </is>
      </c>
      <c r="D789" t="inlineStr">
        <is>
          <t>SHIFT-PRE-20251030</t>
        </is>
      </c>
      <c r="E789" t="inlineStr">
        <is>
          <t>LINE-S02</t>
        </is>
      </c>
      <c r="F789" t="inlineStr">
        <is>
          <t>改善前</t>
        </is>
      </c>
      <c r="G789" s="57" t="n">
        <v>45960</v>
      </c>
      <c r="H789" t="inlineStr">
        <is>
          <t>视觉设备系列</t>
        </is>
      </c>
      <c r="I789" t="inlineStr">
        <is>
          <t>7KK25</t>
        </is>
      </c>
      <c r="J789" t="inlineStr">
        <is>
          <t>OPERATIONAL</t>
        </is>
      </c>
      <c r="K789" t="inlineStr">
        <is>
          <t>Planned - Included in OEE</t>
        </is>
      </c>
      <c r="L789" t="inlineStr">
        <is>
          <t>EXTRUDER PRESS</t>
        </is>
      </c>
      <c r="M789" t="inlineStr">
        <is>
          <t>主加工工位</t>
        </is>
      </c>
      <c r="N789" t="inlineStr">
        <is>
          <t>CLEANING</t>
        </is>
      </c>
      <c r="O789" s="59" t="n">
        <v>45960.78472222222</v>
      </c>
      <c r="P789" s="59" t="n">
        <v>45960.82555555556</v>
      </c>
      <c r="Q789" s="60" t="n">
        <v>58.8</v>
      </c>
      <c r="R789" s="60" t="n">
        <v>0.9802999999999999</v>
      </c>
      <c r="S789" t="inlineStr">
        <is>
          <t>团队模拟数据（基于公开单线数据派生）</t>
        </is>
      </c>
      <c r="T789" t="inlineStr">
        <is>
          <t>SIM-v2.2-20260807-20260804</t>
        </is>
      </c>
      <c r="U789" t="inlineStr">
        <is>
          <t>https://zenodo.org/records/17855209</t>
        </is>
      </c>
      <c r="V789" t="inlineStr">
        <is>
          <t>LINE-S02-PRE-20251030</t>
        </is>
      </c>
      <c r="W789" t="inlineStr">
        <is>
          <t>已关联</t>
        </is>
      </c>
      <c r="X789" t="inlineStr">
        <is>
          <t>按班次口径判断</t>
        </is>
      </c>
      <c r="Z789" t="inlineStr">
        <is>
          <t>否</t>
        </is>
      </c>
    </row>
    <row r="790">
      <c r="A790" t="inlineStr">
        <is>
          <t>SIM-STOP-00789</t>
        </is>
      </c>
      <c r="B790" t="inlineStr">
        <is>
          <t>STOP-PRE-00263</t>
        </is>
      </c>
      <c r="C790" t="inlineStr">
        <is>
          <t>LINE-S03-PRE-20251030</t>
        </is>
      </c>
      <c r="D790" t="inlineStr">
        <is>
          <t>SHIFT-PRE-20251030</t>
        </is>
      </c>
      <c r="E790" t="inlineStr">
        <is>
          <t>LINE-S03</t>
        </is>
      </c>
      <c r="F790" t="inlineStr">
        <is>
          <t>改善前</t>
        </is>
      </c>
      <c r="G790" s="57" t="n">
        <v>45960</v>
      </c>
      <c r="H790" t="inlineStr">
        <is>
          <t>音频模组系列</t>
        </is>
      </c>
      <c r="I790" t="inlineStr">
        <is>
          <t>7KK25</t>
        </is>
      </c>
      <c r="J790" t="inlineStr">
        <is>
          <t>OPERATIONAL</t>
        </is>
      </c>
      <c r="K790" t="inlineStr">
        <is>
          <t>Planned - Included in OEE</t>
        </is>
      </c>
      <c r="L790" t="inlineStr">
        <is>
          <t>EXTRUDER PRESS</t>
        </is>
      </c>
      <c r="M790" t="inlineStr">
        <is>
          <t>主加工工位</t>
        </is>
      </c>
      <c r="N790" t="inlineStr">
        <is>
          <t>CLEANING</t>
        </is>
      </c>
      <c r="O790" s="59" t="n">
        <v>45960.79861111111</v>
      </c>
      <c r="P790" s="59" t="n">
        <v>45960.84118055556</v>
      </c>
      <c r="Q790" s="60" t="n">
        <v>61.3</v>
      </c>
      <c r="R790" s="60" t="n">
        <v>1.0222</v>
      </c>
      <c r="S790" t="inlineStr">
        <is>
          <t>团队模拟数据（基于公开单线数据派生）</t>
        </is>
      </c>
      <c r="T790" t="inlineStr">
        <is>
          <t>SIM-v2.2-20260807-20260804</t>
        </is>
      </c>
      <c r="U790" t="inlineStr">
        <is>
          <t>https://zenodo.org/records/17855209</t>
        </is>
      </c>
      <c r="V790" t="inlineStr">
        <is>
          <t>LINE-S03-PRE-20251030</t>
        </is>
      </c>
      <c r="W790" t="inlineStr">
        <is>
          <t>已关联</t>
        </is>
      </c>
      <c r="X790" t="inlineStr">
        <is>
          <t>按班次口径判断</t>
        </is>
      </c>
      <c r="Z790" t="inlineStr">
        <is>
          <t>否</t>
        </is>
      </c>
    </row>
    <row r="791">
      <c r="A791" t="inlineStr">
        <is>
          <t>SIM-STOP-00790</t>
        </is>
      </c>
      <c r="B791" t="inlineStr">
        <is>
          <t>STOP-PRE-00264</t>
        </is>
      </c>
      <c r="C791" t="inlineStr">
        <is>
          <t>LINE-S01-PRE-20251031</t>
        </is>
      </c>
      <c r="D791" t="inlineStr">
        <is>
          <t>SHIFT-PRE-20251031</t>
        </is>
      </c>
      <c r="E791" t="inlineStr">
        <is>
          <t>LINE-S01</t>
        </is>
      </c>
      <c r="F791" t="inlineStr">
        <is>
          <t>改善前</t>
        </is>
      </c>
      <c r="G791" s="57" t="n">
        <v>45961</v>
      </c>
      <c r="H791" t="inlineStr">
        <is>
          <t>智能终端系列</t>
        </is>
      </c>
      <c r="I791" t="inlineStr">
        <is>
          <t>13KK33</t>
        </is>
      </c>
      <c r="J791" t="inlineStr">
        <is>
          <t>SETUPS-CHANGEOVERS</t>
        </is>
      </c>
      <c r="K791" t="inlineStr">
        <is>
          <t>Planned - Included in OEE</t>
        </is>
      </c>
      <c r="L791" t="inlineStr">
        <is>
          <t>EXTRUDER PRESS</t>
        </is>
      </c>
      <c r="M791" t="inlineStr">
        <is>
          <t>主加工工位</t>
        </is>
      </c>
      <c r="N791" t="inlineStr">
        <is>
          <t>MATERIAL CHANGEOVER</t>
        </is>
      </c>
      <c r="O791" s="59" t="n">
        <v>45961.48125</v>
      </c>
      <c r="P791" s="59" t="n">
        <v>45961.50340277778</v>
      </c>
      <c r="Q791" s="60" t="n">
        <v>31.9</v>
      </c>
      <c r="R791" s="60" t="n">
        <v>1.0031</v>
      </c>
      <c r="S791" t="inlineStr">
        <is>
          <t>团队模拟数据（基于公开单线数据派生）</t>
        </is>
      </c>
      <c r="T791" t="inlineStr">
        <is>
          <t>SIM-v2.2-20260807-20260804</t>
        </is>
      </c>
      <c r="U791" t="inlineStr">
        <is>
          <t>https://zenodo.org/records/17855209</t>
        </is>
      </c>
      <c r="V791" t="inlineStr">
        <is>
          <t>LINE-S01-PRE-20251031</t>
        </is>
      </c>
      <c r="W791" t="inlineStr">
        <is>
          <t>已关联</t>
        </is>
      </c>
      <c r="X791" t="inlineStr">
        <is>
          <t>按班次口径判断</t>
        </is>
      </c>
      <c r="Z791" t="inlineStr">
        <is>
          <t>是</t>
        </is>
      </c>
      <c r="AA791">
        <f>IFERROR(VLOOKUP(N791,'18_换产标准_模拟'!$B$2:$F$4,3,FALSE),"")</f>
        <v/>
      </c>
      <c r="AB791">
        <f>IFERROR(MAX(Q791-AA791,0),"")</f>
        <v/>
      </c>
      <c r="AC791">
        <f>IFERROR(IF(AB791=0,"达标",IF(AB791&lt;=VLOOKUP(N791,'18_换产标准_模拟'!$B$2:$F$4,4,FALSE)-VLOOKUP(N791,'18_换产标准_模拟'!$B$2:$F$4,3,FALSE),"轻微超时",IF(AB791&lt;=VLOOKUP(N791,'18_换产标准_模拟'!$B$2:$F$4,5,FALSE)-VLOOKUP(N791,'18_换产标准_模拟'!$B$2:$F$4,3,FALSE),"超时","严重超时"))),"")</f>
        <v/>
      </c>
      <c r="AD791">
        <f>IFERROR(INDEX('18_换产标准_模拟'!$A$2:$A$4,MATCH(N791,'18_换产标准_模拟'!$B$2:$B$4,0)),"")</f>
        <v/>
      </c>
      <c r="AE791" t="inlineStr">
        <is>
          <t>团队模拟数据</t>
        </is>
      </c>
    </row>
    <row r="792">
      <c r="A792" t="inlineStr">
        <is>
          <t>SIM-STOP-00791</t>
        </is>
      </c>
      <c r="B792" t="inlineStr">
        <is>
          <t>STOP-PRE-00264</t>
        </is>
      </c>
      <c r="C792" t="inlineStr">
        <is>
          <t>LINE-S02-PRE-20251031</t>
        </is>
      </c>
      <c r="D792" t="inlineStr">
        <is>
          <t>SHIFT-PRE-20251031</t>
        </is>
      </c>
      <c r="E792" t="inlineStr">
        <is>
          <t>LINE-S02</t>
        </is>
      </c>
      <c r="F792" t="inlineStr">
        <is>
          <t>改善前</t>
        </is>
      </c>
      <c r="G792" s="57" t="n">
        <v>45961</v>
      </c>
      <c r="H792" t="inlineStr">
        <is>
          <t>视觉设备系列</t>
        </is>
      </c>
      <c r="I792" t="inlineStr">
        <is>
          <t>13KK33</t>
        </is>
      </c>
      <c r="J792" t="inlineStr">
        <is>
          <t>SETUPS-CHANGEOVERS</t>
        </is>
      </c>
      <c r="K792" t="inlineStr">
        <is>
          <t>Planned - Included in OEE</t>
        </is>
      </c>
      <c r="L792" t="inlineStr">
        <is>
          <t>EXTRUDER PRESS</t>
        </is>
      </c>
      <c r="M792" t="inlineStr">
        <is>
          <t>主加工工位</t>
        </is>
      </c>
      <c r="N792" t="inlineStr">
        <is>
          <t>MATERIAL CHANGEOVER</t>
        </is>
      </c>
      <c r="O792" s="59" t="n">
        <v>45961.49513888889</v>
      </c>
      <c r="P792" s="59" t="n">
        <v>45961.51763888889</v>
      </c>
      <c r="Q792" s="60" t="n">
        <v>32.4</v>
      </c>
      <c r="R792" s="60" t="n">
        <v>1.02</v>
      </c>
      <c r="S792" t="inlineStr">
        <is>
          <t>团队模拟数据（基于公开单线数据派生）</t>
        </is>
      </c>
      <c r="T792" t="inlineStr">
        <is>
          <t>SIM-v2.2-20260807-20260804</t>
        </is>
      </c>
      <c r="U792" t="inlineStr">
        <is>
          <t>https://zenodo.org/records/17855209</t>
        </is>
      </c>
      <c r="V792" t="inlineStr">
        <is>
          <t>LINE-S02-PRE-20251031</t>
        </is>
      </c>
      <c r="W792" t="inlineStr">
        <is>
          <t>已关联</t>
        </is>
      </c>
      <c r="X792" t="inlineStr">
        <is>
          <t>按班次口径判断</t>
        </is>
      </c>
      <c r="Z792" t="inlineStr">
        <is>
          <t>是</t>
        </is>
      </c>
      <c r="AA792">
        <f>IFERROR(VLOOKUP(N792,'18_换产标准_模拟'!$B$2:$F$4,3,FALSE),"")</f>
        <v/>
      </c>
      <c r="AB792">
        <f>IFERROR(MAX(Q792-AA792,0),"")</f>
        <v/>
      </c>
      <c r="AC792">
        <f>IFERROR(IF(AB792=0,"达标",IF(AB792&lt;=VLOOKUP(N792,'18_换产标准_模拟'!$B$2:$F$4,4,FALSE)-VLOOKUP(N792,'18_换产标准_模拟'!$B$2:$F$4,3,FALSE),"轻微超时",IF(AB792&lt;=VLOOKUP(N792,'18_换产标准_模拟'!$B$2:$F$4,5,FALSE)-VLOOKUP(N792,'18_换产标准_模拟'!$B$2:$F$4,3,FALSE),"超时","严重超时"))),"")</f>
        <v/>
      </c>
      <c r="AD792">
        <f>IFERROR(INDEX('18_换产标准_模拟'!$A$2:$A$4,MATCH(N792,'18_换产标准_模拟'!$B$2:$B$4,0)),"")</f>
        <v/>
      </c>
      <c r="AE792" t="inlineStr">
        <is>
          <t>团队模拟数据</t>
        </is>
      </c>
    </row>
    <row r="793">
      <c r="A793" t="inlineStr">
        <is>
          <t>SIM-STOP-00792</t>
        </is>
      </c>
      <c r="B793" t="inlineStr">
        <is>
          <t>STOP-PRE-00264</t>
        </is>
      </c>
      <c r="C793" t="inlineStr">
        <is>
          <t>LINE-S03-PRE-20251031</t>
        </is>
      </c>
      <c r="D793" t="inlineStr">
        <is>
          <t>SHIFT-PRE-20251031</t>
        </is>
      </c>
      <c r="E793" t="inlineStr">
        <is>
          <t>LINE-S03</t>
        </is>
      </c>
      <c r="F793" t="inlineStr">
        <is>
          <t>改善前</t>
        </is>
      </c>
      <c r="G793" s="57" t="n">
        <v>45961</v>
      </c>
      <c r="H793" t="inlineStr">
        <is>
          <t>音频模组系列</t>
        </is>
      </c>
      <c r="I793" t="inlineStr">
        <is>
          <t>13KK33</t>
        </is>
      </c>
      <c r="J793" t="inlineStr">
        <is>
          <t>SETUPS-CHANGEOVERS</t>
        </is>
      </c>
      <c r="K793" t="inlineStr">
        <is>
          <t>Planned - Included in OEE</t>
        </is>
      </c>
      <c r="L793" t="inlineStr">
        <is>
          <t>EXTRUDER PRESS</t>
        </is>
      </c>
      <c r="M793" t="inlineStr">
        <is>
          <t>主加工工位</t>
        </is>
      </c>
      <c r="N793" t="inlineStr">
        <is>
          <t>MATERIAL CHANGEOVER</t>
        </is>
      </c>
      <c r="O793" s="59" t="n">
        <v>45961.50902777778</v>
      </c>
      <c r="P793" s="59" t="n">
        <v>45961.53013888889</v>
      </c>
      <c r="Q793" s="60" t="n">
        <v>30.4</v>
      </c>
      <c r="R793" s="60" t="n">
        <v>0.9556</v>
      </c>
      <c r="S793" t="inlineStr">
        <is>
          <t>团队模拟数据（基于公开单线数据派生）</t>
        </is>
      </c>
      <c r="T793" t="inlineStr">
        <is>
          <t>SIM-v2.2-20260807-20260804</t>
        </is>
      </c>
      <c r="U793" t="inlineStr">
        <is>
          <t>https://zenodo.org/records/17855209</t>
        </is>
      </c>
      <c r="V793" t="inlineStr">
        <is>
          <t>LINE-S03-PRE-20251031</t>
        </is>
      </c>
      <c r="W793" t="inlineStr">
        <is>
          <t>已关联</t>
        </is>
      </c>
      <c r="X793" t="inlineStr">
        <is>
          <t>按班次口径判断</t>
        </is>
      </c>
      <c r="Z793" t="inlineStr">
        <is>
          <t>是</t>
        </is>
      </c>
      <c r="AA793">
        <f>IFERROR(VLOOKUP(N793,'18_换产标准_模拟'!$B$2:$F$4,3,FALSE),"")</f>
        <v/>
      </c>
      <c r="AB793">
        <f>IFERROR(MAX(Q793-AA793,0),"")</f>
        <v/>
      </c>
      <c r="AC793">
        <f>IFERROR(IF(AB793=0,"达标",IF(AB793&lt;=VLOOKUP(N793,'18_换产标准_模拟'!$B$2:$F$4,4,FALSE)-VLOOKUP(N793,'18_换产标准_模拟'!$B$2:$F$4,3,FALSE),"轻微超时",IF(AB793&lt;=VLOOKUP(N793,'18_换产标准_模拟'!$B$2:$F$4,5,FALSE)-VLOOKUP(N793,'18_换产标准_模拟'!$B$2:$F$4,3,FALSE),"超时","严重超时"))),"")</f>
        <v/>
      </c>
      <c r="AD793">
        <f>IFERROR(INDEX('18_换产标准_模拟'!$A$2:$A$4,MATCH(N793,'18_换产标准_模拟'!$B$2:$B$4,0)),"")</f>
        <v/>
      </c>
      <c r="AE793" t="inlineStr">
        <is>
          <t>团队模拟数据</t>
        </is>
      </c>
    </row>
    <row r="794">
      <c r="A794" t="inlineStr">
        <is>
          <t>SIM-STOP-00793</t>
        </is>
      </c>
      <c r="B794" t="inlineStr">
        <is>
          <t>STOP-PRE-00265</t>
        </is>
      </c>
      <c r="C794" t="inlineStr">
        <is>
          <t>LINE-S01-PRE-20251031</t>
        </is>
      </c>
      <c r="D794" t="inlineStr">
        <is>
          <t>SHIFT-PRE-20251031</t>
        </is>
      </c>
      <c r="E794" t="inlineStr">
        <is>
          <t>LINE-S01</t>
        </is>
      </c>
      <c r="F794" t="inlineStr">
        <is>
          <t>改善前</t>
        </is>
      </c>
      <c r="G794" s="57" t="n">
        <v>45961</v>
      </c>
      <c r="H794" t="inlineStr">
        <is>
          <t>智能终端系列</t>
        </is>
      </c>
      <c r="I794" t="inlineStr">
        <is>
          <t>13KK33</t>
        </is>
      </c>
      <c r="J794" t="inlineStr">
        <is>
          <t>SETUPS-CHANGEOVERS</t>
        </is>
      </c>
      <c r="K794" t="inlineStr">
        <is>
          <t>Unplanned</t>
        </is>
      </c>
      <c r="L794" t="inlineStr">
        <is>
          <t>CUTTER</t>
        </is>
      </c>
      <c r="M794" t="inlineStr">
        <is>
          <t>切割/分板工位</t>
        </is>
      </c>
      <c r="N794" t="inlineStr">
        <is>
          <t>WIRE ROLL REPLACEMENT</t>
        </is>
      </c>
      <c r="O794" s="59" t="n">
        <v>45961.51666666667</v>
      </c>
      <c r="P794" s="59" t="n">
        <v>45961.52472222222</v>
      </c>
      <c r="Q794" s="60" t="n">
        <v>11.6</v>
      </c>
      <c r="R794" s="60" t="n">
        <v>0.8624000000000001</v>
      </c>
      <c r="S794" t="inlineStr">
        <is>
          <t>团队模拟数据（基于公开单线数据派生）</t>
        </is>
      </c>
      <c r="T794" t="inlineStr">
        <is>
          <t>SIM-v2.2-20260807-20260804</t>
        </is>
      </c>
      <c r="U794" t="inlineStr">
        <is>
          <t>https://zenodo.org/records/17855209</t>
        </is>
      </c>
      <c r="V794" t="inlineStr">
        <is>
          <t>LINE-S01-PRE-20251031</t>
        </is>
      </c>
      <c r="W794" t="inlineStr">
        <is>
          <t>已关联</t>
        </is>
      </c>
      <c r="X794" t="inlineStr">
        <is>
          <t>按班次口径判断</t>
        </is>
      </c>
      <c r="Z794" t="inlineStr">
        <is>
          <t>是</t>
        </is>
      </c>
      <c r="AA794">
        <f>IFERROR(VLOOKUP(N794,'18_换产标准_模拟'!$B$2:$F$4,3,FALSE),"")</f>
        <v/>
      </c>
      <c r="AB794">
        <f>IFERROR(MAX(Q794-AA794,0),"")</f>
        <v/>
      </c>
      <c r="AC794">
        <f>IFERROR(IF(AB794=0,"达标",IF(AB794&lt;=VLOOKUP(N794,'18_换产标准_模拟'!$B$2:$F$4,4,FALSE)-VLOOKUP(N794,'18_换产标准_模拟'!$B$2:$F$4,3,FALSE),"轻微超时",IF(AB794&lt;=VLOOKUP(N794,'18_换产标准_模拟'!$B$2:$F$4,5,FALSE)-VLOOKUP(N794,'18_换产标准_模拟'!$B$2:$F$4,3,FALSE),"超时","严重超时"))),"")</f>
        <v/>
      </c>
      <c r="AD794">
        <f>IFERROR(INDEX('18_换产标准_模拟'!$A$2:$A$4,MATCH(N794,'18_换产标准_模拟'!$B$2:$B$4,0)),"")</f>
        <v/>
      </c>
      <c r="AE794" t="inlineStr">
        <is>
          <t>团队模拟数据</t>
        </is>
      </c>
    </row>
    <row r="795">
      <c r="A795" t="inlineStr">
        <is>
          <t>SIM-STOP-00794</t>
        </is>
      </c>
      <c r="B795" t="inlineStr">
        <is>
          <t>STOP-PRE-00265</t>
        </is>
      </c>
      <c r="C795" t="inlineStr">
        <is>
          <t>LINE-S02-PRE-20251031</t>
        </is>
      </c>
      <c r="D795" t="inlineStr">
        <is>
          <t>SHIFT-PRE-20251031</t>
        </is>
      </c>
      <c r="E795" t="inlineStr">
        <is>
          <t>LINE-S02</t>
        </is>
      </c>
      <c r="F795" t="inlineStr">
        <is>
          <t>改善前</t>
        </is>
      </c>
      <c r="G795" s="57" t="n">
        <v>45961</v>
      </c>
      <c r="H795" t="inlineStr">
        <is>
          <t>视觉设备系列</t>
        </is>
      </c>
      <c r="I795" t="inlineStr">
        <is>
          <t>13KK33</t>
        </is>
      </c>
      <c r="J795" t="inlineStr">
        <is>
          <t>SETUPS-CHANGEOVERS</t>
        </is>
      </c>
      <c r="K795" t="inlineStr">
        <is>
          <t>Unplanned</t>
        </is>
      </c>
      <c r="L795" t="inlineStr">
        <is>
          <t>CUTTER</t>
        </is>
      </c>
      <c r="M795" t="inlineStr">
        <is>
          <t>切割/分板工位</t>
        </is>
      </c>
      <c r="N795" t="inlineStr">
        <is>
          <t>WIRE ROLL REPLACEMENT</t>
        </is>
      </c>
      <c r="O795" s="59" t="n">
        <v>45961.53055555555</v>
      </c>
      <c r="P795" s="59" t="n">
        <v>45961.54701388889</v>
      </c>
      <c r="Q795" s="60" t="n">
        <v>23.7</v>
      </c>
      <c r="R795" s="60" t="n">
        <v>1.7531</v>
      </c>
      <c r="S795" t="inlineStr">
        <is>
          <t>团队模拟数据（基于公开单线数据派生）</t>
        </is>
      </c>
      <c r="T795" t="inlineStr">
        <is>
          <t>SIM-v2.2-20260807-20260804</t>
        </is>
      </c>
      <c r="U795" t="inlineStr">
        <is>
          <t>https://zenodo.org/records/17855209</t>
        </is>
      </c>
      <c r="V795" t="inlineStr">
        <is>
          <t>LINE-S02-PRE-20251031</t>
        </is>
      </c>
      <c r="W795" t="inlineStr">
        <is>
          <t>已关联</t>
        </is>
      </c>
      <c r="X795" t="inlineStr">
        <is>
          <t>按班次口径判断</t>
        </is>
      </c>
      <c r="Z795" t="inlineStr">
        <is>
          <t>是</t>
        </is>
      </c>
      <c r="AA795">
        <f>IFERROR(VLOOKUP(N795,'18_换产标准_模拟'!$B$2:$F$4,3,FALSE),"")</f>
        <v/>
      </c>
      <c r="AB795">
        <f>IFERROR(MAX(Q795-AA795,0),"")</f>
        <v/>
      </c>
      <c r="AC795">
        <f>IFERROR(IF(AB795=0,"达标",IF(AB795&lt;=VLOOKUP(N795,'18_换产标准_模拟'!$B$2:$F$4,4,FALSE)-VLOOKUP(N795,'18_换产标准_模拟'!$B$2:$F$4,3,FALSE),"轻微超时",IF(AB795&lt;=VLOOKUP(N795,'18_换产标准_模拟'!$B$2:$F$4,5,FALSE)-VLOOKUP(N795,'18_换产标准_模拟'!$B$2:$F$4,3,FALSE),"超时","严重超时"))),"")</f>
        <v/>
      </c>
      <c r="AD795">
        <f>IFERROR(INDEX('18_换产标准_模拟'!$A$2:$A$4,MATCH(N795,'18_换产标准_模拟'!$B$2:$B$4,0)),"")</f>
        <v/>
      </c>
      <c r="AE795" t="inlineStr">
        <is>
          <t>团队模拟数据</t>
        </is>
      </c>
    </row>
    <row r="796">
      <c r="A796" t="inlineStr">
        <is>
          <t>SIM-STOP-00795</t>
        </is>
      </c>
      <c r="B796" t="inlineStr">
        <is>
          <t>STOP-PRE-00265</t>
        </is>
      </c>
      <c r="C796" t="inlineStr">
        <is>
          <t>LINE-S03-PRE-20251031</t>
        </is>
      </c>
      <c r="D796" t="inlineStr">
        <is>
          <t>SHIFT-PRE-20251031</t>
        </is>
      </c>
      <c r="E796" t="inlineStr">
        <is>
          <t>LINE-S03</t>
        </is>
      </c>
      <c r="F796" t="inlineStr">
        <is>
          <t>改善前</t>
        </is>
      </c>
      <c r="G796" s="57" t="n">
        <v>45961</v>
      </c>
      <c r="H796" t="inlineStr">
        <is>
          <t>音频模组系列</t>
        </is>
      </c>
      <c r="I796" t="inlineStr">
        <is>
          <t>13KK33</t>
        </is>
      </c>
      <c r="J796" t="inlineStr">
        <is>
          <t>SETUPS-CHANGEOVERS</t>
        </is>
      </c>
      <c r="K796" t="inlineStr">
        <is>
          <t>Unplanned</t>
        </is>
      </c>
      <c r="L796" t="inlineStr">
        <is>
          <t>CUTTER</t>
        </is>
      </c>
      <c r="M796" t="inlineStr">
        <is>
          <t>切割/分板工位</t>
        </is>
      </c>
      <c r="N796" t="inlineStr">
        <is>
          <t>WIRE ROLL REPLACEMENT</t>
        </is>
      </c>
      <c r="O796" s="59" t="n">
        <v>45961.54444444444</v>
      </c>
      <c r="P796" s="59" t="n">
        <v>45961.55361111111</v>
      </c>
      <c r="Q796" s="60" t="n">
        <v>13.2</v>
      </c>
      <c r="R796" s="60" t="n">
        <v>0.9746</v>
      </c>
      <c r="S796" t="inlineStr">
        <is>
          <t>团队模拟数据（基于公开单线数据派生）</t>
        </is>
      </c>
      <c r="T796" t="inlineStr">
        <is>
          <t>SIM-v2.2-20260807-20260804</t>
        </is>
      </c>
      <c r="U796" t="inlineStr">
        <is>
          <t>https://zenodo.org/records/17855209</t>
        </is>
      </c>
      <c r="V796" t="inlineStr">
        <is>
          <t>LINE-S03-PRE-20251031</t>
        </is>
      </c>
      <c r="W796" t="inlineStr">
        <is>
          <t>已关联</t>
        </is>
      </c>
      <c r="X796" t="inlineStr">
        <is>
          <t>按班次口径判断</t>
        </is>
      </c>
      <c r="Z796" t="inlineStr">
        <is>
          <t>是</t>
        </is>
      </c>
      <c r="AA796">
        <f>IFERROR(VLOOKUP(N796,'18_换产标准_模拟'!$B$2:$F$4,3,FALSE),"")</f>
        <v/>
      </c>
      <c r="AB796">
        <f>IFERROR(MAX(Q796-AA796,0),"")</f>
        <v/>
      </c>
      <c r="AC796">
        <f>IFERROR(IF(AB796=0,"达标",IF(AB796&lt;=VLOOKUP(N796,'18_换产标准_模拟'!$B$2:$F$4,4,FALSE)-VLOOKUP(N796,'18_换产标准_模拟'!$B$2:$F$4,3,FALSE),"轻微超时",IF(AB796&lt;=VLOOKUP(N796,'18_换产标准_模拟'!$B$2:$F$4,5,FALSE)-VLOOKUP(N796,'18_换产标准_模拟'!$B$2:$F$4,3,FALSE),"超时","严重超时"))),"")</f>
        <v/>
      </c>
      <c r="AD796">
        <f>IFERROR(INDEX('18_换产标准_模拟'!$A$2:$A$4,MATCH(N796,'18_换产标准_模拟'!$B$2:$B$4,0)),"")</f>
        <v/>
      </c>
      <c r="AE796" t="inlineStr">
        <is>
          <t>团队模拟数据</t>
        </is>
      </c>
    </row>
    <row r="797">
      <c r="A797" t="inlineStr">
        <is>
          <t>SIM-STOP-00796</t>
        </is>
      </c>
      <c r="B797" t="inlineStr">
        <is>
          <t>STOP-PRE-00266</t>
        </is>
      </c>
      <c r="C797" t="inlineStr">
        <is>
          <t>LINE-S01-PRE-20251031</t>
        </is>
      </c>
      <c r="D797" t="inlineStr">
        <is>
          <t>SHIFT-PRE-20251031</t>
        </is>
      </c>
      <c r="E797" t="inlineStr">
        <is>
          <t>LINE-S01</t>
        </is>
      </c>
      <c r="F797" t="inlineStr">
        <is>
          <t>改善前</t>
        </is>
      </c>
      <c r="G797" s="57" t="n">
        <v>45961</v>
      </c>
      <c r="H797" t="inlineStr">
        <is>
          <t>智能终端系列</t>
        </is>
      </c>
      <c r="I797" t="inlineStr">
        <is>
          <t>13KK33</t>
        </is>
      </c>
      <c r="J797" t="inlineStr">
        <is>
          <t>FAILURE</t>
        </is>
      </c>
      <c r="K797" t="inlineStr">
        <is>
          <t>Unplanned</t>
        </is>
      </c>
      <c r="L797" t="inlineStr">
        <is>
          <t>HYDRAULIC ELEVATOR (UNLOADING)</t>
        </is>
      </c>
      <c r="M797" t="inlineStr">
        <is>
          <t>输送系统</t>
        </is>
      </c>
      <c r="N797" t="inlineStr">
        <is>
          <t>MECHANICAL FAILURE</t>
        </is>
      </c>
      <c r="O797" s="59" t="n">
        <v>45961.60902777778</v>
      </c>
      <c r="P797" s="59" t="n">
        <v>45961.62569444445</v>
      </c>
      <c r="Q797" s="60" t="n">
        <v>24</v>
      </c>
      <c r="R797" s="60" t="n">
        <v>0.8967000000000001</v>
      </c>
      <c r="S797" t="inlineStr">
        <is>
          <t>团队模拟数据（基于公开单线数据派生）</t>
        </is>
      </c>
      <c r="T797" t="inlineStr">
        <is>
          <t>SIM-v2.2-20260807-20260804</t>
        </is>
      </c>
      <c r="U797" t="inlineStr">
        <is>
          <t>https://zenodo.org/records/17855209</t>
        </is>
      </c>
      <c r="V797" t="inlineStr">
        <is>
          <t>LINE-S01-PRE-20251031</t>
        </is>
      </c>
      <c r="W797" t="inlineStr">
        <is>
          <t>已关联</t>
        </is>
      </c>
      <c r="X797" t="inlineStr">
        <is>
          <t>按班次口径判断</t>
        </is>
      </c>
      <c r="Z797" t="inlineStr">
        <is>
          <t>否</t>
        </is>
      </c>
    </row>
    <row r="798">
      <c r="A798" t="inlineStr">
        <is>
          <t>SIM-STOP-00797</t>
        </is>
      </c>
      <c r="B798" t="inlineStr">
        <is>
          <t>STOP-PRE-00266</t>
        </is>
      </c>
      <c r="C798" t="inlineStr">
        <is>
          <t>LINE-S02-PRE-20251031</t>
        </is>
      </c>
      <c r="D798" t="inlineStr">
        <is>
          <t>SHIFT-PRE-20251031</t>
        </is>
      </c>
      <c r="E798" t="inlineStr">
        <is>
          <t>LINE-S02</t>
        </is>
      </c>
      <c r="F798" t="inlineStr">
        <is>
          <t>改善前</t>
        </is>
      </c>
      <c r="G798" s="57" t="n">
        <v>45961</v>
      </c>
      <c r="H798" t="inlineStr">
        <is>
          <t>视觉设备系列</t>
        </is>
      </c>
      <c r="I798" t="inlineStr">
        <is>
          <t>13KK33</t>
        </is>
      </c>
      <c r="J798" t="inlineStr">
        <is>
          <t>FAILURE</t>
        </is>
      </c>
      <c r="K798" t="inlineStr">
        <is>
          <t>Unplanned</t>
        </is>
      </c>
      <c r="L798" t="inlineStr">
        <is>
          <t>HYDRAULIC ELEVATOR (UNLOADING)</t>
        </is>
      </c>
      <c r="M798" t="inlineStr">
        <is>
          <t>输送系统</t>
        </is>
      </c>
      <c r="N798" t="inlineStr">
        <is>
          <t>MECHANICAL FAILURE</t>
        </is>
      </c>
      <c r="O798" s="59" t="n">
        <v>45961.62291666667</v>
      </c>
      <c r="P798" s="59" t="n">
        <v>45961.65347222222</v>
      </c>
      <c r="Q798" s="60" t="n">
        <v>44</v>
      </c>
      <c r="R798" s="60" t="n">
        <v>1.6406</v>
      </c>
      <c r="S798" t="inlineStr">
        <is>
          <t>团队模拟数据（基于公开单线数据派生）</t>
        </is>
      </c>
      <c r="T798" t="inlineStr">
        <is>
          <t>SIM-v2.2-20260807-20260804</t>
        </is>
      </c>
      <c r="U798" t="inlineStr">
        <is>
          <t>https://zenodo.org/records/17855209</t>
        </is>
      </c>
      <c r="V798" t="inlineStr">
        <is>
          <t>LINE-S02-PRE-20251031</t>
        </is>
      </c>
      <c r="W798" t="inlineStr">
        <is>
          <t>已关联</t>
        </is>
      </c>
      <c r="X798" t="inlineStr">
        <is>
          <t>按班次口径判断</t>
        </is>
      </c>
      <c r="Z798" t="inlineStr">
        <is>
          <t>否</t>
        </is>
      </c>
    </row>
    <row r="799">
      <c r="A799" t="inlineStr">
        <is>
          <t>SIM-STOP-00798</t>
        </is>
      </c>
      <c r="B799" t="inlineStr">
        <is>
          <t>STOP-PRE-00266</t>
        </is>
      </c>
      <c r="C799" t="inlineStr">
        <is>
          <t>LINE-S03-PRE-20251031</t>
        </is>
      </c>
      <c r="D799" t="inlineStr">
        <is>
          <t>SHIFT-PRE-20251031</t>
        </is>
      </c>
      <c r="E799" t="inlineStr">
        <is>
          <t>LINE-S03</t>
        </is>
      </c>
      <c r="F799" t="inlineStr">
        <is>
          <t>改善前</t>
        </is>
      </c>
      <c r="G799" s="57" t="n">
        <v>45961</v>
      </c>
      <c r="H799" t="inlineStr">
        <is>
          <t>音频模组系列</t>
        </is>
      </c>
      <c r="I799" t="inlineStr">
        <is>
          <t>13KK33</t>
        </is>
      </c>
      <c r="J799" t="inlineStr">
        <is>
          <t>FAILURE</t>
        </is>
      </c>
      <c r="K799" t="inlineStr">
        <is>
          <t>Unplanned</t>
        </is>
      </c>
      <c r="L799" t="inlineStr">
        <is>
          <t>HYDRAULIC ELEVATOR (UNLOADING)</t>
        </is>
      </c>
      <c r="M799" t="inlineStr">
        <is>
          <t>输送系统</t>
        </is>
      </c>
      <c r="N799" t="inlineStr">
        <is>
          <t>MECHANICAL FAILURE</t>
        </is>
      </c>
      <c r="O799" s="59" t="n">
        <v>45961.63680555556</v>
      </c>
      <c r="P799" s="59" t="n">
        <v>45961.655625</v>
      </c>
      <c r="Q799" s="60" t="n">
        <v>27.1</v>
      </c>
      <c r="R799" s="60" t="n">
        <v>1.0127</v>
      </c>
      <c r="S799" t="inlineStr">
        <is>
          <t>团队模拟数据（基于公开单线数据派生）</t>
        </is>
      </c>
      <c r="T799" t="inlineStr">
        <is>
          <t>SIM-v2.2-20260807-20260804</t>
        </is>
      </c>
      <c r="U799" t="inlineStr">
        <is>
          <t>https://zenodo.org/records/17855209</t>
        </is>
      </c>
      <c r="V799" t="inlineStr">
        <is>
          <t>LINE-S03-PRE-20251031</t>
        </is>
      </c>
      <c r="W799" t="inlineStr">
        <is>
          <t>已关联</t>
        </is>
      </c>
      <c r="X799" t="inlineStr">
        <is>
          <t>按班次口径判断</t>
        </is>
      </c>
      <c r="Z799" t="inlineStr">
        <is>
          <t>否</t>
        </is>
      </c>
    </row>
    <row r="800">
      <c r="A800" t="inlineStr">
        <is>
          <t>SIM-STOP-00799</t>
        </is>
      </c>
      <c r="B800" t="inlineStr">
        <is>
          <t>STOP-PRE-00267</t>
        </is>
      </c>
      <c r="C800" t="inlineStr">
        <is>
          <t>LINE-S01-PRE-20251031</t>
        </is>
      </c>
      <c r="D800" t="inlineStr">
        <is>
          <t>SHIFT-PRE-20251031</t>
        </is>
      </c>
      <c r="E800" t="inlineStr">
        <is>
          <t>LINE-S01</t>
        </is>
      </c>
      <c r="F800" t="inlineStr">
        <is>
          <t>改善前</t>
        </is>
      </c>
      <c r="G800" s="57" t="n">
        <v>45961</v>
      </c>
      <c r="H800" t="inlineStr">
        <is>
          <t>智能终端系列</t>
        </is>
      </c>
      <c r="I800" t="inlineStr">
        <is>
          <t>13KK33</t>
        </is>
      </c>
      <c r="J800" t="inlineStr">
        <is>
          <t>MATERIALS</t>
        </is>
      </c>
      <c r="K800" t="inlineStr">
        <is>
          <t>Unplanned</t>
        </is>
      </c>
      <c r="L800" t="inlineStr">
        <is>
          <t>HYDRAULIC ELEVATOR (LOADING)</t>
        </is>
      </c>
      <c r="M800" t="inlineStr">
        <is>
          <t>输送系统</t>
        </is>
      </c>
      <c r="N800" t="inlineStr">
        <is>
          <t>RACKS</t>
        </is>
      </c>
      <c r="O800" s="59" t="n">
        <v>45961.63194444445</v>
      </c>
      <c r="P800" s="59" t="n">
        <v>45961.63444444445</v>
      </c>
      <c r="Q800" s="60" t="n">
        <v>3.6</v>
      </c>
      <c r="R800" s="60" t="n">
        <v>0.8379</v>
      </c>
      <c r="S800" t="inlineStr">
        <is>
          <t>团队模拟数据（基于公开单线数据派生）</t>
        </is>
      </c>
      <c r="T800" t="inlineStr">
        <is>
          <t>SIM-v2.2-20260807-20260804</t>
        </is>
      </c>
      <c r="U800" t="inlineStr">
        <is>
          <t>https://zenodo.org/records/17855209</t>
        </is>
      </c>
      <c r="V800" t="inlineStr">
        <is>
          <t>LINE-S01-PRE-20251031</t>
        </is>
      </c>
      <c r="W800" t="inlineStr">
        <is>
          <t>已关联</t>
        </is>
      </c>
      <c r="X800" t="inlineStr">
        <is>
          <t>按班次口径判断</t>
        </is>
      </c>
      <c r="Z800" t="inlineStr">
        <is>
          <t>否</t>
        </is>
      </c>
    </row>
    <row r="801">
      <c r="A801" t="inlineStr">
        <is>
          <t>SIM-STOP-00800</t>
        </is>
      </c>
      <c r="B801" t="inlineStr">
        <is>
          <t>STOP-PRE-00267</t>
        </is>
      </c>
      <c r="C801" t="inlineStr">
        <is>
          <t>LINE-S02-PRE-20251031</t>
        </is>
      </c>
      <c r="D801" t="inlineStr">
        <is>
          <t>SHIFT-PRE-20251031</t>
        </is>
      </c>
      <c r="E801" t="inlineStr">
        <is>
          <t>LINE-S02</t>
        </is>
      </c>
      <c r="F801" t="inlineStr">
        <is>
          <t>改善前</t>
        </is>
      </c>
      <c r="G801" s="57" t="n">
        <v>45961</v>
      </c>
      <c r="H801" t="inlineStr">
        <is>
          <t>视觉设备系列</t>
        </is>
      </c>
      <c r="I801" t="inlineStr">
        <is>
          <t>13KK33</t>
        </is>
      </c>
      <c r="J801" t="inlineStr">
        <is>
          <t>MATERIALS</t>
        </is>
      </c>
      <c r="K801" t="inlineStr">
        <is>
          <t>Unplanned</t>
        </is>
      </c>
      <c r="L801" t="inlineStr">
        <is>
          <t>HYDRAULIC ELEVATOR (LOADING)</t>
        </is>
      </c>
      <c r="M801" t="inlineStr">
        <is>
          <t>输送系统</t>
        </is>
      </c>
      <c r="N801" t="inlineStr">
        <is>
          <t>RACKS</t>
        </is>
      </c>
      <c r="O801" s="59" t="n">
        <v>45961.64583333334</v>
      </c>
      <c r="P801" s="59" t="n">
        <v>45961.65090277778</v>
      </c>
      <c r="Q801" s="60" t="n">
        <v>7.3</v>
      </c>
      <c r="R801" s="60" t="n">
        <v>1.7063</v>
      </c>
      <c r="S801" t="inlineStr">
        <is>
          <t>团队模拟数据（基于公开单线数据派生）</t>
        </is>
      </c>
      <c r="T801" t="inlineStr">
        <is>
          <t>SIM-v2.2-20260807-20260804</t>
        </is>
      </c>
      <c r="U801" t="inlineStr">
        <is>
          <t>https://zenodo.org/records/17855209</t>
        </is>
      </c>
      <c r="V801" t="inlineStr">
        <is>
          <t>LINE-S02-PRE-20251031</t>
        </is>
      </c>
      <c r="W801" t="inlineStr">
        <is>
          <t>已关联</t>
        </is>
      </c>
      <c r="X801" t="inlineStr">
        <is>
          <t>按班次口径判断</t>
        </is>
      </c>
      <c r="Z801" t="inlineStr">
        <is>
          <t>否</t>
        </is>
      </c>
    </row>
    <row r="802">
      <c r="A802" t="inlineStr">
        <is>
          <t>SIM-STOP-00801</t>
        </is>
      </c>
      <c r="B802" t="inlineStr">
        <is>
          <t>STOP-PRE-00267</t>
        </is>
      </c>
      <c r="C802" t="inlineStr">
        <is>
          <t>LINE-S03-PRE-20251031</t>
        </is>
      </c>
      <c r="D802" t="inlineStr">
        <is>
          <t>SHIFT-PRE-20251031</t>
        </is>
      </c>
      <c r="E802" t="inlineStr">
        <is>
          <t>LINE-S03</t>
        </is>
      </c>
      <c r="F802" t="inlineStr">
        <is>
          <t>改善前</t>
        </is>
      </c>
      <c r="G802" s="57" t="n">
        <v>45961</v>
      </c>
      <c r="H802" t="inlineStr">
        <is>
          <t>音频模组系列</t>
        </is>
      </c>
      <c r="I802" t="inlineStr">
        <is>
          <t>13KK33</t>
        </is>
      </c>
      <c r="J802" t="inlineStr">
        <is>
          <t>MATERIALS</t>
        </is>
      </c>
      <c r="K802" t="inlineStr">
        <is>
          <t>Unplanned</t>
        </is>
      </c>
      <c r="L802" t="inlineStr">
        <is>
          <t>HYDRAULIC ELEVATOR (LOADING)</t>
        </is>
      </c>
      <c r="M802" t="inlineStr">
        <is>
          <t>输送系统</t>
        </is>
      </c>
      <c r="N802" t="inlineStr">
        <is>
          <t>RACKS</t>
        </is>
      </c>
      <c r="O802" s="59" t="n">
        <v>45961.65972222222</v>
      </c>
      <c r="P802" s="59" t="n">
        <v>45961.66291666667</v>
      </c>
      <c r="Q802" s="60" t="n">
        <v>4.6</v>
      </c>
      <c r="R802" s="60" t="n">
        <v>1.08</v>
      </c>
      <c r="S802" t="inlineStr">
        <is>
          <t>团队模拟数据（基于公开单线数据派生）</t>
        </is>
      </c>
      <c r="T802" t="inlineStr">
        <is>
          <t>SIM-v2.2-20260807-20260804</t>
        </is>
      </c>
      <c r="U802" t="inlineStr">
        <is>
          <t>https://zenodo.org/records/17855209</t>
        </is>
      </c>
      <c r="V802" t="inlineStr">
        <is>
          <t>LINE-S03-PRE-20251031</t>
        </is>
      </c>
      <c r="W802" t="inlineStr">
        <is>
          <t>已关联</t>
        </is>
      </c>
      <c r="X802" t="inlineStr">
        <is>
          <t>按班次口径判断</t>
        </is>
      </c>
      <c r="Z802" t="inlineStr">
        <is>
          <t>否</t>
        </is>
      </c>
    </row>
    <row r="803">
      <c r="A803" t="inlineStr">
        <is>
          <t>SIM-STOP-00802</t>
        </is>
      </c>
      <c r="B803" t="inlineStr">
        <is>
          <t>STOP-PRE-00268</t>
        </is>
      </c>
      <c r="C803" t="inlineStr">
        <is>
          <t>LINE-S01-PRE-20251031</t>
        </is>
      </c>
      <c r="D803" t="inlineStr">
        <is>
          <t>SHIFT-PRE-20251031</t>
        </is>
      </c>
      <c r="E803" t="inlineStr">
        <is>
          <t>LINE-S01</t>
        </is>
      </c>
      <c r="F803" t="inlineStr">
        <is>
          <t>改善前</t>
        </is>
      </c>
      <c r="G803" s="57" t="n">
        <v>45961</v>
      </c>
      <c r="H803" t="inlineStr">
        <is>
          <t>智能终端系列</t>
        </is>
      </c>
      <c r="I803" t="inlineStr">
        <is>
          <t>13KK33</t>
        </is>
      </c>
      <c r="J803" t="inlineStr">
        <is>
          <t>MATERIALS</t>
        </is>
      </c>
      <c r="K803" t="inlineStr">
        <is>
          <t>Unplanned</t>
        </is>
      </c>
      <c r="L803" t="inlineStr">
        <is>
          <t>HYDRAULIC ELEVATOR (LOADING)</t>
        </is>
      </c>
      <c r="M803" t="inlineStr">
        <is>
          <t>输送系统</t>
        </is>
      </c>
      <c r="N803" t="inlineStr">
        <is>
          <t>RACKS</t>
        </is>
      </c>
      <c r="O803" s="59" t="n">
        <v>45961.64375</v>
      </c>
      <c r="P803" s="59" t="n">
        <v>45961.64694444444</v>
      </c>
      <c r="Q803" s="60" t="n">
        <v>4.6</v>
      </c>
      <c r="R803" s="60" t="n">
        <v>0.8722</v>
      </c>
      <c r="S803" t="inlineStr">
        <is>
          <t>团队模拟数据（基于公开单线数据派生）</t>
        </is>
      </c>
      <c r="T803" t="inlineStr">
        <is>
          <t>SIM-v2.2-20260807-20260804</t>
        </is>
      </c>
      <c r="U803" t="inlineStr">
        <is>
          <t>https://zenodo.org/records/17855209</t>
        </is>
      </c>
      <c r="V803" t="inlineStr">
        <is>
          <t>LINE-S01-PRE-20251031</t>
        </is>
      </c>
      <c r="W803" t="inlineStr">
        <is>
          <t>已关联</t>
        </is>
      </c>
      <c r="X803" t="inlineStr">
        <is>
          <t>按班次口径判断</t>
        </is>
      </c>
      <c r="Z803" t="inlineStr">
        <is>
          <t>否</t>
        </is>
      </c>
    </row>
    <row r="804">
      <c r="A804" t="inlineStr">
        <is>
          <t>SIM-STOP-00803</t>
        </is>
      </c>
      <c r="B804" t="inlineStr">
        <is>
          <t>STOP-PRE-00268</t>
        </is>
      </c>
      <c r="C804" t="inlineStr">
        <is>
          <t>LINE-S02-PRE-20251031</t>
        </is>
      </c>
      <c r="D804" t="inlineStr">
        <is>
          <t>SHIFT-PRE-20251031</t>
        </is>
      </c>
      <c r="E804" t="inlineStr">
        <is>
          <t>LINE-S02</t>
        </is>
      </c>
      <c r="F804" t="inlineStr">
        <is>
          <t>改善前</t>
        </is>
      </c>
      <c r="G804" s="57" t="n">
        <v>45961</v>
      </c>
      <c r="H804" t="inlineStr">
        <is>
          <t>视觉设备系列</t>
        </is>
      </c>
      <c r="I804" t="inlineStr">
        <is>
          <t>13KK33</t>
        </is>
      </c>
      <c r="J804" t="inlineStr">
        <is>
          <t>MATERIALS</t>
        </is>
      </c>
      <c r="K804" t="inlineStr">
        <is>
          <t>Unplanned</t>
        </is>
      </c>
      <c r="L804" t="inlineStr">
        <is>
          <t>HYDRAULIC ELEVATOR (LOADING)</t>
        </is>
      </c>
      <c r="M804" t="inlineStr">
        <is>
          <t>输送系统</t>
        </is>
      </c>
      <c r="N804" t="inlineStr">
        <is>
          <t>RACKS</t>
        </is>
      </c>
      <c r="O804" s="59" t="n">
        <v>45961.65763888889</v>
      </c>
      <c r="P804" s="59" t="n">
        <v>45961.66416666667</v>
      </c>
      <c r="Q804" s="60" t="n">
        <v>9.4</v>
      </c>
      <c r="R804" s="60" t="n">
        <v>1.7719</v>
      </c>
      <c r="S804" t="inlineStr">
        <is>
          <t>团队模拟数据（基于公开单线数据派生）</t>
        </is>
      </c>
      <c r="T804" t="inlineStr">
        <is>
          <t>SIM-v2.2-20260807-20260804</t>
        </is>
      </c>
      <c r="U804" t="inlineStr">
        <is>
          <t>https://zenodo.org/records/17855209</t>
        </is>
      </c>
      <c r="V804" t="inlineStr">
        <is>
          <t>LINE-S02-PRE-20251031</t>
        </is>
      </c>
      <c r="W804" t="inlineStr">
        <is>
          <t>已关联</t>
        </is>
      </c>
      <c r="X804" t="inlineStr">
        <is>
          <t>按班次口径判断</t>
        </is>
      </c>
      <c r="Z804" t="inlineStr">
        <is>
          <t>否</t>
        </is>
      </c>
    </row>
    <row r="805">
      <c r="A805" t="inlineStr">
        <is>
          <t>SIM-STOP-00804</t>
        </is>
      </c>
      <c r="B805" t="inlineStr">
        <is>
          <t>STOP-PRE-00268</t>
        </is>
      </c>
      <c r="C805" t="inlineStr">
        <is>
          <t>LINE-S03-PRE-20251031</t>
        </is>
      </c>
      <c r="D805" t="inlineStr">
        <is>
          <t>SHIFT-PRE-20251031</t>
        </is>
      </c>
      <c r="E805" t="inlineStr">
        <is>
          <t>LINE-S03</t>
        </is>
      </c>
      <c r="F805" t="inlineStr">
        <is>
          <t>改善前</t>
        </is>
      </c>
      <c r="G805" s="57" t="n">
        <v>45961</v>
      </c>
      <c r="H805" t="inlineStr">
        <is>
          <t>音频模组系列</t>
        </is>
      </c>
      <c r="I805" t="inlineStr">
        <is>
          <t>13KK33</t>
        </is>
      </c>
      <c r="J805" t="inlineStr">
        <is>
          <t>MATERIALS</t>
        </is>
      </c>
      <c r="K805" t="inlineStr">
        <is>
          <t>Unplanned</t>
        </is>
      </c>
      <c r="L805" t="inlineStr">
        <is>
          <t>HYDRAULIC ELEVATOR (LOADING)</t>
        </is>
      </c>
      <c r="M805" t="inlineStr">
        <is>
          <t>输送系统</t>
        </is>
      </c>
      <c r="N805" t="inlineStr">
        <is>
          <t>RACKS</t>
        </is>
      </c>
      <c r="O805" s="59" t="n">
        <v>45961.67152777778</v>
      </c>
      <c r="P805" s="59" t="n">
        <v>45961.67569444444</v>
      </c>
      <c r="Q805" s="60" t="n">
        <v>6</v>
      </c>
      <c r="R805" s="60" t="n">
        <v>1.1234</v>
      </c>
      <c r="S805" t="inlineStr">
        <is>
          <t>团队模拟数据（基于公开单线数据派生）</t>
        </is>
      </c>
      <c r="T805" t="inlineStr">
        <is>
          <t>SIM-v2.2-20260807-20260804</t>
        </is>
      </c>
      <c r="U805" t="inlineStr">
        <is>
          <t>https://zenodo.org/records/17855209</t>
        </is>
      </c>
      <c r="V805" t="inlineStr">
        <is>
          <t>LINE-S03-PRE-20251031</t>
        </is>
      </c>
      <c r="W805" t="inlineStr">
        <is>
          <t>已关联</t>
        </is>
      </c>
      <c r="X805" t="inlineStr">
        <is>
          <t>按班次口径判断</t>
        </is>
      </c>
      <c r="Z805" t="inlineStr">
        <is>
          <t>否</t>
        </is>
      </c>
    </row>
    <row r="806">
      <c r="A806" t="inlineStr">
        <is>
          <t>SIM-STOP-00805</t>
        </is>
      </c>
      <c r="B806" t="inlineStr">
        <is>
          <t>STOP-PRE-00269</t>
        </is>
      </c>
      <c r="C806" t="inlineStr">
        <is>
          <t>LINE-S01-PRE-20251031</t>
        </is>
      </c>
      <c r="D806" t="inlineStr">
        <is>
          <t>SHIFT-PRE-20251031</t>
        </is>
      </c>
      <c r="E806" t="inlineStr">
        <is>
          <t>LINE-S01</t>
        </is>
      </c>
      <c r="F806" t="inlineStr">
        <is>
          <t>改善前</t>
        </is>
      </c>
      <c r="G806" s="57" t="n">
        <v>45961</v>
      </c>
      <c r="H806" t="inlineStr">
        <is>
          <t>智能终端系列</t>
        </is>
      </c>
      <c r="I806" t="inlineStr">
        <is>
          <t>KK250</t>
        </is>
      </c>
      <c r="J806" t="inlineStr">
        <is>
          <t>SETUPS-CHANGEOVERS</t>
        </is>
      </c>
      <c r="K806" t="inlineStr">
        <is>
          <t>Planned - Included in OEE</t>
        </is>
      </c>
      <c r="L806" t="inlineStr">
        <is>
          <t>EXTRUDER PRESS</t>
        </is>
      </c>
      <c r="M806" t="inlineStr">
        <is>
          <t>主加工工位</t>
        </is>
      </c>
      <c r="N806" t="inlineStr">
        <is>
          <t>MATERIAL CHANGEOVER</t>
        </is>
      </c>
      <c r="O806" s="59" t="n">
        <v>45961.71527777778</v>
      </c>
      <c r="P806" s="59" t="n">
        <v>45961.73027777778</v>
      </c>
      <c r="Q806" s="60" t="n">
        <v>21.6</v>
      </c>
      <c r="R806" s="60" t="n">
        <v>0.9871</v>
      </c>
      <c r="S806" t="inlineStr">
        <is>
          <t>团队模拟数据（基于公开单线数据派生）</t>
        </is>
      </c>
      <c r="T806" t="inlineStr">
        <is>
          <t>SIM-v2.2-20260807-20260804</t>
        </is>
      </c>
      <c r="U806" t="inlineStr">
        <is>
          <t>https://zenodo.org/records/17855209</t>
        </is>
      </c>
      <c r="V806" t="inlineStr">
        <is>
          <t>LINE-S01-PRE-20251031</t>
        </is>
      </c>
      <c r="W806" t="inlineStr">
        <is>
          <t>已关联</t>
        </is>
      </c>
      <c r="X806" t="inlineStr">
        <is>
          <t>按班次口径判断</t>
        </is>
      </c>
      <c r="Z806" t="inlineStr">
        <is>
          <t>是</t>
        </is>
      </c>
      <c r="AA806">
        <f>IFERROR(VLOOKUP(N806,'18_换产标准_模拟'!$B$2:$F$4,3,FALSE),"")</f>
        <v/>
      </c>
      <c r="AB806">
        <f>IFERROR(MAX(Q806-AA806,0),"")</f>
        <v/>
      </c>
      <c r="AC806">
        <f>IFERROR(IF(AB806=0,"达标",IF(AB806&lt;=VLOOKUP(N806,'18_换产标准_模拟'!$B$2:$F$4,4,FALSE)-VLOOKUP(N806,'18_换产标准_模拟'!$B$2:$F$4,3,FALSE),"轻微超时",IF(AB806&lt;=VLOOKUP(N806,'18_换产标准_模拟'!$B$2:$F$4,5,FALSE)-VLOOKUP(N806,'18_换产标准_模拟'!$B$2:$F$4,3,FALSE),"超时","严重超时"))),"")</f>
        <v/>
      </c>
      <c r="AD806">
        <f>IFERROR(INDEX('18_换产标准_模拟'!$A$2:$A$4,MATCH(N806,'18_换产标准_模拟'!$B$2:$B$4,0)),"")</f>
        <v/>
      </c>
      <c r="AE806" t="inlineStr">
        <is>
          <t>团队模拟数据</t>
        </is>
      </c>
    </row>
    <row r="807">
      <c r="A807" t="inlineStr">
        <is>
          <t>SIM-STOP-00806</t>
        </is>
      </c>
      <c r="B807" t="inlineStr">
        <is>
          <t>STOP-PRE-00269</t>
        </is>
      </c>
      <c r="C807" t="inlineStr">
        <is>
          <t>LINE-S02-PRE-20251031</t>
        </is>
      </c>
      <c r="D807" t="inlineStr">
        <is>
          <t>SHIFT-PRE-20251031</t>
        </is>
      </c>
      <c r="E807" t="inlineStr">
        <is>
          <t>LINE-S02</t>
        </is>
      </c>
      <c r="F807" t="inlineStr">
        <is>
          <t>改善前</t>
        </is>
      </c>
      <c r="G807" s="57" t="n">
        <v>45961</v>
      </c>
      <c r="H807" t="inlineStr">
        <is>
          <t>视觉设备系列</t>
        </is>
      </c>
      <c r="I807" t="inlineStr">
        <is>
          <t>KK250</t>
        </is>
      </c>
      <c r="J807" t="inlineStr">
        <is>
          <t>SETUPS-CHANGEOVERS</t>
        </is>
      </c>
      <c r="K807" t="inlineStr">
        <is>
          <t>Planned - Included in OEE</t>
        </is>
      </c>
      <c r="L807" t="inlineStr">
        <is>
          <t>EXTRUDER PRESS</t>
        </is>
      </c>
      <c r="M807" t="inlineStr">
        <is>
          <t>主加工工位</t>
        </is>
      </c>
      <c r="N807" t="inlineStr">
        <is>
          <t>MATERIAL CHANGEOVER</t>
        </is>
      </c>
      <c r="O807" s="59" t="n">
        <v>45961.72916666666</v>
      </c>
      <c r="P807" s="59" t="n">
        <v>45961.74444444444</v>
      </c>
      <c r="Q807" s="60" t="n">
        <v>22</v>
      </c>
      <c r="R807" s="60" t="n">
        <v>1.003</v>
      </c>
      <c r="S807" t="inlineStr">
        <is>
          <t>团队模拟数据（基于公开单线数据派生）</t>
        </is>
      </c>
      <c r="T807" t="inlineStr">
        <is>
          <t>SIM-v2.2-20260807-20260804</t>
        </is>
      </c>
      <c r="U807" t="inlineStr">
        <is>
          <t>https://zenodo.org/records/17855209</t>
        </is>
      </c>
      <c r="V807" t="inlineStr">
        <is>
          <t>LINE-S02-PRE-20251031</t>
        </is>
      </c>
      <c r="W807" t="inlineStr">
        <is>
          <t>已关联</t>
        </is>
      </c>
      <c r="X807" t="inlineStr">
        <is>
          <t>按班次口径判断</t>
        </is>
      </c>
      <c r="Z807" t="inlineStr">
        <is>
          <t>是</t>
        </is>
      </c>
      <c r="AA807">
        <f>IFERROR(VLOOKUP(N807,'18_换产标准_模拟'!$B$2:$F$4,3,FALSE),"")</f>
        <v/>
      </c>
      <c r="AB807">
        <f>IFERROR(MAX(Q807-AA807,0),"")</f>
        <v/>
      </c>
      <c r="AC807">
        <f>IFERROR(IF(AB807=0,"达标",IF(AB807&lt;=VLOOKUP(N807,'18_换产标准_模拟'!$B$2:$F$4,4,FALSE)-VLOOKUP(N807,'18_换产标准_模拟'!$B$2:$F$4,3,FALSE),"轻微超时",IF(AB807&lt;=VLOOKUP(N807,'18_换产标准_模拟'!$B$2:$F$4,5,FALSE)-VLOOKUP(N807,'18_换产标准_模拟'!$B$2:$F$4,3,FALSE),"超时","严重超时"))),"")</f>
        <v/>
      </c>
      <c r="AD807">
        <f>IFERROR(INDEX('18_换产标准_模拟'!$A$2:$A$4,MATCH(N807,'18_换产标准_模拟'!$B$2:$B$4,0)),"")</f>
        <v/>
      </c>
      <c r="AE807" t="inlineStr">
        <is>
          <t>团队模拟数据</t>
        </is>
      </c>
    </row>
    <row r="808">
      <c r="A808" t="inlineStr">
        <is>
          <t>SIM-STOP-00807</t>
        </is>
      </c>
      <c r="B808" t="inlineStr">
        <is>
          <t>STOP-PRE-00269</t>
        </is>
      </c>
      <c r="C808" t="inlineStr">
        <is>
          <t>LINE-S03-PRE-20251031</t>
        </is>
      </c>
      <c r="D808" t="inlineStr">
        <is>
          <t>SHIFT-PRE-20251031</t>
        </is>
      </c>
      <c r="E808" t="inlineStr">
        <is>
          <t>LINE-S03</t>
        </is>
      </c>
      <c r="F808" t="inlineStr">
        <is>
          <t>改善前</t>
        </is>
      </c>
      <c r="G808" s="57" t="n">
        <v>45961</v>
      </c>
      <c r="H808" t="inlineStr">
        <is>
          <t>音频模组系列</t>
        </is>
      </c>
      <c r="I808" t="inlineStr">
        <is>
          <t>KK250</t>
        </is>
      </c>
      <c r="J808" t="inlineStr">
        <is>
          <t>SETUPS-CHANGEOVERS</t>
        </is>
      </c>
      <c r="K808" t="inlineStr">
        <is>
          <t>Planned - Included in OEE</t>
        </is>
      </c>
      <c r="L808" t="inlineStr">
        <is>
          <t>EXTRUDER PRESS</t>
        </is>
      </c>
      <c r="M808" t="inlineStr">
        <is>
          <t>主加工工位</t>
        </is>
      </c>
      <c r="N808" t="inlineStr">
        <is>
          <t>MATERIAL CHANGEOVER</t>
        </is>
      </c>
      <c r="O808" s="59" t="n">
        <v>45961.74305555555</v>
      </c>
      <c r="P808" s="59" t="n">
        <v>45961.75895833333</v>
      </c>
      <c r="Q808" s="60" t="n">
        <v>22.9</v>
      </c>
      <c r="R808" s="60" t="n">
        <v>1.0444</v>
      </c>
      <c r="S808" t="inlineStr">
        <is>
          <t>团队模拟数据（基于公开单线数据派生）</t>
        </is>
      </c>
      <c r="T808" t="inlineStr">
        <is>
          <t>SIM-v2.2-20260807-20260804</t>
        </is>
      </c>
      <c r="U808" t="inlineStr">
        <is>
          <t>https://zenodo.org/records/17855209</t>
        </is>
      </c>
      <c r="V808" t="inlineStr">
        <is>
          <t>LINE-S03-PRE-20251031</t>
        </is>
      </c>
      <c r="W808" t="inlineStr">
        <is>
          <t>已关联</t>
        </is>
      </c>
      <c r="X808" t="inlineStr">
        <is>
          <t>按班次口径判断</t>
        </is>
      </c>
      <c r="Z808" t="inlineStr">
        <is>
          <t>是</t>
        </is>
      </c>
      <c r="AA808">
        <f>IFERROR(VLOOKUP(N808,'18_换产标准_模拟'!$B$2:$F$4,3,FALSE),"")</f>
        <v/>
      </c>
      <c r="AB808">
        <f>IFERROR(MAX(Q808-AA808,0),"")</f>
        <v/>
      </c>
      <c r="AC808">
        <f>IFERROR(IF(AB808=0,"达标",IF(AB808&lt;=VLOOKUP(N808,'18_换产标准_模拟'!$B$2:$F$4,4,FALSE)-VLOOKUP(N808,'18_换产标准_模拟'!$B$2:$F$4,3,FALSE),"轻微超时",IF(AB808&lt;=VLOOKUP(N808,'18_换产标准_模拟'!$B$2:$F$4,5,FALSE)-VLOOKUP(N808,'18_换产标准_模拟'!$B$2:$F$4,3,FALSE),"超时","严重超时"))),"")</f>
        <v/>
      </c>
      <c r="AD808">
        <f>IFERROR(INDEX('18_换产标准_模拟'!$A$2:$A$4,MATCH(N808,'18_换产标准_模拟'!$B$2:$B$4,0)),"")</f>
        <v/>
      </c>
      <c r="AE808" t="inlineStr">
        <is>
          <t>团队模拟数据</t>
        </is>
      </c>
    </row>
    <row r="809">
      <c r="A809" t="inlineStr">
        <is>
          <t>SIM-STOP-00808</t>
        </is>
      </c>
      <c r="B809" t="inlineStr">
        <is>
          <t>STOP-PRE-00270</t>
        </is>
      </c>
      <c r="C809" t="inlineStr">
        <is>
          <t>LINE-S01-PRE-20251031</t>
        </is>
      </c>
      <c r="D809" t="inlineStr">
        <is>
          <t>SHIFT-PRE-20251031</t>
        </is>
      </c>
      <c r="E809" t="inlineStr">
        <is>
          <t>LINE-S01</t>
        </is>
      </c>
      <c r="F809" t="inlineStr">
        <is>
          <t>改善前</t>
        </is>
      </c>
      <c r="G809" s="57" t="n">
        <v>45961</v>
      </c>
      <c r="H809" t="inlineStr">
        <is>
          <t>智能终端系列</t>
        </is>
      </c>
      <c r="I809" t="inlineStr">
        <is>
          <t>KK250</t>
        </is>
      </c>
      <c r="J809" t="inlineStr">
        <is>
          <t>OPERATIONAL</t>
        </is>
      </c>
      <c r="K809" t="inlineStr">
        <is>
          <t>Planned - Included in OEE</t>
        </is>
      </c>
      <c r="L809" t="inlineStr">
        <is>
          <t>EXTRUDER PRESS</t>
        </is>
      </c>
      <c r="M809" t="inlineStr">
        <is>
          <t>主加工工位</t>
        </is>
      </c>
      <c r="N809" t="inlineStr">
        <is>
          <t>CLEANING</t>
        </is>
      </c>
      <c r="O809" s="59" t="n">
        <v>45961.78472222222</v>
      </c>
      <c r="P809" s="59" t="n">
        <v>45961.79111111111</v>
      </c>
      <c r="Q809" s="60" t="n">
        <v>9.199999999999999</v>
      </c>
      <c r="R809" s="60" t="n">
        <v>0.9231</v>
      </c>
      <c r="S809" t="inlineStr">
        <is>
          <t>团队模拟数据（基于公开单线数据派生）</t>
        </is>
      </c>
      <c r="T809" t="inlineStr">
        <is>
          <t>SIM-v2.2-20260807-20260804</t>
        </is>
      </c>
      <c r="U809" t="inlineStr">
        <is>
          <t>https://zenodo.org/records/17855209</t>
        </is>
      </c>
      <c r="V809" t="inlineStr">
        <is>
          <t>LINE-S01-PRE-20251031</t>
        </is>
      </c>
      <c r="W809" t="inlineStr">
        <is>
          <t>已关联</t>
        </is>
      </c>
      <c r="X809" t="inlineStr">
        <is>
          <t>按班次口径判断</t>
        </is>
      </c>
      <c r="Z809" t="inlineStr">
        <is>
          <t>否</t>
        </is>
      </c>
    </row>
    <row r="810">
      <c r="A810" t="inlineStr">
        <is>
          <t>SIM-STOP-00809</t>
        </is>
      </c>
      <c r="B810" t="inlineStr">
        <is>
          <t>STOP-PRE-00270</t>
        </is>
      </c>
      <c r="C810" t="inlineStr">
        <is>
          <t>LINE-S02-PRE-20251031</t>
        </is>
      </c>
      <c r="D810" t="inlineStr">
        <is>
          <t>SHIFT-PRE-20251031</t>
        </is>
      </c>
      <c r="E810" t="inlineStr">
        <is>
          <t>LINE-S02</t>
        </is>
      </c>
      <c r="F810" t="inlineStr">
        <is>
          <t>改善前</t>
        </is>
      </c>
      <c r="G810" s="57" t="n">
        <v>45961</v>
      </c>
      <c r="H810" t="inlineStr">
        <is>
          <t>视觉设备系列</t>
        </is>
      </c>
      <c r="I810" t="inlineStr">
        <is>
          <t>KK250</t>
        </is>
      </c>
      <c r="J810" t="inlineStr">
        <is>
          <t>OPERATIONAL</t>
        </is>
      </c>
      <c r="K810" t="inlineStr">
        <is>
          <t>Planned - Included in OEE</t>
        </is>
      </c>
      <c r="L810" t="inlineStr">
        <is>
          <t>EXTRUDER PRESS</t>
        </is>
      </c>
      <c r="M810" t="inlineStr">
        <is>
          <t>主加工工位</t>
        </is>
      </c>
      <c r="N810" t="inlineStr">
        <is>
          <t>CLEANING</t>
        </is>
      </c>
      <c r="O810" s="59" t="n">
        <v>45961.79861111111</v>
      </c>
      <c r="P810" s="59" t="n">
        <v>45961.80583333333</v>
      </c>
      <c r="Q810" s="60" t="n">
        <v>10.4</v>
      </c>
      <c r="R810" s="60" t="n">
        <v>1.0427</v>
      </c>
      <c r="S810" t="inlineStr">
        <is>
          <t>团队模拟数据（基于公开单线数据派生）</t>
        </is>
      </c>
      <c r="T810" t="inlineStr">
        <is>
          <t>SIM-v2.2-20260807-20260804</t>
        </is>
      </c>
      <c r="U810" t="inlineStr">
        <is>
          <t>https://zenodo.org/records/17855209</t>
        </is>
      </c>
      <c r="V810" t="inlineStr">
        <is>
          <t>LINE-S02-PRE-20251031</t>
        </is>
      </c>
      <c r="W810" t="inlineStr">
        <is>
          <t>已关联</t>
        </is>
      </c>
      <c r="X810" t="inlineStr">
        <is>
          <t>按班次口径判断</t>
        </is>
      </c>
      <c r="Z810" t="inlineStr">
        <is>
          <t>否</t>
        </is>
      </c>
    </row>
    <row r="811">
      <c r="A811" t="inlineStr">
        <is>
          <t>SIM-STOP-00810</t>
        </is>
      </c>
      <c r="B811" t="inlineStr">
        <is>
          <t>STOP-PRE-00270</t>
        </is>
      </c>
      <c r="C811" t="inlineStr">
        <is>
          <t>LINE-S03-PRE-20251031</t>
        </is>
      </c>
      <c r="D811" t="inlineStr">
        <is>
          <t>SHIFT-PRE-20251031</t>
        </is>
      </c>
      <c r="E811" t="inlineStr">
        <is>
          <t>LINE-S03</t>
        </is>
      </c>
      <c r="F811" t="inlineStr">
        <is>
          <t>改善前</t>
        </is>
      </c>
      <c r="G811" s="57" t="n">
        <v>45961</v>
      </c>
      <c r="H811" t="inlineStr">
        <is>
          <t>音频模组系列</t>
        </is>
      </c>
      <c r="I811" t="inlineStr">
        <is>
          <t>KK250</t>
        </is>
      </c>
      <c r="J811" t="inlineStr">
        <is>
          <t>OPERATIONAL</t>
        </is>
      </c>
      <c r="K811" t="inlineStr">
        <is>
          <t>Planned - Included in OEE</t>
        </is>
      </c>
      <c r="L811" t="inlineStr">
        <is>
          <t>EXTRUDER PRESS</t>
        </is>
      </c>
      <c r="M811" t="inlineStr">
        <is>
          <t>主加工工位</t>
        </is>
      </c>
      <c r="N811" t="inlineStr">
        <is>
          <t>CLEANING</t>
        </is>
      </c>
      <c r="O811" s="59" t="n">
        <v>45961.8125</v>
      </c>
      <c r="P811" s="59" t="n">
        <v>45961.81930555555</v>
      </c>
      <c r="Q811" s="60" t="n">
        <v>9.800000000000001</v>
      </c>
      <c r="R811" s="60" t="n">
        <v>0.9778</v>
      </c>
      <c r="S811" t="inlineStr">
        <is>
          <t>团队模拟数据（基于公开单线数据派生）</t>
        </is>
      </c>
      <c r="T811" t="inlineStr">
        <is>
          <t>SIM-v2.2-20260807-20260804</t>
        </is>
      </c>
      <c r="U811" t="inlineStr">
        <is>
          <t>https://zenodo.org/records/17855209</t>
        </is>
      </c>
      <c r="V811" t="inlineStr">
        <is>
          <t>LINE-S03-PRE-20251031</t>
        </is>
      </c>
      <c r="W811" t="inlineStr">
        <is>
          <t>已关联</t>
        </is>
      </c>
      <c r="X811" t="inlineStr">
        <is>
          <t>按班次口径判断</t>
        </is>
      </c>
      <c r="Z811" t="inlineStr">
        <is>
          <t>否</t>
        </is>
      </c>
    </row>
    <row r="812">
      <c r="A812" t="inlineStr">
        <is>
          <t>SIM-STOP-00811</t>
        </is>
      </c>
      <c r="B812" t="inlineStr">
        <is>
          <t>STOP-PRE-00271</t>
        </is>
      </c>
      <c r="C812" t="inlineStr">
        <is>
          <t>LINE-S01-PRE-20251103</t>
        </is>
      </c>
      <c r="D812" t="inlineStr">
        <is>
          <t>SHIFT-PRE-20251103</t>
        </is>
      </c>
      <c r="E812" t="inlineStr">
        <is>
          <t>LINE-S01</t>
        </is>
      </c>
      <c r="F812" t="inlineStr">
        <is>
          <t>改善前</t>
        </is>
      </c>
      <c r="G812" s="57" t="n">
        <v>45964</v>
      </c>
      <c r="H812" t="inlineStr">
        <is>
          <t>智能终端系列</t>
        </is>
      </c>
      <c r="I812" t="inlineStr">
        <is>
          <t>KK250</t>
        </is>
      </c>
      <c r="J812" t="inlineStr">
        <is>
          <t>OPERATIONAL</t>
        </is>
      </c>
      <c r="K812" t="inlineStr">
        <is>
          <t>Planned - Included in OEE</t>
        </is>
      </c>
      <c r="L812" t="inlineStr">
        <is>
          <t>EXTRUDER PRESS</t>
        </is>
      </c>
      <c r="M812" t="inlineStr">
        <is>
          <t>主加工工位</t>
        </is>
      </c>
      <c r="N812" t="inlineStr">
        <is>
          <t>CLEANING</t>
        </is>
      </c>
      <c r="O812" s="59" t="n">
        <v>45964.51041666666</v>
      </c>
      <c r="P812" s="59" t="n">
        <v>45964.51333333334</v>
      </c>
      <c r="Q812" s="60" t="n">
        <v>4.2</v>
      </c>
      <c r="R812" s="60" t="n">
        <v>0.9604</v>
      </c>
      <c r="S812" t="inlineStr">
        <is>
          <t>团队模拟数据（基于公开单线数据派生）</t>
        </is>
      </c>
      <c r="T812" t="inlineStr">
        <is>
          <t>SIM-v2.2-20260807-20260804</t>
        </is>
      </c>
      <c r="U812" t="inlineStr">
        <is>
          <t>https://zenodo.org/records/17855209</t>
        </is>
      </c>
      <c r="V812" t="inlineStr">
        <is>
          <t>LINE-S01-PRE-20251103</t>
        </is>
      </c>
      <c r="W812" t="inlineStr">
        <is>
          <t>已关联</t>
        </is>
      </c>
      <c r="X812" t="inlineStr">
        <is>
          <t>按班次口径判断</t>
        </is>
      </c>
      <c r="Z812" t="inlineStr">
        <is>
          <t>否</t>
        </is>
      </c>
    </row>
    <row r="813">
      <c r="A813" t="inlineStr">
        <is>
          <t>SIM-STOP-00812</t>
        </is>
      </c>
      <c r="B813" t="inlineStr">
        <is>
          <t>STOP-PRE-00271</t>
        </is>
      </c>
      <c r="C813" t="inlineStr">
        <is>
          <t>LINE-S02-PRE-20251103</t>
        </is>
      </c>
      <c r="D813" t="inlineStr">
        <is>
          <t>SHIFT-PRE-20251103</t>
        </is>
      </c>
      <c r="E813" t="inlineStr">
        <is>
          <t>LINE-S02</t>
        </is>
      </c>
      <c r="F813" t="inlineStr">
        <is>
          <t>改善前</t>
        </is>
      </c>
      <c r="G813" s="57" t="n">
        <v>45964</v>
      </c>
      <c r="H813" t="inlineStr">
        <is>
          <t>视觉设备系列</t>
        </is>
      </c>
      <c r="I813" t="inlineStr">
        <is>
          <t>KK250</t>
        </is>
      </c>
      <c r="J813" t="inlineStr">
        <is>
          <t>OPERATIONAL</t>
        </is>
      </c>
      <c r="K813" t="inlineStr">
        <is>
          <t>Planned - Included in OEE</t>
        </is>
      </c>
      <c r="L813" t="inlineStr">
        <is>
          <t>EXTRUDER PRESS</t>
        </is>
      </c>
      <c r="M813" t="inlineStr">
        <is>
          <t>主加工工位</t>
        </is>
      </c>
      <c r="N813" t="inlineStr">
        <is>
          <t>CLEANING</t>
        </is>
      </c>
      <c r="O813" s="59" t="n">
        <v>45964.52430555555</v>
      </c>
      <c r="P813" s="59" t="n">
        <v>45964.52729166667</v>
      </c>
      <c r="Q813" s="60" t="n">
        <v>4.3</v>
      </c>
      <c r="R813" s="60" t="n">
        <v>0.9747</v>
      </c>
      <c r="S813" t="inlineStr">
        <is>
          <t>团队模拟数据（基于公开单线数据派生）</t>
        </is>
      </c>
      <c r="T813" t="inlineStr">
        <is>
          <t>SIM-v2.2-20260807-20260804</t>
        </is>
      </c>
      <c r="U813" t="inlineStr">
        <is>
          <t>https://zenodo.org/records/17855209</t>
        </is>
      </c>
      <c r="V813" t="inlineStr">
        <is>
          <t>LINE-S02-PRE-20251103</t>
        </is>
      </c>
      <c r="W813" t="inlineStr">
        <is>
          <t>已关联</t>
        </is>
      </c>
      <c r="X813" t="inlineStr">
        <is>
          <t>按班次口径判断</t>
        </is>
      </c>
      <c r="Z813" t="inlineStr">
        <is>
          <t>否</t>
        </is>
      </c>
    </row>
    <row r="814">
      <c r="A814" t="inlineStr">
        <is>
          <t>SIM-STOP-00813</t>
        </is>
      </c>
      <c r="B814" t="inlineStr">
        <is>
          <t>STOP-PRE-00271</t>
        </is>
      </c>
      <c r="C814" t="inlineStr">
        <is>
          <t>LINE-S03-PRE-20251103</t>
        </is>
      </c>
      <c r="D814" t="inlineStr">
        <is>
          <t>SHIFT-PRE-20251103</t>
        </is>
      </c>
      <c r="E814" t="inlineStr">
        <is>
          <t>LINE-S03</t>
        </is>
      </c>
      <c r="F814" t="inlineStr">
        <is>
          <t>改善前</t>
        </is>
      </c>
      <c r="G814" s="57" t="n">
        <v>45964</v>
      </c>
      <c r="H814" t="inlineStr">
        <is>
          <t>音频模组系列</t>
        </is>
      </c>
      <c r="I814" t="inlineStr">
        <is>
          <t>KK250</t>
        </is>
      </c>
      <c r="J814" t="inlineStr">
        <is>
          <t>OPERATIONAL</t>
        </is>
      </c>
      <c r="K814" t="inlineStr">
        <is>
          <t>Planned - Included in OEE</t>
        </is>
      </c>
      <c r="L814" t="inlineStr">
        <is>
          <t>EXTRUDER PRESS</t>
        </is>
      </c>
      <c r="M814" t="inlineStr">
        <is>
          <t>主加工工位</t>
        </is>
      </c>
      <c r="N814" t="inlineStr">
        <is>
          <t>CLEANING</t>
        </is>
      </c>
      <c r="O814" s="59" t="n">
        <v>45964.53819444445</v>
      </c>
      <c r="P814" s="59" t="n">
        <v>45964.54131944444</v>
      </c>
      <c r="Q814" s="60" t="n">
        <v>4.5</v>
      </c>
      <c r="R814" s="60" t="n">
        <v>1.0167</v>
      </c>
      <c r="S814" t="inlineStr">
        <is>
          <t>团队模拟数据（基于公开单线数据派生）</t>
        </is>
      </c>
      <c r="T814" t="inlineStr">
        <is>
          <t>SIM-v2.2-20260807-20260804</t>
        </is>
      </c>
      <c r="U814" t="inlineStr">
        <is>
          <t>https://zenodo.org/records/17855209</t>
        </is>
      </c>
      <c r="V814" t="inlineStr">
        <is>
          <t>LINE-S03-PRE-20251103</t>
        </is>
      </c>
      <c r="W814" t="inlineStr">
        <is>
          <t>已关联</t>
        </is>
      </c>
      <c r="X814" t="inlineStr">
        <is>
          <t>按班次口径判断</t>
        </is>
      </c>
      <c r="Z814" t="inlineStr">
        <is>
          <t>否</t>
        </is>
      </c>
    </row>
    <row r="815">
      <c r="A815" t="inlineStr">
        <is>
          <t>SIM-STOP-00814</t>
        </is>
      </c>
      <c r="B815" t="inlineStr">
        <is>
          <t>STOP-PRE-00272</t>
        </is>
      </c>
      <c r="C815" t="inlineStr">
        <is>
          <t>LINE-S01-PRE-20251103</t>
        </is>
      </c>
      <c r="D815" t="inlineStr">
        <is>
          <t>SHIFT-PRE-20251103</t>
        </is>
      </c>
      <c r="E815" t="inlineStr">
        <is>
          <t>LINE-S01</t>
        </is>
      </c>
      <c r="F815" t="inlineStr">
        <is>
          <t>改善前</t>
        </is>
      </c>
      <c r="G815" s="57" t="n">
        <v>45964</v>
      </c>
      <c r="H815" t="inlineStr">
        <is>
          <t>智能终端系列</t>
        </is>
      </c>
      <c r="I815" t="inlineStr">
        <is>
          <t>KK250</t>
        </is>
      </c>
      <c r="J815" t="inlineStr">
        <is>
          <t>MATERIALS</t>
        </is>
      </c>
      <c r="K815" t="inlineStr">
        <is>
          <t>Unplanned</t>
        </is>
      </c>
      <c r="L815" t="inlineStr">
        <is>
          <t>SILO</t>
        </is>
      </c>
      <c r="M815" t="inlineStr">
        <is>
          <t>供料系统</t>
        </is>
      </c>
      <c r="N815" t="inlineStr">
        <is>
          <t>MATERIAL STARVATION</t>
        </is>
      </c>
      <c r="O815" s="59" t="n">
        <v>45964.54236111111</v>
      </c>
      <c r="P815" s="59" t="n">
        <v>45964.54986111111</v>
      </c>
      <c r="Q815" s="60" t="n">
        <v>10.8</v>
      </c>
      <c r="R815" s="60" t="n">
        <v>0.9163</v>
      </c>
      <c r="S815" t="inlineStr">
        <is>
          <t>团队模拟数据（基于公开单线数据派生）</t>
        </is>
      </c>
      <c r="T815" t="inlineStr">
        <is>
          <t>SIM-v2.2-20260807-20260804</t>
        </is>
      </c>
      <c r="U815" t="inlineStr">
        <is>
          <t>https://zenodo.org/records/17855209</t>
        </is>
      </c>
      <c r="V815" t="inlineStr">
        <is>
          <t>LINE-S01-PRE-20251103</t>
        </is>
      </c>
      <c r="W815" t="inlineStr">
        <is>
          <t>已关联</t>
        </is>
      </c>
      <c r="X815" t="inlineStr">
        <is>
          <t>按班次口径判断</t>
        </is>
      </c>
      <c r="Z815" t="inlineStr">
        <is>
          <t>否</t>
        </is>
      </c>
    </row>
    <row r="816">
      <c r="A816" t="inlineStr">
        <is>
          <t>SIM-STOP-00815</t>
        </is>
      </c>
      <c r="B816" t="inlineStr">
        <is>
          <t>STOP-PRE-00272</t>
        </is>
      </c>
      <c r="C816" t="inlineStr">
        <is>
          <t>LINE-S02-PRE-20251103</t>
        </is>
      </c>
      <c r="D816" t="inlineStr">
        <is>
          <t>SHIFT-PRE-20251103</t>
        </is>
      </c>
      <c r="E816" t="inlineStr">
        <is>
          <t>LINE-S02</t>
        </is>
      </c>
      <c r="F816" t="inlineStr">
        <is>
          <t>改善前</t>
        </is>
      </c>
      <c r="G816" s="57" t="n">
        <v>45964</v>
      </c>
      <c r="H816" t="inlineStr">
        <is>
          <t>视觉设备系列</t>
        </is>
      </c>
      <c r="I816" t="inlineStr">
        <is>
          <t>KK250</t>
        </is>
      </c>
      <c r="J816" t="inlineStr">
        <is>
          <t>MATERIALS</t>
        </is>
      </c>
      <c r="K816" t="inlineStr">
        <is>
          <t>Unplanned</t>
        </is>
      </c>
      <c r="L816" t="inlineStr">
        <is>
          <t>SILO</t>
        </is>
      </c>
      <c r="M816" t="inlineStr">
        <is>
          <t>供料系统</t>
        </is>
      </c>
      <c r="N816" t="inlineStr">
        <is>
          <t>MATERIAL STARVATION</t>
        </is>
      </c>
      <c r="O816" s="59" t="n">
        <v>45964.55625</v>
      </c>
      <c r="P816" s="59" t="n">
        <v>45964.56722222222</v>
      </c>
      <c r="Q816" s="60" t="n">
        <v>15.8</v>
      </c>
      <c r="R816" s="60" t="n">
        <v>1.3425</v>
      </c>
      <c r="S816" t="inlineStr">
        <is>
          <t>团队模拟数据（基于公开单线数据派生）</t>
        </is>
      </c>
      <c r="T816" t="inlineStr">
        <is>
          <t>SIM-v2.2-20260807-20260804</t>
        </is>
      </c>
      <c r="U816" t="inlineStr">
        <is>
          <t>https://zenodo.org/records/17855209</t>
        </is>
      </c>
      <c r="V816" t="inlineStr">
        <is>
          <t>LINE-S02-PRE-20251103</t>
        </is>
      </c>
      <c r="W816" t="inlineStr">
        <is>
          <t>已关联</t>
        </is>
      </c>
      <c r="X816" t="inlineStr">
        <is>
          <t>按班次口径判断</t>
        </is>
      </c>
      <c r="Z816" t="inlineStr">
        <is>
          <t>否</t>
        </is>
      </c>
    </row>
    <row r="817">
      <c r="A817" t="inlineStr">
        <is>
          <t>SIM-STOP-00816</t>
        </is>
      </c>
      <c r="B817" t="inlineStr">
        <is>
          <t>STOP-PRE-00272</t>
        </is>
      </c>
      <c r="C817" t="inlineStr">
        <is>
          <t>LINE-S03-PRE-20251103</t>
        </is>
      </c>
      <c r="D817" t="inlineStr">
        <is>
          <t>SHIFT-PRE-20251103</t>
        </is>
      </c>
      <c r="E817" t="inlineStr">
        <is>
          <t>LINE-S03</t>
        </is>
      </c>
      <c r="F817" t="inlineStr">
        <is>
          <t>改善前</t>
        </is>
      </c>
      <c r="G817" s="57" t="n">
        <v>45964</v>
      </c>
      <c r="H817" t="inlineStr">
        <is>
          <t>音频模组系列</t>
        </is>
      </c>
      <c r="I817" t="inlineStr">
        <is>
          <t>KK250</t>
        </is>
      </c>
      <c r="J817" t="inlineStr">
        <is>
          <t>MATERIALS</t>
        </is>
      </c>
      <c r="K817" t="inlineStr">
        <is>
          <t>Unplanned</t>
        </is>
      </c>
      <c r="L817" t="inlineStr">
        <is>
          <t>SILO</t>
        </is>
      </c>
      <c r="M817" t="inlineStr">
        <is>
          <t>供料系统</t>
        </is>
      </c>
      <c r="N817" t="inlineStr">
        <is>
          <t>MATERIAL STARVATION</t>
        </is>
      </c>
      <c r="O817" s="59" t="n">
        <v>45964.57013888889</v>
      </c>
      <c r="P817" s="59" t="n">
        <v>45964.57881944445</v>
      </c>
      <c r="Q817" s="60" t="n">
        <v>12.5</v>
      </c>
      <c r="R817" s="60" t="n">
        <v>1.0613</v>
      </c>
      <c r="S817" t="inlineStr">
        <is>
          <t>团队模拟数据（基于公开单线数据派生）</t>
        </is>
      </c>
      <c r="T817" t="inlineStr">
        <is>
          <t>SIM-v2.2-20260807-20260804</t>
        </is>
      </c>
      <c r="U817" t="inlineStr">
        <is>
          <t>https://zenodo.org/records/17855209</t>
        </is>
      </c>
      <c r="V817" t="inlineStr">
        <is>
          <t>LINE-S03-PRE-20251103</t>
        </is>
      </c>
      <c r="W817" t="inlineStr">
        <is>
          <t>已关联</t>
        </is>
      </c>
      <c r="X817" t="inlineStr">
        <is>
          <t>按班次口径判断</t>
        </is>
      </c>
      <c r="Z817" t="inlineStr">
        <is>
          <t>否</t>
        </is>
      </c>
    </row>
    <row r="818">
      <c r="A818" t="inlineStr">
        <is>
          <t>SIM-STOP-00817</t>
        </is>
      </c>
      <c r="B818" t="inlineStr">
        <is>
          <t>STOP-PRE-00273</t>
        </is>
      </c>
      <c r="C818" t="inlineStr">
        <is>
          <t>LINE-S01-PRE-20251103</t>
        </is>
      </c>
      <c r="D818" t="inlineStr">
        <is>
          <t>SHIFT-PRE-20251103</t>
        </is>
      </c>
      <c r="E818" t="inlineStr">
        <is>
          <t>LINE-S01</t>
        </is>
      </c>
      <c r="F818" t="inlineStr">
        <is>
          <t>改善前</t>
        </is>
      </c>
      <c r="G818" s="57" t="n">
        <v>45964</v>
      </c>
      <c r="H818" t="inlineStr">
        <is>
          <t>智能终端系列</t>
        </is>
      </c>
      <c r="I818" t="inlineStr">
        <is>
          <t>KK250</t>
        </is>
      </c>
      <c r="J818" t="inlineStr">
        <is>
          <t>MATERIALS</t>
        </is>
      </c>
      <c r="K818" t="inlineStr">
        <is>
          <t>Unplanned</t>
        </is>
      </c>
      <c r="L818" t="inlineStr">
        <is>
          <t>EXTRUDER PRESS</t>
        </is>
      </c>
      <c r="M818" t="inlineStr">
        <is>
          <t>主加工工位</t>
        </is>
      </c>
      <c r="N818" t="inlineStr">
        <is>
          <t>WATER SHORTAGE</t>
        </is>
      </c>
      <c r="O818" s="59" t="n">
        <v>45964.57777777778</v>
      </c>
      <c r="P818" s="59" t="n">
        <v>45964.58034722223</v>
      </c>
      <c r="Q818" s="60" t="n">
        <v>3.7</v>
      </c>
      <c r="R818" s="60" t="n">
        <v>0.8575</v>
      </c>
      <c r="S818" t="inlineStr">
        <is>
          <t>团队模拟数据（基于公开单线数据派生）</t>
        </is>
      </c>
      <c r="T818" t="inlineStr">
        <is>
          <t>SIM-v2.2-20260807-20260804</t>
        </is>
      </c>
      <c r="U818" t="inlineStr">
        <is>
          <t>https://zenodo.org/records/17855209</t>
        </is>
      </c>
      <c r="V818" t="inlineStr">
        <is>
          <t>LINE-S01-PRE-20251103</t>
        </is>
      </c>
      <c r="W818" t="inlineStr">
        <is>
          <t>已关联</t>
        </is>
      </c>
      <c r="X818" t="inlineStr">
        <is>
          <t>按班次口径判断</t>
        </is>
      </c>
      <c r="Z818" t="inlineStr">
        <is>
          <t>否</t>
        </is>
      </c>
    </row>
    <row r="819">
      <c r="A819" t="inlineStr">
        <is>
          <t>SIM-STOP-00818</t>
        </is>
      </c>
      <c r="B819" t="inlineStr">
        <is>
          <t>STOP-PRE-00273</t>
        </is>
      </c>
      <c r="C819" t="inlineStr">
        <is>
          <t>LINE-S02-PRE-20251103</t>
        </is>
      </c>
      <c r="D819" t="inlineStr">
        <is>
          <t>SHIFT-PRE-20251103</t>
        </is>
      </c>
      <c r="E819" t="inlineStr">
        <is>
          <t>LINE-S02</t>
        </is>
      </c>
      <c r="F819" t="inlineStr">
        <is>
          <t>改善前</t>
        </is>
      </c>
      <c r="G819" s="57" t="n">
        <v>45964</v>
      </c>
      <c r="H819" t="inlineStr">
        <is>
          <t>视觉设备系列</t>
        </is>
      </c>
      <c r="I819" t="inlineStr">
        <is>
          <t>KK250</t>
        </is>
      </c>
      <c r="J819" t="inlineStr">
        <is>
          <t>MATERIALS</t>
        </is>
      </c>
      <c r="K819" t="inlineStr">
        <is>
          <t>Unplanned</t>
        </is>
      </c>
      <c r="L819" t="inlineStr">
        <is>
          <t>EXTRUDER PRESS</t>
        </is>
      </c>
      <c r="M819" t="inlineStr">
        <is>
          <t>主加工工位</t>
        </is>
      </c>
      <c r="N819" t="inlineStr">
        <is>
          <t>WATER SHORTAGE</t>
        </is>
      </c>
      <c r="O819" s="59" t="n">
        <v>45964.59166666667</v>
      </c>
      <c r="P819" s="59" t="n">
        <v>45964.596875</v>
      </c>
      <c r="Q819" s="60" t="n">
        <v>7.5</v>
      </c>
      <c r="R819" s="60" t="n">
        <v>1.7438</v>
      </c>
      <c r="S819" t="inlineStr">
        <is>
          <t>团队模拟数据（基于公开单线数据派生）</t>
        </is>
      </c>
      <c r="T819" t="inlineStr">
        <is>
          <t>SIM-v2.2-20260807-20260804</t>
        </is>
      </c>
      <c r="U819" t="inlineStr">
        <is>
          <t>https://zenodo.org/records/17855209</t>
        </is>
      </c>
      <c r="V819" t="inlineStr">
        <is>
          <t>LINE-S02-PRE-20251103</t>
        </is>
      </c>
      <c r="W819" t="inlineStr">
        <is>
          <t>已关联</t>
        </is>
      </c>
      <c r="X819" t="inlineStr">
        <is>
          <t>按班次口径判断</t>
        </is>
      </c>
      <c r="Z819" t="inlineStr">
        <is>
          <t>否</t>
        </is>
      </c>
    </row>
    <row r="820">
      <c r="A820" t="inlineStr">
        <is>
          <t>SIM-STOP-00819</t>
        </is>
      </c>
      <c r="B820" t="inlineStr">
        <is>
          <t>STOP-PRE-00273</t>
        </is>
      </c>
      <c r="C820" t="inlineStr">
        <is>
          <t>LINE-S03-PRE-20251103</t>
        </is>
      </c>
      <c r="D820" t="inlineStr">
        <is>
          <t>SHIFT-PRE-20251103</t>
        </is>
      </c>
      <c r="E820" t="inlineStr">
        <is>
          <t>LINE-S03</t>
        </is>
      </c>
      <c r="F820" t="inlineStr">
        <is>
          <t>改善前</t>
        </is>
      </c>
      <c r="G820" s="57" t="n">
        <v>45964</v>
      </c>
      <c r="H820" t="inlineStr">
        <is>
          <t>音频模组系列</t>
        </is>
      </c>
      <c r="I820" t="inlineStr">
        <is>
          <t>KK250</t>
        </is>
      </c>
      <c r="J820" t="inlineStr">
        <is>
          <t>MATERIALS</t>
        </is>
      </c>
      <c r="K820" t="inlineStr">
        <is>
          <t>Unplanned</t>
        </is>
      </c>
      <c r="L820" t="inlineStr">
        <is>
          <t>EXTRUDER PRESS</t>
        </is>
      </c>
      <c r="M820" t="inlineStr">
        <is>
          <t>主加工工位</t>
        </is>
      </c>
      <c r="N820" t="inlineStr">
        <is>
          <t>WATER SHORTAGE</t>
        </is>
      </c>
      <c r="O820" s="59" t="n">
        <v>45964.60555555556</v>
      </c>
      <c r="P820" s="59" t="n">
        <v>45964.60888888889</v>
      </c>
      <c r="Q820" s="60" t="n">
        <v>4.8</v>
      </c>
      <c r="R820" s="60" t="n">
        <v>1.1048</v>
      </c>
      <c r="S820" t="inlineStr">
        <is>
          <t>团队模拟数据（基于公开单线数据派生）</t>
        </is>
      </c>
      <c r="T820" t="inlineStr">
        <is>
          <t>SIM-v2.2-20260807-20260804</t>
        </is>
      </c>
      <c r="U820" t="inlineStr">
        <is>
          <t>https://zenodo.org/records/17855209</t>
        </is>
      </c>
      <c r="V820" t="inlineStr">
        <is>
          <t>LINE-S03-PRE-20251103</t>
        </is>
      </c>
      <c r="W820" t="inlineStr">
        <is>
          <t>已关联</t>
        </is>
      </c>
      <c r="X820" t="inlineStr">
        <is>
          <t>按班次口径判断</t>
        </is>
      </c>
      <c r="Z820" t="inlineStr">
        <is>
          <t>否</t>
        </is>
      </c>
    </row>
    <row r="821">
      <c r="A821" t="inlineStr">
        <is>
          <t>SIM-STOP-00820</t>
        </is>
      </c>
      <c r="B821" t="inlineStr">
        <is>
          <t>STOP-PRE-00274</t>
        </is>
      </c>
      <c r="C821" t="inlineStr">
        <is>
          <t>LINE-S01-PRE-20251103</t>
        </is>
      </c>
      <c r="D821" t="inlineStr">
        <is>
          <t>SHIFT-PRE-20251103</t>
        </is>
      </c>
      <c r="E821" t="inlineStr">
        <is>
          <t>LINE-S01</t>
        </is>
      </c>
      <c r="F821" t="inlineStr">
        <is>
          <t>改善前</t>
        </is>
      </c>
      <c r="G821" s="57" t="n">
        <v>45964</v>
      </c>
      <c r="H821" t="inlineStr">
        <is>
          <t>智能终端系列</t>
        </is>
      </c>
      <c r="I821" t="inlineStr">
        <is>
          <t>KK200-1</t>
        </is>
      </c>
      <c r="J821" t="inlineStr">
        <is>
          <t>SETUPS-CHANGEOVERS</t>
        </is>
      </c>
      <c r="K821" t="inlineStr">
        <is>
          <t>Planned - Included in OEE</t>
        </is>
      </c>
      <c r="L821" t="inlineStr">
        <is>
          <t>EXTRUDER PRESS</t>
        </is>
      </c>
      <c r="M821" t="inlineStr">
        <is>
          <t>主加工工位</t>
        </is>
      </c>
      <c r="N821" t="inlineStr">
        <is>
          <t>MATERIAL CHANGEOVER</t>
        </is>
      </c>
      <c r="O821" s="59" t="n">
        <v>45964.59166666667</v>
      </c>
      <c r="P821" s="59" t="n">
        <v>45964.60097222222</v>
      </c>
      <c r="Q821" s="60" t="n">
        <v>13.4</v>
      </c>
      <c r="R821" s="60" t="n">
        <v>0.9711</v>
      </c>
      <c r="S821" t="inlineStr">
        <is>
          <t>团队模拟数据（基于公开单线数据派生）</t>
        </is>
      </c>
      <c r="T821" t="inlineStr">
        <is>
          <t>SIM-v2.2-20260807-20260804</t>
        </is>
      </c>
      <c r="U821" t="inlineStr">
        <is>
          <t>https://zenodo.org/records/17855209</t>
        </is>
      </c>
      <c r="V821" t="inlineStr">
        <is>
          <t>LINE-S01-PRE-20251103</t>
        </is>
      </c>
      <c r="W821" t="inlineStr">
        <is>
          <t>已关联</t>
        </is>
      </c>
      <c r="X821" t="inlineStr">
        <is>
          <t>按班次口径判断</t>
        </is>
      </c>
      <c r="Z821" t="inlineStr">
        <is>
          <t>是</t>
        </is>
      </c>
      <c r="AA821">
        <f>IFERROR(VLOOKUP(N821,'18_换产标准_模拟'!$B$2:$F$4,3,FALSE),"")</f>
        <v/>
      </c>
      <c r="AB821">
        <f>IFERROR(MAX(Q821-AA821,0),"")</f>
        <v/>
      </c>
      <c r="AC821">
        <f>IFERROR(IF(AB821=0,"达标",IF(AB821&lt;=VLOOKUP(N821,'18_换产标准_模拟'!$B$2:$F$4,4,FALSE)-VLOOKUP(N821,'18_换产标准_模拟'!$B$2:$F$4,3,FALSE),"轻微超时",IF(AB821&lt;=VLOOKUP(N821,'18_换产标准_模拟'!$B$2:$F$4,5,FALSE)-VLOOKUP(N821,'18_换产标准_模拟'!$B$2:$F$4,3,FALSE),"超时","严重超时"))),"")</f>
        <v/>
      </c>
      <c r="AD821">
        <f>IFERROR(INDEX('18_换产标准_模拟'!$A$2:$A$4,MATCH(N821,'18_换产标准_模拟'!$B$2:$B$4,0)),"")</f>
        <v/>
      </c>
      <c r="AE821" t="inlineStr">
        <is>
          <t>团队模拟数据</t>
        </is>
      </c>
    </row>
    <row r="822">
      <c r="A822" t="inlineStr">
        <is>
          <t>SIM-STOP-00821</t>
        </is>
      </c>
      <c r="B822" t="inlineStr">
        <is>
          <t>STOP-PRE-00274</t>
        </is>
      </c>
      <c r="C822" t="inlineStr">
        <is>
          <t>LINE-S02-PRE-20251103</t>
        </is>
      </c>
      <c r="D822" t="inlineStr">
        <is>
          <t>SHIFT-PRE-20251103</t>
        </is>
      </c>
      <c r="E822" t="inlineStr">
        <is>
          <t>LINE-S02</t>
        </is>
      </c>
      <c r="F822" t="inlineStr">
        <is>
          <t>改善前</t>
        </is>
      </c>
      <c r="G822" s="57" t="n">
        <v>45964</v>
      </c>
      <c r="H822" t="inlineStr">
        <is>
          <t>视觉设备系列</t>
        </is>
      </c>
      <c r="I822" t="inlineStr">
        <is>
          <t>KK200-1</t>
        </is>
      </c>
      <c r="J822" t="inlineStr">
        <is>
          <t>SETUPS-CHANGEOVERS</t>
        </is>
      </c>
      <c r="K822" t="inlineStr">
        <is>
          <t>Planned - Included in OEE</t>
        </is>
      </c>
      <c r="L822" t="inlineStr">
        <is>
          <t>EXTRUDER PRESS</t>
        </is>
      </c>
      <c r="M822" t="inlineStr">
        <is>
          <t>主加工工位</t>
        </is>
      </c>
      <c r="N822" t="inlineStr">
        <is>
          <t>MATERIAL CHANGEOVER</t>
        </is>
      </c>
      <c r="O822" s="59" t="n">
        <v>45964.60555555556</v>
      </c>
      <c r="P822" s="59" t="n">
        <v>45964.615</v>
      </c>
      <c r="Q822" s="60" t="n">
        <v>13.6</v>
      </c>
      <c r="R822" s="60" t="n">
        <v>0.986</v>
      </c>
      <c r="S822" t="inlineStr">
        <is>
          <t>团队模拟数据（基于公开单线数据派生）</t>
        </is>
      </c>
      <c r="T822" t="inlineStr">
        <is>
          <t>SIM-v2.2-20260807-20260804</t>
        </is>
      </c>
      <c r="U822" t="inlineStr">
        <is>
          <t>https://zenodo.org/records/17855209</t>
        </is>
      </c>
      <c r="V822" t="inlineStr">
        <is>
          <t>LINE-S02-PRE-20251103</t>
        </is>
      </c>
      <c r="W822" t="inlineStr">
        <is>
          <t>已关联</t>
        </is>
      </c>
      <c r="X822" t="inlineStr">
        <is>
          <t>按班次口径判断</t>
        </is>
      </c>
      <c r="Z822" t="inlineStr">
        <is>
          <t>是</t>
        </is>
      </c>
      <c r="AA822">
        <f>IFERROR(VLOOKUP(N822,'18_换产标准_模拟'!$B$2:$F$4,3,FALSE),"")</f>
        <v/>
      </c>
      <c r="AB822">
        <f>IFERROR(MAX(Q822-AA822,0),"")</f>
        <v/>
      </c>
      <c r="AC822">
        <f>IFERROR(IF(AB822=0,"达标",IF(AB822&lt;=VLOOKUP(N822,'18_换产标准_模拟'!$B$2:$F$4,4,FALSE)-VLOOKUP(N822,'18_换产标准_模拟'!$B$2:$F$4,3,FALSE),"轻微超时",IF(AB822&lt;=VLOOKUP(N822,'18_换产标准_模拟'!$B$2:$F$4,5,FALSE)-VLOOKUP(N822,'18_换产标准_模拟'!$B$2:$F$4,3,FALSE),"超时","严重超时"))),"")</f>
        <v/>
      </c>
      <c r="AD822">
        <f>IFERROR(INDEX('18_换产标准_模拟'!$A$2:$A$4,MATCH(N822,'18_换产标准_模拟'!$B$2:$B$4,0)),"")</f>
        <v/>
      </c>
      <c r="AE822" t="inlineStr">
        <is>
          <t>团队模拟数据</t>
        </is>
      </c>
    </row>
    <row r="823">
      <c r="A823" t="inlineStr">
        <is>
          <t>SIM-STOP-00822</t>
        </is>
      </c>
      <c r="B823" t="inlineStr">
        <is>
          <t>STOP-PRE-00274</t>
        </is>
      </c>
      <c r="C823" t="inlineStr">
        <is>
          <t>LINE-S03-PRE-20251103</t>
        </is>
      </c>
      <c r="D823" t="inlineStr">
        <is>
          <t>SHIFT-PRE-20251103</t>
        </is>
      </c>
      <c r="E823" t="inlineStr">
        <is>
          <t>LINE-S03</t>
        </is>
      </c>
      <c r="F823" t="inlineStr">
        <is>
          <t>改善前</t>
        </is>
      </c>
      <c r="G823" s="57" t="n">
        <v>45964</v>
      </c>
      <c r="H823" t="inlineStr">
        <is>
          <t>音频模组系列</t>
        </is>
      </c>
      <c r="I823" t="inlineStr">
        <is>
          <t>KK200-1</t>
        </is>
      </c>
      <c r="J823" t="inlineStr">
        <is>
          <t>SETUPS-CHANGEOVERS</t>
        </is>
      </c>
      <c r="K823" t="inlineStr">
        <is>
          <t>Planned - Included in OEE</t>
        </is>
      </c>
      <c r="L823" t="inlineStr">
        <is>
          <t>EXTRUDER PRESS</t>
        </is>
      </c>
      <c r="M823" t="inlineStr">
        <is>
          <t>主加工工位</t>
        </is>
      </c>
      <c r="N823" t="inlineStr">
        <is>
          <t>MATERIAL CHANGEOVER</t>
        </is>
      </c>
      <c r="O823" s="59" t="n">
        <v>45964.61944444444</v>
      </c>
      <c r="P823" s="59" t="n">
        <v>45964.62930555556</v>
      </c>
      <c r="Q823" s="60" t="n">
        <v>14.2</v>
      </c>
      <c r="R823" s="60" t="n">
        <v>1.0278</v>
      </c>
      <c r="S823" t="inlineStr">
        <is>
          <t>团队模拟数据（基于公开单线数据派生）</t>
        </is>
      </c>
      <c r="T823" t="inlineStr">
        <is>
          <t>SIM-v2.2-20260807-20260804</t>
        </is>
      </c>
      <c r="U823" t="inlineStr">
        <is>
          <t>https://zenodo.org/records/17855209</t>
        </is>
      </c>
      <c r="V823" t="inlineStr">
        <is>
          <t>LINE-S03-PRE-20251103</t>
        </is>
      </c>
      <c r="W823" t="inlineStr">
        <is>
          <t>已关联</t>
        </is>
      </c>
      <c r="X823" t="inlineStr">
        <is>
          <t>按班次口径判断</t>
        </is>
      </c>
      <c r="Z823" t="inlineStr">
        <is>
          <t>是</t>
        </is>
      </c>
      <c r="AA823">
        <f>IFERROR(VLOOKUP(N823,'18_换产标准_模拟'!$B$2:$F$4,3,FALSE),"")</f>
        <v/>
      </c>
      <c r="AB823">
        <f>IFERROR(MAX(Q823-AA823,0),"")</f>
        <v/>
      </c>
      <c r="AC823">
        <f>IFERROR(IF(AB823=0,"达标",IF(AB823&lt;=VLOOKUP(N823,'18_换产标准_模拟'!$B$2:$F$4,4,FALSE)-VLOOKUP(N823,'18_换产标准_模拟'!$B$2:$F$4,3,FALSE),"轻微超时",IF(AB823&lt;=VLOOKUP(N823,'18_换产标准_模拟'!$B$2:$F$4,5,FALSE)-VLOOKUP(N823,'18_换产标准_模拟'!$B$2:$F$4,3,FALSE),"超时","严重超时"))),"")</f>
        <v/>
      </c>
      <c r="AD823">
        <f>IFERROR(INDEX('18_换产标准_模拟'!$A$2:$A$4,MATCH(N823,'18_换产标准_模拟'!$B$2:$B$4,0)),"")</f>
        <v/>
      </c>
      <c r="AE823" t="inlineStr">
        <is>
          <t>团队模拟数据</t>
        </is>
      </c>
    </row>
    <row r="824">
      <c r="A824" t="inlineStr">
        <is>
          <t>SIM-STOP-00823</t>
        </is>
      </c>
      <c r="B824" t="inlineStr">
        <is>
          <t>STOP-PRE-00275</t>
        </is>
      </c>
      <c r="C824" t="inlineStr">
        <is>
          <t>LINE-S01-PRE-20251103</t>
        </is>
      </c>
      <c r="D824" t="inlineStr">
        <is>
          <t>SHIFT-PRE-20251103</t>
        </is>
      </c>
      <c r="E824" t="inlineStr">
        <is>
          <t>LINE-S01</t>
        </is>
      </c>
      <c r="F824" t="inlineStr">
        <is>
          <t>改善前</t>
        </is>
      </c>
      <c r="G824" s="57" t="n">
        <v>45964</v>
      </c>
      <c r="H824" t="inlineStr">
        <is>
          <t>智能终端系列</t>
        </is>
      </c>
      <c r="I824" t="inlineStr">
        <is>
          <t>KK200-1</t>
        </is>
      </c>
      <c r="J824" t="inlineStr">
        <is>
          <t>MATERIALS</t>
        </is>
      </c>
      <c r="K824" t="inlineStr">
        <is>
          <t>Unplanned</t>
        </is>
      </c>
      <c r="L824" t="inlineStr">
        <is>
          <t>DRYER</t>
        </is>
      </c>
      <c r="M824" t="inlineStr">
        <is>
          <t>烘干/固化工位</t>
        </is>
      </c>
      <c r="N824" t="inlineStr">
        <is>
          <t>RACKS</t>
        </is>
      </c>
      <c r="O824" s="59" t="n">
        <v>45964.62222222222</v>
      </c>
      <c r="P824" s="59" t="n">
        <v>45964.62833333333</v>
      </c>
      <c r="Q824" s="60" t="n">
        <v>8.800000000000001</v>
      </c>
      <c r="R824" s="60" t="n">
        <v>0.9261</v>
      </c>
      <c r="S824" t="inlineStr">
        <is>
          <t>团队模拟数据（基于公开单线数据派生）</t>
        </is>
      </c>
      <c r="T824" t="inlineStr">
        <is>
          <t>SIM-v2.2-20260807-20260804</t>
        </is>
      </c>
      <c r="U824" t="inlineStr">
        <is>
          <t>https://zenodo.org/records/17855209</t>
        </is>
      </c>
      <c r="V824" t="inlineStr">
        <is>
          <t>LINE-S01-PRE-20251103</t>
        </is>
      </c>
      <c r="W824" t="inlineStr">
        <is>
          <t>已关联</t>
        </is>
      </c>
      <c r="X824" t="inlineStr">
        <is>
          <t>按班次口径判断</t>
        </is>
      </c>
      <c r="Z824" t="inlineStr">
        <is>
          <t>否</t>
        </is>
      </c>
    </row>
    <row r="825">
      <c r="A825" t="inlineStr">
        <is>
          <t>SIM-STOP-00824</t>
        </is>
      </c>
      <c r="B825" t="inlineStr">
        <is>
          <t>STOP-PRE-00275</t>
        </is>
      </c>
      <c r="C825" t="inlineStr">
        <is>
          <t>LINE-S02-PRE-20251103</t>
        </is>
      </c>
      <c r="D825" t="inlineStr">
        <is>
          <t>SHIFT-PRE-20251103</t>
        </is>
      </c>
      <c r="E825" t="inlineStr">
        <is>
          <t>LINE-S02</t>
        </is>
      </c>
      <c r="F825" t="inlineStr">
        <is>
          <t>改善前</t>
        </is>
      </c>
      <c r="G825" s="57" t="n">
        <v>45964</v>
      </c>
      <c r="H825" t="inlineStr">
        <is>
          <t>视觉设备系列</t>
        </is>
      </c>
      <c r="I825" t="inlineStr">
        <is>
          <t>KK200-1</t>
        </is>
      </c>
      <c r="J825" t="inlineStr">
        <is>
          <t>MATERIALS</t>
        </is>
      </c>
      <c r="K825" t="inlineStr">
        <is>
          <t>Unplanned</t>
        </is>
      </c>
      <c r="L825" t="inlineStr">
        <is>
          <t>DRYER</t>
        </is>
      </c>
      <c r="M825" t="inlineStr">
        <is>
          <t>烘干/固化工位</t>
        </is>
      </c>
      <c r="N825" t="inlineStr">
        <is>
          <t>RACKS</t>
        </is>
      </c>
      <c r="O825" s="59" t="n">
        <v>45964.63611111111</v>
      </c>
      <c r="P825" s="59" t="n">
        <v>45964.64506944444</v>
      </c>
      <c r="Q825" s="60" t="n">
        <v>12.9</v>
      </c>
      <c r="R825" s="60" t="n">
        <v>1.3575</v>
      </c>
      <c r="S825" t="inlineStr">
        <is>
          <t>团队模拟数据（基于公开单线数据派生）</t>
        </is>
      </c>
      <c r="T825" t="inlineStr">
        <is>
          <t>SIM-v2.2-20260807-20260804</t>
        </is>
      </c>
      <c r="U825" t="inlineStr">
        <is>
          <t>https://zenodo.org/records/17855209</t>
        </is>
      </c>
      <c r="V825" t="inlineStr">
        <is>
          <t>LINE-S02-PRE-20251103</t>
        </is>
      </c>
      <c r="W825" t="inlineStr">
        <is>
          <t>已关联</t>
        </is>
      </c>
      <c r="X825" t="inlineStr">
        <is>
          <t>按班次口径判断</t>
        </is>
      </c>
      <c r="Z825" t="inlineStr">
        <is>
          <t>否</t>
        </is>
      </c>
    </row>
    <row r="826">
      <c r="A826" t="inlineStr">
        <is>
          <t>SIM-STOP-00825</t>
        </is>
      </c>
      <c r="B826" t="inlineStr">
        <is>
          <t>STOP-PRE-00275</t>
        </is>
      </c>
      <c r="C826" t="inlineStr">
        <is>
          <t>LINE-S03-PRE-20251103</t>
        </is>
      </c>
      <c r="D826" t="inlineStr">
        <is>
          <t>SHIFT-PRE-20251103</t>
        </is>
      </c>
      <c r="E826" t="inlineStr">
        <is>
          <t>LINE-S03</t>
        </is>
      </c>
      <c r="F826" t="inlineStr">
        <is>
          <t>改善前</t>
        </is>
      </c>
      <c r="G826" s="57" t="n">
        <v>45964</v>
      </c>
      <c r="H826" t="inlineStr">
        <is>
          <t>音频模组系列</t>
        </is>
      </c>
      <c r="I826" t="inlineStr">
        <is>
          <t>KK200-1</t>
        </is>
      </c>
      <c r="J826" t="inlineStr">
        <is>
          <t>MATERIALS</t>
        </is>
      </c>
      <c r="K826" t="inlineStr">
        <is>
          <t>Unplanned</t>
        </is>
      </c>
      <c r="L826" t="inlineStr">
        <is>
          <t>DRYER</t>
        </is>
      </c>
      <c r="M826" t="inlineStr">
        <is>
          <t>烘干/固化工位</t>
        </is>
      </c>
      <c r="N826" t="inlineStr">
        <is>
          <t>RACKS</t>
        </is>
      </c>
      <c r="O826" s="59" t="n">
        <v>45964.65</v>
      </c>
      <c r="P826" s="59" t="n">
        <v>45964.65708333333</v>
      </c>
      <c r="Q826" s="60" t="n">
        <v>10.2</v>
      </c>
      <c r="R826" s="60" t="n">
        <v>1.0738</v>
      </c>
      <c r="S826" t="inlineStr">
        <is>
          <t>团队模拟数据（基于公开单线数据派生）</t>
        </is>
      </c>
      <c r="T826" t="inlineStr">
        <is>
          <t>SIM-v2.2-20260807-20260804</t>
        </is>
      </c>
      <c r="U826" t="inlineStr">
        <is>
          <t>https://zenodo.org/records/17855209</t>
        </is>
      </c>
      <c r="V826" t="inlineStr">
        <is>
          <t>LINE-S03-PRE-20251103</t>
        </is>
      </c>
      <c r="W826" t="inlineStr">
        <is>
          <t>已关联</t>
        </is>
      </c>
      <c r="X826" t="inlineStr">
        <is>
          <t>按班次口径判断</t>
        </is>
      </c>
      <c r="Z826" t="inlineStr">
        <is>
          <t>否</t>
        </is>
      </c>
    </row>
    <row r="827">
      <c r="A827" t="inlineStr">
        <is>
          <t>SIM-STOP-00826</t>
        </is>
      </c>
      <c r="B827" t="inlineStr">
        <is>
          <t>STOP-PRE-00276</t>
        </is>
      </c>
      <c r="C827" t="inlineStr">
        <is>
          <t>LINE-S01-PRE-20251103</t>
        </is>
      </c>
      <c r="D827" t="inlineStr">
        <is>
          <t>SHIFT-PRE-20251103</t>
        </is>
      </c>
      <c r="E827" t="inlineStr">
        <is>
          <t>LINE-S01</t>
        </is>
      </c>
      <c r="F827" t="inlineStr">
        <is>
          <t>改善前</t>
        </is>
      </c>
      <c r="G827" s="57" t="n">
        <v>45964</v>
      </c>
      <c r="H827" t="inlineStr">
        <is>
          <t>智能终端系列</t>
        </is>
      </c>
      <c r="I827" t="inlineStr">
        <is>
          <t>KK200-1</t>
        </is>
      </c>
      <c r="J827" t="inlineStr">
        <is>
          <t>MATERIALS</t>
        </is>
      </c>
      <c r="K827" t="inlineStr">
        <is>
          <t>Unplanned</t>
        </is>
      </c>
      <c r="L827" t="inlineStr">
        <is>
          <t>DRYER</t>
        </is>
      </c>
      <c r="M827" t="inlineStr">
        <is>
          <t>烘干/固化工位</t>
        </is>
      </c>
      <c r="N827" t="inlineStr">
        <is>
          <t>RACKS</t>
        </is>
      </c>
      <c r="O827" s="59" t="n">
        <v>45964.63472222222</v>
      </c>
      <c r="P827" s="59" t="n">
        <v>45964.64180555556</v>
      </c>
      <c r="Q827" s="60" t="n">
        <v>10.2</v>
      </c>
      <c r="R827" s="60" t="n">
        <v>0.8673</v>
      </c>
      <c r="S827" t="inlineStr">
        <is>
          <t>团队模拟数据（基于公开单线数据派生）</t>
        </is>
      </c>
      <c r="T827" t="inlineStr">
        <is>
          <t>SIM-v2.2-20260807-20260804</t>
        </is>
      </c>
      <c r="U827" t="inlineStr">
        <is>
          <t>https://zenodo.org/records/17855209</t>
        </is>
      </c>
      <c r="V827" t="inlineStr">
        <is>
          <t>LINE-S01-PRE-20251103</t>
        </is>
      </c>
      <c r="W827" t="inlineStr">
        <is>
          <t>已关联</t>
        </is>
      </c>
      <c r="X827" t="inlineStr">
        <is>
          <t>按班次口径判断</t>
        </is>
      </c>
      <c r="Z827" t="inlineStr">
        <is>
          <t>否</t>
        </is>
      </c>
    </row>
    <row r="828">
      <c r="A828" t="inlineStr">
        <is>
          <t>SIM-STOP-00827</t>
        </is>
      </c>
      <c r="B828" t="inlineStr">
        <is>
          <t>STOP-PRE-00276</t>
        </is>
      </c>
      <c r="C828" t="inlineStr">
        <is>
          <t>LINE-S02-PRE-20251103</t>
        </is>
      </c>
      <c r="D828" t="inlineStr">
        <is>
          <t>SHIFT-PRE-20251103</t>
        </is>
      </c>
      <c r="E828" t="inlineStr">
        <is>
          <t>LINE-S02</t>
        </is>
      </c>
      <c r="F828" t="inlineStr">
        <is>
          <t>改善前</t>
        </is>
      </c>
      <c r="G828" s="57" t="n">
        <v>45964</v>
      </c>
      <c r="H828" t="inlineStr">
        <is>
          <t>视觉设备系列</t>
        </is>
      </c>
      <c r="I828" t="inlineStr">
        <is>
          <t>KK200-1</t>
        </is>
      </c>
      <c r="J828" t="inlineStr">
        <is>
          <t>MATERIALS</t>
        </is>
      </c>
      <c r="K828" t="inlineStr">
        <is>
          <t>Unplanned</t>
        </is>
      </c>
      <c r="L828" t="inlineStr">
        <is>
          <t>DRYER</t>
        </is>
      </c>
      <c r="M828" t="inlineStr">
        <is>
          <t>烘干/固化工位</t>
        </is>
      </c>
      <c r="N828" t="inlineStr">
        <is>
          <t>RACKS</t>
        </is>
      </c>
      <c r="O828" s="59" t="n">
        <v>45964.64861111111</v>
      </c>
      <c r="P828" s="59" t="n">
        <v>45964.66013888889</v>
      </c>
      <c r="Q828" s="60" t="n">
        <v>16.6</v>
      </c>
      <c r="R828" s="60" t="n">
        <v>1.41</v>
      </c>
      <c r="S828" t="inlineStr">
        <is>
          <t>团队模拟数据（基于公开单线数据派生）</t>
        </is>
      </c>
      <c r="T828" t="inlineStr">
        <is>
          <t>SIM-v2.2-20260807-20260804</t>
        </is>
      </c>
      <c r="U828" t="inlineStr">
        <is>
          <t>https://zenodo.org/records/17855209</t>
        </is>
      </c>
      <c r="V828" t="inlineStr">
        <is>
          <t>LINE-S02-PRE-20251103</t>
        </is>
      </c>
      <c r="W828" t="inlineStr">
        <is>
          <t>已关联</t>
        </is>
      </c>
      <c r="X828" t="inlineStr">
        <is>
          <t>按班次口径判断</t>
        </is>
      </c>
      <c r="Z828" t="inlineStr">
        <is>
          <t>否</t>
        </is>
      </c>
    </row>
    <row r="829">
      <c r="A829" t="inlineStr">
        <is>
          <t>SIM-STOP-00828</t>
        </is>
      </c>
      <c r="B829" t="inlineStr">
        <is>
          <t>STOP-PRE-00276</t>
        </is>
      </c>
      <c r="C829" t="inlineStr">
        <is>
          <t>LINE-S03-PRE-20251103</t>
        </is>
      </c>
      <c r="D829" t="inlineStr">
        <is>
          <t>SHIFT-PRE-20251103</t>
        </is>
      </c>
      <c r="E829" t="inlineStr">
        <is>
          <t>LINE-S03</t>
        </is>
      </c>
      <c r="F829" t="inlineStr">
        <is>
          <t>改善前</t>
        </is>
      </c>
      <c r="G829" s="57" t="n">
        <v>45964</v>
      </c>
      <c r="H829" t="inlineStr">
        <is>
          <t>音频模组系列</t>
        </is>
      </c>
      <c r="I829" t="inlineStr">
        <is>
          <t>KK200-1</t>
        </is>
      </c>
      <c r="J829" t="inlineStr">
        <is>
          <t>MATERIALS</t>
        </is>
      </c>
      <c r="K829" t="inlineStr">
        <is>
          <t>Unplanned</t>
        </is>
      </c>
      <c r="L829" t="inlineStr">
        <is>
          <t>DRYER</t>
        </is>
      </c>
      <c r="M829" t="inlineStr">
        <is>
          <t>烘干/固化工位</t>
        </is>
      </c>
      <c r="N829" t="inlineStr">
        <is>
          <t>RACKS</t>
        </is>
      </c>
      <c r="O829" s="59" t="n">
        <v>45964.6625</v>
      </c>
      <c r="P829" s="59" t="n">
        <v>45964.67166666667</v>
      </c>
      <c r="Q829" s="60" t="n">
        <v>13.2</v>
      </c>
      <c r="R829" s="60" t="n">
        <v>1.1172</v>
      </c>
      <c r="S829" t="inlineStr">
        <is>
          <t>团队模拟数据（基于公开单线数据派生）</t>
        </is>
      </c>
      <c r="T829" t="inlineStr">
        <is>
          <t>SIM-v2.2-20260807-20260804</t>
        </is>
      </c>
      <c r="U829" t="inlineStr">
        <is>
          <t>https://zenodo.org/records/17855209</t>
        </is>
      </c>
      <c r="V829" t="inlineStr">
        <is>
          <t>LINE-S03-PRE-20251103</t>
        </is>
      </c>
      <c r="W829" t="inlineStr">
        <is>
          <t>已关联</t>
        </is>
      </c>
      <c r="X829" t="inlineStr">
        <is>
          <t>按班次口径判断</t>
        </is>
      </c>
      <c r="Z829" t="inlineStr">
        <is>
          <t>否</t>
        </is>
      </c>
    </row>
    <row r="830">
      <c r="A830" t="inlineStr">
        <is>
          <t>SIM-STOP-00829</t>
        </is>
      </c>
      <c r="B830" t="inlineStr">
        <is>
          <t>STOP-PRE-00277</t>
        </is>
      </c>
      <c r="C830" t="inlineStr">
        <is>
          <t>LINE-S01-PRE-20251103</t>
        </is>
      </c>
      <c r="D830" t="inlineStr">
        <is>
          <t>SHIFT-PRE-20251103</t>
        </is>
      </c>
      <c r="E830" t="inlineStr">
        <is>
          <t>LINE-S01</t>
        </is>
      </c>
      <c r="F830" t="inlineStr">
        <is>
          <t>改善前</t>
        </is>
      </c>
      <c r="G830" s="57" t="n">
        <v>45964</v>
      </c>
      <c r="H830" t="inlineStr">
        <is>
          <t>智能终端系列</t>
        </is>
      </c>
      <c r="I830" t="inlineStr">
        <is>
          <t>KK200-1</t>
        </is>
      </c>
      <c r="J830" t="inlineStr">
        <is>
          <t>OPERATIONAL</t>
        </is>
      </c>
      <c r="K830" t="inlineStr">
        <is>
          <t>Planned - Included in OEE</t>
        </is>
      </c>
      <c r="L830" t="inlineStr">
        <is>
          <t>EXTRUDER PRESS</t>
        </is>
      </c>
      <c r="M830" t="inlineStr">
        <is>
          <t>主加工工位</t>
        </is>
      </c>
      <c r="N830" t="inlineStr">
        <is>
          <t>CLEANING</t>
        </is>
      </c>
      <c r="O830" s="59" t="n">
        <v>45964.84027777778</v>
      </c>
      <c r="P830" s="59" t="n">
        <v>45964.85388888889</v>
      </c>
      <c r="Q830" s="60" t="n">
        <v>19.6</v>
      </c>
      <c r="R830" s="60" t="n">
        <v>0.9817</v>
      </c>
      <c r="S830" t="inlineStr">
        <is>
          <t>团队模拟数据（基于公开单线数据派生）</t>
        </is>
      </c>
      <c r="T830" t="inlineStr">
        <is>
          <t>SIM-v2.2-20260807-20260804</t>
        </is>
      </c>
      <c r="U830" t="inlineStr">
        <is>
          <t>https://zenodo.org/records/17855209</t>
        </is>
      </c>
      <c r="V830" t="inlineStr">
        <is>
          <t>LINE-S01-PRE-20251103</t>
        </is>
      </c>
      <c r="W830" t="inlineStr">
        <is>
          <t>已关联</t>
        </is>
      </c>
      <c r="X830" t="inlineStr">
        <is>
          <t>按班次口径判断</t>
        </is>
      </c>
      <c r="Z830" t="inlineStr">
        <is>
          <t>否</t>
        </is>
      </c>
    </row>
    <row r="831">
      <c r="A831" t="inlineStr">
        <is>
          <t>SIM-STOP-00830</t>
        </is>
      </c>
      <c r="B831" t="inlineStr">
        <is>
          <t>STOP-PRE-00277</t>
        </is>
      </c>
      <c r="C831" t="inlineStr">
        <is>
          <t>LINE-S02-PRE-20251103</t>
        </is>
      </c>
      <c r="D831" t="inlineStr">
        <is>
          <t>SHIFT-PRE-20251103</t>
        </is>
      </c>
      <c r="E831" t="inlineStr">
        <is>
          <t>LINE-S02</t>
        </is>
      </c>
      <c r="F831" t="inlineStr">
        <is>
          <t>改善前</t>
        </is>
      </c>
      <c r="G831" s="57" t="n">
        <v>45964</v>
      </c>
      <c r="H831" t="inlineStr">
        <is>
          <t>视觉设备系列</t>
        </is>
      </c>
      <c r="I831" t="inlineStr">
        <is>
          <t>KK200-1</t>
        </is>
      </c>
      <c r="J831" t="inlineStr">
        <is>
          <t>OPERATIONAL</t>
        </is>
      </c>
      <c r="K831" t="inlineStr">
        <is>
          <t>Planned - Included in OEE</t>
        </is>
      </c>
      <c r="L831" t="inlineStr">
        <is>
          <t>EXTRUDER PRESS</t>
        </is>
      </c>
      <c r="M831" t="inlineStr">
        <is>
          <t>主加工工位</t>
        </is>
      </c>
      <c r="N831" t="inlineStr">
        <is>
          <t>CLEANING</t>
        </is>
      </c>
      <c r="O831" s="59" t="n">
        <v>45964.85416666666</v>
      </c>
      <c r="P831" s="59" t="n">
        <v>45964.86798611111</v>
      </c>
      <c r="Q831" s="60" t="n">
        <v>19.9</v>
      </c>
      <c r="R831" s="60" t="n">
        <v>0.9973</v>
      </c>
      <c r="S831" t="inlineStr">
        <is>
          <t>团队模拟数据（基于公开单线数据派生）</t>
        </is>
      </c>
      <c r="T831" t="inlineStr">
        <is>
          <t>SIM-v2.2-20260807-20260804</t>
        </is>
      </c>
      <c r="U831" t="inlineStr">
        <is>
          <t>https://zenodo.org/records/17855209</t>
        </is>
      </c>
      <c r="V831" t="inlineStr">
        <is>
          <t>LINE-S02-PRE-20251103</t>
        </is>
      </c>
      <c r="W831" t="inlineStr">
        <is>
          <t>已关联</t>
        </is>
      </c>
      <c r="X831" t="inlineStr">
        <is>
          <t>按班次口径判断</t>
        </is>
      </c>
      <c r="Z831" t="inlineStr">
        <is>
          <t>否</t>
        </is>
      </c>
    </row>
    <row r="832">
      <c r="A832" t="inlineStr">
        <is>
          <t>SIM-STOP-00831</t>
        </is>
      </c>
      <c r="B832" t="inlineStr">
        <is>
          <t>STOP-PRE-00277</t>
        </is>
      </c>
      <c r="C832" t="inlineStr">
        <is>
          <t>LINE-S03-PRE-20251103</t>
        </is>
      </c>
      <c r="D832" t="inlineStr">
        <is>
          <t>SHIFT-PRE-20251103</t>
        </is>
      </c>
      <c r="E832" t="inlineStr">
        <is>
          <t>LINE-S03</t>
        </is>
      </c>
      <c r="F832" t="inlineStr">
        <is>
          <t>改善前</t>
        </is>
      </c>
      <c r="G832" s="57" t="n">
        <v>45964</v>
      </c>
      <c r="H832" t="inlineStr">
        <is>
          <t>音频模组系列</t>
        </is>
      </c>
      <c r="I832" t="inlineStr">
        <is>
          <t>KK200-1</t>
        </is>
      </c>
      <c r="J832" t="inlineStr">
        <is>
          <t>OPERATIONAL</t>
        </is>
      </c>
      <c r="K832" t="inlineStr">
        <is>
          <t>Planned - Included in OEE</t>
        </is>
      </c>
      <c r="L832" t="inlineStr">
        <is>
          <t>EXTRUDER PRESS</t>
        </is>
      </c>
      <c r="M832" t="inlineStr">
        <is>
          <t>主加工工位</t>
        </is>
      </c>
      <c r="N832" t="inlineStr">
        <is>
          <t>CLEANING</t>
        </is>
      </c>
      <c r="O832" s="59" t="n">
        <v>45964.86805555555</v>
      </c>
      <c r="P832" s="59" t="n">
        <v>45964.8825</v>
      </c>
      <c r="Q832" s="60" t="n">
        <v>20.8</v>
      </c>
      <c r="R832" s="60" t="n">
        <v>1.0389</v>
      </c>
      <c r="S832" t="inlineStr">
        <is>
          <t>团队模拟数据（基于公开单线数据派生）</t>
        </is>
      </c>
      <c r="T832" t="inlineStr">
        <is>
          <t>SIM-v2.2-20260807-20260804</t>
        </is>
      </c>
      <c r="U832" t="inlineStr">
        <is>
          <t>https://zenodo.org/records/17855209</t>
        </is>
      </c>
      <c r="V832" t="inlineStr">
        <is>
          <t>LINE-S03-PRE-20251103</t>
        </is>
      </c>
      <c r="W832" t="inlineStr">
        <is>
          <t>已关联</t>
        </is>
      </c>
      <c r="X832" t="inlineStr">
        <is>
          <t>按班次口径判断</t>
        </is>
      </c>
      <c r="Z832" t="inlineStr">
        <is>
          <t>否</t>
        </is>
      </c>
    </row>
    <row r="833">
      <c r="A833" t="inlineStr">
        <is>
          <t>SIM-STOP-00832</t>
        </is>
      </c>
      <c r="B833" t="inlineStr">
        <is>
          <t>STOP-PRE-00278</t>
        </is>
      </c>
      <c r="C833" t="inlineStr">
        <is>
          <t>LINE-S01-PRE-20251104</t>
        </is>
      </c>
      <c r="D833" t="inlineStr">
        <is>
          <t>SHIFT-PRE-20251104</t>
        </is>
      </c>
      <c r="E833" t="inlineStr">
        <is>
          <t>LINE-S01</t>
        </is>
      </c>
      <c r="F833" t="inlineStr">
        <is>
          <t>改善前</t>
        </is>
      </c>
      <c r="G833" s="57" t="n">
        <v>45965</v>
      </c>
      <c r="H833" t="inlineStr">
        <is>
          <t>智能终端系列</t>
        </is>
      </c>
      <c r="I833" t="inlineStr">
        <is>
          <t>KK200-1</t>
        </is>
      </c>
      <c r="J833" t="inlineStr">
        <is>
          <t>FAILURE</t>
        </is>
      </c>
      <c r="K833" t="inlineStr">
        <is>
          <t>Unplanned</t>
        </is>
      </c>
      <c r="L833" t="inlineStr">
        <is>
          <t>PAN MILL</t>
        </is>
      </c>
      <c r="M833" t="inlineStr">
        <is>
          <t>供料系统</t>
        </is>
      </c>
      <c r="N833" t="inlineStr">
        <is>
          <t>MECHANICAL FAILURE</t>
        </is>
      </c>
      <c r="O833" s="59" t="n">
        <v>45965.51041666666</v>
      </c>
      <c r="P833" s="59" t="n">
        <v>45965.524375</v>
      </c>
      <c r="Q833" s="60" t="n">
        <v>20.1</v>
      </c>
      <c r="R833" s="60" t="n">
        <v>0.8428</v>
      </c>
      <c r="S833" t="inlineStr">
        <is>
          <t>团队模拟数据（基于公开单线数据派生）</t>
        </is>
      </c>
      <c r="T833" t="inlineStr">
        <is>
          <t>SIM-v2.2-20260807-20260804</t>
        </is>
      </c>
      <c r="U833" t="inlineStr">
        <is>
          <t>https://zenodo.org/records/17855209</t>
        </is>
      </c>
      <c r="V833" t="inlineStr">
        <is>
          <t>LINE-S01-PRE-20251104</t>
        </is>
      </c>
      <c r="W833" t="inlineStr">
        <is>
          <t>已关联</t>
        </is>
      </c>
      <c r="X833" t="inlineStr">
        <is>
          <t>按班次口径判断</t>
        </is>
      </c>
      <c r="Z833" t="inlineStr">
        <is>
          <t>否</t>
        </is>
      </c>
    </row>
    <row r="834">
      <c r="A834" t="inlineStr">
        <is>
          <t>SIM-STOP-00833</t>
        </is>
      </c>
      <c r="B834" t="inlineStr">
        <is>
          <t>STOP-PRE-00278</t>
        </is>
      </c>
      <c r="C834" t="inlineStr">
        <is>
          <t>LINE-S02-PRE-20251104</t>
        </is>
      </c>
      <c r="D834" t="inlineStr">
        <is>
          <t>SHIFT-PRE-20251104</t>
        </is>
      </c>
      <c r="E834" t="inlineStr">
        <is>
          <t>LINE-S02</t>
        </is>
      </c>
      <c r="F834" t="inlineStr">
        <is>
          <t>改善前</t>
        </is>
      </c>
      <c r="G834" s="57" t="n">
        <v>45965</v>
      </c>
      <c r="H834" t="inlineStr">
        <is>
          <t>视觉设备系列</t>
        </is>
      </c>
      <c r="I834" t="inlineStr">
        <is>
          <t>KK200-1</t>
        </is>
      </c>
      <c r="J834" t="inlineStr">
        <is>
          <t>FAILURE</t>
        </is>
      </c>
      <c r="K834" t="inlineStr">
        <is>
          <t>Unplanned</t>
        </is>
      </c>
      <c r="L834" t="inlineStr">
        <is>
          <t>PAN MILL</t>
        </is>
      </c>
      <c r="M834" t="inlineStr">
        <is>
          <t>供料系统</t>
        </is>
      </c>
      <c r="N834" t="inlineStr">
        <is>
          <t>MECHANICAL FAILURE</t>
        </is>
      </c>
      <c r="O834" s="59" t="n">
        <v>45965.52430555555</v>
      </c>
      <c r="P834" s="59" t="n">
        <v>45965.54708333333</v>
      </c>
      <c r="Q834" s="60" t="n">
        <v>32.8</v>
      </c>
      <c r="R834" s="60" t="n">
        <v>1.3725</v>
      </c>
      <c r="S834" t="inlineStr">
        <is>
          <t>团队模拟数据（基于公开单线数据派生）</t>
        </is>
      </c>
      <c r="T834" t="inlineStr">
        <is>
          <t>SIM-v2.2-20260807-20260804</t>
        </is>
      </c>
      <c r="U834" t="inlineStr">
        <is>
          <t>https://zenodo.org/records/17855209</t>
        </is>
      </c>
      <c r="V834" t="inlineStr">
        <is>
          <t>LINE-S02-PRE-20251104</t>
        </is>
      </c>
      <c r="W834" t="inlineStr">
        <is>
          <t>已关联</t>
        </is>
      </c>
      <c r="X834" t="inlineStr">
        <is>
          <t>按班次口径判断</t>
        </is>
      </c>
      <c r="Z834" t="inlineStr">
        <is>
          <t>否</t>
        </is>
      </c>
    </row>
    <row r="835">
      <c r="A835" t="inlineStr">
        <is>
          <t>SIM-STOP-00834</t>
        </is>
      </c>
      <c r="B835" t="inlineStr">
        <is>
          <t>STOP-PRE-00278</t>
        </is>
      </c>
      <c r="C835" t="inlineStr">
        <is>
          <t>LINE-S03-PRE-20251104</t>
        </is>
      </c>
      <c r="D835" t="inlineStr">
        <is>
          <t>SHIFT-PRE-20251104</t>
        </is>
      </c>
      <c r="E835" t="inlineStr">
        <is>
          <t>LINE-S03</t>
        </is>
      </c>
      <c r="F835" t="inlineStr">
        <is>
          <t>改善前</t>
        </is>
      </c>
      <c r="G835" s="57" t="n">
        <v>45965</v>
      </c>
      <c r="H835" t="inlineStr">
        <is>
          <t>音频模组系列</t>
        </is>
      </c>
      <c r="I835" t="inlineStr">
        <is>
          <t>KK200-1</t>
        </is>
      </c>
      <c r="J835" t="inlineStr">
        <is>
          <t>FAILURE</t>
        </is>
      </c>
      <c r="K835" t="inlineStr">
        <is>
          <t>Unplanned</t>
        </is>
      </c>
      <c r="L835" t="inlineStr">
        <is>
          <t>PAN MILL</t>
        </is>
      </c>
      <c r="M835" t="inlineStr">
        <is>
          <t>供料系统</t>
        </is>
      </c>
      <c r="N835" t="inlineStr">
        <is>
          <t>MECHANICAL FAILURE</t>
        </is>
      </c>
      <c r="O835" s="59" t="n">
        <v>45965.53819444445</v>
      </c>
      <c r="P835" s="59" t="n">
        <v>45965.55402777778</v>
      </c>
      <c r="Q835" s="60" t="n">
        <v>22.8</v>
      </c>
      <c r="R835" s="60" t="n">
        <v>0.9528</v>
      </c>
      <c r="S835" t="inlineStr">
        <is>
          <t>团队模拟数据（基于公开单线数据派生）</t>
        </is>
      </c>
      <c r="T835" t="inlineStr">
        <is>
          <t>SIM-v2.2-20260807-20260804</t>
        </is>
      </c>
      <c r="U835" t="inlineStr">
        <is>
          <t>https://zenodo.org/records/17855209</t>
        </is>
      </c>
      <c r="V835" t="inlineStr">
        <is>
          <t>LINE-S03-PRE-20251104</t>
        </is>
      </c>
      <c r="W835" t="inlineStr">
        <is>
          <t>已关联</t>
        </is>
      </c>
      <c r="X835" t="inlineStr">
        <is>
          <t>按班次口径判断</t>
        </is>
      </c>
      <c r="Z835" t="inlineStr">
        <is>
          <t>否</t>
        </is>
      </c>
    </row>
    <row r="836">
      <c r="A836" t="inlineStr">
        <is>
          <t>SIM-STOP-00835</t>
        </is>
      </c>
      <c r="B836" t="inlineStr">
        <is>
          <t>STOP-PRE-00279</t>
        </is>
      </c>
      <c r="C836" t="inlineStr">
        <is>
          <t>LINE-S01-PRE-20251104</t>
        </is>
      </c>
      <c r="D836" t="inlineStr">
        <is>
          <t>SHIFT-PRE-20251104</t>
        </is>
      </c>
      <c r="E836" t="inlineStr">
        <is>
          <t>LINE-S01</t>
        </is>
      </c>
      <c r="F836" t="inlineStr">
        <is>
          <t>改善前</t>
        </is>
      </c>
      <c r="G836" s="57" t="n">
        <v>45965</v>
      </c>
      <c r="H836" t="inlineStr">
        <is>
          <t>智能终端系列</t>
        </is>
      </c>
      <c r="I836" t="inlineStr">
        <is>
          <t>KK200-1</t>
        </is>
      </c>
      <c r="J836" t="inlineStr">
        <is>
          <t>SETUPS-CHANGEOVERS</t>
        </is>
      </c>
      <c r="K836" t="inlineStr">
        <is>
          <t>Planned - Included in OEE</t>
        </is>
      </c>
      <c r="L836" t="inlineStr">
        <is>
          <t>HACKING STATION</t>
        </is>
      </c>
      <c r="M836" t="inlineStr">
        <is>
          <t>上下料工位</t>
        </is>
      </c>
      <c r="N836" t="inlineStr">
        <is>
          <t>MATERIAL CHANGEOVER</t>
        </is>
      </c>
      <c r="O836" s="59" t="n">
        <v>45965.5875</v>
      </c>
      <c r="P836" s="59" t="n">
        <v>45965.6</v>
      </c>
      <c r="Q836" s="60" t="n">
        <v>18</v>
      </c>
      <c r="R836" s="60" t="n">
        <v>0.9550999999999999</v>
      </c>
      <c r="S836" t="inlineStr">
        <is>
          <t>团队模拟数据（基于公开单线数据派生）</t>
        </is>
      </c>
      <c r="T836" t="inlineStr">
        <is>
          <t>SIM-v2.2-20260807-20260804</t>
        </is>
      </c>
      <c r="U836" t="inlineStr">
        <is>
          <t>https://zenodo.org/records/17855209</t>
        </is>
      </c>
      <c r="V836" t="inlineStr">
        <is>
          <t>LINE-S01-PRE-20251104</t>
        </is>
      </c>
      <c r="W836" t="inlineStr">
        <is>
          <t>已关联</t>
        </is>
      </c>
      <c r="X836" t="inlineStr">
        <is>
          <t>按班次口径判断</t>
        </is>
      </c>
      <c r="Z836" t="inlineStr">
        <is>
          <t>是</t>
        </is>
      </c>
      <c r="AA836">
        <f>IFERROR(VLOOKUP(N836,'18_换产标准_模拟'!$B$2:$F$4,3,FALSE),"")</f>
        <v/>
      </c>
      <c r="AB836">
        <f>IFERROR(MAX(Q836-AA836,0),"")</f>
        <v/>
      </c>
      <c r="AC836">
        <f>IFERROR(IF(AB836=0,"达标",IF(AB836&lt;=VLOOKUP(N836,'18_换产标准_模拟'!$B$2:$F$4,4,FALSE)-VLOOKUP(N836,'18_换产标准_模拟'!$B$2:$F$4,3,FALSE),"轻微超时",IF(AB836&lt;=VLOOKUP(N836,'18_换产标准_模拟'!$B$2:$F$4,5,FALSE)-VLOOKUP(N836,'18_换产标准_模拟'!$B$2:$F$4,3,FALSE),"超时","严重超时"))),"")</f>
        <v/>
      </c>
      <c r="AD836">
        <f>IFERROR(INDEX('18_换产标准_模拟'!$A$2:$A$4,MATCH(N836,'18_换产标准_模拟'!$B$2:$B$4,0)),"")</f>
        <v/>
      </c>
      <c r="AE836" t="inlineStr">
        <is>
          <t>团队模拟数据</t>
        </is>
      </c>
    </row>
    <row r="837">
      <c r="A837" t="inlineStr">
        <is>
          <t>SIM-STOP-00836</t>
        </is>
      </c>
      <c r="B837" t="inlineStr">
        <is>
          <t>STOP-PRE-00279</t>
        </is>
      </c>
      <c r="C837" t="inlineStr">
        <is>
          <t>LINE-S02-PRE-20251104</t>
        </is>
      </c>
      <c r="D837" t="inlineStr">
        <is>
          <t>SHIFT-PRE-20251104</t>
        </is>
      </c>
      <c r="E837" t="inlineStr">
        <is>
          <t>LINE-S02</t>
        </is>
      </c>
      <c r="F837" t="inlineStr">
        <is>
          <t>改善前</t>
        </is>
      </c>
      <c r="G837" s="57" t="n">
        <v>45965</v>
      </c>
      <c r="H837" t="inlineStr">
        <is>
          <t>视觉设备系列</t>
        </is>
      </c>
      <c r="I837" t="inlineStr">
        <is>
          <t>KK200-1</t>
        </is>
      </c>
      <c r="J837" t="inlineStr">
        <is>
          <t>SETUPS-CHANGEOVERS</t>
        </is>
      </c>
      <c r="K837" t="inlineStr">
        <is>
          <t>Planned - Included in OEE</t>
        </is>
      </c>
      <c r="L837" t="inlineStr">
        <is>
          <t>HACKING STATION</t>
        </is>
      </c>
      <c r="M837" t="inlineStr">
        <is>
          <t>上下料工位</t>
        </is>
      </c>
      <c r="N837" t="inlineStr">
        <is>
          <t>MATERIAL CHANGEOVER</t>
        </is>
      </c>
      <c r="O837" s="59" t="n">
        <v>45965.60138888889</v>
      </c>
      <c r="P837" s="59" t="n">
        <v>45965.61402777778</v>
      </c>
      <c r="Q837" s="60" t="n">
        <v>18.2</v>
      </c>
      <c r="R837" s="60" t="n">
        <v>0.969</v>
      </c>
      <c r="S837" t="inlineStr">
        <is>
          <t>团队模拟数据（基于公开单线数据派生）</t>
        </is>
      </c>
      <c r="T837" t="inlineStr">
        <is>
          <t>SIM-v2.2-20260807-20260804</t>
        </is>
      </c>
      <c r="U837" t="inlineStr">
        <is>
          <t>https://zenodo.org/records/17855209</t>
        </is>
      </c>
      <c r="V837" t="inlineStr">
        <is>
          <t>LINE-S02-PRE-20251104</t>
        </is>
      </c>
      <c r="W837" t="inlineStr">
        <is>
          <t>已关联</t>
        </is>
      </c>
      <c r="X837" t="inlineStr">
        <is>
          <t>按班次口径判断</t>
        </is>
      </c>
      <c r="Z837" t="inlineStr">
        <is>
          <t>是</t>
        </is>
      </c>
      <c r="AA837">
        <f>IFERROR(VLOOKUP(N837,'18_换产标准_模拟'!$B$2:$F$4,3,FALSE),"")</f>
        <v/>
      </c>
      <c r="AB837">
        <f>IFERROR(MAX(Q837-AA837,0),"")</f>
        <v/>
      </c>
      <c r="AC837">
        <f>IFERROR(IF(AB837=0,"达标",IF(AB837&lt;=VLOOKUP(N837,'18_换产标准_模拟'!$B$2:$F$4,4,FALSE)-VLOOKUP(N837,'18_换产标准_模拟'!$B$2:$F$4,3,FALSE),"轻微超时",IF(AB837&lt;=VLOOKUP(N837,'18_换产标准_模拟'!$B$2:$F$4,5,FALSE)-VLOOKUP(N837,'18_换产标准_模拟'!$B$2:$F$4,3,FALSE),"超时","严重超时"))),"")</f>
        <v/>
      </c>
      <c r="AD837">
        <f>IFERROR(INDEX('18_换产标准_模拟'!$A$2:$A$4,MATCH(N837,'18_换产标准_模拟'!$B$2:$B$4,0)),"")</f>
        <v/>
      </c>
      <c r="AE837" t="inlineStr">
        <is>
          <t>团队模拟数据</t>
        </is>
      </c>
    </row>
    <row r="838">
      <c r="A838" t="inlineStr">
        <is>
          <t>SIM-STOP-00837</t>
        </is>
      </c>
      <c r="B838" t="inlineStr">
        <is>
          <t>STOP-PRE-00279</t>
        </is>
      </c>
      <c r="C838" t="inlineStr">
        <is>
          <t>LINE-S03-PRE-20251104</t>
        </is>
      </c>
      <c r="D838" t="inlineStr">
        <is>
          <t>SHIFT-PRE-20251104</t>
        </is>
      </c>
      <c r="E838" t="inlineStr">
        <is>
          <t>LINE-S03</t>
        </is>
      </c>
      <c r="F838" t="inlineStr">
        <is>
          <t>改善前</t>
        </is>
      </c>
      <c r="G838" s="57" t="n">
        <v>45965</v>
      </c>
      <c r="H838" t="inlineStr">
        <is>
          <t>音频模组系列</t>
        </is>
      </c>
      <c r="I838" t="inlineStr">
        <is>
          <t>KK200-1</t>
        </is>
      </c>
      <c r="J838" t="inlineStr">
        <is>
          <t>SETUPS-CHANGEOVERS</t>
        </is>
      </c>
      <c r="K838" t="inlineStr">
        <is>
          <t>Planned - Included in OEE</t>
        </is>
      </c>
      <c r="L838" t="inlineStr">
        <is>
          <t>HACKING STATION</t>
        </is>
      </c>
      <c r="M838" t="inlineStr">
        <is>
          <t>上下料工位</t>
        </is>
      </c>
      <c r="N838" t="inlineStr">
        <is>
          <t>MATERIAL CHANGEOVER</t>
        </is>
      </c>
      <c r="O838" s="59" t="n">
        <v>45965.61527777778</v>
      </c>
      <c r="P838" s="59" t="n">
        <v>45965.63034722222</v>
      </c>
      <c r="Q838" s="60" t="n">
        <v>21.7</v>
      </c>
      <c r="R838" s="60" t="n">
        <v>1.1527</v>
      </c>
      <c r="S838" t="inlineStr">
        <is>
          <t>团队模拟数据（基于公开单线数据派生）</t>
        </is>
      </c>
      <c r="T838" t="inlineStr">
        <is>
          <t>SIM-v2.2-20260807-20260804</t>
        </is>
      </c>
      <c r="U838" t="inlineStr">
        <is>
          <t>https://zenodo.org/records/17855209</t>
        </is>
      </c>
      <c r="V838" t="inlineStr">
        <is>
          <t>LINE-S03-PRE-20251104</t>
        </is>
      </c>
      <c r="W838" t="inlineStr">
        <is>
          <t>已关联</t>
        </is>
      </c>
      <c r="X838" t="inlineStr">
        <is>
          <t>按班次口径判断</t>
        </is>
      </c>
      <c r="Z838" t="inlineStr">
        <is>
          <t>是</t>
        </is>
      </c>
      <c r="AA838">
        <f>IFERROR(VLOOKUP(N838,'18_换产标准_模拟'!$B$2:$F$4,3,FALSE),"")</f>
        <v/>
      </c>
      <c r="AB838">
        <f>IFERROR(MAX(Q838-AA838,0),"")</f>
        <v/>
      </c>
      <c r="AC838">
        <f>IFERROR(IF(AB838=0,"达标",IF(AB838&lt;=VLOOKUP(N838,'18_换产标准_模拟'!$B$2:$F$4,4,FALSE)-VLOOKUP(N838,'18_换产标准_模拟'!$B$2:$F$4,3,FALSE),"轻微超时",IF(AB838&lt;=VLOOKUP(N838,'18_换产标准_模拟'!$B$2:$F$4,5,FALSE)-VLOOKUP(N838,'18_换产标准_模拟'!$B$2:$F$4,3,FALSE),"超时","严重超时"))),"")</f>
        <v/>
      </c>
      <c r="AD838">
        <f>IFERROR(INDEX('18_换产标准_模拟'!$A$2:$A$4,MATCH(N838,'18_换产标准_模拟'!$B$2:$B$4,0)),"")</f>
        <v/>
      </c>
      <c r="AE838" t="inlineStr">
        <is>
          <t>团队模拟数据</t>
        </is>
      </c>
    </row>
    <row r="839">
      <c r="A839" t="inlineStr">
        <is>
          <t>SIM-STOP-00838</t>
        </is>
      </c>
      <c r="B839" t="inlineStr">
        <is>
          <t>STOP-PRE-00280</t>
        </is>
      </c>
      <c r="C839" t="inlineStr">
        <is>
          <t>LINE-S01-PRE-20251104</t>
        </is>
      </c>
      <c r="D839" t="inlineStr">
        <is>
          <t>SHIFT-PRE-20251104</t>
        </is>
      </c>
      <c r="E839" t="inlineStr">
        <is>
          <t>LINE-S01</t>
        </is>
      </c>
      <c r="F839" t="inlineStr">
        <is>
          <t>改善前</t>
        </is>
      </c>
      <c r="G839" s="57" t="n">
        <v>45965</v>
      </c>
      <c r="H839" t="inlineStr">
        <is>
          <t>智能终端系列</t>
        </is>
      </c>
      <c r="I839" t="inlineStr">
        <is>
          <t>KK200-1</t>
        </is>
      </c>
      <c r="J839" t="inlineStr">
        <is>
          <t>MATERIALS</t>
        </is>
      </c>
      <c r="K839" t="inlineStr">
        <is>
          <t>Unplanned</t>
        </is>
      </c>
      <c r="L839" t="inlineStr">
        <is>
          <t>HACKING STATION</t>
        </is>
      </c>
      <c r="M839" t="inlineStr">
        <is>
          <t>上下料工位</t>
        </is>
      </c>
      <c r="N839" t="inlineStr">
        <is>
          <t>MANUAL BRICK HANDLING</t>
        </is>
      </c>
      <c r="O839" s="59" t="n">
        <v>45965.62083333333</v>
      </c>
      <c r="P839" s="59" t="n">
        <v>45965.62298611111</v>
      </c>
      <c r="Q839" s="60" t="n">
        <v>3.1</v>
      </c>
      <c r="R839" s="60" t="n">
        <v>0.9114</v>
      </c>
      <c r="S839" t="inlineStr">
        <is>
          <t>团队模拟数据（基于公开单线数据派生）</t>
        </is>
      </c>
      <c r="T839" t="inlineStr">
        <is>
          <t>SIM-v2.2-20260807-20260804</t>
        </is>
      </c>
      <c r="U839" t="inlineStr">
        <is>
          <t>https://zenodo.org/records/17855209</t>
        </is>
      </c>
      <c r="V839" t="inlineStr">
        <is>
          <t>LINE-S01-PRE-20251104</t>
        </is>
      </c>
      <c r="W839" t="inlineStr">
        <is>
          <t>已关联</t>
        </is>
      </c>
      <c r="X839" t="inlineStr">
        <is>
          <t>按班次口径判断</t>
        </is>
      </c>
      <c r="Z839" t="inlineStr">
        <is>
          <t>否</t>
        </is>
      </c>
    </row>
    <row r="840">
      <c r="A840" t="inlineStr">
        <is>
          <t>SIM-STOP-00839</t>
        </is>
      </c>
      <c r="B840" t="inlineStr">
        <is>
          <t>STOP-PRE-00280</t>
        </is>
      </c>
      <c r="C840" t="inlineStr">
        <is>
          <t>LINE-S02-PRE-20251104</t>
        </is>
      </c>
      <c r="D840" t="inlineStr">
        <is>
          <t>SHIFT-PRE-20251104</t>
        </is>
      </c>
      <c r="E840" t="inlineStr">
        <is>
          <t>LINE-S02</t>
        </is>
      </c>
      <c r="F840" t="inlineStr">
        <is>
          <t>改善前</t>
        </is>
      </c>
      <c r="G840" s="57" t="n">
        <v>45965</v>
      </c>
      <c r="H840" t="inlineStr">
        <is>
          <t>视觉设备系列</t>
        </is>
      </c>
      <c r="I840" t="inlineStr">
        <is>
          <t>KK200-1</t>
        </is>
      </c>
      <c r="J840" t="inlineStr">
        <is>
          <t>MATERIALS</t>
        </is>
      </c>
      <c r="K840" t="inlineStr">
        <is>
          <t>Unplanned</t>
        </is>
      </c>
      <c r="L840" t="inlineStr">
        <is>
          <t>HACKING STATION</t>
        </is>
      </c>
      <c r="M840" t="inlineStr">
        <is>
          <t>上下料工位</t>
        </is>
      </c>
      <c r="N840" t="inlineStr">
        <is>
          <t>MANUAL BRICK HANDLING</t>
        </is>
      </c>
      <c r="O840" s="59" t="n">
        <v>45965.63472222222</v>
      </c>
      <c r="P840" s="59" t="n">
        <v>45965.63784722222</v>
      </c>
      <c r="Q840" s="60" t="n">
        <v>4.5</v>
      </c>
      <c r="R840" s="60" t="n">
        <v>1.335</v>
      </c>
      <c r="S840" t="inlineStr">
        <is>
          <t>团队模拟数据（基于公开单线数据派生）</t>
        </is>
      </c>
      <c r="T840" t="inlineStr">
        <is>
          <t>SIM-v2.2-20260807-20260804</t>
        </is>
      </c>
      <c r="U840" t="inlineStr">
        <is>
          <t>https://zenodo.org/records/17855209</t>
        </is>
      </c>
      <c r="V840" t="inlineStr">
        <is>
          <t>LINE-S02-PRE-20251104</t>
        </is>
      </c>
      <c r="W840" t="inlineStr">
        <is>
          <t>已关联</t>
        </is>
      </c>
      <c r="X840" t="inlineStr">
        <is>
          <t>按班次口径判断</t>
        </is>
      </c>
      <c r="Z840" t="inlineStr">
        <is>
          <t>否</t>
        </is>
      </c>
    </row>
    <row r="841">
      <c r="A841" t="inlineStr">
        <is>
          <t>SIM-STOP-00840</t>
        </is>
      </c>
      <c r="B841" t="inlineStr">
        <is>
          <t>STOP-PRE-00280</t>
        </is>
      </c>
      <c r="C841" t="inlineStr">
        <is>
          <t>LINE-S03-PRE-20251104</t>
        </is>
      </c>
      <c r="D841" t="inlineStr">
        <is>
          <t>SHIFT-PRE-20251104</t>
        </is>
      </c>
      <c r="E841" t="inlineStr">
        <is>
          <t>LINE-S03</t>
        </is>
      </c>
      <c r="F841" t="inlineStr">
        <is>
          <t>改善前</t>
        </is>
      </c>
      <c r="G841" s="57" t="n">
        <v>45965</v>
      </c>
      <c r="H841" t="inlineStr">
        <is>
          <t>音频模组系列</t>
        </is>
      </c>
      <c r="I841" t="inlineStr">
        <is>
          <t>KK200-1</t>
        </is>
      </c>
      <c r="J841" t="inlineStr">
        <is>
          <t>MATERIALS</t>
        </is>
      </c>
      <c r="K841" t="inlineStr">
        <is>
          <t>Unplanned</t>
        </is>
      </c>
      <c r="L841" t="inlineStr">
        <is>
          <t>HACKING STATION</t>
        </is>
      </c>
      <c r="M841" t="inlineStr">
        <is>
          <t>上下料工位</t>
        </is>
      </c>
      <c r="N841" t="inlineStr">
        <is>
          <t>MANUAL BRICK HANDLING</t>
        </is>
      </c>
      <c r="O841" s="59" t="n">
        <v>45965.64861111111</v>
      </c>
      <c r="P841" s="59" t="n">
        <v>45965.65138888889</v>
      </c>
      <c r="Q841" s="60" t="n">
        <v>4</v>
      </c>
      <c r="R841" s="60" t="n">
        <v>1.1731</v>
      </c>
      <c r="S841" t="inlineStr">
        <is>
          <t>团队模拟数据（基于公开单线数据派生）</t>
        </is>
      </c>
      <c r="T841" t="inlineStr">
        <is>
          <t>SIM-v2.2-20260807-20260804</t>
        </is>
      </c>
      <c r="U841" t="inlineStr">
        <is>
          <t>https://zenodo.org/records/17855209</t>
        </is>
      </c>
      <c r="V841" t="inlineStr">
        <is>
          <t>LINE-S03-PRE-20251104</t>
        </is>
      </c>
      <c r="W841" t="inlineStr">
        <is>
          <t>已关联</t>
        </is>
      </c>
      <c r="X841" t="inlineStr">
        <is>
          <t>按班次口径判断</t>
        </is>
      </c>
      <c r="Z841" t="inlineStr">
        <is>
          <t>否</t>
        </is>
      </c>
    </row>
    <row r="842">
      <c r="A842" t="inlineStr">
        <is>
          <t>SIM-STOP-00841</t>
        </is>
      </c>
      <c r="B842" t="inlineStr">
        <is>
          <t>STOP-PRE-00281</t>
        </is>
      </c>
      <c r="C842" t="inlineStr">
        <is>
          <t>LINE-S01-PRE-20251104</t>
        </is>
      </c>
      <c r="D842" t="inlineStr">
        <is>
          <t>SHIFT-PRE-20251104</t>
        </is>
      </c>
      <c r="E842" t="inlineStr">
        <is>
          <t>LINE-S01</t>
        </is>
      </c>
      <c r="F842" t="inlineStr">
        <is>
          <t>改善前</t>
        </is>
      </c>
      <c r="G842" s="57" t="n">
        <v>45965</v>
      </c>
      <c r="H842" t="inlineStr">
        <is>
          <t>智能终端系列</t>
        </is>
      </c>
      <c r="I842" t="inlineStr">
        <is>
          <t>KK200-1</t>
        </is>
      </c>
      <c r="J842" t="inlineStr">
        <is>
          <t>MATERIALS</t>
        </is>
      </c>
      <c r="K842" t="inlineStr">
        <is>
          <t>Unplanned</t>
        </is>
      </c>
      <c r="L842" t="inlineStr">
        <is>
          <t>HACKING STATION</t>
        </is>
      </c>
      <c r="M842" t="inlineStr">
        <is>
          <t>上下料工位</t>
        </is>
      </c>
      <c r="N842" t="inlineStr">
        <is>
          <t>MANUAL BRICK HANDLING</t>
        </is>
      </c>
      <c r="O842" s="59" t="n">
        <v>45965.64236111111</v>
      </c>
      <c r="P842" s="59" t="n">
        <v>45965.65270833333</v>
      </c>
      <c r="Q842" s="60" t="n">
        <v>14.9</v>
      </c>
      <c r="R842" s="60" t="n">
        <v>0.8526</v>
      </c>
      <c r="S842" t="inlineStr">
        <is>
          <t>团队模拟数据（基于公开单线数据派生）</t>
        </is>
      </c>
      <c r="T842" t="inlineStr">
        <is>
          <t>SIM-v2.2-20260807-20260804</t>
        </is>
      </c>
      <c r="U842" t="inlineStr">
        <is>
          <t>https://zenodo.org/records/17855209</t>
        </is>
      </c>
      <c r="V842" t="inlineStr">
        <is>
          <t>LINE-S01-PRE-20251104</t>
        </is>
      </c>
      <c r="W842" t="inlineStr">
        <is>
          <t>已关联</t>
        </is>
      </c>
      <c r="X842" t="inlineStr">
        <is>
          <t>按班次口径判断</t>
        </is>
      </c>
      <c r="Z842" t="inlineStr">
        <is>
          <t>否</t>
        </is>
      </c>
    </row>
    <row r="843">
      <c r="A843" t="inlineStr">
        <is>
          <t>SIM-STOP-00842</t>
        </is>
      </c>
      <c r="B843" t="inlineStr">
        <is>
          <t>STOP-PRE-00281</t>
        </is>
      </c>
      <c r="C843" t="inlineStr">
        <is>
          <t>LINE-S02-PRE-20251104</t>
        </is>
      </c>
      <c r="D843" t="inlineStr">
        <is>
          <t>SHIFT-PRE-20251104</t>
        </is>
      </c>
      <c r="E843" t="inlineStr">
        <is>
          <t>LINE-S02</t>
        </is>
      </c>
      <c r="F843" t="inlineStr">
        <is>
          <t>改善前</t>
        </is>
      </c>
      <c r="G843" s="57" t="n">
        <v>45965</v>
      </c>
      <c r="H843" t="inlineStr">
        <is>
          <t>视觉设备系列</t>
        </is>
      </c>
      <c r="I843" t="inlineStr">
        <is>
          <t>KK200-1</t>
        </is>
      </c>
      <c r="J843" t="inlineStr">
        <is>
          <t>MATERIALS</t>
        </is>
      </c>
      <c r="K843" t="inlineStr">
        <is>
          <t>Unplanned</t>
        </is>
      </c>
      <c r="L843" t="inlineStr">
        <is>
          <t>HACKING STATION</t>
        </is>
      </c>
      <c r="M843" t="inlineStr">
        <is>
          <t>上下料工位</t>
        </is>
      </c>
      <c r="N843" t="inlineStr">
        <is>
          <t>MANUAL BRICK HANDLING</t>
        </is>
      </c>
      <c r="O843" s="59" t="n">
        <v>45965.65625</v>
      </c>
      <c r="P843" s="59" t="n">
        <v>45965.673125</v>
      </c>
      <c r="Q843" s="60" t="n">
        <v>24.3</v>
      </c>
      <c r="R843" s="60" t="n">
        <v>1.3875</v>
      </c>
      <c r="S843" t="inlineStr">
        <is>
          <t>团队模拟数据（基于公开单线数据派生）</t>
        </is>
      </c>
      <c r="T843" t="inlineStr">
        <is>
          <t>SIM-v2.2-20260807-20260804</t>
        </is>
      </c>
      <c r="U843" t="inlineStr">
        <is>
          <t>https://zenodo.org/records/17855209</t>
        </is>
      </c>
      <c r="V843" t="inlineStr">
        <is>
          <t>LINE-S02-PRE-20251104</t>
        </is>
      </c>
      <c r="W843" t="inlineStr">
        <is>
          <t>已关联</t>
        </is>
      </c>
      <c r="X843" t="inlineStr">
        <is>
          <t>按班次口径判断</t>
        </is>
      </c>
      <c r="Z843" t="inlineStr">
        <is>
          <t>否</t>
        </is>
      </c>
    </row>
    <row r="844">
      <c r="A844" t="inlineStr">
        <is>
          <t>SIM-STOP-00843</t>
        </is>
      </c>
      <c r="B844" t="inlineStr">
        <is>
          <t>STOP-PRE-00281</t>
        </is>
      </c>
      <c r="C844" t="inlineStr">
        <is>
          <t>LINE-S03-PRE-20251104</t>
        </is>
      </c>
      <c r="D844" t="inlineStr">
        <is>
          <t>SHIFT-PRE-20251104</t>
        </is>
      </c>
      <c r="E844" t="inlineStr">
        <is>
          <t>LINE-S03</t>
        </is>
      </c>
      <c r="F844" t="inlineStr">
        <is>
          <t>改善前</t>
        </is>
      </c>
      <c r="G844" s="57" t="n">
        <v>45965</v>
      </c>
      <c r="H844" t="inlineStr">
        <is>
          <t>音频模组系列</t>
        </is>
      </c>
      <c r="I844" t="inlineStr">
        <is>
          <t>KK200-1</t>
        </is>
      </c>
      <c r="J844" t="inlineStr">
        <is>
          <t>MATERIALS</t>
        </is>
      </c>
      <c r="K844" t="inlineStr">
        <is>
          <t>Unplanned</t>
        </is>
      </c>
      <c r="L844" t="inlineStr">
        <is>
          <t>HACKING STATION</t>
        </is>
      </c>
      <c r="M844" t="inlineStr">
        <is>
          <t>上下料工位</t>
        </is>
      </c>
      <c r="N844" t="inlineStr">
        <is>
          <t>MANUAL BRICK HANDLING</t>
        </is>
      </c>
      <c r="O844" s="59" t="n">
        <v>45965.67013888889</v>
      </c>
      <c r="P844" s="59" t="n">
        <v>45965.68347222222</v>
      </c>
      <c r="Q844" s="60" t="n">
        <v>19.2</v>
      </c>
      <c r="R844" s="60" t="n">
        <v>1.0986</v>
      </c>
      <c r="S844" t="inlineStr">
        <is>
          <t>团队模拟数据（基于公开单线数据派生）</t>
        </is>
      </c>
      <c r="T844" t="inlineStr">
        <is>
          <t>SIM-v2.2-20260807-20260804</t>
        </is>
      </c>
      <c r="U844" t="inlineStr">
        <is>
          <t>https://zenodo.org/records/17855209</t>
        </is>
      </c>
      <c r="V844" t="inlineStr">
        <is>
          <t>LINE-S03-PRE-20251104</t>
        </is>
      </c>
      <c r="W844" t="inlineStr">
        <is>
          <t>已关联</t>
        </is>
      </c>
      <c r="X844" t="inlineStr">
        <is>
          <t>按班次口径判断</t>
        </is>
      </c>
      <c r="Z844" t="inlineStr">
        <is>
          <t>否</t>
        </is>
      </c>
    </row>
    <row r="845">
      <c r="A845" t="inlineStr">
        <is>
          <t>SIM-STOP-00844</t>
        </is>
      </c>
      <c r="B845" t="inlineStr">
        <is>
          <t>STOP-PRE-00282</t>
        </is>
      </c>
      <c r="C845" t="inlineStr">
        <is>
          <t>LINE-S01-PRE-20251104</t>
        </is>
      </c>
      <c r="D845" t="inlineStr">
        <is>
          <t>SHIFT-PRE-20251104</t>
        </is>
      </c>
      <c r="E845" t="inlineStr">
        <is>
          <t>LINE-S01</t>
        </is>
      </c>
      <c r="F845" t="inlineStr">
        <is>
          <t>改善前</t>
        </is>
      </c>
      <c r="G845" s="57" t="n">
        <v>45965</v>
      </c>
      <c r="H845" t="inlineStr">
        <is>
          <t>智能终端系列</t>
        </is>
      </c>
      <c r="I845" t="inlineStr">
        <is>
          <t>KK200-1</t>
        </is>
      </c>
      <c r="J845" t="inlineStr">
        <is>
          <t>FAILURE</t>
        </is>
      </c>
      <c r="K845" t="inlineStr">
        <is>
          <t>Unplanned</t>
        </is>
      </c>
      <c r="L845" t="inlineStr">
        <is>
          <t>HYDRAULIC ELEVATOR (LOADING)</t>
        </is>
      </c>
      <c r="M845" t="inlineStr">
        <is>
          <t>输送系统</t>
        </is>
      </c>
      <c r="N845" t="inlineStr">
        <is>
          <t>MECHANICAL FAILURE</t>
        </is>
      </c>
      <c r="O845" s="59" t="n">
        <v>45965.65902777778</v>
      </c>
      <c r="P845" s="59" t="n">
        <v>45965.67388888889</v>
      </c>
      <c r="Q845" s="60" t="n">
        <v>21.4</v>
      </c>
      <c r="R845" s="60" t="n">
        <v>0.8869</v>
      </c>
      <c r="S845" t="inlineStr">
        <is>
          <t>团队模拟数据（基于公开单线数据派生）</t>
        </is>
      </c>
      <c r="T845" t="inlineStr">
        <is>
          <t>SIM-v2.2-20260807-20260804</t>
        </is>
      </c>
      <c r="U845" t="inlineStr">
        <is>
          <t>https://zenodo.org/records/17855209</t>
        </is>
      </c>
      <c r="V845" t="inlineStr">
        <is>
          <t>LINE-S01-PRE-20251104</t>
        </is>
      </c>
      <c r="W845" t="inlineStr">
        <is>
          <t>已关联</t>
        </is>
      </c>
      <c r="X845" t="inlineStr">
        <is>
          <t>按班次口径判断</t>
        </is>
      </c>
      <c r="Z845" t="inlineStr">
        <is>
          <t>否</t>
        </is>
      </c>
    </row>
    <row r="846">
      <c r="A846" t="inlineStr">
        <is>
          <t>SIM-STOP-00845</t>
        </is>
      </c>
      <c r="B846" t="inlineStr">
        <is>
          <t>STOP-PRE-00282</t>
        </is>
      </c>
      <c r="C846" t="inlineStr">
        <is>
          <t>LINE-S02-PRE-20251104</t>
        </is>
      </c>
      <c r="D846" t="inlineStr">
        <is>
          <t>SHIFT-PRE-20251104</t>
        </is>
      </c>
      <c r="E846" t="inlineStr">
        <is>
          <t>LINE-S02</t>
        </is>
      </c>
      <c r="F846" t="inlineStr">
        <is>
          <t>改善前</t>
        </is>
      </c>
      <c r="G846" s="57" t="n">
        <v>45965</v>
      </c>
      <c r="H846" t="inlineStr">
        <is>
          <t>视觉设备系列</t>
        </is>
      </c>
      <c r="I846" t="inlineStr">
        <is>
          <t>KK200-1</t>
        </is>
      </c>
      <c r="J846" t="inlineStr">
        <is>
          <t>FAILURE</t>
        </is>
      </c>
      <c r="K846" t="inlineStr">
        <is>
          <t>Unplanned</t>
        </is>
      </c>
      <c r="L846" t="inlineStr">
        <is>
          <t>HYDRAULIC ELEVATOR (LOADING)</t>
        </is>
      </c>
      <c r="M846" t="inlineStr">
        <is>
          <t>输送系统</t>
        </is>
      </c>
      <c r="N846" t="inlineStr">
        <is>
          <t>MECHANICAL FAILURE</t>
        </is>
      </c>
      <c r="O846" s="59" t="n">
        <v>45965.67291666667</v>
      </c>
      <c r="P846" s="59" t="n">
        <v>45965.70006944444</v>
      </c>
      <c r="Q846" s="60" t="n">
        <v>39.1</v>
      </c>
      <c r="R846" s="60" t="n">
        <v>1.6219</v>
      </c>
      <c r="S846" t="inlineStr">
        <is>
          <t>团队模拟数据（基于公开单线数据派生）</t>
        </is>
      </c>
      <c r="T846" t="inlineStr">
        <is>
          <t>SIM-v2.2-20260807-20260804</t>
        </is>
      </c>
      <c r="U846" t="inlineStr">
        <is>
          <t>https://zenodo.org/records/17855209</t>
        </is>
      </c>
      <c r="V846" t="inlineStr">
        <is>
          <t>LINE-S02-PRE-20251104</t>
        </is>
      </c>
      <c r="W846" t="inlineStr">
        <is>
          <t>已关联</t>
        </is>
      </c>
      <c r="X846" t="inlineStr">
        <is>
          <t>按班次口径判断</t>
        </is>
      </c>
      <c r="Z846" t="inlineStr">
        <is>
          <t>否</t>
        </is>
      </c>
    </row>
    <row r="847">
      <c r="A847" t="inlineStr">
        <is>
          <t>SIM-STOP-00846</t>
        </is>
      </c>
      <c r="B847" t="inlineStr">
        <is>
          <t>STOP-PRE-00282</t>
        </is>
      </c>
      <c r="C847" t="inlineStr">
        <is>
          <t>LINE-S03-PRE-20251104</t>
        </is>
      </c>
      <c r="D847" t="inlineStr">
        <is>
          <t>SHIFT-PRE-20251104</t>
        </is>
      </c>
      <c r="E847" t="inlineStr">
        <is>
          <t>LINE-S03</t>
        </is>
      </c>
      <c r="F847" t="inlineStr">
        <is>
          <t>改善前</t>
        </is>
      </c>
      <c r="G847" s="57" t="n">
        <v>45965</v>
      </c>
      <c r="H847" t="inlineStr">
        <is>
          <t>音频模组系列</t>
        </is>
      </c>
      <c r="I847" t="inlineStr">
        <is>
          <t>KK200-1</t>
        </is>
      </c>
      <c r="J847" t="inlineStr">
        <is>
          <t>FAILURE</t>
        </is>
      </c>
      <c r="K847" t="inlineStr">
        <is>
          <t>Unplanned</t>
        </is>
      </c>
      <c r="L847" t="inlineStr">
        <is>
          <t>HYDRAULIC ELEVATOR (LOADING)</t>
        </is>
      </c>
      <c r="M847" t="inlineStr">
        <is>
          <t>输送系统</t>
        </is>
      </c>
      <c r="N847" t="inlineStr">
        <is>
          <t>MECHANICAL FAILURE</t>
        </is>
      </c>
      <c r="O847" s="59" t="n">
        <v>45965.68680555555</v>
      </c>
      <c r="P847" s="59" t="n">
        <v>45965.70354166667</v>
      </c>
      <c r="Q847" s="60" t="n">
        <v>24.1</v>
      </c>
      <c r="R847" s="60" t="n">
        <v>1.0018</v>
      </c>
      <c r="S847" t="inlineStr">
        <is>
          <t>团队模拟数据（基于公开单线数据派生）</t>
        </is>
      </c>
      <c r="T847" t="inlineStr">
        <is>
          <t>SIM-v2.2-20260807-20260804</t>
        </is>
      </c>
      <c r="U847" t="inlineStr">
        <is>
          <t>https://zenodo.org/records/17855209</t>
        </is>
      </c>
      <c r="V847" t="inlineStr">
        <is>
          <t>LINE-S03-PRE-20251104</t>
        </is>
      </c>
      <c r="W847" t="inlineStr">
        <is>
          <t>已关联</t>
        </is>
      </c>
      <c r="X847" t="inlineStr">
        <is>
          <t>按班次口径判断</t>
        </is>
      </c>
      <c r="Z847" t="inlineStr">
        <is>
          <t>否</t>
        </is>
      </c>
    </row>
    <row r="848">
      <c r="A848" t="inlineStr">
        <is>
          <t>SIM-STOP-00847</t>
        </is>
      </c>
      <c r="B848" t="inlineStr">
        <is>
          <t>STOP-PRE-00283</t>
        </is>
      </c>
      <c r="C848" t="inlineStr">
        <is>
          <t>LINE-S01-PRE-20251104</t>
        </is>
      </c>
      <c r="D848" t="inlineStr">
        <is>
          <t>SHIFT-PRE-20251104</t>
        </is>
      </c>
      <c r="E848" t="inlineStr">
        <is>
          <t>LINE-S01</t>
        </is>
      </c>
      <c r="F848" t="inlineStr">
        <is>
          <t>改善前</t>
        </is>
      </c>
      <c r="G848" s="57" t="n">
        <v>45965</v>
      </c>
      <c r="H848" t="inlineStr">
        <is>
          <t>智能终端系列</t>
        </is>
      </c>
      <c r="I848" t="inlineStr">
        <is>
          <t>KK200-1</t>
        </is>
      </c>
      <c r="J848" t="inlineStr">
        <is>
          <t>FAILURE</t>
        </is>
      </c>
      <c r="K848" t="inlineStr">
        <is>
          <t>Unplanned</t>
        </is>
      </c>
      <c r="L848" t="inlineStr">
        <is>
          <t>HYDRAULIC ELEVATOR (UNLOADING)</t>
        </is>
      </c>
      <c r="M848" t="inlineStr">
        <is>
          <t>输送系统</t>
        </is>
      </c>
      <c r="N848" t="inlineStr">
        <is>
          <t>MECHANICAL FAILURE</t>
        </is>
      </c>
      <c r="O848" s="59" t="n">
        <v>45965.67777777778</v>
      </c>
      <c r="P848" s="59" t="n">
        <v>45965.68076388889</v>
      </c>
      <c r="Q848" s="60" t="n">
        <v>4.3</v>
      </c>
      <c r="R848" s="60" t="n">
        <v>0.9212</v>
      </c>
      <c r="S848" t="inlineStr">
        <is>
          <t>团队模拟数据（基于公开单线数据派生）</t>
        </is>
      </c>
      <c r="T848" t="inlineStr">
        <is>
          <t>SIM-v2.2-20260807-20260804</t>
        </is>
      </c>
      <c r="U848" t="inlineStr">
        <is>
          <t>https://zenodo.org/records/17855209</t>
        </is>
      </c>
      <c r="V848" t="inlineStr">
        <is>
          <t>LINE-S01-PRE-20251104</t>
        </is>
      </c>
      <c r="W848" t="inlineStr">
        <is>
          <t>已关联</t>
        </is>
      </c>
      <c r="X848" t="inlineStr">
        <is>
          <t>按班次口径判断</t>
        </is>
      </c>
      <c r="Z848" t="inlineStr">
        <is>
          <t>否</t>
        </is>
      </c>
    </row>
    <row r="849">
      <c r="A849" t="inlineStr">
        <is>
          <t>SIM-STOP-00848</t>
        </is>
      </c>
      <c r="B849" t="inlineStr">
        <is>
          <t>STOP-PRE-00283</t>
        </is>
      </c>
      <c r="C849" t="inlineStr">
        <is>
          <t>LINE-S02-PRE-20251104</t>
        </is>
      </c>
      <c r="D849" t="inlineStr">
        <is>
          <t>SHIFT-PRE-20251104</t>
        </is>
      </c>
      <c r="E849" t="inlineStr">
        <is>
          <t>LINE-S02</t>
        </is>
      </c>
      <c r="F849" t="inlineStr">
        <is>
          <t>改善前</t>
        </is>
      </c>
      <c r="G849" s="57" t="n">
        <v>45965</v>
      </c>
      <c r="H849" t="inlineStr">
        <is>
          <t>视觉设备系列</t>
        </is>
      </c>
      <c r="I849" t="inlineStr">
        <is>
          <t>KK200-1</t>
        </is>
      </c>
      <c r="J849" t="inlineStr">
        <is>
          <t>FAILURE</t>
        </is>
      </c>
      <c r="K849" t="inlineStr">
        <is>
          <t>Unplanned</t>
        </is>
      </c>
      <c r="L849" t="inlineStr">
        <is>
          <t>HYDRAULIC ELEVATOR (UNLOADING)</t>
        </is>
      </c>
      <c r="M849" t="inlineStr">
        <is>
          <t>输送系统</t>
        </is>
      </c>
      <c r="N849" t="inlineStr">
        <is>
          <t>MECHANICAL FAILURE</t>
        </is>
      </c>
      <c r="O849" s="59" t="n">
        <v>45965.69166666667</v>
      </c>
      <c r="P849" s="59" t="n">
        <v>45965.69715277778</v>
      </c>
      <c r="Q849" s="60" t="n">
        <v>7.9</v>
      </c>
      <c r="R849" s="60" t="n">
        <v>1.6875</v>
      </c>
      <c r="S849" t="inlineStr">
        <is>
          <t>团队模拟数据（基于公开单线数据派生）</t>
        </is>
      </c>
      <c r="T849" t="inlineStr">
        <is>
          <t>SIM-v2.2-20260807-20260804</t>
        </is>
      </c>
      <c r="U849" t="inlineStr">
        <is>
          <t>https://zenodo.org/records/17855209</t>
        </is>
      </c>
      <c r="V849" t="inlineStr">
        <is>
          <t>LINE-S02-PRE-20251104</t>
        </is>
      </c>
      <c r="W849" t="inlineStr">
        <is>
          <t>已关联</t>
        </is>
      </c>
      <c r="X849" t="inlineStr">
        <is>
          <t>按班次口径判断</t>
        </is>
      </c>
      <c r="Z849" t="inlineStr">
        <is>
          <t>否</t>
        </is>
      </c>
    </row>
    <row r="850">
      <c r="A850" t="inlineStr">
        <is>
          <t>SIM-STOP-00849</t>
        </is>
      </c>
      <c r="B850" t="inlineStr">
        <is>
          <t>STOP-PRE-00283</t>
        </is>
      </c>
      <c r="C850" t="inlineStr">
        <is>
          <t>LINE-S03-PRE-20251104</t>
        </is>
      </c>
      <c r="D850" t="inlineStr">
        <is>
          <t>SHIFT-PRE-20251104</t>
        </is>
      </c>
      <c r="E850" t="inlineStr">
        <is>
          <t>LINE-S03</t>
        </is>
      </c>
      <c r="F850" t="inlineStr">
        <is>
          <t>改善前</t>
        </is>
      </c>
      <c r="G850" s="57" t="n">
        <v>45965</v>
      </c>
      <c r="H850" t="inlineStr">
        <is>
          <t>音频模组系列</t>
        </is>
      </c>
      <c r="I850" t="inlineStr">
        <is>
          <t>KK200-1</t>
        </is>
      </c>
      <c r="J850" t="inlineStr">
        <is>
          <t>FAILURE</t>
        </is>
      </c>
      <c r="K850" t="inlineStr">
        <is>
          <t>Unplanned</t>
        </is>
      </c>
      <c r="L850" t="inlineStr">
        <is>
          <t>HYDRAULIC ELEVATOR (UNLOADING)</t>
        </is>
      </c>
      <c r="M850" t="inlineStr">
        <is>
          <t>输送系统</t>
        </is>
      </c>
      <c r="N850" t="inlineStr">
        <is>
          <t>MECHANICAL FAILURE</t>
        </is>
      </c>
      <c r="O850" s="59" t="n">
        <v>45965.70555555556</v>
      </c>
      <c r="P850" s="59" t="n">
        <v>45965.70861111111</v>
      </c>
      <c r="Q850" s="60" t="n">
        <v>4.4</v>
      </c>
      <c r="R850" s="60" t="n">
        <v>0.9364</v>
      </c>
      <c r="S850" t="inlineStr">
        <is>
          <t>团队模拟数据（基于公开单线数据派生）</t>
        </is>
      </c>
      <c r="T850" t="inlineStr">
        <is>
          <t>SIM-v2.2-20260807-20260804</t>
        </is>
      </c>
      <c r="U850" t="inlineStr">
        <is>
          <t>https://zenodo.org/records/17855209</t>
        </is>
      </c>
      <c r="V850" t="inlineStr">
        <is>
          <t>LINE-S03-PRE-20251104</t>
        </is>
      </c>
      <c r="W850" t="inlineStr">
        <is>
          <t>已关联</t>
        </is>
      </c>
      <c r="X850" t="inlineStr">
        <is>
          <t>按班次口径判断</t>
        </is>
      </c>
      <c r="Z850" t="inlineStr">
        <is>
          <t>否</t>
        </is>
      </c>
    </row>
    <row r="851">
      <c r="A851" t="inlineStr">
        <is>
          <t>SIM-STOP-00850</t>
        </is>
      </c>
      <c r="B851" t="inlineStr">
        <is>
          <t>STOP-PRE-00284</t>
        </is>
      </c>
      <c r="C851" t="inlineStr">
        <is>
          <t>LINE-S01-PRE-20251104</t>
        </is>
      </c>
      <c r="D851" t="inlineStr">
        <is>
          <t>SHIFT-PRE-20251104</t>
        </is>
      </c>
      <c r="E851" t="inlineStr">
        <is>
          <t>LINE-S01</t>
        </is>
      </c>
      <c r="F851" t="inlineStr">
        <is>
          <t>改善前</t>
        </is>
      </c>
      <c r="G851" s="57" t="n">
        <v>45965</v>
      </c>
      <c r="H851" t="inlineStr">
        <is>
          <t>智能终端系列</t>
        </is>
      </c>
      <c r="I851" t="inlineStr">
        <is>
          <t>KK200-1</t>
        </is>
      </c>
      <c r="J851" t="inlineStr">
        <is>
          <t>MATERIALS</t>
        </is>
      </c>
      <c r="K851" t="inlineStr">
        <is>
          <t>Unplanned</t>
        </is>
      </c>
      <c r="L851" t="inlineStr">
        <is>
          <t>HACKING STATION</t>
        </is>
      </c>
      <c r="M851" t="inlineStr">
        <is>
          <t>上下料工位</t>
        </is>
      </c>
      <c r="N851" t="inlineStr">
        <is>
          <t>MANUAL BRICK HANDLING</t>
        </is>
      </c>
      <c r="O851" s="59" t="n">
        <v>45965.70972222222</v>
      </c>
      <c r="P851" s="59" t="n">
        <v>45965.72743055555</v>
      </c>
      <c r="Q851" s="60" t="n">
        <v>25.5</v>
      </c>
      <c r="R851" s="60" t="n">
        <v>0.8624000000000001</v>
      </c>
      <c r="S851" t="inlineStr">
        <is>
          <t>团队模拟数据（基于公开单线数据派生）</t>
        </is>
      </c>
      <c r="T851" t="inlineStr">
        <is>
          <t>SIM-v2.2-20260807-20260804</t>
        </is>
      </c>
      <c r="U851" t="inlineStr">
        <is>
          <t>https://zenodo.org/records/17855209</t>
        </is>
      </c>
      <c r="V851" t="inlineStr">
        <is>
          <t>LINE-S01-PRE-20251104</t>
        </is>
      </c>
      <c r="W851" t="inlineStr">
        <is>
          <t>已关联</t>
        </is>
      </c>
      <c r="X851" t="inlineStr">
        <is>
          <t>按班次口径判断</t>
        </is>
      </c>
      <c r="Z851" t="inlineStr">
        <is>
          <t>否</t>
        </is>
      </c>
    </row>
    <row r="852">
      <c r="A852" t="inlineStr">
        <is>
          <t>SIM-STOP-00851</t>
        </is>
      </c>
      <c r="B852" t="inlineStr">
        <is>
          <t>STOP-PRE-00284</t>
        </is>
      </c>
      <c r="C852" t="inlineStr">
        <is>
          <t>LINE-S02-PRE-20251104</t>
        </is>
      </c>
      <c r="D852" t="inlineStr">
        <is>
          <t>SHIFT-PRE-20251104</t>
        </is>
      </c>
      <c r="E852" t="inlineStr">
        <is>
          <t>LINE-S02</t>
        </is>
      </c>
      <c r="F852" t="inlineStr">
        <is>
          <t>改善前</t>
        </is>
      </c>
      <c r="G852" s="57" t="n">
        <v>45965</v>
      </c>
      <c r="H852" t="inlineStr">
        <is>
          <t>视觉设备系列</t>
        </is>
      </c>
      <c r="I852" t="inlineStr">
        <is>
          <t>KK200-1</t>
        </is>
      </c>
      <c r="J852" t="inlineStr">
        <is>
          <t>MATERIALS</t>
        </is>
      </c>
      <c r="K852" t="inlineStr">
        <is>
          <t>Unplanned</t>
        </is>
      </c>
      <c r="L852" t="inlineStr">
        <is>
          <t>HACKING STATION</t>
        </is>
      </c>
      <c r="M852" t="inlineStr">
        <is>
          <t>上下料工位</t>
        </is>
      </c>
      <c r="N852" t="inlineStr">
        <is>
          <t>MANUAL BRICK HANDLING</t>
        </is>
      </c>
      <c r="O852" s="59" t="n">
        <v>45965.72361111111</v>
      </c>
      <c r="P852" s="59" t="n">
        <v>45965.75243055556</v>
      </c>
      <c r="Q852" s="60" t="n">
        <v>41.5</v>
      </c>
      <c r="R852" s="60" t="n">
        <v>1.4025</v>
      </c>
      <c r="S852" t="inlineStr">
        <is>
          <t>团队模拟数据（基于公开单线数据派生）</t>
        </is>
      </c>
      <c r="T852" t="inlineStr">
        <is>
          <t>SIM-v2.2-20260807-20260804</t>
        </is>
      </c>
      <c r="U852" t="inlineStr">
        <is>
          <t>https://zenodo.org/records/17855209</t>
        </is>
      </c>
      <c r="V852" t="inlineStr">
        <is>
          <t>LINE-S02-PRE-20251104</t>
        </is>
      </c>
      <c r="W852" t="inlineStr">
        <is>
          <t>已关联</t>
        </is>
      </c>
      <c r="X852" t="inlineStr">
        <is>
          <t>按班次口径判断</t>
        </is>
      </c>
      <c r="Z852" t="inlineStr">
        <is>
          <t>否</t>
        </is>
      </c>
    </row>
    <row r="853">
      <c r="A853" t="inlineStr">
        <is>
          <t>SIM-STOP-00852</t>
        </is>
      </c>
      <c r="B853" t="inlineStr">
        <is>
          <t>STOP-PRE-00284</t>
        </is>
      </c>
      <c r="C853" t="inlineStr">
        <is>
          <t>LINE-S03-PRE-20251104</t>
        </is>
      </c>
      <c r="D853" t="inlineStr">
        <is>
          <t>SHIFT-PRE-20251104</t>
        </is>
      </c>
      <c r="E853" t="inlineStr">
        <is>
          <t>LINE-S03</t>
        </is>
      </c>
      <c r="F853" t="inlineStr">
        <is>
          <t>改善前</t>
        </is>
      </c>
      <c r="G853" s="57" t="n">
        <v>45965</v>
      </c>
      <c r="H853" t="inlineStr">
        <is>
          <t>音频模组系列</t>
        </is>
      </c>
      <c r="I853" t="inlineStr">
        <is>
          <t>KK200-1</t>
        </is>
      </c>
      <c r="J853" t="inlineStr">
        <is>
          <t>MATERIALS</t>
        </is>
      </c>
      <c r="K853" t="inlineStr">
        <is>
          <t>Unplanned</t>
        </is>
      </c>
      <c r="L853" t="inlineStr">
        <is>
          <t>HACKING STATION</t>
        </is>
      </c>
      <c r="M853" t="inlineStr">
        <is>
          <t>上下料工位</t>
        </is>
      </c>
      <c r="N853" t="inlineStr">
        <is>
          <t>MANUAL BRICK HANDLING</t>
        </is>
      </c>
      <c r="O853" s="59" t="n">
        <v>45965.7375</v>
      </c>
      <c r="P853" s="59" t="n">
        <v>45965.76034722223</v>
      </c>
      <c r="Q853" s="60" t="n">
        <v>32.9</v>
      </c>
      <c r="R853" s="60" t="n">
        <v>1.111</v>
      </c>
      <c r="S853" t="inlineStr">
        <is>
          <t>团队模拟数据（基于公开单线数据派生）</t>
        </is>
      </c>
      <c r="T853" t="inlineStr">
        <is>
          <t>SIM-v2.2-20260807-20260804</t>
        </is>
      </c>
      <c r="U853" t="inlineStr">
        <is>
          <t>https://zenodo.org/records/17855209</t>
        </is>
      </c>
      <c r="V853" t="inlineStr">
        <is>
          <t>LINE-S03-PRE-20251104</t>
        </is>
      </c>
      <c r="W853" t="inlineStr">
        <is>
          <t>已关联</t>
        </is>
      </c>
      <c r="X853" t="inlineStr">
        <is>
          <t>按班次口径判断</t>
        </is>
      </c>
      <c r="Z853" t="inlineStr">
        <is>
          <t>否</t>
        </is>
      </c>
    </row>
    <row r="854">
      <c r="A854" t="inlineStr">
        <is>
          <t>SIM-STOP-00853</t>
        </is>
      </c>
      <c r="B854" t="inlineStr">
        <is>
          <t>STOP-PRE-00285</t>
        </is>
      </c>
      <c r="C854" t="inlineStr">
        <is>
          <t>LINE-S01-PRE-20251104</t>
        </is>
      </c>
      <c r="D854" t="inlineStr">
        <is>
          <t>SHIFT-PRE-20251104</t>
        </is>
      </c>
      <c r="E854" t="inlineStr">
        <is>
          <t>LINE-S01</t>
        </is>
      </c>
      <c r="F854" t="inlineStr">
        <is>
          <t>改善前</t>
        </is>
      </c>
      <c r="G854" s="57" t="n">
        <v>45965</v>
      </c>
      <c r="H854" t="inlineStr">
        <is>
          <t>智能终端系列</t>
        </is>
      </c>
      <c r="I854" t="inlineStr">
        <is>
          <t>KK250</t>
        </is>
      </c>
      <c r="J854" t="inlineStr">
        <is>
          <t>SETUPS-CHANGEOVERS</t>
        </is>
      </c>
      <c r="K854" t="inlineStr">
        <is>
          <t>Planned - Included in OEE</t>
        </is>
      </c>
      <c r="L854" t="inlineStr">
        <is>
          <t>EXTRUDER PRESS</t>
        </is>
      </c>
      <c r="M854" t="inlineStr">
        <is>
          <t>主加工工位</t>
        </is>
      </c>
      <c r="N854" t="inlineStr">
        <is>
          <t>MATERIAL CHANGEOVER</t>
        </is>
      </c>
      <c r="O854" s="59" t="n">
        <v>45965.77013888889</v>
      </c>
      <c r="P854" s="59" t="n">
        <v>45965.77930555555</v>
      </c>
      <c r="Q854" s="60" t="n">
        <v>13.2</v>
      </c>
      <c r="R854" s="60" t="n">
        <v>0.9764</v>
      </c>
      <c r="S854" t="inlineStr">
        <is>
          <t>团队模拟数据（基于公开单线数据派生）</t>
        </is>
      </c>
      <c r="T854" t="inlineStr">
        <is>
          <t>SIM-v2.2-20260807-20260804</t>
        </is>
      </c>
      <c r="U854" t="inlineStr">
        <is>
          <t>https://zenodo.org/records/17855209</t>
        </is>
      </c>
      <c r="V854" t="inlineStr">
        <is>
          <t>LINE-S01-PRE-20251104</t>
        </is>
      </c>
      <c r="W854" t="inlineStr">
        <is>
          <t>已关联</t>
        </is>
      </c>
      <c r="X854" t="inlineStr">
        <is>
          <t>按班次口径判断</t>
        </is>
      </c>
      <c r="Z854" t="inlineStr">
        <is>
          <t>是</t>
        </is>
      </c>
      <c r="AA854">
        <f>IFERROR(VLOOKUP(N854,'18_换产标准_模拟'!$B$2:$F$4,3,FALSE),"")</f>
        <v/>
      </c>
      <c r="AB854">
        <f>IFERROR(MAX(Q854-AA854,0),"")</f>
        <v/>
      </c>
      <c r="AC854">
        <f>IFERROR(IF(AB854=0,"达标",IF(AB854&lt;=VLOOKUP(N854,'18_换产标准_模拟'!$B$2:$F$4,4,FALSE)-VLOOKUP(N854,'18_换产标准_模拟'!$B$2:$F$4,3,FALSE),"轻微超时",IF(AB854&lt;=VLOOKUP(N854,'18_换产标准_模拟'!$B$2:$F$4,5,FALSE)-VLOOKUP(N854,'18_换产标准_模拟'!$B$2:$F$4,3,FALSE),"超时","严重超时"))),"")</f>
        <v/>
      </c>
      <c r="AD854">
        <f>IFERROR(INDEX('18_换产标准_模拟'!$A$2:$A$4,MATCH(N854,'18_换产标准_模拟'!$B$2:$B$4,0)),"")</f>
        <v/>
      </c>
      <c r="AE854" t="inlineStr">
        <is>
          <t>团队模拟数据</t>
        </is>
      </c>
    </row>
    <row r="855">
      <c r="A855" t="inlineStr">
        <is>
          <t>SIM-STOP-00854</t>
        </is>
      </c>
      <c r="B855" t="inlineStr">
        <is>
          <t>STOP-PRE-00285</t>
        </is>
      </c>
      <c r="C855" t="inlineStr">
        <is>
          <t>LINE-S02-PRE-20251104</t>
        </is>
      </c>
      <c r="D855" t="inlineStr">
        <is>
          <t>SHIFT-PRE-20251104</t>
        </is>
      </c>
      <c r="E855" t="inlineStr">
        <is>
          <t>LINE-S02</t>
        </is>
      </c>
      <c r="F855" t="inlineStr">
        <is>
          <t>改善前</t>
        </is>
      </c>
      <c r="G855" s="57" t="n">
        <v>45965</v>
      </c>
      <c r="H855" t="inlineStr">
        <is>
          <t>视觉设备系列</t>
        </is>
      </c>
      <c r="I855" t="inlineStr">
        <is>
          <t>KK250</t>
        </is>
      </c>
      <c r="J855" t="inlineStr">
        <is>
          <t>SETUPS-CHANGEOVERS</t>
        </is>
      </c>
      <c r="K855" t="inlineStr">
        <is>
          <t>Planned - Included in OEE</t>
        </is>
      </c>
      <c r="L855" t="inlineStr">
        <is>
          <t>EXTRUDER PRESS</t>
        </is>
      </c>
      <c r="M855" t="inlineStr">
        <is>
          <t>主加工工位</t>
        </is>
      </c>
      <c r="N855" t="inlineStr">
        <is>
          <t>MATERIAL CHANGEOVER</t>
        </is>
      </c>
      <c r="O855" s="59" t="n">
        <v>45965.78402777778</v>
      </c>
      <c r="P855" s="59" t="n">
        <v>45965.79333333333</v>
      </c>
      <c r="Q855" s="60" t="n">
        <v>13.4</v>
      </c>
      <c r="R855" s="60" t="n">
        <v>0.9917</v>
      </c>
      <c r="S855" t="inlineStr">
        <is>
          <t>团队模拟数据（基于公开单线数据派生）</t>
        </is>
      </c>
      <c r="T855" t="inlineStr">
        <is>
          <t>SIM-v2.2-20260807-20260804</t>
        </is>
      </c>
      <c r="U855" t="inlineStr">
        <is>
          <t>https://zenodo.org/records/17855209</t>
        </is>
      </c>
      <c r="V855" t="inlineStr">
        <is>
          <t>LINE-S02-PRE-20251104</t>
        </is>
      </c>
      <c r="W855" t="inlineStr">
        <is>
          <t>已关联</t>
        </is>
      </c>
      <c r="X855" t="inlineStr">
        <is>
          <t>按班次口径判断</t>
        </is>
      </c>
      <c r="Z855" t="inlineStr">
        <is>
          <t>是</t>
        </is>
      </c>
      <c r="AA855">
        <f>IFERROR(VLOOKUP(N855,'18_换产标准_模拟'!$B$2:$F$4,3,FALSE),"")</f>
        <v/>
      </c>
      <c r="AB855">
        <f>IFERROR(MAX(Q855-AA855,0),"")</f>
        <v/>
      </c>
      <c r="AC855">
        <f>IFERROR(IF(AB855=0,"达标",IF(AB855&lt;=VLOOKUP(N855,'18_换产标准_模拟'!$B$2:$F$4,4,FALSE)-VLOOKUP(N855,'18_换产标准_模拟'!$B$2:$F$4,3,FALSE),"轻微超时",IF(AB855&lt;=VLOOKUP(N855,'18_换产标准_模拟'!$B$2:$F$4,5,FALSE)-VLOOKUP(N855,'18_换产标准_模拟'!$B$2:$F$4,3,FALSE),"超时","严重超时"))),"")</f>
        <v/>
      </c>
      <c r="AD855">
        <f>IFERROR(INDEX('18_换产标准_模拟'!$A$2:$A$4,MATCH(N855,'18_换产标准_模拟'!$B$2:$B$4,0)),"")</f>
        <v/>
      </c>
      <c r="AE855" t="inlineStr">
        <is>
          <t>团队模拟数据</t>
        </is>
      </c>
    </row>
    <row r="856">
      <c r="A856" t="inlineStr">
        <is>
          <t>SIM-STOP-00855</t>
        </is>
      </c>
      <c r="B856" t="inlineStr">
        <is>
          <t>STOP-PRE-00285</t>
        </is>
      </c>
      <c r="C856" t="inlineStr">
        <is>
          <t>LINE-S03-PRE-20251104</t>
        </is>
      </c>
      <c r="D856" t="inlineStr">
        <is>
          <t>SHIFT-PRE-20251104</t>
        </is>
      </c>
      <c r="E856" t="inlineStr">
        <is>
          <t>LINE-S03</t>
        </is>
      </c>
      <c r="F856" t="inlineStr">
        <is>
          <t>改善前</t>
        </is>
      </c>
      <c r="G856" s="57" t="n">
        <v>45965</v>
      </c>
      <c r="H856" t="inlineStr">
        <is>
          <t>音频模组系列</t>
        </is>
      </c>
      <c r="I856" t="inlineStr">
        <is>
          <t>KK250</t>
        </is>
      </c>
      <c r="J856" t="inlineStr">
        <is>
          <t>SETUPS-CHANGEOVERS</t>
        </is>
      </c>
      <c r="K856" t="inlineStr">
        <is>
          <t>Planned - Included in OEE</t>
        </is>
      </c>
      <c r="L856" t="inlineStr">
        <is>
          <t>EXTRUDER PRESS</t>
        </is>
      </c>
      <c r="M856" t="inlineStr">
        <is>
          <t>主加工工位</t>
        </is>
      </c>
      <c r="N856" t="inlineStr">
        <is>
          <t>MATERIAL CHANGEOVER</t>
        </is>
      </c>
      <c r="O856" s="59" t="n">
        <v>45965.79791666667</v>
      </c>
      <c r="P856" s="59" t="n">
        <v>45965.80763888889</v>
      </c>
      <c r="Q856" s="60" t="n">
        <v>14</v>
      </c>
      <c r="R856" s="60" t="n">
        <v>1.0333</v>
      </c>
      <c r="S856" t="inlineStr">
        <is>
          <t>团队模拟数据（基于公开单线数据派生）</t>
        </is>
      </c>
      <c r="T856" t="inlineStr">
        <is>
          <t>SIM-v2.2-20260807-20260804</t>
        </is>
      </c>
      <c r="U856" t="inlineStr">
        <is>
          <t>https://zenodo.org/records/17855209</t>
        </is>
      </c>
      <c r="V856" t="inlineStr">
        <is>
          <t>LINE-S03-PRE-20251104</t>
        </is>
      </c>
      <c r="W856" t="inlineStr">
        <is>
          <t>已关联</t>
        </is>
      </c>
      <c r="X856" t="inlineStr">
        <is>
          <t>按班次口径判断</t>
        </is>
      </c>
      <c r="Z856" t="inlineStr">
        <is>
          <t>是</t>
        </is>
      </c>
      <c r="AA856">
        <f>IFERROR(VLOOKUP(N856,'18_换产标准_模拟'!$B$2:$F$4,3,FALSE),"")</f>
        <v/>
      </c>
      <c r="AB856">
        <f>IFERROR(MAX(Q856-AA856,0),"")</f>
        <v/>
      </c>
      <c r="AC856">
        <f>IFERROR(IF(AB856=0,"达标",IF(AB856&lt;=VLOOKUP(N856,'18_换产标准_模拟'!$B$2:$F$4,4,FALSE)-VLOOKUP(N856,'18_换产标准_模拟'!$B$2:$F$4,3,FALSE),"轻微超时",IF(AB856&lt;=VLOOKUP(N856,'18_换产标准_模拟'!$B$2:$F$4,5,FALSE)-VLOOKUP(N856,'18_换产标准_模拟'!$B$2:$F$4,3,FALSE),"超时","严重超时"))),"")</f>
        <v/>
      </c>
      <c r="AD856">
        <f>IFERROR(INDEX('18_换产标准_模拟'!$A$2:$A$4,MATCH(N856,'18_换产标准_模拟'!$B$2:$B$4,0)),"")</f>
        <v/>
      </c>
      <c r="AE856" t="inlineStr">
        <is>
          <t>团队模拟数据</t>
        </is>
      </c>
    </row>
    <row r="857">
      <c r="A857" t="inlineStr">
        <is>
          <t>SIM-STOP-00856</t>
        </is>
      </c>
      <c r="B857" t="inlineStr">
        <is>
          <t>STOP-PRE-00286</t>
        </is>
      </c>
      <c r="C857" t="inlineStr">
        <is>
          <t>LINE-S01-PRE-20251104</t>
        </is>
      </c>
      <c r="D857" t="inlineStr">
        <is>
          <t>SHIFT-PRE-20251104</t>
        </is>
      </c>
      <c r="E857" t="inlineStr">
        <is>
          <t>LINE-S01</t>
        </is>
      </c>
      <c r="F857" t="inlineStr">
        <is>
          <t>改善前</t>
        </is>
      </c>
      <c r="G857" s="57" t="n">
        <v>45965</v>
      </c>
      <c r="H857" t="inlineStr">
        <is>
          <t>智能终端系列</t>
        </is>
      </c>
      <c r="I857" t="inlineStr">
        <is>
          <t>KK250</t>
        </is>
      </c>
      <c r="J857" t="inlineStr">
        <is>
          <t>OPERATIONAL</t>
        </is>
      </c>
      <c r="K857" t="inlineStr">
        <is>
          <t>Planned - Included in OEE</t>
        </is>
      </c>
      <c r="L857" t="inlineStr">
        <is>
          <t>EXTRUDER PRESS</t>
        </is>
      </c>
      <c r="M857" t="inlineStr">
        <is>
          <t>主加工工位</t>
        </is>
      </c>
      <c r="N857" t="inlineStr">
        <is>
          <t>CLEANING</t>
        </is>
      </c>
      <c r="O857" s="59" t="n">
        <v>45965.81041666667</v>
      </c>
      <c r="P857" s="59" t="n">
        <v>45965.81875</v>
      </c>
      <c r="Q857" s="60" t="n">
        <v>12</v>
      </c>
      <c r="R857" s="60" t="n">
        <v>0.9124</v>
      </c>
      <c r="S857" t="inlineStr">
        <is>
          <t>团队模拟数据（基于公开单线数据派生）</t>
        </is>
      </c>
      <c r="T857" t="inlineStr">
        <is>
          <t>SIM-v2.2-20260807-20260804</t>
        </is>
      </c>
      <c r="U857" t="inlineStr">
        <is>
          <t>https://zenodo.org/records/17855209</t>
        </is>
      </c>
      <c r="V857" t="inlineStr">
        <is>
          <t>LINE-S01-PRE-20251104</t>
        </is>
      </c>
      <c r="W857" t="inlineStr">
        <is>
          <t>已关联</t>
        </is>
      </c>
      <c r="X857" t="inlineStr">
        <is>
          <t>按班次口径判断</t>
        </is>
      </c>
      <c r="Z857" t="inlineStr">
        <is>
          <t>否</t>
        </is>
      </c>
    </row>
    <row r="858">
      <c r="A858" t="inlineStr">
        <is>
          <t>SIM-STOP-00857</t>
        </is>
      </c>
      <c r="B858" t="inlineStr">
        <is>
          <t>STOP-PRE-00286</t>
        </is>
      </c>
      <c r="C858" t="inlineStr">
        <is>
          <t>LINE-S02-PRE-20251104</t>
        </is>
      </c>
      <c r="D858" t="inlineStr">
        <is>
          <t>SHIFT-PRE-20251104</t>
        </is>
      </c>
      <c r="E858" t="inlineStr">
        <is>
          <t>LINE-S02</t>
        </is>
      </c>
      <c r="F858" t="inlineStr">
        <is>
          <t>改善前</t>
        </is>
      </c>
      <c r="G858" s="57" t="n">
        <v>45965</v>
      </c>
      <c r="H858" t="inlineStr">
        <is>
          <t>视觉设备系列</t>
        </is>
      </c>
      <c r="I858" t="inlineStr">
        <is>
          <t>KK250</t>
        </is>
      </c>
      <c r="J858" t="inlineStr">
        <is>
          <t>OPERATIONAL</t>
        </is>
      </c>
      <c r="K858" t="inlineStr">
        <is>
          <t>Planned - Included in OEE</t>
        </is>
      </c>
      <c r="L858" t="inlineStr">
        <is>
          <t>EXTRUDER PRESS</t>
        </is>
      </c>
      <c r="M858" t="inlineStr">
        <is>
          <t>主加工工位</t>
        </is>
      </c>
      <c r="N858" t="inlineStr">
        <is>
          <t>CLEANING</t>
        </is>
      </c>
      <c r="O858" s="59" t="n">
        <v>45965.82430555556</v>
      </c>
      <c r="P858" s="59" t="n">
        <v>45965.83375</v>
      </c>
      <c r="Q858" s="60" t="n">
        <v>13.6</v>
      </c>
      <c r="R858" s="60" t="n">
        <v>1.0313</v>
      </c>
      <c r="S858" t="inlineStr">
        <is>
          <t>团队模拟数据（基于公开单线数据派生）</t>
        </is>
      </c>
      <c r="T858" t="inlineStr">
        <is>
          <t>SIM-v2.2-20260807-20260804</t>
        </is>
      </c>
      <c r="U858" t="inlineStr">
        <is>
          <t>https://zenodo.org/records/17855209</t>
        </is>
      </c>
      <c r="V858" t="inlineStr">
        <is>
          <t>LINE-S02-PRE-20251104</t>
        </is>
      </c>
      <c r="W858" t="inlineStr">
        <is>
          <t>已关联</t>
        </is>
      </c>
      <c r="X858" t="inlineStr">
        <is>
          <t>按班次口径判断</t>
        </is>
      </c>
      <c r="Z858" t="inlineStr">
        <is>
          <t>否</t>
        </is>
      </c>
    </row>
    <row r="859">
      <c r="A859" t="inlineStr">
        <is>
          <t>SIM-STOP-00858</t>
        </is>
      </c>
      <c r="B859" t="inlineStr">
        <is>
          <t>STOP-PRE-00286</t>
        </is>
      </c>
      <c r="C859" t="inlineStr">
        <is>
          <t>LINE-S03-PRE-20251104</t>
        </is>
      </c>
      <c r="D859" t="inlineStr">
        <is>
          <t>SHIFT-PRE-20251104</t>
        </is>
      </c>
      <c r="E859" t="inlineStr">
        <is>
          <t>LINE-S03</t>
        </is>
      </c>
      <c r="F859" t="inlineStr">
        <is>
          <t>改善前</t>
        </is>
      </c>
      <c r="G859" s="57" t="n">
        <v>45965</v>
      </c>
      <c r="H859" t="inlineStr">
        <is>
          <t>音频模组系列</t>
        </is>
      </c>
      <c r="I859" t="inlineStr">
        <is>
          <t>KK250</t>
        </is>
      </c>
      <c r="J859" t="inlineStr">
        <is>
          <t>OPERATIONAL</t>
        </is>
      </c>
      <c r="K859" t="inlineStr">
        <is>
          <t>Planned - Included in OEE</t>
        </is>
      </c>
      <c r="L859" t="inlineStr">
        <is>
          <t>EXTRUDER PRESS</t>
        </is>
      </c>
      <c r="M859" t="inlineStr">
        <is>
          <t>主加工工位</t>
        </is>
      </c>
      <c r="N859" t="inlineStr">
        <is>
          <t>CLEANING</t>
        </is>
      </c>
      <c r="O859" s="59" t="n">
        <v>45965.83819444444</v>
      </c>
      <c r="P859" s="59" t="n">
        <v>45965.84708333333</v>
      </c>
      <c r="Q859" s="60" t="n">
        <v>12.8</v>
      </c>
      <c r="R859" s="60" t="n">
        <v>0.9667</v>
      </c>
      <c r="S859" t="inlineStr">
        <is>
          <t>团队模拟数据（基于公开单线数据派生）</t>
        </is>
      </c>
      <c r="T859" t="inlineStr">
        <is>
          <t>SIM-v2.2-20260807-20260804</t>
        </is>
      </c>
      <c r="U859" t="inlineStr">
        <is>
          <t>https://zenodo.org/records/17855209</t>
        </is>
      </c>
      <c r="V859" t="inlineStr">
        <is>
          <t>LINE-S03-PRE-20251104</t>
        </is>
      </c>
      <c r="W859" t="inlineStr">
        <is>
          <t>已关联</t>
        </is>
      </c>
      <c r="X859" t="inlineStr">
        <is>
          <t>按班次口径判断</t>
        </is>
      </c>
      <c r="Z859" t="inlineStr">
        <is>
          <t>否</t>
        </is>
      </c>
    </row>
    <row r="860">
      <c r="A860" t="inlineStr">
        <is>
          <t>SIM-STOP-00859</t>
        </is>
      </c>
      <c r="B860" t="inlineStr">
        <is>
          <t>STOP-PRE-00287</t>
        </is>
      </c>
      <c r="C860" t="inlineStr">
        <is>
          <t>LINE-S01-PRE-20251104</t>
        </is>
      </c>
      <c r="D860" t="inlineStr">
        <is>
          <t>SHIFT-PRE-20251104</t>
        </is>
      </c>
      <c r="E860" t="inlineStr">
        <is>
          <t>LINE-S01</t>
        </is>
      </c>
      <c r="F860" t="inlineStr">
        <is>
          <t>改善前</t>
        </is>
      </c>
      <c r="G860" s="57" t="n">
        <v>45965</v>
      </c>
      <c r="H860" t="inlineStr">
        <is>
          <t>智能终端系列</t>
        </is>
      </c>
      <c r="I860" t="inlineStr">
        <is>
          <t>KK250</t>
        </is>
      </c>
      <c r="J860" t="inlineStr">
        <is>
          <t>FAILURE</t>
        </is>
      </c>
      <c r="K860" t="inlineStr">
        <is>
          <t>Unplanned</t>
        </is>
      </c>
      <c r="L860" t="inlineStr">
        <is>
          <t>DRYER</t>
        </is>
      </c>
      <c r="M860" t="inlineStr">
        <is>
          <t>烘干/固化工位</t>
        </is>
      </c>
      <c r="N860" t="inlineStr">
        <is>
          <t>AUTOMATION FAILURE</t>
        </is>
      </c>
      <c r="O860" s="59" t="n">
        <v>45965.82847222222</v>
      </c>
      <c r="P860" s="59" t="n">
        <v>45965.83583333333</v>
      </c>
      <c r="Q860" s="60" t="n">
        <v>10.6</v>
      </c>
      <c r="R860" s="60" t="n">
        <v>0.8722</v>
      </c>
      <c r="S860" t="inlineStr">
        <is>
          <t>团队模拟数据（基于公开单线数据派生）</t>
        </is>
      </c>
      <c r="T860" t="inlineStr">
        <is>
          <t>SIM-v2.2-20260807-20260804</t>
        </is>
      </c>
      <c r="U860" t="inlineStr">
        <is>
          <t>https://zenodo.org/records/17855209</t>
        </is>
      </c>
      <c r="V860" t="inlineStr">
        <is>
          <t>LINE-S01-PRE-20251104</t>
        </is>
      </c>
      <c r="W860" t="inlineStr">
        <is>
          <t>已关联</t>
        </is>
      </c>
      <c r="X860" t="inlineStr">
        <is>
          <t>按班次口径判断</t>
        </is>
      </c>
      <c r="Z860" t="inlineStr">
        <is>
          <t>否</t>
        </is>
      </c>
    </row>
    <row r="861">
      <c r="A861" t="inlineStr">
        <is>
          <t>SIM-STOP-00860</t>
        </is>
      </c>
      <c r="B861" t="inlineStr">
        <is>
          <t>STOP-PRE-00287</t>
        </is>
      </c>
      <c r="C861" t="inlineStr">
        <is>
          <t>LINE-S02-PRE-20251104</t>
        </is>
      </c>
      <c r="D861" t="inlineStr">
        <is>
          <t>SHIFT-PRE-20251104</t>
        </is>
      </c>
      <c r="E861" t="inlineStr">
        <is>
          <t>LINE-S02</t>
        </is>
      </c>
      <c r="F861" t="inlineStr">
        <is>
          <t>改善前</t>
        </is>
      </c>
      <c r="G861" s="57" t="n">
        <v>45965</v>
      </c>
      <c r="H861" t="inlineStr">
        <is>
          <t>视觉设备系列</t>
        </is>
      </c>
      <c r="I861" t="inlineStr">
        <is>
          <t>KK250</t>
        </is>
      </c>
      <c r="J861" t="inlineStr">
        <is>
          <t>FAILURE</t>
        </is>
      </c>
      <c r="K861" t="inlineStr">
        <is>
          <t>Unplanned</t>
        </is>
      </c>
      <c r="L861" t="inlineStr">
        <is>
          <t>DRYER</t>
        </is>
      </c>
      <c r="M861" t="inlineStr">
        <is>
          <t>烘干/固化工位</t>
        </is>
      </c>
      <c r="N861" t="inlineStr">
        <is>
          <t>AUTOMATION FAILURE</t>
        </is>
      </c>
      <c r="O861" s="59" t="n">
        <v>45965.84236111111</v>
      </c>
      <c r="P861" s="59" t="n">
        <v>45965.85430555556</v>
      </c>
      <c r="Q861" s="60" t="n">
        <v>17.2</v>
      </c>
      <c r="R861" s="60" t="n">
        <v>1.4175</v>
      </c>
      <c r="S861" t="inlineStr">
        <is>
          <t>团队模拟数据（基于公开单线数据派生）</t>
        </is>
      </c>
      <c r="T861" t="inlineStr">
        <is>
          <t>SIM-v2.2-20260807-20260804</t>
        </is>
      </c>
      <c r="U861" t="inlineStr">
        <is>
          <t>https://zenodo.org/records/17855209</t>
        </is>
      </c>
      <c r="V861" t="inlineStr">
        <is>
          <t>LINE-S02-PRE-20251104</t>
        </is>
      </c>
      <c r="W861" t="inlineStr">
        <is>
          <t>已关联</t>
        </is>
      </c>
      <c r="X861" t="inlineStr">
        <is>
          <t>按班次口径判断</t>
        </is>
      </c>
      <c r="Z861" t="inlineStr">
        <is>
          <t>否</t>
        </is>
      </c>
    </row>
    <row r="862">
      <c r="A862" t="inlineStr">
        <is>
          <t>SIM-STOP-00861</t>
        </is>
      </c>
      <c r="B862" t="inlineStr">
        <is>
          <t>STOP-PRE-00287</t>
        </is>
      </c>
      <c r="C862" t="inlineStr">
        <is>
          <t>LINE-S03-PRE-20251104</t>
        </is>
      </c>
      <c r="D862" t="inlineStr">
        <is>
          <t>SHIFT-PRE-20251104</t>
        </is>
      </c>
      <c r="E862" t="inlineStr">
        <is>
          <t>LINE-S03</t>
        </is>
      </c>
      <c r="F862" t="inlineStr">
        <is>
          <t>改善前</t>
        </is>
      </c>
      <c r="G862" s="57" t="n">
        <v>45965</v>
      </c>
      <c r="H862" t="inlineStr">
        <is>
          <t>音频模组系列</t>
        </is>
      </c>
      <c r="I862" t="inlineStr">
        <is>
          <t>KK250</t>
        </is>
      </c>
      <c r="J862" t="inlineStr">
        <is>
          <t>FAILURE</t>
        </is>
      </c>
      <c r="K862" t="inlineStr">
        <is>
          <t>Unplanned</t>
        </is>
      </c>
      <c r="L862" t="inlineStr">
        <is>
          <t>DRYER</t>
        </is>
      </c>
      <c r="M862" t="inlineStr">
        <is>
          <t>烘干/固化工位</t>
        </is>
      </c>
      <c r="N862" t="inlineStr">
        <is>
          <t>AUTOMATION FAILURE</t>
        </is>
      </c>
      <c r="O862" s="59" t="n">
        <v>45965.85625</v>
      </c>
      <c r="P862" s="59" t="n">
        <v>45965.86451388889</v>
      </c>
      <c r="Q862" s="60" t="n">
        <v>11.9</v>
      </c>
      <c r="R862" s="60" t="n">
        <v>0.9854000000000001</v>
      </c>
      <c r="S862" t="inlineStr">
        <is>
          <t>团队模拟数据（基于公开单线数据派生）</t>
        </is>
      </c>
      <c r="T862" t="inlineStr">
        <is>
          <t>SIM-v2.2-20260807-20260804</t>
        </is>
      </c>
      <c r="U862" t="inlineStr">
        <is>
          <t>https://zenodo.org/records/17855209</t>
        </is>
      </c>
      <c r="V862" t="inlineStr">
        <is>
          <t>LINE-S03-PRE-20251104</t>
        </is>
      </c>
      <c r="W862" t="inlineStr">
        <is>
          <t>已关联</t>
        </is>
      </c>
      <c r="X862" t="inlineStr">
        <is>
          <t>按班次口径判断</t>
        </is>
      </c>
      <c r="Z862" t="inlineStr">
        <is>
          <t>否</t>
        </is>
      </c>
    </row>
    <row r="863">
      <c r="A863" t="inlineStr">
        <is>
          <t>SIM-STOP-00862</t>
        </is>
      </c>
      <c r="B863" t="inlineStr">
        <is>
          <t>STOP-PRE-00288</t>
        </is>
      </c>
      <c r="C863" t="inlineStr">
        <is>
          <t>LINE-S01-PRE-20251104</t>
        </is>
      </c>
      <c r="D863" t="inlineStr">
        <is>
          <t>SHIFT-PRE-20251104</t>
        </is>
      </c>
      <c r="E863" t="inlineStr">
        <is>
          <t>LINE-S01</t>
        </is>
      </c>
      <c r="F863" t="inlineStr">
        <is>
          <t>改善前</t>
        </is>
      </c>
      <c r="G863" s="57" t="n">
        <v>45965</v>
      </c>
      <c r="H863" t="inlineStr">
        <is>
          <t>智能终端系列</t>
        </is>
      </c>
      <c r="I863" t="inlineStr">
        <is>
          <t>KK250</t>
        </is>
      </c>
      <c r="J863" t="inlineStr">
        <is>
          <t>OPERATIONAL</t>
        </is>
      </c>
      <c r="K863" t="inlineStr">
        <is>
          <t>Planned - Included in OEE</t>
        </is>
      </c>
      <c r="L863" t="inlineStr">
        <is>
          <t>EXTRUDER PRESS</t>
        </is>
      </c>
      <c r="M863" t="inlineStr">
        <is>
          <t>主加工工位</t>
        </is>
      </c>
      <c r="N863" t="inlineStr">
        <is>
          <t>CLEANING</t>
        </is>
      </c>
      <c r="O863" s="59" t="n">
        <v>45965.84166666667</v>
      </c>
      <c r="P863" s="59" t="n">
        <v>45965.85402777778</v>
      </c>
      <c r="Q863" s="60" t="n">
        <v>17.8</v>
      </c>
      <c r="R863" s="60" t="n">
        <v>0.9871</v>
      </c>
      <c r="S863" t="inlineStr">
        <is>
          <t>团队模拟数据（基于公开单线数据派生）</t>
        </is>
      </c>
      <c r="T863" t="inlineStr">
        <is>
          <t>SIM-v2.2-20260807-20260804</t>
        </is>
      </c>
      <c r="U863" t="inlineStr">
        <is>
          <t>https://zenodo.org/records/17855209</t>
        </is>
      </c>
      <c r="V863" t="inlineStr">
        <is>
          <t>LINE-S01-PRE-20251104</t>
        </is>
      </c>
      <c r="W863" t="inlineStr">
        <is>
          <t>已关联</t>
        </is>
      </c>
      <c r="X863" t="inlineStr">
        <is>
          <t>按班次口径判断</t>
        </is>
      </c>
      <c r="Z863" t="inlineStr">
        <is>
          <t>否</t>
        </is>
      </c>
    </row>
    <row r="864">
      <c r="A864" t="inlineStr">
        <is>
          <t>SIM-STOP-00863</t>
        </is>
      </c>
      <c r="B864" t="inlineStr">
        <is>
          <t>STOP-PRE-00288</t>
        </is>
      </c>
      <c r="C864" t="inlineStr">
        <is>
          <t>LINE-S02-PRE-20251104</t>
        </is>
      </c>
      <c r="D864" t="inlineStr">
        <is>
          <t>SHIFT-PRE-20251104</t>
        </is>
      </c>
      <c r="E864" t="inlineStr">
        <is>
          <t>LINE-S02</t>
        </is>
      </c>
      <c r="F864" t="inlineStr">
        <is>
          <t>改善前</t>
        </is>
      </c>
      <c r="G864" s="57" t="n">
        <v>45965</v>
      </c>
      <c r="H864" t="inlineStr">
        <is>
          <t>视觉设备系列</t>
        </is>
      </c>
      <c r="I864" t="inlineStr">
        <is>
          <t>KK250</t>
        </is>
      </c>
      <c r="J864" t="inlineStr">
        <is>
          <t>OPERATIONAL</t>
        </is>
      </c>
      <c r="K864" t="inlineStr">
        <is>
          <t>Planned - Included in OEE</t>
        </is>
      </c>
      <c r="L864" t="inlineStr">
        <is>
          <t>EXTRUDER PRESS</t>
        </is>
      </c>
      <c r="M864" t="inlineStr">
        <is>
          <t>主加工工位</t>
        </is>
      </c>
      <c r="N864" t="inlineStr">
        <is>
          <t>CLEANING</t>
        </is>
      </c>
      <c r="O864" s="59" t="n">
        <v>45965.85555555556</v>
      </c>
      <c r="P864" s="59" t="n">
        <v>45965.868125</v>
      </c>
      <c r="Q864" s="60" t="n">
        <v>18.1</v>
      </c>
      <c r="R864" s="60" t="n">
        <v>1.003</v>
      </c>
      <c r="S864" t="inlineStr">
        <is>
          <t>团队模拟数据（基于公开单线数据派生）</t>
        </is>
      </c>
      <c r="T864" t="inlineStr">
        <is>
          <t>SIM-v2.2-20260807-20260804</t>
        </is>
      </c>
      <c r="U864" t="inlineStr">
        <is>
          <t>https://zenodo.org/records/17855209</t>
        </is>
      </c>
      <c r="V864" t="inlineStr">
        <is>
          <t>LINE-S02-PRE-20251104</t>
        </is>
      </c>
      <c r="W864" t="inlineStr">
        <is>
          <t>已关联</t>
        </is>
      </c>
      <c r="X864" t="inlineStr">
        <is>
          <t>按班次口径判断</t>
        </is>
      </c>
      <c r="Z864" t="inlineStr">
        <is>
          <t>否</t>
        </is>
      </c>
    </row>
    <row r="865">
      <c r="A865" t="inlineStr">
        <is>
          <t>SIM-STOP-00864</t>
        </is>
      </c>
      <c r="B865" t="inlineStr">
        <is>
          <t>STOP-PRE-00288</t>
        </is>
      </c>
      <c r="C865" t="inlineStr">
        <is>
          <t>LINE-S03-PRE-20251104</t>
        </is>
      </c>
      <c r="D865" t="inlineStr">
        <is>
          <t>SHIFT-PRE-20251104</t>
        </is>
      </c>
      <c r="E865" t="inlineStr">
        <is>
          <t>LINE-S03</t>
        </is>
      </c>
      <c r="F865" t="inlineStr">
        <is>
          <t>改善前</t>
        </is>
      </c>
      <c r="G865" s="57" t="n">
        <v>45965</v>
      </c>
      <c r="H865" t="inlineStr">
        <is>
          <t>音频模组系列</t>
        </is>
      </c>
      <c r="I865" t="inlineStr">
        <is>
          <t>KK250</t>
        </is>
      </c>
      <c r="J865" t="inlineStr">
        <is>
          <t>OPERATIONAL</t>
        </is>
      </c>
      <c r="K865" t="inlineStr">
        <is>
          <t>Planned - Included in OEE</t>
        </is>
      </c>
      <c r="L865" t="inlineStr">
        <is>
          <t>EXTRUDER PRESS</t>
        </is>
      </c>
      <c r="M865" t="inlineStr">
        <is>
          <t>主加工工位</t>
        </is>
      </c>
      <c r="N865" t="inlineStr">
        <is>
          <t>CLEANING</t>
        </is>
      </c>
      <c r="O865" s="59" t="n">
        <v>45965.86944444444</v>
      </c>
      <c r="P865" s="59" t="n">
        <v>45965.8825</v>
      </c>
      <c r="Q865" s="60" t="n">
        <v>18.8</v>
      </c>
      <c r="R865" s="60" t="n">
        <v>1.0444</v>
      </c>
      <c r="S865" t="inlineStr">
        <is>
          <t>团队模拟数据（基于公开单线数据派生）</t>
        </is>
      </c>
      <c r="T865" t="inlineStr">
        <is>
          <t>SIM-v2.2-20260807-20260804</t>
        </is>
      </c>
      <c r="U865" t="inlineStr">
        <is>
          <t>https://zenodo.org/records/17855209</t>
        </is>
      </c>
      <c r="V865" t="inlineStr">
        <is>
          <t>LINE-S03-PRE-20251104</t>
        </is>
      </c>
      <c r="W865" t="inlineStr">
        <is>
          <t>已关联</t>
        </is>
      </c>
      <c r="X865" t="inlineStr">
        <is>
          <t>按班次口径判断</t>
        </is>
      </c>
      <c r="Z865" t="inlineStr">
        <is>
          <t>否</t>
        </is>
      </c>
    </row>
    <row r="866">
      <c r="A866" t="inlineStr">
        <is>
          <t>SIM-STOP-00865</t>
        </is>
      </c>
      <c r="B866" t="inlineStr">
        <is>
          <t>STOP-PRE-00289</t>
        </is>
      </c>
      <c r="C866" t="inlineStr">
        <is>
          <t>LINE-S01-PRE-20251105</t>
        </is>
      </c>
      <c r="D866" t="inlineStr">
        <is>
          <t>SHIFT-PRE-20251105</t>
        </is>
      </c>
      <c r="E866" t="inlineStr">
        <is>
          <t>LINE-S01</t>
        </is>
      </c>
      <c r="F866" t="inlineStr">
        <is>
          <t>改善前</t>
        </is>
      </c>
      <c r="G866" s="57" t="n">
        <v>45966</v>
      </c>
      <c r="H866" t="inlineStr">
        <is>
          <t>智能终端系列</t>
        </is>
      </c>
      <c r="I866" t="inlineStr">
        <is>
          <t>KK250</t>
        </is>
      </c>
      <c r="J866" t="inlineStr">
        <is>
          <t>OPERATIONAL</t>
        </is>
      </c>
      <c r="K866" t="inlineStr">
        <is>
          <t>Planned - Included in OEE</t>
        </is>
      </c>
      <c r="L866" t="inlineStr">
        <is>
          <t>EXTRUDER PRESS</t>
        </is>
      </c>
      <c r="M866" t="inlineStr">
        <is>
          <t>主加工工位</t>
        </is>
      </c>
      <c r="N866" t="inlineStr">
        <is>
          <t>CLEANING</t>
        </is>
      </c>
      <c r="O866" s="59" t="n">
        <v>45966.51041666666</v>
      </c>
      <c r="P866" s="59" t="n">
        <v>45966.51319444444</v>
      </c>
      <c r="Q866" s="60" t="n">
        <v>4</v>
      </c>
      <c r="R866" s="60" t="n">
        <v>0.9231</v>
      </c>
      <c r="S866" t="inlineStr">
        <is>
          <t>团队模拟数据（基于公开单线数据派生）</t>
        </is>
      </c>
      <c r="T866" t="inlineStr">
        <is>
          <t>SIM-v2.2-20260807-20260804</t>
        </is>
      </c>
      <c r="U866" t="inlineStr">
        <is>
          <t>https://zenodo.org/records/17855209</t>
        </is>
      </c>
      <c r="V866" t="inlineStr">
        <is>
          <t>LINE-S01-PRE-20251105</t>
        </is>
      </c>
      <c r="W866" t="inlineStr">
        <is>
          <t>已关联</t>
        </is>
      </c>
      <c r="X866" t="inlineStr">
        <is>
          <t>按班次口径判断</t>
        </is>
      </c>
      <c r="Z866" t="inlineStr">
        <is>
          <t>否</t>
        </is>
      </c>
    </row>
    <row r="867">
      <c r="A867" t="inlineStr">
        <is>
          <t>SIM-STOP-00866</t>
        </is>
      </c>
      <c r="B867" t="inlineStr">
        <is>
          <t>STOP-PRE-00289</t>
        </is>
      </c>
      <c r="C867" t="inlineStr">
        <is>
          <t>LINE-S02-PRE-20251105</t>
        </is>
      </c>
      <c r="D867" t="inlineStr">
        <is>
          <t>SHIFT-PRE-20251105</t>
        </is>
      </c>
      <c r="E867" t="inlineStr">
        <is>
          <t>LINE-S02</t>
        </is>
      </c>
      <c r="F867" t="inlineStr">
        <is>
          <t>改善前</t>
        </is>
      </c>
      <c r="G867" s="57" t="n">
        <v>45966</v>
      </c>
      <c r="H867" t="inlineStr">
        <is>
          <t>视觉设备系列</t>
        </is>
      </c>
      <c r="I867" t="inlineStr">
        <is>
          <t>KK250</t>
        </is>
      </c>
      <c r="J867" t="inlineStr">
        <is>
          <t>OPERATIONAL</t>
        </is>
      </c>
      <c r="K867" t="inlineStr">
        <is>
          <t>Planned - Included in OEE</t>
        </is>
      </c>
      <c r="L867" t="inlineStr">
        <is>
          <t>EXTRUDER PRESS</t>
        </is>
      </c>
      <c r="M867" t="inlineStr">
        <is>
          <t>主加工工位</t>
        </is>
      </c>
      <c r="N867" t="inlineStr">
        <is>
          <t>CLEANING</t>
        </is>
      </c>
      <c r="O867" s="59" t="n">
        <v>45966.52430555555</v>
      </c>
      <c r="P867" s="59" t="n">
        <v>45966.52743055556</v>
      </c>
      <c r="Q867" s="60" t="n">
        <v>4.5</v>
      </c>
      <c r="R867" s="60" t="n">
        <v>1.0427</v>
      </c>
      <c r="S867" t="inlineStr">
        <is>
          <t>团队模拟数据（基于公开单线数据派生）</t>
        </is>
      </c>
      <c r="T867" t="inlineStr">
        <is>
          <t>SIM-v2.2-20260807-20260804</t>
        </is>
      </c>
      <c r="U867" t="inlineStr">
        <is>
          <t>https://zenodo.org/records/17855209</t>
        </is>
      </c>
      <c r="V867" t="inlineStr">
        <is>
          <t>LINE-S02-PRE-20251105</t>
        </is>
      </c>
      <c r="W867" t="inlineStr">
        <is>
          <t>已关联</t>
        </is>
      </c>
      <c r="X867" t="inlineStr">
        <is>
          <t>按班次口径判断</t>
        </is>
      </c>
      <c r="Z867" t="inlineStr">
        <is>
          <t>否</t>
        </is>
      </c>
    </row>
    <row r="868">
      <c r="A868" t="inlineStr">
        <is>
          <t>SIM-STOP-00867</t>
        </is>
      </c>
      <c r="B868" t="inlineStr">
        <is>
          <t>STOP-PRE-00289</t>
        </is>
      </c>
      <c r="C868" t="inlineStr">
        <is>
          <t>LINE-S03-PRE-20251105</t>
        </is>
      </c>
      <c r="D868" t="inlineStr">
        <is>
          <t>SHIFT-PRE-20251105</t>
        </is>
      </c>
      <c r="E868" t="inlineStr">
        <is>
          <t>LINE-S03</t>
        </is>
      </c>
      <c r="F868" t="inlineStr">
        <is>
          <t>改善前</t>
        </is>
      </c>
      <c r="G868" s="57" t="n">
        <v>45966</v>
      </c>
      <c r="H868" t="inlineStr">
        <is>
          <t>音频模组系列</t>
        </is>
      </c>
      <c r="I868" t="inlineStr">
        <is>
          <t>KK250</t>
        </is>
      </c>
      <c r="J868" t="inlineStr">
        <is>
          <t>OPERATIONAL</t>
        </is>
      </c>
      <c r="K868" t="inlineStr">
        <is>
          <t>Planned - Included in OEE</t>
        </is>
      </c>
      <c r="L868" t="inlineStr">
        <is>
          <t>EXTRUDER PRESS</t>
        </is>
      </c>
      <c r="M868" t="inlineStr">
        <is>
          <t>主加工工位</t>
        </is>
      </c>
      <c r="N868" t="inlineStr">
        <is>
          <t>CLEANING</t>
        </is>
      </c>
      <c r="O868" s="59" t="n">
        <v>45966.53819444445</v>
      </c>
      <c r="P868" s="59" t="n">
        <v>45966.54111111111</v>
      </c>
      <c r="Q868" s="60" t="n">
        <v>4.2</v>
      </c>
      <c r="R868" s="60" t="n">
        <v>0.9778</v>
      </c>
      <c r="S868" t="inlineStr">
        <is>
          <t>团队模拟数据（基于公开单线数据派生）</t>
        </is>
      </c>
      <c r="T868" t="inlineStr">
        <is>
          <t>SIM-v2.2-20260807-20260804</t>
        </is>
      </c>
      <c r="U868" t="inlineStr">
        <is>
          <t>https://zenodo.org/records/17855209</t>
        </is>
      </c>
      <c r="V868" t="inlineStr">
        <is>
          <t>LINE-S03-PRE-20251105</t>
        </is>
      </c>
      <c r="W868" t="inlineStr">
        <is>
          <t>已关联</t>
        </is>
      </c>
      <c r="X868" t="inlineStr">
        <is>
          <t>按班次口径判断</t>
        </is>
      </c>
      <c r="Z868" t="inlineStr">
        <is>
          <t>否</t>
        </is>
      </c>
    </row>
    <row r="869">
      <c r="A869" t="inlineStr">
        <is>
          <t>SIM-STOP-00868</t>
        </is>
      </c>
      <c r="B869" t="inlineStr">
        <is>
          <t>STOP-PRE-00290</t>
        </is>
      </c>
      <c r="C869" t="inlineStr">
        <is>
          <t>LINE-S01-PRE-20251105</t>
        </is>
      </c>
      <c r="D869" t="inlineStr">
        <is>
          <t>SHIFT-PRE-20251105</t>
        </is>
      </c>
      <c r="E869" t="inlineStr">
        <is>
          <t>LINE-S01</t>
        </is>
      </c>
      <c r="F869" t="inlineStr">
        <is>
          <t>改善前</t>
        </is>
      </c>
      <c r="G869" s="57" t="n">
        <v>45966</v>
      </c>
      <c r="H869" t="inlineStr">
        <is>
          <t>智能终端系列</t>
        </is>
      </c>
      <c r="I869" t="inlineStr">
        <is>
          <t>7KK25</t>
        </is>
      </c>
      <c r="J869" t="inlineStr">
        <is>
          <t>SETUPS-CHANGEOVERS</t>
        </is>
      </c>
      <c r="K869" t="inlineStr">
        <is>
          <t>Planned - Included in OEE</t>
        </is>
      </c>
      <c r="L869" t="inlineStr">
        <is>
          <t>EXTRUDER PRESS</t>
        </is>
      </c>
      <c r="M869" t="inlineStr">
        <is>
          <t>主加工工位</t>
        </is>
      </c>
      <c r="N869" t="inlineStr">
        <is>
          <t>MATERIAL CHANGEOVER</t>
        </is>
      </c>
      <c r="O869" s="59" t="n">
        <v>45966.60694444444</v>
      </c>
      <c r="P869" s="59" t="n">
        <v>45966.61548611111</v>
      </c>
      <c r="Q869" s="60" t="n">
        <v>12.3</v>
      </c>
      <c r="R869" s="60" t="n">
        <v>0.9604</v>
      </c>
      <c r="S869" t="inlineStr">
        <is>
          <t>团队模拟数据（基于公开单线数据派生）</t>
        </is>
      </c>
      <c r="T869" t="inlineStr">
        <is>
          <t>SIM-v2.2-20260807-20260804</t>
        </is>
      </c>
      <c r="U869" t="inlineStr">
        <is>
          <t>https://zenodo.org/records/17855209</t>
        </is>
      </c>
      <c r="V869" t="inlineStr">
        <is>
          <t>LINE-S01-PRE-20251105</t>
        </is>
      </c>
      <c r="W869" t="inlineStr">
        <is>
          <t>已关联</t>
        </is>
      </c>
      <c r="X869" t="inlineStr">
        <is>
          <t>按班次口径判断</t>
        </is>
      </c>
      <c r="Z869" t="inlineStr">
        <is>
          <t>是</t>
        </is>
      </c>
      <c r="AA869">
        <f>IFERROR(VLOOKUP(N869,'18_换产标准_模拟'!$B$2:$F$4,3,FALSE),"")</f>
        <v/>
      </c>
      <c r="AB869">
        <f>IFERROR(MAX(Q869-AA869,0),"")</f>
        <v/>
      </c>
      <c r="AC869">
        <f>IFERROR(IF(AB869=0,"达标",IF(AB869&lt;=VLOOKUP(N869,'18_换产标准_模拟'!$B$2:$F$4,4,FALSE)-VLOOKUP(N869,'18_换产标准_模拟'!$B$2:$F$4,3,FALSE),"轻微超时",IF(AB869&lt;=VLOOKUP(N869,'18_换产标准_模拟'!$B$2:$F$4,5,FALSE)-VLOOKUP(N869,'18_换产标准_模拟'!$B$2:$F$4,3,FALSE),"超时","严重超时"))),"")</f>
        <v/>
      </c>
      <c r="AD869">
        <f>IFERROR(INDEX('18_换产标准_模拟'!$A$2:$A$4,MATCH(N869,'18_换产标准_模拟'!$B$2:$B$4,0)),"")</f>
        <v/>
      </c>
      <c r="AE869" t="inlineStr">
        <is>
          <t>团队模拟数据</t>
        </is>
      </c>
    </row>
    <row r="870">
      <c r="A870" t="inlineStr">
        <is>
          <t>SIM-STOP-00869</t>
        </is>
      </c>
      <c r="B870" t="inlineStr">
        <is>
          <t>STOP-PRE-00290</t>
        </is>
      </c>
      <c r="C870" t="inlineStr">
        <is>
          <t>LINE-S02-PRE-20251105</t>
        </is>
      </c>
      <c r="D870" t="inlineStr">
        <is>
          <t>SHIFT-PRE-20251105</t>
        </is>
      </c>
      <c r="E870" t="inlineStr">
        <is>
          <t>LINE-S02</t>
        </is>
      </c>
      <c r="F870" t="inlineStr">
        <is>
          <t>改善前</t>
        </is>
      </c>
      <c r="G870" s="57" t="n">
        <v>45966</v>
      </c>
      <c r="H870" t="inlineStr">
        <is>
          <t>视觉设备系列</t>
        </is>
      </c>
      <c r="I870" t="inlineStr">
        <is>
          <t>7KK25</t>
        </is>
      </c>
      <c r="J870" t="inlineStr">
        <is>
          <t>SETUPS-CHANGEOVERS</t>
        </is>
      </c>
      <c r="K870" t="inlineStr">
        <is>
          <t>Planned - Included in OEE</t>
        </is>
      </c>
      <c r="L870" t="inlineStr">
        <is>
          <t>EXTRUDER PRESS</t>
        </is>
      </c>
      <c r="M870" t="inlineStr">
        <is>
          <t>主加工工位</t>
        </is>
      </c>
      <c r="N870" t="inlineStr">
        <is>
          <t>MATERIAL CHANGEOVER</t>
        </is>
      </c>
      <c r="O870" s="59" t="n">
        <v>45966.62083333333</v>
      </c>
      <c r="P870" s="59" t="n">
        <v>45966.62951388889</v>
      </c>
      <c r="Q870" s="60" t="n">
        <v>12.5</v>
      </c>
      <c r="R870" s="60" t="n">
        <v>0.9747</v>
      </c>
      <c r="S870" t="inlineStr">
        <is>
          <t>团队模拟数据（基于公开单线数据派生）</t>
        </is>
      </c>
      <c r="T870" t="inlineStr">
        <is>
          <t>SIM-v2.2-20260807-20260804</t>
        </is>
      </c>
      <c r="U870" t="inlineStr">
        <is>
          <t>https://zenodo.org/records/17855209</t>
        </is>
      </c>
      <c r="V870" t="inlineStr">
        <is>
          <t>LINE-S02-PRE-20251105</t>
        </is>
      </c>
      <c r="W870" t="inlineStr">
        <is>
          <t>已关联</t>
        </is>
      </c>
      <c r="X870" t="inlineStr">
        <is>
          <t>按班次口径判断</t>
        </is>
      </c>
      <c r="Z870" t="inlineStr">
        <is>
          <t>是</t>
        </is>
      </c>
      <c r="AA870">
        <f>IFERROR(VLOOKUP(N870,'18_换产标准_模拟'!$B$2:$F$4,3,FALSE),"")</f>
        <v/>
      </c>
      <c r="AB870">
        <f>IFERROR(MAX(Q870-AA870,0),"")</f>
        <v/>
      </c>
      <c r="AC870">
        <f>IFERROR(IF(AB870=0,"达标",IF(AB870&lt;=VLOOKUP(N870,'18_换产标准_模拟'!$B$2:$F$4,4,FALSE)-VLOOKUP(N870,'18_换产标准_模拟'!$B$2:$F$4,3,FALSE),"轻微超时",IF(AB870&lt;=VLOOKUP(N870,'18_换产标准_模拟'!$B$2:$F$4,5,FALSE)-VLOOKUP(N870,'18_换产标准_模拟'!$B$2:$F$4,3,FALSE),"超时","严重超时"))),"")</f>
        <v/>
      </c>
      <c r="AD870">
        <f>IFERROR(INDEX('18_换产标准_模拟'!$A$2:$A$4,MATCH(N870,'18_换产标准_模拟'!$B$2:$B$4,0)),"")</f>
        <v/>
      </c>
      <c r="AE870" t="inlineStr">
        <is>
          <t>团队模拟数据</t>
        </is>
      </c>
    </row>
    <row r="871">
      <c r="A871" t="inlineStr">
        <is>
          <t>SIM-STOP-00870</t>
        </is>
      </c>
      <c r="B871" t="inlineStr">
        <is>
          <t>STOP-PRE-00290</t>
        </is>
      </c>
      <c r="C871" t="inlineStr">
        <is>
          <t>LINE-S03-PRE-20251105</t>
        </is>
      </c>
      <c r="D871" t="inlineStr">
        <is>
          <t>SHIFT-PRE-20251105</t>
        </is>
      </c>
      <c r="E871" t="inlineStr">
        <is>
          <t>LINE-S03</t>
        </is>
      </c>
      <c r="F871" t="inlineStr">
        <is>
          <t>改善前</t>
        </is>
      </c>
      <c r="G871" s="57" t="n">
        <v>45966</v>
      </c>
      <c r="H871" t="inlineStr">
        <is>
          <t>音频模组系列</t>
        </is>
      </c>
      <c r="I871" t="inlineStr">
        <is>
          <t>7KK25</t>
        </is>
      </c>
      <c r="J871" t="inlineStr">
        <is>
          <t>SETUPS-CHANGEOVERS</t>
        </is>
      </c>
      <c r="K871" t="inlineStr">
        <is>
          <t>Planned - Included in OEE</t>
        </is>
      </c>
      <c r="L871" t="inlineStr">
        <is>
          <t>EXTRUDER PRESS</t>
        </is>
      </c>
      <c r="M871" t="inlineStr">
        <is>
          <t>主加工工位</t>
        </is>
      </c>
      <c r="N871" t="inlineStr">
        <is>
          <t>MATERIAL CHANGEOVER</t>
        </is>
      </c>
      <c r="O871" s="59" t="n">
        <v>45966.63472222222</v>
      </c>
      <c r="P871" s="59" t="n">
        <v>45966.64375</v>
      </c>
      <c r="Q871" s="60" t="n">
        <v>13</v>
      </c>
      <c r="R871" s="60" t="n">
        <v>1.0167</v>
      </c>
      <c r="S871" t="inlineStr">
        <is>
          <t>团队模拟数据（基于公开单线数据派生）</t>
        </is>
      </c>
      <c r="T871" t="inlineStr">
        <is>
          <t>SIM-v2.2-20260807-20260804</t>
        </is>
      </c>
      <c r="U871" t="inlineStr">
        <is>
          <t>https://zenodo.org/records/17855209</t>
        </is>
      </c>
      <c r="V871" t="inlineStr">
        <is>
          <t>LINE-S03-PRE-20251105</t>
        </is>
      </c>
      <c r="W871" t="inlineStr">
        <is>
          <t>已关联</t>
        </is>
      </c>
      <c r="X871" t="inlineStr">
        <is>
          <t>按班次口径判断</t>
        </is>
      </c>
      <c r="Z871" t="inlineStr">
        <is>
          <t>是</t>
        </is>
      </c>
      <c r="AA871">
        <f>IFERROR(VLOOKUP(N871,'18_换产标准_模拟'!$B$2:$F$4,3,FALSE),"")</f>
        <v/>
      </c>
      <c r="AB871">
        <f>IFERROR(MAX(Q871-AA871,0),"")</f>
        <v/>
      </c>
      <c r="AC871">
        <f>IFERROR(IF(AB871=0,"达标",IF(AB871&lt;=VLOOKUP(N871,'18_换产标准_模拟'!$B$2:$F$4,4,FALSE)-VLOOKUP(N871,'18_换产标准_模拟'!$B$2:$F$4,3,FALSE),"轻微超时",IF(AB871&lt;=VLOOKUP(N871,'18_换产标准_模拟'!$B$2:$F$4,5,FALSE)-VLOOKUP(N871,'18_换产标准_模拟'!$B$2:$F$4,3,FALSE),"超时","严重超时"))),"")</f>
        <v/>
      </c>
      <c r="AD871">
        <f>IFERROR(INDEX('18_换产标准_模拟'!$A$2:$A$4,MATCH(N871,'18_换产标准_模拟'!$B$2:$B$4,0)),"")</f>
        <v/>
      </c>
      <c r="AE871" t="inlineStr">
        <is>
          <t>团队模拟数据</t>
        </is>
      </c>
    </row>
    <row r="872">
      <c r="A872" t="inlineStr">
        <is>
          <t>SIM-STOP-00871</t>
        </is>
      </c>
      <c r="B872" t="inlineStr">
        <is>
          <t>STOP-PRE-00291</t>
        </is>
      </c>
      <c r="C872" t="inlineStr">
        <is>
          <t>LINE-S01-PRE-20251105</t>
        </is>
      </c>
      <c r="D872" t="inlineStr">
        <is>
          <t>SHIFT-PRE-20251105</t>
        </is>
      </c>
      <c r="E872" t="inlineStr">
        <is>
          <t>LINE-S01</t>
        </is>
      </c>
      <c r="F872" t="inlineStr">
        <is>
          <t>改善前</t>
        </is>
      </c>
      <c r="G872" s="57" t="n">
        <v>45966</v>
      </c>
      <c r="H872" t="inlineStr">
        <is>
          <t>智能终端系列</t>
        </is>
      </c>
      <c r="I872" t="inlineStr">
        <is>
          <t>7KK25</t>
        </is>
      </c>
      <c r="J872" t="inlineStr">
        <is>
          <t>FAILURE</t>
        </is>
      </c>
      <c r="K872" t="inlineStr">
        <is>
          <t>Unplanned</t>
        </is>
      </c>
      <c r="L872" t="inlineStr">
        <is>
          <t>DRYER</t>
        </is>
      </c>
      <c r="M872" t="inlineStr">
        <is>
          <t>烘干/固化工位</t>
        </is>
      </c>
      <c r="N872" t="inlineStr">
        <is>
          <t>AUTOMATION FAILURE</t>
        </is>
      </c>
      <c r="O872" s="59" t="n">
        <v>45966.62222222222</v>
      </c>
      <c r="P872" s="59" t="n">
        <v>45966.62520833333</v>
      </c>
      <c r="Q872" s="60" t="n">
        <v>4.3</v>
      </c>
      <c r="R872" s="60" t="n">
        <v>0.9163</v>
      </c>
      <c r="S872" t="inlineStr">
        <is>
          <t>团队模拟数据（基于公开单线数据派生）</t>
        </is>
      </c>
      <c r="T872" t="inlineStr">
        <is>
          <t>SIM-v2.2-20260807-20260804</t>
        </is>
      </c>
      <c r="U872" t="inlineStr">
        <is>
          <t>https://zenodo.org/records/17855209</t>
        </is>
      </c>
      <c r="V872" t="inlineStr">
        <is>
          <t>LINE-S01-PRE-20251105</t>
        </is>
      </c>
      <c r="W872" t="inlineStr">
        <is>
          <t>已关联</t>
        </is>
      </c>
      <c r="X872" t="inlineStr">
        <is>
          <t>按班次口径判断</t>
        </is>
      </c>
      <c r="Z872" t="inlineStr">
        <is>
          <t>否</t>
        </is>
      </c>
    </row>
    <row r="873">
      <c r="A873" t="inlineStr">
        <is>
          <t>SIM-STOP-00872</t>
        </is>
      </c>
      <c r="B873" t="inlineStr">
        <is>
          <t>STOP-PRE-00291</t>
        </is>
      </c>
      <c r="C873" t="inlineStr">
        <is>
          <t>LINE-S02-PRE-20251105</t>
        </is>
      </c>
      <c r="D873" t="inlineStr">
        <is>
          <t>SHIFT-PRE-20251105</t>
        </is>
      </c>
      <c r="E873" t="inlineStr">
        <is>
          <t>LINE-S02</t>
        </is>
      </c>
      <c r="F873" t="inlineStr">
        <is>
          <t>改善前</t>
        </is>
      </c>
      <c r="G873" s="57" t="n">
        <v>45966</v>
      </c>
      <c r="H873" t="inlineStr">
        <is>
          <t>视觉设备系列</t>
        </is>
      </c>
      <c r="I873" t="inlineStr">
        <is>
          <t>7KK25</t>
        </is>
      </c>
      <c r="J873" t="inlineStr">
        <is>
          <t>FAILURE</t>
        </is>
      </c>
      <c r="K873" t="inlineStr">
        <is>
          <t>Unplanned</t>
        </is>
      </c>
      <c r="L873" t="inlineStr">
        <is>
          <t>DRYER</t>
        </is>
      </c>
      <c r="M873" t="inlineStr">
        <is>
          <t>烘干/固化工位</t>
        </is>
      </c>
      <c r="N873" t="inlineStr">
        <is>
          <t>AUTOMATION FAILURE</t>
        </is>
      </c>
      <c r="O873" s="59" t="n">
        <v>45966.63611111111</v>
      </c>
      <c r="P873" s="59" t="n">
        <v>45966.64048611111</v>
      </c>
      <c r="Q873" s="60" t="n">
        <v>6.3</v>
      </c>
      <c r="R873" s="60" t="n">
        <v>1.3425</v>
      </c>
      <c r="S873" t="inlineStr">
        <is>
          <t>团队模拟数据（基于公开单线数据派生）</t>
        </is>
      </c>
      <c r="T873" t="inlineStr">
        <is>
          <t>SIM-v2.2-20260807-20260804</t>
        </is>
      </c>
      <c r="U873" t="inlineStr">
        <is>
          <t>https://zenodo.org/records/17855209</t>
        </is>
      </c>
      <c r="V873" t="inlineStr">
        <is>
          <t>LINE-S02-PRE-20251105</t>
        </is>
      </c>
      <c r="W873" t="inlineStr">
        <is>
          <t>已关联</t>
        </is>
      </c>
      <c r="X873" t="inlineStr">
        <is>
          <t>按班次口径判断</t>
        </is>
      </c>
      <c r="Z873" t="inlineStr">
        <is>
          <t>否</t>
        </is>
      </c>
    </row>
    <row r="874">
      <c r="A874" t="inlineStr">
        <is>
          <t>SIM-STOP-00873</t>
        </is>
      </c>
      <c r="B874" t="inlineStr">
        <is>
          <t>STOP-PRE-00291</t>
        </is>
      </c>
      <c r="C874" t="inlineStr">
        <is>
          <t>LINE-S03-PRE-20251105</t>
        </is>
      </c>
      <c r="D874" t="inlineStr">
        <is>
          <t>SHIFT-PRE-20251105</t>
        </is>
      </c>
      <c r="E874" t="inlineStr">
        <is>
          <t>LINE-S03</t>
        </is>
      </c>
      <c r="F874" t="inlineStr">
        <is>
          <t>改善前</t>
        </is>
      </c>
      <c r="G874" s="57" t="n">
        <v>45966</v>
      </c>
      <c r="H874" t="inlineStr">
        <is>
          <t>音频模组系列</t>
        </is>
      </c>
      <c r="I874" t="inlineStr">
        <is>
          <t>7KK25</t>
        </is>
      </c>
      <c r="J874" t="inlineStr">
        <is>
          <t>FAILURE</t>
        </is>
      </c>
      <c r="K874" t="inlineStr">
        <is>
          <t>Unplanned</t>
        </is>
      </c>
      <c r="L874" t="inlineStr">
        <is>
          <t>DRYER</t>
        </is>
      </c>
      <c r="M874" t="inlineStr">
        <is>
          <t>烘干/固化工位</t>
        </is>
      </c>
      <c r="N874" t="inlineStr">
        <is>
          <t>AUTOMATION FAILURE</t>
        </is>
      </c>
      <c r="O874" s="59" t="n">
        <v>45966.65</v>
      </c>
      <c r="P874" s="59" t="n">
        <v>45966.65305555556</v>
      </c>
      <c r="Q874" s="60" t="n">
        <v>4.4</v>
      </c>
      <c r="R874" s="60" t="n">
        <v>0.931</v>
      </c>
      <c r="S874" t="inlineStr">
        <is>
          <t>团队模拟数据（基于公开单线数据派生）</t>
        </is>
      </c>
      <c r="T874" t="inlineStr">
        <is>
          <t>SIM-v2.2-20260807-20260804</t>
        </is>
      </c>
      <c r="U874" t="inlineStr">
        <is>
          <t>https://zenodo.org/records/17855209</t>
        </is>
      </c>
      <c r="V874" t="inlineStr">
        <is>
          <t>LINE-S03-PRE-20251105</t>
        </is>
      </c>
      <c r="W874" t="inlineStr">
        <is>
          <t>已关联</t>
        </is>
      </c>
      <c r="X874" t="inlineStr">
        <is>
          <t>按班次口径判断</t>
        </is>
      </c>
      <c r="Z874" t="inlineStr">
        <is>
          <t>否</t>
        </is>
      </c>
    </row>
    <row r="875">
      <c r="A875" t="inlineStr">
        <is>
          <t>SIM-STOP-00874</t>
        </is>
      </c>
      <c r="B875" t="inlineStr">
        <is>
          <t>STOP-PRE-00292</t>
        </is>
      </c>
      <c r="C875" t="inlineStr">
        <is>
          <t>LINE-S01-PRE-20251105</t>
        </is>
      </c>
      <c r="D875" t="inlineStr">
        <is>
          <t>SHIFT-PRE-20251105</t>
        </is>
      </c>
      <c r="E875" t="inlineStr">
        <is>
          <t>LINE-S01</t>
        </is>
      </c>
      <c r="F875" t="inlineStr">
        <is>
          <t>改善前</t>
        </is>
      </c>
      <c r="G875" s="57" t="n">
        <v>45966</v>
      </c>
      <c r="H875" t="inlineStr">
        <is>
          <t>智能终端系列</t>
        </is>
      </c>
      <c r="I875" t="inlineStr">
        <is>
          <t>7KK25</t>
        </is>
      </c>
      <c r="J875" t="inlineStr">
        <is>
          <t>FAILURE</t>
        </is>
      </c>
      <c r="K875" t="inlineStr">
        <is>
          <t>Unplanned</t>
        </is>
      </c>
      <c r="L875" t="inlineStr">
        <is>
          <t>CUTTER</t>
        </is>
      </c>
      <c r="M875" t="inlineStr">
        <is>
          <t>切割/分板工位</t>
        </is>
      </c>
      <c r="N875" t="inlineStr">
        <is>
          <t>MECHANICAL FAILURE</t>
        </is>
      </c>
      <c r="O875" s="59" t="n">
        <v>45966.65555555555</v>
      </c>
      <c r="P875" s="59" t="n">
        <v>45966.65743055556</v>
      </c>
      <c r="Q875" s="60" t="n">
        <v>2.7</v>
      </c>
      <c r="R875" s="60" t="n">
        <v>0.8575</v>
      </c>
      <c r="S875" t="inlineStr">
        <is>
          <t>团队模拟数据（基于公开单线数据派生）</t>
        </is>
      </c>
      <c r="T875" t="inlineStr">
        <is>
          <t>SIM-v2.2-20260807-20260804</t>
        </is>
      </c>
      <c r="U875" t="inlineStr">
        <is>
          <t>https://zenodo.org/records/17855209</t>
        </is>
      </c>
      <c r="V875" t="inlineStr">
        <is>
          <t>LINE-S01-PRE-20251105</t>
        </is>
      </c>
      <c r="W875" t="inlineStr">
        <is>
          <t>已关联</t>
        </is>
      </c>
      <c r="X875" t="inlineStr">
        <is>
          <t>按班次口径判断</t>
        </is>
      </c>
      <c r="Z875" t="inlineStr">
        <is>
          <t>否</t>
        </is>
      </c>
    </row>
    <row r="876">
      <c r="A876" t="inlineStr">
        <is>
          <t>SIM-STOP-00875</t>
        </is>
      </c>
      <c r="B876" t="inlineStr">
        <is>
          <t>STOP-PRE-00292</t>
        </is>
      </c>
      <c r="C876" t="inlineStr">
        <is>
          <t>LINE-S02-PRE-20251105</t>
        </is>
      </c>
      <c r="D876" t="inlineStr">
        <is>
          <t>SHIFT-PRE-20251105</t>
        </is>
      </c>
      <c r="E876" t="inlineStr">
        <is>
          <t>LINE-S02</t>
        </is>
      </c>
      <c r="F876" t="inlineStr">
        <is>
          <t>改善前</t>
        </is>
      </c>
      <c r="G876" s="57" t="n">
        <v>45966</v>
      </c>
      <c r="H876" t="inlineStr">
        <is>
          <t>视觉设备系列</t>
        </is>
      </c>
      <c r="I876" t="inlineStr">
        <is>
          <t>7KK25</t>
        </is>
      </c>
      <c r="J876" t="inlineStr">
        <is>
          <t>FAILURE</t>
        </is>
      </c>
      <c r="K876" t="inlineStr">
        <is>
          <t>Unplanned</t>
        </is>
      </c>
      <c r="L876" t="inlineStr">
        <is>
          <t>CUTTER</t>
        </is>
      </c>
      <c r="M876" t="inlineStr">
        <is>
          <t>切割/分板工位</t>
        </is>
      </c>
      <c r="N876" t="inlineStr">
        <is>
          <t>MECHANICAL FAILURE</t>
        </is>
      </c>
      <c r="O876" s="59" t="n">
        <v>45966.66944444444</v>
      </c>
      <c r="P876" s="59" t="n">
        <v>45966.67333333333</v>
      </c>
      <c r="Q876" s="60" t="n">
        <v>5.6</v>
      </c>
      <c r="R876" s="60" t="n">
        <v>1.7438</v>
      </c>
      <c r="S876" t="inlineStr">
        <is>
          <t>团队模拟数据（基于公开单线数据派生）</t>
        </is>
      </c>
      <c r="T876" t="inlineStr">
        <is>
          <t>SIM-v2.2-20260807-20260804</t>
        </is>
      </c>
      <c r="U876" t="inlineStr">
        <is>
          <t>https://zenodo.org/records/17855209</t>
        </is>
      </c>
      <c r="V876" t="inlineStr">
        <is>
          <t>LINE-S02-PRE-20251105</t>
        </is>
      </c>
      <c r="W876" t="inlineStr">
        <is>
          <t>已关联</t>
        </is>
      </c>
      <c r="X876" t="inlineStr">
        <is>
          <t>按班次口径判断</t>
        </is>
      </c>
      <c r="Z876" t="inlineStr">
        <is>
          <t>否</t>
        </is>
      </c>
    </row>
    <row r="877">
      <c r="A877" t="inlineStr">
        <is>
          <t>SIM-STOP-00876</t>
        </is>
      </c>
      <c r="B877" t="inlineStr">
        <is>
          <t>STOP-PRE-00292</t>
        </is>
      </c>
      <c r="C877" t="inlineStr">
        <is>
          <t>LINE-S03-PRE-20251105</t>
        </is>
      </c>
      <c r="D877" t="inlineStr">
        <is>
          <t>SHIFT-PRE-20251105</t>
        </is>
      </c>
      <c r="E877" t="inlineStr">
        <is>
          <t>LINE-S03</t>
        </is>
      </c>
      <c r="F877" t="inlineStr">
        <is>
          <t>改善前</t>
        </is>
      </c>
      <c r="G877" s="57" t="n">
        <v>45966</v>
      </c>
      <c r="H877" t="inlineStr">
        <is>
          <t>音频模组系列</t>
        </is>
      </c>
      <c r="I877" t="inlineStr">
        <is>
          <t>7KK25</t>
        </is>
      </c>
      <c r="J877" t="inlineStr">
        <is>
          <t>FAILURE</t>
        </is>
      </c>
      <c r="K877" t="inlineStr">
        <is>
          <t>Unplanned</t>
        </is>
      </c>
      <c r="L877" t="inlineStr">
        <is>
          <t>CUTTER</t>
        </is>
      </c>
      <c r="M877" t="inlineStr">
        <is>
          <t>切割/分板工位</t>
        </is>
      </c>
      <c r="N877" t="inlineStr">
        <is>
          <t>MECHANICAL FAILURE</t>
        </is>
      </c>
      <c r="O877" s="59" t="n">
        <v>45966.68333333333</v>
      </c>
      <c r="P877" s="59" t="n">
        <v>45966.68548611111</v>
      </c>
      <c r="Q877" s="60" t="n">
        <v>3.1</v>
      </c>
      <c r="R877" s="60" t="n">
        <v>0.9691</v>
      </c>
      <c r="S877" t="inlineStr">
        <is>
          <t>团队模拟数据（基于公开单线数据派生）</t>
        </is>
      </c>
      <c r="T877" t="inlineStr">
        <is>
          <t>SIM-v2.2-20260807-20260804</t>
        </is>
      </c>
      <c r="U877" t="inlineStr">
        <is>
          <t>https://zenodo.org/records/17855209</t>
        </is>
      </c>
      <c r="V877" t="inlineStr">
        <is>
          <t>LINE-S03-PRE-20251105</t>
        </is>
      </c>
      <c r="W877" t="inlineStr">
        <is>
          <t>已关联</t>
        </is>
      </c>
      <c r="X877" t="inlineStr">
        <is>
          <t>按班次口径判断</t>
        </is>
      </c>
      <c r="Z877" t="inlineStr">
        <is>
          <t>否</t>
        </is>
      </c>
    </row>
    <row r="878">
      <c r="A878" t="inlineStr">
        <is>
          <t>SIM-STOP-00877</t>
        </is>
      </c>
      <c r="B878" t="inlineStr">
        <is>
          <t>STOP-PRE-00293</t>
        </is>
      </c>
      <c r="C878" t="inlineStr">
        <is>
          <t>LINE-S01-PRE-20251105</t>
        </is>
      </c>
      <c r="D878" t="inlineStr">
        <is>
          <t>SHIFT-PRE-20251105</t>
        </is>
      </c>
      <c r="E878" t="inlineStr">
        <is>
          <t>LINE-S01</t>
        </is>
      </c>
      <c r="F878" t="inlineStr">
        <is>
          <t>改善前</t>
        </is>
      </c>
      <c r="G878" s="57" t="n">
        <v>45966</v>
      </c>
      <c r="H878" t="inlineStr">
        <is>
          <t>智能终端系列</t>
        </is>
      </c>
      <c r="I878" t="inlineStr">
        <is>
          <t>7KK25</t>
        </is>
      </c>
      <c r="J878" t="inlineStr">
        <is>
          <t>FAILURE</t>
        </is>
      </c>
      <c r="K878" t="inlineStr">
        <is>
          <t>Unplanned</t>
        </is>
      </c>
      <c r="L878" t="inlineStr">
        <is>
          <t>CUTTER</t>
        </is>
      </c>
      <c r="M878" t="inlineStr">
        <is>
          <t>切割/分板工位</t>
        </is>
      </c>
      <c r="N878" t="inlineStr">
        <is>
          <t>MECHANICAL FAILURE</t>
        </is>
      </c>
      <c r="O878" s="59" t="n">
        <v>45966.66527777778</v>
      </c>
      <c r="P878" s="59" t="n">
        <v>45966.66868055556</v>
      </c>
      <c r="Q878" s="60" t="n">
        <v>4.9</v>
      </c>
      <c r="R878" s="60" t="n">
        <v>0.8918</v>
      </c>
      <c r="S878" t="inlineStr">
        <is>
          <t>团队模拟数据（基于公开单线数据派生）</t>
        </is>
      </c>
      <c r="T878" t="inlineStr">
        <is>
          <t>SIM-v2.2-20260807-20260804</t>
        </is>
      </c>
      <c r="U878" t="inlineStr">
        <is>
          <t>https://zenodo.org/records/17855209</t>
        </is>
      </c>
      <c r="V878" t="inlineStr">
        <is>
          <t>LINE-S01-PRE-20251105</t>
        </is>
      </c>
      <c r="W878" t="inlineStr">
        <is>
          <t>已关联</t>
        </is>
      </c>
      <c r="X878" t="inlineStr">
        <is>
          <t>按班次口径判断</t>
        </is>
      </c>
      <c r="Z878" t="inlineStr">
        <is>
          <t>否</t>
        </is>
      </c>
    </row>
    <row r="879">
      <c r="A879" t="inlineStr">
        <is>
          <t>SIM-STOP-00878</t>
        </is>
      </c>
      <c r="B879" t="inlineStr">
        <is>
          <t>STOP-PRE-00293</t>
        </is>
      </c>
      <c r="C879" t="inlineStr">
        <is>
          <t>LINE-S02-PRE-20251105</t>
        </is>
      </c>
      <c r="D879" t="inlineStr">
        <is>
          <t>SHIFT-PRE-20251105</t>
        </is>
      </c>
      <c r="E879" t="inlineStr">
        <is>
          <t>LINE-S02</t>
        </is>
      </c>
      <c r="F879" t="inlineStr">
        <is>
          <t>改善前</t>
        </is>
      </c>
      <c r="G879" s="57" t="n">
        <v>45966</v>
      </c>
      <c r="H879" t="inlineStr">
        <is>
          <t>视觉设备系列</t>
        </is>
      </c>
      <c r="I879" t="inlineStr">
        <is>
          <t>7KK25</t>
        </is>
      </c>
      <c r="J879" t="inlineStr">
        <is>
          <t>FAILURE</t>
        </is>
      </c>
      <c r="K879" t="inlineStr">
        <is>
          <t>Unplanned</t>
        </is>
      </c>
      <c r="L879" t="inlineStr">
        <is>
          <t>CUTTER</t>
        </is>
      </c>
      <c r="M879" t="inlineStr">
        <is>
          <t>切割/分板工位</t>
        </is>
      </c>
      <c r="N879" t="inlineStr">
        <is>
          <t>MECHANICAL FAILURE</t>
        </is>
      </c>
      <c r="O879" s="59" t="n">
        <v>45966.67916666667</v>
      </c>
      <c r="P879" s="59" t="n">
        <v>45966.68541666667</v>
      </c>
      <c r="Q879" s="60" t="n">
        <v>9</v>
      </c>
      <c r="R879" s="60" t="n">
        <v>1.6313</v>
      </c>
      <c r="S879" t="inlineStr">
        <is>
          <t>团队模拟数据（基于公开单线数据派生）</t>
        </is>
      </c>
      <c r="T879" t="inlineStr">
        <is>
          <t>SIM-v2.2-20260807-20260804</t>
        </is>
      </c>
      <c r="U879" t="inlineStr">
        <is>
          <t>https://zenodo.org/records/17855209</t>
        </is>
      </c>
      <c r="V879" t="inlineStr">
        <is>
          <t>LINE-S02-PRE-20251105</t>
        </is>
      </c>
      <c r="W879" t="inlineStr">
        <is>
          <t>已关联</t>
        </is>
      </c>
      <c r="X879" t="inlineStr">
        <is>
          <t>按班次口径判断</t>
        </is>
      </c>
      <c r="Z879" t="inlineStr">
        <is>
          <t>否</t>
        </is>
      </c>
    </row>
    <row r="880">
      <c r="A880" t="inlineStr">
        <is>
          <t>SIM-STOP-00879</t>
        </is>
      </c>
      <c r="B880" t="inlineStr">
        <is>
          <t>STOP-PRE-00293</t>
        </is>
      </c>
      <c r="C880" t="inlineStr">
        <is>
          <t>LINE-S03-PRE-20251105</t>
        </is>
      </c>
      <c r="D880" t="inlineStr">
        <is>
          <t>SHIFT-PRE-20251105</t>
        </is>
      </c>
      <c r="E880" t="inlineStr">
        <is>
          <t>LINE-S03</t>
        </is>
      </c>
      <c r="F880" t="inlineStr">
        <is>
          <t>改善前</t>
        </is>
      </c>
      <c r="G880" s="57" t="n">
        <v>45966</v>
      </c>
      <c r="H880" t="inlineStr">
        <is>
          <t>音频模组系列</t>
        </is>
      </c>
      <c r="I880" t="inlineStr">
        <is>
          <t>7KK25</t>
        </is>
      </c>
      <c r="J880" t="inlineStr">
        <is>
          <t>FAILURE</t>
        </is>
      </c>
      <c r="K880" t="inlineStr">
        <is>
          <t>Unplanned</t>
        </is>
      </c>
      <c r="L880" t="inlineStr">
        <is>
          <t>CUTTER</t>
        </is>
      </c>
      <c r="M880" t="inlineStr">
        <is>
          <t>切割/分板工位</t>
        </is>
      </c>
      <c r="N880" t="inlineStr">
        <is>
          <t>MECHANICAL FAILURE</t>
        </is>
      </c>
      <c r="O880" s="59" t="n">
        <v>45966.69305555556</v>
      </c>
      <c r="P880" s="59" t="n">
        <v>45966.696875</v>
      </c>
      <c r="Q880" s="60" t="n">
        <v>5.5</v>
      </c>
      <c r="R880" s="60" t="n">
        <v>1.0072</v>
      </c>
      <c r="S880" t="inlineStr">
        <is>
          <t>团队模拟数据（基于公开单线数据派生）</t>
        </is>
      </c>
      <c r="T880" t="inlineStr">
        <is>
          <t>SIM-v2.2-20260807-20260804</t>
        </is>
      </c>
      <c r="U880" t="inlineStr">
        <is>
          <t>https://zenodo.org/records/17855209</t>
        </is>
      </c>
      <c r="V880" t="inlineStr">
        <is>
          <t>LINE-S03-PRE-20251105</t>
        </is>
      </c>
      <c r="W880" t="inlineStr">
        <is>
          <t>已关联</t>
        </is>
      </c>
      <c r="X880" t="inlineStr">
        <is>
          <t>按班次口径判断</t>
        </is>
      </c>
      <c r="Z880" t="inlineStr">
        <is>
          <t>否</t>
        </is>
      </c>
    </row>
    <row r="881">
      <c r="A881" t="inlineStr">
        <is>
          <t>SIM-STOP-00880</t>
        </is>
      </c>
      <c r="B881" t="inlineStr">
        <is>
          <t>STOP-PRE-00294</t>
        </is>
      </c>
      <c r="C881" t="inlineStr">
        <is>
          <t>LINE-S01-PRE-20251105</t>
        </is>
      </c>
      <c r="D881" t="inlineStr">
        <is>
          <t>SHIFT-PRE-20251105</t>
        </is>
      </c>
      <c r="E881" t="inlineStr">
        <is>
          <t>LINE-S01</t>
        </is>
      </c>
      <c r="F881" t="inlineStr">
        <is>
          <t>改善前</t>
        </is>
      </c>
      <c r="G881" s="57" t="n">
        <v>45966</v>
      </c>
      <c r="H881" t="inlineStr">
        <is>
          <t>智能终端系列</t>
        </is>
      </c>
      <c r="I881" t="inlineStr">
        <is>
          <t>7KK25</t>
        </is>
      </c>
      <c r="J881" t="inlineStr">
        <is>
          <t>MATERIALS</t>
        </is>
      </c>
      <c r="K881" t="inlineStr">
        <is>
          <t>Unplanned</t>
        </is>
      </c>
      <c r="L881" t="inlineStr">
        <is>
          <t>HACKING STATION</t>
        </is>
      </c>
      <c r="M881" t="inlineStr">
        <is>
          <t>上下料工位</t>
        </is>
      </c>
      <c r="N881" t="inlineStr">
        <is>
          <t>MANUAL BRICK HANDLING</t>
        </is>
      </c>
      <c r="O881" s="59" t="n">
        <v>45966.69305555556</v>
      </c>
      <c r="P881" s="59" t="n">
        <v>45966.69777777778</v>
      </c>
      <c r="Q881" s="60" t="n">
        <v>6.8</v>
      </c>
      <c r="R881" s="60" t="n">
        <v>0.9261</v>
      </c>
      <c r="S881" t="inlineStr">
        <is>
          <t>团队模拟数据（基于公开单线数据派生）</t>
        </is>
      </c>
      <c r="T881" t="inlineStr">
        <is>
          <t>SIM-v2.2-20260807-20260804</t>
        </is>
      </c>
      <c r="U881" t="inlineStr">
        <is>
          <t>https://zenodo.org/records/17855209</t>
        </is>
      </c>
      <c r="V881" t="inlineStr">
        <is>
          <t>LINE-S01-PRE-20251105</t>
        </is>
      </c>
      <c r="W881" t="inlineStr">
        <is>
          <t>已关联</t>
        </is>
      </c>
      <c r="X881" t="inlineStr">
        <is>
          <t>按班次口径判断</t>
        </is>
      </c>
      <c r="Z881" t="inlineStr">
        <is>
          <t>否</t>
        </is>
      </c>
    </row>
    <row r="882">
      <c r="A882" t="inlineStr">
        <is>
          <t>SIM-STOP-00881</t>
        </is>
      </c>
      <c r="B882" t="inlineStr">
        <is>
          <t>STOP-PRE-00294</t>
        </is>
      </c>
      <c r="C882" t="inlineStr">
        <is>
          <t>LINE-S02-PRE-20251105</t>
        </is>
      </c>
      <c r="D882" t="inlineStr">
        <is>
          <t>SHIFT-PRE-20251105</t>
        </is>
      </c>
      <c r="E882" t="inlineStr">
        <is>
          <t>LINE-S02</t>
        </is>
      </c>
      <c r="F882" t="inlineStr">
        <is>
          <t>改善前</t>
        </is>
      </c>
      <c r="G882" s="57" t="n">
        <v>45966</v>
      </c>
      <c r="H882" t="inlineStr">
        <is>
          <t>视觉设备系列</t>
        </is>
      </c>
      <c r="I882" t="inlineStr">
        <is>
          <t>7KK25</t>
        </is>
      </c>
      <c r="J882" t="inlineStr">
        <is>
          <t>MATERIALS</t>
        </is>
      </c>
      <c r="K882" t="inlineStr">
        <is>
          <t>Unplanned</t>
        </is>
      </c>
      <c r="L882" t="inlineStr">
        <is>
          <t>HACKING STATION</t>
        </is>
      </c>
      <c r="M882" t="inlineStr">
        <is>
          <t>上下料工位</t>
        </is>
      </c>
      <c r="N882" t="inlineStr">
        <is>
          <t>MANUAL BRICK HANDLING</t>
        </is>
      </c>
      <c r="O882" s="59" t="n">
        <v>45966.70694444444</v>
      </c>
      <c r="P882" s="59" t="n">
        <v>45966.71381944444</v>
      </c>
      <c r="Q882" s="60" t="n">
        <v>9.9</v>
      </c>
      <c r="R882" s="60" t="n">
        <v>1.3575</v>
      </c>
      <c r="S882" t="inlineStr">
        <is>
          <t>团队模拟数据（基于公开单线数据派生）</t>
        </is>
      </c>
      <c r="T882" t="inlineStr">
        <is>
          <t>SIM-v2.2-20260807-20260804</t>
        </is>
      </c>
      <c r="U882" t="inlineStr">
        <is>
          <t>https://zenodo.org/records/17855209</t>
        </is>
      </c>
      <c r="V882" t="inlineStr">
        <is>
          <t>LINE-S02-PRE-20251105</t>
        </is>
      </c>
      <c r="W882" t="inlineStr">
        <is>
          <t>已关联</t>
        </is>
      </c>
      <c r="X882" t="inlineStr">
        <is>
          <t>按班次口径判断</t>
        </is>
      </c>
      <c r="Z882" t="inlineStr">
        <is>
          <t>否</t>
        </is>
      </c>
    </row>
    <row r="883">
      <c r="A883" t="inlineStr">
        <is>
          <t>SIM-STOP-00882</t>
        </is>
      </c>
      <c r="B883" t="inlineStr">
        <is>
          <t>STOP-PRE-00294</t>
        </is>
      </c>
      <c r="C883" t="inlineStr">
        <is>
          <t>LINE-S03-PRE-20251105</t>
        </is>
      </c>
      <c r="D883" t="inlineStr">
        <is>
          <t>SHIFT-PRE-20251105</t>
        </is>
      </c>
      <c r="E883" t="inlineStr">
        <is>
          <t>LINE-S03</t>
        </is>
      </c>
      <c r="F883" t="inlineStr">
        <is>
          <t>改善前</t>
        </is>
      </c>
      <c r="G883" s="57" t="n">
        <v>45966</v>
      </c>
      <c r="H883" t="inlineStr">
        <is>
          <t>音频模组系列</t>
        </is>
      </c>
      <c r="I883" t="inlineStr">
        <is>
          <t>7KK25</t>
        </is>
      </c>
      <c r="J883" t="inlineStr">
        <is>
          <t>MATERIALS</t>
        </is>
      </c>
      <c r="K883" t="inlineStr">
        <is>
          <t>Unplanned</t>
        </is>
      </c>
      <c r="L883" t="inlineStr">
        <is>
          <t>HACKING STATION</t>
        </is>
      </c>
      <c r="M883" t="inlineStr">
        <is>
          <t>上下料工位</t>
        </is>
      </c>
      <c r="N883" t="inlineStr">
        <is>
          <t>MANUAL BRICK HANDLING</t>
        </is>
      </c>
      <c r="O883" s="59" t="n">
        <v>45966.72083333333</v>
      </c>
      <c r="P883" s="59" t="n">
        <v>45966.72625</v>
      </c>
      <c r="Q883" s="60" t="n">
        <v>7.8</v>
      </c>
      <c r="R883" s="60" t="n">
        <v>1.0738</v>
      </c>
      <c r="S883" t="inlineStr">
        <is>
          <t>团队模拟数据（基于公开单线数据派生）</t>
        </is>
      </c>
      <c r="T883" t="inlineStr">
        <is>
          <t>SIM-v2.2-20260807-20260804</t>
        </is>
      </c>
      <c r="U883" t="inlineStr">
        <is>
          <t>https://zenodo.org/records/17855209</t>
        </is>
      </c>
      <c r="V883" t="inlineStr">
        <is>
          <t>LINE-S03-PRE-20251105</t>
        </is>
      </c>
      <c r="W883" t="inlineStr">
        <is>
          <t>已关联</t>
        </is>
      </c>
      <c r="X883" t="inlineStr">
        <is>
          <t>按班次口径判断</t>
        </is>
      </c>
      <c r="Z883" t="inlineStr">
        <is>
          <t>否</t>
        </is>
      </c>
    </row>
    <row r="884">
      <c r="A884" t="inlineStr">
        <is>
          <t>SIM-STOP-00883</t>
        </is>
      </c>
      <c r="B884" t="inlineStr">
        <is>
          <t>STOP-PRE-00295</t>
        </is>
      </c>
      <c r="C884" t="inlineStr">
        <is>
          <t>LINE-S01-PRE-20251105</t>
        </is>
      </c>
      <c r="D884" t="inlineStr">
        <is>
          <t>SHIFT-PRE-20251105</t>
        </is>
      </c>
      <c r="E884" t="inlineStr">
        <is>
          <t>LINE-S01</t>
        </is>
      </c>
      <c r="F884" t="inlineStr">
        <is>
          <t>改善前</t>
        </is>
      </c>
      <c r="G884" s="57" t="n">
        <v>45966</v>
      </c>
      <c r="H884" t="inlineStr">
        <is>
          <t>智能终端系列</t>
        </is>
      </c>
      <c r="I884" t="inlineStr">
        <is>
          <t>7KK25</t>
        </is>
      </c>
      <c r="J884" t="inlineStr">
        <is>
          <t>MATERIALS</t>
        </is>
      </c>
      <c r="K884" t="inlineStr">
        <is>
          <t>Unplanned</t>
        </is>
      </c>
      <c r="L884" t="inlineStr">
        <is>
          <t>HACKING STATION</t>
        </is>
      </c>
      <c r="M884" t="inlineStr">
        <is>
          <t>上下料工位</t>
        </is>
      </c>
      <c r="N884" t="inlineStr">
        <is>
          <t>MANUAL BRICK HANDLING</t>
        </is>
      </c>
      <c r="O884" s="59" t="n">
        <v>45966.7125</v>
      </c>
      <c r="P884" s="59" t="n">
        <v>45966.71805555555</v>
      </c>
      <c r="Q884" s="60" t="n">
        <v>8</v>
      </c>
      <c r="R884" s="60" t="n">
        <v>0.8673</v>
      </c>
      <c r="S884" t="inlineStr">
        <is>
          <t>团队模拟数据（基于公开单线数据派生）</t>
        </is>
      </c>
      <c r="T884" t="inlineStr">
        <is>
          <t>SIM-v2.2-20260807-20260804</t>
        </is>
      </c>
      <c r="U884" t="inlineStr">
        <is>
          <t>https://zenodo.org/records/17855209</t>
        </is>
      </c>
      <c r="V884" t="inlineStr">
        <is>
          <t>LINE-S01-PRE-20251105</t>
        </is>
      </c>
      <c r="W884" t="inlineStr">
        <is>
          <t>已关联</t>
        </is>
      </c>
      <c r="X884" t="inlineStr">
        <is>
          <t>按班次口径判断</t>
        </is>
      </c>
      <c r="Z884" t="inlineStr">
        <is>
          <t>否</t>
        </is>
      </c>
    </row>
    <row r="885">
      <c r="A885" t="inlineStr">
        <is>
          <t>SIM-STOP-00884</t>
        </is>
      </c>
      <c r="B885" t="inlineStr">
        <is>
          <t>STOP-PRE-00295</t>
        </is>
      </c>
      <c r="C885" t="inlineStr">
        <is>
          <t>LINE-S02-PRE-20251105</t>
        </is>
      </c>
      <c r="D885" t="inlineStr">
        <is>
          <t>SHIFT-PRE-20251105</t>
        </is>
      </c>
      <c r="E885" t="inlineStr">
        <is>
          <t>LINE-S02</t>
        </is>
      </c>
      <c r="F885" t="inlineStr">
        <is>
          <t>改善前</t>
        </is>
      </c>
      <c r="G885" s="57" t="n">
        <v>45966</v>
      </c>
      <c r="H885" t="inlineStr">
        <is>
          <t>视觉设备系列</t>
        </is>
      </c>
      <c r="I885" t="inlineStr">
        <is>
          <t>7KK25</t>
        </is>
      </c>
      <c r="J885" t="inlineStr">
        <is>
          <t>MATERIALS</t>
        </is>
      </c>
      <c r="K885" t="inlineStr">
        <is>
          <t>Unplanned</t>
        </is>
      </c>
      <c r="L885" t="inlineStr">
        <is>
          <t>HACKING STATION</t>
        </is>
      </c>
      <c r="M885" t="inlineStr">
        <is>
          <t>上下料工位</t>
        </is>
      </c>
      <c r="N885" t="inlineStr">
        <is>
          <t>MANUAL BRICK HANDLING</t>
        </is>
      </c>
      <c r="O885" s="59" t="n">
        <v>45966.72638888889</v>
      </c>
      <c r="P885" s="59" t="n">
        <v>45966.73541666667</v>
      </c>
      <c r="Q885" s="60" t="n">
        <v>13</v>
      </c>
      <c r="R885" s="60" t="n">
        <v>1.41</v>
      </c>
      <c r="S885" t="inlineStr">
        <is>
          <t>团队模拟数据（基于公开单线数据派生）</t>
        </is>
      </c>
      <c r="T885" t="inlineStr">
        <is>
          <t>SIM-v2.2-20260807-20260804</t>
        </is>
      </c>
      <c r="U885" t="inlineStr">
        <is>
          <t>https://zenodo.org/records/17855209</t>
        </is>
      </c>
      <c r="V885" t="inlineStr">
        <is>
          <t>LINE-S02-PRE-20251105</t>
        </is>
      </c>
      <c r="W885" t="inlineStr">
        <is>
          <t>已关联</t>
        </is>
      </c>
      <c r="X885" t="inlineStr">
        <is>
          <t>按班次口径判断</t>
        </is>
      </c>
      <c r="Z885" t="inlineStr">
        <is>
          <t>否</t>
        </is>
      </c>
    </row>
    <row r="886">
      <c r="A886" t="inlineStr">
        <is>
          <t>SIM-STOP-00885</t>
        </is>
      </c>
      <c r="B886" t="inlineStr">
        <is>
          <t>STOP-PRE-00295</t>
        </is>
      </c>
      <c r="C886" t="inlineStr">
        <is>
          <t>LINE-S03-PRE-20251105</t>
        </is>
      </c>
      <c r="D886" t="inlineStr">
        <is>
          <t>SHIFT-PRE-20251105</t>
        </is>
      </c>
      <c r="E886" t="inlineStr">
        <is>
          <t>LINE-S03</t>
        </is>
      </c>
      <c r="F886" t="inlineStr">
        <is>
          <t>改善前</t>
        </is>
      </c>
      <c r="G886" s="57" t="n">
        <v>45966</v>
      </c>
      <c r="H886" t="inlineStr">
        <is>
          <t>音频模组系列</t>
        </is>
      </c>
      <c r="I886" t="inlineStr">
        <is>
          <t>7KK25</t>
        </is>
      </c>
      <c r="J886" t="inlineStr">
        <is>
          <t>MATERIALS</t>
        </is>
      </c>
      <c r="K886" t="inlineStr">
        <is>
          <t>Unplanned</t>
        </is>
      </c>
      <c r="L886" t="inlineStr">
        <is>
          <t>HACKING STATION</t>
        </is>
      </c>
      <c r="M886" t="inlineStr">
        <is>
          <t>上下料工位</t>
        </is>
      </c>
      <c r="N886" t="inlineStr">
        <is>
          <t>MANUAL BRICK HANDLING</t>
        </is>
      </c>
      <c r="O886" s="59" t="n">
        <v>45966.74027777778</v>
      </c>
      <c r="P886" s="59" t="n">
        <v>45966.74743055556</v>
      </c>
      <c r="Q886" s="60" t="n">
        <v>10.3</v>
      </c>
      <c r="R886" s="60" t="n">
        <v>1.1172</v>
      </c>
      <c r="S886" t="inlineStr">
        <is>
          <t>团队模拟数据（基于公开单线数据派生）</t>
        </is>
      </c>
      <c r="T886" t="inlineStr">
        <is>
          <t>SIM-v2.2-20260807-20260804</t>
        </is>
      </c>
      <c r="U886" t="inlineStr">
        <is>
          <t>https://zenodo.org/records/17855209</t>
        </is>
      </c>
      <c r="V886" t="inlineStr">
        <is>
          <t>LINE-S03-PRE-20251105</t>
        </is>
      </c>
      <c r="W886" t="inlineStr">
        <is>
          <t>已关联</t>
        </is>
      </c>
      <c r="X886" t="inlineStr">
        <is>
          <t>按班次口径判断</t>
        </is>
      </c>
      <c r="Z886" t="inlineStr">
        <is>
          <t>否</t>
        </is>
      </c>
    </row>
    <row r="887">
      <c r="A887" t="inlineStr">
        <is>
          <t>SIM-STOP-00886</t>
        </is>
      </c>
      <c r="B887" t="inlineStr">
        <is>
          <t>STOP-PRE-00296</t>
        </is>
      </c>
      <c r="C887" t="inlineStr">
        <is>
          <t>LINE-S01-PRE-20251105</t>
        </is>
      </c>
      <c r="D887" t="inlineStr">
        <is>
          <t>SHIFT-PRE-20251105</t>
        </is>
      </c>
      <c r="E887" t="inlineStr">
        <is>
          <t>LINE-S01</t>
        </is>
      </c>
      <c r="F887" t="inlineStr">
        <is>
          <t>改善前</t>
        </is>
      </c>
      <c r="G887" s="57" t="n">
        <v>45966</v>
      </c>
      <c r="H887" t="inlineStr">
        <is>
          <t>智能终端系列</t>
        </is>
      </c>
      <c r="I887" t="inlineStr">
        <is>
          <t>7KK25</t>
        </is>
      </c>
      <c r="J887" t="inlineStr">
        <is>
          <t>MATERIALS</t>
        </is>
      </c>
      <c r="K887" t="inlineStr">
        <is>
          <t>Unplanned</t>
        </is>
      </c>
      <c r="L887" t="inlineStr">
        <is>
          <t>HACKING STATION</t>
        </is>
      </c>
      <c r="M887" t="inlineStr">
        <is>
          <t>上下料工位</t>
        </is>
      </c>
      <c r="N887" t="inlineStr">
        <is>
          <t>MANUAL BRICK HANDLING</t>
        </is>
      </c>
      <c r="O887" s="59" t="n">
        <v>45966.73194444444</v>
      </c>
      <c r="P887" s="59" t="n">
        <v>45966.74291666667</v>
      </c>
      <c r="Q887" s="60" t="n">
        <v>15.8</v>
      </c>
      <c r="R887" s="60" t="n">
        <v>0.9016</v>
      </c>
      <c r="S887" t="inlineStr">
        <is>
          <t>团队模拟数据（基于公开单线数据派生）</t>
        </is>
      </c>
      <c r="T887" t="inlineStr">
        <is>
          <t>SIM-v2.2-20260807-20260804</t>
        </is>
      </c>
      <c r="U887" t="inlineStr">
        <is>
          <t>https://zenodo.org/records/17855209</t>
        </is>
      </c>
      <c r="V887" t="inlineStr">
        <is>
          <t>LINE-S01-PRE-20251105</t>
        </is>
      </c>
      <c r="W887" t="inlineStr">
        <is>
          <t>已关联</t>
        </is>
      </c>
      <c r="X887" t="inlineStr">
        <is>
          <t>按班次口径判断</t>
        </is>
      </c>
      <c r="Z887" t="inlineStr">
        <is>
          <t>否</t>
        </is>
      </c>
    </row>
    <row r="888">
      <c r="A888" t="inlineStr">
        <is>
          <t>SIM-STOP-00887</t>
        </is>
      </c>
      <c r="B888" t="inlineStr">
        <is>
          <t>STOP-PRE-00296</t>
        </is>
      </c>
      <c r="C888" t="inlineStr">
        <is>
          <t>LINE-S02-PRE-20251105</t>
        </is>
      </c>
      <c r="D888" t="inlineStr">
        <is>
          <t>SHIFT-PRE-20251105</t>
        </is>
      </c>
      <c r="E888" t="inlineStr">
        <is>
          <t>LINE-S02</t>
        </is>
      </c>
      <c r="F888" t="inlineStr">
        <is>
          <t>改善前</t>
        </is>
      </c>
      <c r="G888" s="57" t="n">
        <v>45966</v>
      </c>
      <c r="H888" t="inlineStr">
        <is>
          <t>视觉设备系列</t>
        </is>
      </c>
      <c r="I888" t="inlineStr">
        <is>
          <t>7KK25</t>
        </is>
      </c>
      <c r="J888" t="inlineStr">
        <is>
          <t>MATERIALS</t>
        </is>
      </c>
      <c r="K888" t="inlineStr">
        <is>
          <t>Unplanned</t>
        </is>
      </c>
      <c r="L888" t="inlineStr">
        <is>
          <t>HACKING STATION</t>
        </is>
      </c>
      <c r="M888" t="inlineStr">
        <is>
          <t>上下料工位</t>
        </is>
      </c>
      <c r="N888" t="inlineStr">
        <is>
          <t>MANUAL BRICK HANDLING</t>
        </is>
      </c>
      <c r="O888" s="59" t="n">
        <v>45966.74583333333</v>
      </c>
      <c r="P888" s="59" t="n">
        <v>45966.761875</v>
      </c>
      <c r="Q888" s="60" t="n">
        <v>23.1</v>
      </c>
      <c r="R888" s="60" t="n">
        <v>1.32</v>
      </c>
      <c r="S888" t="inlineStr">
        <is>
          <t>团队模拟数据（基于公开单线数据派生）</t>
        </is>
      </c>
      <c r="T888" t="inlineStr">
        <is>
          <t>SIM-v2.2-20260807-20260804</t>
        </is>
      </c>
      <c r="U888" t="inlineStr">
        <is>
          <t>https://zenodo.org/records/17855209</t>
        </is>
      </c>
      <c r="V888" t="inlineStr">
        <is>
          <t>LINE-S02-PRE-20251105</t>
        </is>
      </c>
      <c r="W888" t="inlineStr">
        <is>
          <t>已关联</t>
        </is>
      </c>
      <c r="X888" t="inlineStr">
        <is>
          <t>按班次口径判断</t>
        </is>
      </c>
      <c r="Z888" t="inlineStr">
        <is>
          <t>否</t>
        </is>
      </c>
    </row>
    <row r="889">
      <c r="A889" t="inlineStr">
        <is>
          <t>SIM-STOP-00888</t>
        </is>
      </c>
      <c r="B889" t="inlineStr">
        <is>
          <t>STOP-PRE-00296</t>
        </is>
      </c>
      <c r="C889" t="inlineStr">
        <is>
          <t>LINE-S03-PRE-20251105</t>
        </is>
      </c>
      <c r="D889" t="inlineStr">
        <is>
          <t>SHIFT-PRE-20251105</t>
        </is>
      </c>
      <c r="E889" t="inlineStr">
        <is>
          <t>LINE-S03</t>
        </is>
      </c>
      <c r="F889" t="inlineStr">
        <is>
          <t>改善前</t>
        </is>
      </c>
      <c r="G889" s="57" t="n">
        <v>45966</v>
      </c>
      <c r="H889" t="inlineStr">
        <is>
          <t>音频模组系列</t>
        </is>
      </c>
      <c r="I889" t="inlineStr">
        <is>
          <t>7KK25</t>
        </is>
      </c>
      <c r="J889" t="inlineStr">
        <is>
          <t>MATERIALS</t>
        </is>
      </c>
      <c r="K889" t="inlineStr">
        <is>
          <t>Unplanned</t>
        </is>
      </c>
      <c r="L889" t="inlineStr">
        <is>
          <t>HACKING STATION</t>
        </is>
      </c>
      <c r="M889" t="inlineStr">
        <is>
          <t>上下料工位</t>
        </is>
      </c>
      <c r="N889" t="inlineStr">
        <is>
          <t>MANUAL BRICK HANDLING</t>
        </is>
      </c>
      <c r="O889" s="59" t="n">
        <v>45966.75972222222</v>
      </c>
      <c r="P889" s="59" t="n">
        <v>45966.77381944445</v>
      </c>
      <c r="Q889" s="60" t="n">
        <v>20.3</v>
      </c>
      <c r="R889" s="60" t="n">
        <v>1.1606</v>
      </c>
      <c r="S889" t="inlineStr">
        <is>
          <t>团队模拟数据（基于公开单线数据派生）</t>
        </is>
      </c>
      <c r="T889" t="inlineStr">
        <is>
          <t>SIM-v2.2-20260807-20260804</t>
        </is>
      </c>
      <c r="U889" t="inlineStr">
        <is>
          <t>https://zenodo.org/records/17855209</t>
        </is>
      </c>
      <c r="V889" t="inlineStr">
        <is>
          <t>LINE-S03-PRE-20251105</t>
        </is>
      </c>
      <c r="W889" t="inlineStr">
        <is>
          <t>已关联</t>
        </is>
      </c>
      <c r="X889" t="inlineStr">
        <is>
          <t>按班次口径判断</t>
        </is>
      </c>
      <c r="Z889" t="inlineStr">
        <is>
          <t>否</t>
        </is>
      </c>
    </row>
    <row r="890">
      <c r="A890" t="inlineStr">
        <is>
          <t>SIM-STOP-00889</t>
        </is>
      </c>
      <c r="B890" t="inlineStr">
        <is>
          <t>STOP-PRE-00297</t>
        </is>
      </c>
      <c r="C890" t="inlineStr">
        <is>
          <t>LINE-S01-PRE-20251105</t>
        </is>
      </c>
      <c r="D890" t="inlineStr">
        <is>
          <t>SHIFT-PRE-20251105</t>
        </is>
      </c>
      <c r="E890" t="inlineStr">
        <is>
          <t>LINE-S01</t>
        </is>
      </c>
      <c r="F890" t="inlineStr">
        <is>
          <t>改善前</t>
        </is>
      </c>
      <c r="G890" s="57" t="n">
        <v>45966</v>
      </c>
      <c r="H890" t="inlineStr">
        <is>
          <t>智能终端系列</t>
        </is>
      </c>
      <c r="I890" t="inlineStr">
        <is>
          <t>7KK25</t>
        </is>
      </c>
      <c r="J890" t="inlineStr">
        <is>
          <t>OPERATIONAL</t>
        </is>
      </c>
      <c r="K890" t="inlineStr">
        <is>
          <t>Planned - Not included in OEE</t>
        </is>
      </c>
      <c r="L890" t="inlineStr">
        <is>
          <t>-</t>
        </is>
      </c>
      <c r="M890" t="inlineStr">
        <is>
          <t>未标注工位</t>
        </is>
      </c>
      <c r="N890" t="inlineStr">
        <is>
          <t>NO PRODUCTION SCHEDULE</t>
        </is>
      </c>
      <c r="O890" s="59" t="n">
        <v>45966.75625</v>
      </c>
      <c r="P890" s="59" t="n">
        <v>45966.83652777778</v>
      </c>
      <c r="Q890" s="60" t="n">
        <v>115.6</v>
      </c>
      <c r="R890" s="60" t="n">
        <v>0.9177</v>
      </c>
      <c r="S890" t="inlineStr">
        <is>
          <t>团队模拟数据（基于公开单线数据派生）</t>
        </is>
      </c>
      <c r="T890" t="inlineStr">
        <is>
          <t>SIM-v2.2-20260807-20260804</t>
        </is>
      </c>
      <c r="U890" t="inlineStr">
        <is>
          <t>https://zenodo.org/records/17855209</t>
        </is>
      </c>
      <c r="V890" t="inlineStr">
        <is>
          <t>LINE-S01-PRE-20251105</t>
        </is>
      </c>
      <c r="W890" t="inlineStr">
        <is>
          <t>已关联</t>
        </is>
      </c>
      <c r="X890" t="inlineStr">
        <is>
          <t>按班次口径判断</t>
        </is>
      </c>
      <c r="Z890" t="inlineStr">
        <is>
          <t>否</t>
        </is>
      </c>
    </row>
    <row r="891">
      <c r="A891" t="inlineStr">
        <is>
          <t>SIM-STOP-00890</t>
        </is>
      </c>
      <c r="B891" t="inlineStr">
        <is>
          <t>STOP-PRE-00297</t>
        </is>
      </c>
      <c r="C891" t="inlineStr">
        <is>
          <t>LINE-S02-PRE-20251105</t>
        </is>
      </c>
      <c r="D891" t="inlineStr">
        <is>
          <t>SHIFT-PRE-20251105</t>
        </is>
      </c>
      <c r="E891" t="inlineStr">
        <is>
          <t>LINE-S02</t>
        </is>
      </c>
      <c r="F891" t="inlineStr">
        <is>
          <t>改善前</t>
        </is>
      </c>
      <c r="G891" s="57" t="n">
        <v>45966</v>
      </c>
      <c r="H891" t="inlineStr">
        <is>
          <t>视觉设备系列</t>
        </is>
      </c>
      <c r="I891" t="inlineStr">
        <is>
          <t>7KK25</t>
        </is>
      </c>
      <c r="J891" t="inlineStr">
        <is>
          <t>OPERATIONAL</t>
        </is>
      </c>
      <c r="K891" t="inlineStr">
        <is>
          <t>Planned - Not included in OEE</t>
        </is>
      </c>
      <c r="L891" t="inlineStr">
        <is>
          <t>-</t>
        </is>
      </c>
      <c r="M891" t="inlineStr">
        <is>
          <t>未标注工位</t>
        </is>
      </c>
      <c r="N891" t="inlineStr">
        <is>
          <t>NO PRODUCTION SCHEDULE</t>
        </is>
      </c>
      <c r="O891" s="59" t="n">
        <v>45966.77013888889</v>
      </c>
      <c r="P891" s="59" t="n">
        <v>45966.86090277778</v>
      </c>
      <c r="Q891" s="60" t="n">
        <v>130.7</v>
      </c>
      <c r="R891" s="60" t="n">
        <v>1.037</v>
      </c>
      <c r="S891" t="inlineStr">
        <is>
          <t>团队模拟数据（基于公开单线数据派生）</t>
        </is>
      </c>
      <c r="T891" t="inlineStr">
        <is>
          <t>SIM-v2.2-20260807-20260804</t>
        </is>
      </c>
      <c r="U891" t="inlineStr">
        <is>
          <t>https://zenodo.org/records/17855209</t>
        </is>
      </c>
      <c r="V891" t="inlineStr">
        <is>
          <t>LINE-S02-PRE-20251105</t>
        </is>
      </c>
      <c r="W891" t="inlineStr">
        <is>
          <t>已关联</t>
        </is>
      </c>
      <c r="X891" t="inlineStr">
        <is>
          <t>按班次口径判断</t>
        </is>
      </c>
      <c r="Z891" t="inlineStr">
        <is>
          <t>否</t>
        </is>
      </c>
    </row>
    <row r="892">
      <c r="A892" t="inlineStr">
        <is>
          <t>SIM-STOP-00891</t>
        </is>
      </c>
      <c r="B892" t="inlineStr">
        <is>
          <t>STOP-PRE-00297</t>
        </is>
      </c>
      <c r="C892" t="inlineStr">
        <is>
          <t>LINE-S03-PRE-20251105</t>
        </is>
      </c>
      <c r="D892" t="inlineStr">
        <is>
          <t>SHIFT-PRE-20251105</t>
        </is>
      </c>
      <c r="E892" t="inlineStr">
        <is>
          <t>LINE-S03</t>
        </is>
      </c>
      <c r="F892" t="inlineStr">
        <is>
          <t>改善前</t>
        </is>
      </c>
      <c r="G892" s="57" t="n">
        <v>45966</v>
      </c>
      <c r="H892" t="inlineStr">
        <is>
          <t>音频模组系列</t>
        </is>
      </c>
      <c r="I892" t="inlineStr">
        <is>
          <t>7KK25</t>
        </is>
      </c>
      <c r="J892" t="inlineStr">
        <is>
          <t>OPERATIONAL</t>
        </is>
      </c>
      <c r="K892" t="inlineStr">
        <is>
          <t>Planned - Not included in OEE</t>
        </is>
      </c>
      <c r="L892" t="inlineStr">
        <is>
          <t>-</t>
        </is>
      </c>
      <c r="M892" t="inlineStr">
        <is>
          <t>未标注工位</t>
        </is>
      </c>
      <c r="N892" t="inlineStr">
        <is>
          <t>NO PRODUCTION SCHEDULE</t>
        </is>
      </c>
      <c r="O892" s="59" t="n">
        <v>45966.78402777778</v>
      </c>
      <c r="P892" s="59" t="n">
        <v>45966.86909722222</v>
      </c>
      <c r="Q892" s="60" t="n">
        <v>122.5</v>
      </c>
      <c r="R892" s="60" t="n">
        <v>0.9722</v>
      </c>
      <c r="S892" t="inlineStr">
        <is>
          <t>团队模拟数据（基于公开单线数据派生）</t>
        </is>
      </c>
      <c r="T892" t="inlineStr">
        <is>
          <t>SIM-v2.2-20260807-20260804</t>
        </is>
      </c>
      <c r="U892" t="inlineStr">
        <is>
          <t>https://zenodo.org/records/17855209</t>
        </is>
      </c>
      <c r="V892" t="inlineStr">
        <is>
          <t>LINE-S03-PRE-20251105</t>
        </is>
      </c>
      <c r="W892" t="inlineStr">
        <is>
          <t>已关联</t>
        </is>
      </c>
      <c r="X892" t="inlineStr">
        <is>
          <t>按班次口径判断</t>
        </is>
      </c>
      <c r="Z892" t="inlineStr">
        <is>
          <t>否</t>
        </is>
      </c>
    </row>
    <row r="893">
      <c r="A893" t="inlineStr">
        <is>
          <t>SIM-STOP-00892</t>
        </is>
      </c>
      <c r="B893" t="inlineStr">
        <is>
          <t>STOP-PRE-00298</t>
        </is>
      </c>
      <c r="C893" t="inlineStr">
        <is>
          <t>LINE-S01-PRE-20251106</t>
        </is>
      </c>
      <c r="D893" t="inlineStr">
        <is>
          <t>SHIFT-PRE-20251106</t>
        </is>
      </c>
      <c r="E893" t="inlineStr">
        <is>
          <t>LINE-S01</t>
        </is>
      </c>
      <c r="F893" t="inlineStr">
        <is>
          <t>改善前</t>
        </is>
      </c>
      <c r="G893" s="57" t="n">
        <v>45967</v>
      </c>
      <c r="H893" t="inlineStr">
        <is>
          <t>智能终端系列</t>
        </is>
      </c>
      <c r="I893" t="inlineStr">
        <is>
          <t>7KK25</t>
        </is>
      </c>
      <c r="J893" t="inlineStr">
        <is>
          <t>FAILURE</t>
        </is>
      </c>
      <c r="K893" t="inlineStr">
        <is>
          <t>Unplanned</t>
        </is>
      </c>
      <c r="L893" t="inlineStr">
        <is>
          <t>DRYER</t>
        </is>
      </c>
      <c r="M893" t="inlineStr">
        <is>
          <t>烘干/固化工位</t>
        </is>
      </c>
      <c r="N893" t="inlineStr">
        <is>
          <t>AUTOMATION FAILURE</t>
        </is>
      </c>
      <c r="O893" s="59" t="n">
        <v>45967.54444444444</v>
      </c>
      <c r="P893" s="59" t="n">
        <v>45967.55034722222</v>
      </c>
      <c r="Q893" s="60" t="n">
        <v>8.5</v>
      </c>
      <c r="R893" s="60" t="n">
        <v>0.8771</v>
      </c>
      <c r="S893" t="inlineStr">
        <is>
          <t>团队模拟数据（基于公开单线数据派生）</t>
        </is>
      </c>
      <c r="T893" t="inlineStr">
        <is>
          <t>SIM-v2.2-20260807-20260804</t>
        </is>
      </c>
      <c r="U893" t="inlineStr">
        <is>
          <t>https://zenodo.org/records/17855209</t>
        </is>
      </c>
      <c r="V893" t="inlineStr">
        <is>
          <t>LINE-S01-PRE-20251106</t>
        </is>
      </c>
      <c r="W893" t="inlineStr">
        <is>
          <t>已关联</t>
        </is>
      </c>
      <c r="X893" t="inlineStr">
        <is>
          <t>按班次口径判断</t>
        </is>
      </c>
      <c r="Z893" t="inlineStr">
        <is>
          <t>否</t>
        </is>
      </c>
    </row>
    <row r="894">
      <c r="A894" t="inlineStr">
        <is>
          <t>SIM-STOP-00893</t>
        </is>
      </c>
      <c r="B894" t="inlineStr">
        <is>
          <t>STOP-PRE-00298</t>
        </is>
      </c>
      <c r="C894" t="inlineStr">
        <is>
          <t>LINE-S02-PRE-20251106</t>
        </is>
      </c>
      <c r="D894" t="inlineStr">
        <is>
          <t>SHIFT-PRE-20251106</t>
        </is>
      </c>
      <c r="E894" t="inlineStr">
        <is>
          <t>LINE-S02</t>
        </is>
      </c>
      <c r="F894" t="inlineStr">
        <is>
          <t>改善前</t>
        </is>
      </c>
      <c r="G894" s="57" t="n">
        <v>45967</v>
      </c>
      <c r="H894" t="inlineStr">
        <is>
          <t>视觉设备系列</t>
        </is>
      </c>
      <c r="I894" t="inlineStr">
        <is>
          <t>7KK25</t>
        </is>
      </c>
      <c r="J894" t="inlineStr">
        <is>
          <t>FAILURE</t>
        </is>
      </c>
      <c r="K894" t="inlineStr">
        <is>
          <t>Unplanned</t>
        </is>
      </c>
      <c r="L894" t="inlineStr">
        <is>
          <t>DRYER</t>
        </is>
      </c>
      <c r="M894" t="inlineStr">
        <is>
          <t>烘干/固化工位</t>
        </is>
      </c>
      <c r="N894" t="inlineStr">
        <is>
          <t>AUTOMATION FAILURE</t>
        </is>
      </c>
      <c r="O894" s="59" t="n">
        <v>45967.55833333333</v>
      </c>
      <c r="P894" s="59" t="n">
        <v>45967.56694444444</v>
      </c>
      <c r="Q894" s="60" t="n">
        <v>12.4</v>
      </c>
      <c r="R894" s="60" t="n">
        <v>1.2825</v>
      </c>
      <c r="S894" t="inlineStr">
        <is>
          <t>团队模拟数据（基于公开单线数据派生）</t>
        </is>
      </c>
      <c r="T894" t="inlineStr">
        <is>
          <t>SIM-v2.2-20260807-20260804</t>
        </is>
      </c>
      <c r="U894" t="inlineStr">
        <is>
          <t>https://zenodo.org/records/17855209</t>
        </is>
      </c>
      <c r="V894" t="inlineStr">
        <is>
          <t>LINE-S02-PRE-20251106</t>
        </is>
      </c>
      <c r="W894" t="inlineStr">
        <is>
          <t>已关联</t>
        </is>
      </c>
      <c r="X894" t="inlineStr">
        <is>
          <t>按班次口径判断</t>
        </is>
      </c>
      <c r="Z894" t="inlineStr">
        <is>
          <t>否</t>
        </is>
      </c>
    </row>
    <row r="895">
      <c r="A895" t="inlineStr">
        <is>
          <t>SIM-STOP-00894</t>
        </is>
      </c>
      <c r="B895" t="inlineStr">
        <is>
          <t>STOP-PRE-00298</t>
        </is>
      </c>
      <c r="C895" t="inlineStr">
        <is>
          <t>LINE-S03-PRE-20251106</t>
        </is>
      </c>
      <c r="D895" t="inlineStr">
        <is>
          <t>SHIFT-PRE-20251106</t>
        </is>
      </c>
      <c r="E895" t="inlineStr">
        <is>
          <t>LINE-S03</t>
        </is>
      </c>
      <c r="F895" t="inlineStr">
        <is>
          <t>改善前</t>
        </is>
      </c>
      <c r="G895" s="57" t="n">
        <v>45967</v>
      </c>
      <c r="H895" t="inlineStr">
        <is>
          <t>音频模组系列</t>
        </is>
      </c>
      <c r="I895" t="inlineStr">
        <is>
          <t>7KK25</t>
        </is>
      </c>
      <c r="J895" t="inlineStr">
        <is>
          <t>FAILURE</t>
        </is>
      </c>
      <c r="K895" t="inlineStr">
        <is>
          <t>Unplanned</t>
        </is>
      </c>
      <c r="L895" t="inlineStr">
        <is>
          <t>DRYER</t>
        </is>
      </c>
      <c r="M895" t="inlineStr">
        <is>
          <t>烘干/固化工位</t>
        </is>
      </c>
      <c r="N895" t="inlineStr">
        <is>
          <t>AUTOMATION FAILURE</t>
        </is>
      </c>
      <c r="O895" s="59" t="n">
        <v>45967.57222222222</v>
      </c>
      <c r="P895" s="59" t="n">
        <v>45967.57888888889</v>
      </c>
      <c r="Q895" s="60" t="n">
        <v>9.6</v>
      </c>
      <c r="R895" s="60" t="n">
        <v>0.9909</v>
      </c>
      <c r="S895" t="inlineStr">
        <is>
          <t>团队模拟数据（基于公开单线数据派生）</t>
        </is>
      </c>
      <c r="T895" t="inlineStr">
        <is>
          <t>SIM-v2.2-20260807-20260804</t>
        </is>
      </c>
      <c r="U895" t="inlineStr">
        <is>
          <t>https://zenodo.org/records/17855209</t>
        </is>
      </c>
      <c r="V895" t="inlineStr">
        <is>
          <t>LINE-S03-PRE-20251106</t>
        </is>
      </c>
      <c r="W895" t="inlineStr">
        <is>
          <t>已关联</t>
        </is>
      </c>
      <c r="X895" t="inlineStr">
        <is>
          <t>按班次口径判断</t>
        </is>
      </c>
      <c r="Z895" t="inlineStr">
        <is>
          <t>否</t>
        </is>
      </c>
    </row>
    <row r="896">
      <c r="A896" t="inlineStr">
        <is>
          <t>SIM-STOP-00895</t>
        </is>
      </c>
      <c r="B896" t="inlineStr">
        <is>
          <t>STOP-PRE-00299</t>
        </is>
      </c>
      <c r="C896" t="inlineStr">
        <is>
          <t>LINE-S01-PRE-20251106</t>
        </is>
      </c>
      <c r="D896" t="inlineStr">
        <is>
          <t>SHIFT-PRE-20251106</t>
        </is>
      </c>
      <c r="E896" t="inlineStr">
        <is>
          <t>LINE-S01</t>
        </is>
      </c>
      <c r="F896" t="inlineStr">
        <is>
          <t>改善前</t>
        </is>
      </c>
      <c r="G896" s="57" t="n">
        <v>45967</v>
      </c>
      <c r="H896" t="inlineStr">
        <is>
          <t>智能终端系列</t>
        </is>
      </c>
      <c r="I896" t="inlineStr">
        <is>
          <t>7KK25</t>
        </is>
      </c>
      <c r="J896" t="inlineStr">
        <is>
          <t>MATERIALS</t>
        </is>
      </c>
      <c r="K896" t="inlineStr">
        <is>
          <t>Unplanned</t>
        </is>
      </c>
      <c r="L896" t="inlineStr">
        <is>
          <t>HACKING STATION</t>
        </is>
      </c>
      <c r="M896" t="inlineStr">
        <is>
          <t>上下料工位</t>
        </is>
      </c>
      <c r="N896" t="inlineStr">
        <is>
          <t>MANUAL BRICK HANDLING</t>
        </is>
      </c>
      <c r="O896" s="59" t="n">
        <v>45967.57291666666</v>
      </c>
      <c r="P896" s="59" t="n">
        <v>45967.57659722222</v>
      </c>
      <c r="Q896" s="60" t="n">
        <v>5.3</v>
      </c>
      <c r="R896" s="60" t="n">
        <v>0.9114</v>
      </c>
      <c r="S896" t="inlineStr">
        <is>
          <t>团队模拟数据（基于公开单线数据派生）</t>
        </is>
      </c>
      <c r="T896" t="inlineStr">
        <is>
          <t>SIM-v2.2-20260807-20260804</t>
        </is>
      </c>
      <c r="U896" t="inlineStr">
        <is>
          <t>https://zenodo.org/records/17855209</t>
        </is>
      </c>
      <c r="V896" t="inlineStr">
        <is>
          <t>LINE-S01-PRE-20251106</t>
        </is>
      </c>
      <c r="W896" t="inlineStr">
        <is>
          <t>已关联</t>
        </is>
      </c>
      <c r="X896" t="inlineStr">
        <is>
          <t>按班次口径判断</t>
        </is>
      </c>
      <c r="Z896" t="inlineStr">
        <is>
          <t>否</t>
        </is>
      </c>
    </row>
    <row r="897">
      <c r="A897" t="inlineStr">
        <is>
          <t>SIM-STOP-00896</t>
        </is>
      </c>
      <c r="B897" t="inlineStr">
        <is>
          <t>STOP-PRE-00299</t>
        </is>
      </c>
      <c r="C897" t="inlineStr">
        <is>
          <t>LINE-S02-PRE-20251106</t>
        </is>
      </c>
      <c r="D897" t="inlineStr">
        <is>
          <t>SHIFT-PRE-20251106</t>
        </is>
      </c>
      <c r="E897" t="inlineStr">
        <is>
          <t>LINE-S02</t>
        </is>
      </c>
      <c r="F897" t="inlineStr">
        <is>
          <t>改善前</t>
        </is>
      </c>
      <c r="G897" s="57" t="n">
        <v>45967</v>
      </c>
      <c r="H897" t="inlineStr">
        <is>
          <t>视觉设备系列</t>
        </is>
      </c>
      <c r="I897" t="inlineStr">
        <is>
          <t>7KK25</t>
        </is>
      </c>
      <c r="J897" t="inlineStr">
        <is>
          <t>MATERIALS</t>
        </is>
      </c>
      <c r="K897" t="inlineStr">
        <is>
          <t>Unplanned</t>
        </is>
      </c>
      <c r="L897" t="inlineStr">
        <is>
          <t>HACKING STATION</t>
        </is>
      </c>
      <c r="M897" t="inlineStr">
        <is>
          <t>上下料工位</t>
        </is>
      </c>
      <c r="N897" t="inlineStr">
        <is>
          <t>MANUAL BRICK HANDLING</t>
        </is>
      </c>
      <c r="O897" s="59" t="n">
        <v>45967.58680555555</v>
      </c>
      <c r="P897" s="59" t="n">
        <v>45967.59215277778</v>
      </c>
      <c r="Q897" s="60" t="n">
        <v>7.7</v>
      </c>
      <c r="R897" s="60" t="n">
        <v>1.335</v>
      </c>
      <c r="S897" t="inlineStr">
        <is>
          <t>团队模拟数据（基于公开单线数据派生）</t>
        </is>
      </c>
      <c r="T897" t="inlineStr">
        <is>
          <t>SIM-v2.2-20260807-20260804</t>
        </is>
      </c>
      <c r="U897" t="inlineStr">
        <is>
          <t>https://zenodo.org/records/17855209</t>
        </is>
      </c>
      <c r="V897" t="inlineStr">
        <is>
          <t>LINE-S02-PRE-20251106</t>
        </is>
      </c>
      <c r="W897" t="inlineStr">
        <is>
          <t>已关联</t>
        </is>
      </c>
      <c r="X897" t="inlineStr">
        <is>
          <t>按班次口径判断</t>
        </is>
      </c>
      <c r="Z897" t="inlineStr">
        <is>
          <t>否</t>
        </is>
      </c>
    </row>
    <row r="898">
      <c r="A898" t="inlineStr">
        <is>
          <t>SIM-STOP-00897</t>
        </is>
      </c>
      <c r="B898" t="inlineStr">
        <is>
          <t>STOP-PRE-00299</t>
        </is>
      </c>
      <c r="C898" t="inlineStr">
        <is>
          <t>LINE-S03-PRE-20251106</t>
        </is>
      </c>
      <c r="D898" t="inlineStr">
        <is>
          <t>SHIFT-PRE-20251106</t>
        </is>
      </c>
      <c r="E898" t="inlineStr">
        <is>
          <t>LINE-S03</t>
        </is>
      </c>
      <c r="F898" t="inlineStr">
        <is>
          <t>改善前</t>
        </is>
      </c>
      <c r="G898" s="57" t="n">
        <v>45967</v>
      </c>
      <c r="H898" t="inlineStr">
        <is>
          <t>音频模组系列</t>
        </is>
      </c>
      <c r="I898" t="inlineStr">
        <is>
          <t>7KK25</t>
        </is>
      </c>
      <c r="J898" t="inlineStr">
        <is>
          <t>MATERIALS</t>
        </is>
      </c>
      <c r="K898" t="inlineStr">
        <is>
          <t>Unplanned</t>
        </is>
      </c>
      <c r="L898" t="inlineStr">
        <is>
          <t>HACKING STATION</t>
        </is>
      </c>
      <c r="M898" t="inlineStr">
        <is>
          <t>上下料工位</t>
        </is>
      </c>
      <c r="N898" t="inlineStr">
        <is>
          <t>MANUAL BRICK HANDLING</t>
        </is>
      </c>
      <c r="O898" s="59" t="n">
        <v>45967.60069444445</v>
      </c>
      <c r="P898" s="59" t="n">
        <v>45967.60541666667</v>
      </c>
      <c r="Q898" s="60" t="n">
        <v>6.8</v>
      </c>
      <c r="R898" s="60" t="n">
        <v>1.1731</v>
      </c>
      <c r="S898" t="inlineStr">
        <is>
          <t>团队模拟数据（基于公开单线数据派生）</t>
        </is>
      </c>
      <c r="T898" t="inlineStr">
        <is>
          <t>SIM-v2.2-20260807-20260804</t>
        </is>
      </c>
      <c r="U898" t="inlineStr">
        <is>
          <t>https://zenodo.org/records/17855209</t>
        </is>
      </c>
      <c r="V898" t="inlineStr">
        <is>
          <t>LINE-S03-PRE-20251106</t>
        </is>
      </c>
      <c r="W898" t="inlineStr">
        <is>
          <t>已关联</t>
        </is>
      </c>
      <c r="X898" t="inlineStr">
        <is>
          <t>按班次口径判断</t>
        </is>
      </c>
      <c r="Z898" t="inlineStr">
        <is>
          <t>否</t>
        </is>
      </c>
    </row>
    <row r="899">
      <c r="A899" t="inlineStr">
        <is>
          <t>SIM-STOP-00898</t>
        </is>
      </c>
      <c r="B899" t="inlineStr">
        <is>
          <t>STOP-PRE-00300</t>
        </is>
      </c>
      <c r="C899" t="inlineStr">
        <is>
          <t>LINE-S01-PRE-20251106</t>
        </is>
      </c>
      <c r="D899" t="inlineStr">
        <is>
          <t>SHIFT-PRE-20251106</t>
        </is>
      </c>
      <c r="E899" t="inlineStr">
        <is>
          <t>LINE-S01</t>
        </is>
      </c>
      <c r="F899" t="inlineStr">
        <is>
          <t>改善前</t>
        </is>
      </c>
      <c r="G899" s="57" t="n">
        <v>45967</v>
      </c>
      <c r="H899" t="inlineStr">
        <is>
          <t>智能终端系列</t>
        </is>
      </c>
      <c r="I899" t="inlineStr">
        <is>
          <t>7KK25</t>
        </is>
      </c>
      <c r="J899" t="inlineStr">
        <is>
          <t>MATERIALS</t>
        </is>
      </c>
      <c r="K899" t="inlineStr">
        <is>
          <t>Unplanned</t>
        </is>
      </c>
      <c r="L899" t="inlineStr">
        <is>
          <t>HACKING STATION</t>
        </is>
      </c>
      <c r="M899" t="inlineStr">
        <is>
          <t>上下料工位</t>
        </is>
      </c>
      <c r="N899" t="inlineStr">
        <is>
          <t>MANUAL BRICK HANDLING</t>
        </is>
      </c>
      <c r="O899" s="59" t="n">
        <v>45967.5875</v>
      </c>
      <c r="P899" s="59" t="n">
        <v>45967.59375</v>
      </c>
      <c r="Q899" s="60" t="n">
        <v>9</v>
      </c>
      <c r="R899" s="60" t="n">
        <v>0.8526</v>
      </c>
      <c r="S899" t="inlineStr">
        <is>
          <t>团队模拟数据（基于公开单线数据派生）</t>
        </is>
      </c>
      <c r="T899" t="inlineStr">
        <is>
          <t>SIM-v2.2-20260807-20260804</t>
        </is>
      </c>
      <c r="U899" t="inlineStr">
        <is>
          <t>https://zenodo.org/records/17855209</t>
        </is>
      </c>
      <c r="V899" t="inlineStr">
        <is>
          <t>LINE-S01-PRE-20251106</t>
        </is>
      </c>
      <c r="W899" t="inlineStr">
        <is>
          <t>已关联</t>
        </is>
      </c>
      <c r="X899" t="inlineStr">
        <is>
          <t>按班次口径判断</t>
        </is>
      </c>
      <c r="Z899" t="inlineStr">
        <is>
          <t>否</t>
        </is>
      </c>
    </row>
    <row r="900">
      <c r="A900" t="inlineStr">
        <is>
          <t>SIM-STOP-00899</t>
        </is>
      </c>
      <c r="B900" t="inlineStr">
        <is>
          <t>STOP-PRE-00300</t>
        </is>
      </c>
      <c r="C900" t="inlineStr">
        <is>
          <t>LINE-S02-PRE-20251106</t>
        </is>
      </c>
      <c r="D900" t="inlineStr">
        <is>
          <t>SHIFT-PRE-20251106</t>
        </is>
      </c>
      <c r="E900" t="inlineStr">
        <is>
          <t>LINE-S02</t>
        </is>
      </c>
      <c r="F900" t="inlineStr">
        <is>
          <t>改善前</t>
        </is>
      </c>
      <c r="G900" s="57" t="n">
        <v>45967</v>
      </c>
      <c r="H900" t="inlineStr">
        <is>
          <t>视觉设备系列</t>
        </is>
      </c>
      <c r="I900" t="inlineStr">
        <is>
          <t>7KK25</t>
        </is>
      </c>
      <c r="J900" t="inlineStr">
        <is>
          <t>MATERIALS</t>
        </is>
      </c>
      <c r="K900" t="inlineStr">
        <is>
          <t>Unplanned</t>
        </is>
      </c>
      <c r="L900" t="inlineStr">
        <is>
          <t>HACKING STATION</t>
        </is>
      </c>
      <c r="M900" t="inlineStr">
        <is>
          <t>上下料工位</t>
        </is>
      </c>
      <c r="N900" t="inlineStr">
        <is>
          <t>MANUAL BRICK HANDLING</t>
        </is>
      </c>
      <c r="O900" s="59" t="n">
        <v>45967.60138888889</v>
      </c>
      <c r="P900" s="59" t="n">
        <v>45967.61159722223</v>
      </c>
      <c r="Q900" s="60" t="n">
        <v>14.7</v>
      </c>
      <c r="R900" s="60" t="n">
        <v>1.3875</v>
      </c>
      <c r="S900" t="inlineStr">
        <is>
          <t>团队模拟数据（基于公开单线数据派生）</t>
        </is>
      </c>
      <c r="T900" t="inlineStr">
        <is>
          <t>SIM-v2.2-20260807-20260804</t>
        </is>
      </c>
      <c r="U900" t="inlineStr">
        <is>
          <t>https://zenodo.org/records/17855209</t>
        </is>
      </c>
      <c r="V900" t="inlineStr">
        <is>
          <t>LINE-S02-PRE-20251106</t>
        </is>
      </c>
      <c r="W900" t="inlineStr">
        <is>
          <t>已关联</t>
        </is>
      </c>
      <c r="X900" t="inlineStr">
        <is>
          <t>按班次口径判断</t>
        </is>
      </c>
      <c r="Z900" t="inlineStr">
        <is>
          <t>否</t>
        </is>
      </c>
    </row>
    <row r="901">
      <c r="A901" t="inlineStr">
        <is>
          <t>SIM-STOP-00900</t>
        </is>
      </c>
      <c r="B901" t="inlineStr">
        <is>
          <t>STOP-PRE-00300</t>
        </is>
      </c>
      <c r="C901" t="inlineStr">
        <is>
          <t>LINE-S03-PRE-20251106</t>
        </is>
      </c>
      <c r="D901" t="inlineStr">
        <is>
          <t>SHIFT-PRE-20251106</t>
        </is>
      </c>
      <c r="E901" t="inlineStr">
        <is>
          <t>LINE-S03</t>
        </is>
      </c>
      <c r="F901" t="inlineStr">
        <is>
          <t>改善前</t>
        </is>
      </c>
      <c r="G901" s="57" t="n">
        <v>45967</v>
      </c>
      <c r="H901" t="inlineStr">
        <is>
          <t>音频模组系列</t>
        </is>
      </c>
      <c r="I901" t="inlineStr">
        <is>
          <t>7KK25</t>
        </is>
      </c>
      <c r="J901" t="inlineStr">
        <is>
          <t>MATERIALS</t>
        </is>
      </c>
      <c r="K901" t="inlineStr">
        <is>
          <t>Unplanned</t>
        </is>
      </c>
      <c r="L901" t="inlineStr">
        <is>
          <t>HACKING STATION</t>
        </is>
      </c>
      <c r="M901" t="inlineStr">
        <is>
          <t>上下料工位</t>
        </is>
      </c>
      <c r="N901" t="inlineStr">
        <is>
          <t>MANUAL BRICK HANDLING</t>
        </is>
      </c>
      <c r="O901" s="59" t="n">
        <v>45967.61527777778</v>
      </c>
      <c r="P901" s="59" t="n">
        <v>45967.62333333334</v>
      </c>
      <c r="Q901" s="60" t="n">
        <v>11.6</v>
      </c>
      <c r="R901" s="60" t="n">
        <v>1.0986</v>
      </c>
      <c r="S901" t="inlineStr">
        <is>
          <t>团队模拟数据（基于公开单线数据派生）</t>
        </is>
      </c>
      <c r="T901" t="inlineStr">
        <is>
          <t>SIM-v2.2-20260807-20260804</t>
        </is>
      </c>
      <c r="U901" t="inlineStr">
        <is>
          <t>https://zenodo.org/records/17855209</t>
        </is>
      </c>
      <c r="V901" t="inlineStr">
        <is>
          <t>LINE-S03-PRE-20251106</t>
        </is>
      </c>
      <c r="W901" t="inlineStr">
        <is>
          <t>已关联</t>
        </is>
      </c>
      <c r="X901" t="inlineStr">
        <is>
          <t>按班次口径判断</t>
        </is>
      </c>
      <c r="Z901" t="inlineStr">
        <is>
          <t>否</t>
        </is>
      </c>
    </row>
    <row r="902">
      <c r="A902" t="inlineStr">
        <is>
          <t>SIM-STOP-00901</t>
        </is>
      </c>
      <c r="B902" t="inlineStr">
        <is>
          <t>STOP-PRE-00301</t>
        </is>
      </c>
      <c r="C902" t="inlineStr">
        <is>
          <t>LINE-S01-PRE-20251106</t>
        </is>
      </c>
      <c r="D902" t="inlineStr">
        <is>
          <t>SHIFT-PRE-20251106</t>
        </is>
      </c>
      <c r="E902" t="inlineStr">
        <is>
          <t>LINE-S01</t>
        </is>
      </c>
      <c r="F902" t="inlineStr">
        <is>
          <t>改善前</t>
        </is>
      </c>
      <c r="G902" s="57" t="n">
        <v>45967</v>
      </c>
      <c r="H902" t="inlineStr">
        <is>
          <t>智能终端系列</t>
        </is>
      </c>
      <c r="I902" t="inlineStr">
        <is>
          <t>7KK25</t>
        </is>
      </c>
      <c r="J902" t="inlineStr">
        <is>
          <t>MATERIALS</t>
        </is>
      </c>
      <c r="K902" t="inlineStr">
        <is>
          <t>Unplanned</t>
        </is>
      </c>
      <c r="L902" t="inlineStr">
        <is>
          <t>HACKING STATION</t>
        </is>
      </c>
      <c r="M902" t="inlineStr">
        <is>
          <t>上下料工位</t>
        </is>
      </c>
      <c r="N902" t="inlineStr">
        <is>
          <t>MANUAL BRICK HANDLING</t>
        </is>
      </c>
      <c r="O902" s="59" t="n">
        <v>45967.60555555556</v>
      </c>
      <c r="P902" s="59" t="n">
        <v>45967.61319444444</v>
      </c>
      <c r="Q902" s="60" t="n">
        <v>11</v>
      </c>
      <c r="R902" s="60" t="n">
        <v>0.8869</v>
      </c>
      <c r="S902" t="inlineStr">
        <is>
          <t>团队模拟数据（基于公开单线数据派生）</t>
        </is>
      </c>
      <c r="T902" t="inlineStr">
        <is>
          <t>SIM-v2.2-20260807-20260804</t>
        </is>
      </c>
      <c r="U902" t="inlineStr">
        <is>
          <t>https://zenodo.org/records/17855209</t>
        </is>
      </c>
      <c r="V902" t="inlineStr">
        <is>
          <t>LINE-S01-PRE-20251106</t>
        </is>
      </c>
      <c r="W902" t="inlineStr">
        <is>
          <t>已关联</t>
        </is>
      </c>
      <c r="X902" t="inlineStr">
        <is>
          <t>按班次口径判断</t>
        </is>
      </c>
      <c r="Z902" t="inlineStr">
        <is>
          <t>否</t>
        </is>
      </c>
    </row>
    <row r="903">
      <c r="A903" t="inlineStr">
        <is>
          <t>SIM-STOP-00902</t>
        </is>
      </c>
      <c r="B903" t="inlineStr">
        <is>
          <t>STOP-PRE-00301</t>
        </is>
      </c>
      <c r="C903" t="inlineStr">
        <is>
          <t>LINE-S02-PRE-20251106</t>
        </is>
      </c>
      <c r="D903" t="inlineStr">
        <is>
          <t>SHIFT-PRE-20251106</t>
        </is>
      </c>
      <c r="E903" t="inlineStr">
        <is>
          <t>LINE-S02</t>
        </is>
      </c>
      <c r="F903" t="inlineStr">
        <is>
          <t>改善前</t>
        </is>
      </c>
      <c r="G903" s="57" t="n">
        <v>45967</v>
      </c>
      <c r="H903" t="inlineStr">
        <is>
          <t>视觉设备系列</t>
        </is>
      </c>
      <c r="I903" t="inlineStr">
        <is>
          <t>7KK25</t>
        </is>
      </c>
      <c r="J903" t="inlineStr">
        <is>
          <t>MATERIALS</t>
        </is>
      </c>
      <c r="K903" t="inlineStr">
        <is>
          <t>Unplanned</t>
        </is>
      </c>
      <c r="L903" t="inlineStr">
        <is>
          <t>HACKING STATION</t>
        </is>
      </c>
      <c r="M903" t="inlineStr">
        <is>
          <t>上下料工位</t>
        </is>
      </c>
      <c r="N903" t="inlineStr">
        <is>
          <t>MANUAL BRICK HANDLING</t>
        </is>
      </c>
      <c r="O903" s="59" t="n">
        <v>45967.61944444444</v>
      </c>
      <c r="P903" s="59" t="n">
        <v>45967.630625</v>
      </c>
      <c r="Q903" s="60" t="n">
        <v>16.1</v>
      </c>
      <c r="R903" s="60" t="n">
        <v>1.2975</v>
      </c>
      <c r="S903" t="inlineStr">
        <is>
          <t>团队模拟数据（基于公开单线数据派生）</t>
        </is>
      </c>
      <c r="T903" t="inlineStr">
        <is>
          <t>SIM-v2.2-20260807-20260804</t>
        </is>
      </c>
      <c r="U903" t="inlineStr">
        <is>
          <t>https://zenodo.org/records/17855209</t>
        </is>
      </c>
      <c r="V903" t="inlineStr">
        <is>
          <t>LINE-S02-PRE-20251106</t>
        </is>
      </c>
      <c r="W903" t="inlineStr">
        <is>
          <t>已关联</t>
        </is>
      </c>
      <c r="X903" t="inlineStr">
        <is>
          <t>按班次口径判断</t>
        </is>
      </c>
      <c r="Z903" t="inlineStr">
        <is>
          <t>否</t>
        </is>
      </c>
    </row>
    <row r="904">
      <c r="A904" t="inlineStr">
        <is>
          <t>SIM-STOP-00903</t>
        </is>
      </c>
      <c r="B904" t="inlineStr">
        <is>
          <t>STOP-PRE-00301</t>
        </is>
      </c>
      <c r="C904" t="inlineStr">
        <is>
          <t>LINE-S03-PRE-20251106</t>
        </is>
      </c>
      <c r="D904" t="inlineStr">
        <is>
          <t>SHIFT-PRE-20251106</t>
        </is>
      </c>
      <c r="E904" t="inlineStr">
        <is>
          <t>LINE-S03</t>
        </is>
      </c>
      <c r="F904" t="inlineStr">
        <is>
          <t>改善前</t>
        </is>
      </c>
      <c r="G904" s="57" t="n">
        <v>45967</v>
      </c>
      <c r="H904" t="inlineStr">
        <is>
          <t>音频模组系列</t>
        </is>
      </c>
      <c r="I904" t="inlineStr">
        <is>
          <t>7KK25</t>
        </is>
      </c>
      <c r="J904" t="inlineStr">
        <is>
          <t>MATERIALS</t>
        </is>
      </c>
      <c r="K904" t="inlineStr">
        <is>
          <t>Unplanned</t>
        </is>
      </c>
      <c r="L904" t="inlineStr">
        <is>
          <t>HACKING STATION</t>
        </is>
      </c>
      <c r="M904" t="inlineStr">
        <is>
          <t>上下料工位</t>
        </is>
      </c>
      <c r="N904" t="inlineStr">
        <is>
          <t>MANUAL BRICK HANDLING</t>
        </is>
      </c>
      <c r="O904" s="59" t="n">
        <v>45967.63333333333</v>
      </c>
      <c r="P904" s="59" t="n">
        <v>45967.64319444444</v>
      </c>
      <c r="Q904" s="60" t="n">
        <v>14.2</v>
      </c>
      <c r="R904" s="60" t="n">
        <v>1.142</v>
      </c>
      <c r="S904" t="inlineStr">
        <is>
          <t>团队模拟数据（基于公开单线数据派生）</t>
        </is>
      </c>
      <c r="T904" t="inlineStr">
        <is>
          <t>SIM-v2.2-20260807-20260804</t>
        </is>
      </c>
      <c r="U904" t="inlineStr">
        <is>
          <t>https://zenodo.org/records/17855209</t>
        </is>
      </c>
      <c r="V904" t="inlineStr">
        <is>
          <t>LINE-S03-PRE-20251106</t>
        </is>
      </c>
      <c r="W904" t="inlineStr">
        <is>
          <t>已关联</t>
        </is>
      </c>
      <c r="X904" t="inlineStr">
        <is>
          <t>按班次口径判断</t>
        </is>
      </c>
      <c r="Z904" t="inlineStr">
        <is>
          <t>否</t>
        </is>
      </c>
    </row>
    <row r="905">
      <c r="A905" t="inlineStr">
        <is>
          <t>SIM-STOP-00904</t>
        </is>
      </c>
      <c r="B905" t="inlineStr">
        <is>
          <t>STOP-PRE-00302</t>
        </is>
      </c>
      <c r="C905" t="inlineStr">
        <is>
          <t>LINE-S01-PRE-20251106</t>
        </is>
      </c>
      <c r="D905" t="inlineStr">
        <is>
          <t>SHIFT-PRE-20251106</t>
        </is>
      </c>
      <c r="E905" t="inlineStr">
        <is>
          <t>LINE-S01</t>
        </is>
      </c>
      <c r="F905" t="inlineStr">
        <is>
          <t>改善前</t>
        </is>
      </c>
      <c r="G905" s="57" t="n">
        <v>45967</v>
      </c>
      <c r="H905" t="inlineStr">
        <is>
          <t>智能终端系列</t>
        </is>
      </c>
      <c r="I905" t="inlineStr">
        <is>
          <t>7KK25</t>
        </is>
      </c>
      <c r="J905" t="inlineStr">
        <is>
          <t>MATERIALS</t>
        </is>
      </c>
      <c r="K905" t="inlineStr">
        <is>
          <t>Unplanned</t>
        </is>
      </c>
      <c r="L905" t="inlineStr">
        <is>
          <t>DRYER</t>
        </is>
      </c>
      <c r="M905" t="inlineStr">
        <is>
          <t>烘干/固化工位</t>
        </is>
      </c>
      <c r="N905" t="inlineStr">
        <is>
          <t>MANUAL BRICK HANDLING</t>
        </is>
      </c>
      <c r="O905" s="59" t="n">
        <v>45967.62708333333</v>
      </c>
      <c r="P905" s="59" t="n">
        <v>45967.63534722223</v>
      </c>
      <c r="Q905" s="60" t="n">
        <v>11.9</v>
      </c>
      <c r="R905" s="60" t="n">
        <v>0.9212</v>
      </c>
      <c r="S905" t="inlineStr">
        <is>
          <t>团队模拟数据（基于公开单线数据派生）</t>
        </is>
      </c>
      <c r="T905" t="inlineStr">
        <is>
          <t>SIM-v2.2-20260807-20260804</t>
        </is>
      </c>
      <c r="U905" t="inlineStr">
        <is>
          <t>https://zenodo.org/records/17855209</t>
        </is>
      </c>
      <c r="V905" t="inlineStr">
        <is>
          <t>LINE-S01-PRE-20251106</t>
        </is>
      </c>
      <c r="W905" t="inlineStr">
        <is>
          <t>已关联</t>
        </is>
      </c>
      <c r="X905" t="inlineStr">
        <is>
          <t>按班次口径判断</t>
        </is>
      </c>
      <c r="Z905" t="inlineStr">
        <is>
          <t>否</t>
        </is>
      </c>
    </row>
    <row r="906">
      <c r="A906" t="inlineStr">
        <is>
          <t>SIM-STOP-00905</t>
        </is>
      </c>
      <c r="B906" t="inlineStr">
        <is>
          <t>STOP-PRE-00302</t>
        </is>
      </c>
      <c r="C906" t="inlineStr">
        <is>
          <t>LINE-S02-PRE-20251106</t>
        </is>
      </c>
      <c r="D906" t="inlineStr">
        <is>
          <t>SHIFT-PRE-20251106</t>
        </is>
      </c>
      <c r="E906" t="inlineStr">
        <is>
          <t>LINE-S02</t>
        </is>
      </c>
      <c r="F906" t="inlineStr">
        <is>
          <t>改善前</t>
        </is>
      </c>
      <c r="G906" s="57" t="n">
        <v>45967</v>
      </c>
      <c r="H906" t="inlineStr">
        <is>
          <t>视觉设备系列</t>
        </is>
      </c>
      <c r="I906" t="inlineStr">
        <is>
          <t>7KK25</t>
        </is>
      </c>
      <c r="J906" t="inlineStr">
        <is>
          <t>MATERIALS</t>
        </is>
      </c>
      <c r="K906" t="inlineStr">
        <is>
          <t>Unplanned</t>
        </is>
      </c>
      <c r="L906" t="inlineStr">
        <is>
          <t>DRYER</t>
        </is>
      </c>
      <c r="M906" t="inlineStr">
        <is>
          <t>烘干/固化工位</t>
        </is>
      </c>
      <c r="N906" t="inlineStr">
        <is>
          <t>MANUAL BRICK HANDLING</t>
        </is>
      </c>
      <c r="O906" s="59" t="n">
        <v>45967.64097222222</v>
      </c>
      <c r="P906" s="59" t="n">
        <v>45967.65305555556</v>
      </c>
      <c r="Q906" s="60" t="n">
        <v>17.4</v>
      </c>
      <c r="R906" s="60" t="n">
        <v>1.35</v>
      </c>
      <c r="S906" t="inlineStr">
        <is>
          <t>团队模拟数据（基于公开单线数据派生）</t>
        </is>
      </c>
      <c r="T906" t="inlineStr">
        <is>
          <t>SIM-v2.2-20260807-20260804</t>
        </is>
      </c>
      <c r="U906" t="inlineStr">
        <is>
          <t>https://zenodo.org/records/17855209</t>
        </is>
      </c>
      <c r="V906" t="inlineStr">
        <is>
          <t>LINE-S02-PRE-20251106</t>
        </is>
      </c>
      <c r="W906" t="inlineStr">
        <is>
          <t>已关联</t>
        </is>
      </c>
      <c r="X906" t="inlineStr">
        <is>
          <t>按班次口径判断</t>
        </is>
      </c>
      <c r="Z906" t="inlineStr">
        <is>
          <t>否</t>
        </is>
      </c>
    </row>
    <row r="907">
      <c r="A907" t="inlineStr">
        <is>
          <t>SIM-STOP-00906</t>
        </is>
      </c>
      <c r="B907" t="inlineStr">
        <is>
          <t>STOP-PRE-00302</t>
        </is>
      </c>
      <c r="C907" t="inlineStr">
        <is>
          <t>LINE-S03-PRE-20251106</t>
        </is>
      </c>
      <c r="D907" t="inlineStr">
        <is>
          <t>SHIFT-PRE-20251106</t>
        </is>
      </c>
      <c r="E907" t="inlineStr">
        <is>
          <t>LINE-S03</t>
        </is>
      </c>
      <c r="F907" t="inlineStr">
        <is>
          <t>改善前</t>
        </is>
      </c>
      <c r="G907" s="57" t="n">
        <v>45967</v>
      </c>
      <c r="H907" t="inlineStr">
        <is>
          <t>音频模组系列</t>
        </is>
      </c>
      <c r="I907" t="inlineStr">
        <is>
          <t>7KK25</t>
        </is>
      </c>
      <c r="J907" t="inlineStr">
        <is>
          <t>MATERIALS</t>
        </is>
      </c>
      <c r="K907" t="inlineStr">
        <is>
          <t>Unplanned</t>
        </is>
      </c>
      <c r="L907" t="inlineStr">
        <is>
          <t>DRYER</t>
        </is>
      </c>
      <c r="M907" t="inlineStr">
        <is>
          <t>烘干/固化工位</t>
        </is>
      </c>
      <c r="N907" t="inlineStr">
        <is>
          <t>MANUAL BRICK HANDLING</t>
        </is>
      </c>
      <c r="O907" s="59" t="n">
        <v>45967.65486111111</v>
      </c>
      <c r="P907" s="59" t="n">
        <v>45967.66444444445</v>
      </c>
      <c r="Q907" s="60" t="n">
        <v>13.8</v>
      </c>
      <c r="R907" s="60" t="n">
        <v>1.0675</v>
      </c>
      <c r="S907" t="inlineStr">
        <is>
          <t>团队模拟数据（基于公开单线数据派生）</t>
        </is>
      </c>
      <c r="T907" t="inlineStr">
        <is>
          <t>SIM-v2.2-20260807-20260804</t>
        </is>
      </c>
      <c r="U907" t="inlineStr">
        <is>
          <t>https://zenodo.org/records/17855209</t>
        </is>
      </c>
      <c r="V907" t="inlineStr">
        <is>
          <t>LINE-S03-PRE-20251106</t>
        </is>
      </c>
      <c r="W907" t="inlineStr">
        <is>
          <t>已关联</t>
        </is>
      </c>
      <c r="X907" t="inlineStr">
        <is>
          <t>按班次口径判断</t>
        </is>
      </c>
      <c r="Z907" t="inlineStr">
        <is>
          <t>否</t>
        </is>
      </c>
    </row>
    <row r="908">
      <c r="A908" t="inlineStr">
        <is>
          <t>SIM-STOP-00907</t>
        </is>
      </c>
      <c r="B908" t="inlineStr">
        <is>
          <t>STOP-PRE-00303</t>
        </is>
      </c>
      <c r="C908" t="inlineStr">
        <is>
          <t>LINE-S01-PRE-20251106</t>
        </is>
      </c>
      <c r="D908" t="inlineStr">
        <is>
          <t>SHIFT-PRE-20251106</t>
        </is>
      </c>
      <c r="E908" t="inlineStr">
        <is>
          <t>LINE-S01</t>
        </is>
      </c>
      <c r="F908" t="inlineStr">
        <is>
          <t>改善前</t>
        </is>
      </c>
      <c r="G908" s="57" t="n">
        <v>45967</v>
      </c>
      <c r="H908" t="inlineStr">
        <is>
          <t>智能终端系列</t>
        </is>
      </c>
      <c r="I908" t="inlineStr">
        <is>
          <t>9KK25</t>
        </is>
      </c>
      <c r="J908" t="inlineStr">
        <is>
          <t>SETUPS-CHANGEOVERS</t>
        </is>
      </c>
      <c r="K908" t="inlineStr">
        <is>
          <t>Planned - Included in OEE</t>
        </is>
      </c>
      <c r="L908" t="inlineStr">
        <is>
          <t>EXTRUDER PRESS</t>
        </is>
      </c>
      <c r="M908" t="inlineStr">
        <is>
          <t>主加工工位</t>
        </is>
      </c>
      <c r="N908" t="inlineStr">
        <is>
          <t>MATERIAL CHANGEOVER</t>
        </is>
      </c>
      <c r="O908" s="59" t="n">
        <v>45967.65486111111</v>
      </c>
      <c r="P908" s="59" t="n">
        <v>45967.67361111111</v>
      </c>
      <c r="Q908" s="60" t="n">
        <v>27</v>
      </c>
      <c r="R908" s="60" t="n">
        <v>0.9391</v>
      </c>
      <c r="S908" t="inlineStr">
        <is>
          <t>团队模拟数据（基于公开单线数据派生）</t>
        </is>
      </c>
      <c r="T908" t="inlineStr">
        <is>
          <t>SIM-v2.2-20260807-20260804</t>
        </is>
      </c>
      <c r="U908" t="inlineStr">
        <is>
          <t>https://zenodo.org/records/17855209</t>
        </is>
      </c>
      <c r="V908" t="inlineStr">
        <is>
          <t>LINE-S01-PRE-20251106</t>
        </is>
      </c>
      <c r="W908" t="inlineStr">
        <is>
          <t>已关联</t>
        </is>
      </c>
      <c r="X908" t="inlineStr">
        <is>
          <t>按班次口径判断</t>
        </is>
      </c>
      <c r="Z908" t="inlineStr">
        <is>
          <t>是</t>
        </is>
      </c>
      <c r="AA908">
        <f>IFERROR(VLOOKUP(N908,'18_换产标准_模拟'!$B$2:$F$4,3,FALSE),"")</f>
        <v/>
      </c>
      <c r="AB908">
        <f>IFERROR(MAX(Q908-AA908,0),"")</f>
        <v/>
      </c>
      <c r="AC908">
        <f>IFERROR(IF(AB908=0,"达标",IF(AB908&lt;=VLOOKUP(N908,'18_换产标准_模拟'!$B$2:$F$4,4,FALSE)-VLOOKUP(N908,'18_换产标准_模拟'!$B$2:$F$4,3,FALSE),"轻微超时",IF(AB908&lt;=VLOOKUP(N908,'18_换产标准_模拟'!$B$2:$F$4,5,FALSE)-VLOOKUP(N908,'18_换产标准_模拟'!$B$2:$F$4,3,FALSE),"超时","严重超时"))),"")</f>
        <v/>
      </c>
      <c r="AD908">
        <f>IFERROR(INDEX('18_换产标准_模拟'!$A$2:$A$4,MATCH(N908,'18_换产标准_模拟'!$B$2:$B$4,0)),"")</f>
        <v/>
      </c>
      <c r="AE908" t="inlineStr">
        <is>
          <t>团队模拟数据</t>
        </is>
      </c>
    </row>
    <row r="909">
      <c r="A909" t="inlineStr">
        <is>
          <t>SIM-STOP-00908</t>
        </is>
      </c>
      <c r="B909" t="inlineStr">
        <is>
          <t>STOP-PRE-00303</t>
        </is>
      </c>
      <c r="C909" t="inlineStr">
        <is>
          <t>LINE-S02-PRE-20251106</t>
        </is>
      </c>
      <c r="D909" t="inlineStr">
        <is>
          <t>SHIFT-PRE-20251106</t>
        </is>
      </c>
      <c r="E909" t="inlineStr">
        <is>
          <t>LINE-S02</t>
        </is>
      </c>
      <c r="F909" t="inlineStr">
        <is>
          <t>改善前</t>
        </is>
      </c>
      <c r="G909" s="57" t="n">
        <v>45967</v>
      </c>
      <c r="H909" t="inlineStr">
        <is>
          <t>视觉设备系列</t>
        </is>
      </c>
      <c r="I909" t="inlineStr">
        <is>
          <t>9KK25</t>
        </is>
      </c>
      <c r="J909" t="inlineStr">
        <is>
          <t>SETUPS-CHANGEOVERS</t>
        </is>
      </c>
      <c r="K909" t="inlineStr">
        <is>
          <t>Planned - Included in OEE</t>
        </is>
      </c>
      <c r="L909" t="inlineStr">
        <is>
          <t>EXTRUDER PRESS</t>
        </is>
      </c>
      <c r="M909" t="inlineStr">
        <is>
          <t>主加工工位</t>
        </is>
      </c>
      <c r="N909" t="inlineStr">
        <is>
          <t>MATERIAL CHANGEOVER</t>
        </is>
      </c>
      <c r="O909" s="59" t="n">
        <v>45967.66875</v>
      </c>
      <c r="P909" s="59" t="n">
        <v>45967.68993055556</v>
      </c>
      <c r="Q909" s="60" t="n">
        <v>30.5</v>
      </c>
      <c r="R909" s="60" t="n">
        <v>1.0597</v>
      </c>
      <c r="S909" t="inlineStr">
        <is>
          <t>团队模拟数据（基于公开单线数据派生）</t>
        </is>
      </c>
      <c r="T909" t="inlineStr">
        <is>
          <t>SIM-v2.2-20260807-20260804</t>
        </is>
      </c>
      <c r="U909" t="inlineStr">
        <is>
          <t>https://zenodo.org/records/17855209</t>
        </is>
      </c>
      <c r="V909" t="inlineStr">
        <is>
          <t>LINE-S02-PRE-20251106</t>
        </is>
      </c>
      <c r="W909" t="inlineStr">
        <is>
          <t>已关联</t>
        </is>
      </c>
      <c r="X909" t="inlineStr">
        <is>
          <t>按班次口径判断</t>
        </is>
      </c>
      <c r="Z909" t="inlineStr">
        <is>
          <t>是</t>
        </is>
      </c>
      <c r="AA909">
        <f>IFERROR(VLOOKUP(N909,'18_换产标准_模拟'!$B$2:$F$4,3,FALSE),"")</f>
        <v/>
      </c>
      <c r="AB909">
        <f>IFERROR(MAX(Q909-AA909,0),"")</f>
        <v/>
      </c>
      <c r="AC909">
        <f>IFERROR(IF(AB909=0,"达标",IF(AB909&lt;=VLOOKUP(N909,'18_换产标准_模拟'!$B$2:$F$4,4,FALSE)-VLOOKUP(N909,'18_换产标准_模拟'!$B$2:$F$4,3,FALSE),"轻微超时",IF(AB909&lt;=VLOOKUP(N909,'18_换产标准_模拟'!$B$2:$F$4,5,FALSE)-VLOOKUP(N909,'18_换产标准_模拟'!$B$2:$F$4,3,FALSE),"超时","严重超时"))),"")</f>
        <v/>
      </c>
      <c r="AD909">
        <f>IFERROR(INDEX('18_换产标准_模拟'!$A$2:$A$4,MATCH(N909,'18_换产标准_模拟'!$B$2:$B$4,0)),"")</f>
        <v/>
      </c>
      <c r="AE909" t="inlineStr">
        <is>
          <t>团队模拟数据</t>
        </is>
      </c>
    </row>
    <row r="910">
      <c r="A910" t="inlineStr">
        <is>
          <t>SIM-STOP-00909</t>
        </is>
      </c>
      <c r="B910" t="inlineStr">
        <is>
          <t>STOP-PRE-00303</t>
        </is>
      </c>
      <c r="C910" t="inlineStr">
        <is>
          <t>LINE-S03-PRE-20251106</t>
        </is>
      </c>
      <c r="D910" t="inlineStr">
        <is>
          <t>SHIFT-PRE-20251106</t>
        </is>
      </c>
      <c r="E910" t="inlineStr">
        <is>
          <t>LINE-S03</t>
        </is>
      </c>
      <c r="F910" t="inlineStr">
        <is>
          <t>改善前</t>
        </is>
      </c>
      <c r="G910" s="57" t="n">
        <v>45967</v>
      </c>
      <c r="H910" t="inlineStr">
        <is>
          <t>音频模组系列</t>
        </is>
      </c>
      <c r="I910" t="inlineStr">
        <is>
          <t>9KK25</t>
        </is>
      </c>
      <c r="J910" t="inlineStr">
        <is>
          <t>SETUPS-CHANGEOVERS</t>
        </is>
      </c>
      <c r="K910" t="inlineStr">
        <is>
          <t>Planned - Included in OEE</t>
        </is>
      </c>
      <c r="L910" t="inlineStr">
        <is>
          <t>EXTRUDER PRESS</t>
        </is>
      </c>
      <c r="M910" t="inlineStr">
        <is>
          <t>主加工工位</t>
        </is>
      </c>
      <c r="N910" t="inlineStr">
        <is>
          <t>MATERIAL CHANGEOVER</t>
        </is>
      </c>
      <c r="O910" s="59" t="n">
        <v>45967.68263888889</v>
      </c>
      <c r="P910" s="59" t="n">
        <v>45967.7025</v>
      </c>
      <c r="Q910" s="60" t="n">
        <v>28.6</v>
      </c>
      <c r="R910" s="60" t="n">
        <v>0.9944</v>
      </c>
      <c r="S910" t="inlineStr">
        <is>
          <t>团队模拟数据（基于公开单线数据派生）</t>
        </is>
      </c>
      <c r="T910" t="inlineStr">
        <is>
          <t>SIM-v2.2-20260807-20260804</t>
        </is>
      </c>
      <c r="U910" t="inlineStr">
        <is>
          <t>https://zenodo.org/records/17855209</t>
        </is>
      </c>
      <c r="V910" t="inlineStr">
        <is>
          <t>LINE-S03-PRE-20251106</t>
        </is>
      </c>
      <c r="W910" t="inlineStr">
        <is>
          <t>已关联</t>
        </is>
      </c>
      <c r="X910" t="inlineStr">
        <is>
          <t>按班次口径判断</t>
        </is>
      </c>
      <c r="Z910" t="inlineStr">
        <is>
          <t>是</t>
        </is>
      </c>
      <c r="AA910">
        <f>IFERROR(VLOOKUP(N910,'18_换产标准_模拟'!$B$2:$F$4,3,FALSE),"")</f>
        <v/>
      </c>
      <c r="AB910">
        <f>IFERROR(MAX(Q910-AA910,0),"")</f>
        <v/>
      </c>
      <c r="AC910">
        <f>IFERROR(IF(AB910=0,"达标",IF(AB910&lt;=VLOOKUP(N910,'18_换产标准_模拟'!$B$2:$F$4,4,FALSE)-VLOOKUP(N910,'18_换产标准_模拟'!$B$2:$F$4,3,FALSE),"轻微超时",IF(AB910&lt;=VLOOKUP(N910,'18_换产标准_模拟'!$B$2:$F$4,5,FALSE)-VLOOKUP(N910,'18_换产标准_模拟'!$B$2:$F$4,3,FALSE),"超时","严重超时"))),"")</f>
        <v/>
      </c>
      <c r="AD910">
        <f>IFERROR(INDEX('18_换产标准_模拟'!$A$2:$A$4,MATCH(N910,'18_换产标准_模拟'!$B$2:$B$4,0)),"")</f>
        <v/>
      </c>
      <c r="AE910" t="inlineStr">
        <is>
          <t>团队模拟数据</t>
        </is>
      </c>
    </row>
    <row r="911">
      <c r="A911" t="inlineStr">
        <is>
          <t>SIM-STOP-00910</t>
        </is>
      </c>
      <c r="B911" t="inlineStr">
        <is>
          <t>STOP-PRE-00304</t>
        </is>
      </c>
      <c r="C911" t="inlineStr">
        <is>
          <t>LINE-S01-PRE-20251106</t>
        </is>
      </c>
      <c r="D911" t="inlineStr">
        <is>
          <t>SHIFT-PRE-20251106</t>
        </is>
      </c>
      <c r="E911" t="inlineStr">
        <is>
          <t>LINE-S01</t>
        </is>
      </c>
      <c r="F911" t="inlineStr">
        <is>
          <t>改善前</t>
        </is>
      </c>
      <c r="G911" s="57" t="n">
        <v>45967</v>
      </c>
      <c r="H911" t="inlineStr">
        <is>
          <t>智能终端系列</t>
        </is>
      </c>
      <c r="I911" t="inlineStr">
        <is>
          <t>9KK25</t>
        </is>
      </c>
      <c r="J911" t="inlineStr">
        <is>
          <t>OPERATIONAL</t>
        </is>
      </c>
      <c r="K911" t="inlineStr">
        <is>
          <t>Planned - Included in OEE</t>
        </is>
      </c>
      <c r="L911" t="inlineStr">
        <is>
          <t>HYDRAULIC ELEVATOR (UNLOADING)</t>
        </is>
      </c>
      <c r="M911" t="inlineStr">
        <is>
          <t>输送系统</t>
        </is>
      </c>
      <c r="N911" t="inlineStr">
        <is>
          <t>CLEANING</t>
        </is>
      </c>
      <c r="O911" s="59" t="n">
        <v>45967.71527777778</v>
      </c>
      <c r="P911" s="59" t="n">
        <v>45967.72097222223</v>
      </c>
      <c r="Q911" s="60" t="n">
        <v>8.199999999999999</v>
      </c>
      <c r="R911" s="60" t="n">
        <v>0.9764</v>
      </c>
      <c r="S911" t="inlineStr">
        <is>
          <t>团队模拟数据（基于公开单线数据派生）</t>
        </is>
      </c>
      <c r="T911" t="inlineStr">
        <is>
          <t>SIM-v2.2-20260807-20260804</t>
        </is>
      </c>
      <c r="U911" t="inlineStr">
        <is>
          <t>https://zenodo.org/records/17855209</t>
        </is>
      </c>
      <c r="V911" t="inlineStr">
        <is>
          <t>LINE-S01-PRE-20251106</t>
        </is>
      </c>
      <c r="W911" t="inlineStr">
        <is>
          <t>已关联</t>
        </is>
      </c>
      <c r="X911" t="inlineStr">
        <is>
          <t>按班次口径判断</t>
        </is>
      </c>
      <c r="Z911" t="inlineStr">
        <is>
          <t>否</t>
        </is>
      </c>
    </row>
    <row r="912">
      <c r="A912" t="inlineStr">
        <is>
          <t>SIM-STOP-00911</t>
        </is>
      </c>
      <c r="B912" t="inlineStr">
        <is>
          <t>STOP-PRE-00304</t>
        </is>
      </c>
      <c r="C912" t="inlineStr">
        <is>
          <t>LINE-S02-PRE-20251106</t>
        </is>
      </c>
      <c r="D912" t="inlineStr">
        <is>
          <t>SHIFT-PRE-20251106</t>
        </is>
      </c>
      <c r="E912" t="inlineStr">
        <is>
          <t>LINE-S02</t>
        </is>
      </c>
      <c r="F912" t="inlineStr">
        <is>
          <t>改善前</t>
        </is>
      </c>
      <c r="G912" s="57" t="n">
        <v>45967</v>
      </c>
      <c r="H912" t="inlineStr">
        <is>
          <t>视觉设备系列</t>
        </is>
      </c>
      <c r="I912" t="inlineStr">
        <is>
          <t>9KK25</t>
        </is>
      </c>
      <c r="J912" t="inlineStr">
        <is>
          <t>OPERATIONAL</t>
        </is>
      </c>
      <c r="K912" t="inlineStr">
        <is>
          <t>Planned - Included in OEE</t>
        </is>
      </c>
      <c r="L912" t="inlineStr">
        <is>
          <t>HYDRAULIC ELEVATOR (UNLOADING)</t>
        </is>
      </c>
      <c r="M912" t="inlineStr">
        <is>
          <t>输送系统</t>
        </is>
      </c>
      <c r="N912" t="inlineStr">
        <is>
          <t>CLEANING</t>
        </is>
      </c>
      <c r="O912" s="59" t="n">
        <v>45967.72916666666</v>
      </c>
      <c r="P912" s="59" t="n">
        <v>45967.73493055555</v>
      </c>
      <c r="Q912" s="60" t="n">
        <v>8.300000000000001</v>
      </c>
      <c r="R912" s="60" t="n">
        <v>0.9917</v>
      </c>
      <c r="S912" t="inlineStr">
        <is>
          <t>团队模拟数据（基于公开单线数据派生）</t>
        </is>
      </c>
      <c r="T912" t="inlineStr">
        <is>
          <t>SIM-v2.2-20260807-20260804</t>
        </is>
      </c>
      <c r="U912" t="inlineStr">
        <is>
          <t>https://zenodo.org/records/17855209</t>
        </is>
      </c>
      <c r="V912" t="inlineStr">
        <is>
          <t>LINE-S02-PRE-20251106</t>
        </is>
      </c>
      <c r="W912" t="inlineStr">
        <is>
          <t>已关联</t>
        </is>
      </c>
      <c r="X912" t="inlineStr">
        <is>
          <t>按班次口径判断</t>
        </is>
      </c>
      <c r="Z912" t="inlineStr">
        <is>
          <t>否</t>
        </is>
      </c>
    </row>
    <row r="913">
      <c r="A913" t="inlineStr">
        <is>
          <t>SIM-STOP-00912</t>
        </is>
      </c>
      <c r="B913" t="inlineStr">
        <is>
          <t>STOP-PRE-00304</t>
        </is>
      </c>
      <c r="C913" t="inlineStr">
        <is>
          <t>LINE-S03-PRE-20251106</t>
        </is>
      </c>
      <c r="D913" t="inlineStr">
        <is>
          <t>SHIFT-PRE-20251106</t>
        </is>
      </c>
      <c r="E913" t="inlineStr">
        <is>
          <t>LINE-S03</t>
        </is>
      </c>
      <c r="F913" t="inlineStr">
        <is>
          <t>改善前</t>
        </is>
      </c>
      <c r="G913" s="57" t="n">
        <v>45967</v>
      </c>
      <c r="H913" t="inlineStr">
        <is>
          <t>音频模组系列</t>
        </is>
      </c>
      <c r="I913" t="inlineStr">
        <is>
          <t>9KK25</t>
        </is>
      </c>
      <c r="J913" t="inlineStr">
        <is>
          <t>OPERATIONAL</t>
        </is>
      </c>
      <c r="K913" t="inlineStr">
        <is>
          <t>Planned - Included in OEE</t>
        </is>
      </c>
      <c r="L913" t="inlineStr">
        <is>
          <t>HYDRAULIC ELEVATOR (UNLOADING)</t>
        </is>
      </c>
      <c r="M913" t="inlineStr">
        <is>
          <t>输送系统</t>
        </is>
      </c>
      <c r="N913" t="inlineStr">
        <is>
          <t>CLEANING</t>
        </is>
      </c>
      <c r="O913" s="59" t="n">
        <v>45967.74305555555</v>
      </c>
      <c r="P913" s="59" t="n">
        <v>45967.74909722222</v>
      </c>
      <c r="Q913" s="60" t="n">
        <v>8.699999999999999</v>
      </c>
      <c r="R913" s="60" t="n">
        <v>1.0333</v>
      </c>
      <c r="S913" t="inlineStr">
        <is>
          <t>团队模拟数据（基于公开单线数据派生）</t>
        </is>
      </c>
      <c r="T913" t="inlineStr">
        <is>
          <t>SIM-v2.2-20260807-20260804</t>
        </is>
      </c>
      <c r="U913" t="inlineStr">
        <is>
          <t>https://zenodo.org/records/17855209</t>
        </is>
      </c>
      <c r="V913" t="inlineStr">
        <is>
          <t>LINE-S03-PRE-20251106</t>
        </is>
      </c>
      <c r="W913" t="inlineStr">
        <is>
          <t>已关联</t>
        </is>
      </c>
      <c r="X913" t="inlineStr">
        <is>
          <t>按班次口径判断</t>
        </is>
      </c>
      <c r="Z913" t="inlineStr">
        <is>
          <t>否</t>
        </is>
      </c>
    </row>
    <row r="914">
      <c r="A914" t="inlineStr">
        <is>
          <t>SIM-STOP-00913</t>
        </is>
      </c>
      <c r="B914" t="inlineStr">
        <is>
          <t>STOP-PRE-00305</t>
        </is>
      </c>
      <c r="C914" t="inlineStr">
        <is>
          <t>LINE-S01-PRE-20251106</t>
        </is>
      </c>
      <c r="D914" t="inlineStr">
        <is>
          <t>SHIFT-PRE-20251106</t>
        </is>
      </c>
      <c r="E914" t="inlineStr">
        <is>
          <t>LINE-S01</t>
        </is>
      </c>
      <c r="F914" t="inlineStr">
        <is>
          <t>改善前</t>
        </is>
      </c>
      <c r="G914" s="57" t="n">
        <v>45967</v>
      </c>
      <c r="H914" t="inlineStr">
        <is>
          <t>智能终端系列</t>
        </is>
      </c>
      <c r="I914" t="inlineStr">
        <is>
          <t>9KK25</t>
        </is>
      </c>
      <c r="J914" t="inlineStr">
        <is>
          <t>MATERIALS</t>
        </is>
      </c>
      <c r="K914" t="inlineStr">
        <is>
          <t>Unplanned</t>
        </is>
      </c>
      <c r="L914" t="inlineStr">
        <is>
          <t>HACKING STATION</t>
        </is>
      </c>
      <c r="M914" t="inlineStr">
        <is>
          <t>上下料工位</t>
        </is>
      </c>
      <c r="N914" t="inlineStr">
        <is>
          <t>MANUAL BRICK HANDLING</t>
        </is>
      </c>
      <c r="O914" s="59" t="n">
        <v>45967.74652777778</v>
      </c>
      <c r="P914" s="59" t="n">
        <v>45967.75277777778</v>
      </c>
      <c r="Q914" s="60" t="n">
        <v>9</v>
      </c>
      <c r="R914" s="60" t="n">
        <v>0.8379</v>
      </c>
      <c r="S914" t="inlineStr">
        <is>
          <t>团队模拟数据（基于公开单线数据派生）</t>
        </is>
      </c>
      <c r="T914" t="inlineStr">
        <is>
          <t>SIM-v2.2-20260807-20260804</t>
        </is>
      </c>
      <c r="U914" t="inlineStr">
        <is>
          <t>https://zenodo.org/records/17855209</t>
        </is>
      </c>
      <c r="V914" t="inlineStr">
        <is>
          <t>LINE-S01-PRE-20251106</t>
        </is>
      </c>
      <c r="W914" t="inlineStr">
        <is>
          <t>已关联</t>
        </is>
      </c>
      <c r="X914" t="inlineStr">
        <is>
          <t>按班次口径判断</t>
        </is>
      </c>
      <c r="Z914" t="inlineStr">
        <is>
          <t>否</t>
        </is>
      </c>
    </row>
    <row r="915">
      <c r="A915" t="inlineStr">
        <is>
          <t>SIM-STOP-00914</t>
        </is>
      </c>
      <c r="B915" t="inlineStr">
        <is>
          <t>STOP-PRE-00305</t>
        </is>
      </c>
      <c r="C915" t="inlineStr">
        <is>
          <t>LINE-S02-PRE-20251106</t>
        </is>
      </c>
      <c r="D915" t="inlineStr">
        <is>
          <t>SHIFT-PRE-20251106</t>
        </is>
      </c>
      <c r="E915" t="inlineStr">
        <is>
          <t>LINE-S02</t>
        </is>
      </c>
      <c r="F915" t="inlineStr">
        <is>
          <t>改善前</t>
        </is>
      </c>
      <c r="G915" s="57" t="n">
        <v>45967</v>
      </c>
      <c r="H915" t="inlineStr">
        <is>
          <t>视觉设备系列</t>
        </is>
      </c>
      <c r="I915" t="inlineStr">
        <is>
          <t>9KK25</t>
        </is>
      </c>
      <c r="J915" t="inlineStr">
        <is>
          <t>MATERIALS</t>
        </is>
      </c>
      <c r="K915" t="inlineStr">
        <is>
          <t>Unplanned</t>
        </is>
      </c>
      <c r="L915" t="inlineStr">
        <is>
          <t>HACKING STATION</t>
        </is>
      </c>
      <c r="M915" t="inlineStr">
        <is>
          <t>上下料工位</t>
        </is>
      </c>
      <c r="N915" t="inlineStr">
        <is>
          <t>MANUAL BRICK HANDLING</t>
        </is>
      </c>
      <c r="O915" s="59" t="n">
        <v>45967.76041666666</v>
      </c>
      <c r="P915" s="59" t="n">
        <v>45967.77055555556</v>
      </c>
      <c r="Q915" s="60" t="n">
        <v>14.6</v>
      </c>
      <c r="R915" s="60" t="n">
        <v>1.365</v>
      </c>
      <c r="S915" t="inlineStr">
        <is>
          <t>团队模拟数据（基于公开单线数据派生）</t>
        </is>
      </c>
      <c r="T915" t="inlineStr">
        <is>
          <t>SIM-v2.2-20260807-20260804</t>
        </is>
      </c>
      <c r="U915" t="inlineStr">
        <is>
          <t>https://zenodo.org/records/17855209</t>
        </is>
      </c>
      <c r="V915" t="inlineStr">
        <is>
          <t>LINE-S02-PRE-20251106</t>
        </is>
      </c>
      <c r="W915" t="inlineStr">
        <is>
          <t>已关联</t>
        </is>
      </c>
      <c r="X915" t="inlineStr">
        <is>
          <t>按班次口径判断</t>
        </is>
      </c>
      <c r="Z915" t="inlineStr">
        <is>
          <t>否</t>
        </is>
      </c>
    </row>
    <row r="916">
      <c r="A916" t="inlineStr">
        <is>
          <t>SIM-STOP-00915</t>
        </is>
      </c>
      <c r="B916" t="inlineStr">
        <is>
          <t>STOP-PRE-00305</t>
        </is>
      </c>
      <c r="C916" t="inlineStr">
        <is>
          <t>LINE-S03-PRE-20251106</t>
        </is>
      </c>
      <c r="D916" t="inlineStr">
        <is>
          <t>SHIFT-PRE-20251106</t>
        </is>
      </c>
      <c r="E916" t="inlineStr">
        <is>
          <t>LINE-S03</t>
        </is>
      </c>
      <c r="F916" t="inlineStr">
        <is>
          <t>改善前</t>
        </is>
      </c>
      <c r="G916" s="57" t="n">
        <v>45967</v>
      </c>
      <c r="H916" t="inlineStr">
        <is>
          <t>音频模组系列</t>
        </is>
      </c>
      <c r="I916" t="inlineStr">
        <is>
          <t>9KK25</t>
        </is>
      </c>
      <c r="J916" t="inlineStr">
        <is>
          <t>MATERIALS</t>
        </is>
      </c>
      <c r="K916" t="inlineStr">
        <is>
          <t>Unplanned</t>
        </is>
      </c>
      <c r="L916" t="inlineStr">
        <is>
          <t>HACKING STATION</t>
        </is>
      </c>
      <c r="M916" t="inlineStr">
        <is>
          <t>上下料工位</t>
        </is>
      </c>
      <c r="N916" t="inlineStr">
        <is>
          <t>MANUAL BRICK HANDLING</t>
        </is>
      </c>
      <c r="O916" s="59" t="n">
        <v>45967.77430555555</v>
      </c>
      <c r="P916" s="59" t="n">
        <v>45967.78236111111</v>
      </c>
      <c r="Q916" s="60" t="n">
        <v>11.6</v>
      </c>
      <c r="R916" s="60" t="n">
        <v>1.08</v>
      </c>
      <c r="S916" t="inlineStr">
        <is>
          <t>团队模拟数据（基于公开单线数据派生）</t>
        </is>
      </c>
      <c r="T916" t="inlineStr">
        <is>
          <t>SIM-v2.2-20260807-20260804</t>
        </is>
      </c>
      <c r="U916" t="inlineStr">
        <is>
          <t>https://zenodo.org/records/17855209</t>
        </is>
      </c>
      <c r="V916" t="inlineStr">
        <is>
          <t>LINE-S03-PRE-20251106</t>
        </is>
      </c>
      <c r="W916" t="inlineStr">
        <is>
          <t>已关联</t>
        </is>
      </c>
      <c r="X916" t="inlineStr">
        <is>
          <t>按班次口径判断</t>
        </is>
      </c>
      <c r="Z916" t="inlineStr">
        <is>
          <t>否</t>
        </is>
      </c>
    </row>
    <row r="917">
      <c r="A917" t="inlineStr">
        <is>
          <t>SIM-STOP-00916</t>
        </is>
      </c>
      <c r="B917" t="inlineStr">
        <is>
          <t>STOP-PRE-00306</t>
        </is>
      </c>
      <c r="C917" t="inlineStr">
        <is>
          <t>LINE-S01-PRE-20251106</t>
        </is>
      </c>
      <c r="D917" t="inlineStr">
        <is>
          <t>SHIFT-PRE-20251106</t>
        </is>
      </c>
      <c r="E917" t="inlineStr">
        <is>
          <t>LINE-S01</t>
        </is>
      </c>
      <c r="F917" t="inlineStr">
        <is>
          <t>改善前</t>
        </is>
      </c>
      <c r="G917" s="57" t="n">
        <v>45967</v>
      </c>
      <c r="H917" t="inlineStr">
        <is>
          <t>智能终端系列</t>
        </is>
      </c>
      <c r="I917" t="inlineStr">
        <is>
          <t>9KK25</t>
        </is>
      </c>
      <c r="J917" t="inlineStr">
        <is>
          <t>OPERATIONAL</t>
        </is>
      </c>
      <c r="K917" t="inlineStr">
        <is>
          <t>Planned - Included in OEE</t>
        </is>
      </c>
      <c r="L917" t="inlineStr">
        <is>
          <t>EXTRUDER PRESS</t>
        </is>
      </c>
      <c r="M917" t="inlineStr">
        <is>
          <t>主加工工位</t>
        </is>
      </c>
      <c r="N917" t="inlineStr">
        <is>
          <t>CLEANING</t>
        </is>
      </c>
      <c r="O917" s="59" t="n">
        <v>45967.80416666667</v>
      </c>
      <c r="P917" s="59" t="n">
        <v>45967.85166666667</v>
      </c>
      <c r="Q917" s="60" t="n">
        <v>68.40000000000001</v>
      </c>
      <c r="R917" s="60" t="n">
        <v>0.9497</v>
      </c>
      <c r="S917" t="inlineStr">
        <is>
          <t>团队模拟数据（基于公开单线数据派生）</t>
        </is>
      </c>
      <c r="T917" t="inlineStr">
        <is>
          <t>SIM-v2.2-20260807-20260804</t>
        </is>
      </c>
      <c r="U917" t="inlineStr">
        <is>
          <t>https://zenodo.org/records/17855209</t>
        </is>
      </c>
      <c r="V917" t="inlineStr">
        <is>
          <t>LINE-S01-PRE-20251106</t>
        </is>
      </c>
      <c r="W917" t="inlineStr">
        <is>
          <t>已关联</t>
        </is>
      </c>
      <c r="X917" t="inlineStr">
        <is>
          <t>按班次口径判断</t>
        </is>
      </c>
      <c r="Z917" t="inlineStr">
        <is>
          <t>否</t>
        </is>
      </c>
    </row>
    <row r="918">
      <c r="A918" t="inlineStr">
        <is>
          <t>SIM-STOP-00917</t>
        </is>
      </c>
      <c r="B918" t="inlineStr">
        <is>
          <t>STOP-PRE-00306</t>
        </is>
      </c>
      <c r="C918" t="inlineStr">
        <is>
          <t>LINE-S02-PRE-20251106</t>
        </is>
      </c>
      <c r="D918" t="inlineStr">
        <is>
          <t>SHIFT-PRE-20251106</t>
        </is>
      </c>
      <c r="E918" t="inlineStr">
        <is>
          <t>LINE-S02</t>
        </is>
      </c>
      <c r="F918" t="inlineStr">
        <is>
          <t>改善前</t>
        </is>
      </c>
      <c r="G918" s="57" t="n">
        <v>45967</v>
      </c>
      <c r="H918" t="inlineStr">
        <is>
          <t>视觉设备系列</t>
        </is>
      </c>
      <c r="I918" t="inlineStr">
        <is>
          <t>9KK25</t>
        </is>
      </c>
      <c r="J918" t="inlineStr">
        <is>
          <t>OPERATIONAL</t>
        </is>
      </c>
      <c r="K918" t="inlineStr">
        <is>
          <t>Planned - Included in OEE</t>
        </is>
      </c>
      <c r="L918" t="inlineStr">
        <is>
          <t>EXTRUDER PRESS</t>
        </is>
      </c>
      <c r="M918" t="inlineStr">
        <is>
          <t>主加工工位</t>
        </is>
      </c>
      <c r="N918" t="inlineStr">
        <is>
          <t>CLEANING</t>
        </is>
      </c>
      <c r="O918" s="59" t="n">
        <v>45967.81805555556</v>
      </c>
      <c r="P918" s="59" t="n">
        <v>45967.87159722222</v>
      </c>
      <c r="Q918" s="60" t="n">
        <v>77.09999999999999</v>
      </c>
      <c r="R918" s="60" t="n">
        <v>1.071</v>
      </c>
      <c r="S918" t="inlineStr">
        <is>
          <t>团队模拟数据（基于公开单线数据派生）</t>
        </is>
      </c>
      <c r="T918" t="inlineStr">
        <is>
          <t>SIM-v2.2-20260807-20260804</t>
        </is>
      </c>
      <c r="U918" t="inlineStr">
        <is>
          <t>https://zenodo.org/records/17855209</t>
        </is>
      </c>
      <c r="V918" t="inlineStr">
        <is>
          <t>LINE-S02-PRE-20251106</t>
        </is>
      </c>
      <c r="W918" t="inlineStr">
        <is>
          <t>已关联</t>
        </is>
      </c>
      <c r="X918" t="inlineStr">
        <is>
          <t>按班次口径判断</t>
        </is>
      </c>
      <c r="Z918" t="inlineStr">
        <is>
          <t>否</t>
        </is>
      </c>
    </row>
    <row r="919">
      <c r="A919" t="inlineStr">
        <is>
          <t>SIM-STOP-00918</t>
        </is>
      </c>
      <c r="B919" t="inlineStr">
        <is>
          <t>STOP-PRE-00306</t>
        </is>
      </c>
      <c r="C919" t="inlineStr">
        <is>
          <t>LINE-S03-PRE-20251106</t>
        </is>
      </c>
      <c r="D919" t="inlineStr">
        <is>
          <t>SHIFT-PRE-20251106</t>
        </is>
      </c>
      <c r="E919" t="inlineStr">
        <is>
          <t>LINE-S03</t>
        </is>
      </c>
      <c r="F919" t="inlineStr">
        <is>
          <t>改善前</t>
        </is>
      </c>
      <c r="G919" s="57" t="n">
        <v>45967</v>
      </c>
      <c r="H919" t="inlineStr">
        <is>
          <t>音频模组系列</t>
        </is>
      </c>
      <c r="I919" t="inlineStr">
        <is>
          <t>9KK25</t>
        </is>
      </c>
      <c r="J919" t="inlineStr">
        <is>
          <t>OPERATIONAL</t>
        </is>
      </c>
      <c r="K919" t="inlineStr">
        <is>
          <t>Planned - Included in OEE</t>
        </is>
      </c>
      <c r="L919" t="inlineStr">
        <is>
          <t>EXTRUDER PRESS</t>
        </is>
      </c>
      <c r="M919" t="inlineStr">
        <is>
          <t>主加工工位</t>
        </is>
      </c>
      <c r="N919" t="inlineStr">
        <is>
          <t>CLEANING</t>
        </is>
      </c>
      <c r="O919" s="59" t="n">
        <v>45967.83194444444</v>
      </c>
      <c r="P919" s="59" t="n">
        <v>45967.88222222222</v>
      </c>
      <c r="Q919" s="60" t="n">
        <v>72.40000000000001</v>
      </c>
      <c r="R919" s="60" t="n">
        <v>1.0056</v>
      </c>
      <c r="S919" t="inlineStr">
        <is>
          <t>团队模拟数据（基于公开单线数据派生）</t>
        </is>
      </c>
      <c r="T919" t="inlineStr">
        <is>
          <t>SIM-v2.2-20260807-20260804</t>
        </is>
      </c>
      <c r="U919" t="inlineStr">
        <is>
          <t>https://zenodo.org/records/17855209</t>
        </is>
      </c>
      <c r="V919" t="inlineStr">
        <is>
          <t>LINE-S03-PRE-20251106</t>
        </is>
      </c>
      <c r="W919" t="inlineStr">
        <is>
          <t>已关联</t>
        </is>
      </c>
      <c r="X919" t="inlineStr">
        <is>
          <t>按班次口径判断</t>
        </is>
      </c>
      <c r="Z919" t="inlineStr">
        <is>
          <t>否</t>
        </is>
      </c>
    </row>
    <row r="920">
      <c r="A920" t="inlineStr">
        <is>
          <t>SIM-STOP-00919</t>
        </is>
      </c>
      <c r="B920" t="inlineStr">
        <is>
          <t>STOP-PRE-00307</t>
        </is>
      </c>
      <c r="C920" t="inlineStr">
        <is>
          <t>LINE-S01-PRE-20251107</t>
        </is>
      </c>
      <c r="D920" t="inlineStr">
        <is>
          <t>SHIFT-PRE-20251107</t>
        </is>
      </c>
      <c r="E920" t="inlineStr">
        <is>
          <t>LINE-S01</t>
        </is>
      </c>
      <c r="F920" t="inlineStr">
        <is>
          <t>改善前</t>
        </is>
      </c>
      <c r="G920" s="57" t="n">
        <v>45968</v>
      </c>
      <c r="H920" t="inlineStr">
        <is>
          <t>智能终端系列</t>
        </is>
      </c>
      <c r="I920" t="inlineStr">
        <is>
          <t>9KK25</t>
        </is>
      </c>
      <c r="J920" t="inlineStr">
        <is>
          <t>FAILURE</t>
        </is>
      </c>
      <c r="K920" t="inlineStr">
        <is>
          <t>Unplanned</t>
        </is>
      </c>
      <c r="L920" t="inlineStr">
        <is>
          <t>DRYER</t>
        </is>
      </c>
      <c r="M920" t="inlineStr">
        <is>
          <t>烘干/固化工位</t>
        </is>
      </c>
      <c r="N920" t="inlineStr">
        <is>
          <t>AUTOMATION FAILURE</t>
        </is>
      </c>
      <c r="O920" s="59" t="n">
        <v>45968.55416666667</v>
      </c>
      <c r="P920" s="59" t="n">
        <v>45968.55763888889</v>
      </c>
      <c r="Q920" s="60" t="n">
        <v>5</v>
      </c>
      <c r="R920" s="60" t="n">
        <v>0.9065</v>
      </c>
      <c r="S920" t="inlineStr">
        <is>
          <t>团队模拟数据（基于公开单线数据派生）</t>
        </is>
      </c>
      <c r="T920" t="inlineStr">
        <is>
          <t>SIM-v2.2-20260807-20260804</t>
        </is>
      </c>
      <c r="U920" t="inlineStr">
        <is>
          <t>https://zenodo.org/records/17855209</t>
        </is>
      </c>
      <c r="V920" t="inlineStr">
        <is>
          <t>LINE-S01-PRE-20251107</t>
        </is>
      </c>
      <c r="W920" t="inlineStr">
        <is>
          <t>已关联</t>
        </is>
      </c>
      <c r="X920" t="inlineStr">
        <is>
          <t>按班次口径判断</t>
        </is>
      </c>
      <c r="Z920" t="inlineStr">
        <is>
          <t>否</t>
        </is>
      </c>
    </row>
    <row r="921">
      <c r="A921" t="inlineStr">
        <is>
          <t>SIM-STOP-00920</t>
        </is>
      </c>
      <c r="B921" t="inlineStr">
        <is>
          <t>STOP-PRE-00307</t>
        </is>
      </c>
      <c r="C921" t="inlineStr">
        <is>
          <t>LINE-S02-PRE-20251107</t>
        </is>
      </c>
      <c r="D921" t="inlineStr">
        <is>
          <t>SHIFT-PRE-20251107</t>
        </is>
      </c>
      <c r="E921" t="inlineStr">
        <is>
          <t>LINE-S02</t>
        </is>
      </c>
      <c r="F921" t="inlineStr">
        <is>
          <t>改善前</t>
        </is>
      </c>
      <c r="G921" s="57" t="n">
        <v>45968</v>
      </c>
      <c r="H921" t="inlineStr">
        <is>
          <t>视觉设备系列</t>
        </is>
      </c>
      <c r="I921" t="inlineStr">
        <is>
          <t>9KK25</t>
        </is>
      </c>
      <c r="J921" t="inlineStr">
        <is>
          <t>FAILURE</t>
        </is>
      </c>
      <c r="K921" t="inlineStr">
        <is>
          <t>Unplanned</t>
        </is>
      </c>
      <c r="L921" t="inlineStr">
        <is>
          <t>DRYER</t>
        </is>
      </c>
      <c r="M921" t="inlineStr">
        <is>
          <t>烘干/固化工位</t>
        </is>
      </c>
      <c r="N921" t="inlineStr">
        <is>
          <t>AUTOMATION FAILURE</t>
        </is>
      </c>
      <c r="O921" s="59" t="n">
        <v>45968.56805555556</v>
      </c>
      <c r="P921" s="59" t="n">
        <v>45968.573125</v>
      </c>
      <c r="Q921" s="60" t="n">
        <v>7.3</v>
      </c>
      <c r="R921" s="60" t="n">
        <v>1.3275</v>
      </c>
      <c r="S921" t="inlineStr">
        <is>
          <t>团队模拟数据（基于公开单线数据派生）</t>
        </is>
      </c>
      <c r="T921" t="inlineStr">
        <is>
          <t>SIM-v2.2-20260807-20260804</t>
        </is>
      </c>
      <c r="U921" t="inlineStr">
        <is>
          <t>https://zenodo.org/records/17855209</t>
        </is>
      </c>
      <c r="V921" t="inlineStr">
        <is>
          <t>LINE-S02-PRE-20251107</t>
        </is>
      </c>
      <c r="W921" t="inlineStr">
        <is>
          <t>已关联</t>
        </is>
      </c>
      <c r="X921" t="inlineStr">
        <is>
          <t>按班次口径判断</t>
        </is>
      </c>
      <c r="Z921" t="inlineStr">
        <is>
          <t>否</t>
        </is>
      </c>
    </row>
    <row r="922">
      <c r="A922" t="inlineStr">
        <is>
          <t>SIM-STOP-00921</t>
        </is>
      </c>
      <c r="B922" t="inlineStr">
        <is>
          <t>STOP-PRE-00307</t>
        </is>
      </c>
      <c r="C922" t="inlineStr">
        <is>
          <t>LINE-S03-PRE-20251107</t>
        </is>
      </c>
      <c r="D922" t="inlineStr">
        <is>
          <t>SHIFT-PRE-20251107</t>
        </is>
      </c>
      <c r="E922" t="inlineStr">
        <is>
          <t>LINE-S03</t>
        </is>
      </c>
      <c r="F922" t="inlineStr">
        <is>
          <t>改善前</t>
        </is>
      </c>
      <c r="G922" s="57" t="n">
        <v>45968</v>
      </c>
      <c r="H922" t="inlineStr">
        <is>
          <t>音频模组系列</t>
        </is>
      </c>
      <c r="I922" t="inlineStr">
        <is>
          <t>9KK25</t>
        </is>
      </c>
      <c r="J922" t="inlineStr">
        <is>
          <t>FAILURE</t>
        </is>
      </c>
      <c r="K922" t="inlineStr">
        <is>
          <t>Unplanned</t>
        </is>
      </c>
      <c r="L922" t="inlineStr">
        <is>
          <t>DRYER</t>
        </is>
      </c>
      <c r="M922" t="inlineStr">
        <is>
          <t>烘干/固化工位</t>
        </is>
      </c>
      <c r="N922" t="inlineStr">
        <is>
          <t>AUTOMATION FAILURE</t>
        </is>
      </c>
      <c r="O922" s="59" t="n">
        <v>45968.58194444444</v>
      </c>
      <c r="P922" s="59" t="n">
        <v>45968.58583333333</v>
      </c>
      <c r="Q922" s="60" t="n">
        <v>5.6</v>
      </c>
      <c r="R922" s="60" t="n">
        <v>1.0236</v>
      </c>
      <c r="S922" t="inlineStr">
        <is>
          <t>团队模拟数据（基于公开单线数据派生）</t>
        </is>
      </c>
      <c r="T922" t="inlineStr">
        <is>
          <t>SIM-v2.2-20260807-20260804</t>
        </is>
      </c>
      <c r="U922" t="inlineStr">
        <is>
          <t>https://zenodo.org/records/17855209</t>
        </is>
      </c>
      <c r="V922" t="inlineStr">
        <is>
          <t>LINE-S03-PRE-20251107</t>
        </is>
      </c>
      <c r="W922" t="inlineStr">
        <is>
          <t>已关联</t>
        </is>
      </c>
      <c r="X922" t="inlineStr">
        <is>
          <t>按班次口径判断</t>
        </is>
      </c>
      <c r="Z922" t="inlineStr">
        <is>
          <t>否</t>
        </is>
      </c>
    </row>
    <row r="923">
      <c r="A923" t="inlineStr">
        <is>
          <t>SIM-STOP-00922</t>
        </is>
      </c>
      <c r="B923" t="inlineStr">
        <is>
          <t>STOP-PRE-00308</t>
        </is>
      </c>
      <c r="C923" t="inlineStr">
        <is>
          <t>LINE-S01-PRE-20251107</t>
        </is>
      </c>
      <c r="D923" t="inlineStr">
        <is>
          <t>SHIFT-PRE-20251107</t>
        </is>
      </c>
      <c r="E923" t="inlineStr">
        <is>
          <t>LINE-S01</t>
        </is>
      </c>
      <c r="F923" t="inlineStr">
        <is>
          <t>改善前</t>
        </is>
      </c>
      <c r="G923" s="57" t="n">
        <v>45968</v>
      </c>
      <c r="H923" t="inlineStr">
        <is>
          <t>智能终端系列</t>
        </is>
      </c>
      <c r="I923" t="inlineStr">
        <is>
          <t>KK250</t>
        </is>
      </c>
      <c r="J923" t="inlineStr">
        <is>
          <t>SETUPS-CHANGEOVERS</t>
        </is>
      </c>
      <c r="K923" t="inlineStr">
        <is>
          <t>Planned - Included in OEE</t>
        </is>
      </c>
      <c r="L923" t="inlineStr">
        <is>
          <t>EXTRUDER PRESS</t>
        </is>
      </c>
      <c r="M923" t="inlineStr">
        <is>
          <t>主加工工位</t>
        </is>
      </c>
      <c r="N923" t="inlineStr">
        <is>
          <t>MATERIAL CHANGEOVER</t>
        </is>
      </c>
      <c r="O923" s="59" t="n">
        <v>45968.58680555555</v>
      </c>
      <c r="P923" s="59" t="n">
        <v>45968.60770833334</v>
      </c>
      <c r="Q923" s="60" t="n">
        <v>30.1</v>
      </c>
      <c r="R923" s="60" t="n">
        <v>0.9231</v>
      </c>
      <c r="S923" t="inlineStr">
        <is>
          <t>团队模拟数据（基于公开单线数据派生）</t>
        </is>
      </c>
      <c r="T923" t="inlineStr">
        <is>
          <t>SIM-v2.2-20260807-20260804</t>
        </is>
      </c>
      <c r="U923" t="inlineStr">
        <is>
          <t>https://zenodo.org/records/17855209</t>
        </is>
      </c>
      <c r="V923" t="inlineStr">
        <is>
          <t>LINE-S01-PRE-20251107</t>
        </is>
      </c>
      <c r="W923" t="inlineStr">
        <is>
          <t>已关联</t>
        </is>
      </c>
      <c r="X923" t="inlineStr">
        <is>
          <t>按班次口径判断</t>
        </is>
      </c>
      <c r="Z923" t="inlineStr">
        <is>
          <t>是</t>
        </is>
      </c>
      <c r="AA923">
        <f>IFERROR(VLOOKUP(N923,'18_换产标准_模拟'!$B$2:$F$4,3,FALSE),"")</f>
        <v/>
      </c>
      <c r="AB923">
        <f>IFERROR(MAX(Q923-AA923,0),"")</f>
        <v/>
      </c>
      <c r="AC923">
        <f>IFERROR(IF(AB923=0,"达标",IF(AB923&lt;=VLOOKUP(N923,'18_换产标准_模拟'!$B$2:$F$4,4,FALSE)-VLOOKUP(N923,'18_换产标准_模拟'!$B$2:$F$4,3,FALSE),"轻微超时",IF(AB923&lt;=VLOOKUP(N923,'18_换产标准_模拟'!$B$2:$F$4,5,FALSE)-VLOOKUP(N923,'18_换产标准_模拟'!$B$2:$F$4,3,FALSE),"超时","严重超时"))),"")</f>
        <v/>
      </c>
      <c r="AD923">
        <f>IFERROR(INDEX('18_换产标准_模拟'!$A$2:$A$4,MATCH(N923,'18_换产标准_模拟'!$B$2:$B$4,0)),"")</f>
        <v/>
      </c>
      <c r="AE923" t="inlineStr">
        <is>
          <t>团队模拟数据</t>
        </is>
      </c>
    </row>
    <row r="924">
      <c r="A924" t="inlineStr">
        <is>
          <t>SIM-STOP-00923</t>
        </is>
      </c>
      <c r="B924" t="inlineStr">
        <is>
          <t>STOP-PRE-00308</t>
        </is>
      </c>
      <c r="C924" t="inlineStr">
        <is>
          <t>LINE-S02-PRE-20251107</t>
        </is>
      </c>
      <c r="D924" t="inlineStr">
        <is>
          <t>SHIFT-PRE-20251107</t>
        </is>
      </c>
      <c r="E924" t="inlineStr">
        <is>
          <t>LINE-S02</t>
        </is>
      </c>
      <c r="F924" t="inlineStr">
        <is>
          <t>改善前</t>
        </is>
      </c>
      <c r="G924" s="57" t="n">
        <v>45968</v>
      </c>
      <c r="H924" t="inlineStr">
        <is>
          <t>视觉设备系列</t>
        </is>
      </c>
      <c r="I924" t="inlineStr">
        <is>
          <t>KK250</t>
        </is>
      </c>
      <c r="J924" t="inlineStr">
        <is>
          <t>SETUPS-CHANGEOVERS</t>
        </is>
      </c>
      <c r="K924" t="inlineStr">
        <is>
          <t>Planned - Included in OEE</t>
        </is>
      </c>
      <c r="L924" t="inlineStr">
        <is>
          <t>EXTRUDER PRESS</t>
        </is>
      </c>
      <c r="M924" t="inlineStr">
        <is>
          <t>主加工工位</t>
        </is>
      </c>
      <c r="N924" t="inlineStr">
        <is>
          <t>MATERIAL CHANGEOVER</t>
        </is>
      </c>
      <c r="O924" s="59" t="n">
        <v>45968.60069444445</v>
      </c>
      <c r="P924" s="59" t="n">
        <v>45968.62430555555</v>
      </c>
      <c r="Q924" s="60" t="n">
        <v>34</v>
      </c>
      <c r="R924" s="60" t="n">
        <v>1.0427</v>
      </c>
      <c r="S924" t="inlineStr">
        <is>
          <t>团队模拟数据（基于公开单线数据派生）</t>
        </is>
      </c>
      <c r="T924" t="inlineStr">
        <is>
          <t>SIM-v2.2-20260807-20260804</t>
        </is>
      </c>
      <c r="U924" t="inlineStr">
        <is>
          <t>https://zenodo.org/records/17855209</t>
        </is>
      </c>
      <c r="V924" t="inlineStr">
        <is>
          <t>LINE-S02-PRE-20251107</t>
        </is>
      </c>
      <c r="W924" t="inlineStr">
        <is>
          <t>已关联</t>
        </is>
      </c>
      <c r="X924" t="inlineStr">
        <is>
          <t>按班次口径判断</t>
        </is>
      </c>
      <c r="Z924" t="inlineStr">
        <is>
          <t>是</t>
        </is>
      </c>
      <c r="AA924">
        <f>IFERROR(VLOOKUP(N924,'18_换产标准_模拟'!$B$2:$F$4,3,FALSE),"")</f>
        <v/>
      </c>
      <c r="AB924">
        <f>IFERROR(MAX(Q924-AA924,0),"")</f>
        <v/>
      </c>
      <c r="AC924">
        <f>IFERROR(IF(AB924=0,"达标",IF(AB924&lt;=VLOOKUP(N924,'18_换产标准_模拟'!$B$2:$F$4,4,FALSE)-VLOOKUP(N924,'18_换产标准_模拟'!$B$2:$F$4,3,FALSE),"轻微超时",IF(AB924&lt;=VLOOKUP(N924,'18_换产标准_模拟'!$B$2:$F$4,5,FALSE)-VLOOKUP(N924,'18_换产标准_模拟'!$B$2:$F$4,3,FALSE),"超时","严重超时"))),"")</f>
        <v/>
      </c>
      <c r="AD924">
        <f>IFERROR(INDEX('18_换产标准_模拟'!$A$2:$A$4,MATCH(N924,'18_换产标准_模拟'!$B$2:$B$4,0)),"")</f>
        <v/>
      </c>
      <c r="AE924" t="inlineStr">
        <is>
          <t>团队模拟数据</t>
        </is>
      </c>
    </row>
    <row r="925">
      <c r="A925" t="inlineStr">
        <is>
          <t>SIM-STOP-00924</t>
        </is>
      </c>
      <c r="B925" t="inlineStr">
        <is>
          <t>STOP-PRE-00308</t>
        </is>
      </c>
      <c r="C925" t="inlineStr">
        <is>
          <t>LINE-S03-PRE-20251107</t>
        </is>
      </c>
      <c r="D925" t="inlineStr">
        <is>
          <t>SHIFT-PRE-20251107</t>
        </is>
      </c>
      <c r="E925" t="inlineStr">
        <is>
          <t>LINE-S03</t>
        </is>
      </c>
      <c r="F925" t="inlineStr">
        <is>
          <t>改善前</t>
        </is>
      </c>
      <c r="G925" s="57" t="n">
        <v>45968</v>
      </c>
      <c r="H925" t="inlineStr">
        <is>
          <t>音频模组系列</t>
        </is>
      </c>
      <c r="I925" t="inlineStr">
        <is>
          <t>KK250</t>
        </is>
      </c>
      <c r="J925" t="inlineStr">
        <is>
          <t>SETUPS-CHANGEOVERS</t>
        </is>
      </c>
      <c r="K925" t="inlineStr">
        <is>
          <t>Planned - Included in OEE</t>
        </is>
      </c>
      <c r="L925" t="inlineStr">
        <is>
          <t>EXTRUDER PRESS</t>
        </is>
      </c>
      <c r="M925" t="inlineStr">
        <is>
          <t>主加工工位</t>
        </is>
      </c>
      <c r="N925" t="inlineStr">
        <is>
          <t>MATERIAL CHANGEOVER</t>
        </is>
      </c>
      <c r="O925" s="59" t="n">
        <v>45968.61458333334</v>
      </c>
      <c r="P925" s="59" t="n">
        <v>45968.63673611111</v>
      </c>
      <c r="Q925" s="60" t="n">
        <v>31.9</v>
      </c>
      <c r="R925" s="60" t="n">
        <v>0.9778</v>
      </c>
      <c r="S925" t="inlineStr">
        <is>
          <t>团队模拟数据（基于公开单线数据派生）</t>
        </is>
      </c>
      <c r="T925" t="inlineStr">
        <is>
          <t>SIM-v2.2-20260807-20260804</t>
        </is>
      </c>
      <c r="U925" t="inlineStr">
        <is>
          <t>https://zenodo.org/records/17855209</t>
        </is>
      </c>
      <c r="V925" t="inlineStr">
        <is>
          <t>LINE-S03-PRE-20251107</t>
        </is>
      </c>
      <c r="W925" t="inlineStr">
        <is>
          <t>已关联</t>
        </is>
      </c>
      <c r="X925" t="inlineStr">
        <is>
          <t>按班次口径判断</t>
        </is>
      </c>
      <c r="Z925" t="inlineStr">
        <is>
          <t>是</t>
        </is>
      </c>
      <c r="AA925">
        <f>IFERROR(VLOOKUP(N925,'18_换产标准_模拟'!$B$2:$F$4,3,FALSE),"")</f>
        <v/>
      </c>
      <c r="AB925">
        <f>IFERROR(MAX(Q925-AA925,0),"")</f>
        <v/>
      </c>
      <c r="AC925">
        <f>IFERROR(IF(AB925=0,"达标",IF(AB925&lt;=VLOOKUP(N925,'18_换产标准_模拟'!$B$2:$F$4,4,FALSE)-VLOOKUP(N925,'18_换产标准_模拟'!$B$2:$F$4,3,FALSE),"轻微超时",IF(AB925&lt;=VLOOKUP(N925,'18_换产标准_模拟'!$B$2:$F$4,5,FALSE)-VLOOKUP(N925,'18_换产标准_模拟'!$B$2:$F$4,3,FALSE),"超时","严重超时"))),"")</f>
        <v/>
      </c>
      <c r="AD925">
        <f>IFERROR(INDEX('18_换产标准_模拟'!$A$2:$A$4,MATCH(N925,'18_换产标准_模拟'!$B$2:$B$4,0)),"")</f>
        <v/>
      </c>
      <c r="AE925" t="inlineStr">
        <is>
          <t>团队模拟数据</t>
        </is>
      </c>
    </row>
    <row r="926">
      <c r="A926" t="inlineStr">
        <is>
          <t>SIM-STOP-00925</t>
        </is>
      </c>
      <c r="B926" t="inlineStr">
        <is>
          <t>STOP-PRE-00309</t>
        </is>
      </c>
      <c r="C926" t="inlineStr">
        <is>
          <t>LINE-S01-PRE-20251107</t>
        </is>
      </c>
      <c r="D926" t="inlineStr">
        <is>
          <t>SHIFT-PRE-20251107</t>
        </is>
      </c>
      <c r="E926" t="inlineStr">
        <is>
          <t>LINE-S01</t>
        </is>
      </c>
      <c r="F926" t="inlineStr">
        <is>
          <t>改善前</t>
        </is>
      </c>
      <c r="G926" s="57" t="n">
        <v>45968</v>
      </c>
      <c r="H926" t="inlineStr">
        <is>
          <t>智能终端系列</t>
        </is>
      </c>
      <c r="I926" t="inlineStr">
        <is>
          <t>KK250</t>
        </is>
      </c>
      <c r="J926" t="inlineStr">
        <is>
          <t>SETUPS-CHANGEOVERS</t>
        </is>
      </c>
      <c r="K926" t="inlineStr">
        <is>
          <t>Unplanned</t>
        </is>
      </c>
      <c r="L926" t="inlineStr">
        <is>
          <t>ROLLER MILL C</t>
        </is>
      </c>
      <c r="M926" t="inlineStr">
        <is>
          <t>供料系统</t>
        </is>
      </c>
      <c r="N926" t="inlineStr">
        <is>
          <t>OTHER CALIBRATION</t>
        </is>
      </c>
      <c r="O926" s="59" t="n">
        <v>45968.61458333334</v>
      </c>
      <c r="P926" s="59" t="n">
        <v>45968.62159722222</v>
      </c>
      <c r="Q926" s="60" t="n">
        <v>10.1</v>
      </c>
      <c r="R926" s="60" t="n">
        <v>0.882</v>
      </c>
      <c r="S926" t="inlineStr">
        <is>
          <t>团队模拟数据（基于公开单线数据派生）</t>
        </is>
      </c>
      <c r="T926" t="inlineStr">
        <is>
          <t>SIM-v2.2-20260807-20260804</t>
        </is>
      </c>
      <c r="U926" t="inlineStr">
        <is>
          <t>https://zenodo.org/records/17855209</t>
        </is>
      </c>
      <c r="V926" t="inlineStr">
        <is>
          <t>LINE-S01-PRE-20251107</t>
        </is>
      </c>
      <c r="W926" t="inlineStr">
        <is>
          <t>已关联</t>
        </is>
      </c>
      <c r="X926" t="inlineStr">
        <is>
          <t>按班次口径判断</t>
        </is>
      </c>
      <c r="Z926" t="inlineStr">
        <is>
          <t>是</t>
        </is>
      </c>
      <c r="AA926">
        <f>IFERROR(VLOOKUP(N926,'18_换产标准_模拟'!$B$2:$F$4,3,FALSE),"")</f>
        <v/>
      </c>
      <c r="AB926">
        <f>IFERROR(MAX(Q926-AA926,0),"")</f>
        <v/>
      </c>
      <c r="AC926">
        <f>IFERROR(IF(AB926=0,"达标",IF(AB926&lt;=VLOOKUP(N926,'18_换产标准_模拟'!$B$2:$F$4,4,FALSE)-VLOOKUP(N926,'18_换产标准_模拟'!$B$2:$F$4,3,FALSE),"轻微超时",IF(AB926&lt;=VLOOKUP(N926,'18_换产标准_模拟'!$B$2:$F$4,5,FALSE)-VLOOKUP(N926,'18_换产标准_模拟'!$B$2:$F$4,3,FALSE),"超时","严重超时"))),"")</f>
        <v/>
      </c>
      <c r="AD926">
        <f>IFERROR(INDEX('18_换产标准_模拟'!$A$2:$A$4,MATCH(N926,'18_换产标准_模拟'!$B$2:$B$4,0)),"")</f>
        <v/>
      </c>
      <c r="AE926" t="inlineStr">
        <is>
          <t>团队模拟数据</t>
        </is>
      </c>
    </row>
    <row r="927">
      <c r="A927" t="inlineStr">
        <is>
          <t>SIM-STOP-00926</t>
        </is>
      </c>
      <c r="B927" t="inlineStr">
        <is>
          <t>STOP-PRE-00309</t>
        </is>
      </c>
      <c r="C927" t="inlineStr">
        <is>
          <t>LINE-S02-PRE-20251107</t>
        </is>
      </c>
      <c r="D927" t="inlineStr">
        <is>
          <t>SHIFT-PRE-20251107</t>
        </is>
      </c>
      <c r="E927" t="inlineStr">
        <is>
          <t>LINE-S02</t>
        </is>
      </c>
      <c r="F927" t="inlineStr">
        <is>
          <t>改善前</t>
        </is>
      </c>
      <c r="G927" s="57" t="n">
        <v>45968</v>
      </c>
      <c r="H927" t="inlineStr">
        <is>
          <t>视觉设备系列</t>
        </is>
      </c>
      <c r="I927" t="inlineStr">
        <is>
          <t>KK250</t>
        </is>
      </c>
      <c r="J927" t="inlineStr">
        <is>
          <t>SETUPS-CHANGEOVERS</t>
        </is>
      </c>
      <c r="K927" t="inlineStr">
        <is>
          <t>Unplanned</t>
        </is>
      </c>
      <c r="L927" t="inlineStr">
        <is>
          <t>ROLLER MILL C</t>
        </is>
      </c>
      <c r="M927" t="inlineStr">
        <is>
          <t>供料系统</t>
        </is>
      </c>
      <c r="N927" t="inlineStr">
        <is>
          <t>OTHER CALIBRATION</t>
        </is>
      </c>
      <c r="O927" s="59" t="n">
        <v>45968.62847222222</v>
      </c>
      <c r="P927" s="59" t="n">
        <v>45968.63875</v>
      </c>
      <c r="Q927" s="60" t="n">
        <v>14.8</v>
      </c>
      <c r="R927" s="60" t="n">
        <v>1.29</v>
      </c>
      <c r="S927" t="inlineStr">
        <is>
          <t>团队模拟数据（基于公开单线数据派生）</t>
        </is>
      </c>
      <c r="T927" t="inlineStr">
        <is>
          <t>SIM-v2.2-20260807-20260804</t>
        </is>
      </c>
      <c r="U927" t="inlineStr">
        <is>
          <t>https://zenodo.org/records/17855209</t>
        </is>
      </c>
      <c r="V927" t="inlineStr">
        <is>
          <t>LINE-S02-PRE-20251107</t>
        </is>
      </c>
      <c r="W927" t="inlineStr">
        <is>
          <t>已关联</t>
        </is>
      </c>
      <c r="X927" t="inlineStr">
        <is>
          <t>按班次口径判断</t>
        </is>
      </c>
      <c r="Z927" t="inlineStr">
        <is>
          <t>是</t>
        </is>
      </c>
      <c r="AA927">
        <f>IFERROR(VLOOKUP(N927,'18_换产标准_模拟'!$B$2:$F$4,3,FALSE),"")</f>
        <v/>
      </c>
      <c r="AB927">
        <f>IFERROR(MAX(Q927-AA927,0),"")</f>
        <v/>
      </c>
      <c r="AC927">
        <f>IFERROR(IF(AB927=0,"达标",IF(AB927&lt;=VLOOKUP(N927,'18_换产标准_模拟'!$B$2:$F$4,4,FALSE)-VLOOKUP(N927,'18_换产标准_模拟'!$B$2:$F$4,3,FALSE),"轻微超时",IF(AB927&lt;=VLOOKUP(N927,'18_换产标准_模拟'!$B$2:$F$4,5,FALSE)-VLOOKUP(N927,'18_换产标准_模拟'!$B$2:$F$4,3,FALSE),"超时","严重超时"))),"")</f>
        <v/>
      </c>
      <c r="AD927">
        <f>IFERROR(INDEX('18_换产标准_模拟'!$A$2:$A$4,MATCH(N927,'18_换产标准_模拟'!$B$2:$B$4,0)),"")</f>
        <v/>
      </c>
      <c r="AE927" t="inlineStr">
        <is>
          <t>团队模拟数据</t>
        </is>
      </c>
    </row>
    <row r="928">
      <c r="A928" t="inlineStr">
        <is>
          <t>SIM-STOP-00927</t>
        </is>
      </c>
      <c r="B928" t="inlineStr">
        <is>
          <t>STOP-PRE-00309</t>
        </is>
      </c>
      <c r="C928" t="inlineStr">
        <is>
          <t>LINE-S03-PRE-20251107</t>
        </is>
      </c>
      <c r="D928" t="inlineStr">
        <is>
          <t>SHIFT-PRE-20251107</t>
        </is>
      </c>
      <c r="E928" t="inlineStr">
        <is>
          <t>LINE-S03</t>
        </is>
      </c>
      <c r="F928" t="inlineStr">
        <is>
          <t>改善前</t>
        </is>
      </c>
      <c r="G928" s="57" t="n">
        <v>45968</v>
      </c>
      <c r="H928" t="inlineStr">
        <is>
          <t>音频模组系列</t>
        </is>
      </c>
      <c r="I928" t="inlineStr">
        <is>
          <t>KK250</t>
        </is>
      </c>
      <c r="J928" t="inlineStr">
        <is>
          <t>SETUPS-CHANGEOVERS</t>
        </is>
      </c>
      <c r="K928" t="inlineStr">
        <is>
          <t>Unplanned</t>
        </is>
      </c>
      <c r="L928" t="inlineStr">
        <is>
          <t>ROLLER MILL C</t>
        </is>
      </c>
      <c r="M928" t="inlineStr">
        <is>
          <t>供料系统</t>
        </is>
      </c>
      <c r="N928" t="inlineStr">
        <is>
          <t>OTHER CALIBRATION</t>
        </is>
      </c>
      <c r="O928" s="59" t="n">
        <v>45968.64236111111</v>
      </c>
      <c r="P928" s="59" t="n">
        <v>45968.65034722222</v>
      </c>
      <c r="Q928" s="60" t="n">
        <v>11.5</v>
      </c>
      <c r="R928" s="60" t="n">
        <v>0.9963</v>
      </c>
      <c r="S928" t="inlineStr">
        <is>
          <t>团队模拟数据（基于公开单线数据派生）</t>
        </is>
      </c>
      <c r="T928" t="inlineStr">
        <is>
          <t>SIM-v2.2-20260807-20260804</t>
        </is>
      </c>
      <c r="U928" t="inlineStr">
        <is>
          <t>https://zenodo.org/records/17855209</t>
        </is>
      </c>
      <c r="V928" t="inlineStr">
        <is>
          <t>LINE-S03-PRE-20251107</t>
        </is>
      </c>
      <c r="W928" t="inlineStr">
        <is>
          <t>已关联</t>
        </is>
      </c>
      <c r="X928" t="inlineStr">
        <is>
          <t>按班次口径判断</t>
        </is>
      </c>
      <c r="Z928" t="inlineStr">
        <is>
          <t>是</t>
        </is>
      </c>
      <c r="AA928">
        <f>IFERROR(VLOOKUP(N928,'18_换产标准_模拟'!$B$2:$F$4,3,FALSE),"")</f>
        <v/>
      </c>
      <c r="AB928">
        <f>IFERROR(MAX(Q928-AA928,0),"")</f>
        <v/>
      </c>
      <c r="AC928">
        <f>IFERROR(IF(AB928=0,"达标",IF(AB928&lt;=VLOOKUP(N928,'18_换产标准_模拟'!$B$2:$F$4,4,FALSE)-VLOOKUP(N928,'18_换产标准_模拟'!$B$2:$F$4,3,FALSE),"轻微超时",IF(AB928&lt;=VLOOKUP(N928,'18_换产标准_模拟'!$B$2:$F$4,5,FALSE)-VLOOKUP(N928,'18_换产标准_模拟'!$B$2:$F$4,3,FALSE),"超时","严重超时"))),"")</f>
        <v/>
      </c>
      <c r="AD928">
        <f>IFERROR(INDEX('18_换产标准_模拟'!$A$2:$A$4,MATCH(N928,'18_换产标准_模拟'!$B$2:$B$4,0)),"")</f>
        <v/>
      </c>
      <c r="AE928" t="inlineStr">
        <is>
          <t>团队模拟数据</t>
        </is>
      </c>
    </row>
    <row r="929">
      <c r="A929" t="inlineStr">
        <is>
          <t>SIM-STOP-00928</t>
        </is>
      </c>
      <c r="B929" t="inlineStr">
        <is>
          <t>STOP-PRE-00310</t>
        </is>
      </c>
      <c r="C929" t="inlineStr">
        <is>
          <t>LINE-S01-PRE-20251107</t>
        </is>
      </c>
      <c r="D929" t="inlineStr">
        <is>
          <t>SHIFT-PRE-20251107</t>
        </is>
      </c>
      <c r="E929" t="inlineStr">
        <is>
          <t>LINE-S01</t>
        </is>
      </c>
      <c r="F929" t="inlineStr">
        <is>
          <t>改善前</t>
        </is>
      </c>
      <c r="G929" s="57" t="n">
        <v>45968</v>
      </c>
      <c r="H929" t="inlineStr">
        <is>
          <t>智能终端系列</t>
        </is>
      </c>
      <c r="I929" t="inlineStr">
        <is>
          <t>KK250</t>
        </is>
      </c>
      <c r="J929" t="inlineStr">
        <is>
          <t>OPERATIONAL</t>
        </is>
      </c>
      <c r="K929" t="inlineStr">
        <is>
          <t>Planned - Included in OEE</t>
        </is>
      </c>
      <c r="L929" t="inlineStr">
        <is>
          <t>EXTRUDER PRESS</t>
        </is>
      </c>
      <c r="M929" t="inlineStr">
        <is>
          <t>主加工工位</t>
        </is>
      </c>
      <c r="N929" t="inlineStr">
        <is>
          <t>QUALITY CONTROL</t>
        </is>
      </c>
      <c r="O929" s="59" t="n">
        <v>45968.62569444445</v>
      </c>
      <c r="P929" s="59" t="n">
        <v>45968.62902777778</v>
      </c>
      <c r="Q929" s="60" t="n">
        <v>4.8</v>
      </c>
      <c r="R929" s="60" t="n">
        <v>0.9977</v>
      </c>
      <c r="S929" t="inlineStr">
        <is>
          <t>团队模拟数据（基于公开单线数据派生）</t>
        </is>
      </c>
      <c r="T929" t="inlineStr">
        <is>
          <t>SIM-v2.2-20260807-20260804</t>
        </is>
      </c>
      <c r="U929" t="inlineStr">
        <is>
          <t>https://zenodo.org/records/17855209</t>
        </is>
      </c>
      <c r="V929" t="inlineStr">
        <is>
          <t>LINE-S01-PRE-20251107</t>
        </is>
      </c>
      <c r="W929" t="inlineStr">
        <is>
          <t>已关联</t>
        </is>
      </c>
      <c r="X929" t="inlineStr">
        <is>
          <t>按班次口径判断</t>
        </is>
      </c>
      <c r="Z929" t="inlineStr">
        <is>
          <t>否</t>
        </is>
      </c>
    </row>
    <row r="930">
      <c r="A930" t="inlineStr">
        <is>
          <t>SIM-STOP-00929</t>
        </is>
      </c>
      <c r="B930" t="inlineStr">
        <is>
          <t>STOP-PRE-00310</t>
        </is>
      </c>
      <c r="C930" t="inlineStr">
        <is>
          <t>LINE-S02-PRE-20251107</t>
        </is>
      </c>
      <c r="D930" t="inlineStr">
        <is>
          <t>SHIFT-PRE-20251107</t>
        </is>
      </c>
      <c r="E930" t="inlineStr">
        <is>
          <t>LINE-S02</t>
        </is>
      </c>
      <c r="F930" t="inlineStr">
        <is>
          <t>改善前</t>
        </is>
      </c>
      <c r="G930" s="57" t="n">
        <v>45968</v>
      </c>
      <c r="H930" t="inlineStr">
        <is>
          <t>视觉设备系列</t>
        </is>
      </c>
      <c r="I930" t="inlineStr">
        <is>
          <t>KK250</t>
        </is>
      </c>
      <c r="J930" t="inlineStr">
        <is>
          <t>OPERATIONAL</t>
        </is>
      </c>
      <c r="K930" t="inlineStr">
        <is>
          <t>Planned - Included in OEE</t>
        </is>
      </c>
      <c r="L930" t="inlineStr">
        <is>
          <t>EXTRUDER PRESS</t>
        </is>
      </c>
      <c r="M930" t="inlineStr">
        <is>
          <t>主加工工位</t>
        </is>
      </c>
      <c r="N930" t="inlineStr">
        <is>
          <t>QUALITY CONTROL</t>
        </is>
      </c>
      <c r="O930" s="59" t="n">
        <v>45968.63958333333</v>
      </c>
      <c r="P930" s="59" t="n">
        <v>45968.64298611111</v>
      </c>
      <c r="Q930" s="60" t="n">
        <v>4.9</v>
      </c>
      <c r="R930" s="60" t="n">
        <v>1.0143</v>
      </c>
      <c r="S930" t="inlineStr">
        <is>
          <t>团队模拟数据（基于公开单线数据派生）</t>
        </is>
      </c>
      <c r="T930" t="inlineStr">
        <is>
          <t>SIM-v2.2-20260807-20260804</t>
        </is>
      </c>
      <c r="U930" t="inlineStr">
        <is>
          <t>https://zenodo.org/records/17855209</t>
        </is>
      </c>
      <c r="V930" t="inlineStr">
        <is>
          <t>LINE-S02-PRE-20251107</t>
        </is>
      </c>
      <c r="W930" t="inlineStr">
        <is>
          <t>已关联</t>
        </is>
      </c>
      <c r="X930" t="inlineStr">
        <is>
          <t>按班次口径判断</t>
        </is>
      </c>
      <c r="Z930" t="inlineStr">
        <is>
          <t>否</t>
        </is>
      </c>
    </row>
    <row r="931">
      <c r="A931" t="inlineStr">
        <is>
          <t>SIM-STOP-00930</t>
        </is>
      </c>
      <c r="B931" t="inlineStr">
        <is>
          <t>STOP-PRE-00310</t>
        </is>
      </c>
      <c r="C931" t="inlineStr">
        <is>
          <t>LINE-S03-PRE-20251107</t>
        </is>
      </c>
      <c r="D931" t="inlineStr">
        <is>
          <t>SHIFT-PRE-20251107</t>
        </is>
      </c>
      <c r="E931" t="inlineStr">
        <is>
          <t>LINE-S03</t>
        </is>
      </c>
      <c r="F931" t="inlineStr">
        <is>
          <t>改善前</t>
        </is>
      </c>
      <c r="G931" s="57" t="n">
        <v>45968</v>
      </c>
      <c r="H931" t="inlineStr">
        <is>
          <t>音频模组系列</t>
        </is>
      </c>
      <c r="I931" t="inlineStr">
        <is>
          <t>KK250</t>
        </is>
      </c>
      <c r="J931" t="inlineStr">
        <is>
          <t>OPERATIONAL</t>
        </is>
      </c>
      <c r="K931" t="inlineStr">
        <is>
          <t>Planned - Included in OEE</t>
        </is>
      </c>
      <c r="L931" t="inlineStr">
        <is>
          <t>EXTRUDER PRESS</t>
        </is>
      </c>
      <c r="M931" t="inlineStr">
        <is>
          <t>主加工工位</t>
        </is>
      </c>
      <c r="N931" t="inlineStr">
        <is>
          <t>QUALITY CONTROL</t>
        </is>
      </c>
      <c r="O931" s="59" t="n">
        <v>45968.65347222222</v>
      </c>
      <c r="P931" s="59" t="n">
        <v>45968.65666666667</v>
      </c>
      <c r="Q931" s="60" t="n">
        <v>4.6</v>
      </c>
      <c r="R931" s="60" t="n">
        <v>0.95</v>
      </c>
      <c r="S931" t="inlineStr">
        <is>
          <t>团队模拟数据（基于公开单线数据派生）</t>
        </is>
      </c>
      <c r="T931" t="inlineStr">
        <is>
          <t>SIM-v2.2-20260807-20260804</t>
        </is>
      </c>
      <c r="U931" t="inlineStr">
        <is>
          <t>https://zenodo.org/records/17855209</t>
        </is>
      </c>
      <c r="V931" t="inlineStr">
        <is>
          <t>LINE-S03-PRE-20251107</t>
        </is>
      </c>
      <c r="W931" t="inlineStr">
        <is>
          <t>已关联</t>
        </is>
      </c>
      <c r="X931" t="inlineStr">
        <is>
          <t>按班次口径判断</t>
        </is>
      </c>
      <c r="Z931" t="inlineStr">
        <is>
          <t>否</t>
        </is>
      </c>
    </row>
    <row r="932">
      <c r="A932" t="inlineStr">
        <is>
          <t>SIM-STOP-00931</t>
        </is>
      </c>
      <c r="B932" t="inlineStr">
        <is>
          <t>STOP-PRE-00311</t>
        </is>
      </c>
      <c r="C932" t="inlineStr">
        <is>
          <t>LINE-S01-PRE-20251107</t>
        </is>
      </c>
      <c r="D932" t="inlineStr">
        <is>
          <t>SHIFT-PRE-20251107</t>
        </is>
      </c>
      <c r="E932" t="inlineStr">
        <is>
          <t>LINE-S01</t>
        </is>
      </c>
      <c r="F932" t="inlineStr">
        <is>
          <t>改善前</t>
        </is>
      </c>
      <c r="G932" s="57" t="n">
        <v>45968</v>
      </c>
      <c r="H932" t="inlineStr">
        <is>
          <t>智能终端系列</t>
        </is>
      </c>
      <c r="I932" t="inlineStr">
        <is>
          <t>KK250</t>
        </is>
      </c>
      <c r="J932" t="inlineStr">
        <is>
          <t>MATERIALS</t>
        </is>
      </c>
      <c r="K932" t="inlineStr">
        <is>
          <t>Unplanned</t>
        </is>
      </c>
      <c r="L932" t="inlineStr">
        <is>
          <t>HACKING STATION</t>
        </is>
      </c>
      <c r="M932" t="inlineStr">
        <is>
          <t>上下料工位</t>
        </is>
      </c>
      <c r="N932" t="inlineStr">
        <is>
          <t>MANUAL BRICK HANDLING</t>
        </is>
      </c>
      <c r="O932" s="59" t="n">
        <v>45968.64722222222</v>
      </c>
      <c r="P932" s="59" t="n">
        <v>45968.66541666666</v>
      </c>
      <c r="Q932" s="60" t="n">
        <v>26.2</v>
      </c>
      <c r="R932" s="60" t="n">
        <v>0.8575</v>
      </c>
      <c r="S932" t="inlineStr">
        <is>
          <t>团队模拟数据（基于公开单线数据派生）</t>
        </is>
      </c>
      <c r="T932" t="inlineStr">
        <is>
          <t>SIM-v2.2-20260807-20260804</t>
        </is>
      </c>
      <c r="U932" t="inlineStr">
        <is>
          <t>https://zenodo.org/records/17855209</t>
        </is>
      </c>
      <c r="V932" t="inlineStr">
        <is>
          <t>LINE-S01-PRE-20251107</t>
        </is>
      </c>
      <c r="W932" t="inlineStr">
        <is>
          <t>已关联</t>
        </is>
      </c>
      <c r="X932" t="inlineStr">
        <is>
          <t>按班次口径判断</t>
        </is>
      </c>
      <c r="Z932" t="inlineStr">
        <is>
          <t>否</t>
        </is>
      </c>
    </row>
    <row r="933">
      <c r="A933" t="inlineStr">
        <is>
          <t>SIM-STOP-00932</t>
        </is>
      </c>
      <c r="B933" t="inlineStr">
        <is>
          <t>STOP-PRE-00311</t>
        </is>
      </c>
      <c r="C933" t="inlineStr">
        <is>
          <t>LINE-S02-PRE-20251107</t>
        </is>
      </c>
      <c r="D933" t="inlineStr">
        <is>
          <t>SHIFT-PRE-20251107</t>
        </is>
      </c>
      <c r="E933" t="inlineStr">
        <is>
          <t>LINE-S02</t>
        </is>
      </c>
      <c r="F933" t="inlineStr">
        <is>
          <t>改善前</t>
        </is>
      </c>
      <c r="G933" s="57" t="n">
        <v>45968</v>
      </c>
      <c r="H933" t="inlineStr">
        <is>
          <t>视觉设备系列</t>
        </is>
      </c>
      <c r="I933" t="inlineStr">
        <is>
          <t>KK250</t>
        </is>
      </c>
      <c r="J933" t="inlineStr">
        <is>
          <t>MATERIALS</t>
        </is>
      </c>
      <c r="K933" t="inlineStr">
        <is>
          <t>Unplanned</t>
        </is>
      </c>
      <c r="L933" t="inlineStr">
        <is>
          <t>HACKING STATION</t>
        </is>
      </c>
      <c r="M933" t="inlineStr">
        <is>
          <t>上下料工位</t>
        </is>
      </c>
      <c r="N933" t="inlineStr">
        <is>
          <t>MANUAL BRICK HANDLING</t>
        </is>
      </c>
      <c r="O933" s="59" t="n">
        <v>45968.66111111111</v>
      </c>
      <c r="P933" s="59" t="n">
        <v>45968.690625</v>
      </c>
      <c r="Q933" s="60" t="n">
        <v>42.5</v>
      </c>
      <c r="R933" s="60" t="n">
        <v>1.395</v>
      </c>
      <c r="S933" t="inlineStr">
        <is>
          <t>团队模拟数据（基于公开单线数据派生）</t>
        </is>
      </c>
      <c r="T933" t="inlineStr">
        <is>
          <t>SIM-v2.2-20260807-20260804</t>
        </is>
      </c>
      <c r="U933" t="inlineStr">
        <is>
          <t>https://zenodo.org/records/17855209</t>
        </is>
      </c>
      <c r="V933" t="inlineStr">
        <is>
          <t>LINE-S02-PRE-20251107</t>
        </is>
      </c>
      <c r="W933" t="inlineStr">
        <is>
          <t>已关联</t>
        </is>
      </c>
      <c r="X933" t="inlineStr">
        <is>
          <t>按班次口径判断</t>
        </is>
      </c>
      <c r="Z933" t="inlineStr">
        <is>
          <t>否</t>
        </is>
      </c>
    </row>
    <row r="934">
      <c r="A934" t="inlineStr">
        <is>
          <t>SIM-STOP-00933</t>
        </is>
      </c>
      <c r="B934" t="inlineStr">
        <is>
          <t>STOP-PRE-00311</t>
        </is>
      </c>
      <c r="C934" t="inlineStr">
        <is>
          <t>LINE-S03-PRE-20251107</t>
        </is>
      </c>
      <c r="D934" t="inlineStr">
        <is>
          <t>SHIFT-PRE-20251107</t>
        </is>
      </c>
      <c r="E934" t="inlineStr">
        <is>
          <t>LINE-S03</t>
        </is>
      </c>
      <c r="F934" t="inlineStr">
        <is>
          <t>改善前</t>
        </is>
      </c>
      <c r="G934" s="57" t="n">
        <v>45968</v>
      </c>
      <c r="H934" t="inlineStr">
        <is>
          <t>音频模组系列</t>
        </is>
      </c>
      <c r="I934" t="inlineStr">
        <is>
          <t>KK250</t>
        </is>
      </c>
      <c r="J934" t="inlineStr">
        <is>
          <t>MATERIALS</t>
        </is>
      </c>
      <c r="K934" t="inlineStr">
        <is>
          <t>Unplanned</t>
        </is>
      </c>
      <c r="L934" t="inlineStr">
        <is>
          <t>HACKING STATION</t>
        </is>
      </c>
      <c r="M934" t="inlineStr">
        <is>
          <t>上下料工位</t>
        </is>
      </c>
      <c r="N934" t="inlineStr">
        <is>
          <t>MANUAL BRICK HANDLING</t>
        </is>
      </c>
      <c r="O934" s="59" t="n">
        <v>45968.675</v>
      </c>
      <c r="P934" s="59" t="n">
        <v>45968.69840277778</v>
      </c>
      <c r="Q934" s="60" t="n">
        <v>33.7</v>
      </c>
      <c r="R934" s="60" t="n">
        <v>1.1048</v>
      </c>
      <c r="S934" t="inlineStr">
        <is>
          <t>团队模拟数据（基于公开单线数据派生）</t>
        </is>
      </c>
      <c r="T934" t="inlineStr">
        <is>
          <t>SIM-v2.2-20260807-20260804</t>
        </is>
      </c>
      <c r="U934" t="inlineStr">
        <is>
          <t>https://zenodo.org/records/17855209</t>
        </is>
      </c>
      <c r="V934" t="inlineStr">
        <is>
          <t>LINE-S03-PRE-20251107</t>
        </is>
      </c>
      <c r="W934" t="inlineStr">
        <is>
          <t>已关联</t>
        </is>
      </c>
      <c r="X934" t="inlineStr">
        <is>
          <t>按班次口径判断</t>
        </is>
      </c>
      <c r="Z934" t="inlineStr">
        <is>
          <t>否</t>
        </is>
      </c>
    </row>
    <row r="935">
      <c r="A935" t="inlineStr">
        <is>
          <t>SIM-STOP-00934</t>
        </is>
      </c>
      <c r="B935" t="inlineStr">
        <is>
          <t>STOP-PRE-00312</t>
        </is>
      </c>
      <c r="C935" t="inlineStr">
        <is>
          <t>LINE-S01-PRE-20251107</t>
        </is>
      </c>
      <c r="D935" t="inlineStr">
        <is>
          <t>SHIFT-PRE-20251107</t>
        </is>
      </c>
      <c r="E935" t="inlineStr">
        <is>
          <t>LINE-S01</t>
        </is>
      </c>
      <c r="F935" t="inlineStr">
        <is>
          <t>改善前</t>
        </is>
      </c>
      <c r="G935" s="57" t="n">
        <v>45968</v>
      </c>
      <c r="H935" t="inlineStr">
        <is>
          <t>智能终端系列</t>
        </is>
      </c>
      <c r="I935" t="inlineStr">
        <is>
          <t>KK250</t>
        </is>
      </c>
      <c r="J935" t="inlineStr">
        <is>
          <t>SETUPS-CHANGEOVERS</t>
        </is>
      </c>
      <c r="K935" t="inlineStr">
        <is>
          <t>Unplanned</t>
        </is>
      </c>
      <c r="L935" t="inlineStr">
        <is>
          <t>CUTTER</t>
        </is>
      </c>
      <c r="M935" t="inlineStr">
        <is>
          <t>切割/分板工位</t>
        </is>
      </c>
      <c r="N935" t="inlineStr">
        <is>
          <t>WIRE ROLL REPLACEMENT</t>
        </is>
      </c>
      <c r="O935" s="59" t="n">
        <v>45968.68680555555</v>
      </c>
      <c r="P935" s="59" t="n">
        <v>45968.694375</v>
      </c>
      <c r="Q935" s="60" t="n">
        <v>10.9</v>
      </c>
      <c r="R935" s="60" t="n">
        <v>0.8918</v>
      </c>
      <c r="S935" t="inlineStr">
        <is>
          <t>团队模拟数据（基于公开单线数据派生）</t>
        </is>
      </c>
      <c r="T935" t="inlineStr">
        <is>
          <t>SIM-v2.2-20260807-20260804</t>
        </is>
      </c>
      <c r="U935" t="inlineStr">
        <is>
          <t>https://zenodo.org/records/17855209</t>
        </is>
      </c>
      <c r="V935" t="inlineStr">
        <is>
          <t>LINE-S01-PRE-20251107</t>
        </is>
      </c>
      <c r="W935" t="inlineStr">
        <is>
          <t>已关联</t>
        </is>
      </c>
      <c r="X935" t="inlineStr">
        <is>
          <t>按班次口径判断</t>
        </is>
      </c>
      <c r="Z935" t="inlineStr">
        <is>
          <t>是</t>
        </is>
      </c>
      <c r="AA935">
        <f>IFERROR(VLOOKUP(N935,'18_换产标准_模拟'!$B$2:$F$4,3,FALSE),"")</f>
        <v/>
      </c>
      <c r="AB935">
        <f>IFERROR(MAX(Q935-AA935,0),"")</f>
        <v/>
      </c>
      <c r="AC935">
        <f>IFERROR(IF(AB935=0,"达标",IF(AB935&lt;=VLOOKUP(N935,'18_换产标准_模拟'!$B$2:$F$4,4,FALSE)-VLOOKUP(N935,'18_换产标准_模拟'!$B$2:$F$4,3,FALSE),"轻微超时",IF(AB935&lt;=VLOOKUP(N935,'18_换产标准_模拟'!$B$2:$F$4,5,FALSE)-VLOOKUP(N935,'18_换产标准_模拟'!$B$2:$F$4,3,FALSE),"超时","严重超时"))),"")</f>
        <v/>
      </c>
      <c r="AD935">
        <f>IFERROR(INDEX('18_换产标准_模拟'!$A$2:$A$4,MATCH(N935,'18_换产标准_模拟'!$B$2:$B$4,0)),"")</f>
        <v/>
      </c>
      <c r="AE935" t="inlineStr">
        <is>
          <t>团队模拟数据</t>
        </is>
      </c>
    </row>
    <row r="936">
      <c r="A936" t="inlineStr">
        <is>
          <t>SIM-STOP-00935</t>
        </is>
      </c>
      <c r="B936" t="inlineStr">
        <is>
          <t>STOP-PRE-00312</t>
        </is>
      </c>
      <c r="C936" t="inlineStr">
        <is>
          <t>LINE-S02-PRE-20251107</t>
        </is>
      </c>
      <c r="D936" t="inlineStr">
        <is>
          <t>SHIFT-PRE-20251107</t>
        </is>
      </c>
      <c r="E936" t="inlineStr">
        <is>
          <t>LINE-S02</t>
        </is>
      </c>
      <c r="F936" t="inlineStr">
        <is>
          <t>改善前</t>
        </is>
      </c>
      <c r="G936" s="57" t="n">
        <v>45968</v>
      </c>
      <c r="H936" t="inlineStr">
        <is>
          <t>视觉设备系列</t>
        </is>
      </c>
      <c r="I936" t="inlineStr">
        <is>
          <t>KK250</t>
        </is>
      </c>
      <c r="J936" t="inlineStr">
        <is>
          <t>SETUPS-CHANGEOVERS</t>
        </is>
      </c>
      <c r="K936" t="inlineStr">
        <is>
          <t>Unplanned</t>
        </is>
      </c>
      <c r="L936" t="inlineStr">
        <is>
          <t>CUTTER</t>
        </is>
      </c>
      <c r="M936" t="inlineStr">
        <is>
          <t>切割/分板工位</t>
        </is>
      </c>
      <c r="N936" t="inlineStr">
        <is>
          <t>WIRE ROLL REPLACEMENT</t>
        </is>
      </c>
      <c r="O936" s="59" t="n">
        <v>45968.70069444444</v>
      </c>
      <c r="P936" s="59" t="n">
        <v>45968.71451388889</v>
      </c>
      <c r="Q936" s="60" t="n">
        <v>19.9</v>
      </c>
      <c r="R936" s="60" t="n">
        <v>1.6313</v>
      </c>
      <c r="S936" t="inlineStr">
        <is>
          <t>团队模拟数据（基于公开单线数据派生）</t>
        </is>
      </c>
      <c r="T936" t="inlineStr">
        <is>
          <t>SIM-v2.2-20260807-20260804</t>
        </is>
      </c>
      <c r="U936" t="inlineStr">
        <is>
          <t>https://zenodo.org/records/17855209</t>
        </is>
      </c>
      <c r="V936" t="inlineStr">
        <is>
          <t>LINE-S02-PRE-20251107</t>
        </is>
      </c>
      <c r="W936" t="inlineStr">
        <is>
          <t>已关联</t>
        </is>
      </c>
      <c r="X936" t="inlineStr">
        <is>
          <t>按班次口径判断</t>
        </is>
      </c>
      <c r="Z936" t="inlineStr">
        <is>
          <t>是</t>
        </is>
      </c>
      <c r="AA936">
        <f>IFERROR(VLOOKUP(N936,'18_换产标准_模拟'!$B$2:$F$4,3,FALSE),"")</f>
        <v/>
      </c>
      <c r="AB936">
        <f>IFERROR(MAX(Q936-AA936,0),"")</f>
        <v/>
      </c>
      <c r="AC936">
        <f>IFERROR(IF(AB936=0,"达标",IF(AB936&lt;=VLOOKUP(N936,'18_换产标准_模拟'!$B$2:$F$4,4,FALSE)-VLOOKUP(N936,'18_换产标准_模拟'!$B$2:$F$4,3,FALSE),"轻微超时",IF(AB936&lt;=VLOOKUP(N936,'18_换产标准_模拟'!$B$2:$F$4,5,FALSE)-VLOOKUP(N936,'18_换产标准_模拟'!$B$2:$F$4,3,FALSE),"超时","严重超时"))),"")</f>
        <v/>
      </c>
      <c r="AD936">
        <f>IFERROR(INDEX('18_换产标准_模拟'!$A$2:$A$4,MATCH(N936,'18_换产标准_模拟'!$B$2:$B$4,0)),"")</f>
        <v/>
      </c>
      <c r="AE936" t="inlineStr">
        <is>
          <t>团队模拟数据</t>
        </is>
      </c>
    </row>
    <row r="937">
      <c r="A937" t="inlineStr">
        <is>
          <t>SIM-STOP-00936</t>
        </is>
      </c>
      <c r="B937" t="inlineStr">
        <is>
          <t>STOP-PRE-00312</t>
        </is>
      </c>
      <c r="C937" t="inlineStr">
        <is>
          <t>LINE-S03-PRE-20251107</t>
        </is>
      </c>
      <c r="D937" t="inlineStr">
        <is>
          <t>SHIFT-PRE-20251107</t>
        </is>
      </c>
      <c r="E937" t="inlineStr">
        <is>
          <t>LINE-S03</t>
        </is>
      </c>
      <c r="F937" t="inlineStr">
        <is>
          <t>改善前</t>
        </is>
      </c>
      <c r="G937" s="57" t="n">
        <v>45968</v>
      </c>
      <c r="H937" t="inlineStr">
        <is>
          <t>音频模组系列</t>
        </is>
      </c>
      <c r="I937" t="inlineStr">
        <is>
          <t>KK250</t>
        </is>
      </c>
      <c r="J937" t="inlineStr">
        <is>
          <t>SETUPS-CHANGEOVERS</t>
        </is>
      </c>
      <c r="K937" t="inlineStr">
        <is>
          <t>Unplanned</t>
        </is>
      </c>
      <c r="L937" t="inlineStr">
        <is>
          <t>CUTTER</t>
        </is>
      </c>
      <c r="M937" t="inlineStr">
        <is>
          <t>切割/分板工位</t>
        </is>
      </c>
      <c r="N937" t="inlineStr">
        <is>
          <t>WIRE ROLL REPLACEMENT</t>
        </is>
      </c>
      <c r="O937" s="59" t="n">
        <v>45968.71458333333</v>
      </c>
      <c r="P937" s="59" t="n">
        <v>45968.723125</v>
      </c>
      <c r="Q937" s="60" t="n">
        <v>12.3</v>
      </c>
      <c r="R937" s="60" t="n">
        <v>1.0072</v>
      </c>
      <c r="S937" t="inlineStr">
        <is>
          <t>团队模拟数据（基于公开单线数据派生）</t>
        </is>
      </c>
      <c r="T937" t="inlineStr">
        <is>
          <t>SIM-v2.2-20260807-20260804</t>
        </is>
      </c>
      <c r="U937" t="inlineStr">
        <is>
          <t>https://zenodo.org/records/17855209</t>
        </is>
      </c>
      <c r="V937" t="inlineStr">
        <is>
          <t>LINE-S03-PRE-20251107</t>
        </is>
      </c>
      <c r="W937" t="inlineStr">
        <is>
          <t>已关联</t>
        </is>
      </c>
      <c r="X937" t="inlineStr">
        <is>
          <t>按班次口径判断</t>
        </is>
      </c>
      <c r="Z937" t="inlineStr">
        <is>
          <t>是</t>
        </is>
      </c>
      <c r="AA937">
        <f>IFERROR(VLOOKUP(N937,'18_换产标准_模拟'!$B$2:$F$4,3,FALSE),"")</f>
        <v/>
      </c>
      <c r="AB937">
        <f>IFERROR(MAX(Q937-AA937,0),"")</f>
        <v/>
      </c>
      <c r="AC937">
        <f>IFERROR(IF(AB937=0,"达标",IF(AB937&lt;=VLOOKUP(N937,'18_换产标准_模拟'!$B$2:$F$4,4,FALSE)-VLOOKUP(N937,'18_换产标准_模拟'!$B$2:$F$4,3,FALSE),"轻微超时",IF(AB937&lt;=VLOOKUP(N937,'18_换产标准_模拟'!$B$2:$F$4,5,FALSE)-VLOOKUP(N937,'18_换产标准_模拟'!$B$2:$F$4,3,FALSE),"超时","严重超时"))),"")</f>
        <v/>
      </c>
      <c r="AD937">
        <f>IFERROR(INDEX('18_换产标准_模拟'!$A$2:$A$4,MATCH(N937,'18_换产标准_模拟'!$B$2:$B$4,0)),"")</f>
        <v/>
      </c>
      <c r="AE937" t="inlineStr">
        <is>
          <t>团队模拟数据</t>
        </is>
      </c>
    </row>
    <row r="938">
      <c r="A938" t="inlineStr">
        <is>
          <t>SIM-STOP-00937</t>
        </is>
      </c>
      <c r="B938" t="inlineStr">
        <is>
          <t>STOP-PRE-00313</t>
        </is>
      </c>
      <c r="C938" t="inlineStr">
        <is>
          <t>LINE-S01-PRE-20251107</t>
        </is>
      </c>
      <c r="D938" t="inlineStr">
        <is>
          <t>SHIFT-PRE-20251107</t>
        </is>
      </c>
      <c r="E938" t="inlineStr">
        <is>
          <t>LINE-S01</t>
        </is>
      </c>
      <c r="F938" t="inlineStr">
        <is>
          <t>改善前</t>
        </is>
      </c>
      <c r="G938" s="57" t="n">
        <v>45968</v>
      </c>
      <c r="H938" t="inlineStr">
        <is>
          <t>智能终端系列</t>
        </is>
      </c>
      <c r="I938" t="inlineStr">
        <is>
          <t>KK250</t>
        </is>
      </c>
      <c r="J938" t="inlineStr">
        <is>
          <t>MATERIALS</t>
        </is>
      </c>
      <c r="K938" t="inlineStr">
        <is>
          <t>Unplanned</t>
        </is>
      </c>
      <c r="L938" t="inlineStr">
        <is>
          <t>HACKING STATION</t>
        </is>
      </c>
      <c r="M938" t="inlineStr">
        <is>
          <t>上下料工位</t>
        </is>
      </c>
      <c r="N938" t="inlineStr">
        <is>
          <t>MANUAL BRICK HANDLING</t>
        </is>
      </c>
      <c r="O938" s="59" t="n">
        <v>45968.70347222222</v>
      </c>
      <c r="P938" s="59" t="n">
        <v>45968.70638888889</v>
      </c>
      <c r="Q938" s="60" t="n">
        <v>4.2</v>
      </c>
      <c r="R938" s="60" t="n">
        <v>0.9261</v>
      </c>
      <c r="S938" t="inlineStr">
        <is>
          <t>团队模拟数据（基于公开单线数据派生）</t>
        </is>
      </c>
      <c r="T938" t="inlineStr">
        <is>
          <t>SIM-v2.2-20260807-20260804</t>
        </is>
      </c>
      <c r="U938" t="inlineStr">
        <is>
          <t>https://zenodo.org/records/17855209</t>
        </is>
      </c>
      <c r="V938" t="inlineStr">
        <is>
          <t>LINE-S01-PRE-20251107</t>
        </is>
      </c>
      <c r="W938" t="inlineStr">
        <is>
          <t>已关联</t>
        </is>
      </c>
      <c r="X938" t="inlineStr">
        <is>
          <t>按班次口径判断</t>
        </is>
      </c>
      <c r="Z938" t="inlineStr">
        <is>
          <t>否</t>
        </is>
      </c>
    </row>
    <row r="939">
      <c r="A939" t="inlineStr">
        <is>
          <t>SIM-STOP-00938</t>
        </is>
      </c>
      <c r="B939" t="inlineStr">
        <is>
          <t>STOP-PRE-00313</t>
        </is>
      </c>
      <c r="C939" t="inlineStr">
        <is>
          <t>LINE-S02-PRE-20251107</t>
        </is>
      </c>
      <c r="D939" t="inlineStr">
        <is>
          <t>SHIFT-PRE-20251107</t>
        </is>
      </c>
      <c r="E939" t="inlineStr">
        <is>
          <t>LINE-S02</t>
        </is>
      </c>
      <c r="F939" t="inlineStr">
        <is>
          <t>改善前</t>
        </is>
      </c>
      <c r="G939" s="57" t="n">
        <v>45968</v>
      </c>
      <c r="H939" t="inlineStr">
        <is>
          <t>视觉设备系列</t>
        </is>
      </c>
      <c r="I939" t="inlineStr">
        <is>
          <t>KK250</t>
        </is>
      </c>
      <c r="J939" t="inlineStr">
        <is>
          <t>MATERIALS</t>
        </is>
      </c>
      <c r="K939" t="inlineStr">
        <is>
          <t>Unplanned</t>
        </is>
      </c>
      <c r="L939" t="inlineStr">
        <is>
          <t>HACKING STATION</t>
        </is>
      </c>
      <c r="M939" t="inlineStr">
        <is>
          <t>上下料工位</t>
        </is>
      </c>
      <c r="N939" t="inlineStr">
        <is>
          <t>MANUAL BRICK HANDLING</t>
        </is>
      </c>
      <c r="O939" s="59" t="n">
        <v>45968.71736111111</v>
      </c>
      <c r="P939" s="59" t="n">
        <v>45968.72159722223</v>
      </c>
      <c r="Q939" s="60" t="n">
        <v>6.1</v>
      </c>
      <c r="R939" s="60" t="n">
        <v>1.3575</v>
      </c>
      <c r="S939" t="inlineStr">
        <is>
          <t>团队模拟数据（基于公开单线数据派生）</t>
        </is>
      </c>
      <c r="T939" t="inlineStr">
        <is>
          <t>SIM-v2.2-20260807-20260804</t>
        </is>
      </c>
      <c r="U939" t="inlineStr">
        <is>
          <t>https://zenodo.org/records/17855209</t>
        </is>
      </c>
      <c r="V939" t="inlineStr">
        <is>
          <t>LINE-S02-PRE-20251107</t>
        </is>
      </c>
      <c r="W939" t="inlineStr">
        <is>
          <t>已关联</t>
        </is>
      </c>
      <c r="X939" t="inlineStr">
        <is>
          <t>按班次口径判断</t>
        </is>
      </c>
      <c r="Z939" t="inlineStr">
        <is>
          <t>否</t>
        </is>
      </c>
    </row>
    <row r="940">
      <c r="A940" t="inlineStr">
        <is>
          <t>SIM-STOP-00939</t>
        </is>
      </c>
      <c r="B940" t="inlineStr">
        <is>
          <t>STOP-PRE-00313</t>
        </is>
      </c>
      <c r="C940" t="inlineStr">
        <is>
          <t>LINE-S03-PRE-20251107</t>
        </is>
      </c>
      <c r="D940" t="inlineStr">
        <is>
          <t>SHIFT-PRE-20251107</t>
        </is>
      </c>
      <c r="E940" t="inlineStr">
        <is>
          <t>LINE-S03</t>
        </is>
      </c>
      <c r="F940" t="inlineStr">
        <is>
          <t>改善前</t>
        </is>
      </c>
      <c r="G940" s="57" t="n">
        <v>45968</v>
      </c>
      <c r="H940" t="inlineStr">
        <is>
          <t>音频模组系列</t>
        </is>
      </c>
      <c r="I940" t="inlineStr">
        <is>
          <t>KK250</t>
        </is>
      </c>
      <c r="J940" t="inlineStr">
        <is>
          <t>MATERIALS</t>
        </is>
      </c>
      <c r="K940" t="inlineStr">
        <is>
          <t>Unplanned</t>
        </is>
      </c>
      <c r="L940" t="inlineStr">
        <is>
          <t>HACKING STATION</t>
        </is>
      </c>
      <c r="M940" t="inlineStr">
        <is>
          <t>上下料工位</t>
        </is>
      </c>
      <c r="N940" t="inlineStr">
        <is>
          <t>MANUAL BRICK HANDLING</t>
        </is>
      </c>
      <c r="O940" s="59" t="n">
        <v>45968.73125</v>
      </c>
      <c r="P940" s="59" t="n">
        <v>45968.73458333333</v>
      </c>
      <c r="Q940" s="60" t="n">
        <v>4.8</v>
      </c>
      <c r="R940" s="60" t="n">
        <v>1.0738</v>
      </c>
      <c r="S940" t="inlineStr">
        <is>
          <t>团队模拟数据（基于公开单线数据派生）</t>
        </is>
      </c>
      <c r="T940" t="inlineStr">
        <is>
          <t>SIM-v2.2-20260807-20260804</t>
        </is>
      </c>
      <c r="U940" t="inlineStr">
        <is>
          <t>https://zenodo.org/records/17855209</t>
        </is>
      </c>
      <c r="V940" t="inlineStr">
        <is>
          <t>LINE-S03-PRE-20251107</t>
        </is>
      </c>
      <c r="W940" t="inlineStr">
        <is>
          <t>已关联</t>
        </is>
      </c>
      <c r="X940" t="inlineStr">
        <is>
          <t>按班次口径判断</t>
        </is>
      </c>
      <c r="Z940" t="inlineStr">
        <is>
          <t>否</t>
        </is>
      </c>
    </row>
    <row r="941">
      <c r="A941" t="inlineStr">
        <is>
          <t>SIM-STOP-00940</t>
        </is>
      </c>
      <c r="B941" t="inlineStr">
        <is>
          <t>STOP-PRE-00314</t>
        </is>
      </c>
      <c r="C941" t="inlineStr">
        <is>
          <t>LINE-S01-PRE-20251107</t>
        </is>
      </c>
      <c r="D941" t="inlineStr">
        <is>
          <t>SHIFT-PRE-20251107</t>
        </is>
      </c>
      <c r="E941" t="inlineStr">
        <is>
          <t>LINE-S01</t>
        </is>
      </c>
      <c r="F941" t="inlineStr">
        <is>
          <t>改善前</t>
        </is>
      </c>
      <c r="G941" s="57" t="n">
        <v>45968</v>
      </c>
      <c r="H941" t="inlineStr">
        <is>
          <t>智能终端系列</t>
        </is>
      </c>
      <c r="I941" t="inlineStr">
        <is>
          <t>KK250</t>
        </is>
      </c>
      <c r="J941" t="inlineStr">
        <is>
          <t>MATERIALS</t>
        </is>
      </c>
      <c r="K941" t="inlineStr">
        <is>
          <t>Unplanned</t>
        </is>
      </c>
      <c r="L941" t="inlineStr">
        <is>
          <t>HACKING STATION</t>
        </is>
      </c>
      <c r="M941" t="inlineStr">
        <is>
          <t>上下料工位</t>
        </is>
      </c>
      <c r="N941" t="inlineStr">
        <is>
          <t>MANUAL BRICK HANDLING</t>
        </is>
      </c>
      <c r="O941" s="59" t="n">
        <v>45968.71736111111</v>
      </c>
      <c r="P941" s="59" t="n">
        <v>45968.72277777778</v>
      </c>
      <c r="Q941" s="60" t="n">
        <v>7.8</v>
      </c>
      <c r="R941" s="60" t="n">
        <v>0.8673</v>
      </c>
      <c r="S941" t="inlineStr">
        <is>
          <t>团队模拟数据（基于公开单线数据派生）</t>
        </is>
      </c>
      <c r="T941" t="inlineStr">
        <is>
          <t>SIM-v2.2-20260807-20260804</t>
        </is>
      </c>
      <c r="U941" t="inlineStr">
        <is>
          <t>https://zenodo.org/records/17855209</t>
        </is>
      </c>
      <c r="V941" t="inlineStr">
        <is>
          <t>LINE-S01-PRE-20251107</t>
        </is>
      </c>
      <c r="W941" t="inlineStr">
        <is>
          <t>已关联</t>
        </is>
      </c>
      <c r="X941" t="inlineStr">
        <is>
          <t>按班次口径判断</t>
        </is>
      </c>
      <c r="Z941" t="inlineStr">
        <is>
          <t>否</t>
        </is>
      </c>
    </row>
    <row r="942">
      <c r="A942" t="inlineStr">
        <is>
          <t>SIM-STOP-00941</t>
        </is>
      </c>
      <c r="B942" t="inlineStr">
        <is>
          <t>STOP-PRE-00314</t>
        </is>
      </c>
      <c r="C942" t="inlineStr">
        <is>
          <t>LINE-S02-PRE-20251107</t>
        </is>
      </c>
      <c r="D942" t="inlineStr">
        <is>
          <t>SHIFT-PRE-20251107</t>
        </is>
      </c>
      <c r="E942" t="inlineStr">
        <is>
          <t>LINE-S02</t>
        </is>
      </c>
      <c r="F942" t="inlineStr">
        <is>
          <t>改善前</t>
        </is>
      </c>
      <c r="G942" s="57" t="n">
        <v>45968</v>
      </c>
      <c r="H942" t="inlineStr">
        <is>
          <t>视觉设备系列</t>
        </is>
      </c>
      <c r="I942" t="inlineStr">
        <is>
          <t>KK250</t>
        </is>
      </c>
      <c r="J942" t="inlineStr">
        <is>
          <t>MATERIALS</t>
        </is>
      </c>
      <c r="K942" t="inlineStr">
        <is>
          <t>Unplanned</t>
        </is>
      </c>
      <c r="L942" t="inlineStr">
        <is>
          <t>HACKING STATION</t>
        </is>
      </c>
      <c r="M942" t="inlineStr">
        <is>
          <t>上下料工位</t>
        </is>
      </c>
      <c r="N942" t="inlineStr">
        <is>
          <t>MANUAL BRICK HANDLING</t>
        </is>
      </c>
      <c r="O942" s="59" t="n">
        <v>45968.73125</v>
      </c>
      <c r="P942" s="59" t="n">
        <v>45968.74006944444</v>
      </c>
      <c r="Q942" s="60" t="n">
        <v>12.7</v>
      </c>
      <c r="R942" s="60" t="n">
        <v>1.41</v>
      </c>
      <c r="S942" t="inlineStr">
        <is>
          <t>团队模拟数据（基于公开单线数据派生）</t>
        </is>
      </c>
      <c r="T942" t="inlineStr">
        <is>
          <t>SIM-v2.2-20260807-20260804</t>
        </is>
      </c>
      <c r="U942" t="inlineStr">
        <is>
          <t>https://zenodo.org/records/17855209</t>
        </is>
      </c>
      <c r="V942" t="inlineStr">
        <is>
          <t>LINE-S02-PRE-20251107</t>
        </is>
      </c>
      <c r="W942" t="inlineStr">
        <is>
          <t>已关联</t>
        </is>
      </c>
      <c r="X942" t="inlineStr">
        <is>
          <t>按班次口径判断</t>
        </is>
      </c>
      <c r="Z942" t="inlineStr">
        <is>
          <t>否</t>
        </is>
      </c>
    </row>
    <row r="943">
      <c r="A943" t="inlineStr">
        <is>
          <t>SIM-STOP-00942</t>
        </is>
      </c>
      <c r="B943" t="inlineStr">
        <is>
          <t>STOP-PRE-00314</t>
        </is>
      </c>
      <c r="C943" t="inlineStr">
        <is>
          <t>LINE-S03-PRE-20251107</t>
        </is>
      </c>
      <c r="D943" t="inlineStr">
        <is>
          <t>SHIFT-PRE-20251107</t>
        </is>
      </c>
      <c r="E943" t="inlineStr">
        <is>
          <t>LINE-S03</t>
        </is>
      </c>
      <c r="F943" t="inlineStr">
        <is>
          <t>改善前</t>
        </is>
      </c>
      <c r="G943" s="57" t="n">
        <v>45968</v>
      </c>
      <c r="H943" t="inlineStr">
        <is>
          <t>音频模组系列</t>
        </is>
      </c>
      <c r="I943" t="inlineStr">
        <is>
          <t>KK250</t>
        </is>
      </c>
      <c r="J943" t="inlineStr">
        <is>
          <t>MATERIALS</t>
        </is>
      </c>
      <c r="K943" t="inlineStr">
        <is>
          <t>Unplanned</t>
        </is>
      </c>
      <c r="L943" t="inlineStr">
        <is>
          <t>HACKING STATION</t>
        </is>
      </c>
      <c r="M943" t="inlineStr">
        <is>
          <t>上下料工位</t>
        </is>
      </c>
      <c r="N943" t="inlineStr">
        <is>
          <t>MANUAL BRICK HANDLING</t>
        </is>
      </c>
      <c r="O943" s="59" t="n">
        <v>45968.74513888889</v>
      </c>
      <c r="P943" s="59" t="n">
        <v>45968.75215277778</v>
      </c>
      <c r="Q943" s="60" t="n">
        <v>10.1</v>
      </c>
      <c r="R943" s="60" t="n">
        <v>1.1172</v>
      </c>
      <c r="S943" t="inlineStr">
        <is>
          <t>团队模拟数据（基于公开单线数据派生）</t>
        </is>
      </c>
      <c r="T943" t="inlineStr">
        <is>
          <t>SIM-v2.2-20260807-20260804</t>
        </is>
      </c>
      <c r="U943" t="inlineStr">
        <is>
          <t>https://zenodo.org/records/17855209</t>
        </is>
      </c>
      <c r="V943" t="inlineStr">
        <is>
          <t>LINE-S03-PRE-20251107</t>
        </is>
      </c>
      <c r="W943" t="inlineStr">
        <is>
          <t>已关联</t>
        </is>
      </c>
      <c r="X943" t="inlineStr">
        <is>
          <t>按班次口径判断</t>
        </is>
      </c>
      <c r="Z943" t="inlineStr">
        <is>
          <t>否</t>
        </is>
      </c>
    </row>
    <row r="944">
      <c r="A944" t="inlineStr">
        <is>
          <t>SIM-STOP-00943</t>
        </is>
      </c>
      <c r="B944" t="inlineStr">
        <is>
          <t>STOP-PRE-00315</t>
        </is>
      </c>
      <c r="C944" t="inlineStr">
        <is>
          <t>LINE-S01-PRE-20251107</t>
        </is>
      </c>
      <c r="D944" t="inlineStr">
        <is>
          <t>SHIFT-PRE-20251107</t>
        </is>
      </c>
      <c r="E944" t="inlineStr">
        <is>
          <t>LINE-S01</t>
        </is>
      </c>
      <c r="F944" t="inlineStr">
        <is>
          <t>改善前</t>
        </is>
      </c>
      <c r="G944" s="57" t="n">
        <v>45968</v>
      </c>
      <c r="H944" t="inlineStr">
        <is>
          <t>智能终端系列</t>
        </is>
      </c>
      <c r="I944" t="inlineStr">
        <is>
          <t>KK250</t>
        </is>
      </c>
      <c r="J944" t="inlineStr">
        <is>
          <t>MATERIALS</t>
        </is>
      </c>
      <c r="K944" t="inlineStr">
        <is>
          <t>Unplanned</t>
        </is>
      </c>
      <c r="L944" t="inlineStr">
        <is>
          <t>HACKING STATION</t>
        </is>
      </c>
      <c r="M944" t="inlineStr">
        <is>
          <t>上下料工位</t>
        </is>
      </c>
      <c r="N944" t="inlineStr">
        <is>
          <t>MANUAL BRICK HANDLING</t>
        </is>
      </c>
      <c r="O944" s="59" t="n">
        <v>45968.72916666666</v>
      </c>
      <c r="P944" s="59" t="n">
        <v>45968.74902777778</v>
      </c>
      <c r="Q944" s="60" t="n">
        <v>28.6</v>
      </c>
      <c r="R944" s="60" t="n">
        <v>0.9016</v>
      </c>
      <c r="S944" t="inlineStr">
        <is>
          <t>团队模拟数据（基于公开单线数据派生）</t>
        </is>
      </c>
      <c r="T944" t="inlineStr">
        <is>
          <t>SIM-v2.2-20260807-20260804</t>
        </is>
      </c>
      <c r="U944" t="inlineStr">
        <is>
          <t>https://zenodo.org/records/17855209</t>
        </is>
      </c>
      <c r="V944" t="inlineStr">
        <is>
          <t>LINE-S01-PRE-20251107</t>
        </is>
      </c>
      <c r="W944" t="inlineStr">
        <is>
          <t>已关联</t>
        </is>
      </c>
      <c r="X944" t="inlineStr">
        <is>
          <t>按班次口径判断</t>
        </is>
      </c>
      <c r="Z944" t="inlineStr">
        <is>
          <t>否</t>
        </is>
      </c>
    </row>
    <row r="945">
      <c r="A945" t="inlineStr">
        <is>
          <t>SIM-STOP-00944</t>
        </is>
      </c>
      <c r="B945" t="inlineStr">
        <is>
          <t>STOP-PRE-00315</t>
        </is>
      </c>
      <c r="C945" t="inlineStr">
        <is>
          <t>LINE-S02-PRE-20251107</t>
        </is>
      </c>
      <c r="D945" t="inlineStr">
        <is>
          <t>SHIFT-PRE-20251107</t>
        </is>
      </c>
      <c r="E945" t="inlineStr">
        <is>
          <t>LINE-S02</t>
        </is>
      </c>
      <c r="F945" t="inlineStr">
        <is>
          <t>改善前</t>
        </is>
      </c>
      <c r="G945" s="57" t="n">
        <v>45968</v>
      </c>
      <c r="H945" t="inlineStr">
        <is>
          <t>视觉设备系列</t>
        </is>
      </c>
      <c r="I945" t="inlineStr">
        <is>
          <t>KK250</t>
        </is>
      </c>
      <c r="J945" t="inlineStr">
        <is>
          <t>MATERIALS</t>
        </is>
      </c>
      <c r="K945" t="inlineStr">
        <is>
          <t>Unplanned</t>
        </is>
      </c>
      <c r="L945" t="inlineStr">
        <is>
          <t>HACKING STATION</t>
        </is>
      </c>
      <c r="M945" t="inlineStr">
        <is>
          <t>上下料工位</t>
        </is>
      </c>
      <c r="N945" t="inlineStr">
        <is>
          <t>MANUAL BRICK HANDLING</t>
        </is>
      </c>
      <c r="O945" s="59" t="n">
        <v>45968.74305555555</v>
      </c>
      <c r="P945" s="59" t="n">
        <v>45968.77208333334</v>
      </c>
      <c r="Q945" s="60" t="n">
        <v>41.8</v>
      </c>
      <c r="R945" s="60" t="n">
        <v>1.32</v>
      </c>
      <c r="S945" t="inlineStr">
        <is>
          <t>团队模拟数据（基于公开单线数据派生）</t>
        </is>
      </c>
      <c r="T945" t="inlineStr">
        <is>
          <t>SIM-v2.2-20260807-20260804</t>
        </is>
      </c>
      <c r="U945" t="inlineStr">
        <is>
          <t>https://zenodo.org/records/17855209</t>
        </is>
      </c>
      <c r="V945" t="inlineStr">
        <is>
          <t>LINE-S02-PRE-20251107</t>
        </is>
      </c>
      <c r="W945" t="inlineStr">
        <is>
          <t>已关联</t>
        </is>
      </c>
      <c r="X945" t="inlineStr">
        <is>
          <t>按班次口径判断</t>
        </is>
      </c>
      <c r="Z945" t="inlineStr">
        <is>
          <t>否</t>
        </is>
      </c>
    </row>
    <row r="946">
      <c r="A946" t="inlineStr">
        <is>
          <t>SIM-STOP-00945</t>
        </is>
      </c>
      <c r="B946" t="inlineStr">
        <is>
          <t>STOP-PRE-00315</t>
        </is>
      </c>
      <c r="C946" t="inlineStr">
        <is>
          <t>LINE-S03-PRE-20251107</t>
        </is>
      </c>
      <c r="D946" t="inlineStr">
        <is>
          <t>SHIFT-PRE-20251107</t>
        </is>
      </c>
      <c r="E946" t="inlineStr">
        <is>
          <t>LINE-S03</t>
        </is>
      </c>
      <c r="F946" t="inlineStr">
        <is>
          <t>改善前</t>
        </is>
      </c>
      <c r="G946" s="57" t="n">
        <v>45968</v>
      </c>
      <c r="H946" t="inlineStr">
        <is>
          <t>音频模组系列</t>
        </is>
      </c>
      <c r="I946" t="inlineStr">
        <is>
          <t>KK250</t>
        </is>
      </c>
      <c r="J946" t="inlineStr">
        <is>
          <t>MATERIALS</t>
        </is>
      </c>
      <c r="K946" t="inlineStr">
        <is>
          <t>Unplanned</t>
        </is>
      </c>
      <c r="L946" t="inlineStr">
        <is>
          <t>HACKING STATION</t>
        </is>
      </c>
      <c r="M946" t="inlineStr">
        <is>
          <t>上下料工位</t>
        </is>
      </c>
      <c r="N946" t="inlineStr">
        <is>
          <t>MANUAL BRICK HANDLING</t>
        </is>
      </c>
      <c r="O946" s="59" t="n">
        <v>45968.75694444445</v>
      </c>
      <c r="P946" s="59" t="n">
        <v>45968.7825</v>
      </c>
      <c r="Q946" s="60" t="n">
        <v>36.8</v>
      </c>
      <c r="R946" s="60" t="n">
        <v>1.1606</v>
      </c>
      <c r="S946" t="inlineStr">
        <is>
          <t>团队模拟数据（基于公开单线数据派生）</t>
        </is>
      </c>
      <c r="T946" t="inlineStr">
        <is>
          <t>SIM-v2.2-20260807-20260804</t>
        </is>
      </c>
      <c r="U946" t="inlineStr">
        <is>
          <t>https://zenodo.org/records/17855209</t>
        </is>
      </c>
      <c r="V946" t="inlineStr">
        <is>
          <t>LINE-S03-PRE-20251107</t>
        </is>
      </c>
      <c r="W946" t="inlineStr">
        <is>
          <t>已关联</t>
        </is>
      </c>
      <c r="X946" t="inlineStr">
        <is>
          <t>按班次口径判断</t>
        </is>
      </c>
      <c r="Z946" t="inlineStr">
        <is>
          <t>否</t>
        </is>
      </c>
    </row>
    <row r="947">
      <c r="A947" t="inlineStr">
        <is>
          <t>SIM-STOP-00946</t>
        </is>
      </c>
      <c r="B947" t="inlineStr">
        <is>
          <t>STOP-PRE-00316</t>
        </is>
      </c>
      <c r="C947" t="inlineStr">
        <is>
          <t>LINE-S01-PRE-20251107</t>
        </is>
      </c>
      <c r="D947" t="inlineStr">
        <is>
          <t>SHIFT-PRE-20251107</t>
        </is>
      </c>
      <c r="E947" t="inlineStr">
        <is>
          <t>LINE-S01</t>
        </is>
      </c>
      <c r="F947" t="inlineStr">
        <is>
          <t>改善前</t>
        </is>
      </c>
      <c r="G947" s="57" t="n">
        <v>45968</v>
      </c>
      <c r="H947" t="inlineStr">
        <is>
          <t>智能终端系列</t>
        </is>
      </c>
      <c r="I947" t="inlineStr">
        <is>
          <t>KK250</t>
        </is>
      </c>
      <c r="J947" t="inlineStr">
        <is>
          <t>FAILURE</t>
        </is>
      </c>
      <c r="K947" t="inlineStr">
        <is>
          <t>Unplanned</t>
        </is>
      </c>
      <c r="L947" t="inlineStr">
        <is>
          <t>ROLLER MILL B</t>
        </is>
      </c>
      <c r="M947" t="inlineStr">
        <is>
          <t>供料系统</t>
        </is>
      </c>
      <c r="N947" t="inlineStr">
        <is>
          <t>MECHANICAL FAILURE</t>
        </is>
      </c>
      <c r="O947" s="59" t="n">
        <v>45968.76597222222</v>
      </c>
      <c r="P947" s="59" t="n">
        <v>45968.78645833334</v>
      </c>
      <c r="Q947" s="60" t="n">
        <v>29.5</v>
      </c>
      <c r="R947" s="60" t="n">
        <v>0.8428</v>
      </c>
      <c r="S947" t="inlineStr">
        <is>
          <t>团队模拟数据（基于公开单线数据派生）</t>
        </is>
      </c>
      <c r="T947" t="inlineStr">
        <is>
          <t>SIM-v2.2-20260807-20260804</t>
        </is>
      </c>
      <c r="U947" t="inlineStr">
        <is>
          <t>https://zenodo.org/records/17855209</t>
        </is>
      </c>
      <c r="V947" t="inlineStr">
        <is>
          <t>LINE-S01-PRE-20251107</t>
        </is>
      </c>
      <c r="W947" t="inlineStr">
        <is>
          <t>已关联</t>
        </is>
      </c>
      <c r="X947" t="inlineStr">
        <is>
          <t>按班次口径判断</t>
        </is>
      </c>
      <c r="Z947" t="inlineStr">
        <is>
          <t>否</t>
        </is>
      </c>
    </row>
    <row r="948">
      <c r="A948" t="inlineStr">
        <is>
          <t>SIM-STOP-00947</t>
        </is>
      </c>
      <c r="B948" t="inlineStr">
        <is>
          <t>STOP-PRE-00316</t>
        </is>
      </c>
      <c r="C948" t="inlineStr">
        <is>
          <t>LINE-S02-PRE-20251107</t>
        </is>
      </c>
      <c r="D948" t="inlineStr">
        <is>
          <t>SHIFT-PRE-20251107</t>
        </is>
      </c>
      <c r="E948" t="inlineStr">
        <is>
          <t>LINE-S02</t>
        </is>
      </c>
      <c r="F948" t="inlineStr">
        <is>
          <t>改善前</t>
        </is>
      </c>
      <c r="G948" s="57" t="n">
        <v>45968</v>
      </c>
      <c r="H948" t="inlineStr">
        <is>
          <t>视觉设备系列</t>
        </is>
      </c>
      <c r="I948" t="inlineStr">
        <is>
          <t>KK250</t>
        </is>
      </c>
      <c r="J948" t="inlineStr">
        <is>
          <t>FAILURE</t>
        </is>
      </c>
      <c r="K948" t="inlineStr">
        <is>
          <t>Unplanned</t>
        </is>
      </c>
      <c r="L948" t="inlineStr">
        <is>
          <t>ROLLER MILL B</t>
        </is>
      </c>
      <c r="M948" t="inlineStr">
        <is>
          <t>供料系统</t>
        </is>
      </c>
      <c r="N948" t="inlineStr">
        <is>
          <t>MECHANICAL FAILURE</t>
        </is>
      </c>
      <c r="O948" s="59" t="n">
        <v>45968.77986111111</v>
      </c>
      <c r="P948" s="59" t="n">
        <v>45968.81319444445</v>
      </c>
      <c r="Q948" s="60" t="n">
        <v>48</v>
      </c>
      <c r="R948" s="60" t="n">
        <v>1.3725</v>
      </c>
      <c r="S948" t="inlineStr">
        <is>
          <t>团队模拟数据（基于公开单线数据派生）</t>
        </is>
      </c>
      <c r="T948" t="inlineStr">
        <is>
          <t>SIM-v2.2-20260807-20260804</t>
        </is>
      </c>
      <c r="U948" t="inlineStr">
        <is>
          <t>https://zenodo.org/records/17855209</t>
        </is>
      </c>
      <c r="V948" t="inlineStr">
        <is>
          <t>LINE-S02-PRE-20251107</t>
        </is>
      </c>
      <c r="W948" t="inlineStr">
        <is>
          <t>已关联</t>
        </is>
      </c>
      <c r="X948" t="inlineStr">
        <is>
          <t>按班次口径判断</t>
        </is>
      </c>
      <c r="Z948" t="inlineStr">
        <is>
          <t>否</t>
        </is>
      </c>
    </row>
    <row r="949">
      <c r="A949" t="inlineStr">
        <is>
          <t>SIM-STOP-00948</t>
        </is>
      </c>
      <c r="B949" t="inlineStr">
        <is>
          <t>STOP-PRE-00316</t>
        </is>
      </c>
      <c r="C949" t="inlineStr">
        <is>
          <t>LINE-S03-PRE-20251107</t>
        </is>
      </c>
      <c r="D949" t="inlineStr">
        <is>
          <t>SHIFT-PRE-20251107</t>
        </is>
      </c>
      <c r="E949" t="inlineStr">
        <is>
          <t>LINE-S03</t>
        </is>
      </c>
      <c r="F949" t="inlineStr">
        <is>
          <t>改善前</t>
        </is>
      </c>
      <c r="G949" s="57" t="n">
        <v>45968</v>
      </c>
      <c r="H949" t="inlineStr">
        <is>
          <t>音频模组系列</t>
        </is>
      </c>
      <c r="I949" t="inlineStr">
        <is>
          <t>KK250</t>
        </is>
      </c>
      <c r="J949" t="inlineStr">
        <is>
          <t>FAILURE</t>
        </is>
      </c>
      <c r="K949" t="inlineStr">
        <is>
          <t>Unplanned</t>
        </is>
      </c>
      <c r="L949" t="inlineStr">
        <is>
          <t>ROLLER MILL B</t>
        </is>
      </c>
      <c r="M949" t="inlineStr">
        <is>
          <t>供料系统</t>
        </is>
      </c>
      <c r="N949" t="inlineStr">
        <is>
          <t>MECHANICAL FAILURE</t>
        </is>
      </c>
      <c r="O949" s="59" t="n">
        <v>45968.79375</v>
      </c>
      <c r="P949" s="59" t="n">
        <v>45968.816875</v>
      </c>
      <c r="Q949" s="60" t="n">
        <v>33.3</v>
      </c>
      <c r="R949" s="60" t="n">
        <v>0.9528</v>
      </c>
      <c r="S949" t="inlineStr">
        <is>
          <t>团队模拟数据（基于公开单线数据派生）</t>
        </is>
      </c>
      <c r="T949" t="inlineStr">
        <is>
          <t>SIM-v2.2-20260807-20260804</t>
        </is>
      </c>
      <c r="U949" t="inlineStr">
        <is>
          <t>https://zenodo.org/records/17855209</t>
        </is>
      </c>
      <c r="V949" t="inlineStr">
        <is>
          <t>LINE-S03-PRE-20251107</t>
        </is>
      </c>
      <c r="W949" t="inlineStr">
        <is>
          <t>已关联</t>
        </is>
      </c>
      <c r="X949" t="inlineStr">
        <is>
          <t>按班次口径判断</t>
        </is>
      </c>
      <c r="Z949" t="inlineStr">
        <is>
          <t>否</t>
        </is>
      </c>
    </row>
    <row r="950">
      <c r="A950" t="inlineStr">
        <is>
          <t>SIM-STOP-00949</t>
        </is>
      </c>
      <c r="B950" t="inlineStr">
        <is>
          <t>STOP-PRE-00317</t>
        </is>
      </c>
      <c r="C950" t="inlineStr">
        <is>
          <t>LINE-S01-PRE-20251107</t>
        </is>
      </c>
      <c r="D950" t="inlineStr">
        <is>
          <t>SHIFT-PRE-20251107</t>
        </is>
      </c>
      <c r="E950" t="inlineStr">
        <is>
          <t>LINE-S01</t>
        </is>
      </c>
      <c r="F950" t="inlineStr">
        <is>
          <t>改善前</t>
        </is>
      </c>
      <c r="G950" s="57" t="n">
        <v>45968</v>
      </c>
      <c r="H950" t="inlineStr">
        <is>
          <t>智能终端系列</t>
        </is>
      </c>
      <c r="I950" t="inlineStr">
        <is>
          <t>KK250</t>
        </is>
      </c>
      <c r="J950" t="inlineStr">
        <is>
          <t>OPERATIONAL</t>
        </is>
      </c>
      <c r="K950" t="inlineStr">
        <is>
          <t>Planned - Not included in OEE</t>
        </is>
      </c>
      <c r="L950" t="inlineStr">
        <is>
          <t>-</t>
        </is>
      </c>
      <c r="M950" t="inlineStr">
        <is>
          <t>未标注工位</t>
        </is>
      </c>
      <c r="N950" t="inlineStr">
        <is>
          <t>NO PRODUCTION SCHEDULE</t>
        </is>
      </c>
      <c r="O950" s="59" t="n">
        <v>45968.79027777778</v>
      </c>
      <c r="P950" s="59" t="n">
        <v>45968.83138888889</v>
      </c>
      <c r="Q950" s="60" t="n">
        <v>59.2</v>
      </c>
      <c r="R950" s="60" t="n">
        <v>0.9550999999999999</v>
      </c>
      <c r="S950" t="inlineStr">
        <is>
          <t>团队模拟数据（基于公开单线数据派生）</t>
        </is>
      </c>
      <c r="T950" t="inlineStr">
        <is>
          <t>SIM-v2.2-20260807-20260804</t>
        </is>
      </c>
      <c r="U950" t="inlineStr">
        <is>
          <t>https://zenodo.org/records/17855209</t>
        </is>
      </c>
      <c r="V950" t="inlineStr">
        <is>
          <t>LINE-S01-PRE-20251107</t>
        </is>
      </c>
      <c r="W950" t="inlineStr">
        <is>
          <t>已关联</t>
        </is>
      </c>
      <c r="X950" t="inlineStr">
        <is>
          <t>按班次口径判断</t>
        </is>
      </c>
      <c r="Z950" t="inlineStr">
        <is>
          <t>否</t>
        </is>
      </c>
    </row>
    <row r="951">
      <c r="A951" t="inlineStr">
        <is>
          <t>SIM-STOP-00950</t>
        </is>
      </c>
      <c r="B951" t="inlineStr">
        <is>
          <t>STOP-PRE-00317</t>
        </is>
      </c>
      <c r="C951" t="inlineStr">
        <is>
          <t>LINE-S02-PRE-20251107</t>
        </is>
      </c>
      <c r="D951" t="inlineStr">
        <is>
          <t>SHIFT-PRE-20251107</t>
        </is>
      </c>
      <c r="E951" t="inlineStr">
        <is>
          <t>LINE-S02</t>
        </is>
      </c>
      <c r="F951" t="inlineStr">
        <is>
          <t>改善前</t>
        </is>
      </c>
      <c r="G951" s="57" t="n">
        <v>45968</v>
      </c>
      <c r="H951" t="inlineStr">
        <is>
          <t>视觉设备系列</t>
        </is>
      </c>
      <c r="I951" t="inlineStr">
        <is>
          <t>KK250</t>
        </is>
      </c>
      <c r="J951" t="inlineStr">
        <is>
          <t>OPERATIONAL</t>
        </is>
      </c>
      <c r="K951" t="inlineStr">
        <is>
          <t>Planned - Not included in OEE</t>
        </is>
      </c>
      <c r="L951" t="inlineStr">
        <is>
          <t>-</t>
        </is>
      </c>
      <c r="M951" t="inlineStr">
        <is>
          <t>未标注工位</t>
        </is>
      </c>
      <c r="N951" t="inlineStr">
        <is>
          <t>NO PRODUCTION SCHEDULE</t>
        </is>
      </c>
      <c r="O951" s="59" t="n">
        <v>45968.80416666667</v>
      </c>
      <c r="P951" s="59" t="n">
        <v>45968.84590277778</v>
      </c>
      <c r="Q951" s="60" t="n">
        <v>60.1</v>
      </c>
      <c r="R951" s="60" t="n">
        <v>0.969</v>
      </c>
      <c r="S951" t="inlineStr">
        <is>
          <t>团队模拟数据（基于公开单线数据派生）</t>
        </is>
      </c>
      <c r="T951" t="inlineStr">
        <is>
          <t>SIM-v2.2-20260807-20260804</t>
        </is>
      </c>
      <c r="U951" t="inlineStr">
        <is>
          <t>https://zenodo.org/records/17855209</t>
        </is>
      </c>
      <c r="V951" t="inlineStr">
        <is>
          <t>LINE-S02-PRE-20251107</t>
        </is>
      </c>
      <c r="W951" t="inlineStr">
        <is>
          <t>已关联</t>
        </is>
      </c>
      <c r="X951" t="inlineStr">
        <is>
          <t>按班次口径判断</t>
        </is>
      </c>
      <c r="Z951" t="inlineStr">
        <is>
          <t>否</t>
        </is>
      </c>
    </row>
    <row r="952">
      <c r="A952" t="inlineStr">
        <is>
          <t>SIM-STOP-00951</t>
        </is>
      </c>
      <c r="B952" t="inlineStr">
        <is>
          <t>STOP-PRE-00317</t>
        </is>
      </c>
      <c r="C952" t="inlineStr">
        <is>
          <t>LINE-S03-PRE-20251107</t>
        </is>
      </c>
      <c r="D952" t="inlineStr">
        <is>
          <t>SHIFT-PRE-20251107</t>
        </is>
      </c>
      <c r="E952" t="inlineStr">
        <is>
          <t>LINE-S03</t>
        </is>
      </c>
      <c r="F952" t="inlineStr">
        <is>
          <t>改善前</t>
        </is>
      </c>
      <c r="G952" s="57" t="n">
        <v>45968</v>
      </c>
      <c r="H952" t="inlineStr">
        <is>
          <t>音频模组系列</t>
        </is>
      </c>
      <c r="I952" t="inlineStr">
        <is>
          <t>KK250</t>
        </is>
      </c>
      <c r="J952" t="inlineStr">
        <is>
          <t>OPERATIONAL</t>
        </is>
      </c>
      <c r="K952" t="inlineStr">
        <is>
          <t>Planned - Not included in OEE</t>
        </is>
      </c>
      <c r="L952" t="inlineStr">
        <is>
          <t>-</t>
        </is>
      </c>
      <c r="M952" t="inlineStr">
        <is>
          <t>未标注工位</t>
        </is>
      </c>
      <c r="N952" t="inlineStr">
        <is>
          <t>NO PRODUCTION SCHEDULE</t>
        </is>
      </c>
      <c r="O952" s="59" t="n">
        <v>45968.81805555556</v>
      </c>
      <c r="P952" s="59" t="n">
        <v>45968.86159722223</v>
      </c>
      <c r="Q952" s="60" t="n">
        <v>62.7</v>
      </c>
      <c r="R952" s="60" t="n">
        <v>1.0111</v>
      </c>
      <c r="S952" t="inlineStr">
        <is>
          <t>团队模拟数据（基于公开单线数据派生）</t>
        </is>
      </c>
      <c r="T952" t="inlineStr">
        <is>
          <t>SIM-v2.2-20260807-20260804</t>
        </is>
      </c>
      <c r="U952" t="inlineStr">
        <is>
          <t>https://zenodo.org/records/17855209</t>
        </is>
      </c>
      <c r="V952" t="inlineStr">
        <is>
          <t>LINE-S03-PRE-20251107</t>
        </is>
      </c>
      <c r="W952" t="inlineStr">
        <is>
          <t>已关联</t>
        </is>
      </c>
      <c r="X952" t="inlineStr">
        <is>
          <t>按班次口径判断</t>
        </is>
      </c>
      <c r="Z952" t="inlineStr">
        <is>
          <t>否</t>
        </is>
      </c>
    </row>
    <row r="953">
      <c r="A953" t="inlineStr">
        <is>
          <t>SIM-STOP-00952</t>
        </is>
      </c>
      <c r="B953" t="inlineStr">
        <is>
          <t>STOP-PRE-00318</t>
        </is>
      </c>
      <c r="C953" t="inlineStr">
        <is>
          <t>LINE-S01-PRE-20251110</t>
        </is>
      </c>
      <c r="D953" t="inlineStr">
        <is>
          <t>SHIFT-PRE-20251110</t>
        </is>
      </c>
      <c r="E953" t="inlineStr">
        <is>
          <t>LINE-S01</t>
        </is>
      </c>
      <c r="F953" t="inlineStr">
        <is>
          <t>改善前</t>
        </is>
      </c>
      <c r="G953" s="57" t="n">
        <v>45971</v>
      </c>
      <c r="H953" t="inlineStr">
        <is>
          <t>智能终端系列</t>
        </is>
      </c>
      <c r="I953" t="inlineStr">
        <is>
          <t>KK250</t>
        </is>
      </c>
      <c r="J953" t="inlineStr">
        <is>
          <t>OPERATIONAL</t>
        </is>
      </c>
      <c r="K953" t="inlineStr">
        <is>
          <t>Planned - Included in OEE</t>
        </is>
      </c>
      <c r="L953" t="inlineStr">
        <is>
          <t>EXTRUDER PRESS</t>
        </is>
      </c>
      <c r="M953" t="inlineStr">
        <is>
          <t>主加工工位</t>
        </is>
      </c>
      <c r="N953" t="inlineStr">
        <is>
          <t>CLEANING</t>
        </is>
      </c>
      <c r="O953" s="59" t="n">
        <v>45971.51041666666</v>
      </c>
      <c r="P953" s="59" t="n">
        <v>45971.52097222222</v>
      </c>
      <c r="Q953" s="60" t="n">
        <v>15.2</v>
      </c>
      <c r="R953" s="60" t="n">
        <v>0.9923999999999999</v>
      </c>
      <c r="S953" t="inlineStr">
        <is>
          <t>团队模拟数据（基于公开单线数据派生）</t>
        </is>
      </c>
      <c r="T953" t="inlineStr">
        <is>
          <t>SIM-v2.2-20260807-20260804</t>
        </is>
      </c>
      <c r="U953" t="inlineStr">
        <is>
          <t>https://zenodo.org/records/17855209</t>
        </is>
      </c>
      <c r="V953" t="inlineStr">
        <is>
          <t>LINE-S01-PRE-20251110</t>
        </is>
      </c>
      <c r="W953" t="inlineStr">
        <is>
          <t>已关联</t>
        </is>
      </c>
      <c r="X953" t="inlineStr">
        <is>
          <t>按班次口径判断</t>
        </is>
      </c>
      <c r="Z953" t="inlineStr">
        <is>
          <t>否</t>
        </is>
      </c>
    </row>
    <row r="954">
      <c r="A954" t="inlineStr">
        <is>
          <t>SIM-STOP-00953</t>
        </is>
      </c>
      <c r="B954" t="inlineStr">
        <is>
          <t>STOP-PRE-00318</t>
        </is>
      </c>
      <c r="C954" t="inlineStr">
        <is>
          <t>LINE-S02-PRE-20251110</t>
        </is>
      </c>
      <c r="D954" t="inlineStr">
        <is>
          <t>SHIFT-PRE-20251110</t>
        </is>
      </c>
      <c r="E954" t="inlineStr">
        <is>
          <t>LINE-S02</t>
        </is>
      </c>
      <c r="F954" t="inlineStr">
        <is>
          <t>改善前</t>
        </is>
      </c>
      <c r="G954" s="57" t="n">
        <v>45971</v>
      </c>
      <c r="H954" t="inlineStr">
        <is>
          <t>视觉设备系列</t>
        </is>
      </c>
      <c r="I954" t="inlineStr">
        <is>
          <t>KK250</t>
        </is>
      </c>
      <c r="J954" t="inlineStr">
        <is>
          <t>OPERATIONAL</t>
        </is>
      </c>
      <c r="K954" t="inlineStr">
        <is>
          <t>Planned - Included in OEE</t>
        </is>
      </c>
      <c r="L954" t="inlineStr">
        <is>
          <t>EXTRUDER PRESS</t>
        </is>
      </c>
      <c r="M954" t="inlineStr">
        <is>
          <t>主加工工位</t>
        </is>
      </c>
      <c r="N954" t="inlineStr">
        <is>
          <t>CLEANING</t>
        </is>
      </c>
      <c r="O954" s="59" t="n">
        <v>45971.52430555555</v>
      </c>
      <c r="P954" s="59" t="n">
        <v>45971.535</v>
      </c>
      <c r="Q954" s="60" t="n">
        <v>15.4</v>
      </c>
      <c r="R954" s="60" t="n">
        <v>1.0087</v>
      </c>
      <c r="S954" t="inlineStr">
        <is>
          <t>团队模拟数据（基于公开单线数据派生）</t>
        </is>
      </c>
      <c r="T954" t="inlineStr">
        <is>
          <t>SIM-v2.2-20260807-20260804</t>
        </is>
      </c>
      <c r="U954" t="inlineStr">
        <is>
          <t>https://zenodo.org/records/17855209</t>
        </is>
      </c>
      <c r="V954" t="inlineStr">
        <is>
          <t>LINE-S02-PRE-20251110</t>
        </is>
      </c>
      <c r="W954" t="inlineStr">
        <is>
          <t>已关联</t>
        </is>
      </c>
      <c r="X954" t="inlineStr">
        <is>
          <t>按班次口径判断</t>
        </is>
      </c>
      <c r="Z954" t="inlineStr">
        <is>
          <t>否</t>
        </is>
      </c>
    </row>
    <row r="955">
      <c r="A955" t="inlineStr">
        <is>
          <t>SIM-STOP-00954</t>
        </is>
      </c>
      <c r="B955" t="inlineStr">
        <is>
          <t>STOP-PRE-00318</t>
        </is>
      </c>
      <c r="C955" t="inlineStr">
        <is>
          <t>LINE-S03-PRE-20251110</t>
        </is>
      </c>
      <c r="D955" t="inlineStr">
        <is>
          <t>SHIFT-PRE-20251110</t>
        </is>
      </c>
      <c r="E955" t="inlineStr">
        <is>
          <t>LINE-S03</t>
        </is>
      </c>
      <c r="F955" t="inlineStr">
        <is>
          <t>改善前</t>
        </is>
      </c>
      <c r="G955" s="57" t="n">
        <v>45971</v>
      </c>
      <c r="H955" t="inlineStr">
        <is>
          <t>音频模组系列</t>
        </is>
      </c>
      <c r="I955" t="inlineStr">
        <is>
          <t>KK250</t>
        </is>
      </c>
      <c r="J955" t="inlineStr">
        <is>
          <t>OPERATIONAL</t>
        </is>
      </c>
      <c r="K955" t="inlineStr">
        <is>
          <t>Planned - Included in OEE</t>
        </is>
      </c>
      <c r="L955" t="inlineStr">
        <is>
          <t>EXTRUDER PRESS</t>
        </is>
      </c>
      <c r="M955" t="inlineStr">
        <is>
          <t>主加工工位</t>
        </is>
      </c>
      <c r="N955" t="inlineStr">
        <is>
          <t>CLEANING</t>
        </is>
      </c>
      <c r="O955" s="59" t="n">
        <v>45971.53819444445</v>
      </c>
      <c r="P955" s="59" t="n">
        <v>45971.549375</v>
      </c>
      <c r="Q955" s="60" t="n">
        <v>16.1</v>
      </c>
      <c r="R955" s="60" t="n">
        <v>1.05</v>
      </c>
      <c r="S955" t="inlineStr">
        <is>
          <t>团队模拟数据（基于公开单线数据派生）</t>
        </is>
      </c>
      <c r="T955" t="inlineStr">
        <is>
          <t>SIM-v2.2-20260807-20260804</t>
        </is>
      </c>
      <c r="U955" t="inlineStr">
        <is>
          <t>https://zenodo.org/records/17855209</t>
        </is>
      </c>
      <c r="V955" t="inlineStr">
        <is>
          <t>LINE-S03-PRE-20251110</t>
        </is>
      </c>
      <c r="W955" t="inlineStr">
        <is>
          <t>已关联</t>
        </is>
      </c>
      <c r="X955" t="inlineStr">
        <is>
          <t>按班次口径判断</t>
        </is>
      </c>
      <c r="Z955" t="inlineStr">
        <is>
          <t>否</t>
        </is>
      </c>
    </row>
    <row r="956">
      <c r="A956" t="inlineStr">
        <is>
          <t>SIM-STOP-00955</t>
        </is>
      </c>
      <c r="B956" t="inlineStr">
        <is>
          <t>STOP-PRE-00319</t>
        </is>
      </c>
      <c r="C956" t="inlineStr">
        <is>
          <t>LINE-S01-PRE-20251110</t>
        </is>
      </c>
      <c r="D956" t="inlineStr">
        <is>
          <t>SHIFT-PRE-20251110</t>
        </is>
      </c>
      <c r="E956" t="inlineStr">
        <is>
          <t>LINE-S01</t>
        </is>
      </c>
      <c r="F956" t="inlineStr">
        <is>
          <t>改善前</t>
        </is>
      </c>
      <c r="G956" s="57" t="n">
        <v>45971</v>
      </c>
      <c r="H956" t="inlineStr">
        <is>
          <t>智能终端系列</t>
        </is>
      </c>
      <c r="I956" t="inlineStr">
        <is>
          <t>KK250</t>
        </is>
      </c>
      <c r="J956" t="inlineStr">
        <is>
          <t>FAILURE</t>
        </is>
      </c>
      <c r="K956" t="inlineStr">
        <is>
          <t>Unplanned</t>
        </is>
      </c>
      <c r="L956" t="inlineStr">
        <is>
          <t>SILO</t>
        </is>
      </c>
      <c r="M956" t="inlineStr">
        <is>
          <t>供料系统</t>
        </is>
      </c>
      <c r="N956" t="inlineStr">
        <is>
          <t>AUTOMATION FAILURE</t>
        </is>
      </c>
      <c r="O956" s="59" t="n">
        <v>45971.52430555555</v>
      </c>
      <c r="P956" s="59" t="n">
        <v>45971.530625</v>
      </c>
      <c r="Q956" s="60" t="n">
        <v>9.1</v>
      </c>
      <c r="R956" s="60" t="n">
        <v>0.8526</v>
      </c>
      <c r="S956" t="inlineStr">
        <is>
          <t>团队模拟数据（基于公开单线数据派生）</t>
        </is>
      </c>
      <c r="T956" t="inlineStr">
        <is>
          <t>SIM-v2.2-20260807-20260804</t>
        </is>
      </c>
      <c r="U956" t="inlineStr">
        <is>
          <t>https://zenodo.org/records/17855209</t>
        </is>
      </c>
      <c r="V956" t="inlineStr">
        <is>
          <t>LINE-S01-PRE-20251110</t>
        </is>
      </c>
      <c r="W956" t="inlineStr">
        <is>
          <t>已关联</t>
        </is>
      </c>
      <c r="X956" t="inlineStr">
        <is>
          <t>按班次口径判断</t>
        </is>
      </c>
      <c r="Z956" t="inlineStr">
        <is>
          <t>否</t>
        </is>
      </c>
    </row>
    <row r="957">
      <c r="A957" t="inlineStr">
        <is>
          <t>SIM-STOP-00956</t>
        </is>
      </c>
      <c r="B957" t="inlineStr">
        <is>
          <t>STOP-PRE-00319</t>
        </is>
      </c>
      <c r="C957" t="inlineStr">
        <is>
          <t>LINE-S02-PRE-20251110</t>
        </is>
      </c>
      <c r="D957" t="inlineStr">
        <is>
          <t>SHIFT-PRE-20251110</t>
        </is>
      </c>
      <c r="E957" t="inlineStr">
        <is>
          <t>LINE-S02</t>
        </is>
      </c>
      <c r="F957" t="inlineStr">
        <is>
          <t>改善前</t>
        </is>
      </c>
      <c r="G957" s="57" t="n">
        <v>45971</v>
      </c>
      <c r="H957" t="inlineStr">
        <is>
          <t>视觉设备系列</t>
        </is>
      </c>
      <c r="I957" t="inlineStr">
        <is>
          <t>KK250</t>
        </is>
      </c>
      <c r="J957" t="inlineStr">
        <is>
          <t>FAILURE</t>
        </is>
      </c>
      <c r="K957" t="inlineStr">
        <is>
          <t>Unplanned</t>
        </is>
      </c>
      <c r="L957" t="inlineStr">
        <is>
          <t>SILO</t>
        </is>
      </c>
      <c r="M957" t="inlineStr">
        <is>
          <t>供料系统</t>
        </is>
      </c>
      <c r="N957" t="inlineStr">
        <is>
          <t>AUTOMATION FAILURE</t>
        </is>
      </c>
      <c r="O957" s="59" t="n">
        <v>45971.53819444445</v>
      </c>
      <c r="P957" s="59" t="n">
        <v>45971.54847222222</v>
      </c>
      <c r="Q957" s="60" t="n">
        <v>14.8</v>
      </c>
      <c r="R957" s="60" t="n">
        <v>1.3875</v>
      </c>
      <c r="S957" t="inlineStr">
        <is>
          <t>团队模拟数据（基于公开单线数据派生）</t>
        </is>
      </c>
      <c r="T957" t="inlineStr">
        <is>
          <t>SIM-v2.2-20260807-20260804</t>
        </is>
      </c>
      <c r="U957" t="inlineStr">
        <is>
          <t>https://zenodo.org/records/17855209</t>
        </is>
      </c>
      <c r="V957" t="inlineStr">
        <is>
          <t>LINE-S02-PRE-20251110</t>
        </is>
      </c>
      <c r="W957" t="inlineStr">
        <is>
          <t>已关联</t>
        </is>
      </c>
      <c r="X957" t="inlineStr">
        <is>
          <t>按班次口径判断</t>
        </is>
      </c>
      <c r="Z957" t="inlineStr">
        <is>
          <t>否</t>
        </is>
      </c>
    </row>
    <row r="958">
      <c r="A958" t="inlineStr">
        <is>
          <t>SIM-STOP-00957</t>
        </is>
      </c>
      <c r="B958" t="inlineStr">
        <is>
          <t>STOP-PRE-00319</t>
        </is>
      </c>
      <c r="C958" t="inlineStr">
        <is>
          <t>LINE-S03-PRE-20251110</t>
        </is>
      </c>
      <c r="D958" t="inlineStr">
        <is>
          <t>SHIFT-PRE-20251110</t>
        </is>
      </c>
      <c r="E958" t="inlineStr">
        <is>
          <t>LINE-S03</t>
        </is>
      </c>
      <c r="F958" t="inlineStr">
        <is>
          <t>改善前</t>
        </is>
      </c>
      <c r="G958" s="57" t="n">
        <v>45971</v>
      </c>
      <c r="H958" t="inlineStr">
        <is>
          <t>音频模组系列</t>
        </is>
      </c>
      <c r="I958" t="inlineStr">
        <is>
          <t>KK250</t>
        </is>
      </c>
      <c r="J958" t="inlineStr">
        <is>
          <t>FAILURE</t>
        </is>
      </c>
      <c r="K958" t="inlineStr">
        <is>
          <t>Unplanned</t>
        </is>
      </c>
      <c r="L958" t="inlineStr">
        <is>
          <t>SILO</t>
        </is>
      </c>
      <c r="M958" t="inlineStr">
        <is>
          <t>供料系统</t>
        </is>
      </c>
      <c r="N958" t="inlineStr">
        <is>
          <t>AUTOMATION FAILURE</t>
        </is>
      </c>
      <c r="O958" s="59" t="n">
        <v>45971.55208333334</v>
      </c>
      <c r="P958" s="59" t="n">
        <v>45971.55923611111</v>
      </c>
      <c r="Q958" s="60" t="n">
        <v>10.3</v>
      </c>
      <c r="R958" s="60" t="n">
        <v>0.9637</v>
      </c>
      <c r="S958" t="inlineStr">
        <is>
          <t>团队模拟数据（基于公开单线数据派生）</t>
        </is>
      </c>
      <c r="T958" t="inlineStr">
        <is>
          <t>SIM-v2.2-20260807-20260804</t>
        </is>
      </c>
      <c r="U958" t="inlineStr">
        <is>
          <t>https://zenodo.org/records/17855209</t>
        </is>
      </c>
      <c r="V958" t="inlineStr">
        <is>
          <t>LINE-S03-PRE-20251110</t>
        </is>
      </c>
      <c r="W958" t="inlineStr">
        <is>
          <t>已关联</t>
        </is>
      </c>
      <c r="X958" t="inlineStr">
        <is>
          <t>按班次口径判断</t>
        </is>
      </c>
      <c r="Z958" t="inlineStr">
        <is>
          <t>否</t>
        </is>
      </c>
    </row>
    <row r="959">
      <c r="A959" t="inlineStr">
        <is>
          <t>SIM-STOP-00958</t>
        </is>
      </c>
      <c r="B959" t="inlineStr">
        <is>
          <t>STOP-PRE-00320</t>
        </is>
      </c>
      <c r="C959" t="inlineStr">
        <is>
          <t>LINE-S01-PRE-20251110</t>
        </is>
      </c>
      <c r="D959" t="inlineStr">
        <is>
          <t>SHIFT-PRE-20251110</t>
        </is>
      </c>
      <c r="E959" t="inlineStr">
        <is>
          <t>LINE-S01</t>
        </is>
      </c>
      <c r="F959" t="inlineStr">
        <is>
          <t>改善前</t>
        </is>
      </c>
      <c r="G959" s="57" t="n">
        <v>45971</v>
      </c>
      <c r="H959" t="inlineStr">
        <is>
          <t>智能终端系列</t>
        </is>
      </c>
      <c r="I959" t="inlineStr">
        <is>
          <t>KK250</t>
        </is>
      </c>
      <c r="J959" t="inlineStr">
        <is>
          <t>SETUPS-CHANGEOVERS</t>
        </is>
      </c>
      <c r="K959" t="inlineStr">
        <is>
          <t>Unplanned</t>
        </is>
      </c>
      <c r="L959" t="inlineStr">
        <is>
          <t>BOX FEEDERS</t>
        </is>
      </c>
      <c r="M959" t="inlineStr">
        <is>
          <t>供料系统</t>
        </is>
      </c>
      <c r="N959" t="inlineStr">
        <is>
          <t>OTHER CALIBRATION</t>
        </is>
      </c>
      <c r="O959" s="59" t="n">
        <v>45971.56597222222</v>
      </c>
      <c r="P959" s="59" t="n">
        <v>45971.59194444444</v>
      </c>
      <c r="Q959" s="60" t="n">
        <v>37.4</v>
      </c>
      <c r="R959" s="60" t="n">
        <v>0.8869</v>
      </c>
      <c r="S959" t="inlineStr">
        <is>
          <t>团队模拟数据（基于公开单线数据派生）</t>
        </is>
      </c>
      <c r="T959" t="inlineStr">
        <is>
          <t>SIM-v2.2-20260807-20260804</t>
        </is>
      </c>
      <c r="U959" t="inlineStr">
        <is>
          <t>https://zenodo.org/records/17855209</t>
        </is>
      </c>
      <c r="V959" t="inlineStr">
        <is>
          <t>LINE-S01-PRE-20251110</t>
        </is>
      </c>
      <c r="W959" t="inlineStr">
        <is>
          <t>已关联</t>
        </is>
      </c>
      <c r="X959" t="inlineStr">
        <is>
          <t>按班次口径判断</t>
        </is>
      </c>
      <c r="Z959" t="inlineStr">
        <is>
          <t>是</t>
        </is>
      </c>
      <c r="AA959">
        <f>IFERROR(VLOOKUP(N959,'18_换产标准_模拟'!$B$2:$F$4,3,FALSE),"")</f>
        <v/>
      </c>
      <c r="AB959">
        <f>IFERROR(MAX(Q959-AA959,0),"")</f>
        <v/>
      </c>
      <c r="AC959">
        <f>IFERROR(IF(AB959=0,"达标",IF(AB959&lt;=VLOOKUP(N959,'18_换产标准_模拟'!$B$2:$F$4,4,FALSE)-VLOOKUP(N959,'18_换产标准_模拟'!$B$2:$F$4,3,FALSE),"轻微超时",IF(AB959&lt;=VLOOKUP(N959,'18_换产标准_模拟'!$B$2:$F$4,5,FALSE)-VLOOKUP(N959,'18_换产标准_模拟'!$B$2:$F$4,3,FALSE),"超时","严重超时"))),"")</f>
        <v/>
      </c>
      <c r="AD959">
        <f>IFERROR(INDEX('18_换产标准_模拟'!$A$2:$A$4,MATCH(N959,'18_换产标准_模拟'!$B$2:$B$4,0)),"")</f>
        <v/>
      </c>
      <c r="AE959" t="inlineStr">
        <is>
          <t>团队模拟数据</t>
        </is>
      </c>
    </row>
    <row r="960">
      <c r="A960" t="inlineStr">
        <is>
          <t>SIM-STOP-00959</t>
        </is>
      </c>
      <c r="B960" t="inlineStr">
        <is>
          <t>STOP-PRE-00320</t>
        </is>
      </c>
      <c r="C960" t="inlineStr">
        <is>
          <t>LINE-S02-PRE-20251110</t>
        </is>
      </c>
      <c r="D960" t="inlineStr">
        <is>
          <t>SHIFT-PRE-20251110</t>
        </is>
      </c>
      <c r="E960" t="inlineStr">
        <is>
          <t>LINE-S02</t>
        </is>
      </c>
      <c r="F960" t="inlineStr">
        <is>
          <t>改善前</t>
        </is>
      </c>
      <c r="G960" s="57" t="n">
        <v>45971</v>
      </c>
      <c r="H960" t="inlineStr">
        <is>
          <t>视觉设备系列</t>
        </is>
      </c>
      <c r="I960" t="inlineStr">
        <is>
          <t>KK250</t>
        </is>
      </c>
      <c r="J960" t="inlineStr">
        <is>
          <t>SETUPS-CHANGEOVERS</t>
        </is>
      </c>
      <c r="K960" t="inlineStr">
        <is>
          <t>Unplanned</t>
        </is>
      </c>
      <c r="L960" t="inlineStr">
        <is>
          <t>BOX FEEDERS</t>
        </is>
      </c>
      <c r="M960" t="inlineStr">
        <is>
          <t>供料系统</t>
        </is>
      </c>
      <c r="N960" t="inlineStr">
        <is>
          <t>OTHER CALIBRATION</t>
        </is>
      </c>
      <c r="O960" s="59" t="n">
        <v>45971.57986111111</v>
      </c>
      <c r="P960" s="59" t="n">
        <v>45971.61791666667</v>
      </c>
      <c r="Q960" s="60" t="n">
        <v>54.8</v>
      </c>
      <c r="R960" s="60" t="n">
        <v>1.2975</v>
      </c>
      <c r="S960" t="inlineStr">
        <is>
          <t>团队模拟数据（基于公开单线数据派生）</t>
        </is>
      </c>
      <c r="T960" t="inlineStr">
        <is>
          <t>SIM-v2.2-20260807-20260804</t>
        </is>
      </c>
      <c r="U960" t="inlineStr">
        <is>
          <t>https://zenodo.org/records/17855209</t>
        </is>
      </c>
      <c r="V960" t="inlineStr">
        <is>
          <t>LINE-S02-PRE-20251110</t>
        </is>
      </c>
      <c r="W960" t="inlineStr">
        <is>
          <t>已关联</t>
        </is>
      </c>
      <c r="X960" t="inlineStr">
        <is>
          <t>按班次口径判断</t>
        </is>
      </c>
      <c r="Z960" t="inlineStr">
        <is>
          <t>是</t>
        </is>
      </c>
      <c r="AA960">
        <f>IFERROR(VLOOKUP(N960,'18_换产标准_模拟'!$B$2:$F$4,3,FALSE),"")</f>
        <v/>
      </c>
      <c r="AB960">
        <f>IFERROR(MAX(Q960-AA960,0),"")</f>
        <v/>
      </c>
      <c r="AC960">
        <f>IFERROR(IF(AB960=0,"达标",IF(AB960&lt;=VLOOKUP(N960,'18_换产标准_模拟'!$B$2:$F$4,4,FALSE)-VLOOKUP(N960,'18_换产标准_模拟'!$B$2:$F$4,3,FALSE),"轻微超时",IF(AB960&lt;=VLOOKUP(N960,'18_换产标准_模拟'!$B$2:$F$4,5,FALSE)-VLOOKUP(N960,'18_换产标准_模拟'!$B$2:$F$4,3,FALSE),"超时","严重超时"))),"")</f>
        <v/>
      </c>
      <c r="AD960">
        <f>IFERROR(INDEX('18_换产标准_模拟'!$A$2:$A$4,MATCH(N960,'18_换产标准_模拟'!$B$2:$B$4,0)),"")</f>
        <v/>
      </c>
      <c r="AE960" t="inlineStr">
        <is>
          <t>团队模拟数据</t>
        </is>
      </c>
    </row>
    <row r="961">
      <c r="A961" t="inlineStr">
        <is>
          <t>SIM-STOP-00960</t>
        </is>
      </c>
      <c r="B961" t="inlineStr">
        <is>
          <t>STOP-PRE-00320</t>
        </is>
      </c>
      <c r="C961" t="inlineStr">
        <is>
          <t>LINE-S03-PRE-20251110</t>
        </is>
      </c>
      <c r="D961" t="inlineStr">
        <is>
          <t>SHIFT-PRE-20251110</t>
        </is>
      </c>
      <c r="E961" t="inlineStr">
        <is>
          <t>LINE-S03</t>
        </is>
      </c>
      <c r="F961" t="inlineStr">
        <is>
          <t>改善前</t>
        </is>
      </c>
      <c r="G961" s="57" t="n">
        <v>45971</v>
      </c>
      <c r="H961" t="inlineStr">
        <is>
          <t>音频模组系列</t>
        </is>
      </c>
      <c r="I961" t="inlineStr">
        <is>
          <t>KK250</t>
        </is>
      </c>
      <c r="J961" t="inlineStr">
        <is>
          <t>SETUPS-CHANGEOVERS</t>
        </is>
      </c>
      <c r="K961" t="inlineStr">
        <is>
          <t>Unplanned</t>
        </is>
      </c>
      <c r="L961" t="inlineStr">
        <is>
          <t>BOX FEEDERS</t>
        </is>
      </c>
      <c r="M961" t="inlineStr">
        <is>
          <t>供料系统</t>
        </is>
      </c>
      <c r="N961" t="inlineStr">
        <is>
          <t>OTHER CALIBRATION</t>
        </is>
      </c>
      <c r="O961" s="59" t="n">
        <v>45971.59375</v>
      </c>
      <c r="P961" s="59" t="n">
        <v>45971.623125</v>
      </c>
      <c r="Q961" s="60" t="n">
        <v>42.3</v>
      </c>
      <c r="R961" s="60" t="n">
        <v>1.0018</v>
      </c>
      <c r="S961" t="inlineStr">
        <is>
          <t>团队模拟数据（基于公开单线数据派生）</t>
        </is>
      </c>
      <c r="T961" t="inlineStr">
        <is>
          <t>SIM-v2.2-20260807-20260804</t>
        </is>
      </c>
      <c r="U961" t="inlineStr">
        <is>
          <t>https://zenodo.org/records/17855209</t>
        </is>
      </c>
      <c r="V961" t="inlineStr">
        <is>
          <t>LINE-S03-PRE-20251110</t>
        </is>
      </c>
      <c r="W961" t="inlineStr">
        <is>
          <t>已关联</t>
        </is>
      </c>
      <c r="X961" t="inlineStr">
        <is>
          <t>按班次口径判断</t>
        </is>
      </c>
      <c r="Z961" t="inlineStr">
        <is>
          <t>是</t>
        </is>
      </c>
      <c r="AA961">
        <f>IFERROR(VLOOKUP(N961,'18_换产标准_模拟'!$B$2:$F$4,3,FALSE),"")</f>
        <v/>
      </c>
      <c r="AB961">
        <f>IFERROR(MAX(Q961-AA961,0),"")</f>
        <v/>
      </c>
      <c r="AC961">
        <f>IFERROR(IF(AB961=0,"达标",IF(AB961&lt;=VLOOKUP(N961,'18_换产标准_模拟'!$B$2:$F$4,4,FALSE)-VLOOKUP(N961,'18_换产标准_模拟'!$B$2:$F$4,3,FALSE),"轻微超时",IF(AB961&lt;=VLOOKUP(N961,'18_换产标准_模拟'!$B$2:$F$4,5,FALSE)-VLOOKUP(N961,'18_换产标准_模拟'!$B$2:$F$4,3,FALSE),"超时","严重超时"))),"")</f>
        <v/>
      </c>
      <c r="AD961">
        <f>IFERROR(INDEX('18_换产标准_模拟'!$A$2:$A$4,MATCH(N961,'18_换产标准_模拟'!$B$2:$B$4,0)),"")</f>
        <v/>
      </c>
      <c r="AE961" t="inlineStr">
        <is>
          <t>团队模拟数据</t>
        </is>
      </c>
    </row>
    <row r="962">
      <c r="A962" t="inlineStr">
        <is>
          <t>SIM-STOP-00961</t>
        </is>
      </c>
      <c r="B962" t="inlineStr">
        <is>
          <t>STOP-PRE-00321</t>
        </is>
      </c>
      <c r="C962" t="inlineStr">
        <is>
          <t>LINE-S01-PRE-20251110</t>
        </is>
      </c>
      <c r="D962" t="inlineStr">
        <is>
          <t>SHIFT-PRE-20251110</t>
        </is>
      </c>
      <c r="E962" t="inlineStr">
        <is>
          <t>LINE-S01</t>
        </is>
      </c>
      <c r="F962" t="inlineStr">
        <is>
          <t>改善前</t>
        </is>
      </c>
      <c r="G962" s="57" t="n">
        <v>45971</v>
      </c>
      <c r="H962" t="inlineStr">
        <is>
          <t>智能终端系列</t>
        </is>
      </c>
      <c r="I962" t="inlineStr">
        <is>
          <t>KK200-1</t>
        </is>
      </c>
      <c r="J962" t="inlineStr">
        <is>
          <t>SETUPS-CHANGEOVERS</t>
        </is>
      </c>
      <c r="K962" t="inlineStr">
        <is>
          <t>Planned - Included in OEE</t>
        </is>
      </c>
      <c r="L962" t="inlineStr">
        <is>
          <t>EXTRUDER PRESS</t>
        </is>
      </c>
      <c r="M962" t="inlineStr">
        <is>
          <t>主加工工位</t>
        </is>
      </c>
      <c r="N962" t="inlineStr">
        <is>
          <t>MATERIAL CHANGEOVER</t>
        </is>
      </c>
      <c r="O962" s="59" t="n">
        <v>45971.61805555555</v>
      </c>
      <c r="P962" s="59" t="n">
        <v>45971.62625</v>
      </c>
      <c r="Q962" s="60" t="n">
        <v>11.8</v>
      </c>
      <c r="R962" s="60" t="n">
        <v>1.0031</v>
      </c>
      <c r="S962" t="inlineStr">
        <is>
          <t>团队模拟数据（基于公开单线数据派生）</t>
        </is>
      </c>
      <c r="T962" t="inlineStr">
        <is>
          <t>SIM-v2.2-20260807-20260804</t>
        </is>
      </c>
      <c r="U962" t="inlineStr">
        <is>
          <t>https://zenodo.org/records/17855209</t>
        </is>
      </c>
      <c r="V962" t="inlineStr">
        <is>
          <t>LINE-S01-PRE-20251110</t>
        </is>
      </c>
      <c r="W962" t="inlineStr">
        <is>
          <t>已关联</t>
        </is>
      </c>
      <c r="X962" t="inlineStr">
        <is>
          <t>按班次口径判断</t>
        </is>
      </c>
      <c r="Z962" t="inlineStr">
        <is>
          <t>是</t>
        </is>
      </c>
      <c r="AA962">
        <f>IFERROR(VLOOKUP(N962,'18_换产标准_模拟'!$B$2:$F$4,3,FALSE),"")</f>
        <v/>
      </c>
      <c r="AB962">
        <f>IFERROR(MAX(Q962-AA962,0),"")</f>
        <v/>
      </c>
      <c r="AC962">
        <f>IFERROR(IF(AB962=0,"达标",IF(AB962&lt;=VLOOKUP(N962,'18_换产标准_模拟'!$B$2:$F$4,4,FALSE)-VLOOKUP(N962,'18_换产标准_模拟'!$B$2:$F$4,3,FALSE),"轻微超时",IF(AB962&lt;=VLOOKUP(N962,'18_换产标准_模拟'!$B$2:$F$4,5,FALSE)-VLOOKUP(N962,'18_换产标准_模拟'!$B$2:$F$4,3,FALSE),"超时","严重超时"))),"")</f>
        <v/>
      </c>
      <c r="AD962">
        <f>IFERROR(INDEX('18_换产标准_模拟'!$A$2:$A$4,MATCH(N962,'18_换产标准_模拟'!$B$2:$B$4,0)),"")</f>
        <v/>
      </c>
      <c r="AE962" t="inlineStr">
        <is>
          <t>团队模拟数据</t>
        </is>
      </c>
    </row>
    <row r="963">
      <c r="A963" t="inlineStr">
        <is>
          <t>SIM-STOP-00962</t>
        </is>
      </c>
      <c r="B963" t="inlineStr">
        <is>
          <t>STOP-PRE-00321</t>
        </is>
      </c>
      <c r="C963" t="inlineStr">
        <is>
          <t>LINE-S02-PRE-20251110</t>
        </is>
      </c>
      <c r="D963" t="inlineStr">
        <is>
          <t>SHIFT-PRE-20251110</t>
        </is>
      </c>
      <c r="E963" t="inlineStr">
        <is>
          <t>LINE-S02</t>
        </is>
      </c>
      <c r="F963" t="inlineStr">
        <is>
          <t>改善前</t>
        </is>
      </c>
      <c r="G963" s="57" t="n">
        <v>45971</v>
      </c>
      <c r="H963" t="inlineStr">
        <is>
          <t>视觉设备系列</t>
        </is>
      </c>
      <c r="I963" t="inlineStr">
        <is>
          <t>KK200-1</t>
        </is>
      </c>
      <c r="J963" t="inlineStr">
        <is>
          <t>SETUPS-CHANGEOVERS</t>
        </is>
      </c>
      <c r="K963" t="inlineStr">
        <is>
          <t>Planned - Included in OEE</t>
        </is>
      </c>
      <c r="L963" t="inlineStr">
        <is>
          <t>EXTRUDER PRESS</t>
        </is>
      </c>
      <c r="M963" t="inlineStr">
        <is>
          <t>主加工工位</t>
        </is>
      </c>
      <c r="N963" t="inlineStr">
        <is>
          <t>MATERIAL CHANGEOVER</t>
        </is>
      </c>
      <c r="O963" s="59" t="n">
        <v>45971.63194444445</v>
      </c>
      <c r="P963" s="59" t="n">
        <v>45971.64027777778</v>
      </c>
      <c r="Q963" s="60" t="n">
        <v>12</v>
      </c>
      <c r="R963" s="60" t="n">
        <v>1.02</v>
      </c>
      <c r="S963" t="inlineStr">
        <is>
          <t>团队模拟数据（基于公开单线数据派生）</t>
        </is>
      </c>
      <c r="T963" t="inlineStr">
        <is>
          <t>SIM-v2.2-20260807-20260804</t>
        </is>
      </c>
      <c r="U963" t="inlineStr">
        <is>
          <t>https://zenodo.org/records/17855209</t>
        </is>
      </c>
      <c r="V963" t="inlineStr">
        <is>
          <t>LINE-S02-PRE-20251110</t>
        </is>
      </c>
      <c r="W963" t="inlineStr">
        <is>
          <t>已关联</t>
        </is>
      </c>
      <c r="X963" t="inlineStr">
        <is>
          <t>按班次口径判断</t>
        </is>
      </c>
      <c r="Z963" t="inlineStr">
        <is>
          <t>是</t>
        </is>
      </c>
      <c r="AA963">
        <f>IFERROR(VLOOKUP(N963,'18_换产标准_模拟'!$B$2:$F$4,3,FALSE),"")</f>
        <v/>
      </c>
      <c r="AB963">
        <f>IFERROR(MAX(Q963-AA963,0),"")</f>
        <v/>
      </c>
      <c r="AC963">
        <f>IFERROR(IF(AB963=0,"达标",IF(AB963&lt;=VLOOKUP(N963,'18_换产标准_模拟'!$B$2:$F$4,4,FALSE)-VLOOKUP(N963,'18_换产标准_模拟'!$B$2:$F$4,3,FALSE),"轻微超时",IF(AB963&lt;=VLOOKUP(N963,'18_换产标准_模拟'!$B$2:$F$4,5,FALSE)-VLOOKUP(N963,'18_换产标准_模拟'!$B$2:$F$4,3,FALSE),"超时","严重超时"))),"")</f>
        <v/>
      </c>
      <c r="AD963">
        <f>IFERROR(INDEX('18_换产标准_模拟'!$A$2:$A$4,MATCH(N963,'18_换产标准_模拟'!$B$2:$B$4,0)),"")</f>
        <v/>
      </c>
      <c r="AE963" t="inlineStr">
        <is>
          <t>团队模拟数据</t>
        </is>
      </c>
    </row>
    <row r="964">
      <c r="A964" t="inlineStr">
        <is>
          <t>SIM-STOP-00963</t>
        </is>
      </c>
      <c r="B964" t="inlineStr">
        <is>
          <t>STOP-PRE-00321</t>
        </is>
      </c>
      <c r="C964" t="inlineStr">
        <is>
          <t>LINE-S03-PRE-20251110</t>
        </is>
      </c>
      <c r="D964" t="inlineStr">
        <is>
          <t>SHIFT-PRE-20251110</t>
        </is>
      </c>
      <c r="E964" t="inlineStr">
        <is>
          <t>LINE-S03</t>
        </is>
      </c>
      <c r="F964" t="inlineStr">
        <is>
          <t>改善前</t>
        </is>
      </c>
      <c r="G964" s="57" t="n">
        <v>45971</v>
      </c>
      <c r="H964" t="inlineStr">
        <is>
          <t>音频模组系列</t>
        </is>
      </c>
      <c r="I964" t="inlineStr">
        <is>
          <t>KK200-1</t>
        </is>
      </c>
      <c r="J964" t="inlineStr">
        <is>
          <t>SETUPS-CHANGEOVERS</t>
        </is>
      </c>
      <c r="K964" t="inlineStr">
        <is>
          <t>Planned - Included in OEE</t>
        </is>
      </c>
      <c r="L964" t="inlineStr">
        <is>
          <t>EXTRUDER PRESS</t>
        </is>
      </c>
      <c r="M964" t="inlineStr">
        <is>
          <t>主加工工位</t>
        </is>
      </c>
      <c r="N964" t="inlineStr">
        <is>
          <t>MATERIAL CHANGEOVER</t>
        </is>
      </c>
      <c r="O964" s="59" t="n">
        <v>45971.64583333334</v>
      </c>
      <c r="P964" s="59" t="n">
        <v>45971.65368055556</v>
      </c>
      <c r="Q964" s="60" t="n">
        <v>11.3</v>
      </c>
      <c r="R964" s="60" t="n">
        <v>0.9556</v>
      </c>
      <c r="S964" t="inlineStr">
        <is>
          <t>团队模拟数据（基于公开单线数据派生）</t>
        </is>
      </c>
      <c r="T964" t="inlineStr">
        <is>
          <t>SIM-v2.2-20260807-20260804</t>
        </is>
      </c>
      <c r="U964" t="inlineStr">
        <is>
          <t>https://zenodo.org/records/17855209</t>
        </is>
      </c>
      <c r="V964" t="inlineStr">
        <is>
          <t>LINE-S03-PRE-20251110</t>
        </is>
      </c>
      <c r="W964" t="inlineStr">
        <is>
          <t>已关联</t>
        </is>
      </c>
      <c r="X964" t="inlineStr">
        <is>
          <t>按班次口径判断</t>
        </is>
      </c>
      <c r="Z964" t="inlineStr">
        <is>
          <t>是</t>
        </is>
      </c>
      <c r="AA964">
        <f>IFERROR(VLOOKUP(N964,'18_换产标准_模拟'!$B$2:$F$4,3,FALSE),"")</f>
        <v/>
      </c>
      <c r="AB964">
        <f>IFERROR(MAX(Q964-AA964,0),"")</f>
        <v/>
      </c>
      <c r="AC964">
        <f>IFERROR(IF(AB964=0,"达标",IF(AB964&lt;=VLOOKUP(N964,'18_换产标准_模拟'!$B$2:$F$4,4,FALSE)-VLOOKUP(N964,'18_换产标准_模拟'!$B$2:$F$4,3,FALSE),"轻微超时",IF(AB964&lt;=VLOOKUP(N964,'18_换产标准_模拟'!$B$2:$F$4,5,FALSE)-VLOOKUP(N964,'18_换产标准_模拟'!$B$2:$F$4,3,FALSE),"超时","严重超时"))),"")</f>
        <v/>
      </c>
      <c r="AD964">
        <f>IFERROR(INDEX('18_换产标准_模拟'!$A$2:$A$4,MATCH(N964,'18_换产标准_模拟'!$B$2:$B$4,0)),"")</f>
        <v/>
      </c>
      <c r="AE964" t="inlineStr">
        <is>
          <t>团队模拟数据</t>
        </is>
      </c>
    </row>
    <row r="965">
      <c r="A965" t="inlineStr">
        <is>
          <t>SIM-STOP-00964</t>
        </is>
      </c>
      <c r="B965" t="inlineStr">
        <is>
          <t>STOP-PRE-00322</t>
        </is>
      </c>
      <c r="C965" t="inlineStr">
        <is>
          <t>LINE-S01-PRE-20251110</t>
        </is>
      </c>
      <c r="D965" t="inlineStr">
        <is>
          <t>SHIFT-PRE-20251110</t>
        </is>
      </c>
      <c r="E965" t="inlineStr">
        <is>
          <t>LINE-S01</t>
        </is>
      </c>
      <c r="F965" t="inlineStr">
        <is>
          <t>改善前</t>
        </is>
      </c>
      <c r="G965" s="57" t="n">
        <v>45971</v>
      </c>
      <c r="H965" t="inlineStr">
        <is>
          <t>智能终端系列</t>
        </is>
      </c>
      <c r="I965" t="inlineStr">
        <is>
          <t>KK200-1</t>
        </is>
      </c>
      <c r="J965" t="inlineStr">
        <is>
          <t>FAILURE</t>
        </is>
      </c>
      <c r="K965" t="inlineStr">
        <is>
          <t>Unplanned</t>
        </is>
      </c>
      <c r="L965" t="inlineStr">
        <is>
          <t>DRYER</t>
        </is>
      </c>
      <c r="M965" t="inlineStr">
        <is>
          <t>烘干/固化工位</t>
        </is>
      </c>
      <c r="N965" t="inlineStr">
        <is>
          <t>AUTOMATION FAILURE</t>
        </is>
      </c>
      <c r="O965" s="59" t="n">
        <v>45971.70069444444</v>
      </c>
      <c r="P965" s="59" t="n">
        <v>45971.70361111111</v>
      </c>
      <c r="Q965" s="60" t="n">
        <v>4.2</v>
      </c>
      <c r="R965" s="60" t="n">
        <v>0.8624000000000001</v>
      </c>
      <c r="S965" t="inlineStr">
        <is>
          <t>团队模拟数据（基于公开单线数据派生）</t>
        </is>
      </c>
      <c r="T965" t="inlineStr">
        <is>
          <t>SIM-v2.2-20260807-20260804</t>
        </is>
      </c>
      <c r="U965" t="inlineStr">
        <is>
          <t>https://zenodo.org/records/17855209</t>
        </is>
      </c>
      <c r="V965" t="inlineStr">
        <is>
          <t>LINE-S01-PRE-20251110</t>
        </is>
      </c>
      <c r="W965" t="inlineStr">
        <is>
          <t>已关联</t>
        </is>
      </c>
      <c r="X965" t="inlineStr">
        <is>
          <t>按班次口径判断</t>
        </is>
      </c>
      <c r="Z965" t="inlineStr">
        <is>
          <t>否</t>
        </is>
      </c>
    </row>
    <row r="966">
      <c r="A966" t="inlineStr">
        <is>
          <t>SIM-STOP-00965</t>
        </is>
      </c>
      <c r="B966" t="inlineStr">
        <is>
          <t>STOP-PRE-00322</t>
        </is>
      </c>
      <c r="C966" t="inlineStr">
        <is>
          <t>LINE-S02-PRE-20251110</t>
        </is>
      </c>
      <c r="D966" t="inlineStr">
        <is>
          <t>SHIFT-PRE-20251110</t>
        </is>
      </c>
      <c r="E966" t="inlineStr">
        <is>
          <t>LINE-S02</t>
        </is>
      </c>
      <c r="F966" t="inlineStr">
        <is>
          <t>改善前</t>
        </is>
      </c>
      <c r="G966" s="57" t="n">
        <v>45971</v>
      </c>
      <c r="H966" t="inlineStr">
        <is>
          <t>视觉设备系列</t>
        </is>
      </c>
      <c r="I966" t="inlineStr">
        <is>
          <t>KK200-1</t>
        </is>
      </c>
      <c r="J966" t="inlineStr">
        <is>
          <t>FAILURE</t>
        </is>
      </c>
      <c r="K966" t="inlineStr">
        <is>
          <t>Unplanned</t>
        </is>
      </c>
      <c r="L966" t="inlineStr">
        <is>
          <t>DRYER</t>
        </is>
      </c>
      <c r="M966" t="inlineStr">
        <is>
          <t>烘干/固化工位</t>
        </is>
      </c>
      <c r="N966" t="inlineStr">
        <is>
          <t>AUTOMATION FAILURE</t>
        </is>
      </c>
      <c r="O966" s="59" t="n">
        <v>45971.71458333333</v>
      </c>
      <c r="P966" s="59" t="n">
        <v>45971.719375</v>
      </c>
      <c r="Q966" s="60" t="n">
        <v>6.9</v>
      </c>
      <c r="R966" s="60" t="n">
        <v>1.4025</v>
      </c>
      <c r="S966" t="inlineStr">
        <is>
          <t>团队模拟数据（基于公开单线数据派生）</t>
        </is>
      </c>
      <c r="T966" t="inlineStr">
        <is>
          <t>SIM-v2.2-20260807-20260804</t>
        </is>
      </c>
      <c r="U966" t="inlineStr">
        <is>
          <t>https://zenodo.org/records/17855209</t>
        </is>
      </c>
      <c r="V966" t="inlineStr">
        <is>
          <t>LINE-S02-PRE-20251110</t>
        </is>
      </c>
      <c r="W966" t="inlineStr">
        <is>
          <t>已关联</t>
        </is>
      </c>
      <c r="X966" t="inlineStr">
        <is>
          <t>按班次口径判断</t>
        </is>
      </c>
      <c r="Z966" t="inlineStr">
        <is>
          <t>否</t>
        </is>
      </c>
    </row>
    <row r="967">
      <c r="A967" t="inlineStr">
        <is>
          <t>SIM-STOP-00966</t>
        </is>
      </c>
      <c r="B967" t="inlineStr">
        <is>
          <t>STOP-PRE-00322</t>
        </is>
      </c>
      <c r="C967" t="inlineStr">
        <is>
          <t>LINE-S03-PRE-20251110</t>
        </is>
      </c>
      <c r="D967" t="inlineStr">
        <is>
          <t>SHIFT-PRE-20251110</t>
        </is>
      </c>
      <c r="E967" t="inlineStr">
        <is>
          <t>LINE-S03</t>
        </is>
      </c>
      <c r="F967" t="inlineStr">
        <is>
          <t>改善前</t>
        </is>
      </c>
      <c r="G967" s="57" t="n">
        <v>45971</v>
      </c>
      <c r="H967" t="inlineStr">
        <is>
          <t>音频模组系列</t>
        </is>
      </c>
      <c r="I967" t="inlineStr">
        <is>
          <t>KK200-1</t>
        </is>
      </c>
      <c r="J967" t="inlineStr">
        <is>
          <t>FAILURE</t>
        </is>
      </c>
      <c r="K967" t="inlineStr">
        <is>
          <t>Unplanned</t>
        </is>
      </c>
      <c r="L967" t="inlineStr">
        <is>
          <t>DRYER</t>
        </is>
      </c>
      <c r="M967" t="inlineStr">
        <is>
          <t>烘干/固化工位</t>
        </is>
      </c>
      <c r="N967" t="inlineStr">
        <is>
          <t>AUTOMATION FAILURE</t>
        </is>
      </c>
      <c r="O967" s="59" t="n">
        <v>45971.72847222222</v>
      </c>
      <c r="P967" s="59" t="n">
        <v>45971.73180555556</v>
      </c>
      <c r="Q967" s="60" t="n">
        <v>4.8</v>
      </c>
      <c r="R967" s="60" t="n">
        <v>0.9746</v>
      </c>
      <c r="S967" t="inlineStr">
        <is>
          <t>团队模拟数据（基于公开单线数据派生）</t>
        </is>
      </c>
      <c r="T967" t="inlineStr">
        <is>
          <t>SIM-v2.2-20260807-20260804</t>
        </is>
      </c>
      <c r="U967" t="inlineStr">
        <is>
          <t>https://zenodo.org/records/17855209</t>
        </is>
      </c>
      <c r="V967" t="inlineStr">
        <is>
          <t>LINE-S03-PRE-20251110</t>
        </is>
      </c>
      <c r="W967" t="inlineStr">
        <is>
          <t>已关联</t>
        </is>
      </c>
      <c r="X967" t="inlineStr">
        <is>
          <t>按班次口径判断</t>
        </is>
      </c>
      <c r="Z967" t="inlineStr">
        <is>
          <t>否</t>
        </is>
      </c>
    </row>
    <row r="968">
      <c r="A968" t="inlineStr">
        <is>
          <t>SIM-STOP-00967</t>
        </is>
      </c>
      <c r="B968" t="inlineStr">
        <is>
          <t>STOP-PRE-00323</t>
        </is>
      </c>
      <c r="C968" t="inlineStr">
        <is>
          <t>LINE-S01-PRE-20251110</t>
        </is>
      </c>
      <c r="D968" t="inlineStr">
        <is>
          <t>SHIFT-PRE-20251110</t>
        </is>
      </c>
      <c r="E968" t="inlineStr">
        <is>
          <t>LINE-S01</t>
        </is>
      </c>
      <c r="F968" t="inlineStr">
        <is>
          <t>改善前</t>
        </is>
      </c>
      <c r="G968" s="57" t="n">
        <v>45971</v>
      </c>
      <c r="H968" t="inlineStr">
        <is>
          <t>智能终端系列</t>
        </is>
      </c>
      <c r="I968" t="inlineStr">
        <is>
          <t>KK200-1</t>
        </is>
      </c>
      <c r="J968" t="inlineStr">
        <is>
          <t>FAILURE</t>
        </is>
      </c>
      <c r="K968" t="inlineStr">
        <is>
          <t>Unplanned</t>
        </is>
      </c>
      <c r="L968" t="inlineStr">
        <is>
          <t>HYDRAULIC ELEVATOR (LOADING)</t>
        </is>
      </c>
      <c r="M968" t="inlineStr">
        <is>
          <t>输送系统</t>
        </is>
      </c>
      <c r="N968" t="inlineStr">
        <is>
          <t>MECHANICAL FAILURE</t>
        </is>
      </c>
      <c r="O968" s="59" t="n">
        <v>45971.74444444444</v>
      </c>
      <c r="P968" s="59" t="n">
        <v>45971.74701388889</v>
      </c>
      <c r="Q968" s="60" t="n">
        <v>3.7</v>
      </c>
      <c r="R968" s="60" t="n">
        <v>0.8967000000000001</v>
      </c>
      <c r="S968" t="inlineStr">
        <is>
          <t>团队模拟数据（基于公开单线数据派生）</t>
        </is>
      </c>
      <c r="T968" t="inlineStr">
        <is>
          <t>SIM-v2.2-20260807-20260804</t>
        </is>
      </c>
      <c r="U968" t="inlineStr">
        <is>
          <t>https://zenodo.org/records/17855209</t>
        </is>
      </c>
      <c r="V968" t="inlineStr">
        <is>
          <t>LINE-S01-PRE-20251110</t>
        </is>
      </c>
      <c r="W968" t="inlineStr">
        <is>
          <t>已关联</t>
        </is>
      </c>
      <c r="X968" t="inlineStr">
        <is>
          <t>按班次口径判断</t>
        </is>
      </c>
      <c r="Z968" t="inlineStr">
        <is>
          <t>否</t>
        </is>
      </c>
    </row>
    <row r="969">
      <c r="A969" t="inlineStr">
        <is>
          <t>SIM-STOP-00968</t>
        </is>
      </c>
      <c r="B969" t="inlineStr">
        <is>
          <t>STOP-PRE-00323</t>
        </is>
      </c>
      <c r="C969" t="inlineStr">
        <is>
          <t>LINE-S02-PRE-20251110</t>
        </is>
      </c>
      <c r="D969" t="inlineStr">
        <is>
          <t>SHIFT-PRE-20251110</t>
        </is>
      </c>
      <c r="E969" t="inlineStr">
        <is>
          <t>LINE-S02</t>
        </is>
      </c>
      <c r="F969" t="inlineStr">
        <is>
          <t>改善前</t>
        </is>
      </c>
      <c r="G969" s="57" t="n">
        <v>45971</v>
      </c>
      <c r="H969" t="inlineStr">
        <is>
          <t>视觉设备系列</t>
        </is>
      </c>
      <c r="I969" t="inlineStr">
        <is>
          <t>KK200-1</t>
        </is>
      </c>
      <c r="J969" t="inlineStr">
        <is>
          <t>FAILURE</t>
        </is>
      </c>
      <c r="K969" t="inlineStr">
        <is>
          <t>Unplanned</t>
        </is>
      </c>
      <c r="L969" t="inlineStr">
        <is>
          <t>HYDRAULIC ELEVATOR (LOADING)</t>
        </is>
      </c>
      <c r="M969" t="inlineStr">
        <is>
          <t>输送系统</t>
        </is>
      </c>
      <c r="N969" t="inlineStr">
        <is>
          <t>MECHANICAL FAILURE</t>
        </is>
      </c>
      <c r="O969" s="59" t="n">
        <v>45971.75833333333</v>
      </c>
      <c r="P969" s="59" t="n">
        <v>45971.76298611111</v>
      </c>
      <c r="Q969" s="60" t="n">
        <v>6.7</v>
      </c>
      <c r="R969" s="60" t="n">
        <v>1.6406</v>
      </c>
      <c r="S969" t="inlineStr">
        <is>
          <t>团队模拟数据（基于公开单线数据派生）</t>
        </is>
      </c>
      <c r="T969" t="inlineStr">
        <is>
          <t>SIM-v2.2-20260807-20260804</t>
        </is>
      </c>
      <c r="U969" t="inlineStr">
        <is>
          <t>https://zenodo.org/records/17855209</t>
        </is>
      </c>
      <c r="V969" t="inlineStr">
        <is>
          <t>LINE-S02-PRE-20251110</t>
        </is>
      </c>
      <c r="W969" t="inlineStr">
        <is>
          <t>已关联</t>
        </is>
      </c>
      <c r="X969" t="inlineStr">
        <is>
          <t>按班次口径判断</t>
        </is>
      </c>
      <c r="Z969" t="inlineStr">
        <is>
          <t>否</t>
        </is>
      </c>
    </row>
    <row r="970">
      <c r="A970" t="inlineStr">
        <is>
          <t>SIM-STOP-00969</t>
        </is>
      </c>
      <c r="B970" t="inlineStr">
        <is>
          <t>STOP-PRE-00323</t>
        </is>
      </c>
      <c r="C970" t="inlineStr">
        <is>
          <t>LINE-S03-PRE-20251110</t>
        </is>
      </c>
      <c r="D970" t="inlineStr">
        <is>
          <t>SHIFT-PRE-20251110</t>
        </is>
      </c>
      <c r="E970" t="inlineStr">
        <is>
          <t>LINE-S03</t>
        </is>
      </c>
      <c r="F970" t="inlineStr">
        <is>
          <t>改善前</t>
        </is>
      </c>
      <c r="G970" s="57" t="n">
        <v>45971</v>
      </c>
      <c r="H970" t="inlineStr">
        <is>
          <t>音频模组系列</t>
        </is>
      </c>
      <c r="I970" t="inlineStr">
        <is>
          <t>KK200-1</t>
        </is>
      </c>
      <c r="J970" t="inlineStr">
        <is>
          <t>FAILURE</t>
        </is>
      </c>
      <c r="K970" t="inlineStr">
        <is>
          <t>Unplanned</t>
        </is>
      </c>
      <c r="L970" t="inlineStr">
        <is>
          <t>HYDRAULIC ELEVATOR (LOADING)</t>
        </is>
      </c>
      <c r="M970" t="inlineStr">
        <is>
          <t>输送系统</t>
        </is>
      </c>
      <c r="N970" t="inlineStr">
        <is>
          <t>MECHANICAL FAILURE</t>
        </is>
      </c>
      <c r="O970" s="59" t="n">
        <v>45971.77222222222</v>
      </c>
      <c r="P970" s="59" t="n">
        <v>45971.77513888889</v>
      </c>
      <c r="Q970" s="60" t="n">
        <v>4.2</v>
      </c>
      <c r="R970" s="60" t="n">
        <v>1.0127</v>
      </c>
      <c r="S970" t="inlineStr">
        <is>
          <t>团队模拟数据（基于公开单线数据派生）</t>
        </is>
      </c>
      <c r="T970" t="inlineStr">
        <is>
          <t>SIM-v2.2-20260807-20260804</t>
        </is>
      </c>
      <c r="U970" t="inlineStr">
        <is>
          <t>https://zenodo.org/records/17855209</t>
        </is>
      </c>
      <c r="V970" t="inlineStr">
        <is>
          <t>LINE-S03-PRE-20251110</t>
        </is>
      </c>
      <c r="W970" t="inlineStr">
        <is>
          <t>已关联</t>
        </is>
      </c>
      <c r="X970" t="inlineStr">
        <is>
          <t>按班次口径判断</t>
        </is>
      </c>
      <c r="Z970" t="inlineStr">
        <is>
          <t>否</t>
        </is>
      </c>
    </row>
    <row r="971">
      <c r="A971" t="inlineStr">
        <is>
          <t>SIM-STOP-00970</t>
        </is>
      </c>
      <c r="B971" t="inlineStr">
        <is>
          <t>STOP-PRE-00324</t>
        </is>
      </c>
      <c r="C971" t="inlineStr">
        <is>
          <t>LINE-S01-PRE-20251110</t>
        </is>
      </c>
      <c r="D971" t="inlineStr">
        <is>
          <t>SHIFT-PRE-20251110</t>
        </is>
      </c>
      <c r="E971" t="inlineStr">
        <is>
          <t>LINE-S01</t>
        </is>
      </c>
      <c r="F971" t="inlineStr">
        <is>
          <t>改善前</t>
        </is>
      </c>
      <c r="G971" s="57" t="n">
        <v>45971</v>
      </c>
      <c r="H971" t="inlineStr">
        <is>
          <t>智能终端系列</t>
        </is>
      </c>
      <c r="I971" t="inlineStr">
        <is>
          <t>KK200-1</t>
        </is>
      </c>
      <c r="J971" t="inlineStr">
        <is>
          <t>FAILURE</t>
        </is>
      </c>
      <c r="K971" t="inlineStr">
        <is>
          <t>Unplanned</t>
        </is>
      </c>
      <c r="L971" t="inlineStr">
        <is>
          <t>HYDRAULIC ELEVATOR (LOADING)</t>
        </is>
      </c>
      <c r="M971" t="inlineStr">
        <is>
          <t>输送系统</t>
        </is>
      </c>
      <c r="N971" t="inlineStr">
        <is>
          <t>MECHANICAL FAILURE</t>
        </is>
      </c>
      <c r="O971" s="59" t="n">
        <v>45971.75763888889</v>
      </c>
      <c r="P971" s="59" t="n">
        <v>45971.76930555556</v>
      </c>
      <c r="Q971" s="60" t="n">
        <v>16.8</v>
      </c>
      <c r="R971" s="60" t="n">
        <v>0.8379</v>
      </c>
      <c r="S971" t="inlineStr">
        <is>
          <t>团队模拟数据（基于公开单线数据派生）</t>
        </is>
      </c>
      <c r="T971" t="inlineStr">
        <is>
          <t>SIM-v2.2-20260807-20260804</t>
        </is>
      </c>
      <c r="U971" t="inlineStr">
        <is>
          <t>https://zenodo.org/records/17855209</t>
        </is>
      </c>
      <c r="V971" t="inlineStr">
        <is>
          <t>LINE-S01-PRE-20251110</t>
        </is>
      </c>
      <c r="W971" t="inlineStr">
        <is>
          <t>已关联</t>
        </is>
      </c>
      <c r="X971" t="inlineStr">
        <is>
          <t>按班次口径判断</t>
        </is>
      </c>
      <c r="Z971" t="inlineStr">
        <is>
          <t>否</t>
        </is>
      </c>
    </row>
    <row r="972">
      <c r="A972" t="inlineStr">
        <is>
          <t>SIM-STOP-00971</t>
        </is>
      </c>
      <c r="B972" t="inlineStr">
        <is>
          <t>STOP-PRE-00324</t>
        </is>
      </c>
      <c r="C972" t="inlineStr">
        <is>
          <t>LINE-S02-PRE-20251110</t>
        </is>
      </c>
      <c r="D972" t="inlineStr">
        <is>
          <t>SHIFT-PRE-20251110</t>
        </is>
      </c>
      <c r="E972" t="inlineStr">
        <is>
          <t>LINE-S02</t>
        </is>
      </c>
      <c r="F972" t="inlineStr">
        <is>
          <t>改善前</t>
        </is>
      </c>
      <c r="G972" s="57" t="n">
        <v>45971</v>
      </c>
      <c r="H972" t="inlineStr">
        <is>
          <t>视觉设备系列</t>
        </is>
      </c>
      <c r="I972" t="inlineStr">
        <is>
          <t>KK200-1</t>
        </is>
      </c>
      <c r="J972" t="inlineStr">
        <is>
          <t>FAILURE</t>
        </is>
      </c>
      <c r="K972" t="inlineStr">
        <is>
          <t>Unplanned</t>
        </is>
      </c>
      <c r="L972" t="inlineStr">
        <is>
          <t>HYDRAULIC ELEVATOR (LOADING)</t>
        </is>
      </c>
      <c r="M972" t="inlineStr">
        <is>
          <t>输送系统</t>
        </is>
      </c>
      <c r="N972" t="inlineStr">
        <is>
          <t>MECHANICAL FAILURE</t>
        </is>
      </c>
      <c r="O972" s="59" t="n">
        <v>45971.77152777778</v>
      </c>
      <c r="P972" s="59" t="n">
        <v>45971.79520833334</v>
      </c>
      <c r="Q972" s="60" t="n">
        <v>34.1</v>
      </c>
      <c r="R972" s="60" t="n">
        <v>1.7063</v>
      </c>
      <c r="S972" t="inlineStr">
        <is>
          <t>团队模拟数据（基于公开单线数据派生）</t>
        </is>
      </c>
      <c r="T972" t="inlineStr">
        <is>
          <t>SIM-v2.2-20260807-20260804</t>
        </is>
      </c>
      <c r="U972" t="inlineStr">
        <is>
          <t>https://zenodo.org/records/17855209</t>
        </is>
      </c>
      <c r="V972" t="inlineStr">
        <is>
          <t>LINE-S02-PRE-20251110</t>
        </is>
      </c>
      <c r="W972" t="inlineStr">
        <is>
          <t>已关联</t>
        </is>
      </c>
      <c r="X972" t="inlineStr">
        <is>
          <t>按班次口径判断</t>
        </is>
      </c>
      <c r="Z972" t="inlineStr">
        <is>
          <t>否</t>
        </is>
      </c>
    </row>
    <row r="973">
      <c r="A973" t="inlineStr">
        <is>
          <t>SIM-STOP-00972</t>
        </is>
      </c>
      <c r="B973" t="inlineStr">
        <is>
          <t>STOP-PRE-00324</t>
        </is>
      </c>
      <c r="C973" t="inlineStr">
        <is>
          <t>LINE-S03-PRE-20251110</t>
        </is>
      </c>
      <c r="D973" t="inlineStr">
        <is>
          <t>SHIFT-PRE-20251110</t>
        </is>
      </c>
      <c r="E973" t="inlineStr">
        <is>
          <t>LINE-S03</t>
        </is>
      </c>
      <c r="F973" t="inlineStr">
        <is>
          <t>改善前</t>
        </is>
      </c>
      <c r="G973" s="57" t="n">
        <v>45971</v>
      </c>
      <c r="H973" t="inlineStr">
        <is>
          <t>音频模组系列</t>
        </is>
      </c>
      <c r="I973" t="inlineStr">
        <is>
          <t>KK200-1</t>
        </is>
      </c>
      <c r="J973" t="inlineStr">
        <is>
          <t>FAILURE</t>
        </is>
      </c>
      <c r="K973" t="inlineStr">
        <is>
          <t>Unplanned</t>
        </is>
      </c>
      <c r="L973" t="inlineStr">
        <is>
          <t>HYDRAULIC ELEVATOR (LOADING)</t>
        </is>
      </c>
      <c r="M973" t="inlineStr">
        <is>
          <t>输送系统</t>
        </is>
      </c>
      <c r="N973" t="inlineStr">
        <is>
          <t>MECHANICAL FAILURE</t>
        </is>
      </c>
      <c r="O973" s="59" t="n">
        <v>45971.78541666667</v>
      </c>
      <c r="P973" s="59" t="n">
        <v>45971.79854166666</v>
      </c>
      <c r="Q973" s="60" t="n">
        <v>18.9</v>
      </c>
      <c r="R973" s="60" t="n">
        <v>0.9473</v>
      </c>
      <c r="S973" t="inlineStr">
        <is>
          <t>团队模拟数据（基于公开单线数据派生）</t>
        </is>
      </c>
      <c r="T973" t="inlineStr">
        <is>
          <t>SIM-v2.2-20260807-20260804</t>
        </is>
      </c>
      <c r="U973" t="inlineStr">
        <is>
          <t>https://zenodo.org/records/17855209</t>
        </is>
      </c>
      <c r="V973" t="inlineStr">
        <is>
          <t>LINE-S03-PRE-20251110</t>
        </is>
      </c>
      <c r="W973" t="inlineStr">
        <is>
          <t>已关联</t>
        </is>
      </c>
      <c r="X973" t="inlineStr">
        <is>
          <t>按班次口径判断</t>
        </is>
      </c>
      <c r="Z973" t="inlineStr">
        <is>
          <t>否</t>
        </is>
      </c>
    </row>
    <row r="974">
      <c r="A974" t="inlineStr">
        <is>
          <t>SIM-STOP-00973</t>
        </is>
      </c>
      <c r="B974" t="inlineStr">
        <is>
          <t>STOP-PRE-00325</t>
        </is>
      </c>
      <c r="C974" t="inlineStr">
        <is>
          <t>LINE-S01-PRE-20251110</t>
        </is>
      </c>
      <c r="D974" t="inlineStr">
        <is>
          <t>SHIFT-PRE-20251110</t>
        </is>
      </c>
      <c r="E974" t="inlineStr">
        <is>
          <t>LINE-S01</t>
        </is>
      </c>
      <c r="F974" t="inlineStr">
        <is>
          <t>改善前</t>
        </is>
      </c>
      <c r="G974" s="57" t="n">
        <v>45971</v>
      </c>
      <c r="H974" t="inlineStr">
        <is>
          <t>智能终端系列</t>
        </is>
      </c>
      <c r="I974" t="inlineStr">
        <is>
          <t>KK200-1</t>
        </is>
      </c>
      <c r="J974" t="inlineStr">
        <is>
          <t>FAILURE</t>
        </is>
      </c>
      <c r="K974" t="inlineStr">
        <is>
          <t>Unplanned</t>
        </is>
      </c>
      <c r="L974" t="inlineStr">
        <is>
          <t>LINE 52</t>
        </is>
      </c>
      <c r="M974" t="inlineStr">
        <is>
          <t>其他工位</t>
        </is>
      </c>
      <c r="N974" t="inlineStr">
        <is>
          <t>AUTOMATION FAILURE</t>
        </is>
      </c>
      <c r="O974" s="59" t="n">
        <v>45971.81597222222</v>
      </c>
      <c r="P974" s="59" t="n">
        <v>45971.82534722222</v>
      </c>
      <c r="Q974" s="60" t="n">
        <v>13.5</v>
      </c>
      <c r="R974" s="60" t="n">
        <v>0.8722</v>
      </c>
      <c r="S974" t="inlineStr">
        <is>
          <t>团队模拟数据（基于公开单线数据派生）</t>
        </is>
      </c>
      <c r="T974" t="inlineStr">
        <is>
          <t>SIM-v2.2-20260807-20260804</t>
        </is>
      </c>
      <c r="U974" t="inlineStr">
        <is>
          <t>https://zenodo.org/records/17855209</t>
        </is>
      </c>
      <c r="V974" t="inlineStr">
        <is>
          <t>LINE-S01-PRE-20251110</t>
        </is>
      </c>
      <c r="W974" t="inlineStr">
        <is>
          <t>已关联</t>
        </is>
      </c>
      <c r="X974" t="inlineStr">
        <is>
          <t>按班次口径判断</t>
        </is>
      </c>
      <c r="Z974" t="inlineStr">
        <is>
          <t>否</t>
        </is>
      </c>
    </row>
    <row r="975">
      <c r="A975" t="inlineStr">
        <is>
          <t>SIM-STOP-00974</t>
        </is>
      </c>
      <c r="B975" t="inlineStr">
        <is>
          <t>STOP-PRE-00325</t>
        </is>
      </c>
      <c r="C975" t="inlineStr">
        <is>
          <t>LINE-S02-PRE-20251110</t>
        </is>
      </c>
      <c r="D975" t="inlineStr">
        <is>
          <t>SHIFT-PRE-20251110</t>
        </is>
      </c>
      <c r="E975" t="inlineStr">
        <is>
          <t>LINE-S02</t>
        </is>
      </c>
      <c r="F975" t="inlineStr">
        <is>
          <t>改善前</t>
        </is>
      </c>
      <c r="G975" s="57" t="n">
        <v>45971</v>
      </c>
      <c r="H975" t="inlineStr">
        <is>
          <t>视觉设备系列</t>
        </is>
      </c>
      <c r="I975" t="inlineStr">
        <is>
          <t>KK200-1</t>
        </is>
      </c>
      <c r="J975" t="inlineStr">
        <is>
          <t>FAILURE</t>
        </is>
      </c>
      <c r="K975" t="inlineStr">
        <is>
          <t>Unplanned</t>
        </is>
      </c>
      <c r="L975" t="inlineStr">
        <is>
          <t>LINE 52</t>
        </is>
      </c>
      <c r="M975" t="inlineStr">
        <is>
          <t>其他工位</t>
        </is>
      </c>
      <c r="N975" t="inlineStr">
        <is>
          <t>AUTOMATION FAILURE</t>
        </is>
      </c>
      <c r="O975" s="59" t="n">
        <v>45971.82986111111</v>
      </c>
      <c r="P975" s="59" t="n">
        <v>45971.84513888889</v>
      </c>
      <c r="Q975" s="60" t="n">
        <v>22</v>
      </c>
      <c r="R975" s="60" t="n">
        <v>1.4175</v>
      </c>
      <c r="S975" t="inlineStr">
        <is>
          <t>团队模拟数据（基于公开单线数据派生）</t>
        </is>
      </c>
      <c r="T975" t="inlineStr">
        <is>
          <t>SIM-v2.2-20260807-20260804</t>
        </is>
      </c>
      <c r="U975" t="inlineStr">
        <is>
          <t>https://zenodo.org/records/17855209</t>
        </is>
      </c>
      <c r="V975" t="inlineStr">
        <is>
          <t>LINE-S02-PRE-20251110</t>
        </is>
      </c>
      <c r="W975" t="inlineStr">
        <is>
          <t>已关联</t>
        </is>
      </c>
      <c r="X975" t="inlineStr">
        <is>
          <t>按班次口径判断</t>
        </is>
      </c>
      <c r="Z975" t="inlineStr">
        <is>
          <t>否</t>
        </is>
      </c>
    </row>
    <row r="976">
      <c r="A976" t="inlineStr">
        <is>
          <t>SIM-STOP-00975</t>
        </is>
      </c>
      <c r="B976" t="inlineStr">
        <is>
          <t>STOP-PRE-00325</t>
        </is>
      </c>
      <c r="C976" t="inlineStr">
        <is>
          <t>LINE-S03-PRE-20251110</t>
        </is>
      </c>
      <c r="D976" t="inlineStr">
        <is>
          <t>SHIFT-PRE-20251110</t>
        </is>
      </c>
      <c r="E976" t="inlineStr">
        <is>
          <t>LINE-S03</t>
        </is>
      </c>
      <c r="F976" t="inlineStr">
        <is>
          <t>改善前</t>
        </is>
      </c>
      <c r="G976" s="57" t="n">
        <v>45971</v>
      </c>
      <c r="H976" t="inlineStr">
        <is>
          <t>音频模组系列</t>
        </is>
      </c>
      <c r="I976" t="inlineStr">
        <is>
          <t>KK200-1</t>
        </is>
      </c>
      <c r="J976" t="inlineStr">
        <is>
          <t>FAILURE</t>
        </is>
      </c>
      <c r="K976" t="inlineStr">
        <is>
          <t>Unplanned</t>
        </is>
      </c>
      <c r="L976" t="inlineStr">
        <is>
          <t>LINE 52</t>
        </is>
      </c>
      <c r="M976" t="inlineStr">
        <is>
          <t>其他工位</t>
        </is>
      </c>
      <c r="N976" t="inlineStr">
        <is>
          <t>AUTOMATION FAILURE</t>
        </is>
      </c>
      <c r="O976" s="59" t="n">
        <v>45971.84375</v>
      </c>
      <c r="P976" s="59" t="n">
        <v>45971.854375</v>
      </c>
      <c r="Q976" s="60" t="n">
        <v>15.3</v>
      </c>
      <c r="R976" s="60" t="n">
        <v>0.9854000000000001</v>
      </c>
      <c r="S976" t="inlineStr">
        <is>
          <t>团队模拟数据（基于公开单线数据派生）</t>
        </is>
      </c>
      <c r="T976" t="inlineStr">
        <is>
          <t>SIM-v2.2-20260807-20260804</t>
        </is>
      </c>
      <c r="U976" t="inlineStr">
        <is>
          <t>https://zenodo.org/records/17855209</t>
        </is>
      </c>
      <c r="V976" t="inlineStr">
        <is>
          <t>LINE-S03-PRE-20251110</t>
        </is>
      </c>
      <c r="W976" t="inlineStr">
        <is>
          <t>已关联</t>
        </is>
      </c>
      <c r="X976" t="inlineStr">
        <is>
          <t>按班次口径判断</t>
        </is>
      </c>
      <c r="Z976" t="inlineStr">
        <is>
          <t>否</t>
        </is>
      </c>
    </row>
    <row r="977">
      <c r="A977" t="inlineStr">
        <is>
          <t>SIM-STOP-00976</t>
        </is>
      </c>
      <c r="B977" t="inlineStr">
        <is>
          <t>STOP-PRE-00326</t>
        </is>
      </c>
      <c r="C977" t="inlineStr">
        <is>
          <t>LINE-S01-PRE-20251110</t>
        </is>
      </c>
      <c r="D977" t="inlineStr">
        <is>
          <t>SHIFT-PRE-20251110</t>
        </is>
      </c>
      <c r="E977" t="inlineStr">
        <is>
          <t>LINE-S01</t>
        </is>
      </c>
      <c r="F977" t="inlineStr">
        <is>
          <t>改善前</t>
        </is>
      </c>
      <c r="G977" s="57" t="n">
        <v>45971</v>
      </c>
      <c r="H977" t="inlineStr">
        <is>
          <t>智能终端系列</t>
        </is>
      </c>
      <c r="I977" t="inlineStr">
        <is>
          <t>KK200-1</t>
        </is>
      </c>
      <c r="J977" t="inlineStr">
        <is>
          <t>FAILURE</t>
        </is>
      </c>
      <c r="K977" t="inlineStr">
        <is>
          <t>Unplanned</t>
        </is>
      </c>
      <c r="L977" t="inlineStr">
        <is>
          <t>HYDRAULIC ELEVATOR (LOADING)</t>
        </is>
      </c>
      <c r="M977" t="inlineStr">
        <is>
          <t>输送系统</t>
        </is>
      </c>
      <c r="N977" t="inlineStr">
        <is>
          <t>MECHANICAL FAILURE</t>
        </is>
      </c>
      <c r="O977" s="59" t="n">
        <v>45971.83055555556</v>
      </c>
      <c r="P977" s="59" t="n">
        <v>45971.83256944444</v>
      </c>
      <c r="Q977" s="60" t="n">
        <v>2.9</v>
      </c>
      <c r="R977" s="60" t="n">
        <v>0.9065</v>
      </c>
      <c r="S977" t="inlineStr">
        <is>
          <t>团队模拟数据（基于公开单线数据派生）</t>
        </is>
      </c>
      <c r="T977" t="inlineStr">
        <is>
          <t>SIM-v2.2-20260807-20260804</t>
        </is>
      </c>
      <c r="U977" t="inlineStr">
        <is>
          <t>https://zenodo.org/records/17855209</t>
        </is>
      </c>
      <c r="V977" t="inlineStr">
        <is>
          <t>LINE-S01-PRE-20251110</t>
        </is>
      </c>
      <c r="W977" t="inlineStr">
        <is>
          <t>已关联</t>
        </is>
      </c>
      <c r="X977" t="inlineStr">
        <is>
          <t>按班次口径判断</t>
        </is>
      </c>
      <c r="Z977" t="inlineStr">
        <is>
          <t>否</t>
        </is>
      </c>
    </row>
    <row r="978">
      <c r="A978" t="inlineStr">
        <is>
          <t>SIM-STOP-00977</t>
        </is>
      </c>
      <c r="B978" t="inlineStr">
        <is>
          <t>STOP-PRE-00326</t>
        </is>
      </c>
      <c r="C978" t="inlineStr">
        <is>
          <t>LINE-S02-PRE-20251110</t>
        </is>
      </c>
      <c r="D978" t="inlineStr">
        <is>
          <t>SHIFT-PRE-20251110</t>
        </is>
      </c>
      <c r="E978" t="inlineStr">
        <is>
          <t>LINE-S02</t>
        </is>
      </c>
      <c r="F978" t="inlineStr">
        <is>
          <t>改善前</t>
        </is>
      </c>
      <c r="G978" s="57" t="n">
        <v>45971</v>
      </c>
      <c r="H978" t="inlineStr">
        <is>
          <t>视觉设备系列</t>
        </is>
      </c>
      <c r="I978" t="inlineStr">
        <is>
          <t>KK200-1</t>
        </is>
      </c>
      <c r="J978" t="inlineStr">
        <is>
          <t>FAILURE</t>
        </is>
      </c>
      <c r="K978" t="inlineStr">
        <is>
          <t>Unplanned</t>
        </is>
      </c>
      <c r="L978" t="inlineStr">
        <is>
          <t>HYDRAULIC ELEVATOR (LOADING)</t>
        </is>
      </c>
      <c r="M978" t="inlineStr">
        <is>
          <t>输送系统</t>
        </is>
      </c>
      <c r="N978" t="inlineStr">
        <is>
          <t>MECHANICAL FAILURE</t>
        </is>
      </c>
      <c r="O978" s="59" t="n">
        <v>45971.84444444445</v>
      </c>
      <c r="P978" s="59" t="n">
        <v>45971.848125</v>
      </c>
      <c r="Q978" s="60" t="n">
        <v>5.3</v>
      </c>
      <c r="R978" s="60" t="n">
        <v>1.6594</v>
      </c>
      <c r="S978" t="inlineStr">
        <is>
          <t>团队模拟数据（基于公开单线数据派生）</t>
        </is>
      </c>
      <c r="T978" t="inlineStr">
        <is>
          <t>SIM-v2.2-20260807-20260804</t>
        </is>
      </c>
      <c r="U978" t="inlineStr">
        <is>
          <t>https://zenodo.org/records/17855209</t>
        </is>
      </c>
      <c r="V978" t="inlineStr">
        <is>
          <t>LINE-S02-PRE-20251110</t>
        </is>
      </c>
      <c r="W978" t="inlineStr">
        <is>
          <t>已关联</t>
        </is>
      </c>
      <c r="X978" t="inlineStr">
        <is>
          <t>按班次口径判断</t>
        </is>
      </c>
      <c r="Z978" t="inlineStr">
        <is>
          <t>否</t>
        </is>
      </c>
    </row>
    <row r="979">
      <c r="A979" t="inlineStr">
        <is>
          <t>SIM-STOP-00978</t>
        </is>
      </c>
      <c r="B979" t="inlineStr">
        <is>
          <t>STOP-PRE-00326</t>
        </is>
      </c>
      <c r="C979" t="inlineStr">
        <is>
          <t>LINE-S03-PRE-20251110</t>
        </is>
      </c>
      <c r="D979" t="inlineStr">
        <is>
          <t>SHIFT-PRE-20251110</t>
        </is>
      </c>
      <c r="E979" t="inlineStr">
        <is>
          <t>LINE-S03</t>
        </is>
      </c>
      <c r="F979" t="inlineStr">
        <is>
          <t>改善前</t>
        </is>
      </c>
      <c r="G979" s="57" t="n">
        <v>45971</v>
      </c>
      <c r="H979" t="inlineStr">
        <is>
          <t>音频模组系列</t>
        </is>
      </c>
      <c r="I979" t="inlineStr">
        <is>
          <t>KK200-1</t>
        </is>
      </c>
      <c r="J979" t="inlineStr">
        <is>
          <t>FAILURE</t>
        </is>
      </c>
      <c r="K979" t="inlineStr">
        <is>
          <t>Unplanned</t>
        </is>
      </c>
      <c r="L979" t="inlineStr">
        <is>
          <t>HYDRAULIC ELEVATOR (LOADING)</t>
        </is>
      </c>
      <c r="M979" t="inlineStr">
        <is>
          <t>输送系统</t>
        </is>
      </c>
      <c r="N979" t="inlineStr">
        <is>
          <t>MECHANICAL FAILURE</t>
        </is>
      </c>
      <c r="O979" s="59" t="n">
        <v>45971.85833333333</v>
      </c>
      <c r="P979" s="59" t="n">
        <v>45971.860625</v>
      </c>
      <c r="Q979" s="60" t="n">
        <v>3.3</v>
      </c>
      <c r="R979" s="60" t="n">
        <v>1.0236</v>
      </c>
      <c r="S979" t="inlineStr">
        <is>
          <t>团队模拟数据（基于公开单线数据派生）</t>
        </is>
      </c>
      <c r="T979" t="inlineStr">
        <is>
          <t>SIM-v2.2-20260807-20260804</t>
        </is>
      </c>
      <c r="U979" t="inlineStr">
        <is>
          <t>https://zenodo.org/records/17855209</t>
        </is>
      </c>
      <c r="V979" t="inlineStr">
        <is>
          <t>LINE-S03-PRE-20251110</t>
        </is>
      </c>
      <c r="W979" t="inlineStr">
        <is>
          <t>已关联</t>
        </is>
      </c>
      <c r="X979" t="inlineStr">
        <is>
          <t>按班次口径判断</t>
        </is>
      </c>
      <c r="Z979" t="inlineStr">
        <is>
          <t>否</t>
        </is>
      </c>
    </row>
    <row r="980">
      <c r="A980" t="inlineStr">
        <is>
          <t>SIM-STOP-00979</t>
        </is>
      </c>
      <c r="B980" t="inlineStr">
        <is>
          <t>STOP-PRE-00327</t>
        </is>
      </c>
      <c r="C980" t="inlineStr">
        <is>
          <t>LINE-S01-PRE-20251110</t>
        </is>
      </c>
      <c r="D980" t="inlineStr">
        <is>
          <t>SHIFT-PRE-20251110</t>
        </is>
      </c>
      <c r="E980" t="inlineStr">
        <is>
          <t>LINE-S01</t>
        </is>
      </c>
      <c r="F980" t="inlineStr">
        <is>
          <t>改善前</t>
        </is>
      </c>
      <c r="G980" s="57" t="n">
        <v>45971</v>
      </c>
      <c r="H980" t="inlineStr">
        <is>
          <t>智能终端系列</t>
        </is>
      </c>
      <c r="I980" t="inlineStr">
        <is>
          <t>KK200-1</t>
        </is>
      </c>
      <c r="J980" t="inlineStr">
        <is>
          <t>OPERATIONAL</t>
        </is>
      </c>
      <c r="K980" t="inlineStr">
        <is>
          <t>Planned - Included in OEE</t>
        </is>
      </c>
      <c r="L980" t="inlineStr">
        <is>
          <t>EXTRUDER PRESS</t>
        </is>
      </c>
      <c r="M980" t="inlineStr">
        <is>
          <t>主加工工位</t>
        </is>
      </c>
      <c r="N980" t="inlineStr">
        <is>
          <t>CLEANING</t>
        </is>
      </c>
      <c r="O980" s="59" t="n">
        <v>45971.84236111111</v>
      </c>
      <c r="P980" s="59" t="n">
        <v>45971.85326388889</v>
      </c>
      <c r="Q980" s="60" t="n">
        <v>15.7</v>
      </c>
      <c r="R980" s="60" t="n">
        <v>0.9231</v>
      </c>
      <c r="S980" t="inlineStr">
        <is>
          <t>团队模拟数据（基于公开单线数据派生）</t>
        </is>
      </c>
      <c r="T980" t="inlineStr">
        <is>
          <t>SIM-v2.2-20260807-20260804</t>
        </is>
      </c>
      <c r="U980" t="inlineStr">
        <is>
          <t>https://zenodo.org/records/17855209</t>
        </is>
      </c>
      <c r="V980" t="inlineStr">
        <is>
          <t>LINE-S01-PRE-20251110</t>
        </is>
      </c>
      <c r="W980" t="inlineStr">
        <is>
          <t>已关联</t>
        </is>
      </c>
      <c r="X980" t="inlineStr">
        <is>
          <t>按班次口径判断</t>
        </is>
      </c>
      <c r="Z980" t="inlineStr">
        <is>
          <t>否</t>
        </is>
      </c>
    </row>
    <row r="981">
      <c r="A981" t="inlineStr">
        <is>
          <t>SIM-STOP-00980</t>
        </is>
      </c>
      <c r="B981" t="inlineStr">
        <is>
          <t>STOP-PRE-00327</t>
        </is>
      </c>
      <c r="C981" t="inlineStr">
        <is>
          <t>LINE-S02-PRE-20251110</t>
        </is>
      </c>
      <c r="D981" t="inlineStr">
        <is>
          <t>SHIFT-PRE-20251110</t>
        </is>
      </c>
      <c r="E981" t="inlineStr">
        <is>
          <t>LINE-S02</t>
        </is>
      </c>
      <c r="F981" t="inlineStr">
        <is>
          <t>改善前</t>
        </is>
      </c>
      <c r="G981" s="57" t="n">
        <v>45971</v>
      </c>
      <c r="H981" t="inlineStr">
        <is>
          <t>视觉设备系列</t>
        </is>
      </c>
      <c r="I981" t="inlineStr">
        <is>
          <t>KK200-1</t>
        </is>
      </c>
      <c r="J981" t="inlineStr">
        <is>
          <t>OPERATIONAL</t>
        </is>
      </c>
      <c r="K981" t="inlineStr">
        <is>
          <t>Planned - Included in OEE</t>
        </is>
      </c>
      <c r="L981" t="inlineStr">
        <is>
          <t>EXTRUDER PRESS</t>
        </is>
      </c>
      <c r="M981" t="inlineStr">
        <is>
          <t>主加工工位</t>
        </is>
      </c>
      <c r="N981" t="inlineStr">
        <is>
          <t>CLEANING</t>
        </is>
      </c>
      <c r="O981" s="59" t="n">
        <v>45971.85625</v>
      </c>
      <c r="P981" s="59" t="n">
        <v>45971.86854166666</v>
      </c>
      <c r="Q981" s="60" t="n">
        <v>17.7</v>
      </c>
      <c r="R981" s="60" t="n">
        <v>1.0427</v>
      </c>
      <c r="S981" t="inlineStr">
        <is>
          <t>团队模拟数据（基于公开单线数据派生）</t>
        </is>
      </c>
      <c r="T981" t="inlineStr">
        <is>
          <t>SIM-v2.2-20260807-20260804</t>
        </is>
      </c>
      <c r="U981" t="inlineStr">
        <is>
          <t>https://zenodo.org/records/17855209</t>
        </is>
      </c>
      <c r="V981" t="inlineStr">
        <is>
          <t>LINE-S02-PRE-20251110</t>
        </is>
      </c>
      <c r="W981" t="inlineStr">
        <is>
          <t>已关联</t>
        </is>
      </c>
      <c r="X981" t="inlineStr">
        <is>
          <t>按班次口径判断</t>
        </is>
      </c>
      <c r="Z981" t="inlineStr">
        <is>
          <t>否</t>
        </is>
      </c>
    </row>
    <row r="982">
      <c r="A982" t="inlineStr">
        <is>
          <t>SIM-STOP-00981</t>
        </is>
      </c>
      <c r="B982" t="inlineStr">
        <is>
          <t>STOP-PRE-00327</t>
        </is>
      </c>
      <c r="C982" t="inlineStr">
        <is>
          <t>LINE-S03-PRE-20251110</t>
        </is>
      </c>
      <c r="D982" t="inlineStr">
        <is>
          <t>SHIFT-PRE-20251110</t>
        </is>
      </c>
      <c r="E982" t="inlineStr">
        <is>
          <t>LINE-S03</t>
        </is>
      </c>
      <c r="F982" t="inlineStr">
        <is>
          <t>改善前</t>
        </is>
      </c>
      <c r="G982" s="57" t="n">
        <v>45971</v>
      </c>
      <c r="H982" t="inlineStr">
        <is>
          <t>音频模组系列</t>
        </is>
      </c>
      <c r="I982" t="inlineStr">
        <is>
          <t>KK200-1</t>
        </is>
      </c>
      <c r="J982" t="inlineStr">
        <is>
          <t>OPERATIONAL</t>
        </is>
      </c>
      <c r="K982" t="inlineStr">
        <is>
          <t>Planned - Included in OEE</t>
        </is>
      </c>
      <c r="L982" t="inlineStr">
        <is>
          <t>EXTRUDER PRESS</t>
        </is>
      </c>
      <c r="M982" t="inlineStr">
        <is>
          <t>主加工工位</t>
        </is>
      </c>
      <c r="N982" t="inlineStr">
        <is>
          <t>CLEANING</t>
        </is>
      </c>
      <c r="O982" s="59" t="n">
        <v>45971.87013888889</v>
      </c>
      <c r="P982" s="59" t="n">
        <v>45971.88166666667</v>
      </c>
      <c r="Q982" s="60" t="n">
        <v>16.6</v>
      </c>
      <c r="R982" s="60" t="n">
        <v>0.9778</v>
      </c>
      <c r="S982" t="inlineStr">
        <is>
          <t>团队模拟数据（基于公开单线数据派生）</t>
        </is>
      </c>
      <c r="T982" t="inlineStr">
        <is>
          <t>SIM-v2.2-20260807-20260804</t>
        </is>
      </c>
      <c r="U982" t="inlineStr">
        <is>
          <t>https://zenodo.org/records/17855209</t>
        </is>
      </c>
      <c r="V982" t="inlineStr">
        <is>
          <t>LINE-S03-PRE-20251110</t>
        </is>
      </c>
      <c r="W982" t="inlineStr">
        <is>
          <t>已关联</t>
        </is>
      </c>
      <c r="X982" t="inlineStr">
        <is>
          <t>按班次口径判断</t>
        </is>
      </c>
      <c r="Z982" t="inlineStr">
        <is>
          <t>否</t>
        </is>
      </c>
    </row>
    <row r="983">
      <c r="A983" t="inlineStr">
        <is>
          <t>SIM-STOP-00982</t>
        </is>
      </c>
      <c r="B983" t="inlineStr">
        <is>
          <t>STOP-PRE-00328</t>
        </is>
      </c>
      <c r="C983" t="inlineStr">
        <is>
          <t>LINE-S01-PRE-20251111</t>
        </is>
      </c>
      <c r="D983" t="inlineStr">
        <is>
          <t>SHIFT-PRE-20251111</t>
        </is>
      </c>
      <c r="E983" t="inlineStr">
        <is>
          <t>LINE-S01</t>
        </is>
      </c>
      <c r="F983" t="inlineStr">
        <is>
          <t>改善前</t>
        </is>
      </c>
      <c r="G983" s="57" t="n">
        <v>45972</v>
      </c>
      <c r="H983" t="inlineStr">
        <is>
          <t>智能终端系列</t>
        </is>
      </c>
      <c r="I983" t="inlineStr">
        <is>
          <t>KK200-1</t>
        </is>
      </c>
      <c r="J983" t="inlineStr">
        <is>
          <t>MATERIALS</t>
        </is>
      </c>
      <c r="K983" t="inlineStr">
        <is>
          <t>Unplanned</t>
        </is>
      </c>
      <c r="L983" t="inlineStr">
        <is>
          <t>HACKING STATION</t>
        </is>
      </c>
      <c r="M983" t="inlineStr">
        <is>
          <t>上下料工位</t>
        </is>
      </c>
      <c r="N983" t="inlineStr">
        <is>
          <t>MANUAL BRICK HANDLING</t>
        </is>
      </c>
      <c r="O983" s="59" t="n">
        <v>45972.53333333333</v>
      </c>
      <c r="P983" s="59" t="n">
        <v>45972.54076388889</v>
      </c>
      <c r="Q983" s="60" t="n">
        <v>10.7</v>
      </c>
      <c r="R983" s="60" t="n">
        <v>0.882</v>
      </c>
      <c r="S983" t="inlineStr">
        <is>
          <t>团队模拟数据（基于公开单线数据派生）</t>
        </is>
      </c>
      <c r="T983" t="inlineStr">
        <is>
          <t>SIM-v2.2-20260807-20260804</t>
        </is>
      </c>
      <c r="U983" t="inlineStr">
        <is>
          <t>https://zenodo.org/records/17855209</t>
        </is>
      </c>
      <c r="V983" t="inlineStr">
        <is>
          <t>LINE-S01-PRE-20251111</t>
        </is>
      </c>
      <c r="W983" t="inlineStr">
        <is>
          <t>已关联</t>
        </is>
      </c>
      <c r="X983" t="inlineStr">
        <is>
          <t>按班次口径判断</t>
        </is>
      </c>
      <c r="Z983" t="inlineStr">
        <is>
          <t>否</t>
        </is>
      </c>
    </row>
    <row r="984">
      <c r="A984" t="inlineStr">
        <is>
          <t>SIM-STOP-00983</t>
        </is>
      </c>
      <c r="B984" t="inlineStr">
        <is>
          <t>STOP-PRE-00328</t>
        </is>
      </c>
      <c r="C984" t="inlineStr">
        <is>
          <t>LINE-S02-PRE-20251111</t>
        </is>
      </c>
      <c r="D984" t="inlineStr">
        <is>
          <t>SHIFT-PRE-20251111</t>
        </is>
      </c>
      <c r="E984" t="inlineStr">
        <is>
          <t>LINE-S02</t>
        </is>
      </c>
      <c r="F984" t="inlineStr">
        <is>
          <t>改善前</t>
        </is>
      </c>
      <c r="G984" s="57" t="n">
        <v>45972</v>
      </c>
      <c r="H984" t="inlineStr">
        <is>
          <t>视觉设备系列</t>
        </is>
      </c>
      <c r="I984" t="inlineStr">
        <is>
          <t>KK200-1</t>
        </is>
      </c>
      <c r="J984" t="inlineStr">
        <is>
          <t>MATERIALS</t>
        </is>
      </c>
      <c r="K984" t="inlineStr">
        <is>
          <t>Unplanned</t>
        </is>
      </c>
      <c r="L984" t="inlineStr">
        <is>
          <t>HACKING STATION</t>
        </is>
      </c>
      <c r="M984" t="inlineStr">
        <is>
          <t>上下料工位</t>
        </is>
      </c>
      <c r="N984" t="inlineStr">
        <is>
          <t>MANUAL BRICK HANDLING</t>
        </is>
      </c>
      <c r="O984" s="59" t="n">
        <v>45972.54722222222</v>
      </c>
      <c r="P984" s="59" t="n">
        <v>45972.55805555556</v>
      </c>
      <c r="Q984" s="60" t="n">
        <v>15.6</v>
      </c>
      <c r="R984" s="60" t="n">
        <v>1.29</v>
      </c>
      <c r="S984" t="inlineStr">
        <is>
          <t>团队模拟数据（基于公开单线数据派生）</t>
        </is>
      </c>
      <c r="T984" t="inlineStr">
        <is>
          <t>SIM-v2.2-20260807-20260804</t>
        </is>
      </c>
      <c r="U984" t="inlineStr">
        <is>
          <t>https://zenodo.org/records/17855209</t>
        </is>
      </c>
      <c r="V984" t="inlineStr">
        <is>
          <t>LINE-S02-PRE-20251111</t>
        </is>
      </c>
      <c r="W984" t="inlineStr">
        <is>
          <t>已关联</t>
        </is>
      </c>
      <c r="X984" t="inlineStr">
        <is>
          <t>按班次口径判断</t>
        </is>
      </c>
      <c r="Z984" t="inlineStr">
        <is>
          <t>否</t>
        </is>
      </c>
    </row>
    <row r="985">
      <c r="A985" t="inlineStr">
        <is>
          <t>SIM-STOP-00984</t>
        </is>
      </c>
      <c r="B985" t="inlineStr">
        <is>
          <t>STOP-PRE-00328</t>
        </is>
      </c>
      <c r="C985" t="inlineStr">
        <is>
          <t>LINE-S03-PRE-20251111</t>
        </is>
      </c>
      <c r="D985" t="inlineStr">
        <is>
          <t>SHIFT-PRE-20251111</t>
        </is>
      </c>
      <c r="E985" t="inlineStr">
        <is>
          <t>LINE-S03</t>
        </is>
      </c>
      <c r="F985" t="inlineStr">
        <is>
          <t>改善前</t>
        </is>
      </c>
      <c r="G985" s="57" t="n">
        <v>45972</v>
      </c>
      <c r="H985" t="inlineStr">
        <is>
          <t>音频模组系列</t>
        </is>
      </c>
      <c r="I985" t="inlineStr">
        <is>
          <t>KK200-1</t>
        </is>
      </c>
      <c r="J985" t="inlineStr">
        <is>
          <t>MATERIALS</t>
        </is>
      </c>
      <c r="K985" t="inlineStr">
        <is>
          <t>Unplanned</t>
        </is>
      </c>
      <c r="L985" t="inlineStr">
        <is>
          <t>HACKING STATION</t>
        </is>
      </c>
      <c r="M985" t="inlineStr">
        <is>
          <t>上下料工位</t>
        </is>
      </c>
      <c r="N985" t="inlineStr">
        <is>
          <t>MANUAL BRICK HANDLING</t>
        </is>
      </c>
      <c r="O985" s="59" t="n">
        <v>45972.56111111111</v>
      </c>
      <c r="P985" s="59" t="n">
        <v>45972.570625</v>
      </c>
      <c r="Q985" s="60" t="n">
        <v>13.7</v>
      </c>
      <c r="R985" s="60" t="n">
        <v>1.1358</v>
      </c>
      <c r="S985" t="inlineStr">
        <is>
          <t>团队模拟数据（基于公开单线数据派生）</t>
        </is>
      </c>
      <c r="T985" t="inlineStr">
        <is>
          <t>SIM-v2.2-20260807-20260804</t>
        </is>
      </c>
      <c r="U985" t="inlineStr">
        <is>
          <t>https://zenodo.org/records/17855209</t>
        </is>
      </c>
      <c r="V985" t="inlineStr">
        <is>
          <t>LINE-S03-PRE-20251111</t>
        </is>
      </c>
      <c r="W985" t="inlineStr">
        <is>
          <t>已关联</t>
        </is>
      </c>
      <c r="X985" t="inlineStr">
        <is>
          <t>按班次口径判断</t>
        </is>
      </c>
      <c r="Z985" t="inlineStr">
        <is>
          <t>否</t>
        </is>
      </c>
    </row>
    <row r="986">
      <c r="A986" t="inlineStr">
        <is>
          <t>SIM-STOP-00985</t>
        </is>
      </c>
      <c r="B986" t="inlineStr">
        <is>
          <t>STOP-PRE-00329</t>
        </is>
      </c>
      <c r="C986" t="inlineStr">
        <is>
          <t>LINE-S01-PRE-20251111</t>
        </is>
      </c>
      <c r="D986" t="inlineStr">
        <is>
          <t>SHIFT-PRE-20251111</t>
        </is>
      </c>
      <c r="E986" t="inlineStr">
        <is>
          <t>LINE-S01</t>
        </is>
      </c>
      <c r="F986" t="inlineStr">
        <is>
          <t>改善前</t>
        </is>
      </c>
      <c r="G986" s="57" t="n">
        <v>45972</v>
      </c>
      <c r="H986" t="inlineStr">
        <is>
          <t>智能终端系列</t>
        </is>
      </c>
      <c r="I986" t="inlineStr">
        <is>
          <t>KK200-1</t>
        </is>
      </c>
      <c r="J986" t="inlineStr">
        <is>
          <t>MATERIALS</t>
        </is>
      </c>
      <c r="K986" t="inlineStr">
        <is>
          <t>Unplanned</t>
        </is>
      </c>
      <c r="L986" t="inlineStr">
        <is>
          <t>HACKING STATION</t>
        </is>
      </c>
      <c r="M986" t="inlineStr">
        <is>
          <t>上下料工位</t>
        </is>
      </c>
      <c r="N986" t="inlineStr">
        <is>
          <t>MANUAL BRICK HANDLING</t>
        </is>
      </c>
      <c r="O986" s="59" t="n">
        <v>45972.54791666667</v>
      </c>
      <c r="P986" s="59" t="n">
        <v>45972.56506944444</v>
      </c>
      <c r="Q986" s="60" t="n">
        <v>24.7</v>
      </c>
      <c r="R986" s="60" t="n">
        <v>0.9163</v>
      </c>
      <c r="S986" t="inlineStr">
        <is>
          <t>团队模拟数据（基于公开单线数据派生）</t>
        </is>
      </c>
      <c r="T986" t="inlineStr">
        <is>
          <t>SIM-v2.2-20260807-20260804</t>
        </is>
      </c>
      <c r="U986" t="inlineStr">
        <is>
          <t>https://zenodo.org/records/17855209</t>
        </is>
      </c>
      <c r="V986" t="inlineStr">
        <is>
          <t>LINE-S01-PRE-20251111</t>
        </is>
      </c>
      <c r="W986" t="inlineStr">
        <is>
          <t>已关联</t>
        </is>
      </c>
      <c r="X986" t="inlineStr">
        <is>
          <t>按班次口径判断</t>
        </is>
      </c>
      <c r="Z986" t="inlineStr">
        <is>
          <t>否</t>
        </is>
      </c>
    </row>
    <row r="987">
      <c r="A987" t="inlineStr">
        <is>
          <t>SIM-STOP-00986</t>
        </is>
      </c>
      <c r="B987" t="inlineStr">
        <is>
          <t>STOP-PRE-00329</t>
        </is>
      </c>
      <c r="C987" t="inlineStr">
        <is>
          <t>LINE-S02-PRE-20251111</t>
        </is>
      </c>
      <c r="D987" t="inlineStr">
        <is>
          <t>SHIFT-PRE-20251111</t>
        </is>
      </c>
      <c r="E987" t="inlineStr">
        <is>
          <t>LINE-S02</t>
        </is>
      </c>
      <c r="F987" t="inlineStr">
        <is>
          <t>改善前</t>
        </is>
      </c>
      <c r="G987" s="57" t="n">
        <v>45972</v>
      </c>
      <c r="H987" t="inlineStr">
        <is>
          <t>视觉设备系列</t>
        </is>
      </c>
      <c r="I987" t="inlineStr">
        <is>
          <t>KK200-1</t>
        </is>
      </c>
      <c r="J987" t="inlineStr">
        <is>
          <t>MATERIALS</t>
        </is>
      </c>
      <c r="K987" t="inlineStr">
        <is>
          <t>Unplanned</t>
        </is>
      </c>
      <c r="L987" t="inlineStr">
        <is>
          <t>HACKING STATION</t>
        </is>
      </c>
      <c r="M987" t="inlineStr">
        <is>
          <t>上下料工位</t>
        </is>
      </c>
      <c r="N987" t="inlineStr">
        <is>
          <t>MANUAL BRICK HANDLING</t>
        </is>
      </c>
      <c r="O987" s="59" t="n">
        <v>45972.56180555555</v>
      </c>
      <c r="P987" s="59" t="n">
        <v>45972.58694444445</v>
      </c>
      <c r="Q987" s="60" t="n">
        <v>36.2</v>
      </c>
      <c r="R987" s="60" t="n">
        <v>1.3425</v>
      </c>
      <c r="S987" t="inlineStr">
        <is>
          <t>团队模拟数据（基于公开单线数据派生）</t>
        </is>
      </c>
      <c r="T987" t="inlineStr">
        <is>
          <t>SIM-v2.2-20260807-20260804</t>
        </is>
      </c>
      <c r="U987" t="inlineStr">
        <is>
          <t>https://zenodo.org/records/17855209</t>
        </is>
      </c>
      <c r="V987" t="inlineStr">
        <is>
          <t>LINE-S02-PRE-20251111</t>
        </is>
      </c>
      <c r="W987" t="inlineStr">
        <is>
          <t>已关联</t>
        </is>
      </c>
      <c r="X987" t="inlineStr">
        <is>
          <t>按班次口径判断</t>
        </is>
      </c>
      <c r="Z987" t="inlineStr">
        <is>
          <t>否</t>
        </is>
      </c>
    </row>
    <row r="988">
      <c r="A988" t="inlineStr">
        <is>
          <t>SIM-STOP-00987</t>
        </is>
      </c>
      <c r="B988" t="inlineStr">
        <is>
          <t>STOP-PRE-00329</t>
        </is>
      </c>
      <c r="C988" t="inlineStr">
        <is>
          <t>LINE-S03-PRE-20251111</t>
        </is>
      </c>
      <c r="D988" t="inlineStr">
        <is>
          <t>SHIFT-PRE-20251111</t>
        </is>
      </c>
      <c r="E988" t="inlineStr">
        <is>
          <t>LINE-S03</t>
        </is>
      </c>
      <c r="F988" t="inlineStr">
        <is>
          <t>改善前</t>
        </is>
      </c>
      <c r="G988" s="57" t="n">
        <v>45972</v>
      </c>
      <c r="H988" t="inlineStr">
        <is>
          <t>音频模组系列</t>
        </is>
      </c>
      <c r="I988" t="inlineStr">
        <is>
          <t>KK200-1</t>
        </is>
      </c>
      <c r="J988" t="inlineStr">
        <is>
          <t>MATERIALS</t>
        </is>
      </c>
      <c r="K988" t="inlineStr">
        <is>
          <t>Unplanned</t>
        </is>
      </c>
      <c r="L988" t="inlineStr">
        <is>
          <t>HACKING STATION</t>
        </is>
      </c>
      <c r="M988" t="inlineStr">
        <is>
          <t>上下料工位</t>
        </is>
      </c>
      <c r="N988" t="inlineStr">
        <is>
          <t>MANUAL BRICK HANDLING</t>
        </is>
      </c>
      <c r="O988" s="59" t="n">
        <v>45972.57569444444</v>
      </c>
      <c r="P988" s="59" t="n">
        <v>45972.595625</v>
      </c>
      <c r="Q988" s="60" t="n">
        <v>28.7</v>
      </c>
      <c r="R988" s="60" t="n">
        <v>1.0613</v>
      </c>
      <c r="S988" t="inlineStr">
        <is>
          <t>团队模拟数据（基于公开单线数据派生）</t>
        </is>
      </c>
      <c r="T988" t="inlineStr">
        <is>
          <t>SIM-v2.2-20260807-20260804</t>
        </is>
      </c>
      <c r="U988" t="inlineStr">
        <is>
          <t>https://zenodo.org/records/17855209</t>
        </is>
      </c>
      <c r="V988" t="inlineStr">
        <is>
          <t>LINE-S03-PRE-20251111</t>
        </is>
      </c>
      <c r="W988" t="inlineStr">
        <is>
          <t>已关联</t>
        </is>
      </c>
      <c r="X988" t="inlineStr">
        <is>
          <t>按班次口径判断</t>
        </is>
      </c>
      <c r="Z988" t="inlineStr">
        <is>
          <t>否</t>
        </is>
      </c>
    </row>
    <row r="989">
      <c r="A989" t="inlineStr">
        <is>
          <t>SIM-STOP-00988</t>
        </is>
      </c>
      <c r="B989" t="inlineStr">
        <is>
          <t>STOP-PRE-00330</t>
        </is>
      </c>
      <c r="C989" t="inlineStr">
        <is>
          <t>LINE-S01-PRE-20251111</t>
        </is>
      </c>
      <c r="D989" t="inlineStr">
        <is>
          <t>SHIFT-PRE-20251111</t>
        </is>
      </c>
      <c r="E989" t="inlineStr">
        <is>
          <t>LINE-S01</t>
        </is>
      </c>
      <c r="F989" t="inlineStr">
        <is>
          <t>改善前</t>
        </is>
      </c>
      <c r="G989" s="57" t="n">
        <v>45972</v>
      </c>
      <c r="H989" t="inlineStr">
        <is>
          <t>智能终端系列</t>
        </is>
      </c>
      <c r="I989" t="inlineStr">
        <is>
          <t>KK200-1</t>
        </is>
      </c>
      <c r="J989" t="inlineStr">
        <is>
          <t>MATERIALS</t>
        </is>
      </c>
      <c r="K989" t="inlineStr">
        <is>
          <t>Unplanned</t>
        </is>
      </c>
      <c r="L989" t="inlineStr">
        <is>
          <t>HACKING STATION</t>
        </is>
      </c>
      <c r="M989" t="inlineStr">
        <is>
          <t>上下料工位</t>
        </is>
      </c>
      <c r="N989" t="inlineStr">
        <is>
          <t>MANUAL BRICK HANDLING</t>
        </is>
      </c>
      <c r="O989" s="59" t="n">
        <v>45972.57847222222</v>
      </c>
      <c r="P989" s="59" t="n">
        <v>45972.58493055555</v>
      </c>
      <c r="Q989" s="60" t="n">
        <v>9.300000000000001</v>
      </c>
      <c r="R989" s="60" t="n">
        <v>0.8575</v>
      </c>
      <c r="S989" t="inlineStr">
        <is>
          <t>团队模拟数据（基于公开单线数据派生）</t>
        </is>
      </c>
      <c r="T989" t="inlineStr">
        <is>
          <t>SIM-v2.2-20260807-20260804</t>
        </is>
      </c>
      <c r="U989" t="inlineStr">
        <is>
          <t>https://zenodo.org/records/17855209</t>
        </is>
      </c>
      <c r="V989" t="inlineStr">
        <is>
          <t>LINE-S01-PRE-20251111</t>
        </is>
      </c>
      <c r="W989" t="inlineStr">
        <is>
          <t>已关联</t>
        </is>
      </c>
      <c r="X989" t="inlineStr">
        <is>
          <t>按班次口径判断</t>
        </is>
      </c>
      <c r="Z989" t="inlineStr">
        <is>
          <t>否</t>
        </is>
      </c>
    </row>
    <row r="990">
      <c r="A990" t="inlineStr">
        <is>
          <t>SIM-STOP-00989</t>
        </is>
      </c>
      <c r="B990" t="inlineStr">
        <is>
          <t>STOP-PRE-00330</t>
        </is>
      </c>
      <c r="C990" t="inlineStr">
        <is>
          <t>LINE-S02-PRE-20251111</t>
        </is>
      </c>
      <c r="D990" t="inlineStr">
        <is>
          <t>SHIFT-PRE-20251111</t>
        </is>
      </c>
      <c r="E990" t="inlineStr">
        <is>
          <t>LINE-S02</t>
        </is>
      </c>
      <c r="F990" t="inlineStr">
        <is>
          <t>改善前</t>
        </is>
      </c>
      <c r="G990" s="57" t="n">
        <v>45972</v>
      </c>
      <c r="H990" t="inlineStr">
        <is>
          <t>视觉设备系列</t>
        </is>
      </c>
      <c r="I990" t="inlineStr">
        <is>
          <t>KK200-1</t>
        </is>
      </c>
      <c r="J990" t="inlineStr">
        <is>
          <t>MATERIALS</t>
        </is>
      </c>
      <c r="K990" t="inlineStr">
        <is>
          <t>Unplanned</t>
        </is>
      </c>
      <c r="L990" t="inlineStr">
        <is>
          <t>HACKING STATION</t>
        </is>
      </c>
      <c r="M990" t="inlineStr">
        <is>
          <t>上下料工位</t>
        </is>
      </c>
      <c r="N990" t="inlineStr">
        <is>
          <t>MANUAL BRICK HANDLING</t>
        </is>
      </c>
      <c r="O990" s="59" t="n">
        <v>45972.59236111111</v>
      </c>
      <c r="P990" s="59" t="n">
        <v>45972.60284722222</v>
      </c>
      <c r="Q990" s="60" t="n">
        <v>15.1</v>
      </c>
      <c r="R990" s="60" t="n">
        <v>1.395</v>
      </c>
      <c r="S990" t="inlineStr">
        <is>
          <t>团队模拟数据（基于公开单线数据派生）</t>
        </is>
      </c>
      <c r="T990" t="inlineStr">
        <is>
          <t>SIM-v2.2-20260807-20260804</t>
        </is>
      </c>
      <c r="U990" t="inlineStr">
        <is>
          <t>https://zenodo.org/records/17855209</t>
        </is>
      </c>
      <c r="V990" t="inlineStr">
        <is>
          <t>LINE-S02-PRE-20251111</t>
        </is>
      </c>
      <c r="W990" t="inlineStr">
        <is>
          <t>已关联</t>
        </is>
      </c>
      <c r="X990" t="inlineStr">
        <is>
          <t>按班次口径判断</t>
        </is>
      </c>
      <c r="Z990" t="inlineStr">
        <is>
          <t>否</t>
        </is>
      </c>
    </row>
    <row r="991">
      <c r="A991" t="inlineStr">
        <is>
          <t>SIM-STOP-00990</t>
        </is>
      </c>
      <c r="B991" t="inlineStr">
        <is>
          <t>STOP-PRE-00330</t>
        </is>
      </c>
      <c r="C991" t="inlineStr">
        <is>
          <t>LINE-S03-PRE-20251111</t>
        </is>
      </c>
      <c r="D991" t="inlineStr">
        <is>
          <t>SHIFT-PRE-20251111</t>
        </is>
      </c>
      <c r="E991" t="inlineStr">
        <is>
          <t>LINE-S03</t>
        </is>
      </c>
      <c r="F991" t="inlineStr">
        <is>
          <t>改善前</t>
        </is>
      </c>
      <c r="G991" s="57" t="n">
        <v>45972</v>
      </c>
      <c r="H991" t="inlineStr">
        <is>
          <t>音频模组系列</t>
        </is>
      </c>
      <c r="I991" t="inlineStr">
        <is>
          <t>KK200-1</t>
        </is>
      </c>
      <c r="J991" t="inlineStr">
        <is>
          <t>MATERIALS</t>
        </is>
      </c>
      <c r="K991" t="inlineStr">
        <is>
          <t>Unplanned</t>
        </is>
      </c>
      <c r="L991" t="inlineStr">
        <is>
          <t>HACKING STATION</t>
        </is>
      </c>
      <c r="M991" t="inlineStr">
        <is>
          <t>上下料工位</t>
        </is>
      </c>
      <c r="N991" t="inlineStr">
        <is>
          <t>MANUAL BRICK HANDLING</t>
        </is>
      </c>
      <c r="O991" s="59" t="n">
        <v>45972.60625</v>
      </c>
      <c r="P991" s="59" t="n">
        <v>45972.61451388889</v>
      </c>
      <c r="Q991" s="60" t="n">
        <v>11.9</v>
      </c>
      <c r="R991" s="60" t="n">
        <v>1.1048</v>
      </c>
      <c r="S991" t="inlineStr">
        <is>
          <t>团队模拟数据（基于公开单线数据派生）</t>
        </is>
      </c>
      <c r="T991" t="inlineStr">
        <is>
          <t>SIM-v2.2-20260807-20260804</t>
        </is>
      </c>
      <c r="U991" t="inlineStr">
        <is>
          <t>https://zenodo.org/records/17855209</t>
        </is>
      </c>
      <c r="V991" t="inlineStr">
        <is>
          <t>LINE-S03-PRE-20251111</t>
        </is>
      </c>
      <c r="W991" t="inlineStr">
        <is>
          <t>已关联</t>
        </is>
      </c>
      <c r="X991" t="inlineStr">
        <is>
          <t>按班次口径判断</t>
        </is>
      </c>
      <c r="Z991" t="inlineStr">
        <is>
          <t>否</t>
        </is>
      </c>
    </row>
    <row r="992">
      <c r="A992" t="inlineStr">
        <is>
          <t>SIM-STOP-00991</t>
        </is>
      </c>
      <c r="B992" t="inlineStr">
        <is>
          <t>STOP-PRE-00331</t>
        </is>
      </c>
      <c r="C992" t="inlineStr">
        <is>
          <t>LINE-S01-PRE-20251111</t>
        </is>
      </c>
      <c r="D992" t="inlineStr">
        <is>
          <t>SHIFT-PRE-20251111</t>
        </is>
      </c>
      <c r="E992" t="inlineStr">
        <is>
          <t>LINE-S01</t>
        </is>
      </c>
      <c r="F992" t="inlineStr">
        <is>
          <t>改善前</t>
        </is>
      </c>
      <c r="G992" s="57" t="n">
        <v>45972</v>
      </c>
      <c r="H992" t="inlineStr">
        <is>
          <t>智能终端系列</t>
        </is>
      </c>
      <c r="I992" t="inlineStr">
        <is>
          <t>KK200-1</t>
        </is>
      </c>
      <c r="J992" t="inlineStr">
        <is>
          <t>MATERIALS</t>
        </is>
      </c>
      <c r="K992" t="inlineStr">
        <is>
          <t>Unplanned</t>
        </is>
      </c>
      <c r="L992" t="inlineStr">
        <is>
          <t>HACKING STATION</t>
        </is>
      </c>
      <c r="M992" t="inlineStr">
        <is>
          <t>上下料工位</t>
        </is>
      </c>
      <c r="N992" t="inlineStr">
        <is>
          <t>MANUAL BRICK HANDLING</t>
        </is>
      </c>
      <c r="O992" s="59" t="n">
        <v>45972.62013888889</v>
      </c>
      <c r="P992" s="59" t="n">
        <v>45972.62833333333</v>
      </c>
      <c r="Q992" s="60" t="n">
        <v>11.8</v>
      </c>
      <c r="R992" s="60" t="n">
        <v>0.8918</v>
      </c>
      <c r="S992" t="inlineStr">
        <is>
          <t>团队模拟数据（基于公开单线数据派生）</t>
        </is>
      </c>
      <c r="T992" t="inlineStr">
        <is>
          <t>SIM-v2.2-20260807-20260804</t>
        </is>
      </c>
      <c r="U992" t="inlineStr">
        <is>
          <t>https://zenodo.org/records/17855209</t>
        </is>
      </c>
      <c r="V992" t="inlineStr">
        <is>
          <t>LINE-S01-PRE-20251111</t>
        </is>
      </c>
      <c r="W992" t="inlineStr">
        <is>
          <t>已关联</t>
        </is>
      </c>
      <c r="X992" t="inlineStr">
        <is>
          <t>按班次口径判断</t>
        </is>
      </c>
      <c r="Z992" t="inlineStr">
        <is>
          <t>否</t>
        </is>
      </c>
    </row>
    <row r="993">
      <c r="A993" t="inlineStr">
        <is>
          <t>SIM-STOP-00992</t>
        </is>
      </c>
      <c r="B993" t="inlineStr">
        <is>
          <t>STOP-PRE-00331</t>
        </is>
      </c>
      <c r="C993" t="inlineStr">
        <is>
          <t>LINE-S02-PRE-20251111</t>
        </is>
      </c>
      <c r="D993" t="inlineStr">
        <is>
          <t>SHIFT-PRE-20251111</t>
        </is>
      </c>
      <c r="E993" t="inlineStr">
        <is>
          <t>LINE-S02</t>
        </is>
      </c>
      <c r="F993" t="inlineStr">
        <is>
          <t>改善前</t>
        </is>
      </c>
      <c r="G993" s="57" t="n">
        <v>45972</v>
      </c>
      <c r="H993" t="inlineStr">
        <is>
          <t>视觉设备系列</t>
        </is>
      </c>
      <c r="I993" t="inlineStr">
        <is>
          <t>KK200-1</t>
        </is>
      </c>
      <c r="J993" t="inlineStr">
        <is>
          <t>MATERIALS</t>
        </is>
      </c>
      <c r="K993" t="inlineStr">
        <is>
          <t>Unplanned</t>
        </is>
      </c>
      <c r="L993" t="inlineStr">
        <is>
          <t>HACKING STATION</t>
        </is>
      </c>
      <c r="M993" t="inlineStr">
        <is>
          <t>上下料工位</t>
        </is>
      </c>
      <c r="N993" t="inlineStr">
        <is>
          <t>MANUAL BRICK HANDLING</t>
        </is>
      </c>
      <c r="O993" s="59" t="n">
        <v>45972.63402777778</v>
      </c>
      <c r="P993" s="59" t="n">
        <v>45972.64597222222</v>
      </c>
      <c r="Q993" s="60" t="n">
        <v>17.2</v>
      </c>
      <c r="R993" s="60" t="n">
        <v>1.305</v>
      </c>
      <c r="S993" t="inlineStr">
        <is>
          <t>团队模拟数据（基于公开单线数据派生）</t>
        </is>
      </c>
      <c r="T993" t="inlineStr">
        <is>
          <t>SIM-v2.2-20260807-20260804</t>
        </is>
      </c>
      <c r="U993" t="inlineStr">
        <is>
          <t>https://zenodo.org/records/17855209</t>
        </is>
      </c>
      <c r="V993" t="inlineStr">
        <is>
          <t>LINE-S02-PRE-20251111</t>
        </is>
      </c>
      <c r="W993" t="inlineStr">
        <is>
          <t>已关联</t>
        </is>
      </c>
      <c r="X993" t="inlineStr">
        <is>
          <t>按班次口径判断</t>
        </is>
      </c>
      <c r="Z993" t="inlineStr">
        <is>
          <t>否</t>
        </is>
      </c>
    </row>
    <row r="994">
      <c r="A994" t="inlineStr">
        <is>
          <t>SIM-STOP-00993</t>
        </is>
      </c>
      <c r="B994" t="inlineStr">
        <is>
          <t>STOP-PRE-00331</t>
        </is>
      </c>
      <c r="C994" t="inlineStr">
        <is>
          <t>LINE-S03-PRE-20251111</t>
        </is>
      </c>
      <c r="D994" t="inlineStr">
        <is>
          <t>SHIFT-PRE-20251111</t>
        </is>
      </c>
      <c r="E994" t="inlineStr">
        <is>
          <t>LINE-S03</t>
        </is>
      </c>
      <c r="F994" t="inlineStr">
        <is>
          <t>改善前</t>
        </is>
      </c>
      <c r="G994" s="57" t="n">
        <v>45972</v>
      </c>
      <c r="H994" t="inlineStr">
        <is>
          <t>音频模组系列</t>
        </is>
      </c>
      <c r="I994" t="inlineStr">
        <is>
          <t>KK200-1</t>
        </is>
      </c>
      <c r="J994" t="inlineStr">
        <is>
          <t>MATERIALS</t>
        </is>
      </c>
      <c r="K994" t="inlineStr">
        <is>
          <t>Unplanned</t>
        </is>
      </c>
      <c r="L994" t="inlineStr">
        <is>
          <t>HACKING STATION</t>
        </is>
      </c>
      <c r="M994" t="inlineStr">
        <is>
          <t>上下料工位</t>
        </is>
      </c>
      <c r="N994" t="inlineStr">
        <is>
          <t>MANUAL BRICK HANDLING</t>
        </is>
      </c>
      <c r="O994" s="59" t="n">
        <v>45972.64791666667</v>
      </c>
      <c r="P994" s="59" t="n">
        <v>45972.65847222223</v>
      </c>
      <c r="Q994" s="60" t="n">
        <v>15.2</v>
      </c>
      <c r="R994" s="60" t="n">
        <v>1.1482</v>
      </c>
      <c r="S994" t="inlineStr">
        <is>
          <t>团队模拟数据（基于公开单线数据派生）</t>
        </is>
      </c>
      <c r="T994" t="inlineStr">
        <is>
          <t>SIM-v2.2-20260807-20260804</t>
        </is>
      </c>
      <c r="U994" t="inlineStr">
        <is>
          <t>https://zenodo.org/records/17855209</t>
        </is>
      </c>
      <c r="V994" t="inlineStr">
        <is>
          <t>LINE-S03-PRE-20251111</t>
        </is>
      </c>
      <c r="W994" t="inlineStr">
        <is>
          <t>已关联</t>
        </is>
      </c>
      <c r="X994" t="inlineStr">
        <is>
          <t>按班次口径判断</t>
        </is>
      </c>
      <c r="Z994" t="inlineStr">
        <is>
          <t>否</t>
        </is>
      </c>
    </row>
    <row r="995">
      <c r="A995" t="inlineStr">
        <is>
          <t>SIM-STOP-00994</t>
        </is>
      </c>
      <c r="B995" t="inlineStr">
        <is>
          <t>STOP-PRE-00332</t>
        </is>
      </c>
      <c r="C995" t="inlineStr">
        <is>
          <t>LINE-S01-PRE-20251111</t>
        </is>
      </c>
      <c r="D995" t="inlineStr">
        <is>
          <t>SHIFT-PRE-20251111</t>
        </is>
      </c>
      <c r="E995" t="inlineStr">
        <is>
          <t>LINE-S01</t>
        </is>
      </c>
      <c r="F995" t="inlineStr">
        <is>
          <t>改善前</t>
        </is>
      </c>
      <c r="G995" s="57" t="n">
        <v>45972</v>
      </c>
      <c r="H995" t="inlineStr">
        <is>
          <t>智能终端系列</t>
        </is>
      </c>
      <c r="I995" t="inlineStr">
        <is>
          <t>KK200-1</t>
        </is>
      </c>
      <c r="J995" t="inlineStr">
        <is>
          <t>MATERIALS</t>
        </is>
      </c>
      <c r="K995" t="inlineStr">
        <is>
          <t>Unplanned</t>
        </is>
      </c>
      <c r="L995" t="inlineStr">
        <is>
          <t>HACKING STATION</t>
        </is>
      </c>
      <c r="M995" t="inlineStr">
        <is>
          <t>上下料工位</t>
        </is>
      </c>
      <c r="N995" t="inlineStr">
        <is>
          <t>MANUAL BRICK HANDLING</t>
        </is>
      </c>
      <c r="O995" s="59" t="n">
        <v>45972.67152777778</v>
      </c>
      <c r="P995" s="59" t="n">
        <v>45972.67722222222</v>
      </c>
      <c r="Q995" s="60" t="n">
        <v>8.199999999999999</v>
      </c>
      <c r="R995" s="60" t="n">
        <v>0.9261</v>
      </c>
      <c r="S995" t="inlineStr">
        <is>
          <t>团队模拟数据（基于公开单线数据派生）</t>
        </is>
      </c>
      <c r="T995" t="inlineStr">
        <is>
          <t>SIM-v2.2-20260807-20260804</t>
        </is>
      </c>
      <c r="U995" t="inlineStr">
        <is>
          <t>https://zenodo.org/records/17855209</t>
        </is>
      </c>
      <c r="V995" t="inlineStr">
        <is>
          <t>LINE-S01-PRE-20251111</t>
        </is>
      </c>
      <c r="W995" t="inlineStr">
        <is>
          <t>已关联</t>
        </is>
      </c>
      <c r="X995" t="inlineStr">
        <is>
          <t>按班次口径判断</t>
        </is>
      </c>
      <c r="Z995" t="inlineStr">
        <is>
          <t>否</t>
        </is>
      </c>
    </row>
    <row r="996">
      <c r="A996" t="inlineStr">
        <is>
          <t>SIM-STOP-00995</t>
        </is>
      </c>
      <c r="B996" t="inlineStr">
        <is>
          <t>STOP-PRE-00332</t>
        </is>
      </c>
      <c r="C996" t="inlineStr">
        <is>
          <t>LINE-S02-PRE-20251111</t>
        </is>
      </c>
      <c r="D996" t="inlineStr">
        <is>
          <t>SHIFT-PRE-20251111</t>
        </is>
      </c>
      <c r="E996" t="inlineStr">
        <is>
          <t>LINE-S02</t>
        </is>
      </c>
      <c r="F996" t="inlineStr">
        <is>
          <t>改善前</t>
        </is>
      </c>
      <c r="G996" s="57" t="n">
        <v>45972</v>
      </c>
      <c r="H996" t="inlineStr">
        <is>
          <t>视觉设备系列</t>
        </is>
      </c>
      <c r="I996" t="inlineStr">
        <is>
          <t>KK200-1</t>
        </is>
      </c>
      <c r="J996" t="inlineStr">
        <is>
          <t>MATERIALS</t>
        </is>
      </c>
      <c r="K996" t="inlineStr">
        <is>
          <t>Unplanned</t>
        </is>
      </c>
      <c r="L996" t="inlineStr">
        <is>
          <t>HACKING STATION</t>
        </is>
      </c>
      <c r="M996" t="inlineStr">
        <is>
          <t>上下料工位</t>
        </is>
      </c>
      <c r="N996" t="inlineStr">
        <is>
          <t>MANUAL BRICK HANDLING</t>
        </is>
      </c>
      <c r="O996" s="59" t="n">
        <v>45972.68541666667</v>
      </c>
      <c r="P996" s="59" t="n">
        <v>45972.69381944444</v>
      </c>
      <c r="Q996" s="60" t="n">
        <v>12.1</v>
      </c>
      <c r="R996" s="60" t="n">
        <v>1.3575</v>
      </c>
      <c r="S996" t="inlineStr">
        <is>
          <t>团队模拟数据（基于公开单线数据派生）</t>
        </is>
      </c>
      <c r="T996" t="inlineStr">
        <is>
          <t>SIM-v2.2-20260807-20260804</t>
        </is>
      </c>
      <c r="U996" t="inlineStr">
        <is>
          <t>https://zenodo.org/records/17855209</t>
        </is>
      </c>
      <c r="V996" t="inlineStr">
        <is>
          <t>LINE-S02-PRE-20251111</t>
        </is>
      </c>
      <c r="W996" t="inlineStr">
        <is>
          <t>已关联</t>
        </is>
      </c>
      <c r="X996" t="inlineStr">
        <is>
          <t>按班次口径判断</t>
        </is>
      </c>
      <c r="Z996" t="inlineStr">
        <is>
          <t>否</t>
        </is>
      </c>
    </row>
    <row r="997">
      <c r="A997" t="inlineStr">
        <is>
          <t>SIM-STOP-00996</t>
        </is>
      </c>
      <c r="B997" t="inlineStr">
        <is>
          <t>STOP-PRE-00332</t>
        </is>
      </c>
      <c r="C997" t="inlineStr">
        <is>
          <t>LINE-S03-PRE-20251111</t>
        </is>
      </c>
      <c r="D997" t="inlineStr">
        <is>
          <t>SHIFT-PRE-20251111</t>
        </is>
      </c>
      <c r="E997" t="inlineStr">
        <is>
          <t>LINE-S03</t>
        </is>
      </c>
      <c r="F997" t="inlineStr">
        <is>
          <t>改善前</t>
        </is>
      </c>
      <c r="G997" s="57" t="n">
        <v>45972</v>
      </c>
      <c r="H997" t="inlineStr">
        <is>
          <t>音频模组系列</t>
        </is>
      </c>
      <c r="I997" t="inlineStr">
        <is>
          <t>KK200-1</t>
        </is>
      </c>
      <c r="J997" t="inlineStr">
        <is>
          <t>MATERIALS</t>
        </is>
      </c>
      <c r="K997" t="inlineStr">
        <is>
          <t>Unplanned</t>
        </is>
      </c>
      <c r="L997" t="inlineStr">
        <is>
          <t>HACKING STATION</t>
        </is>
      </c>
      <c r="M997" t="inlineStr">
        <is>
          <t>上下料工位</t>
        </is>
      </c>
      <c r="N997" t="inlineStr">
        <is>
          <t>MANUAL BRICK HANDLING</t>
        </is>
      </c>
      <c r="O997" s="59" t="n">
        <v>45972.69930555556</v>
      </c>
      <c r="P997" s="59" t="n">
        <v>45972.70597222223</v>
      </c>
      <c r="Q997" s="60" t="n">
        <v>9.6</v>
      </c>
      <c r="R997" s="60" t="n">
        <v>1.0738</v>
      </c>
      <c r="S997" t="inlineStr">
        <is>
          <t>团队模拟数据（基于公开单线数据派生）</t>
        </is>
      </c>
      <c r="T997" t="inlineStr">
        <is>
          <t>SIM-v2.2-20260807-20260804</t>
        </is>
      </c>
      <c r="U997" t="inlineStr">
        <is>
          <t>https://zenodo.org/records/17855209</t>
        </is>
      </c>
      <c r="V997" t="inlineStr">
        <is>
          <t>LINE-S03-PRE-20251111</t>
        </is>
      </c>
      <c r="W997" t="inlineStr">
        <is>
          <t>已关联</t>
        </is>
      </c>
      <c r="X997" t="inlineStr">
        <is>
          <t>按班次口径判断</t>
        </is>
      </c>
      <c r="Z997" t="inlineStr">
        <is>
          <t>否</t>
        </is>
      </c>
    </row>
    <row r="998">
      <c r="A998" t="inlineStr">
        <is>
          <t>SIM-STOP-00997</t>
        </is>
      </c>
      <c r="B998" t="inlineStr">
        <is>
          <t>STOP-PRE-00333</t>
        </is>
      </c>
      <c r="C998" t="inlineStr">
        <is>
          <t>LINE-S01-PRE-20251111</t>
        </is>
      </c>
      <c r="D998" t="inlineStr">
        <is>
          <t>SHIFT-PRE-20251111</t>
        </is>
      </c>
      <c r="E998" t="inlineStr">
        <is>
          <t>LINE-S01</t>
        </is>
      </c>
      <c r="F998" t="inlineStr">
        <is>
          <t>改善前</t>
        </is>
      </c>
      <c r="G998" s="57" t="n">
        <v>45972</v>
      </c>
      <c r="H998" t="inlineStr">
        <is>
          <t>智能终端系列</t>
        </is>
      </c>
      <c r="I998" t="inlineStr">
        <is>
          <t>KK200-1</t>
        </is>
      </c>
      <c r="J998" t="inlineStr">
        <is>
          <t>MATERIALS</t>
        </is>
      </c>
      <c r="K998" t="inlineStr">
        <is>
          <t>Unplanned</t>
        </is>
      </c>
      <c r="L998" t="inlineStr">
        <is>
          <t>HACKING STATION</t>
        </is>
      </c>
      <c r="M998" t="inlineStr">
        <is>
          <t>上下料工位</t>
        </is>
      </c>
      <c r="N998" t="inlineStr">
        <is>
          <t>MANUAL BRICK HANDLING</t>
        </is>
      </c>
      <c r="O998" s="59" t="n">
        <v>45972.6875</v>
      </c>
      <c r="P998" s="59" t="n">
        <v>45972.69375</v>
      </c>
      <c r="Q998" s="60" t="n">
        <v>9</v>
      </c>
      <c r="R998" s="60" t="n">
        <v>0.8673</v>
      </c>
      <c r="S998" t="inlineStr">
        <is>
          <t>团队模拟数据（基于公开单线数据派生）</t>
        </is>
      </c>
      <c r="T998" t="inlineStr">
        <is>
          <t>SIM-v2.2-20260807-20260804</t>
        </is>
      </c>
      <c r="U998" t="inlineStr">
        <is>
          <t>https://zenodo.org/records/17855209</t>
        </is>
      </c>
      <c r="V998" t="inlineStr">
        <is>
          <t>LINE-S01-PRE-20251111</t>
        </is>
      </c>
      <c r="W998" t="inlineStr">
        <is>
          <t>已关联</t>
        </is>
      </c>
      <c r="X998" t="inlineStr">
        <is>
          <t>按班次口径判断</t>
        </is>
      </c>
      <c r="Z998" t="inlineStr">
        <is>
          <t>否</t>
        </is>
      </c>
    </row>
    <row r="999">
      <c r="A999" t="inlineStr">
        <is>
          <t>SIM-STOP-00998</t>
        </is>
      </c>
      <c r="B999" t="inlineStr">
        <is>
          <t>STOP-PRE-00333</t>
        </is>
      </c>
      <c r="C999" t="inlineStr">
        <is>
          <t>LINE-S02-PRE-20251111</t>
        </is>
      </c>
      <c r="D999" t="inlineStr">
        <is>
          <t>SHIFT-PRE-20251111</t>
        </is>
      </c>
      <c r="E999" t="inlineStr">
        <is>
          <t>LINE-S02</t>
        </is>
      </c>
      <c r="F999" t="inlineStr">
        <is>
          <t>改善前</t>
        </is>
      </c>
      <c r="G999" s="57" t="n">
        <v>45972</v>
      </c>
      <c r="H999" t="inlineStr">
        <is>
          <t>视觉设备系列</t>
        </is>
      </c>
      <c r="I999" t="inlineStr">
        <is>
          <t>KK200-1</t>
        </is>
      </c>
      <c r="J999" t="inlineStr">
        <is>
          <t>MATERIALS</t>
        </is>
      </c>
      <c r="K999" t="inlineStr">
        <is>
          <t>Unplanned</t>
        </is>
      </c>
      <c r="L999" t="inlineStr">
        <is>
          <t>HACKING STATION</t>
        </is>
      </c>
      <c r="M999" t="inlineStr">
        <is>
          <t>上下料工位</t>
        </is>
      </c>
      <c r="N999" t="inlineStr">
        <is>
          <t>MANUAL BRICK HANDLING</t>
        </is>
      </c>
      <c r="O999" s="59" t="n">
        <v>45972.70138888889</v>
      </c>
      <c r="P999" s="59" t="n">
        <v>45972.71159722222</v>
      </c>
      <c r="Q999" s="60" t="n">
        <v>14.7</v>
      </c>
      <c r="R999" s="60" t="n">
        <v>1.41</v>
      </c>
      <c r="S999" t="inlineStr">
        <is>
          <t>团队模拟数据（基于公开单线数据派生）</t>
        </is>
      </c>
      <c r="T999" t="inlineStr">
        <is>
          <t>SIM-v2.2-20260807-20260804</t>
        </is>
      </c>
      <c r="U999" t="inlineStr">
        <is>
          <t>https://zenodo.org/records/17855209</t>
        </is>
      </c>
      <c r="V999" t="inlineStr">
        <is>
          <t>LINE-S02-PRE-20251111</t>
        </is>
      </c>
      <c r="W999" t="inlineStr">
        <is>
          <t>已关联</t>
        </is>
      </c>
      <c r="X999" t="inlineStr">
        <is>
          <t>按班次口径判断</t>
        </is>
      </c>
      <c r="Z999" t="inlineStr">
        <is>
          <t>否</t>
        </is>
      </c>
    </row>
    <row r="1000">
      <c r="A1000" t="inlineStr">
        <is>
          <t>SIM-STOP-00999</t>
        </is>
      </c>
      <c r="B1000" t="inlineStr">
        <is>
          <t>STOP-PRE-00333</t>
        </is>
      </c>
      <c r="C1000" t="inlineStr">
        <is>
          <t>LINE-S03-PRE-20251111</t>
        </is>
      </c>
      <c r="D1000" t="inlineStr">
        <is>
          <t>SHIFT-PRE-20251111</t>
        </is>
      </c>
      <c r="E1000" t="inlineStr">
        <is>
          <t>LINE-S03</t>
        </is>
      </c>
      <c r="F1000" t="inlineStr">
        <is>
          <t>改善前</t>
        </is>
      </c>
      <c r="G1000" s="57" t="n">
        <v>45972</v>
      </c>
      <c r="H1000" t="inlineStr">
        <is>
          <t>音频模组系列</t>
        </is>
      </c>
      <c r="I1000" t="inlineStr">
        <is>
          <t>KK200-1</t>
        </is>
      </c>
      <c r="J1000" t="inlineStr">
        <is>
          <t>MATERIALS</t>
        </is>
      </c>
      <c r="K1000" t="inlineStr">
        <is>
          <t>Unplanned</t>
        </is>
      </c>
      <c r="L1000" t="inlineStr">
        <is>
          <t>HACKING STATION</t>
        </is>
      </c>
      <c r="M1000" t="inlineStr">
        <is>
          <t>上下料工位</t>
        </is>
      </c>
      <c r="N1000" t="inlineStr">
        <is>
          <t>MANUAL BRICK HANDLING</t>
        </is>
      </c>
      <c r="O1000" s="59" t="n">
        <v>45972.71527777778</v>
      </c>
      <c r="P1000" s="59" t="n">
        <v>45972.72333333334</v>
      </c>
      <c r="Q1000" s="60" t="n">
        <v>11.6</v>
      </c>
      <c r="R1000" s="60" t="n">
        <v>1.1172</v>
      </c>
      <c r="S1000" t="inlineStr">
        <is>
          <t>团队模拟数据（基于公开单线数据派生）</t>
        </is>
      </c>
      <c r="T1000" t="inlineStr">
        <is>
          <t>SIM-v2.2-20260807-20260804</t>
        </is>
      </c>
      <c r="U1000" t="inlineStr">
        <is>
          <t>https://zenodo.org/records/17855209</t>
        </is>
      </c>
      <c r="V1000" t="inlineStr">
        <is>
          <t>LINE-S03-PRE-20251111</t>
        </is>
      </c>
      <c r="W1000" t="inlineStr">
        <is>
          <t>已关联</t>
        </is>
      </c>
      <c r="X1000" t="inlineStr">
        <is>
          <t>按班次口径判断</t>
        </is>
      </c>
      <c r="Z1000" t="inlineStr">
        <is>
          <t>否</t>
        </is>
      </c>
    </row>
    <row r="1001">
      <c r="A1001" t="inlineStr">
        <is>
          <t>SIM-STOP-01000</t>
        </is>
      </c>
      <c r="B1001" t="inlineStr">
        <is>
          <t>STOP-PRE-00334</t>
        </is>
      </c>
      <c r="C1001" t="inlineStr">
        <is>
          <t>LINE-S01-PRE-20251111</t>
        </is>
      </c>
      <c r="D1001" t="inlineStr">
        <is>
          <t>SHIFT-PRE-20251111</t>
        </is>
      </c>
      <c r="E1001" t="inlineStr">
        <is>
          <t>LINE-S01</t>
        </is>
      </c>
      <c r="F1001" t="inlineStr">
        <is>
          <t>改善前</t>
        </is>
      </c>
      <c r="G1001" s="57" t="n">
        <v>45972</v>
      </c>
      <c r="H1001" t="inlineStr">
        <is>
          <t>智能终端系列</t>
        </is>
      </c>
      <c r="I1001" t="inlineStr">
        <is>
          <t>KK200-1</t>
        </is>
      </c>
      <c r="J1001" t="inlineStr">
        <is>
          <t>MATERIALS</t>
        </is>
      </c>
      <c r="K1001" t="inlineStr">
        <is>
          <t>Unplanned</t>
        </is>
      </c>
      <c r="L1001" t="inlineStr">
        <is>
          <t>HACKING STATION</t>
        </is>
      </c>
      <c r="M1001" t="inlineStr">
        <is>
          <t>上下料工位</t>
        </is>
      </c>
      <c r="N1001" t="inlineStr">
        <is>
          <t>MANUAL BRICK HANDLING</t>
        </is>
      </c>
      <c r="O1001" s="59" t="n">
        <v>45972.69861111111</v>
      </c>
      <c r="P1001" s="59" t="n">
        <v>45972.70326388889</v>
      </c>
      <c r="Q1001" s="60" t="n">
        <v>6.7</v>
      </c>
      <c r="R1001" s="60" t="n">
        <v>0.9016</v>
      </c>
      <c r="S1001" t="inlineStr">
        <is>
          <t>团队模拟数据（基于公开单线数据派生）</t>
        </is>
      </c>
      <c r="T1001" t="inlineStr">
        <is>
          <t>SIM-v2.2-20260807-20260804</t>
        </is>
      </c>
      <c r="U1001" t="inlineStr">
        <is>
          <t>https://zenodo.org/records/17855209</t>
        </is>
      </c>
      <c r="V1001" t="inlineStr">
        <is>
          <t>LINE-S01-PRE-20251111</t>
        </is>
      </c>
      <c r="W1001" t="inlineStr">
        <is>
          <t>已关联</t>
        </is>
      </c>
      <c r="X1001" t="inlineStr">
        <is>
          <t>按班次口径判断</t>
        </is>
      </c>
      <c r="Z1001" t="inlineStr">
        <is>
          <t>否</t>
        </is>
      </c>
    </row>
    <row r="1002">
      <c r="A1002" t="inlineStr">
        <is>
          <t>SIM-STOP-01001</t>
        </is>
      </c>
      <c r="B1002" t="inlineStr">
        <is>
          <t>STOP-PRE-00334</t>
        </is>
      </c>
      <c r="C1002" t="inlineStr">
        <is>
          <t>LINE-S02-PRE-20251111</t>
        </is>
      </c>
      <c r="D1002" t="inlineStr">
        <is>
          <t>SHIFT-PRE-20251111</t>
        </is>
      </c>
      <c r="E1002" t="inlineStr">
        <is>
          <t>LINE-S02</t>
        </is>
      </c>
      <c r="F1002" t="inlineStr">
        <is>
          <t>改善前</t>
        </is>
      </c>
      <c r="G1002" s="57" t="n">
        <v>45972</v>
      </c>
      <c r="H1002" t="inlineStr">
        <is>
          <t>视觉设备系列</t>
        </is>
      </c>
      <c r="I1002" t="inlineStr">
        <is>
          <t>KK200-1</t>
        </is>
      </c>
      <c r="J1002" t="inlineStr">
        <is>
          <t>MATERIALS</t>
        </is>
      </c>
      <c r="K1002" t="inlineStr">
        <is>
          <t>Unplanned</t>
        </is>
      </c>
      <c r="L1002" t="inlineStr">
        <is>
          <t>HACKING STATION</t>
        </is>
      </c>
      <c r="M1002" t="inlineStr">
        <is>
          <t>上下料工位</t>
        </is>
      </c>
      <c r="N1002" t="inlineStr">
        <is>
          <t>MANUAL BRICK HANDLING</t>
        </is>
      </c>
      <c r="O1002" s="59" t="n">
        <v>45972.7125</v>
      </c>
      <c r="P1002" s="59" t="n">
        <v>45972.71930555555</v>
      </c>
      <c r="Q1002" s="60" t="n">
        <v>9.800000000000001</v>
      </c>
      <c r="R1002" s="60" t="n">
        <v>1.32</v>
      </c>
      <c r="S1002" t="inlineStr">
        <is>
          <t>团队模拟数据（基于公开单线数据派生）</t>
        </is>
      </c>
      <c r="T1002" t="inlineStr">
        <is>
          <t>SIM-v2.2-20260807-20260804</t>
        </is>
      </c>
      <c r="U1002" t="inlineStr">
        <is>
          <t>https://zenodo.org/records/17855209</t>
        </is>
      </c>
      <c r="V1002" t="inlineStr">
        <is>
          <t>LINE-S02-PRE-20251111</t>
        </is>
      </c>
      <c r="W1002" t="inlineStr">
        <is>
          <t>已关联</t>
        </is>
      </c>
      <c r="X1002" t="inlineStr">
        <is>
          <t>按班次口径判断</t>
        </is>
      </c>
      <c r="Z1002" t="inlineStr">
        <is>
          <t>否</t>
        </is>
      </c>
    </row>
    <row r="1003">
      <c r="A1003" t="inlineStr">
        <is>
          <t>SIM-STOP-01002</t>
        </is>
      </c>
      <c r="B1003" t="inlineStr">
        <is>
          <t>STOP-PRE-00334</t>
        </is>
      </c>
      <c r="C1003" t="inlineStr">
        <is>
          <t>LINE-S03-PRE-20251111</t>
        </is>
      </c>
      <c r="D1003" t="inlineStr">
        <is>
          <t>SHIFT-PRE-20251111</t>
        </is>
      </c>
      <c r="E1003" t="inlineStr">
        <is>
          <t>LINE-S03</t>
        </is>
      </c>
      <c r="F1003" t="inlineStr">
        <is>
          <t>改善前</t>
        </is>
      </c>
      <c r="G1003" s="57" t="n">
        <v>45972</v>
      </c>
      <c r="H1003" t="inlineStr">
        <is>
          <t>音频模组系列</t>
        </is>
      </c>
      <c r="I1003" t="inlineStr">
        <is>
          <t>KK200-1</t>
        </is>
      </c>
      <c r="J1003" t="inlineStr">
        <is>
          <t>MATERIALS</t>
        </is>
      </c>
      <c r="K1003" t="inlineStr">
        <is>
          <t>Unplanned</t>
        </is>
      </c>
      <c r="L1003" t="inlineStr">
        <is>
          <t>HACKING STATION</t>
        </is>
      </c>
      <c r="M1003" t="inlineStr">
        <is>
          <t>上下料工位</t>
        </is>
      </c>
      <c r="N1003" t="inlineStr">
        <is>
          <t>MANUAL BRICK HANDLING</t>
        </is>
      </c>
      <c r="O1003" s="59" t="n">
        <v>45972.72638888889</v>
      </c>
      <c r="P1003" s="59" t="n">
        <v>45972.73236111111</v>
      </c>
      <c r="Q1003" s="60" t="n">
        <v>8.6</v>
      </c>
      <c r="R1003" s="60" t="n">
        <v>1.1606</v>
      </c>
      <c r="S1003" t="inlineStr">
        <is>
          <t>团队模拟数据（基于公开单线数据派生）</t>
        </is>
      </c>
      <c r="T1003" t="inlineStr">
        <is>
          <t>SIM-v2.2-20260807-20260804</t>
        </is>
      </c>
      <c r="U1003" t="inlineStr">
        <is>
          <t>https://zenodo.org/records/17855209</t>
        </is>
      </c>
      <c r="V1003" t="inlineStr">
        <is>
          <t>LINE-S03-PRE-20251111</t>
        </is>
      </c>
      <c r="W1003" t="inlineStr">
        <is>
          <t>已关联</t>
        </is>
      </c>
      <c r="X1003" t="inlineStr">
        <is>
          <t>按班次口径判断</t>
        </is>
      </c>
      <c r="Z1003" t="inlineStr">
        <is>
          <t>否</t>
        </is>
      </c>
    </row>
    <row r="1004">
      <c r="A1004" t="inlineStr">
        <is>
          <t>SIM-STOP-01003</t>
        </is>
      </c>
      <c r="B1004" t="inlineStr">
        <is>
          <t>STOP-PRE-00335</t>
        </is>
      </c>
      <c r="C1004" t="inlineStr">
        <is>
          <t>LINE-S01-PRE-20251111</t>
        </is>
      </c>
      <c r="D1004" t="inlineStr">
        <is>
          <t>SHIFT-PRE-20251111</t>
        </is>
      </c>
      <c r="E1004" t="inlineStr">
        <is>
          <t>LINE-S01</t>
        </is>
      </c>
      <c r="F1004" t="inlineStr">
        <is>
          <t>改善前</t>
        </is>
      </c>
      <c r="G1004" s="57" t="n">
        <v>45972</v>
      </c>
      <c r="H1004" t="inlineStr">
        <is>
          <t>智能终端系列</t>
        </is>
      </c>
      <c r="I1004" t="inlineStr">
        <is>
          <t>KK200-1</t>
        </is>
      </c>
      <c r="J1004" t="inlineStr">
        <is>
          <t>MATERIALS</t>
        </is>
      </c>
      <c r="K1004" t="inlineStr">
        <is>
          <t>Unplanned</t>
        </is>
      </c>
      <c r="L1004" t="inlineStr">
        <is>
          <t>HACKING STATION</t>
        </is>
      </c>
      <c r="M1004" t="inlineStr">
        <is>
          <t>上下料工位</t>
        </is>
      </c>
      <c r="N1004" t="inlineStr">
        <is>
          <t>MANUAL BRICK HANDLING</t>
        </is>
      </c>
      <c r="O1004" s="59" t="n">
        <v>45972.70486111111</v>
      </c>
      <c r="P1004" s="59" t="n">
        <v>45972.71020833333</v>
      </c>
      <c r="Q1004" s="60" t="n">
        <v>7.7</v>
      </c>
      <c r="R1004" s="60" t="n">
        <v>0.8428</v>
      </c>
      <c r="S1004" t="inlineStr">
        <is>
          <t>团队模拟数据（基于公开单线数据派生）</t>
        </is>
      </c>
      <c r="T1004" t="inlineStr">
        <is>
          <t>SIM-v2.2-20260807-20260804</t>
        </is>
      </c>
      <c r="U1004" t="inlineStr">
        <is>
          <t>https://zenodo.org/records/17855209</t>
        </is>
      </c>
      <c r="V1004" t="inlineStr">
        <is>
          <t>LINE-S01-PRE-20251111</t>
        </is>
      </c>
      <c r="W1004" t="inlineStr">
        <is>
          <t>已关联</t>
        </is>
      </c>
      <c r="X1004" t="inlineStr">
        <is>
          <t>按班次口径判断</t>
        </is>
      </c>
      <c r="Z1004" t="inlineStr">
        <is>
          <t>否</t>
        </is>
      </c>
    </row>
    <row r="1005">
      <c r="A1005" t="inlineStr">
        <is>
          <t>SIM-STOP-01004</t>
        </is>
      </c>
      <c r="B1005" t="inlineStr">
        <is>
          <t>STOP-PRE-00335</t>
        </is>
      </c>
      <c r="C1005" t="inlineStr">
        <is>
          <t>LINE-S02-PRE-20251111</t>
        </is>
      </c>
      <c r="D1005" t="inlineStr">
        <is>
          <t>SHIFT-PRE-20251111</t>
        </is>
      </c>
      <c r="E1005" t="inlineStr">
        <is>
          <t>LINE-S02</t>
        </is>
      </c>
      <c r="F1005" t="inlineStr">
        <is>
          <t>改善前</t>
        </is>
      </c>
      <c r="G1005" s="57" t="n">
        <v>45972</v>
      </c>
      <c r="H1005" t="inlineStr">
        <is>
          <t>视觉设备系列</t>
        </is>
      </c>
      <c r="I1005" t="inlineStr">
        <is>
          <t>KK200-1</t>
        </is>
      </c>
      <c r="J1005" t="inlineStr">
        <is>
          <t>MATERIALS</t>
        </is>
      </c>
      <c r="K1005" t="inlineStr">
        <is>
          <t>Unplanned</t>
        </is>
      </c>
      <c r="L1005" t="inlineStr">
        <is>
          <t>HACKING STATION</t>
        </is>
      </c>
      <c r="M1005" t="inlineStr">
        <is>
          <t>上下料工位</t>
        </is>
      </c>
      <c r="N1005" t="inlineStr">
        <is>
          <t>MANUAL BRICK HANDLING</t>
        </is>
      </c>
      <c r="O1005" s="59" t="n">
        <v>45972.71875</v>
      </c>
      <c r="P1005" s="59" t="n">
        <v>45972.72743055555</v>
      </c>
      <c r="Q1005" s="60" t="n">
        <v>12.5</v>
      </c>
      <c r="R1005" s="60" t="n">
        <v>1.3725</v>
      </c>
      <c r="S1005" t="inlineStr">
        <is>
          <t>团队模拟数据（基于公开单线数据派生）</t>
        </is>
      </c>
      <c r="T1005" t="inlineStr">
        <is>
          <t>SIM-v2.2-20260807-20260804</t>
        </is>
      </c>
      <c r="U1005" t="inlineStr">
        <is>
          <t>https://zenodo.org/records/17855209</t>
        </is>
      </c>
      <c r="V1005" t="inlineStr">
        <is>
          <t>LINE-S02-PRE-20251111</t>
        </is>
      </c>
      <c r="W1005" t="inlineStr">
        <is>
          <t>已关联</t>
        </is>
      </c>
      <c r="X1005" t="inlineStr">
        <is>
          <t>按班次口径判断</t>
        </is>
      </c>
      <c r="Z1005" t="inlineStr">
        <is>
          <t>否</t>
        </is>
      </c>
    </row>
    <row r="1006">
      <c r="A1006" t="inlineStr">
        <is>
          <t>SIM-STOP-01005</t>
        </is>
      </c>
      <c r="B1006" t="inlineStr">
        <is>
          <t>STOP-PRE-00335</t>
        </is>
      </c>
      <c r="C1006" t="inlineStr">
        <is>
          <t>LINE-S03-PRE-20251111</t>
        </is>
      </c>
      <c r="D1006" t="inlineStr">
        <is>
          <t>SHIFT-PRE-20251111</t>
        </is>
      </c>
      <c r="E1006" t="inlineStr">
        <is>
          <t>LINE-S03</t>
        </is>
      </c>
      <c r="F1006" t="inlineStr">
        <is>
          <t>改善前</t>
        </is>
      </c>
      <c r="G1006" s="57" t="n">
        <v>45972</v>
      </c>
      <c r="H1006" t="inlineStr">
        <is>
          <t>音频模组系列</t>
        </is>
      </c>
      <c r="I1006" t="inlineStr">
        <is>
          <t>KK200-1</t>
        </is>
      </c>
      <c r="J1006" t="inlineStr">
        <is>
          <t>MATERIALS</t>
        </is>
      </c>
      <c r="K1006" t="inlineStr">
        <is>
          <t>Unplanned</t>
        </is>
      </c>
      <c r="L1006" t="inlineStr">
        <is>
          <t>HACKING STATION</t>
        </is>
      </c>
      <c r="M1006" t="inlineStr">
        <is>
          <t>上下料工位</t>
        </is>
      </c>
      <c r="N1006" t="inlineStr">
        <is>
          <t>MANUAL BRICK HANDLING</t>
        </is>
      </c>
      <c r="O1006" s="59" t="n">
        <v>45972.73263888889</v>
      </c>
      <c r="P1006" s="59" t="n">
        <v>45972.73951388889</v>
      </c>
      <c r="Q1006" s="60" t="n">
        <v>9.9</v>
      </c>
      <c r="R1006" s="60" t="n">
        <v>1.0862</v>
      </c>
      <c r="S1006" t="inlineStr">
        <is>
          <t>团队模拟数据（基于公开单线数据派生）</t>
        </is>
      </c>
      <c r="T1006" t="inlineStr">
        <is>
          <t>SIM-v2.2-20260807-20260804</t>
        </is>
      </c>
      <c r="U1006" t="inlineStr">
        <is>
          <t>https://zenodo.org/records/17855209</t>
        </is>
      </c>
      <c r="V1006" t="inlineStr">
        <is>
          <t>LINE-S03-PRE-20251111</t>
        </is>
      </c>
      <c r="W1006" t="inlineStr">
        <is>
          <t>已关联</t>
        </is>
      </c>
      <c r="X1006" t="inlineStr">
        <is>
          <t>按班次口径判断</t>
        </is>
      </c>
      <c r="Z1006" t="inlineStr">
        <is>
          <t>否</t>
        </is>
      </c>
    </row>
    <row r="1007">
      <c r="A1007" t="inlineStr">
        <is>
          <t>SIM-STOP-01006</t>
        </is>
      </c>
      <c r="B1007" t="inlineStr">
        <is>
          <t>STOP-PRE-00336</t>
        </is>
      </c>
      <c r="C1007" t="inlineStr">
        <is>
          <t>LINE-S01-PRE-20251111</t>
        </is>
      </c>
      <c r="D1007" t="inlineStr">
        <is>
          <t>SHIFT-PRE-20251111</t>
        </is>
      </c>
      <c r="E1007" t="inlineStr">
        <is>
          <t>LINE-S01</t>
        </is>
      </c>
      <c r="F1007" t="inlineStr">
        <is>
          <t>改善前</t>
        </is>
      </c>
      <c r="G1007" s="57" t="n">
        <v>45972</v>
      </c>
      <c r="H1007" t="inlineStr">
        <is>
          <t>智能终端系列</t>
        </is>
      </c>
      <c r="I1007" t="inlineStr">
        <is>
          <t>KK200-1</t>
        </is>
      </c>
      <c r="J1007" t="inlineStr">
        <is>
          <t>MATERIALS</t>
        </is>
      </c>
      <c r="K1007" t="inlineStr">
        <is>
          <t>Unplanned</t>
        </is>
      </c>
      <c r="L1007" t="inlineStr">
        <is>
          <t>HACKING STATION</t>
        </is>
      </c>
      <c r="M1007" t="inlineStr">
        <is>
          <t>上下料工位</t>
        </is>
      </c>
      <c r="N1007" t="inlineStr">
        <is>
          <t>MANUAL BRICK HANDLING</t>
        </is>
      </c>
      <c r="O1007" s="59" t="n">
        <v>45972.71666666667</v>
      </c>
      <c r="P1007" s="59" t="n">
        <v>45972.71854166667</v>
      </c>
      <c r="Q1007" s="60" t="n">
        <v>2.7</v>
      </c>
      <c r="R1007" s="60" t="n">
        <v>0.8771</v>
      </c>
      <c r="S1007" t="inlineStr">
        <is>
          <t>团队模拟数据（基于公开单线数据派生）</t>
        </is>
      </c>
      <c r="T1007" t="inlineStr">
        <is>
          <t>SIM-v2.2-20260807-20260804</t>
        </is>
      </c>
      <c r="U1007" t="inlineStr">
        <is>
          <t>https://zenodo.org/records/17855209</t>
        </is>
      </c>
      <c r="V1007" t="inlineStr">
        <is>
          <t>LINE-S01-PRE-20251111</t>
        </is>
      </c>
      <c r="W1007" t="inlineStr">
        <is>
          <t>已关联</t>
        </is>
      </c>
      <c r="X1007" t="inlineStr">
        <is>
          <t>按班次口径判断</t>
        </is>
      </c>
      <c r="Z1007" t="inlineStr">
        <is>
          <t>否</t>
        </is>
      </c>
    </row>
    <row r="1008">
      <c r="A1008" t="inlineStr">
        <is>
          <t>SIM-STOP-01007</t>
        </is>
      </c>
      <c r="B1008" t="inlineStr">
        <is>
          <t>STOP-PRE-00336</t>
        </is>
      </c>
      <c r="C1008" t="inlineStr">
        <is>
          <t>LINE-S02-PRE-20251111</t>
        </is>
      </c>
      <c r="D1008" t="inlineStr">
        <is>
          <t>SHIFT-PRE-20251111</t>
        </is>
      </c>
      <c r="E1008" t="inlineStr">
        <is>
          <t>LINE-S02</t>
        </is>
      </c>
      <c r="F1008" t="inlineStr">
        <is>
          <t>改善前</t>
        </is>
      </c>
      <c r="G1008" s="57" t="n">
        <v>45972</v>
      </c>
      <c r="H1008" t="inlineStr">
        <is>
          <t>视觉设备系列</t>
        </is>
      </c>
      <c r="I1008" t="inlineStr">
        <is>
          <t>KK200-1</t>
        </is>
      </c>
      <c r="J1008" t="inlineStr">
        <is>
          <t>MATERIALS</t>
        </is>
      </c>
      <c r="K1008" t="inlineStr">
        <is>
          <t>Unplanned</t>
        </is>
      </c>
      <c r="L1008" t="inlineStr">
        <is>
          <t>HACKING STATION</t>
        </is>
      </c>
      <c r="M1008" t="inlineStr">
        <is>
          <t>上下料工位</t>
        </is>
      </c>
      <c r="N1008" t="inlineStr">
        <is>
          <t>MANUAL BRICK HANDLING</t>
        </is>
      </c>
      <c r="O1008" s="59" t="n">
        <v>45972.73055555556</v>
      </c>
      <c r="P1008" s="59" t="n">
        <v>45972.73333333333</v>
      </c>
      <c r="Q1008" s="60" t="n">
        <v>4</v>
      </c>
      <c r="R1008" s="60" t="n">
        <v>1.2825</v>
      </c>
      <c r="S1008" t="inlineStr">
        <is>
          <t>团队模拟数据（基于公开单线数据派生）</t>
        </is>
      </c>
      <c r="T1008" t="inlineStr">
        <is>
          <t>SIM-v2.2-20260807-20260804</t>
        </is>
      </c>
      <c r="U1008" t="inlineStr">
        <is>
          <t>https://zenodo.org/records/17855209</t>
        </is>
      </c>
      <c r="V1008" t="inlineStr">
        <is>
          <t>LINE-S02-PRE-20251111</t>
        </is>
      </c>
      <c r="W1008" t="inlineStr">
        <is>
          <t>已关联</t>
        </is>
      </c>
      <c r="X1008" t="inlineStr">
        <is>
          <t>按班次口径判断</t>
        </is>
      </c>
      <c r="Z1008" t="inlineStr">
        <is>
          <t>否</t>
        </is>
      </c>
    </row>
    <row r="1009">
      <c r="A1009" t="inlineStr">
        <is>
          <t>SIM-STOP-01008</t>
        </is>
      </c>
      <c r="B1009" t="inlineStr">
        <is>
          <t>STOP-PRE-00336</t>
        </is>
      </c>
      <c r="C1009" t="inlineStr">
        <is>
          <t>LINE-S03-PRE-20251111</t>
        </is>
      </c>
      <c r="D1009" t="inlineStr">
        <is>
          <t>SHIFT-PRE-20251111</t>
        </is>
      </c>
      <c r="E1009" t="inlineStr">
        <is>
          <t>LINE-S03</t>
        </is>
      </c>
      <c r="F1009" t="inlineStr">
        <is>
          <t>改善前</t>
        </is>
      </c>
      <c r="G1009" s="57" t="n">
        <v>45972</v>
      </c>
      <c r="H1009" t="inlineStr">
        <is>
          <t>音频模组系列</t>
        </is>
      </c>
      <c r="I1009" t="inlineStr">
        <is>
          <t>KK200-1</t>
        </is>
      </c>
      <c r="J1009" t="inlineStr">
        <is>
          <t>MATERIALS</t>
        </is>
      </c>
      <c r="K1009" t="inlineStr">
        <is>
          <t>Unplanned</t>
        </is>
      </c>
      <c r="L1009" t="inlineStr">
        <is>
          <t>HACKING STATION</t>
        </is>
      </c>
      <c r="M1009" t="inlineStr">
        <is>
          <t>上下料工位</t>
        </is>
      </c>
      <c r="N1009" t="inlineStr">
        <is>
          <t>MANUAL BRICK HANDLING</t>
        </is>
      </c>
      <c r="O1009" s="59" t="n">
        <v>45972.74444444444</v>
      </c>
      <c r="P1009" s="59" t="n">
        <v>45972.746875</v>
      </c>
      <c r="Q1009" s="60" t="n">
        <v>3.5</v>
      </c>
      <c r="R1009" s="60" t="n">
        <v>1.1296</v>
      </c>
      <c r="S1009" t="inlineStr">
        <is>
          <t>团队模拟数据（基于公开单线数据派生）</t>
        </is>
      </c>
      <c r="T1009" t="inlineStr">
        <is>
          <t>SIM-v2.2-20260807-20260804</t>
        </is>
      </c>
      <c r="U1009" t="inlineStr">
        <is>
          <t>https://zenodo.org/records/17855209</t>
        </is>
      </c>
      <c r="V1009" t="inlineStr">
        <is>
          <t>LINE-S03-PRE-20251111</t>
        </is>
      </c>
      <c r="W1009" t="inlineStr">
        <is>
          <t>已关联</t>
        </is>
      </c>
      <c r="X1009" t="inlineStr">
        <is>
          <t>按班次口径判断</t>
        </is>
      </c>
      <c r="Z1009" t="inlineStr">
        <is>
          <t>否</t>
        </is>
      </c>
    </row>
    <row r="1010">
      <c r="A1010" t="inlineStr">
        <is>
          <t>SIM-STOP-01009</t>
        </is>
      </c>
      <c r="B1010" t="inlineStr">
        <is>
          <t>STOP-PRE-00337</t>
        </is>
      </c>
      <c r="C1010" t="inlineStr">
        <is>
          <t>LINE-S01-PRE-20251111</t>
        </is>
      </c>
      <c r="D1010" t="inlineStr">
        <is>
          <t>SHIFT-PRE-20251111</t>
        </is>
      </c>
      <c r="E1010" t="inlineStr">
        <is>
          <t>LINE-S01</t>
        </is>
      </c>
      <c r="F1010" t="inlineStr">
        <is>
          <t>改善前</t>
        </is>
      </c>
      <c r="G1010" s="57" t="n">
        <v>45972</v>
      </c>
      <c r="H1010" t="inlineStr">
        <is>
          <t>智能终端系列</t>
        </is>
      </c>
      <c r="I1010" t="inlineStr">
        <is>
          <t>KK200-1</t>
        </is>
      </c>
      <c r="J1010" t="inlineStr">
        <is>
          <t>MATERIALS</t>
        </is>
      </c>
      <c r="K1010" t="inlineStr">
        <is>
          <t>Unplanned</t>
        </is>
      </c>
      <c r="L1010" t="inlineStr">
        <is>
          <t>HACKING STATION</t>
        </is>
      </c>
      <c r="M1010" t="inlineStr">
        <is>
          <t>上下料工位</t>
        </is>
      </c>
      <c r="N1010" t="inlineStr">
        <is>
          <t>MANUAL BRICK HANDLING</t>
        </is>
      </c>
      <c r="O1010" s="59" t="n">
        <v>45972.71944444445</v>
      </c>
      <c r="P1010" s="59" t="n">
        <v>45972.72409722222</v>
      </c>
      <c r="Q1010" s="60" t="n">
        <v>6.7</v>
      </c>
      <c r="R1010" s="60" t="n">
        <v>0.9114</v>
      </c>
      <c r="S1010" t="inlineStr">
        <is>
          <t>团队模拟数据（基于公开单线数据派生）</t>
        </is>
      </c>
      <c r="T1010" t="inlineStr">
        <is>
          <t>SIM-v2.2-20260807-20260804</t>
        </is>
      </c>
      <c r="U1010" t="inlineStr">
        <is>
          <t>https://zenodo.org/records/17855209</t>
        </is>
      </c>
      <c r="V1010" t="inlineStr">
        <is>
          <t>LINE-S01-PRE-20251111</t>
        </is>
      </c>
      <c r="W1010" t="inlineStr">
        <is>
          <t>已关联</t>
        </is>
      </c>
      <c r="X1010" t="inlineStr">
        <is>
          <t>按班次口径判断</t>
        </is>
      </c>
      <c r="Z1010" t="inlineStr">
        <is>
          <t>否</t>
        </is>
      </c>
    </row>
    <row r="1011">
      <c r="A1011" t="inlineStr">
        <is>
          <t>SIM-STOP-01010</t>
        </is>
      </c>
      <c r="B1011" t="inlineStr">
        <is>
          <t>STOP-PRE-00337</t>
        </is>
      </c>
      <c r="C1011" t="inlineStr">
        <is>
          <t>LINE-S02-PRE-20251111</t>
        </is>
      </c>
      <c r="D1011" t="inlineStr">
        <is>
          <t>SHIFT-PRE-20251111</t>
        </is>
      </c>
      <c r="E1011" t="inlineStr">
        <is>
          <t>LINE-S02</t>
        </is>
      </c>
      <c r="F1011" t="inlineStr">
        <is>
          <t>改善前</t>
        </is>
      </c>
      <c r="G1011" s="57" t="n">
        <v>45972</v>
      </c>
      <c r="H1011" t="inlineStr">
        <is>
          <t>视觉设备系列</t>
        </is>
      </c>
      <c r="I1011" t="inlineStr">
        <is>
          <t>KK200-1</t>
        </is>
      </c>
      <c r="J1011" t="inlineStr">
        <is>
          <t>MATERIALS</t>
        </is>
      </c>
      <c r="K1011" t="inlineStr">
        <is>
          <t>Unplanned</t>
        </is>
      </c>
      <c r="L1011" t="inlineStr">
        <is>
          <t>HACKING STATION</t>
        </is>
      </c>
      <c r="M1011" t="inlineStr">
        <is>
          <t>上下料工位</t>
        </is>
      </c>
      <c r="N1011" t="inlineStr">
        <is>
          <t>MANUAL BRICK HANDLING</t>
        </is>
      </c>
      <c r="O1011" s="59" t="n">
        <v>45972.73333333333</v>
      </c>
      <c r="P1011" s="59" t="n">
        <v>45972.74020833334</v>
      </c>
      <c r="Q1011" s="60" t="n">
        <v>9.9</v>
      </c>
      <c r="R1011" s="60" t="n">
        <v>1.335</v>
      </c>
      <c r="S1011" t="inlineStr">
        <is>
          <t>团队模拟数据（基于公开单线数据派生）</t>
        </is>
      </c>
      <c r="T1011" t="inlineStr">
        <is>
          <t>SIM-v2.2-20260807-20260804</t>
        </is>
      </c>
      <c r="U1011" t="inlineStr">
        <is>
          <t>https://zenodo.org/records/17855209</t>
        </is>
      </c>
      <c r="V1011" t="inlineStr">
        <is>
          <t>LINE-S02-PRE-20251111</t>
        </is>
      </c>
      <c r="W1011" t="inlineStr">
        <is>
          <t>已关联</t>
        </is>
      </c>
      <c r="X1011" t="inlineStr">
        <is>
          <t>按班次口径判断</t>
        </is>
      </c>
      <c r="Z1011" t="inlineStr">
        <is>
          <t>否</t>
        </is>
      </c>
    </row>
    <row r="1012">
      <c r="A1012" t="inlineStr">
        <is>
          <t>SIM-STOP-01011</t>
        </is>
      </c>
      <c r="B1012" t="inlineStr">
        <is>
          <t>STOP-PRE-00337</t>
        </is>
      </c>
      <c r="C1012" t="inlineStr">
        <is>
          <t>LINE-S03-PRE-20251111</t>
        </is>
      </c>
      <c r="D1012" t="inlineStr">
        <is>
          <t>SHIFT-PRE-20251111</t>
        </is>
      </c>
      <c r="E1012" t="inlineStr">
        <is>
          <t>LINE-S03</t>
        </is>
      </c>
      <c r="F1012" t="inlineStr">
        <is>
          <t>改善前</t>
        </is>
      </c>
      <c r="G1012" s="57" t="n">
        <v>45972</v>
      </c>
      <c r="H1012" t="inlineStr">
        <is>
          <t>音频模组系列</t>
        </is>
      </c>
      <c r="I1012" t="inlineStr">
        <is>
          <t>KK200-1</t>
        </is>
      </c>
      <c r="J1012" t="inlineStr">
        <is>
          <t>MATERIALS</t>
        </is>
      </c>
      <c r="K1012" t="inlineStr">
        <is>
          <t>Unplanned</t>
        </is>
      </c>
      <c r="L1012" t="inlineStr">
        <is>
          <t>HACKING STATION</t>
        </is>
      </c>
      <c r="M1012" t="inlineStr">
        <is>
          <t>上下料工位</t>
        </is>
      </c>
      <c r="N1012" t="inlineStr">
        <is>
          <t>MANUAL BRICK HANDLING</t>
        </is>
      </c>
      <c r="O1012" s="59" t="n">
        <v>45972.74722222222</v>
      </c>
      <c r="P1012" s="59" t="n">
        <v>45972.75326388889</v>
      </c>
      <c r="Q1012" s="60" t="n">
        <v>8.699999999999999</v>
      </c>
      <c r="R1012" s="60" t="n">
        <v>1.1731</v>
      </c>
      <c r="S1012" t="inlineStr">
        <is>
          <t>团队模拟数据（基于公开单线数据派生）</t>
        </is>
      </c>
      <c r="T1012" t="inlineStr">
        <is>
          <t>SIM-v2.2-20260807-20260804</t>
        </is>
      </c>
      <c r="U1012" t="inlineStr">
        <is>
          <t>https://zenodo.org/records/17855209</t>
        </is>
      </c>
      <c r="V1012" t="inlineStr">
        <is>
          <t>LINE-S03-PRE-20251111</t>
        </is>
      </c>
      <c r="W1012" t="inlineStr">
        <is>
          <t>已关联</t>
        </is>
      </c>
      <c r="X1012" t="inlineStr">
        <is>
          <t>按班次口径判断</t>
        </is>
      </c>
      <c r="Z1012" t="inlineStr">
        <is>
          <t>否</t>
        </is>
      </c>
    </row>
    <row r="1013">
      <c r="A1013" t="inlineStr">
        <is>
          <t>SIM-STOP-01012</t>
        </is>
      </c>
      <c r="B1013" t="inlineStr">
        <is>
          <t>STOP-PRE-00338</t>
        </is>
      </c>
      <c r="C1013" t="inlineStr">
        <is>
          <t>LINE-S01-PRE-20251111</t>
        </is>
      </c>
      <c r="D1013" t="inlineStr">
        <is>
          <t>SHIFT-PRE-20251111</t>
        </is>
      </c>
      <c r="E1013" t="inlineStr">
        <is>
          <t>LINE-S01</t>
        </is>
      </c>
      <c r="F1013" t="inlineStr">
        <is>
          <t>改善前</t>
        </is>
      </c>
      <c r="G1013" s="57" t="n">
        <v>45972</v>
      </c>
      <c r="H1013" t="inlineStr">
        <is>
          <t>智能终端系列</t>
        </is>
      </c>
      <c r="I1013" t="inlineStr">
        <is>
          <t>KK200-1</t>
        </is>
      </c>
      <c r="J1013" t="inlineStr">
        <is>
          <t>MATERIALS</t>
        </is>
      </c>
      <c r="K1013" t="inlineStr">
        <is>
          <t>Unplanned</t>
        </is>
      </c>
      <c r="L1013" t="inlineStr">
        <is>
          <t>HACKING STATION</t>
        </is>
      </c>
      <c r="M1013" t="inlineStr">
        <is>
          <t>上下料工位</t>
        </is>
      </c>
      <c r="N1013" t="inlineStr">
        <is>
          <t>MANUAL BRICK HANDLING</t>
        </is>
      </c>
      <c r="O1013" s="59" t="n">
        <v>45972.73194444444</v>
      </c>
      <c r="P1013" s="59" t="n">
        <v>45972.75666666667</v>
      </c>
      <c r="Q1013" s="60" t="n">
        <v>35.6</v>
      </c>
      <c r="R1013" s="60" t="n">
        <v>0.8526</v>
      </c>
      <c r="S1013" t="inlineStr">
        <is>
          <t>团队模拟数据（基于公开单线数据派生）</t>
        </is>
      </c>
      <c r="T1013" t="inlineStr">
        <is>
          <t>SIM-v2.2-20260807-20260804</t>
        </is>
      </c>
      <c r="U1013" t="inlineStr">
        <is>
          <t>https://zenodo.org/records/17855209</t>
        </is>
      </c>
      <c r="V1013" t="inlineStr">
        <is>
          <t>LINE-S01-PRE-20251111</t>
        </is>
      </c>
      <c r="W1013" t="inlineStr">
        <is>
          <t>已关联</t>
        </is>
      </c>
      <c r="X1013" t="inlineStr">
        <is>
          <t>按班次口径判断</t>
        </is>
      </c>
      <c r="Z1013" t="inlineStr">
        <is>
          <t>否</t>
        </is>
      </c>
    </row>
    <row r="1014">
      <c r="A1014" t="inlineStr">
        <is>
          <t>SIM-STOP-01013</t>
        </is>
      </c>
      <c r="B1014" t="inlineStr">
        <is>
          <t>STOP-PRE-00338</t>
        </is>
      </c>
      <c r="C1014" t="inlineStr">
        <is>
          <t>LINE-S02-PRE-20251111</t>
        </is>
      </c>
      <c r="D1014" t="inlineStr">
        <is>
          <t>SHIFT-PRE-20251111</t>
        </is>
      </c>
      <c r="E1014" t="inlineStr">
        <is>
          <t>LINE-S02</t>
        </is>
      </c>
      <c r="F1014" t="inlineStr">
        <is>
          <t>改善前</t>
        </is>
      </c>
      <c r="G1014" s="57" t="n">
        <v>45972</v>
      </c>
      <c r="H1014" t="inlineStr">
        <is>
          <t>视觉设备系列</t>
        </is>
      </c>
      <c r="I1014" t="inlineStr">
        <is>
          <t>KK200-1</t>
        </is>
      </c>
      <c r="J1014" t="inlineStr">
        <is>
          <t>MATERIALS</t>
        </is>
      </c>
      <c r="K1014" t="inlineStr">
        <is>
          <t>Unplanned</t>
        </is>
      </c>
      <c r="L1014" t="inlineStr">
        <is>
          <t>HACKING STATION</t>
        </is>
      </c>
      <c r="M1014" t="inlineStr">
        <is>
          <t>上下料工位</t>
        </is>
      </c>
      <c r="N1014" t="inlineStr">
        <is>
          <t>MANUAL BRICK HANDLING</t>
        </is>
      </c>
      <c r="O1014" s="59" t="n">
        <v>45972.74583333333</v>
      </c>
      <c r="P1014" s="59" t="n">
        <v>45972.78604166667</v>
      </c>
      <c r="Q1014" s="60" t="n">
        <v>57.9</v>
      </c>
      <c r="R1014" s="60" t="n">
        <v>1.3875</v>
      </c>
      <c r="S1014" t="inlineStr">
        <is>
          <t>团队模拟数据（基于公开单线数据派生）</t>
        </is>
      </c>
      <c r="T1014" t="inlineStr">
        <is>
          <t>SIM-v2.2-20260807-20260804</t>
        </is>
      </c>
      <c r="U1014" t="inlineStr">
        <is>
          <t>https://zenodo.org/records/17855209</t>
        </is>
      </c>
      <c r="V1014" t="inlineStr">
        <is>
          <t>LINE-S02-PRE-20251111</t>
        </is>
      </c>
      <c r="W1014" t="inlineStr">
        <is>
          <t>已关联</t>
        </is>
      </c>
      <c r="X1014" t="inlineStr">
        <is>
          <t>按班次口径判断</t>
        </is>
      </c>
      <c r="Z1014" t="inlineStr">
        <is>
          <t>否</t>
        </is>
      </c>
    </row>
    <row r="1015">
      <c r="A1015" t="inlineStr">
        <is>
          <t>SIM-STOP-01014</t>
        </is>
      </c>
      <c r="B1015" t="inlineStr">
        <is>
          <t>STOP-PRE-00338</t>
        </is>
      </c>
      <c r="C1015" t="inlineStr">
        <is>
          <t>LINE-S03-PRE-20251111</t>
        </is>
      </c>
      <c r="D1015" t="inlineStr">
        <is>
          <t>SHIFT-PRE-20251111</t>
        </is>
      </c>
      <c r="E1015" t="inlineStr">
        <is>
          <t>LINE-S03</t>
        </is>
      </c>
      <c r="F1015" t="inlineStr">
        <is>
          <t>改善前</t>
        </is>
      </c>
      <c r="G1015" s="57" t="n">
        <v>45972</v>
      </c>
      <c r="H1015" t="inlineStr">
        <is>
          <t>音频模组系列</t>
        </is>
      </c>
      <c r="I1015" t="inlineStr">
        <is>
          <t>KK200-1</t>
        </is>
      </c>
      <c r="J1015" t="inlineStr">
        <is>
          <t>MATERIALS</t>
        </is>
      </c>
      <c r="K1015" t="inlineStr">
        <is>
          <t>Unplanned</t>
        </is>
      </c>
      <c r="L1015" t="inlineStr">
        <is>
          <t>HACKING STATION</t>
        </is>
      </c>
      <c r="M1015" t="inlineStr">
        <is>
          <t>上下料工位</t>
        </is>
      </c>
      <c r="N1015" t="inlineStr">
        <is>
          <t>MANUAL BRICK HANDLING</t>
        </is>
      </c>
      <c r="O1015" s="59" t="n">
        <v>45972.75972222222</v>
      </c>
      <c r="P1015" s="59" t="n">
        <v>45972.79152777778</v>
      </c>
      <c r="Q1015" s="60" t="n">
        <v>45.8</v>
      </c>
      <c r="R1015" s="60" t="n">
        <v>1.0986</v>
      </c>
      <c r="S1015" t="inlineStr">
        <is>
          <t>团队模拟数据（基于公开单线数据派生）</t>
        </is>
      </c>
      <c r="T1015" t="inlineStr">
        <is>
          <t>SIM-v2.2-20260807-20260804</t>
        </is>
      </c>
      <c r="U1015" t="inlineStr">
        <is>
          <t>https://zenodo.org/records/17855209</t>
        </is>
      </c>
      <c r="V1015" t="inlineStr">
        <is>
          <t>LINE-S03-PRE-20251111</t>
        </is>
      </c>
      <c r="W1015" t="inlineStr">
        <is>
          <t>已关联</t>
        </is>
      </c>
      <c r="X1015" t="inlineStr">
        <is>
          <t>按班次口径判断</t>
        </is>
      </c>
      <c r="Z1015" t="inlineStr">
        <is>
          <t>否</t>
        </is>
      </c>
    </row>
    <row r="1016">
      <c r="A1016" t="inlineStr">
        <is>
          <t>SIM-STOP-01015</t>
        </is>
      </c>
      <c r="B1016" t="inlineStr">
        <is>
          <t>STOP-PRE-00339</t>
        </is>
      </c>
      <c r="C1016" t="inlineStr">
        <is>
          <t>LINE-S01-PRE-20251111</t>
        </is>
      </c>
      <c r="D1016" t="inlineStr">
        <is>
          <t>SHIFT-PRE-20251111</t>
        </is>
      </c>
      <c r="E1016" t="inlineStr">
        <is>
          <t>LINE-S01</t>
        </is>
      </c>
      <c r="F1016" t="inlineStr">
        <is>
          <t>改善前</t>
        </is>
      </c>
      <c r="G1016" s="57" t="n">
        <v>45972</v>
      </c>
      <c r="H1016" t="inlineStr">
        <is>
          <t>智能终端系列</t>
        </is>
      </c>
      <c r="I1016" t="inlineStr">
        <is>
          <t>KK200-1</t>
        </is>
      </c>
      <c r="J1016" t="inlineStr">
        <is>
          <t>MATERIALS</t>
        </is>
      </c>
      <c r="K1016" t="inlineStr">
        <is>
          <t>Unplanned</t>
        </is>
      </c>
      <c r="L1016" t="inlineStr">
        <is>
          <t>HACKING STATION</t>
        </is>
      </c>
      <c r="M1016" t="inlineStr">
        <is>
          <t>上下料工位</t>
        </is>
      </c>
      <c r="N1016" t="inlineStr">
        <is>
          <t>MANUAL BRICK HANDLING</t>
        </is>
      </c>
      <c r="O1016" s="59" t="n">
        <v>45972.78402777778</v>
      </c>
      <c r="P1016" s="59" t="n">
        <v>45972.80430555555</v>
      </c>
      <c r="Q1016" s="60" t="n">
        <v>29.2</v>
      </c>
      <c r="R1016" s="60" t="n">
        <v>0.8869</v>
      </c>
      <c r="S1016" t="inlineStr">
        <is>
          <t>团队模拟数据（基于公开单线数据派生）</t>
        </is>
      </c>
      <c r="T1016" t="inlineStr">
        <is>
          <t>SIM-v2.2-20260807-20260804</t>
        </is>
      </c>
      <c r="U1016" t="inlineStr">
        <is>
          <t>https://zenodo.org/records/17855209</t>
        </is>
      </c>
      <c r="V1016" t="inlineStr">
        <is>
          <t>LINE-S01-PRE-20251111</t>
        </is>
      </c>
      <c r="W1016" t="inlineStr">
        <is>
          <t>已关联</t>
        </is>
      </c>
      <c r="X1016" t="inlineStr">
        <is>
          <t>按班次口径判断</t>
        </is>
      </c>
      <c r="Z1016" t="inlineStr">
        <is>
          <t>否</t>
        </is>
      </c>
    </row>
    <row r="1017">
      <c r="A1017" t="inlineStr">
        <is>
          <t>SIM-STOP-01016</t>
        </is>
      </c>
      <c r="B1017" t="inlineStr">
        <is>
          <t>STOP-PRE-00339</t>
        </is>
      </c>
      <c r="C1017" t="inlineStr">
        <is>
          <t>LINE-S02-PRE-20251111</t>
        </is>
      </c>
      <c r="D1017" t="inlineStr">
        <is>
          <t>SHIFT-PRE-20251111</t>
        </is>
      </c>
      <c r="E1017" t="inlineStr">
        <is>
          <t>LINE-S02</t>
        </is>
      </c>
      <c r="F1017" t="inlineStr">
        <is>
          <t>改善前</t>
        </is>
      </c>
      <c r="G1017" s="57" t="n">
        <v>45972</v>
      </c>
      <c r="H1017" t="inlineStr">
        <is>
          <t>视觉设备系列</t>
        </is>
      </c>
      <c r="I1017" t="inlineStr">
        <is>
          <t>KK200-1</t>
        </is>
      </c>
      <c r="J1017" t="inlineStr">
        <is>
          <t>MATERIALS</t>
        </is>
      </c>
      <c r="K1017" t="inlineStr">
        <is>
          <t>Unplanned</t>
        </is>
      </c>
      <c r="L1017" t="inlineStr">
        <is>
          <t>HACKING STATION</t>
        </is>
      </c>
      <c r="M1017" t="inlineStr">
        <is>
          <t>上下料工位</t>
        </is>
      </c>
      <c r="N1017" t="inlineStr">
        <is>
          <t>MANUAL BRICK HANDLING</t>
        </is>
      </c>
      <c r="O1017" s="59" t="n">
        <v>45972.79791666667</v>
      </c>
      <c r="P1017" s="59" t="n">
        <v>45972.82756944445</v>
      </c>
      <c r="Q1017" s="60" t="n">
        <v>42.7</v>
      </c>
      <c r="R1017" s="60" t="n">
        <v>1.2975</v>
      </c>
      <c r="S1017" t="inlineStr">
        <is>
          <t>团队模拟数据（基于公开单线数据派生）</t>
        </is>
      </c>
      <c r="T1017" t="inlineStr">
        <is>
          <t>SIM-v2.2-20260807-20260804</t>
        </is>
      </c>
      <c r="U1017" t="inlineStr">
        <is>
          <t>https://zenodo.org/records/17855209</t>
        </is>
      </c>
      <c r="V1017" t="inlineStr">
        <is>
          <t>LINE-S02-PRE-20251111</t>
        </is>
      </c>
      <c r="W1017" t="inlineStr">
        <is>
          <t>已关联</t>
        </is>
      </c>
      <c r="X1017" t="inlineStr">
        <is>
          <t>按班次口径判断</t>
        </is>
      </c>
      <c r="Z1017" t="inlineStr">
        <is>
          <t>否</t>
        </is>
      </c>
    </row>
    <row r="1018">
      <c r="A1018" t="inlineStr">
        <is>
          <t>SIM-STOP-01017</t>
        </is>
      </c>
      <c r="B1018" t="inlineStr">
        <is>
          <t>STOP-PRE-00339</t>
        </is>
      </c>
      <c r="C1018" t="inlineStr">
        <is>
          <t>LINE-S03-PRE-20251111</t>
        </is>
      </c>
      <c r="D1018" t="inlineStr">
        <is>
          <t>SHIFT-PRE-20251111</t>
        </is>
      </c>
      <c r="E1018" t="inlineStr">
        <is>
          <t>LINE-S03</t>
        </is>
      </c>
      <c r="F1018" t="inlineStr">
        <is>
          <t>改善前</t>
        </is>
      </c>
      <c r="G1018" s="57" t="n">
        <v>45972</v>
      </c>
      <c r="H1018" t="inlineStr">
        <is>
          <t>音频模组系列</t>
        </is>
      </c>
      <c r="I1018" t="inlineStr">
        <is>
          <t>KK200-1</t>
        </is>
      </c>
      <c r="J1018" t="inlineStr">
        <is>
          <t>MATERIALS</t>
        </is>
      </c>
      <c r="K1018" t="inlineStr">
        <is>
          <t>Unplanned</t>
        </is>
      </c>
      <c r="L1018" t="inlineStr">
        <is>
          <t>HACKING STATION</t>
        </is>
      </c>
      <c r="M1018" t="inlineStr">
        <is>
          <t>上下料工位</t>
        </is>
      </c>
      <c r="N1018" t="inlineStr">
        <is>
          <t>MANUAL BRICK HANDLING</t>
        </is>
      </c>
      <c r="O1018" s="59" t="n">
        <v>45972.81180555555</v>
      </c>
      <c r="P1018" s="59" t="n">
        <v>45972.83791666666</v>
      </c>
      <c r="Q1018" s="60" t="n">
        <v>37.6</v>
      </c>
      <c r="R1018" s="60" t="n">
        <v>1.142</v>
      </c>
      <c r="S1018" t="inlineStr">
        <is>
          <t>团队模拟数据（基于公开单线数据派生）</t>
        </is>
      </c>
      <c r="T1018" t="inlineStr">
        <is>
          <t>SIM-v2.2-20260807-20260804</t>
        </is>
      </c>
      <c r="U1018" t="inlineStr">
        <is>
          <t>https://zenodo.org/records/17855209</t>
        </is>
      </c>
      <c r="V1018" t="inlineStr">
        <is>
          <t>LINE-S03-PRE-20251111</t>
        </is>
      </c>
      <c r="W1018" t="inlineStr">
        <is>
          <t>已关联</t>
        </is>
      </c>
      <c r="X1018" t="inlineStr">
        <is>
          <t>按班次口径判断</t>
        </is>
      </c>
      <c r="Z1018" t="inlineStr">
        <is>
          <t>否</t>
        </is>
      </c>
    </row>
    <row r="1019">
      <c r="A1019" t="inlineStr">
        <is>
          <t>SIM-STOP-01018</t>
        </is>
      </c>
      <c r="B1019" t="inlineStr">
        <is>
          <t>STOP-PRE-00340</t>
        </is>
      </c>
      <c r="C1019" t="inlineStr">
        <is>
          <t>LINE-S01-PRE-20251111</t>
        </is>
      </c>
      <c r="D1019" t="inlineStr">
        <is>
          <t>SHIFT-PRE-20251111</t>
        </is>
      </c>
      <c r="E1019" t="inlineStr">
        <is>
          <t>LINE-S01</t>
        </is>
      </c>
      <c r="F1019" t="inlineStr">
        <is>
          <t>改善前</t>
        </is>
      </c>
      <c r="G1019" s="57" t="n">
        <v>45972</v>
      </c>
      <c r="H1019" t="inlineStr">
        <is>
          <t>智能终端系列</t>
        </is>
      </c>
      <c r="I1019" t="inlineStr">
        <is>
          <t>KK200-1</t>
        </is>
      </c>
      <c r="J1019" t="inlineStr">
        <is>
          <t>MATERIALS</t>
        </is>
      </c>
      <c r="K1019" t="inlineStr">
        <is>
          <t>Unplanned</t>
        </is>
      </c>
      <c r="L1019" t="inlineStr">
        <is>
          <t>HACKING STATION</t>
        </is>
      </c>
      <c r="M1019" t="inlineStr">
        <is>
          <t>上下料工位</t>
        </is>
      </c>
      <c r="N1019" t="inlineStr">
        <is>
          <t>MANUAL BRICK HANDLING</t>
        </is>
      </c>
      <c r="O1019" s="59" t="n">
        <v>45972.82291666666</v>
      </c>
      <c r="P1019" s="59" t="n">
        <v>45972.82826388889</v>
      </c>
      <c r="Q1019" s="60" t="n">
        <v>7.7</v>
      </c>
      <c r="R1019" s="60" t="n">
        <v>0.9212</v>
      </c>
      <c r="S1019" t="inlineStr">
        <is>
          <t>团队模拟数据（基于公开单线数据派生）</t>
        </is>
      </c>
      <c r="T1019" t="inlineStr">
        <is>
          <t>SIM-v2.2-20260807-20260804</t>
        </is>
      </c>
      <c r="U1019" t="inlineStr">
        <is>
          <t>https://zenodo.org/records/17855209</t>
        </is>
      </c>
      <c r="V1019" t="inlineStr">
        <is>
          <t>LINE-S01-PRE-20251111</t>
        </is>
      </c>
      <c r="W1019" t="inlineStr">
        <is>
          <t>已关联</t>
        </is>
      </c>
      <c r="X1019" t="inlineStr">
        <is>
          <t>按班次口径判断</t>
        </is>
      </c>
      <c r="Z1019" t="inlineStr">
        <is>
          <t>否</t>
        </is>
      </c>
    </row>
    <row r="1020">
      <c r="A1020" t="inlineStr">
        <is>
          <t>SIM-STOP-01019</t>
        </is>
      </c>
      <c r="B1020" t="inlineStr">
        <is>
          <t>STOP-PRE-00340</t>
        </is>
      </c>
      <c r="C1020" t="inlineStr">
        <is>
          <t>LINE-S02-PRE-20251111</t>
        </is>
      </c>
      <c r="D1020" t="inlineStr">
        <is>
          <t>SHIFT-PRE-20251111</t>
        </is>
      </c>
      <c r="E1020" t="inlineStr">
        <is>
          <t>LINE-S02</t>
        </is>
      </c>
      <c r="F1020" t="inlineStr">
        <is>
          <t>改善前</t>
        </is>
      </c>
      <c r="G1020" s="57" t="n">
        <v>45972</v>
      </c>
      <c r="H1020" t="inlineStr">
        <is>
          <t>视觉设备系列</t>
        </is>
      </c>
      <c r="I1020" t="inlineStr">
        <is>
          <t>KK200-1</t>
        </is>
      </c>
      <c r="J1020" t="inlineStr">
        <is>
          <t>MATERIALS</t>
        </is>
      </c>
      <c r="K1020" t="inlineStr">
        <is>
          <t>Unplanned</t>
        </is>
      </c>
      <c r="L1020" t="inlineStr">
        <is>
          <t>HACKING STATION</t>
        </is>
      </c>
      <c r="M1020" t="inlineStr">
        <is>
          <t>上下料工位</t>
        </is>
      </c>
      <c r="N1020" t="inlineStr">
        <is>
          <t>MANUAL BRICK HANDLING</t>
        </is>
      </c>
      <c r="O1020" s="59" t="n">
        <v>45972.83680555555</v>
      </c>
      <c r="P1020" s="59" t="n">
        <v>45972.84465277778</v>
      </c>
      <c r="Q1020" s="60" t="n">
        <v>11.3</v>
      </c>
      <c r="R1020" s="60" t="n">
        <v>1.35</v>
      </c>
      <c r="S1020" t="inlineStr">
        <is>
          <t>团队模拟数据（基于公开单线数据派生）</t>
        </is>
      </c>
      <c r="T1020" t="inlineStr">
        <is>
          <t>SIM-v2.2-20260807-20260804</t>
        </is>
      </c>
      <c r="U1020" t="inlineStr">
        <is>
          <t>https://zenodo.org/records/17855209</t>
        </is>
      </c>
      <c r="V1020" t="inlineStr">
        <is>
          <t>LINE-S02-PRE-20251111</t>
        </is>
      </c>
      <c r="W1020" t="inlineStr">
        <is>
          <t>已关联</t>
        </is>
      </c>
      <c r="X1020" t="inlineStr">
        <is>
          <t>按班次口径判断</t>
        </is>
      </c>
      <c r="Z1020" t="inlineStr">
        <is>
          <t>否</t>
        </is>
      </c>
    </row>
    <row r="1021">
      <c r="A1021" t="inlineStr">
        <is>
          <t>SIM-STOP-01020</t>
        </is>
      </c>
      <c r="B1021" t="inlineStr">
        <is>
          <t>STOP-PRE-00340</t>
        </is>
      </c>
      <c r="C1021" t="inlineStr">
        <is>
          <t>LINE-S03-PRE-20251111</t>
        </is>
      </c>
      <c r="D1021" t="inlineStr">
        <is>
          <t>SHIFT-PRE-20251111</t>
        </is>
      </c>
      <c r="E1021" t="inlineStr">
        <is>
          <t>LINE-S03</t>
        </is>
      </c>
      <c r="F1021" t="inlineStr">
        <is>
          <t>改善前</t>
        </is>
      </c>
      <c r="G1021" s="57" t="n">
        <v>45972</v>
      </c>
      <c r="H1021" t="inlineStr">
        <is>
          <t>音频模组系列</t>
        </is>
      </c>
      <c r="I1021" t="inlineStr">
        <is>
          <t>KK200-1</t>
        </is>
      </c>
      <c r="J1021" t="inlineStr">
        <is>
          <t>MATERIALS</t>
        </is>
      </c>
      <c r="K1021" t="inlineStr">
        <is>
          <t>Unplanned</t>
        </is>
      </c>
      <c r="L1021" t="inlineStr">
        <is>
          <t>HACKING STATION</t>
        </is>
      </c>
      <c r="M1021" t="inlineStr">
        <is>
          <t>上下料工位</t>
        </is>
      </c>
      <c r="N1021" t="inlineStr">
        <is>
          <t>MANUAL BRICK HANDLING</t>
        </is>
      </c>
      <c r="O1021" s="59" t="n">
        <v>45972.85069444445</v>
      </c>
      <c r="P1021" s="59" t="n">
        <v>45972.85694444444</v>
      </c>
      <c r="Q1021" s="60" t="n">
        <v>9</v>
      </c>
      <c r="R1021" s="60" t="n">
        <v>1.0675</v>
      </c>
      <c r="S1021" t="inlineStr">
        <is>
          <t>团队模拟数据（基于公开单线数据派生）</t>
        </is>
      </c>
      <c r="T1021" t="inlineStr">
        <is>
          <t>SIM-v2.2-20260807-20260804</t>
        </is>
      </c>
      <c r="U1021" t="inlineStr">
        <is>
          <t>https://zenodo.org/records/17855209</t>
        </is>
      </c>
      <c r="V1021" t="inlineStr">
        <is>
          <t>LINE-S03-PRE-20251111</t>
        </is>
      </c>
      <c r="W1021" t="inlineStr">
        <is>
          <t>已关联</t>
        </is>
      </c>
      <c r="X1021" t="inlineStr">
        <is>
          <t>按班次口径判断</t>
        </is>
      </c>
      <c r="Z1021" t="inlineStr">
        <is>
          <t>否</t>
        </is>
      </c>
    </row>
    <row r="1022">
      <c r="A1022" t="inlineStr">
        <is>
          <t>SIM-STOP-01021</t>
        </is>
      </c>
      <c r="B1022" t="inlineStr">
        <is>
          <t>STOP-PRE-00341</t>
        </is>
      </c>
      <c r="C1022" t="inlineStr">
        <is>
          <t>LINE-S01-PRE-20251111</t>
        </is>
      </c>
      <c r="D1022" t="inlineStr">
        <is>
          <t>SHIFT-PRE-20251111</t>
        </is>
      </c>
      <c r="E1022" t="inlineStr">
        <is>
          <t>LINE-S01</t>
        </is>
      </c>
      <c r="F1022" t="inlineStr">
        <is>
          <t>改善前</t>
        </is>
      </c>
      <c r="G1022" s="57" t="n">
        <v>45972</v>
      </c>
      <c r="H1022" t="inlineStr">
        <is>
          <t>智能终端系列</t>
        </is>
      </c>
      <c r="I1022" t="inlineStr">
        <is>
          <t>KK200-1</t>
        </is>
      </c>
      <c r="J1022" t="inlineStr">
        <is>
          <t>MATERIALS</t>
        </is>
      </c>
      <c r="K1022" t="inlineStr">
        <is>
          <t>Unplanned</t>
        </is>
      </c>
      <c r="L1022" t="inlineStr">
        <is>
          <t>HACKING STATION</t>
        </is>
      </c>
      <c r="M1022" t="inlineStr">
        <is>
          <t>上下料工位</t>
        </is>
      </c>
      <c r="N1022" t="inlineStr">
        <is>
          <t>MANUAL BRICK HANDLING</t>
        </is>
      </c>
      <c r="O1022" s="59" t="n">
        <v>45972.83541666667</v>
      </c>
      <c r="P1022" s="59" t="n">
        <v>45972.84375</v>
      </c>
      <c r="Q1022" s="60" t="n">
        <v>12</v>
      </c>
      <c r="R1022" s="60" t="n">
        <v>0.8624000000000001</v>
      </c>
      <c r="S1022" t="inlineStr">
        <is>
          <t>团队模拟数据（基于公开单线数据派生）</t>
        </is>
      </c>
      <c r="T1022" t="inlineStr">
        <is>
          <t>SIM-v2.2-20260807-20260804</t>
        </is>
      </c>
      <c r="U1022" t="inlineStr">
        <is>
          <t>https://zenodo.org/records/17855209</t>
        </is>
      </c>
      <c r="V1022" t="inlineStr">
        <is>
          <t>LINE-S01-PRE-20251111</t>
        </is>
      </c>
      <c r="W1022" t="inlineStr">
        <is>
          <t>已关联</t>
        </is>
      </c>
      <c r="X1022" t="inlineStr">
        <is>
          <t>按班次口径判断</t>
        </is>
      </c>
      <c r="Z1022" t="inlineStr">
        <is>
          <t>否</t>
        </is>
      </c>
    </row>
    <row r="1023">
      <c r="A1023" t="inlineStr">
        <is>
          <t>SIM-STOP-01022</t>
        </is>
      </c>
      <c r="B1023" t="inlineStr">
        <is>
          <t>STOP-PRE-00341</t>
        </is>
      </c>
      <c r="C1023" t="inlineStr">
        <is>
          <t>LINE-S02-PRE-20251111</t>
        </is>
      </c>
      <c r="D1023" t="inlineStr">
        <is>
          <t>SHIFT-PRE-20251111</t>
        </is>
      </c>
      <c r="E1023" t="inlineStr">
        <is>
          <t>LINE-S02</t>
        </is>
      </c>
      <c r="F1023" t="inlineStr">
        <is>
          <t>改善前</t>
        </is>
      </c>
      <c r="G1023" s="57" t="n">
        <v>45972</v>
      </c>
      <c r="H1023" t="inlineStr">
        <is>
          <t>视觉设备系列</t>
        </is>
      </c>
      <c r="I1023" t="inlineStr">
        <is>
          <t>KK200-1</t>
        </is>
      </c>
      <c r="J1023" t="inlineStr">
        <is>
          <t>MATERIALS</t>
        </is>
      </c>
      <c r="K1023" t="inlineStr">
        <is>
          <t>Unplanned</t>
        </is>
      </c>
      <c r="L1023" t="inlineStr">
        <is>
          <t>HACKING STATION</t>
        </is>
      </c>
      <c r="M1023" t="inlineStr">
        <is>
          <t>上下料工位</t>
        </is>
      </c>
      <c r="N1023" t="inlineStr">
        <is>
          <t>MANUAL BRICK HANDLING</t>
        </is>
      </c>
      <c r="O1023" s="59" t="n">
        <v>45972.84930555556</v>
      </c>
      <c r="P1023" s="59" t="n">
        <v>45972.86284722222</v>
      </c>
      <c r="Q1023" s="60" t="n">
        <v>19.5</v>
      </c>
      <c r="R1023" s="60" t="n">
        <v>1.4025</v>
      </c>
      <c r="S1023" t="inlineStr">
        <is>
          <t>团队模拟数据（基于公开单线数据派生）</t>
        </is>
      </c>
      <c r="T1023" t="inlineStr">
        <is>
          <t>SIM-v2.2-20260807-20260804</t>
        </is>
      </c>
      <c r="U1023" t="inlineStr">
        <is>
          <t>https://zenodo.org/records/17855209</t>
        </is>
      </c>
      <c r="V1023" t="inlineStr">
        <is>
          <t>LINE-S02-PRE-20251111</t>
        </is>
      </c>
      <c r="W1023" t="inlineStr">
        <is>
          <t>已关联</t>
        </is>
      </c>
      <c r="X1023" t="inlineStr">
        <is>
          <t>按班次口径判断</t>
        </is>
      </c>
      <c r="Z1023" t="inlineStr">
        <is>
          <t>否</t>
        </is>
      </c>
    </row>
    <row r="1024">
      <c r="A1024" t="inlineStr">
        <is>
          <t>SIM-STOP-01023</t>
        </is>
      </c>
      <c r="B1024" t="inlineStr">
        <is>
          <t>STOP-PRE-00341</t>
        </is>
      </c>
      <c r="C1024" t="inlineStr">
        <is>
          <t>LINE-S03-PRE-20251111</t>
        </is>
      </c>
      <c r="D1024" t="inlineStr">
        <is>
          <t>SHIFT-PRE-20251111</t>
        </is>
      </c>
      <c r="E1024" t="inlineStr">
        <is>
          <t>LINE-S03</t>
        </is>
      </c>
      <c r="F1024" t="inlineStr">
        <is>
          <t>改善前</t>
        </is>
      </c>
      <c r="G1024" s="57" t="n">
        <v>45972</v>
      </c>
      <c r="H1024" t="inlineStr">
        <is>
          <t>音频模组系列</t>
        </is>
      </c>
      <c r="I1024" t="inlineStr">
        <is>
          <t>KK200-1</t>
        </is>
      </c>
      <c r="J1024" t="inlineStr">
        <is>
          <t>MATERIALS</t>
        </is>
      </c>
      <c r="K1024" t="inlineStr">
        <is>
          <t>Unplanned</t>
        </is>
      </c>
      <c r="L1024" t="inlineStr">
        <is>
          <t>HACKING STATION</t>
        </is>
      </c>
      <c r="M1024" t="inlineStr">
        <is>
          <t>上下料工位</t>
        </is>
      </c>
      <c r="N1024" t="inlineStr">
        <is>
          <t>MANUAL BRICK HANDLING</t>
        </is>
      </c>
      <c r="O1024" s="59" t="n">
        <v>45972.86319444444</v>
      </c>
      <c r="P1024" s="59" t="n">
        <v>45972.87388888889</v>
      </c>
      <c r="Q1024" s="60" t="n">
        <v>15.4</v>
      </c>
      <c r="R1024" s="60" t="n">
        <v>1.111</v>
      </c>
      <c r="S1024" t="inlineStr">
        <is>
          <t>团队模拟数据（基于公开单线数据派生）</t>
        </is>
      </c>
      <c r="T1024" t="inlineStr">
        <is>
          <t>SIM-v2.2-20260807-20260804</t>
        </is>
      </c>
      <c r="U1024" t="inlineStr">
        <is>
          <t>https://zenodo.org/records/17855209</t>
        </is>
      </c>
      <c r="V1024" t="inlineStr">
        <is>
          <t>LINE-S03-PRE-20251111</t>
        </is>
      </c>
      <c r="W1024" t="inlineStr">
        <is>
          <t>已关联</t>
        </is>
      </c>
      <c r="X1024" t="inlineStr">
        <is>
          <t>按班次口径判断</t>
        </is>
      </c>
      <c r="Z1024" t="inlineStr">
        <is>
          <t>否</t>
        </is>
      </c>
    </row>
    <row r="1025">
      <c r="A1025" t="inlineStr">
        <is>
          <t>SIM-STOP-01024</t>
        </is>
      </c>
      <c r="B1025" t="inlineStr">
        <is>
          <t>STOP-PRE-00342</t>
        </is>
      </c>
      <c r="C1025" t="inlineStr">
        <is>
          <t>LINE-S01-PRE-20251111</t>
        </is>
      </c>
      <c r="D1025" t="inlineStr">
        <is>
          <t>SHIFT-PRE-20251111</t>
        </is>
      </c>
      <c r="E1025" t="inlineStr">
        <is>
          <t>LINE-S01</t>
        </is>
      </c>
      <c r="F1025" t="inlineStr">
        <is>
          <t>改善前</t>
        </is>
      </c>
      <c r="G1025" s="57" t="n">
        <v>45972</v>
      </c>
      <c r="H1025" t="inlineStr">
        <is>
          <t>智能终端系列</t>
        </is>
      </c>
      <c r="I1025" t="inlineStr">
        <is>
          <t>KK200-1</t>
        </is>
      </c>
      <c r="J1025" t="inlineStr">
        <is>
          <t>OPERATIONAL</t>
        </is>
      </c>
      <c r="K1025" t="inlineStr">
        <is>
          <t>Planned - Included in OEE</t>
        </is>
      </c>
      <c r="L1025" t="inlineStr">
        <is>
          <t>EXTRUDER PRESS</t>
        </is>
      </c>
      <c r="M1025" t="inlineStr">
        <is>
          <t>主加工工位</t>
        </is>
      </c>
      <c r="N1025" t="inlineStr">
        <is>
          <t>CLEANING</t>
        </is>
      </c>
      <c r="O1025" s="59" t="n">
        <v>45972.84652777778</v>
      </c>
      <c r="P1025" s="59" t="n">
        <v>45972.85395833333</v>
      </c>
      <c r="Q1025" s="60" t="n">
        <v>10.7</v>
      </c>
      <c r="R1025" s="60" t="n">
        <v>0.9764</v>
      </c>
      <c r="S1025" t="inlineStr">
        <is>
          <t>团队模拟数据（基于公开单线数据派生）</t>
        </is>
      </c>
      <c r="T1025" t="inlineStr">
        <is>
          <t>SIM-v2.2-20260807-20260804</t>
        </is>
      </c>
      <c r="U1025" t="inlineStr">
        <is>
          <t>https://zenodo.org/records/17855209</t>
        </is>
      </c>
      <c r="V1025" t="inlineStr">
        <is>
          <t>LINE-S01-PRE-20251111</t>
        </is>
      </c>
      <c r="W1025" t="inlineStr">
        <is>
          <t>已关联</t>
        </is>
      </c>
      <c r="X1025" t="inlineStr">
        <is>
          <t>按班次口径判断</t>
        </is>
      </c>
      <c r="Z1025" t="inlineStr">
        <is>
          <t>否</t>
        </is>
      </c>
    </row>
    <row r="1026">
      <c r="A1026" t="inlineStr">
        <is>
          <t>SIM-STOP-01025</t>
        </is>
      </c>
      <c r="B1026" t="inlineStr">
        <is>
          <t>STOP-PRE-00342</t>
        </is>
      </c>
      <c r="C1026" t="inlineStr">
        <is>
          <t>LINE-S02-PRE-20251111</t>
        </is>
      </c>
      <c r="D1026" t="inlineStr">
        <is>
          <t>SHIFT-PRE-20251111</t>
        </is>
      </c>
      <c r="E1026" t="inlineStr">
        <is>
          <t>LINE-S02</t>
        </is>
      </c>
      <c r="F1026" t="inlineStr">
        <is>
          <t>改善前</t>
        </is>
      </c>
      <c r="G1026" s="57" t="n">
        <v>45972</v>
      </c>
      <c r="H1026" t="inlineStr">
        <is>
          <t>视觉设备系列</t>
        </is>
      </c>
      <c r="I1026" t="inlineStr">
        <is>
          <t>KK200-1</t>
        </is>
      </c>
      <c r="J1026" t="inlineStr">
        <is>
          <t>OPERATIONAL</t>
        </is>
      </c>
      <c r="K1026" t="inlineStr">
        <is>
          <t>Planned - Included in OEE</t>
        </is>
      </c>
      <c r="L1026" t="inlineStr">
        <is>
          <t>EXTRUDER PRESS</t>
        </is>
      </c>
      <c r="M1026" t="inlineStr">
        <is>
          <t>主加工工位</t>
        </is>
      </c>
      <c r="N1026" t="inlineStr">
        <is>
          <t>CLEANING</t>
        </is>
      </c>
      <c r="O1026" s="59" t="n">
        <v>45972.86041666667</v>
      </c>
      <c r="P1026" s="59" t="n">
        <v>45972.86798611111</v>
      </c>
      <c r="Q1026" s="60" t="n">
        <v>10.9</v>
      </c>
      <c r="R1026" s="60" t="n">
        <v>0.9917</v>
      </c>
      <c r="S1026" t="inlineStr">
        <is>
          <t>团队模拟数据（基于公开单线数据派生）</t>
        </is>
      </c>
      <c r="T1026" t="inlineStr">
        <is>
          <t>SIM-v2.2-20260807-20260804</t>
        </is>
      </c>
      <c r="U1026" t="inlineStr">
        <is>
          <t>https://zenodo.org/records/17855209</t>
        </is>
      </c>
      <c r="V1026" t="inlineStr">
        <is>
          <t>LINE-S02-PRE-20251111</t>
        </is>
      </c>
      <c r="W1026" t="inlineStr">
        <is>
          <t>已关联</t>
        </is>
      </c>
      <c r="X1026" t="inlineStr">
        <is>
          <t>按班次口径判断</t>
        </is>
      </c>
      <c r="Z1026" t="inlineStr">
        <is>
          <t>否</t>
        </is>
      </c>
    </row>
    <row r="1027">
      <c r="A1027" t="inlineStr">
        <is>
          <t>SIM-STOP-01026</t>
        </is>
      </c>
      <c r="B1027" t="inlineStr">
        <is>
          <t>STOP-PRE-00342</t>
        </is>
      </c>
      <c r="C1027" t="inlineStr">
        <is>
          <t>LINE-S03-PRE-20251111</t>
        </is>
      </c>
      <c r="D1027" t="inlineStr">
        <is>
          <t>SHIFT-PRE-20251111</t>
        </is>
      </c>
      <c r="E1027" t="inlineStr">
        <is>
          <t>LINE-S03</t>
        </is>
      </c>
      <c r="F1027" t="inlineStr">
        <is>
          <t>改善前</t>
        </is>
      </c>
      <c r="G1027" s="57" t="n">
        <v>45972</v>
      </c>
      <c r="H1027" t="inlineStr">
        <is>
          <t>音频模组系列</t>
        </is>
      </c>
      <c r="I1027" t="inlineStr">
        <is>
          <t>KK200-1</t>
        </is>
      </c>
      <c r="J1027" t="inlineStr">
        <is>
          <t>OPERATIONAL</t>
        </is>
      </c>
      <c r="K1027" t="inlineStr">
        <is>
          <t>Planned - Included in OEE</t>
        </is>
      </c>
      <c r="L1027" t="inlineStr">
        <is>
          <t>EXTRUDER PRESS</t>
        </is>
      </c>
      <c r="M1027" t="inlineStr">
        <is>
          <t>主加工工位</t>
        </is>
      </c>
      <c r="N1027" t="inlineStr">
        <is>
          <t>CLEANING</t>
        </is>
      </c>
      <c r="O1027" s="59" t="n">
        <v>45972.87430555555</v>
      </c>
      <c r="P1027" s="59" t="n">
        <v>45972.88222222222</v>
      </c>
      <c r="Q1027" s="60" t="n">
        <v>11.4</v>
      </c>
      <c r="R1027" s="60" t="n">
        <v>1.0333</v>
      </c>
      <c r="S1027" t="inlineStr">
        <is>
          <t>团队模拟数据（基于公开单线数据派生）</t>
        </is>
      </c>
      <c r="T1027" t="inlineStr">
        <is>
          <t>SIM-v2.2-20260807-20260804</t>
        </is>
      </c>
      <c r="U1027" t="inlineStr">
        <is>
          <t>https://zenodo.org/records/17855209</t>
        </is>
      </c>
      <c r="V1027" t="inlineStr">
        <is>
          <t>LINE-S03-PRE-20251111</t>
        </is>
      </c>
      <c r="W1027" t="inlineStr">
        <is>
          <t>已关联</t>
        </is>
      </c>
      <c r="X1027" t="inlineStr">
        <is>
          <t>按班次口径判断</t>
        </is>
      </c>
      <c r="Z1027" t="inlineStr">
        <is>
          <t>否</t>
        </is>
      </c>
    </row>
    <row r="1028">
      <c r="A1028" t="inlineStr">
        <is>
          <t>SIM-STOP-01027</t>
        </is>
      </c>
      <c r="B1028" t="inlineStr">
        <is>
          <t>STOP-PRE-00343</t>
        </is>
      </c>
      <c r="C1028" t="inlineStr">
        <is>
          <t>LINE-S01-PRE-20251112</t>
        </is>
      </c>
      <c r="D1028" t="inlineStr">
        <is>
          <t>SHIFT-PRE-20251112</t>
        </is>
      </c>
      <c r="E1028" t="inlineStr">
        <is>
          <t>LINE-S01</t>
        </is>
      </c>
      <c r="F1028" t="inlineStr">
        <is>
          <t>改善前</t>
        </is>
      </c>
      <c r="G1028" s="57" t="n">
        <v>45973</v>
      </c>
      <c r="H1028" t="inlineStr">
        <is>
          <t>智能终端系列</t>
        </is>
      </c>
      <c r="I1028" t="inlineStr">
        <is>
          <t>KK200-1</t>
        </is>
      </c>
      <c r="J1028" t="inlineStr">
        <is>
          <t>OPERATIONAL</t>
        </is>
      </c>
      <c r="K1028" t="inlineStr">
        <is>
          <t>Planned - Included in OEE</t>
        </is>
      </c>
      <c r="L1028" t="inlineStr">
        <is>
          <t>EXTRUDER PRESS</t>
        </is>
      </c>
      <c r="M1028" t="inlineStr">
        <is>
          <t>主加工工位</t>
        </is>
      </c>
      <c r="N1028" t="inlineStr">
        <is>
          <t>CLEANING</t>
        </is>
      </c>
      <c r="O1028" s="59" t="n">
        <v>45973.51041666666</v>
      </c>
      <c r="P1028" s="59" t="n">
        <v>45973.52041666667</v>
      </c>
      <c r="Q1028" s="60" t="n">
        <v>14.4</v>
      </c>
      <c r="R1028" s="60" t="n">
        <v>0.9124</v>
      </c>
      <c r="S1028" t="inlineStr">
        <is>
          <t>团队模拟数据（基于公开单线数据派生）</t>
        </is>
      </c>
      <c r="T1028" t="inlineStr">
        <is>
          <t>SIM-v2.2-20260807-20260804</t>
        </is>
      </c>
      <c r="U1028" t="inlineStr">
        <is>
          <t>https://zenodo.org/records/17855209</t>
        </is>
      </c>
      <c r="V1028" t="inlineStr">
        <is>
          <t>LINE-S01-PRE-20251112</t>
        </is>
      </c>
      <c r="W1028" t="inlineStr">
        <is>
          <t>已关联</t>
        </is>
      </c>
      <c r="X1028" t="inlineStr">
        <is>
          <t>按班次口径判断</t>
        </is>
      </c>
      <c r="Z1028" t="inlineStr">
        <is>
          <t>否</t>
        </is>
      </c>
    </row>
    <row r="1029">
      <c r="A1029" t="inlineStr">
        <is>
          <t>SIM-STOP-01028</t>
        </is>
      </c>
      <c r="B1029" t="inlineStr">
        <is>
          <t>STOP-PRE-00343</t>
        </is>
      </c>
      <c r="C1029" t="inlineStr">
        <is>
          <t>LINE-S02-PRE-20251112</t>
        </is>
      </c>
      <c r="D1029" t="inlineStr">
        <is>
          <t>SHIFT-PRE-20251112</t>
        </is>
      </c>
      <c r="E1029" t="inlineStr">
        <is>
          <t>LINE-S02</t>
        </is>
      </c>
      <c r="F1029" t="inlineStr">
        <is>
          <t>改善前</t>
        </is>
      </c>
      <c r="G1029" s="57" t="n">
        <v>45973</v>
      </c>
      <c r="H1029" t="inlineStr">
        <is>
          <t>视觉设备系列</t>
        </is>
      </c>
      <c r="I1029" t="inlineStr">
        <is>
          <t>KK200-1</t>
        </is>
      </c>
      <c r="J1029" t="inlineStr">
        <is>
          <t>OPERATIONAL</t>
        </is>
      </c>
      <c r="K1029" t="inlineStr">
        <is>
          <t>Planned - Included in OEE</t>
        </is>
      </c>
      <c r="L1029" t="inlineStr">
        <is>
          <t>EXTRUDER PRESS</t>
        </is>
      </c>
      <c r="M1029" t="inlineStr">
        <is>
          <t>主加工工位</t>
        </is>
      </c>
      <c r="N1029" t="inlineStr">
        <is>
          <t>CLEANING</t>
        </is>
      </c>
      <c r="O1029" s="59" t="n">
        <v>45973.52430555555</v>
      </c>
      <c r="P1029" s="59" t="n">
        <v>45973.535625</v>
      </c>
      <c r="Q1029" s="60" t="n">
        <v>16.3</v>
      </c>
      <c r="R1029" s="60" t="n">
        <v>1.0313</v>
      </c>
      <c r="S1029" t="inlineStr">
        <is>
          <t>团队模拟数据（基于公开单线数据派生）</t>
        </is>
      </c>
      <c r="T1029" t="inlineStr">
        <is>
          <t>SIM-v2.2-20260807-20260804</t>
        </is>
      </c>
      <c r="U1029" t="inlineStr">
        <is>
          <t>https://zenodo.org/records/17855209</t>
        </is>
      </c>
      <c r="V1029" t="inlineStr">
        <is>
          <t>LINE-S02-PRE-20251112</t>
        </is>
      </c>
      <c r="W1029" t="inlineStr">
        <is>
          <t>已关联</t>
        </is>
      </c>
      <c r="X1029" t="inlineStr">
        <is>
          <t>按班次口径判断</t>
        </is>
      </c>
      <c r="Z1029" t="inlineStr">
        <is>
          <t>否</t>
        </is>
      </c>
    </row>
    <row r="1030">
      <c r="A1030" t="inlineStr">
        <is>
          <t>SIM-STOP-01029</t>
        </is>
      </c>
      <c r="B1030" t="inlineStr">
        <is>
          <t>STOP-PRE-00343</t>
        </is>
      </c>
      <c r="C1030" t="inlineStr">
        <is>
          <t>LINE-S03-PRE-20251112</t>
        </is>
      </c>
      <c r="D1030" t="inlineStr">
        <is>
          <t>SHIFT-PRE-20251112</t>
        </is>
      </c>
      <c r="E1030" t="inlineStr">
        <is>
          <t>LINE-S03</t>
        </is>
      </c>
      <c r="F1030" t="inlineStr">
        <is>
          <t>改善前</t>
        </is>
      </c>
      <c r="G1030" s="57" t="n">
        <v>45973</v>
      </c>
      <c r="H1030" t="inlineStr">
        <is>
          <t>音频模组系列</t>
        </is>
      </c>
      <c r="I1030" t="inlineStr">
        <is>
          <t>KK200-1</t>
        </is>
      </c>
      <c r="J1030" t="inlineStr">
        <is>
          <t>OPERATIONAL</t>
        </is>
      </c>
      <c r="K1030" t="inlineStr">
        <is>
          <t>Planned - Included in OEE</t>
        </is>
      </c>
      <c r="L1030" t="inlineStr">
        <is>
          <t>EXTRUDER PRESS</t>
        </is>
      </c>
      <c r="M1030" t="inlineStr">
        <is>
          <t>主加工工位</t>
        </is>
      </c>
      <c r="N1030" t="inlineStr">
        <is>
          <t>CLEANING</t>
        </is>
      </c>
      <c r="O1030" s="59" t="n">
        <v>45973.53819444445</v>
      </c>
      <c r="P1030" s="59" t="n">
        <v>45973.54881944445</v>
      </c>
      <c r="Q1030" s="60" t="n">
        <v>15.3</v>
      </c>
      <c r="R1030" s="60" t="n">
        <v>0.9667</v>
      </c>
      <c r="S1030" t="inlineStr">
        <is>
          <t>团队模拟数据（基于公开单线数据派生）</t>
        </is>
      </c>
      <c r="T1030" t="inlineStr">
        <is>
          <t>SIM-v2.2-20260807-20260804</t>
        </is>
      </c>
      <c r="U1030" t="inlineStr">
        <is>
          <t>https://zenodo.org/records/17855209</t>
        </is>
      </c>
      <c r="V1030" t="inlineStr">
        <is>
          <t>LINE-S03-PRE-20251112</t>
        </is>
      </c>
      <c r="W1030" t="inlineStr">
        <is>
          <t>已关联</t>
        </is>
      </c>
      <c r="X1030" t="inlineStr">
        <is>
          <t>按班次口径判断</t>
        </is>
      </c>
      <c r="Z1030" t="inlineStr">
        <is>
          <t>否</t>
        </is>
      </c>
    </row>
    <row r="1031">
      <c r="A1031" t="inlineStr">
        <is>
          <t>SIM-STOP-01030</t>
        </is>
      </c>
      <c r="B1031" t="inlineStr">
        <is>
          <t>STOP-PRE-00344</t>
        </is>
      </c>
      <c r="C1031" t="inlineStr">
        <is>
          <t>LINE-S01-PRE-20251112</t>
        </is>
      </c>
      <c r="D1031" t="inlineStr">
        <is>
          <t>SHIFT-PRE-20251112</t>
        </is>
      </c>
      <c r="E1031" t="inlineStr">
        <is>
          <t>LINE-S01</t>
        </is>
      </c>
      <c r="F1031" t="inlineStr">
        <is>
          <t>改善前</t>
        </is>
      </c>
      <c r="G1031" s="57" t="n">
        <v>45973</v>
      </c>
      <c r="H1031" t="inlineStr">
        <is>
          <t>智能终端系列</t>
        </is>
      </c>
      <c r="I1031" t="inlineStr">
        <is>
          <t>KK200-1</t>
        </is>
      </c>
      <c r="J1031" t="inlineStr">
        <is>
          <t>MATERIALS</t>
        </is>
      </c>
      <c r="K1031" t="inlineStr">
        <is>
          <t>Unplanned</t>
        </is>
      </c>
      <c r="L1031" t="inlineStr">
        <is>
          <t>HACKING STATION</t>
        </is>
      </c>
      <c r="M1031" t="inlineStr">
        <is>
          <t>上下料工位</t>
        </is>
      </c>
      <c r="N1031" t="inlineStr">
        <is>
          <t>MANUAL BRICK HANDLING</t>
        </is>
      </c>
      <c r="O1031" s="59" t="n">
        <v>45973.53888888889</v>
      </c>
      <c r="P1031" s="59" t="n">
        <v>45973.54291666667</v>
      </c>
      <c r="Q1031" s="60" t="n">
        <v>5.8</v>
      </c>
      <c r="R1031" s="60" t="n">
        <v>0.8722</v>
      </c>
      <c r="S1031" t="inlineStr">
        <is>
          <t>团队模拟数据（基于公开单线数据派生）</t>
        </is>
      </c>
      <c r="T1031" t="inlineStr">
        <is>
          <t>SIM-v2.2-20260807-20260804</t>
        </is>
      </c>
      <c r="U1031" t="inlineStr">
        <is>
          <t>https://zenodo.org/records/17855209</t>
        </is>
      </c>
      <c r="V1031" t="inlineStr">
        <is>
          <t>LINE-S01-PRE-20251112</t>
        </is>
      </c>
      <c r="W1031" t="inlineStr">
        <is>
          <t>已关联</t>
        </is>
      </c>
      <c r="X1031" t="inlineStr">
        <is>
          <t>按班次口径判断</t>
        </is>
      </c>
      <c r="Z1031" t="inlineStr">
        <is>
          <t>否</t>
        </is>
      </c>
    </row>
    <row r="1032">
      <c r="A1032" t="inlineStr">
        <is>
          <t>SIM-STOP-01031</t>
        </is>
      </c>
      <c r="B1032" t="inlineStr">
        <is>
          <t>STOP-PRE-00344</t>
        </is>
      </c>
      <c r="C1032" t="inlineStr">
        <is>
          <t>LINE-S02-PRE-20251112</t>
        </is>
      </c>
      <c r="D1032" t="inlineStr">
        <is>
          <t>SHIFT-PRE-20251112</t>
        </is>
      </c>
      <c r="E1032" t="inlineStr">
        <is>
          <t>LINE-S02</t>
        </is>
      </c>
      <c r="F1032" t="inlineStr">
        <is>
          <t>改善前</t>
        </is>
      </c>
      <c r="G1032" s="57" t="n">
        <v>45973</v>
      </c>
      <c r="H1032" t="inlineStr">
        <is>
          <t>视觉设备系列</t>
        </is>
      </c>
      <c r="I1032" t="inlineStr">
        <is>
          <t>KK200-1</t>
        </is>
      </c>
      <c r="J1032" t="inlineStr">
        <is>
          <t>MATERIALS</t>
        </is>
      </c>
      <c r="K1032" t="inlineStr">
        <is>
          <t>Unplanned</t>
        </is>
      </c>
      <c r="L1032" t="inlineStr">
        <is>
          <t>HACKING STATION</t>
        </is>
      </c>
      <c r="M1032" t="inlineStr">
        <is>
          <t>上下料工位</t>
        </is>
      </c>
      <c r="N1032" t="inlineStr">
        <is>
          <t>MANUAL BRICK HANDLING</t>
        </is>
      </c>
      <c r="O1032" s="59" t="n">
        <v>45973.55277777778</v>
      </c>
      <c r="P1032" s="59" t="n">
        <v>45973.559375</v>
      </c>
      <c r="Q1032" s="60" t="n">
        <v>9.5</v>
      </c>
      <c r="R1032" s="60" t="n">
        <v>1.4175</v>
      </c>
      <c r="S1032" t="inlineStr">
        <is>
          <t>团队模拟数据（基于公开单线数据派生）</t>
        </is>
      </c>
      <c r="T1032" t="inlineStr">
        <is>
          <t>SIM-v2.2-20260807-20260804</t>
        </is>
      </c>
      <c r="U1032" t="inlineStr">
        <is>
          <t>https://zenodo.org/records/17855209</t>
        </is>
      </c>
      <c r="V1032" t="inlineStr">
        <is>
          <t>LINE-S02-PRE-20251112</t>
        </is>
      </c>
      <c r="W1032" t="inlineStr">
        <is>
          <t>已关联</t>
        </is>
      </c>
      <c r="X1032" t="inlineStr">
        <is>
          <t>按班次口径判断</t>
        </is>
      </c>
      <c r="Z1032" t="inlineStr">
        <is>
          <t>否</t>
        </is>
      </c>
    </row>
    <row r="1033">
      <c r="A1033" t="inlineStr">
        <is>
          <t>SIM-STOP-01032</t>
        </is>
      </c>
      <c r="B1033" t="inlineStr">
        <is>
          <t>STOP-PRE-00344</t>
        </is>
      </c>
      <c r="C1033" t="inlineStr">
        <is>
          <t>LINE-S03-PRE-20251112</t>
        </is>
      </c>
      <c r="D1033" t="inlineStr">
        <is>
          <t>SHIFT-PRE-20251112</t>
        </is>
      </c>
      <c r="E1033" t="inlineStr">
        <is>
          <t>LINE-S03</t>
        </is>
      </c>
      <c r="F1033" t="inlineStr">
        <is>
          <t>改善前</t>
        </is>
      </c>
      <c r="G1033" s="57" t="n">
        <v>45973</v>
      </c>
      <c r="H1033" t="inlineStr">
        <is>
          <t>音频模组系列</t>
        </is>
      </c>
      <c r="I1033" t="inlineStr">
        <is>
          <t>KK200-1</t>
        </is>
      </c>
      <c r="J1033" t="inlineStr">
        <is>
          <t>MATERIALS</t>
        </is>
      </c>
      <c r="K1033" t="inlineStr">
        <is>
          <t>Unplanned</t>
        </is>
      </c>
      <c r="L1033" t="inlineStr">
        <is>
          <t>HACKING STATION</t>
        </is>
      </c>
      <c r="M1033" t="inlineStr">
        <is>
          <t>上下料工位</t>
        </is>
      </c>
      <c r="N1033" t="inlineStr">
        <is>
          <t>MANUAL BRICK HANDLING</t>
        </is>
      </c>
      <c r="O1033" s="59" t="n">
        <v>45973.56666666667</v>
      </c>
      <c r="P1033" s="59" t="n">
        <v>45973.571875</v>
      </c>
      <c r="Q1033" s="60" t="n">
        <v>7.5</v>
      </c>
      <c r="R1033" s="60" t="n">
        <v>1.1234</v>
      </c>
      <c r="S1033" t="inlineStr">
        <is>
          <t>团队模拟数据（基于公开单线数据派生）</t>
        </is>
      </c>
      <c r="T1033" t="inlineStr">
        <is>
          <t>SIM-v2.2-20260807-20260804</t>
        </is>
      </c>
      <c r="U1033" t="inlineStr">
        <is>
          <t>https://zenodo.org/records/17855209</t>
        </is>
      </c>
      <c r="V1033" t="inlineStr">
        <is>
          <t>LINE-S03-PRE-20251112</t>
        </is>
      </c>
      <c r="W1033" t="inlineStr">
        <is>
          <t>已关联</t>
        </is>
      </c>
      <c r="X1033" t="inlineStr">
        <is>
          <t>按班次口径判断</t>
        </is>
      </c>
      <c r="Z1033" t="inlineStr">
        <is>
          <t>否</t>
        </is>
      </c>
    </row>
    <row r="1034">
      <c r="A1034" t="inlineStr">
        <is>
          <t>SIM-STOP-01033</t>
        </is>
      </c>
      <c r="B1034" t="inlineStr">
        <is>
          <t>STOP-PRE-00345</t>
        </is>
      </c>
      <c r="C1034" t="inlineStr">
        <is>
          <t>LINE-S01-PRE-20251112</t>
        </is>
      </c>
      <c r="D1034" t="inlineStr">
        <is>
          <t>SHIFT-PRE-20251112</t>
        </is>
      </c>
      <c r="E1034" t="inlineStr">
        <is>
          <t>LINE-S01</t>
        </is>
      </c>
      <c r="F1034" t="inlineStr">
        <is>
          <t>改善前</t>
        </is>
      </c>
      <c r="G1034" s="57" t="n">
        <v>45973</v>
      </c>
      <c r="H1034" t="inlineStr">
        <is>
          <t>智能终端系列</t>
        </is>
      </c>
      <c r="I1034" t="inlineStr">
        <is>
          <t>KK250</t>
        </is>
      </c>
      <c r="J1034" t="inlineStr">
        <is>
          <t>SETUPS-CHANGEOVERS</t>
        </is>
      </c>
      <c r="K1034" t="inlineStr">
        <is>
          <t>Planned - Included in OEE</t>
        </is>
      </c>
      <c r="L1034" t="inlineStr">
        <is>
          <t>EXTRUDER PRESS</t>
        </is>
      </c>
      <c r="M1034" t="inlineStr">
        <is>
          <t>主加工工位</t>
        </is>
      </c>
      <c r="N1034" t="inlineStr">
        <is>
          <t>MATERIAL CHANGEOVER</t>
        </is>
      </c>
      <c r="O1034" s="59" t="n">
        <v>45973.54513888889</v>
      </c>
      <c r="P1034" s="59" t="n">
        <v>45973.55236111111</v>
      </c>
      <c r="Q1034" s="60" t="n">
        <v>10.4</v>
      </c>
      <c r="R1034" s="60" t="n">
        <v>0.9871</v>
      </c>
      <c r="S1034" t="inlineStr">
        <is>
          <t>团队模拟数据（基于公开单线数据派生）</t>
        </is>
      </c>
      <c r="T1034" t="inlineStr">
        <is>
          <t>SIM-v2.2-20260807-20260804</t>
        </is>
      </c>
      <c r="U1034" t="inlineStr">
        <is>
          <t>https://zenodo.org/records/17855209</t>
        </is>
      </c>
      <c r="V1034" t="inlineStr">
        <is>
          <t>LINE-S01-PRE-20251112</t>
        </is>
      </c>
      <c r="W1034" t="inlineStr">
        <is>
          <t>已关联</t>
        </is>
      </c>
      <c r="X1034" t="inlineStr">
        <is>
          <t>按班次口径判断</t>
        </is>
      </c>
      <c r="Z1034" t="inlineStr">
        <is>
          <t>是</t>
        </is>
      </c>
      <c r="AA1034">
        <f>IFERROR(VLOOKUP(N1034,'18_换产标准_模拟'!$B$2:$F$4,3,FALSE),"")</f>
        <v/>
      </c>
      <c r="AB1034">
        <f>IFERROR(MAX(Q1034-AA1034,0),"")</f>
        <v/>
      </c>
      <c r="AC1034">
        <f>IFERROR(IF(AB1034=0,"达标",IF(AB1034&lt;=VLOOKUP(N1034,'18_换产标准_模拟'!$B$2:$F$4,4,FALSE)-VLOOKUP(N1034,'18_换产标准_模拟'!$B$2:$F$4,3,FALSE),"轻微超时",IF(AB1034&lt;=VLOOKUP(N1034,'18_换产标准_模拟'!$B$2:$F$4,5,FALSE)-VLOOKUP(N1034,'18_换产标准_模拟'!$B$2:$F$4,3,FALSE),"超时","严重超时"))),"")</f>
        <v/>
      </c>
      <c r="AD1034">
        <f>IFERROR(INDEX('18_换产标准_模拟'!$A$2:$A$4,MATCH(N1034,'18_换产标准_模拟'!$B$2:$B$4,0)),"")</f>
        <v/>
      </c>
      <c r="AE1034" t="inlineStr">
        <is>
          <t>团队模拟数据</t>
        </is>
      </c>
    </row>
    <row r="1035">
      <c r="A1035" t="inlineStr">
        <is>
          <t>SIM-STOP-01034</t>
        </is>
      </c>
      <c r="B1035" t="inlineStr">
        <is>
          <t>STOP-PRE-00345</t>
        </is>
      </c>
      <c r="C1035" t="inlineStr">
        <is>
          <t>LINE-S02-PRE-20251112</t>
        </is>
      </c>
      <c r="D1035" t="inlineStr">
        <is>
          <t>SHIFT-PRE-20251112</t>
        </is>
      </c>
      <c r="E1035" t="inlineStr">
        <is>
          <t>LINE-S02</t>
        </is>
      </c>
      <c r="F1035" t="inlineStr">
        <is>
          <t>改善前</t>
        </is>
      </c>
      <c r="G1035" s="57" t="n">
        <v>45973</v>
      </c>
      <c r="H1035" t="inlineStr">
        <is>
          <t>视觉设备系列</t>
        </is>
      </c>
      <c r="I1035" t="inlineStr">
        <is>
          <t>KK250</t>
        </is>
      </c>
      <c r="J1035" t="inlineStr">
        <is>
          <t>SETUPS-CHANGEOVERS</t>
        </is>
      </c>
      <c r="K1035" t="inlineStr">
        <is>
          <t>Planned - Included in OEE</t>
        </is>
      </c>
      <c r="L1035" t="inlineStr">
        <is>
          <t>EXTRUDER PRESS</t>
        </is>
      </c>
      <c r="M1035" t="inlineStr">
        <is>
          <t>主加工工位</t>
        </is>
      </c>
      <c r="N1035" t="inlineStr">
        <is>
          <t>MATERIAL CHANGEOVER</t>
        </is>
      </c>
      <c r="O1035" s="59" t="n">
        <v>45973.55902777778</v>
      </c>
      <c r="P1035" s="59" t="n">
        <v>45973.56631944444</v>
      </c>
      <c r="Q1035" s="60" t="n">
        <v>10.5</v>
      </c>
      <c r="R1035" s="60" t="n">
        <v>1.003</v>
      </c>
      <c r="S1035" t="inlineStr">
        <is>
          <t>团队模拟数据（基于公开单线数据派生）</t>
        </is>
      </c>
      <c r="T1035" t="inlineStr">
        <is>
          <t>SIM-v2.2-20260807-20260804</t>
        </is>
      </c>
      <c r="U1035" t="inlineStr">
        <is>
          <t>https://zenodo.org/records/17855209</t>
        </is>
      </c>
      <c r="V1035" t="inlineStr">
        <is>
          <t>LINE-S02-PRE-20251112</t>
        </is>
      </c>
      <c r="W1035" t="inlineStr">
        <is>
          <t>已关联</t>
        </is>
      </c>
      <c r="X1035" t="inlineStr">
        <is>
          <t>按班次口径判断</t>
        </is>
      </c>
      <c r="Z1035" t="inlineStr">
        <is>
          <t>是</t>
        </is>
      </c>
      <c r="AA1035">
        <f>IFERROR(VLOOKUP(N1035,'18_换产标准_模拟'!$B$2:$F$4,3,FALSE),"")</f>
        <v/>
      </c>
      <c r="AB1035">
        <f>IFERROR(MAX(Q1035-AA1035,0),"")</f>
        <v/>
      </c>
      <c r="AC1035">
        <f>IFERROR(IF(AB1035=0,"达标",IF(AB1035&lt;=VLOOKUP(N1035,'18_换产标准_模拟'!$B$2:$F$4,4,FALSE)-VLOOKUP(N1035,'18_换产标准_模拟'!$B$2:$F$4,3,FALSE),"轻微超时",IF(AB1035&lt;=VLOOKUP(N1035,'18_换产标准_模拟'!$B$2:$F$4,5,FALSE)-VLOOKUP(N1035,'18_换产标准_模拟'!$B$2:$F$4,3,FALSE),"超时","严重超时"))),"")</f>
        <v/>
      </c>
      <c r="AD1035">
        <f>IFERROR(INDEX('18_换产标准_模拟'!$A$2:$A$4,MATCH(N1035,'18_换产标准_模拟'!$B$2:$B$4,0)),"")</f>
        <v/>
      </c>
      <c r="AE1035" t="inlineStr">
        <is>
          <t>团队模拟数据</t>
        </is>
      </c>
    </row>
    <row r="1036">
      <c r="A1036" t="inlineStr">
        <is>
          <t>SIM-STOP-01035</t>
        </is>
      </c>
      <c r="B1036" t="inlineStr">
        <is>
          <t>STOP-PRE-00345</t>
        </is>
      </c>
      <c r="C1036" t="inlineStr">
        <is>
          <t>LINE-S03-PRE-20251112</t>
        </is>
      </c>
      <c r="D1036" t="inlineStr">
        <is>
          <t>SHIFT-PRE-20251112</t>
        </is>
      </c>
      <c r="E1036" t="inlineStr">
        <is>
          <t>LINE-S03</t>
        </is>
      </c>
      <c r="F1036" t="inlineStr">
        <is>
          <t>改善前</t>
        </is>
      </c>
      <c r="G1036" s="57" t="n">
        <v>45973</v>
      </c>
      <c r="H1036" t="inlineStr">
        <is>
          <t>音频模组系列</t>
        </is>
      </c>
      <c r="I1036" t="inlineStr">
        <is>
          <t>KK250</t>
        </is>
      </c>
      <c r="J1036" t="inlineStr">
        <is>
          <t>SETUPS-CHANGEOVERS</t>
        </is>
      </c>
      <c r="K1036" t="inlineStr">
        <is>
          <t>Planned - Included in OEE</t>
        </is>
      </c>
      <c r="L1036" t="inlineStr">
        <is>
          <t>EXTRUDER PRESS</t>
        </is>
      </c>
      <c r="M1036" t="inlineStr">
        <is>
          <t>主加工工位</t>
        </is>
      </c>
      <c r="N1036" t="inlineStr">
        <is>
          <t>MATERIAL CHANGEOVER</t>
        </is>
      </c>
      <c r="O1036" s="59" t="n">
        <v>45973.57291666666</v>
      </c>
      <c r="P1036" s="59" t="n">
        <v>45973.58055555556</v>
      </c>
      <c r="Q1036" s="60" t="n">
        <v>11</v>
      </c>
      <c r="R1036" s="60" t="n">
        <v>1.0444</v>
      </c>
      <c r="S1036" t="inlineStr">
        <is>
          <t>团队模拟数据（基于公开单线数据派生）</t>
        </is>
      </c>
      <c r="T1036" t="inlineStr">
        <is>
          <t>SIM-v2.2-20260807-20260804</t>
        </is>
      </c>
      <c r="U1036" t="inlineStr">
        <is>
          <t>https://zenodo.org/records/17855209</t>
        </is>
      </c>
      <c r="V1036" t="inlineStr">
        <is>
          <t>LINE-S03-PRE-20251112</t>
        </is>
      </c>
      <c r="W1036" t="inlineStr">
        <is>
          <t>已关联</t>
        </is>
      </c>
      <c r="X1036" t="inlineStr">
        <is>
          <t>按班次口径判断</t>
        </is>
      </c>
      <c r="Z1036" t="inlineStr">
        <is>
          <t>是</t>
        </is>
      </c>
      <c r="AA1036">
        <f>IFERROR(VLOOKUP(N1036,'18_换产标准_模拟'!$B$2:$F$4,3,FALSE),"")</f>
        <v/>
      </c>
      <c r="AB1036">
        <f>IFERROR(MAX(Q1036-AA1036,0),"")</f>
        <v/>
      </c>
      <c r="AC1036">
        <f>IFERROR(IF(AB1036=0,"达标",IF(AB1036&lt;=VLOOKUP(N1036,'18_换产标准_模拟'!$B$2:$F$4,4,FALSE)-VLOOKUP(N1036,'18_换产标准_模拟'!$B$2:$F$4,3,FALSE),"轻微超时",IF(AB1036&lt;=VLOOKUP(N1036,'18_换产标准_模拟'!$B$2:$F$4,5,FALSE)-VLOOKUP(N1036,'18_换产标准_模拟'!$B$2:$F$4,3,FALSE),"超时","严重超时"))),"")</f>
        <v/>
      </c>
      <c r="AD1036">
        <f>IFERROR(INDEX('18_换产标准_模拟'!$A$2:$A$4,MATCH(N1036,'18_换产标准_模拟'!$B$2:$B$4,0)),"")</f>
        <v/>
      </c>
      <c r="AE1036" t="inlineStr">
        <is>
          <t>团队模拟数据</t>
        </is>
      </c>
    </row>
    <row r="1037">
      <c r="A1037" t="inlineStr">
        <is>
          <t>SIM-STOP-01036</t>
        </is>
      </c>
      <c r="B1037" t="inlineStr">
        <is>
          <t>STOP-PRE-00346</t>
        </is>
      </c>
      <c r="C1037" t="inlineStr">
        <is>
          <t>LINE-S01-PRE-20251112</t>
        </is>
      </c>
      <c r="D1037" t="inlineStr">
        <is>
          <t>SHIFT-PRE-20251112</t>
        </is>
      </c>
      <c r="E1037" t="inlineStr">
        <is>
          <t>LINE-S01</t>
        </is>
      </c>
      <c r="F1037" t="inlineStr">
        <is>
          <t>改善前</t>
        </is>
      </c>
      <c r="G1037" s="57" t="n">
        <v>45973</v>
      </c>
      <c r="H1037" t="inlineStr">
        <is>
          <t>智能终端系列</t>
        </is>
      </c>
      <c r="I1037" t="inlineStr">
        <is>
          <t>KK250</t>
        </is>
      </c>
      <c r="J1037" t="inlineStr">
        <is>
          <t>MATERIALS</t>
        </is>
      </c>
      <c r="K1037" t="inlineStr">
        <is>
          <t>Unplanned</t>
        </is>
      </c>
      <c r="L1037" t="inlineStr">
        <is>
          <t>HACKING STATION</t>
        </is>
      </c>
      <c r="M1037" t="inlineStr">
        <is>
          <t>上下料工位</t>
        </is>
      </c>
      <c r="N1037" t="inlineStr">
        <is>
          <t>MANUAL BRICK HANDLING</t>
        </is>
      </c>
      <c r="O1037" s="59" t="n">
        <v>45973.5625</v>
      </c>
      <c r="P1037" s="59" t="n">
        <v>45973.56548611111</v>
      </c>
      <c r="Q1037" s="60" t="n">
        <v>4.3</v>
      </c>
      <c r="R1037" s="60" t="n">
        <v>0.8477</v>
      </c>
      <c r="S1037" t="inlineStr">
        <is>
          <t>团队模拟数据（基于公开单线数据派生）</t>
        </is>
      </c>
      <c r="T1037" t="inlineStr">
        <is>
          <t>SIM-v2.2-20260807-20260804</t>
        </is>
      </c>
      <c r="U1037" t="inlineStr">
        <is>
          <t>https://zenodo.org/records/17855209</t>
        </is>
      </c>
      <c r="V1037" t="inlineStr">
        <is>
          <t>LINE-S01-PRE-20251112</t>
        </is>
      </c>
      <c r="W1037" t="inlineStr">
        <is>
          <t>已关联</t>
        </is>
      </c>
      <c r="X1037" t="inlineStr">
        <is>
          <t>按班次口径判断</t>
        </is>
      </c>
      <c r="Z1037" t="inlineStr">
        <is>
          <t>否</t>
        </is>
      </c>
    </row>
    <row r="1038">
      <c r="A1038" t="inlineStr">
        <is>
          <t>SIM-STOP-01037</t>
        </is>
      </c>
      <c r="B1038" t="inlineStr">
        <is>
          <t>STOP-PRE-00346</t>
        </is>
      </c>
      <c r="C1038" t="inlineStr">
        <is>
          <t>LINE-S02-PRE-20251112</t>
        </is>
      </c>
      <c r="D1038" t="inlineStr">
        <is>
          <t>SHIFT-PRE-20251112</t>
        </is>
      </c>
      <c r="E1038" t="inlineStr">
        <is>
          <t>LINE-S02</t>
        </is>
      </c>
      <c r="F1038" t="inlineStr">
        <is>
          <t>改善前</t>
        </is>
      </c>
      <c r="G1038" s="57" t="n">
        <v>45973</v>
      </c>
      <c r="H1038" t="inlineStr">
        <is>
          <t>视觉设备系列</t>
        </is>
      </c>
      <c r="I1038" t="inlineStr">
        <is>
          <t>KK250</t>
        </is>
      </c>
      <c r="J1038" t="inlineStr">
        <is>
          <t>MATERIALS</t>
        </is>
      </c>
      <c r="K1038" t="inlineStr">
        <is>
          <t>Unplanned</t>
        </is>
      </c>
      <c r="L1038" t="inlineStr">
        <is>
          <t>HACKING STATION</t>
        </is>
      </c>
      <c r="M1038" t="inlineStr">
        <is>
          <t>上下料工位</t>
        </is>
      </c>
      <c r="N1038" t="inlineStr">
        <is>
          <t>MANUAL BRICK HANDLING</t>
        </is>
      </c>
      <c r="O1038" s="59" t="n">
        <v>45973.57638888889</v>
      </c>
      <c r="P1038" s="59" t="n">
        <v>45973.58125</v>
      </c>
      <c r="Q1038" s="60" t="n">
        <v>7</v>
      </c>
      <c r="R1038" s="60" t="n">
        <v>1.38</v>
      </c>
      <c r="S1038" t="inlineStr">
        <is>
          <t>团队模拟数据（基于公开单线数据派生）</t>
        </is>
      </c>
      <c r="T1038" t="inlineStr">
        <is>
          <t>SIM-v2.2-20260807-20260804</t>
        </is>
      </c>
      <c r="U1038" t="inlineStr">
        <is>
          <t>https://zenodo.org/records/17855209</t>
        </is>
      </c>
      <c r="V1038" t="inlineStr">
        <is>
          <t>LINE-S02-PRE-20251112</t>
        </is>
      </c>
      <c r="W1038" t="inlineStr">
        <is>
          <t>已关联</t>
        </is>
      </c>
      <c r="X1038" t="inlineStr">
        <is>
          <t>按班次口径判断</t>
        </is>
      </c>
      <c r="Z1038" t="inlineStr">
        <is>
          <t>否</t>
        </is>
      </c>
    </row>
    <row r="1039">
      <c r="A1039" t="inlineStr">
        <is>
          <t>SIM-STOP-01038</t>
        </is>
      </c>
      <c r="B1039" t="inlineStr">
        <is>
          <t>STOP-PRE-00346</t>
        </is>
      </c>
      <c r="C1039" t="inlineStr">
        <is>
          <t>LINE-S03-PRE-20251112</t>
        </is>
      </c>
      <c r="D1039" t="inlineStr">
        <is>
          <t>SHIFT-PRE-20251112</t>
        </is>
      </c>
      <c r="E1039" t="inlineStr">
        <is>
          <t>LINE-S03</t>
        </is>
      </c>
      <c r="F1039" t="inlineStr">
        <is>
          <t>改善前</t>
        </is>
      </c>
      <c r="G1039" s="57" t="n">
        <v>45973</v>
      </c>
      <c r="H1039" t="inlineStr">
        <is>
          <t>音频模组系列</t>
        </is>
      </c>
      <c r="I1039" t="inlineStr">
        <is>
          <t>KK250</t>
        </is>
      </c>
      <c r="J1039" t="inlineStr">
        <is>
          <t>MATERIALS</t>
        </is>
      </c>
      <c r="K1039" t="inlineStr">
        <is>
          <t>Unplanned</t>
        </is>
      </c>
      <c r="L1039" t="inlineStr">
        <is>
          <t>HACKING STATION</t>
        </is>
      </c>
      <c r="M1039" t="inlineStr">
        <is>
          <t>上下料工位</t>
        </is>
      </c>
      <c r="N1039" t="inlineStr">
        <is>
          <t>MANUAL BRICK HANDLING</t>
        </is>
      </c>
      <c r="O1039" s="59" t="n">
        <v>45973.59027777778</v>
      </c>
      <c r="P1039" s="59" t="n">
        <v>45973.59416666667</v>
      </c>
      <c r="Q1039" s="60" t="n">
        <v>5.6</v>
      </c>
      <c r="R1039" s="60" t="n">
        <v>1.0924</v>
      </c>
      <c r="S1039" t="inlineStr">
        <is>
          <t>团队模拟数据（基于公开单线数据派生）</t>
        </is>
      </c>
      <c r="T1039" t="inlineStr">
        <is>
          <t>SIM-v2.2-20260807-20260804</t>
        </is>
      </c>
      <c r="U1039" t="inlineStr">
        <is>
          <t>https://zenodo.org/records/17855209</t>
        </is>
      </c>
      <c r="V1039" t="inlineStr">
        <is>
          <t>LINE-S03-PRE-20251112</t>
        </is>
      </c>
      <c r="W1039" t="inlineStr">
        <is>
          <t>已关联</t>
        </is>
      </c>
      <c r="X1039" t="inlineStr">
        <is>
          <t>按班次口径判断</t>
        </is>
      </c>
      <c r="Z1039" t="inlineStr">
        <is>
          <t>否</t>
        </is>
      </c>
    </row>
    <row r="1040">
      <c r="A1040" t="inlineStr">
        <is>
          <t>SIM-STOP-01039</t>
        </is>
      </c>
      <c r="B1040" t="inlineStr">
        <is>
          <t>STOP-PRE-00347</t>
        </is>
      </c>
      <c r="C1040" t="inlineStr">
        <is>
          <t>LINE-S01-PRE-20251112</t>
        </is>
      </c>
      <c r="D1040" t="inlineStr">
        <is>
          <t>SHIFT-PRE-20251112</t>
        </is>
      </c>
      <c r="E1040" t="inlineStr">
        <is>
          <t>LINE-S01</t>
        </is>
      </c>
      <c r="F1040" t="inlineStr">
        <is>
          <t>改善前</t>
        </is>
      </c>
      <c r="G1040" s="57" t="n">
        <v>45973</v>
      </c>
      <c r="H1040" t="inlineStr">
        <is>
          <t>智能终端系列</t>
        </is>
      </c>
      <c r="I1040" t="inlineStr">
        <is>
          <t>KK250</t>
        </is>
      </c>
      <c r="J1040" t="inlineStr">
        <is>
          <t>MATERIALS</t>
        </is>
      </c>
      <c r="K1040" t="inlineStr">
        <is>
          <t>Unplanned</t>
        </is>
      </c>
      <c r="L1040" t="inlineStr">
        <is>
          <t>HACKING STATION</t>
        </is>
      </c>
      <c r="M1040" t="inlineStr">
        <is>
          <t>上下料工位</t>
        </is>
      </c>
      <c r="N1040" t="inlineStr">
        <is>
          <t>MANUAL BRICK HANDLING</t>
        </is>
      </c>
      <c r="O1040" s="59" t="n">
        <v>45973.57222222222</v>
      </c>
      <c r="P1040" s="59" t="n">
        <v>45973.57666666667</v>
      </c>
      <c r="Q1040" s="60" t="n">
        <v>6.4</v>
      </c>
      <c r="R1040" s="60" t="n">
        <v>0.882</v>
      </c>
      <c r="S1040" t="inlineStr">
        <is>
          <t>团队模拟数据（基于公开单线数据派生）</t>
        </is>
      </c>
      <c r="T1040" t="inlineStr">
        <is>
          <t>SIM-v2.2-20260807-20260804</t>
        </is>
      </c>
      <c r="U1040" t="inlineStr">
        <is>
          <t>https://zenodo.org/records/17855209</t>
        </is>
      </c>
      <c r="V1040" t="inlineStr">
        <is>
          <t>LINE-S01-PRE-20251112</t>
        </is>
      </c>
      <c r="W1040" t="inlineStr">
        <is>
          <t>已关联</t>
        </is>
      </c>
      <c r="X1040" t="inlineStr">
        <is>
          <t>按班次口径判断</t>
        </is>
      </c>
      <c r="Z1040" t="inlineStr">
        <is>
          <t>否</t>
        </is>
      </c>
    </row>
    <row r="1041">
      <c r="A1041" t="inlineStr">
        <is>
          <t>SIM-STOP-01040</t>
        </is>
      </c>
      <c r="B1041" t="inlineStr">
        <is>
          <t>STOP-PRE-00347</t>
        </is>
      </c>
      <c r="C1041" t="inlineStr">
        <is>
          <t>LINE-S02-PRE-20251112</t>
        </is>
      </c>
      <c r="D1041" t="inlineStr">
        <is>
          <t>SHIFT-PRE-20251112</t>
        </is>
      </c>
      <c r="E1041" t="inlineStr">
        <is>
          <t>LINE-S02</t>
        </is>
      </c>
      <c r="F1041" t="inlineStr">
        <is>
          <t>改善前</t>
        </is>
      </c>
      <c r="G1041" s="57" t="n">
        <v>45973</v>
      </c>
      <c r="H1041" t="inlineStr">
        <is>
          <t>视觉设备系列</t>
        </is>
      </c>
      <c r="I1041" t="inlineStr">
        <is>
          <t>KK250</t>
        </is>
      </c>
      <c r="J1041" t="inlineStr">
        <is>
          <t>MATERIALS</t>
        </is>
      </c>
      <c r="K1041" t="inlineStr">
        <is>
          <t>Unplanned</t>
        </is>
      </c>
      <c r="L1041" t="inlineStr">
        <is>
          <t>HACKING STATION</t>
        </is>
      </c>
      <c r="M1041" t="inlineStr">
        <is>
          <t>上下料工位</t>
        </is>
      </c>
      <c r="N1041" t="inlineStr">
        <is>
          <t>MANUAL BRICK HANDLING</t>
        </is>
      </c>
      <c r="O1041" s="59" t="n">
        <v>45973.58611111111</v>
      </c>
      <c r="P1041" s="59" t="n">
        <v>45973.59263888889</v>
      </c>
      <c r="Q1041" s="60" t="n">
        <v>9.4</v>
      </c>
      <c r="R1041" s="60" t="n">
        <v>1.29</v>
      </c>
      <c r="S1041" t="inlineStr">
        <is>
          <t>团队模拟数据（基于公开单线数据派生）</t>
        </is>
      </c>
      <c r="T1041" t="inlineStr">
        <is>
          <t>SIM-v2.2-20260807-20260804</t>
        </is>
      </c>
      <c r="U1041" t="inlineStr">
        <is>
          <t>https://zenodo.org/records/17855209</t>
        </is>
      </c>
      <c r="V1041" t="inlineStr">
        <is>
          <t>LINE-S02-PRE-20251112</t>
        </is>
      </c>
      <c r="W1041" t="inlineStr">
        <is>
          <t>已关联</t>
        </is>
      </c>
      <c r="X1041" t="inlineStr">
        <is>
          <t>按班次口径判断</t>
        </is>
      </c>
      <c r="Z1041" t="inlineStr">
        <is>
          <t>否</t>
        </is>
      </c>
    </row>
    <row r="1042">
      <c r="A1042" t="inlineStr">
        <is>
          <t>SIM-STOP-01041</t>
        </is>
      </c>
      <c r="B1042" t="inlineStr">
        <is>
          <t>STOP-PRE-00347</t>
        </is>
      </c>
      <c r="C1042" t="inlineStr">
        <is>
          <t>LINE-S03-PRE-20251112</t>
        </is>
      </c>
      <c r="D1042" t="inlineStr">
        <is>
          <t>SHIFT-PRE-20251112</t>
        </is>
      </c>
      <c r="E1042" t="inlineStr">
        <is>
          <t>LINE-S03</t>
        </is>
      </c>
      <c r="F1042" t="inlineStr">
        <is>
          <t>改善前</t>
        </is>
      </c>
      <c r="G1042" s="57" t="n">
        <v>45973</v>
      </c>
      <c r="H1042" t="inlineStr">
        <is>
          <t>音频模组系列</t>
        </is>
      </c>
      <c r="I1042" t="inlineStr">
        <is>
          <t>KK250</t>
        </is>
      </c>
      <c r="J1042" t="inlineStr">
        <is>
          <t>MATERIALS</t>
        </is>
      </c>
      <c r="K1042" t="inlineStr">
        <is>
          <t>Unplanned</t>
        </is>
      </c>
      <c r="L1042" t="inlineStr">
        <is>
          <t>HACKING STATION</t>
        </is>
      </c>
      <c r="M1042" t="inlineStr">
        <is>
          <t>上下料工位</t>
        </is>
      </c>
      <c r="N1042" t="inlineStr">
        <is>
          <t>MANUAL BRICK HANDLING</t>
        </is>
      </c>
      <c r="O1042" s="59" t="n">
        <v>45973.6</v>
      </c>
      <c r="P1042" s="59" t="n">
        <v>45973.60576388889</v>
      </c>
      <c r="Q1042" s="60" t="n">
        <v>8.300000000000001</v>
      </c>
      <c r="R1042" s="60" t="n">
        <v>1.1358</v>
      </c>
      <c r="S1042" t="inlineStr">
        <is>
          <t>团队模拟数据（基于公开单线数据派生）</t>
        </is>
      </c>
      <c r="T1042" t="inlineStr">
        <is>
          <t>SIM-v2.2-20260807-20260804</t>
        </is>
      </c>
      <c r="U1042" t="inlineStr">
        <is>
          <t>https://zenodo.org/records/17855209</t>
        </is>
      </c>
      <c r="V1042" t="inlineStr">
        <is>
          <t>LINE-S03-PRE-20251112</t>
        </is>
      </c>
      <c r="W1042" t="inlineStr">
        <is>
          <t>已关联</t>
        </is>
      </c>
      <c r="X1042" t="inlineStr">
        <is>
          <t>按班次口径判断</t>
        </is>
      </c>
      <c r="Z1042" t="inlineStr">
        <is>
          <t>否</t>
        </is>
      </c>
    </row>
    <row r="1043">
      <c r="A1043" t="inlineStr">
        <is>
          <t>SIM-STOP-01042</t>
        </is>
      </c>
      <c r="B1043" t="inlineStr">
        <is>
          <t>STOP-PRE-00348</t>
        </is>
      </c>
      <c r="C1043" t="inlineStr">
        <is>
          <t>LINE-S01-PRE-20251112</t>
        </is>
      </c>
      <c r="D1043" t="inlineStr">
        <is>
          <t>SHIFT-PRE-20251112</t>
        </is>
      </c>
      <c r="E1043" t="inlineStr">
        <is>
          <t>LINE-S01</t>
        </is>
      </c>
      <c r="F1043" t="inlineStr">
        <is>
          <t>改善前</t>
        </is>
      </c>
      <c r="G1043" s="57" t="n">
        <v>45973</v>
      </c>
      <c r="H1043" t="inlineStr">
        <is>
          <t>智能终端系列</t>
        </is>
      </c>
      <c r="I1043" t="inlineStr">
        <is>
          <t>KK250</t>
        </is>
      </c>
      <c r="J1043" t="inlineStr">
        <is>
          <t>MATERIALS</t>
        </is>
      </c>
      <c r="K1043" t="inlineStr">
        <is>
          <t>Unplanned</t>
        </is>
      </c>
      <c r="L1043" t="inlineStr">
        <is>
          <t>HACKING STATION</t>
        </is>
      </c>
      <c r="M1043" t="inlineStr">
        <is>
          <t>上下料工位</t>
        </is>
      </c>
      <c r="N1043" t="inlineStr">
        <is>
          <t>MANUAL BRICK HANDLING</t>
        </is>
      </c>
      <c r="O1043" s="59" t="n">
        <v>45973.58611111111</v>
      </c>
      <c r="P1043" s="59" t="n">
        <v>45973.60486111111</v>
      </c>
      <c r="Q1043" s="60" t="n">
        <v>27</v>
      </c>
      <c r="R1043" s="60" t="n">
        <v>0.9163</v>
      </c>
      <c r="S1043" t="inlineStr">
        <is>
          <t>团队模拟数据（基于公开单线数据派生）</t>
        </is>
      </c>
      <c r="T1043" t="inlineStr">
        <is>
          <t>SIM-v2.2-20260807-20260804</t>
        </is>
      </c>
      <c r="U1043" t="inlineStr">
        <is>
          <t>https://zenodo.org/records/17855209</t>
        </is>
      </c>
      <c r="V1043" t="inlineStr">
        <is>
          <t>LINE-S01-PRE-20251112</t>
        </is>
      </c>
      <c r="W1043" t="inlineStr">
        <is>
          <t>已关联</t>
        </is>
      </c>
      <c r="X1043" t="inlineStr">
        <is>
          <t>按班次口径判断</t>
        </is>
      </c>
      <c r="Z1043" t="inlineStr">
        <is>
          <t>否</t>
        </is>
      </c>
    </row>
    <row r="1044">
      <c r="A1044" t="inlineStr">
        <is>
          <t>SIM-STOP-01043</t>
        </is>
      </c>
      <c r="B1044" t="inlineStr">
        <is>
          <t>STOP-PRE-00348</t>
        </is>
      </c>
      <c r="C1044" t="inlineStr">
        <is>
          <t>LINE-S02-PRE-20251112</t>
        </is>
      </c>
      <c r="D1044" t="inlineStr">
        <is>
          <t>SHIFT-PRE-20251112</t>
        </is>
      </c>
      <c r="E1044" t="inlineStr">
        <is>
          <t>LINE-S02</t>
        </is>
      </c>
      <c r="F1044" t="inlineStr">
        <is>
          <t>改善前</t>
        </is>
      </c>
      <c r="G1044" s="57" t="n">
        <v>45973</v>
      </c>
      <c r="H1044" t="inlineStr">
        <is>
          <t>视觉设备系列</t>
        </is>
      </c>
      <c r="I1044" t="inlineStr">
        <is>
          <t>KK250</t>
        </is>
      </c>
      <c r="J1044" t="inlineStr">
        <is>
          <t>MATERIALS</t>
        </is>
      </c>
      <c r="K1044" t="inlineStr">
        <is>
          <t>Unplanned</t>
        </is>
      </c>
      <c r="L1044" t="inlineStr">
        <is>
          <t>HACKING STATION</t>
        </is>
      </c>
      <c r="M1044" t="inlineStr">
        <is>
          <t>上下料工位</t>
        </is>
      </c>
      <c r="N1044" t="inlineStr">
        <is>
          <t>MANUAL BRICK HANDLING</t>
        </is>
      </c>
      <c r="O1044" s="59" t="n">
        <v>45973.6</v>
      </c>
      <c r="P1044" s="59" t="n">
        <v>45973.6275</v>
      </c>
      <c r="Q1044" s="60" t="n">
        <v>39.6</v>
      </c>
      <c r="R1044" s="60" t="n">
        <v>1.3425</v>
      </c>
      <c r="S1044" t="inlineStr">
        <is>
          <t>团队模拟数据（基于公开单线数据派生）</t>
        </is>
      </c>
      <c r="T1044" t="inlineStr">
        <is>
          <t>SIM-v2.2-20260807-20260804</t>
        </is>
      </c>
      <c r="U1044" t="inlineStr">
        <is>
          <t>https://zenodo.org/records/17855209</t>
        </is>
      </c>
      <c r="V1044" t="inlineStr">
        <is>
          <t>LINE-S02-PRE-20251112</t>
        </is>
      </c>
      <c r="W1044" t="inlineStr">
        <is>
          <t>已关联</t>
        </is>
      </c>
      <c r="X1044" t="inlineStr">
        <is>
          <t>按班次口径判断</t>
        </is>
      </c>
      <c r="Z1044" t="inlineStr">
        <is>
          <t>否</t>
        </is>
      </c>
    </row>
    <row r="1045">
      <c r="A1045" t="inlineStr">
        <is>
          <t>SIM-STOP-01044</t>
        </is>
      </c>
      <c r="B1045" t="inlineStr">
        <is>
          <t>STOP-PRE-00348</t>
        </is>
      </c>
      <c r="C1045" t="inlineStr">
        <is>
          <t>LINE-S03-PRE-20251112</t>
        </is>
      </c>
      <c r="D1045" t="inlineStr">
        <is>
          <t>SHIFT-PRE-20251112</t>
        </is>
      </c>
      <c r="E1045" t="inlineStr">
        <is>
          <t>LINE-S03</t>
        </is>
      </c>
      <c r="F1045" t="inlineStr">
        <is>
          <t>改善前</t>
        </is>
      </c>
      <c r="G1045" s="57" t="n">
        <v>45973</v>
      </c>
      <c r="H1045" t="inlineStr">
        <is>
          <t>音频模组系列</t>
        </is>
      </c>
      <c r="I1045" t="inlineStr">
        <is>
          <t>KK250</t>
        </is>
      </c>
      <c r="J1045" t="inlineStr">
        <is>
          <t>MATERIALS</t>
        </is>
      </c>
      <c r="K1045" t="inlineStr">
        <is>
          <t>Unplanned</t>
        </is>
      </c>
      <c r="L1045" t="inlineStr">
        <is>
          <t>HACKING STATION</t>
        </is>
      </c>
      <c r="M1045" t="inlineStr">
        <is>
          <t>上下料工位</t>
        </is>
      </c>
      <c r="N1045" t="inlineStr">
        <is>
          <t>MANUAL BRICK HANDLING</t>
        </is>
      </c>
      <c r="O1045" s="59" t="n">
        <v>45973.61388888889</v>
      </c>
      <c r="P1045" s="59" t="n">
        <v>45973.635625</v>
      </c>
      <c r="Q1045" s="60" t="n">
        <v>31.3</v>
      </c>
      <c r="R1045" s="60" t="n">
        <v>1.0613</v>
      </c>
      <c r="S1045" t="inlineStr">
        <is>
          <t>团队模拟数据（基于公开单线数据派生）</t>
        </is>
      </c>
      <c r="T1045" t="inlineStr">
        <is>
          <t>SIM-v2.2-20260807-20260804</t>
        </is>
      </c>
      <c r="U1045" t="inlineStr">
        <is>
          <t>https://zenodo.org/records/17855209</t>
        </is>
      </c>
      <c r="V1045" t="inlineStr">
        <is>
          <t>LINE-S03-PRE-20251112</t>
        </is>
      </c>
      <c r="W1045" t="inlineStr">
        <is>
          <t>已关联</t>
        </is>
      </c>
      <c r="X1045" t="inlineStr">
        <is>
          <t>按班次口径判断</t>
        </is>
      </c>
      <c r="Z1045" t="inlineStr">
        <is>
          <t>否</t>
        </is>
      </c>
    </row>
    <row r="1046">
      <c r="A1046" t="inlineStr">
        <is>
          <t>SIM-STOP-01045</t>
        </is>
      </c>
      <c r="B1046" t="inlineStr">
        <is>
          <t>STOP-PRE-00349</t>
        </is>
      </c>
      <c r="C1046" t="inlineStr">
        <is>
          <t>LINE-S01-PRE-20251112</t>
        </is>
      </c>
      <c r="D1046" t="inlineStr">
        <is>
          <t>SHIFT-PRE-20251112</t>
        </is>
      </c>
      <c r="E1046" t="inlineStr">
        <is>
          <t>LINE-S01</t>
        </is>
      </c>
      <c r="F1046" t="inlineStr">
        <is>
          <t>改善前</t>
        </is>
      </c>
      <c r="G1046" s="57" t="n">
        <v>45973</v>
      </c>
      <c r="H1046" t="inlineStr">
        <is>
          <t>智能终端系列</t>
        </is>
      </c>
      <c r="I1046" t="inlineStr">
        <is>
          <t>KK250</t>
        </is>
      </c>
      <c r="J1046" t="inlineStr">
        <is>
          <t>MATERIALS</t>
        </is>
      </c>
      <c r="K1046" t="inlineStr">
        <is>
          <t>Unplanned</t>
        </is>
      </c>
      <c r="L1046" t="inlineStr">
        <is>
          <t>HACKING STATION</t>
        </is>
      </c>
      <c r="M1046" t="inlineStr">
        <is>
          <t>上下料工位</t>
        </is>
      </c>
      <c r="N1046" t="inlineStr">
        <is>
          <t>MANUAL BRICK HANDLING</t>
        </is>
      </c>
      <c r="O1046" s="59" t="n">
        <v>45973.62152777778</v>
      </c>
      <c r="P1046" s="59" t="n">
        <v>45973.63631944444</v>
      </c>
      <c r="Q1046" s="60" t="n">
        <v>21.3</v>
      </c>
      <c r="R1046" s="60" t="n">
        <v>0.8575</v>
      </c>
      <c r="S1046" t="inlineStr">
        <is>
          <t>团队模拟数据（基于公开单线数据派生）</t>
        </is>
      </c>
      <c r="T1046" t="inlineStr">
        <is>
          <t>SIM-v2.2-20260807-20260804</t>
        </is>
      </c>
      <c r="U1046" t="inlineStr">
        <is>
          <t>https://zenodo.org/records/17855209</t>
        </is>
      </c>
      <c r="V1046" t="inlineStr">
        <is>
          <t>LINE-S01-PRE-20251112</t>
        </is>
      </c>
      <c r="W1046" t="inlineStr">
        <is>
          <t>已关联</t>
        </is>
      </c>
      <c r="X1046" t="inlineStr">
        <is>
          <t>按班次口径判断</t>
        </is>
      </c>
      <c r="Z1046" t="inlineStr">
        <is>
          <t>否</t>
        </is>
      </c>
    </row>
    <row r="1047">
      <c r="A1047" t="inlineStr">
        <is>
          <t>SIM-STOP-01046</t>
        </is>
      </c>
      <c r="B1047" t="inlineStr">
        <is>
          <t>STOP-PRE-00349</t>
        </is>
      </c>
      <c r="C1047" t="inlineStr">
        <is>
          <t>LINE-S02-PRE-20251112</t>
        </is>
      </c>
      <c r="D1047" t="inlineStr">
        <is>
          <t>SHIFT-PRE-20251112</t>
        </is>
      </c>
      <c r="E1047" t="inlineStr">
        <is>
          <t>LINE-S02</t>
        </is>
      </c>
      <c r="F1047" t="inlineStr">
        <is>
          <t>改善前</t>
        </is>
      </c>
      <c r="G1047" s="57" t="n">
        <v>45973</v>
      </c>
      <c r="H1047" t="inlineStr">
        <is>
          <t>视觉设备系列</t>
        </is>
      </c>
      <c r="I1047" t="inlineStr">
        <is>
          <t>KK250</t>
        </is>
      </c>
      <c r="J1047" t="inlineStr">
        <is>
          <t>MATERIALS</t>
        </is>
      </c>
      <c r="K1047" t="inlineStr">
        <is>
          <t>Unplanned</t>
        </is>
      </c>
      <c r="L1047" t="inlineStr">
        <is>
          <t>HACKING STATION</t>
        </is>
      </c>
      <c r="M1047" t="inlineStr">
        <is>
          <t>上下料工位</t>
        </is>
      </c>
      <c r="N1047" t="inlineStr">
        <is>
          <t>MANUAL BRICK HANDLING</t>
        </is>
      </c>
      <c r="O1047" s="59" t="n">
        <v>45973.63541666666</v>
      </c>
      <c r="P1047" s="59" t="n">
        <v>45973.65944444444</v>
      </c>
      <c r="Q1047" s="60" t="n">
        <v>34.6</v>
      </c>
      <c r="R1047" s="60" t="n">
        <v>1.395</v>
      </c>
      <c r="S1047" t="inlineStr">
        <is>
          <t>团队模拟数据（基于公开单线数据派生）</t>
        </is>
      </c>
      <c r="T1047" t="inlineStr">
        <is>
          <t>SIM-v2.2-20260807-20260804</t>
        </is>
      </c>
      <c r="U1047" t="inlineStr">
        <is>
          <t>https://zenodo.org/records/17855209</t>
        </is>
      </c>
      <c r="V1047" t="inlineStr">
        <is>
          <t>LINE-S02-PRE-20251112</t>
        </is>
      </c>
      <c r="W1047" t="inlineStr">
        <is>
          <t>已关联</t>
        </is>
      </c>
      <c r="X1047" t="inlineStr">
        <is>
          <t>按班次口径判断</t>
        </is>
      </c>
      <c r="Z1047" t="inlineStr">
        <is>
          <t>否</t>
        </is>
      </c>
    </row>
    <row r="1048">
      <c r="A1048" t="inlineStr">
        <is>
          <t>SIM-STOP-01047</t>
        </is>
      </c>
      <c r="B1048" t="inlineStr">
        <is>
          <t>STOP-PRE-00349</t>
        </is>
      </c>
      <c r="C1048" t="inlineStr">
        <is>
          <t>LINE-S03-PRE-20251112</t>
        </is>
      </c>
      <c r="D1048" t="inlineStr">
        <is>
          <t>SHIFT-PRE-20251112</t>
        </is>
      </c>
      <c r="E1048" t="inlineStr">
        <is>
          <t>LINE-S03</t>
        </is>
      </c>
      <c r="F1048" t="inlineStr">
        <is>
          <t>改善前</t>
        </is>
      </c>
      <c r="G1048" s="57" t="n">
        <v>45973</v>
      </c>
      <c r="H1048" t="inlineStr">
        <is>
          <t>音频模组系列</t>
        </is>
      </c>
      <c r="I1048" t="inlineStr">
        <is>
          <t>KK250</t>
        </is>
      </c>
      <c r="J1048" t="inlineStr">
        <is>
          <t>MATERIALS</t>
        </is>
      </c>
      <c r="K1048" t="inlineStr">
        <is>
          <t>Unplanned</t>
        </is>
      </c>
      <c r="L1048" t="inlineStr">
        <is>
          <t>HACKING STATION</t>
        </is>
      </c>
      <c r="M1048" t="inlineStr">
        <is>
          <t>上下料工位</t>
        </is>
      </c>
      <c r="N1048" t="inlineStr">
        <is>
          <t>MANUAL BRICK HANDLING</t>
        </is>
      </c>
      <c r="O1048" s="59" t="n">
        <v>45973.64930555555</v>
      </c>
      <c r="P1048" s="59" t="n">
        <v>45973.66833333333</v>
      </c>
      <c r="Q1048" s="60" t="n">
        <v>27.4</v>
      </c>
      <c r="R1048" s="60" t="n">
        <v>1.1048</v>
      </c>
      <c r="S1048" t="inlineStr">
        <is>
          <t>团队模拟数据（基于公开单线数据派生）</t>
        </is>
      </c>
      <c r="T1048" t="inlineStr">
        <is>
          <t>SIM-v2.2-20260807-20260804</t>
        </is>
      </c>
      <c r="U1048" t="inlineStr">
        <is>
          <t>https://zenodo.org/records/17855209</t>
        </is>
      </c>
      <c r="V1048" t="inlineStr">
        <is>
          <t>LINE-S03-PRE-20251112</t>
        </is>
      </c>
      <c r="W1048" t="inlineStr">
        <is>
          <t>已关联</t>
        </is>
      </c>
      <c r="X1048" t="inlineStr">
        <is>
          <t>按班次口径判断</t>
        </is>
      </c>
      <c r="Z1048" t="inlineStr">
        <is>
          <t>否</t>
        </is>
      </c>
    </row>
    <row r="1049">
      <c r="A1049" t="inlineStr">
        <is>
          <t>SIM-STOP-01048</t>
        </is>
      </c>
      <c r="B1049" t="inlineStr">
        <is>
          <t>STOP-PRE-00350</t>
        </is>
      </c>
      <c r="C1049" t="inlineStr">
        <is>
          <t>LINE-S01-PRE-20251112</t>
        </is>
      </c>
      <c r="D1049" t="inlineStr">
        <is>
          <t>SHIFT-PRE-20251112</t>
        </is>
      </c>
      <c r="E1049" t="inlineStr">
        <is>
          <t>LINE-S01</t>
        </is>
      </c>
      <c r="F1049" t="inlineStr">
        <is>
          <t>改善前</t>
        </is>
      </c>
      <c r="G1049" s="57" t="n">
        <v>45973</v>
      </c>
      <c r="H1049" t="inlineStr">
        <is>
          <t>智能终端系列</t>
        </is>
      </c>
      <c r="I1049" t="inlineStr">
        <is>
          <t>KK250</t>
        </is>
      </c>
      <c r="J1049" t="inlineStr">
        <is>
          <t>FAILURE</t>
        </is>
      </c>
      <c r="K1049" t="inlineStr">
        <is>
          <t>Unplanned</t>
        </is>
      </c>
      <c r="L1049" t="inlineStr">
        <is>
          <t>DRYER</t>
        </is>
      </c>
      <c r="M1049" t="inlineStr">
        <is>
          <t>烘干/固化工位</t>
        </is>
      </c>
      <c r="N1049" t="inlineStr">
        <is>
          <t>AUTOMATION FAILURE</t>
        </is>
      </c>
      <c r="O1049" s="59" t="n">
        <v>45973.65208333333</v>
      </c>
      <c r="P1049" s="59" t="n">
        <v>45973.66027777778</v>
      </c>
      <c r="Q1049" s="60" t="n">
        <v>11.8</v>
      </c>
      <c r="R1049" s="60" t="n">
        <v>0.8918</v>
      </c>
      <c r="S1049" t="inlineStr">
        <is>
          <t>团队模拟数据（基于公开单线数据派生）</t>
        </is>
      </c>
      <c r="T1049" t="inlineStr">
        <is>
          <t>SIM-v2.2-20260807-20260804</t>
        </is>
      </c>
      <c r="U1049" t="inlineStr">
        <is>
          <t>https://zenodo.org/records/17855209</t>
        </is>
      </c>
      <c r="V1049" t="inlineStr">
        <is>
          <t>LINE-S01-PRE-20251112</t>
        </is>
      </c>
      <c r="W1049" t="inlineStr">
        <is>
          <t>已关联</t>
        </is>
      </c>
      <c r="X1049" t="inlineStr">
        <is>
          <t>按班次口径判断</t>
        </is>
      </c>
      <c r="Z1049" t="inlineStr">
        <is>
          <t>否</t>
        </is>
      </c>
    </row>
    <row r="1050">
      <c r="A1050" t="inlineStr">
        <is>
          <t>SIM-STOP-01049</t>
        </is>
      </c>
      <c r="B1050" t="inlineStr">
        <is>
          <t>STOP-PRE-00350</t>
        </is>
      </c>
      <c r="C1050" t="inlineStr">
        <is>
          <t>LINE-S02-PRE-20251112</t>
        </is>
      </c>
      <c r="D1050" t="inlineStr">
        <is>
          <t>SHIFT-PRE-20251112</t>
        </is>
      </c>
      <c r="E1050" t="inlineStr">
        <is>
          <t>LINE-S02</t>
        </is>
      </c>
      <c r="F1050" t="inlineStr">
        <is>
          <t>改善前</t>
        </is>
      </c>
      <c r="G1050" s="57" t="n">
        <v>45973</v>
      </c>
      <c r="H1050" t="inlineStr">
        <is>
          <t>视觉设备系列</t>
        </is>
      </c>
      <c r="I1050" t="inlineStr">
        <is>
          <t>KK250</t>
        </is>
      </c>
      <c r="J1050" t="inlineStr">
        <is>
          <t>FAILURE</t>
        </is>
      </c>
      <c r="K1050" t="inlineStr">
        <is>
          <t>Unplanned</t>
        </is>
      </c>
      <c r="L1050" t="inlineStr">
        <is>
          <t>DRYER</t>
        </is>
      </c>
      <c r="M1050" t="inlineStr">
        <is>
          <t>烘干/固化工位</t>
        </is>
      </c>
      <c r="N1050" t="inlineStr">
        <is>
          <t>AUTOMATION FAILURE</t>
        </is>
      </c>
      <c r="O1050" s="59" t="n">
        <v>45973.66597222222</v>
      </c>
      <c r="P1050" s="59" t="n">
        <v>45973.67791666667</v>
      </c>
      <c r="Q1050" s="60" t="n">
        <v>17.2</v>
      </c>
      <c r="R1050" s="60" t="n">
        <v>1.305</v>
      </c>
      <c r="S1050" t="inlineStr">
        <is>
          <t>团队模拟数据（基于公开单线数据派生）</t>
        </is>
      </c>
      <c r="T1050" t="inlineStr">
        <is>
          <t>SIM-v2.2-20260807-20260804</t>
        </is>
      </c>
      <c r="U1050" t="inlineStr">
        <is>
          <t>https://zenodo.org/records/17855209</t>
        </is>
      </c>
      <c r="V1050" t="inlineStr">
        <is>
          <t>LINE-S02-PRE-20251112</t>
        </is>
      </c>
      <c r="W1050" t="inlineStr">
        <is>
          <t>已关联</t>
        </is>
      </c>
      <c r="X1050" t="inlineStr">
        <is>
          <t>按班次口径判断</t>
        </is>
      </c>
      <c r="Z1050" t="inlineStr">
        <is>
          <t>否</t>
        </is>
      </c>
    </row>
    <row r="1051">
      <c r="A1051" t="inlineStr">
        <is>
          <t>SIM-STOP-01050</t>
        </is>
      </c>
      <c r="B1051" t="inlineStr">
        <is>
          <t>STOP-PRE-00350</t>
        </is>
      </c>
      <c r="C1051" t="inlineStr">
        <is>
          <t>LINE-S03-PRE-20251112</t>
        </is>
      </c>
      <c r="D1051" t="inlineStr">
        <is>
          <t>SHIFT-PRE-20251112</t>
        </is>
      </c>
      <c r="E1051" t="inlineStr">
        <is>
          <t>LINE-S03</t>
        </is>
      </c>
      <c r="F1051" t="inlineStr">
        <is>
          <t>改善前</t>
        </is>
      </c>
      <c r="G1051" s="57" t="n">
        <v>45973</v>
      </c>
      <c r="H1051" t="inlineStr">
        <is>
          <t>音频模组系列</t>
        </is>
      </c>
      <c r="I1051" t="inlineStr">
        <is>
          <t>KK250</t>
        </is>
      </c>
      <c r="J1051" t="inlineStr">
        <is>
          <t>FAILURE</t>
        </is>
      </c>
      <c r="K1051" t="inlineStr">
        <is>
          <t>Unplanned</t>
        </is>
      </c>
      <c r="L1051" t="inlineStr">
        <is>
          <t>DRYER</t>
        </is>
      </c>
      <c r="M1051" t="inlineStr">
        <is>
          <t>烘干/固化工位</t>
        </is>
      </c>
      <c r="N1051" t="inlineStr">
        <is>
          <t>AUTOMATION FAILURE</t>
        </is>
      </c>
      <c r="O1051" s="59" t="n">
        <v>45973.67986111111</v>
      </c>
      <c r="P1051" s="59" t="n">
        <v>45973.68909722222</v>
      </c>
      <c r="Q1051" s="60" t="n">
        <v>13.3</v>
      </c>
      <c r="R1051" s="60" t="n">
        <v>1.0072</v>
      </c>
      <c r="S1051" t="inlineStr">
        <is>
          <t>团队模拟数据（基于公开单线数据派生）</t>
        </is>
      </c>
      <c r="T1051" t="inlineStr">
        <is>
          <t>SIM-v2.2-20260807-20260804</t>
        </is>
      </c>
      <c r="U1051" t="inlineStr">
        <is>
          <t>https://zenodo.org/records/17855209</t>
        </is>
      </c>
      <c r="V1051" t="inlineStr">
        <is>
          <t>LINE-S03-PRE-20251112</t>
        </is>
      </c>
      <c r="W1051" t="inlineStr">
        <is>
          <t>已关联</t>
        </is>
      </c>
      <c r="X1051" t="inlineStr">
        <is>
          <t>按班次口径判断</t>
        </is>
      </c>
      <c r="Z1051" t="inlineStr">
        <is>
          <t>否</t>
        </is>
      </c>
    </row>
    <row r="1052">
      <c r="A1052" t="inlineStr">
        <is>
          <t>SIM-STOP-01051</t>
        </is>
      </c>
      <c r="B1052" t="inlineStr">
        <is>
          <t>STOP-PRE-00351</t>
        </is>
      </c>
      <c r="C1052" t="inlineStr">
        <is>
          <t>LINE-S01-PRE-20251112</t>
        </is>
      </c>
      <c r="D1052" t="inlineStr">
        <is>
          <t>SHIFT-PRE-20251112</t>
        </is>
      </c>
      <c r="E1052" t="inlineStr">
        <is>
          <t>LINE-S01</t>
        </is>
      </c>
      <c r="F1052" t="inlineStr">
        <is>
          <t>改善前</t>
        </is>
      </c>
      <c r="G1052" s="57" t="n">
        <v>45973</v>
      </c>
      <c r="H1052" t="inlineStr">
        <is>
          <t>智能终端系列</t>
        </is>
      </c>
      <c r="I1052" t="inlineStr">
        <is>
          <t>KK250</t>
        </is>
      </c>
      <c r="J1052" t="inlineStr">
        <is>
          <t>FAILURE</t>
        </is>
      </c>
      <c r="K1052" t="inlineStr">
        <is>
          <t>Unplanned</t>
        </is>
      </c>
      <c r="L1052" t="inlineStr">
        <is>
          <t>CUTTER</t>
        </is>
      </c>
      <c r="M1052" t="inlineStr">
        <is>
          <t>切割/分板工位</t>
        </is>
      </c>
      <c r="N1052" t="inlineStr">
        <is>
          <t>MECHANICAL FAILURE</t>
        </is>
      </c>
      <c r="O1052" s="59" t="n">
        <v>45973.66180555556</v>
      </c>
      <c r="P1052" s="59" t="n">
        <v>45973.665625</v>
      </c>
      <c r="Q1052" s="60" t="n">
        <v>5.5</v>
      </c>
      <c r="R1052" s="60" t="n">
        <v>0.9261</v>
      </c>
      <c r="S1052" t="inlineStr">
        <is>
          <t>团队模拟数据（基于公开单线数据派生）</t>
        </is>
      </c>
      <c r="T1052" t="inlineStr">
        <is>
          <t>SIM-v2.2-20260807-20260804</t>
        </is>
      </c>
      <c r="U1052" t="inlineStr">
        <is>
          <t>https://zenodo.org/records/17855209</t>
        </is>
      </c>
      <c r="V1052" t="inlineStr">
        <is>
          <t>LINE-S01-PRE-20251112</t>
        </is>
      </c>
      <c r="W1052" t="inlineStr">
        <is>
          <t>已关联</t>
        </is>
      </c>
      <c r="X1052" t="inlineStr">
        <is>
          <t>按班次口径判断</t>
        </is>
      </c>
      <c r="Z1052" t="inlineStr">
        <is>
          <t>否</t>
        </is>
      </c>
    </row>
    <row r="1053">
      <c r="A1053" t="inlineStr">
        <is>
          <t>SIM-STOP-01052</t>
        </is>
      </c>
      <c r="B1053" t="inlineStr">
        <is>
          <t>STOP-PRE-00351</t>
        </is>
      </c>
      <c r="C1053" t="inlineStr">
        <is>
          <t>LINE-S02-PRE-20251112</t>
        </is>
      </c>
      <c r="D1053" t="inlineStr">
        <is>
          <t>SHIFT-PRE-20251112</t>
        </is>
      </c>
      <c r="E1053" t="inlineStr">
        <is>
          <t>LINE-S02</t>
        </is>
      </c>
      <c r="F1053" t="inlineStr">
        <is>
          <t>改善前</t>
        </is>
      </c>
      <c r="G1053" s="57" t="n">
        <v>45973</v>
      </c>
      <c r="H1053" t="inlineStr">
        <is>
          <t>视觉设备系列</t>
        </is>
      </c>
      <c r="I1053" t="inlineStr">
        <is>
          <t>KK250</t>
        </is>
      </c>
      <c r="J1053" t="inlineStr">
        <is>
          <t>FAILURE</t>
        </is>
      </c>
      <c r="K1053" t="inlineStr">
        <is>
          <t>Unplanned</t>
        </is>
      </c>
      <c r="L1053" t="inlineStr">
        <is>
          <t>CUTTER</t>
        </is>
      </c>
      <c r="M1053" t="inlineStr">
        <is>
          <t>切割/分板工位</t>
        </is>
      </c>
      <c r="N1053" t="inlineStr">
        <is>
          <t>MECHANICAL FAILURE</t>
        </is>
      </c>
      <c r="O1053" s="59" t="n">
        <v>45973.67569444444</v>
      </c>
      <c r="P1053" s="59" t="n">
        <v>45973.68263888889</v>
      </c>
      <c r="Q1053" s="60" t="n">
        <v>10</v>
      </c>
      <c r="R1053" s="60" t="n">
        <v>1.6969</v>
      </c>
      <c r="S1053" t="inlineStr">
        <is>
          <t>团队模拟数据（基于公开单线数据派生）</t>
        </is>
      </c>
      <c r="T1053" t="inlineStr">
        <is>
          <t>SIM-v2.2-20260807-20260804</t>
        </is>
      </c>
      <c r="U1053" t="inlineStr">
        <is>
          <t>https://zenodo.org/records/17855209</t>
        </is>
      </c>
      <c r="V1053" t="inlineStr">
        <is>
          <t>LINE-S02-PRE-20251112</t>
        </is>
      </c>
      <c r="W1053" t="inlineStr">
        <is>
          <t>已关联</t>
        </is>
      </c>
      <c r="X1053" t="inlineStr">
        <is>
          <t>按班次口径判断</t>
        </is>
      </c>
      <c r="Z1053" t="inlineStr">
        <is>
          <t>否</t>
        </is>
      </c>
    </row>
    <row r="1054">
      <c r="A1054" t="inlineStr">
        <is>
          <t>SIM-STOP-01053</t>
        </is>
      </c>
      <c r="B1054" t="inlineStr">
        <is>
          <t>STOP-PRE-00351</t>
        </is>
      </c>
      <c r="C1054" t="inlineStr">
        <is>
          <t>LINE-S03-PRE-20251112</t>
        </is>
      </c>
      <c r="D1054" t="inlineStr">
        <is>
          <t>SHIFT-PRE-20251112</t>
        </is>
      </c>
      <c r="E1054" t="inlineStr">
        <is>
          <t>LINE-S03</t>
        </is>
      </c>
      <c r="F1054" t="inlineStr">
        <is>
          <t>改善前</t>
        </is>
      </c>
      <c r="G1054" s="57" t="n">
        <v>45973</v>
      </c>
      <c r="H1054" t="inlineStr">
        <is>
          <t>音频模组系列</t>
        </is>
      </c>
      <c r="I1054" t="inlineStr">
        <is>
          <t>KK250</t>
        </is>
      </c>
      <c r="J1054" t="inlineStr">
        <is>
          <t>FAILURE</t>
        </is>
      </c>
      <c r="K1054" t="inlineStr">
        <is>
          <t>Unplanned</t>
        </is>
      </c>
      <c r="L1054" t="inlineStr">
        <is>
          <t>CUTTER</t>
        </is>
      </c>
      <c r="M1054" t="inlineStr">
        <is>
          <t>切割/分板工位</t>
        </is>
      </c>
      <c r="N1054" t="inlineStr">
        <is>
          <t>MECHANICAL FAILURE</t>
        </is>
      </c>
      <c r="O1054" s="59" t="n">
        <v>45973.68958333333</v>
      </c>
      <c r="P1054" s="59" t="n">
        <v>45973.69347222222</v>
      </c>
      <c r="Q1054" s="60" t="n">
        <v>5.6</v>
      </c>
      <c r="R1054" s="60" t="n">
        <v>0.9419</v>
      </c>
      <c r="S1054" t="inlineStr">
        <is>
          <t>团队模拟数据（基于公开单线数据派生）</t>
        </is>
      </c>
      <c r="T1054" t="inlineStr">
        <is>
          <t>SIM-v2.2-20260807-20260804</t>
        </is>
      </c>
      <c r="U1054" t="inlineStr">
        <is>
          <t>https://zenodo.org/records/17855209</t>
        </is>
      </c>
      <c r="V1054" t="inlineStr">
        <is>
          <t>LINE-S03-PRE-20251112</t>
        </is>
      </c>
      <c r="W1054" t="inlineStr">
        <is>
          <t>已关联</t>
        </is>
      </c>
      <c r="X1054" t="inlineStr">
        <is>
          <t>按班次口径判断</t>
        </is>
      </c>
      <c r="Z1054" t="inlineStr">
        <is>
          <t>否</t>
        </is>
      </c>
    </row>
    <row r="1055">
      <c r="A1055" t="inlineStr">
        <is>
          <t>SIM-STOP-01054</t>
        </is>
      </c>
      <c r="B1055" t="inlineStr">
        <is>
          <t>STOP-PRE-00352</t>
        </is>
      </c>
      <c r="C1055" t="inlineStr">
        <is>
          <t>LINE-S01-PRE-20251112</t>
        </is>
      </c>
      <c r="D1055" t="inlineStr">
        <is>
          <t>SHIFT-PRE-20251112</t>
        </is>
      </c>
      <c r="E1055" t="inlineStr">
        <is>
          <t>LINE-S01</t>
        </is>
      </c>
      <c r="F1055" t="inlineStr">
        <is>
          <t>改善前</t>
        </is>
      </c>
      <c r="G1055" s="57" t="n">
        <v>45973</v>
      </c>
      <c r="H1055" t="inlineStr">
        <is>
          <t>智能终端系列</t>
        </is>
      </c>
      <c r="I1055" t="inlineStr">
        <is>
          <t>KK250</t>
        </is>
      </c>
      <c r="J1055" t="inlineStr">
        <is>
          <t>FAILURE</t>
        </is>
      </c>
      <c r="K1055" t="inlineStr">
        <is>
          <t>Unplanned</t>
        </is>
      </c>
      <c r="L1055" t="inlineStr">
        <is>
          <t>CUTTER</t>
        </is>
      </c>
      <c r="M1055" t="inlineStr">
        <is>
          <t>切割/分板工位</t>
        </is>
      </c>
      <c r="N1055" t="inlineStr">
        <is>
          <t>MECHANICAL FAILURE</t>
        </is>
      </c>
      <c r="O1055" s="59" t="n">
        <v>45973.66736111111</v>
      </c>
      <c r="P1055" s="59" t="n">
        <v>45973.66986111111</v>
      </c>
      <c r="Q1055" s="60" t="n">
        <v>3.6</v>
      </c>
      <c r="R1055" s="60" t="n">
        <v>0.8673</v>
      </c>
      <c r="S1055" t="inlineStr">
        <is>
          <t>团队模拟数据（基于公开单线数据派生）</t>
        </is>
      </c>
      <c r="T1055" t="inlineStr">
        <is>
          <t>SIM-v2.2-20260807-20260804</t>
        </is>
      </c>
      <c r="U1055" t="inlineStr">
        <is>
          <t>https://zenodo.org/records/17855209</t>
        </is>
      </c>
      <c r="V1055" t="inlineStr">
        <is>
          <t>LINE-S01-PRE-20251112</t>
        </is>
      </c>
      <c r="W1055" t="inlineStr">
        <is>
          <t>已关联</t>
        </is>
      </c>
      <c r="X1055" t="inlineStr">
        <is>
          <t>按班次口径判断</t>
        </is>
      </c>
      <c r="Z1055" t="inlineStr">
        <is>
          <t>否</t>
        </is>
      </c>
    </row>
    <row r="1056">
      <c r="A1056" t="inlineStr">
        <is>
          <t>SIM-STOP-01055</t>
        </is>
      </c>
      <c r="B1056" t="inlineStr">
        <is>
          <t>STOP-PRE-00352</t>
        </is>
      </c>
      <c r="C1056" t="inlineStr">
        <is>
          <t>LINE-S02-PRE-20251112</t>
        </is>
      </c>
      <c r="D1056" t="inlineStr">
        <is>
          <t>SHIFT-PRE-20251112</t>
        </is>
      </c>
      <c r="E1056" t="inlineStr">
        <is>
          <t>LINE-S02</t>
        </is>
      </c>
      <c r="F1056" t="inlineStr">
        <is>
          <t>改善前</t>
        </is>
      </c>
      <c r="G1056" s="57" t="n">
        <v>45973</v>
      </c>
      <c r="H1056" t="inlineStr">
        <is>
          <t>视觉设备系列</t>
        </is>
      </c>
      <c r="I1056" t="inlineStr">
        <is>
          <t>KK250</t>
        </is>
      </c>
      <c r="J1056" t="inlineStr">
        <is>
          <t>FAILURE</t>
        </is>
      </c>
      <c r="K1056" t="inlineStr">
        <is>
          <t>Unplanned</t>
        </is>
      </c>
      <c r="L1056" t="inlineStr">
        <is>
          <t>CUTTER</t>
        </is>
      </c>
      <c r="M1056" t="inlineStr">
        <is>
          <t>切割/分板工位</t>
        </is>
      </c>
      <c r="N1056" t="inlineStr">
        <is>
          <t>MECHANICAL FAILURE</t>
        </is>
      </c>
      <c r="O1056" s="59" t="n">
        <v>45973.68125</v>
      </c>
      <c r="P1056" s="59" t="n">
        <v>45973.68625</v>
      </c>
      <c r="Q1056" s="60" t="n">
        <v>7.2</v>
      </c>
      <c r="R1056" s="60" t="n">
        <v>1.7625</v>
      </c>
      <c r="S1056" t="inlineStr">
        <is>
          <t>团队模拟数据（基于公开单线数据派生）</t>
        </is>
      </c>
      <c r="T1056" t="inlineStr">
        <is>
          <t>SIM-v2.2-20260807-20260804</t>
        </is>
      </c>
      <c r="U1056" t="inlineStr">
        <is>
          <t>https://zenodo.org/records/17855209</t>
        </is>
      </c>
      <c r="V1056" t="inlineStr">
        <is>
          <t>LINE-S02-PRE-20251112</t>
        </is>
      </c>
      <c r="W1056" t="inlineStr">
        <is>
          <t>已关联</t>
        </is>
      </c>
      <c r="X1056" t="inlineStr">
        <is>
          <t>按班次口径判断</t>
        </is>
      </c>
      <c r="Z1056" t="inlineStr">
        <is>
          <t>否</t>
        </is>
      </c>
    </row>
    <row r="1057">
      <c r="A1057" t="inlineStr">
        <is>
          <t>SIM-STOP-01056</t>
        </is>
      </c>
      <c r="B1057" t="inlineStr">
        <is>
          <t>STOP-PRE-00352</t>
        </is>
      </c>
      <c r="C1057" t="inlineStr">
        <is>
          <t>LINE-S03-PRE-20251112</t>
        </is>
      </c>
      <c r="D1057" t="inlineStr">
        <is>
          <t>SHIFT-PRE-20251112</t>
        </is>
      </c>
      <c r="E1057" t="inlineStr">
        <is>
          <t>LINE-S03</t>
        </is>
      </c>
      <c r="F1057" t="inlineStr">
        <is>
          <t>改善前</t>
        </is>
      </c>
      <c r="G1057" s="57" t="n">
        <v>45973</v>
      </c>
      <c r="H1057" t="inlineStr">
        <is>
          <t>音频模组系列</t>
        </is>
      </c>
      <c r="I1057" t="inlineStr">
        <is>
          <t>KK250</t>
        </is>
      </c>
      <c r="J1057" t="inlineStr">
        <is>
          <t>FAILURE</t>
        </is>
      </c>
      <c r="K1057" t="inlineStr">
        <is>
          <t>Unplanned</t>
        </is>
      </c>
      <c r="L1057" t="inlineStr">
        <is>
          <t>CUTTER</t>
        </is>
      </c>
      <c r="M1057" t="inlineStr">
        <is>
          <t>切割/分板工位</t>
        </is>
      </c>
      <c r="N1057" t="inlineStr">
        <is>
          <t>MECHANICAL FAILURE</t>
        </is>
      </c>
      <c r="O1057" s="59" t="n">
        <v>45973.69513888889</v>
      </c>
      <c r="P1057" s="59" t="n">
        <v>45973.69791666666</v>
      </c>
      <c r="Q1057" s="60" t="n">
        <v>4</v>
      </c>
      <c r="R1057" s="60" t="n">
        <v>0.98</v>
      </c>
      <c r="S1057" t="inlineStr">
        <is>
          <t>团队模拟数据（基于公开单线数据派生）</t>
        </is>
      </c>
      <c r="T1057" t="inlineStr">
        <is>
          <t>SIM-v2.2-20260807-20260804</t>
        </is>
      </c>
      <c r="U1057" t="inlineStr">
        <is>
          <t>https://zenodo.org/records/17855209</t>
        </is>
      </c>
      <c r="V1057" t="inlineStr">
        <is>
          <t>LINE-S03-PRE-20251112</t>
        </is>
      </c>
      <c r="W1057" t="inlineStr">
        <is>
          <t>已关联</t>
        </is>
      </c>
      <c r="X1057" t="inlineStr">
        <is>
          <t>按班次口径判断</t>
        </is>
      </c>
      <c r="Z1057" t="inlineStr">
        <is>
          <t>否</t>
        </is>
      </c>
    </row>
    <row r="1058">
      <c r="A1058" t="inlineStr">
        <is>
          <t>SIM-STOP-01057</t>
        </is>
      </c>
      <c r="B1058" t="inlineStr">
        <is>
          <t>STOP-PRE-00353</t>
        </is>
      </c>
      <c r="C1058" t="inlineStr">
        <is>
          <t>LINE-S01-PRE-20251112</t>
        </is>
      </c>
      <c r="D1058" t="inlineStr">
        <is>
          <t>SHIFT-PRE-20251112</t>
        </is>
      </c>
      <c r="E1058" t="inlineStr">
        <is>
          <t>LINE-S01</t>
        </is>
      </c>
      <c r="F1058" t="inlineStr">
        <is>
          <t>改善前</t>
        </is>
      </c>
      <c r="G1058" s="57" t="n">
        <v>45973</v>
      </c>
      <c r="H1058" t="inlineStr">
        <is>
          <t>智能终端系列</t>
        </is>
      </c>
      <c r="I1058" t="inlineStr">
        <is>
          <t>KK250</t>
        </is>
      </c>
      <c r="J1058" t="inlineStr">
        <is>
          <t>MATERIALS</t>
        </is>
      </c>
      <c r="K1058" t="inlineStr">
        <is>
          <t>Unplanned</t>
        </is>
      </c>
      <c r="L1058" t="inlineStr">
        <is>
          <t>HACKING STATION</t>
        </is>
      </c>
      <c r="M1058" t="inlineStr">
        <is>
          <t>上下料工位</t>
        </is>
      </c>
      <c r="N1058" t="inlineStr">
        <is>
          <t>MANUAL BRICK HANDLING</t>
        </is>
      </c>
      <c r="O1058" s="59" t="n">
        <v>45973.69583333333</v>
      </c>
      <c r="P1058" s="59" t="n">
        <v>45973.70222222222</v>
      </c>
      <c r="Q1058" s="60" t="n">
        <v>9.199999999999999</v>
      </c>
      <c r="R1058" s="60" t="n">
        <v>0.9016</v>
      </c>
      <c r="S1058" t="inlineStr">
        <is>
          <t>团队模拟数据（基于公开单线数据派生）</t>
        </is>
      </c>
      <c r="T1058" t="inlineStr">
        <is>
          <t>SIM-v2.2-20260807-20260804</t>
        </is>
      </c>
      <c r="U1058" t="inlineStr">
        <is>
          <t>https://zenodo.org/records/17855209</t>
        </is>
      </c>
      <c r="V1058" t="inlineStr">
        <is>
          <t>LINE-S01-PRE-20251112</t>
        </is>
      </c>
      <c r="W1058" t="inlineStr">
        <is>
          <t>已关联</t>
        </is>
      </c>
      <c r="X1058" t="inlineStr">
        <is>
          <t>按班次口径判断</t>
        </is>
      </c>
      <c r="Z1058" t="inlineStr">
        <is>
          <t>否</t>
        </is>
      </c>
    </row>
    <row r="1059">
      <c r="A1059" t="inlineStr">
        <is>
          <t>SIM-STOP-01058</t>
        </is>
      </c>
      <c r="B1059" t="inlineStr">
        <is>
          <t>STOP-PRE-00353</t>
        </is>
      </c>
      <c r="C1059" t="inlineStr">
        <is>
          <t>LINE-S02-PRE-20251112</t>
        </is>
      </c>
      <c r="D1059" t="inlineStr">
        <is>
          <t>SHIFT-PRE-20251112</t>
        </is>
      </c>
      <c r="E1059" t="inlineStr">
        <is>
          <t>LINE-S02</t>
        </is>
      </c>
      <c r="F1059" t="inlineStr">
        <is>
          <t>改善前</t>
        </is>
      </c>
      <c r="G1059" s="57" t="n">
        <v>45973</v>
      </c>
      <c r="H1059" t="inlineStr">
        <is>
          <t>视觉设备系列</t>
        </is>
      </c>
      <c r="I1059" t="inlineStr">
        <is>
          <t>KK250</t>
        </is>
      </c>
      <c r="J1059" t="inlineStr">
        <is>
          <t>MATERIALS</t>
        </is>
      </c>
      <c r="K1059" t="inlineStr">
        <is>
          <t>Unplanned</t>
        </is>
      </c>
      <c r="L1059" t="inlineStr">
        <is>
          <t>HACKING STATION</t>
        </is>
      </c>
      <c r="M1059" t="inlineStr">
        <is>
          <t>上下料工位</t>
        </is>
      </c>
      <c r="N1059" t="inlineStr">
        <is>
          <t>MANUAL BRICK HANDLING</t>
        </is>
      </c>
      <c r="O1059" s="59" t="n">
        <v>45973.70972222222</v>
      </c>
      <c r="P1059" s="59" t="n">
        <v>45973.71909722222</v>
      </c>
      <c r="Q1059" s="60" t="n">
        <v>13.5</v>
      </c>
      <c r="R1059" s="60" t="n">
        <v>1.32</v>
      </c>
      <c r="S1059" t="inlineStr">
        <is>
          <t>团队模拟数据（基于公开单线数据派生）</t>
        </is>
      </c>
      <c r="T1059" t="inlineStr">
        <is>
          <t>SIM-v2.2-20260807-20260804</t>
        </is>
      </c>
      <c r="U1059" t="inlineStr">
        <is>
          <t>https://zenodo.org/records/17855209</t>
        </is>
      </c>
      <c r="V1059" t="inlineStr">
        <is>
          <t>LINE-S02-PRE-20251112</t>
        </is>
      </c>
      <c r="W1059" t="inlineStr">
        <is>
          <t>已关联</t>
        </is>
      </c>
      <c r="X1059" t="inlineStr">
        <is>
          <t>按班次口径判断</t>
        </is>
      </c>
      <c r="Z1059" t="inlineStr">
        <is>
          <t>否</t>
        </is>
      </c>
    </row>
    <row r="1060">
      <c r="A1060" t="inlineStr">
        <is>
          <t>SIM-STOP-01059</t>
        </is>
      </c>
      <c r="B1060" t="inlineStr">
        <is>
          <t>STOP-PRE-00353</t>
        </is>
      </c>
      <c r="C1060" t="inlineStr">
        <is>
          <t>LINE-S03-PRE-20251112</t>
        </is>
      </c>
      <c r="D1060" t="inlineStr">
        <is>
          <t>SHIFT-PRE-20251112</t>
        </is>
      </c>
      <c r="E1060" t="inlineStr">
        <is>
          <t>LINE-S03</t>
        </is>
      </c>
      <c r="F1060" t="inlineStr">
        <is>
          <t>改善前</t>
        </is>
      </c>
      <c r="G1060" s="57" t="n">
        <v>45973</v>
      </c>
      <c r="H1060" t="inlineStr">
        <is>
          <t>音频模组系列</t>
        </is>
      </c>
      <c r="I1060" t="inlineStr">
        <is>
          <t>KK250</t>
        </is>
      </c>
      <c r="J1060" t="inlineStr">
        <is>
          <t>MATERIALS</t>
        </is>
      </c>
      <c r="K1060" t="inlineStr">
        <is>
          <t>Unplanned</t>
        </is>
      </c>
      <c r="L1060" t="inlineStr">
        <is>
          <t>HACKING STATION</t>
        </is>
      </c>
      <c r="M1060" t="inlineStr">
        <is>
          <t>上下料工位</t>
        </is>
      </c>
      <c r="N1060" t="inlineStr">
        <is>
          <t>MANUAL BRICK HANDLING</t>
        </is>
      </c>
      <c r="O1060" s="59" t="n">
        <v>45973.72361111111</v>
      </c>
      <c r="P1060" s="59" t="n">
        <v>45973.73180555556</v>
      </c>
      <c r="Q1060" s="60" t="n">
        <v>11.8</v>
      </c>
      <c r="R1060" s="60" t="n">
        <v>1.1606</v>
      </c>
      <c r="S1060" t="inlineStr">
        <is>
          <t>团队模拟数据（基于公开单线数据派生）</t>
        </is>
      </c>
      <c r="T1060" t="inlineStr">
        <is>
          <t>SIM-v2.2-20260807-20260804</t>
        </is>
      </c>
      <c r="U1060" t="inlineStr">
        <is>
          <t>https://zenodo.org/records/17855209</t>
        </is>
      </c>
      <c r="V1060" t="inlineStr">
        <is>
          <t>LINE-S03-PRE-20251112</t>
        </is>
      </c>
      <c r="W1060" t="inlineStr">
        <is>
          <t>已关联</t>
        </is>
      </c>
      <c r="X1060" t="inlineStr">
        <is>
          <t>按班次口径判断</t>
        </is>
      </c>
      <c r="Z1060" t="inlineStr">
        <is>
          <t>否</t>
        </is>
      </c>
    </row>
    <row r="1061">
      <c r="A1061" t="inlineStr">
        <is>
          <t>SIM-STOP-01060</t>
        </is>
      </c>
      <c r="B1061" t="inlineStr">
        <is>
          <t>STOP-PRE-00354</t>
        </is>
      </c>
      <c r="C1061" t="inlineStr">
        <is>
          <t>LINE-S01-PRE-20251112</t>
        </is>
      </c>
      <c r="D1061" t="inlineStr">
        <is>
          <t>SHIFT-PRE-20251112</t>
        </is>
      </c>
      <c r="E1061" t="inlineStr">
        <is>
          <t>LINE-S01</t>
        </is>
      </c>
      <c r="F1061" t="inlineStr">
        <is>
          <t>改善前</t>
        </is>
      </c>
      <c r="G1061" s="57" t="n">
        <v>45973</v>
      </c>
      <c r="H1061" t="inlineStr">
        <is>
          <t>智能终端系列</t>
        </is>
      </c>
      <c r="I1061" t="inlineStr">
        <is>
          <t>KK250</t>
        </is>
      </c>
      <c r="J1061" t="inlineStr">
        <is>
          <t>MATERIALS</t>
        </is>
      </c>
      <c r="K1061" t="inlineStr">
        <is>
          <t>Unplanned</t>
        </is>
      </c>
      <c r="L1061" t="inlineStr">
        <is>
          <t>HACKING STATION</t>
        </is>
      </c>
      <c r="M1061" t="inlineStr">
        <is>
          <t>上下料工位</t>
        </is>
      </c>
      <c r="N1061" t="inlineStr">
        <is>
          <t>MANUAL BRICK HANDLING</t>
        </is>
      </c>
      <c r="O1061" s="59" t="n">
        <v>45973.71875</v>
      </c>
      <c r="P1061" s="59" t="n">
        <v>45973.72972222222</v>
      </c>
      <c r="Q1061" s="60" t="n">
        <v>15.8</v>
      </c>
      <c r="R1061" s="60" t="n">
        <v>0.8428</v>
      </c>
      <c r="S1061" t="inlineStr">
        <is>
          <t>团队模拟数据（基于公开单线数据派生）</t>
        </is>
      </c>
      <c r="T1061" t="inlineStr">
        <is>
          <t>SIM-v2.2-20260807-20260804</t>
        </is>
      </c>
      <c r="U1061" t="inlineStr">
        <is>
          <t>https://zenodo.org/records/17855209</t>
        </is>
      </c>
      <c r="V1061" t="inlineStr">
        <is>
          <t>LINE-S01-PRE-20251112</t>
        </is>
      </c>
      <c r="W1061" t="inlineStr">
        <is>
          <t>已关联</t>
        </is>
      </c>
      <c r="X1061" t="inlineStr">
        <is>
          <t>按班次口径判断</t>
        </is>
      </c>
      <c r="Z1061" t="inlineStr">
        <is>
          <t>否</t>
        </is>
      </c>
    </row>
    <row r="1062">
      <c r="A1062" t="inlineStr">
        <is>
          <t>SIM-STOP-01061</t>
        </is>
      </c>
      <c r="B1062" t="inlineStr">
        <is>
          <t>STOP-PRE-00354</t>
        </is>
      </c>
      <c r="C1062" t="inlineStr">
        <is>
          <t>LINE-S02-PRE-20251112</t>
        </is>
      </c>
      <c r="D1062" t="inlineStr">
        <is>
          <t>SHIFT-PRE-20251112</t>
        </is>
      </c>
      <c r="E1062" t="inlineStr">
        <is>
          <t>LINE-S02</t>
        </is>
      </c>
      <c r="F1062" t="inlineStr">
        <is>
          <t>改善前</t>
        </is>
      </c>
      <c r="G1062" s="57" t="n">
        <v>45973</v>
      </c>
      <c r="H1062" t="inlineStr">
        <is>
          <t>视觉设备系列</t>
        </is>
      </c>
      <c r="I1062" t="inlineStr">
        <is>
          <t>KK250</t>
        </is>
      </c>
      <c r="J1062" t="inlineStr">
        <is>
          <t>MATERIALS</t>
        </is>
      </c>
      <c r="K1062" t="inlineStr">
        <is>
          <t>Unplanned</t>
        </is>
      </c>
      <c r="L1062" t="inlineStr">
        <is>
          <t>HACKING STATION</t>
        </is>
      </c>
      <c r="M1062" t="inlineStr">
        <is>
          <t>上下料工位</t>
        </is>
      </c>
      <c r="N1062" t="inlineStr">
        <is>
          <t>MANUAL BRICK HANDLING</t>
        </is>
      </c>
      <c r="O1062" s="59" t="n">
        <v>45973.73263888889</v>
      </c>
      <c r="P1062" s="59" t="n">
        <v>45973.75055555555</v>
      </c>
      <c r="Q1062" s="60" t="n">
        <v>25.8</v>
      </c>
      <c r="R1062" s="60" t="n">
        <v>1.3725</v>
      </c>
      <c r="S1062" t="inlineStr">
        <is>
          <t>团队模拟数据（基于公开单线数据派生）</t>
        </is>
      </c>
      <c r="T1062" t="inlineStr">
        <is>
          <t>SIM-v2.2-20260807-20260804</t>
        </is>
      </c>
      <c r="U1062" t="inlineStr">
        <is>
          <t>https://zenodo.org/records/17855209</t>
        </is>
      </c>
      <c r="V1062" t="inlineStr">
        <is>
          <t>LINE-S02-PRE-20251112</t>
        </is>
      </c>
      <c r="W1062" t="inlineStr">
        <is>
          <t>已关联</t>
        </is>
      </c>
      <c r="X1062" t="inlineStr">
        <is>
          <t>按班次口径判断</t>
        </is>
      </c>
      <c r="Z1062" t="inlineStr">
        <is>
          <t>否</t>
        </is>
      </c>
    </row>
    <row r="1063">
      <c r="A1063" t="inlineStr">
        <is>
          <t>SIM-STOP-01062</t>
        </is>
      </c>
      <c r="B1063" t="inlineStr">
        <is>
          <t>STOP-PRE-00354</t>
        </is>
      </c>
      <c r="C1063" t="inlineStr">
        <is>
          <t>LINE-S03-PRE-20251112</t>
        </is>
      </c>
      <c r="D1063" t="inlineStr">
        <is>
          <t>SHIFT-PRE-20251112</t>
        </is>
      </c>
      <c r="E1063" t="inlineStr">
        <is>
          <t>LINE-S03</t>
        </is>
      </c>
      <c r="F1063" t="inlineStr">
        <is>
          <t>改善前</t>
        </is>
      </c>
      <c r="G1063" s="57" t="n">
        <v>45973</v>
      </c>
      <c r="H1063" t="inlineStr">
        <is>
          <t>音频模组系列</t>
        </is>
      </c>
      <c r="I1063" t="inlineStr">
        <is>
          <t>KK250</t>
        </is>
      </c>
      <c r="J1063" t="inlineStr">
        <is>
          <t>MATERIALS</t>
        </is>
      </c>
      <c r="K1063" t="inlineStr">
        <is>
          <t>Unplanned</t>
        </is>
      </c>
      <c r="L1063" t="inlineStr">
        <is>
          <t>HACKING STATION</t>
        </is>
      </c>
      <c r="M1063" t="inlineStr">
        <is>
          <t>上下料工位</t>
        </is>
      </c>
      <c r="N1063" t="inlineStr">
        <is>
          <t>MANUAL BRICK HANDLING</t>
        </is>
      </c>
      <c r="O1063" s="59" t="n">
        <v>45973.74652777778</v>
      </c>
      <c r="P1063" s="59" t="n">
        <v>45973.76069444444</v>
      </c>
      <c r="Q1063" s="60" t="n">
        <v>20.4</v>
      </c>
      <c r="R1063" s="60" t="n">
        <v>1.0862</v>
      </c>
      <c r="S1063" t="inlineStr">
        <is>
          <t>团队模拟数据（基于公开单线数据派生）</t>
        </is>
      </c>
      <c r="T1063" t="inlineStr">
        <is>
          <t>SIM-v2.2-20260807-20260804</t>
        </is>
      </c>
      <c r="U1063" t="inlineStr">
        <is>
          <t>https://zenodo.org/records/17855209</t>
        </is>
      </c>
      <c r="V1063" t="inlineStr">
        <is>
          <t>LINE-S03-PRE-20251112</t>
        </is>
      </c>
      <c r="W1063" t="inlineStr">
        <is>
          <t>已关联</t>
        </is>
      </c>
      <c r="X1063" t="inlineStr">
        <is>
          <t>按班次口径判断</t>
        </is>
      </c>
      <c r="Z1063" t="inlineStr">
        <is>
          <t>否</t>
        </is>
      </c>
    </row>
    <row r="1064">
      <c r="A1064" t="inlineStr">
        <is>
          <t>SIM-STOP-01063</t>
        </is>
      </c>
      <c r="B1064" t="inlineStr">
        <is>
          <t>STOP-PRE-00355</t>
        </is>
      </c>
      <c r="C1064" t="inlineStr">
        <is>
          <t>LINE-S01-PRE-20251112</t>
        </is>
      </c>
      <c r="D1064" t="inlineStr">
        <is>
          <t>SHIFT-PRE-20251112</t>
        </is>
      </c>
      <c r="E1064" t="inlineStr">
        <is>
          <t>LINE-S01</t>
        </is>
      </c>
      <c r="F1064" t="inlineStr">
        <is>
          <t>改善前</t>
        </is>
      </c>
      <c r="G1064" s="57" t="n">
        <v>45973</v>
      </c>
      <c r="H1064" t="inlineStr">
        <is>
          <t>智能终端系列</t>
        </is>
      </c>
      <c r="I1064" t="inlineStr">
        <is>
          <t>KK250</t>
        </is>
      </c>
      <c r="J1064" t="inlineStr">
        <is>
          <t>MATERIALS</t>
        </is>
      </c>
      <c r="K1064" t="inlineStr">
        <is>
          <t>Unplanned</t>
        </is>
      </c>
      <c r="L1064" t="inlineStr">
        <is>
          <t>HACKING STATION</t>
        </is>
      </c>
      <c r="M1064" t="inlineStr">
        <is>
          <t>上下料工位</t>
        </is>
      </c>
      <c r="N1064" t="inlineStr">
        <is>
          <t>MANUAL BRICK HANDLING</t>
        </is>
      </c>
      <c r="O1064" s="59" t="n">
        <v>45973.74791666667</v>
      </c>
      <c r="P1064" s="59" t="n">
        <v>45973.75944444445</v>
      </c>
      <c r="Q1064" s="60" t="n">
        <v>16.6</v>
      </c>
      <c r="R1064" s="60" t="n">
        <v>0.8771</v>
      </c>
      <c r="S1064" t="inlineStr">
        <is>
          <t>团队模拟数据（基于公开单线数据派生）</t>
        </is>
      </c>
      <c r="T1064" t="inlineStr">
        <is>
          <t>SIM-v2.2-20260807-20260804</t>
        </is>
      </c>
      <c r="U1064" t="inlineStr">
        <is>
          <t>https://zenodo.org/records/17855209</t>
        </is>
      </c>
      <c r="V1064" t="inlineStr">
        <is>
          <t>LINE-S01-PRE-20251112</t>
        </is>
      </c>
      <c r="W1064" t="inlineStr">
        <is>
          <t>已关联</t>
        </is>
      </c>
      <c r="X1064" t="inlineStr">
        <is>
          <t>按班次口径判断</t>
        </is>
      </c>
      <c r="Z1064" t="inlineStr">
        <is>
          <t>否</t>
        </is>
      </c>
    </row>
    <row r="1065">
      <c r="A1065" t="inlineStr">
        <is>
          <t>SIM-STOP-01064</t>
        </is>
      </c>
      <c r="B1065" t="inlineStr">
        <is>
          <t>STOP-PRE-00355</t>
        </is>
      </c>
      <c r="C1065" t="inlineStr">
        <is>
          <t>LINE-S02-PRE-20251112</t>
        </is>
      </c>
      <c r="D1065" t="inlineStr">
        <is>
          <t>SHIFT-PRE-20251112</t>
        </is>
      </c>
      <c r="E1065" t="inlineStr">
        <is>
          <t>LINE-S02</t>
        </is>
      </c>
      <c r="F1065" t="inlineStr">
        <is>
          <t>改善前</t>
        </is>
      </c>
      <c r="G1065" s="57" t="n">
        <v>45973</v>
      </c>
      <c r="H1065" t="inlineStr">
        <is>
          <t>视觉设备系列</t>
        </is>
      </c>
      <c r="I1065" t="inlineStr">
        <is>
          <t>KK250</t>
        </is>
      </c>
      <c r="J1065" t="inlineStr">
        <is>
          <t>MATERIALS</t>
        </is>
      </c>
      <c r="K1065" t="inlineStr">
        <is>
          <t>Unplanned</t>
        </is>
      </c>
      <c r="L1065" t="inlineStr">
        <is>
          <t>HACKING STATION</t>
        </is>
      </c>
      <c r="M1065" t="inlineStr">
        <is>
          <t>上下料工位</t>
        </is>
      </c>
      <c r="N1065" t="inlineStr">
        <is>
          <t>MANUAL BRICK HANDLING</t>
        </is>
      </c>
      <c r="O1065" s="59" t="n">
        <v>45973.76180555556</v>
      </c>
      <c r="P1065" s="59" t="n">
        <v>45973.77861111111</v>
      </c>
      <c r="Q1065" s="60" t="n">
        <v>24.2</v>
      </c>
      <c r="R1065" s="60" t="n">
        <v>1.2825</v>
      </c>
      <c r="S1065" t="inlineStr">
        <is>
          <t>团队模拟数据（基于公开单线数据派生）</t>
        </is>
      </c>
      <c r="T1065" t="inlineStr">
        <is>
          <t>SIM-v2.2-20260807-20260804</t>
        </is>
      </c>
      <c r="U1065" t="inlineStr">
        <is>
          <t>https://zenodo.org/records/17855209</t>
        </is>
      </c>
      <c r="V1065" t="inlineStr">
        <is>
          <t>LINE-S02-PRE-20251112</t>
        </is>
      </c>
      <c r="W1065" t="inlineStr">
        <is>
          <t>已关联</t>
        </is>
      </c>
      <c r="X1065" t="inlineStr">
        <is>
          <t>按班次口径判断</t>
        </is>
      </c>
      <c r="Z1065" t="inlineStr">
        <is>
          <t>否</t>
        </is>
      </c>
    </row>
    <row r="1066">
      <c r="A1066" t="inlineStr">
        <is>
          <t>SIM-STOP-01065</t>
        </is>
      </c>
      <c r="B1066" t="inlineStr">
        <is>
          <t>STOP-PRE-00355</t>
        </is>
      </c>
      <c r="C1066" t="inlineStr">
        <is>
          <t>LINE-S03-PRE-20251112</t>
        </is>
      </c>
      <c r="D1066" t="inlineStr">
        <is>
          <t>SHIFT-PRE-20251112</t>
        </is>
      </c>
      <c r="E1066" t="inlineStr">
        <is>
          <t>LINE-S03</t>
        </is>
      </c>
      <c r="F1066" t="inlineStr">
        <is>
          <t>改善前</t>
        </is>
      </c>
      <c r="G1066" s="57" t="n">
        <v>45973</v>
      </c>
      <c r="H1066" t="inlineStr">
        <is>
          <t>音频模组系列</t>
        </is>
      </c>
      <c r="I1066" t="inlineStr">
        <is>
          <t>KK250</t>
        </is>
      </c>
      <c r="J1066" t="inlineStr">
        <is>
          <t>MATERIALS</t>
        </is>
      </c>
      <c r="K1066" t="inlineStr">
        <is>
          <t>Unplanned</t>
        </is>
      </c>
      <c r="L1066" t="inlineStr">
        <is>
          <t>HACKING STATION</t>
        </is>
      </c>
      <c r="M1066" t="inlineStr">
        <is>
          <t>上下料工位</t>
        </is>
      </c>
      <c r="N1066" t="inlineStr">
        <is>
          <t>MANUAL BRICK HANDLING</t>
        </is>
      </c>
      <c r="O1066" s="59" t="n">
        <v>45973.77569444444</v>
      </c>
      <c r="P1066" s="59" t="n">
        <v>45973.79048611111</v>
      </c>
      <c r="Q1066" s="60" t="n">
        <v>21.3</v>
      </c>
      <c r="R1066" s="60" t="n">
        <v>1.1296</v>
      </c>
      <c r="S1066" t="inlineStr">
        <is>
          <t>团队模拟数据（基于公开单线数据派生）</t>
        </is>
      </c>
      <c r="T1066" t="inlineStr">
        <is>
          <t>SIM-v2.2-20260807-20260804</t>
        </is>
      </c>
      <c r="U1066" t="inlineStr">
        <is>
          <t>https://zenodo.org/records/17855209</t>
        </is>
      </c>
      <c r="V1066" t="inlineStr">
        <is>
          <t>LINE-S03-PRE-20251112</t>
        </is>
      </c>
      <c r="W1066" t="inlineStr">
        <is>
          <t>已关联</t>
        </is>
      </c>
      <c r="X1066" t="inlineStr">
        <is>
          <t>按班次口径判断</t>
        </is>
      </c>
      <c r="Z1066" t="inlineStr">
        <is>
          <t>否</t>
        </is>
      </c>
    </row>
    <row r="1067">
      <c r="A1067" t="inlineStr">
        <is>
          <t>SIM-STOP-01066</t>
        </is>
      </c>
      <c r="B1067" t="inlineStr">
        <is>
          <t>STOP-PRE-00356</t>
        </is>
      </c>
      <c r="C1067" t="inlineStr">
        <is>
          <t>LINE-S01-PRE-20251112</t>
        </is>
      </c>
      <c r="D1067" t="inlineStr">
        <is>
          <t>SHIFT-PRE-20251112</t>
        </is>
      </c>
      <c r="E1067" t="inlineStr">
        <is>
          <t>LINE-S01</t>
        </is>
      </c>
      <c r="F1067" t="inlineStr">
        <is>
          <t>改善前</t>
        </is>
      </c>
      <c r="G1067" s="57" t="n">
        <v>45973</v>
      </c>
      <c r="H1067" t="inlineStr">
        <is>
          <t>智能终端系列</t>
        </is>
      </c>
      <c r="I1067" t="inlineStr">
        <is>
          <t>KK250</t>
        </is>
      </c>
      <c r="J1067" t="inlineStr">
        <is>
          <t>MATERIALS</t>
        </is>
      </c>
      <c r="K1067" t="inlineStr">
        <is>
          <t>Unplanned</t>
        </is>
      </c>
      <c r="L1067" t="inlineStr">
        <is>
          <t>HACKING STATION</t>
        </is>
      </c>
      <c r="M1067" t="inlineStr">
        <is>
          <t>上下料工位</t>
        </is>
      </c>
      <c r="N1067" t="inlineStr">
        <is>
          <t>MANUAL BRICK HANDLING</t>
        </is>
      </c>
      <c r="O1067" s="59" t="n">
        <v>45973.77361111111</v>
      </c>
      <c r="P1067" s="59" t="n">
        <v>45973.78166666667</v>
      </c>
      <c r="Q1067" s="60" t="n">
        <v>11.6</v>
      </c>
      <c r="R1067" s="60" t="n">
        <v>0.9114</v>
      </c>
      <c r="S1067" t="inlineStr">
        <is>
          <t>团队模拟数据（基于公开单线数据派生）</t>
        </is>
      </c>
      <c r="T1067" t="inlineStr">
        <is>
          <t>SIM-v2.2-20260807-20260804</t>
        </is>
      </c>
      <c r="U1067" t="inlineStr">
        <is>
          <t>https://zenodo.org/records/17855209</t>
        </is>
      </c>
      <c r="V1067" t="inlineStr">
        <is>
          <t>LINE-S01-PRE-20251112</t>
        </is>
      </c>
      <c r="W1067" t="inlineStr">
        <is>
          <t>已关联</t>
        </is>
      </c>
      <c r="X1067" t="inlineStr">
        <is>
          <t>按班次口径判断</t>
        </is>
      </c>
      <c r="Z1067" t="inlineStr">
        <is>
          <t>否</t>
        </is>
      </c>
    </row>
    <row r="1068">
      <c r="A1068" t="inlineStr">
        <is>
          <t>SIM-STOP-01067</t>
        </is>
      </c>
      <c r="B1068" t="inlineStr">
        <is>
          <t>STOP-PRE-00356</t>
        </is>
      </c>
      <c r="C1068" t="inlineStr">
        <is>
          <t>LINE-S02-PRE-20251112</t>
        </is>
      </c>
      <c r="D1068" t="inlineStr">
        <is>
          <t>SHIFT-PRE-20251112</t>
        </is>
      </c>
      <c r="E1068" t="inlineStr">
        <is>
          <t>LINE-S02</t>
        </is>
      </c>
      <c r="F1068" t="inlineStr">
        <is>
          <t>改善前</t>
        </is>
      </c>
      <c r="G1068" s="57" t="n">
        <v>45973</v>
      </c>
      <c r="H1068" t="inlineStr">
        <is>
          <t>视觉设备系列</t>
        </is>
      </c>
      <c r="I1068" t="inlineStr">
        <is>
          <t>KK250</t>
        </is>
      </c>
      <c r="J1068" t="inlineStr">
        <is>
          <t>MATERIALS</t>
        </is>
      </c>
      <c r="K1068" t="inlineStr">
        <is>
          <t>Unplanned</t>
        </is>
      </c>
      <c r="L1068" t="inlineStr">
        <is>
          <t>HACKING STATION</t>
        </is>
      </c>
      <c r="M1068" t="inlineStr">
        <is>
          <t>上下料工位</t>
        </is>
      </c>
      <c r="N1068" t="inlineStr">
        <is>
          <t>MANUAL BRICK HANDLING</t>
        </is>
      </c>
      <c r="O1068" s="59" t="n">
        <v>45973.7875</v>
      </c>
      <c r="P1068" s="59" t="n">
        <v>45973.79930555556</v>
      </c>
      <c r="Q1068" s="60" t="n">
        <v>17</v>
      </c>
      <c r="R1068" s="60" t="n">
        <v>1.335</v>
      </c>
      <c r="S1068" t="inlineStr">
        <is>
          <t>团队模拟数据（基于公开单线数据派生）</t>
        </is>
      </c>
      <c r="T1068" t="inlineStr">
        <is>
          <t>SIM-v2.2-20260807-20260804</t>
        </is>
      </c>
      <c r="U1068" t="inlineStr">
        <is>
          <t>https://zenodo.org/records/17855209</t>
        </is>
      </c>
      <c r="V1068" t="inlineStr">
        <is>
          <t>LINE-S02-PRE-20251112</t>
        </is>
      </c>
      <c r="W1068" t="inlineStr">
        <is>
          <t>已关联</t>
        </is>
      </c>
      <c r="X1068" t="inlineStr">
        <is>
          <t>按班次口径判断</t>
        </is>
      </c>
      <c r="Z1068" t="inlineStr">
        <is>
          <t>否</t>
        </is>
      </c>
    </row>
    <row r="1069">
      <c r="A1069" t="inlineStr">
        <is>
          <t>SIM-STOP-01068</t>
        </is>
      </c>
      <c r="B1069" t="inlineStr">
        <is>
          <t>STOP-PRE-00356</t>
        </is>
      </c>
      <c r="C1069" t="inlineStr">
        <is>
          <t>LINE-S03-PRE-20251112</t>
        </is>
      </c>
      <c r="D1069" t="inlineStr">
        <is>
          <t>SHIFT-PRE-20251112</t>
        </is>
      </c>
      <c r="E1069" t="inlineStr">
        <is>
          <t>LINE-S03</t>
        </is>
      </c>
      <c r="F1069" t="inlineStr">
        <is>
          <t>改善前</t>
        </is>
      </c>
      <c r="G1069" s="57" t="n">
        <v>45973</v>
      </c>
      <c r="H1069" t="inlineStr">
        <is>
          <t>音频模组系列</t>
        </is>
      </c>
      <c r="I1069" t="inlineStr">
        <is>
          <t>KK250</t>
        </is>
      </c>
      <c r="J1069" t="inlineStr">
        <is>
          <t>MATERIALS</t>
        </is>
      </c>
      <c r="K1069" t="inlineStr">
        <is>
          <t>Unplanned</t>
        </is>
      </c>
      <c r="L1069" t="inlineStr">
        <is>
          <t>HACKING STATION</t>
        </is>
      </c>
      <c r="M1069" t="inlineStr">
        <is>
          <t>上下料工位</t>
        </is>
      </c>
      <c r="N1069" t="inlineStr">
        <is>
          <t>MANUAL BRICK HANDLING</t>
        </is>
      </c>
      <c r="O1069" s="59" t="n">
        <v>45973.80138888889</v>
      </c>
      <c r="P1069" s="59" t="n">
        <v>45973.81173611111</v>
      </c>
      <c r="Q1069" s="60" t="n">
        <v>14.9</v>
      </c>
      <c r="R1069" s="60" t="n">
        <v>1.1731</v>
      </c>
      <c r="S1069" t="inlineStr">
        <is>
          <t>团队模拟数据（基于公开单线数据派生）</t>
        </is>
      </c>
      <c r="T1069" t="inlineStr">
        <is>
          <t>SIM-v2.2-20260807-20260804</t>
        </is>
      </c>
      <c r="U1069" t="inlineStr">
        <is>
          <t>https://zenodo.org/records/17855209</t>
        </is>
      </c>
      <c r="V1069" t="inlineStr">
        <is>
          <t>LINE-S03-PRE-20251112</t>
        </is>
      </c>
      <c r="W1069" t="inlineStr">
        <is>
          <t>已关联</t>
        </is>
      </c>
      <c r="X1069" t="inlineStr">
        <is>
          <t>按班次口径判断</t>
        </is>
      </c>
      <c r="Z1069" t="inlineStr">
        <is>
          <t>否</t>
        </is>
      </c>
    </row>
    <row r="1070">
      <c r="A1070" t="inlineStr">
        <is>
          <t>SIM-STOP-01069</t>
        </is>
      </c>
      <c r="B1070" t="inlineStr">
        <is>
          <t>STOP-PRE-00357</t>
        </is>
      </c>
      <c r="C1070" t="inlineStr">
        <is>
          <t>LINE-S01-PRE-20251112</t>
        </is>
      </c>
      <c r="D1070" t="inlineStr">
        <is>
          <t>SHIFT-PRE-20251112</t>
        </is>
      </c>
      <c r="E1070" t="inlineStr">
        <is>
          <t>LINE-S01</t>
        </is>
      </c>
      <c r="F1070" t="inlineStr">
        <is>
          <t>改善前</t>
        </is>
      </c>
      <c r="G1070" s="57" t="n">
        <v>45973</v>
      </c>
      <c r="H1070" t="inlineStr">
        <is>
          <t>智能终端系列</t>
        </is>
      </c>
      <c r="I1070" t="inlineStr">
        <is>
          <t>7KK25</t>
        </is>
      </c>
      <c r="J1070" t="inlineStr">
        <is>
          <t>SETUPS-CHANGEOVERS</t>
        </is>
      </c>
      <c r="K1070" t="inlineStr">
        <is>
          <t>Planned - Included in OEE</t>
        </is>
      </c>
      <c r="L1070" t="inlineStr">
        <is>
          <t>EXTRUDER PRESS</t>
        </is>
      </c>
      <c r="M1070" t="inlineStr">
        <is>
          <t>主加工工位</t>
        </is>
      </c>
      <c r="N1070" t="inlineStr">
        <is>
          <t>MATERIAL CHANGEOVER</t>
        </is>
      </c>
      <c r="O1070" s="59" t="n">
        <v>45973.79097222222</v>
      </c>
      <c r="P1070" s="59" t="n">
        <v>45973.79888888889</v>
      </c>
      <c r="Q1070" s="60" t="n">
        <v>11.4</v>
      </c>
      <c r="R1070" s="60" t="n">
        <v>0.9284</v>
      </c>
      <c r="S1070" t="inlineStr">
        <is>
          <t>团队模拟数据（基于公开单线数据派生）</t>
        </is>
      </c>
      <c r="T1070" t="inlineStr">
        <is>
          <t>SIM-v2.2-20260807-20260804</t>
        </is>
      </c>
      <c r="U1070" t="inlineStr">
        <is>
          <t>https://zenodo.org/records/17855209</t>
        </is>
      </c>
      <c r="V1070" t="inlineStr">
        <is>
          <t>LINE-S01-PRE-20251112</t>
        </is>
      </c>
      <c r="W1070" t="inlineStr">
        <is>
          <t>已关联</t>
        </is>
      </c>
      <c r="X1070" t="inlineStr">
        <is>
          <t>按班次口径判断</t>
        </is>
      </c>
      <c r="Z1070" t="inlineStr">
        <is>
          <t>是</t>
        </is>
      </c>
      <c r="AA1070">
        <f>IFERROR(VLOOKUP(N1070,'18_换产标准_模拟'!$B$2:$F$4,3,FALSE),"")</f>
        <v/>
      </c>
      <c r="AB1070">
        <f>IFERROR(MAX(Q1070-AA1070,0),"")</f>
        <v/>
      </c>
      <c r="AC1070">
        <f>IFERROR(IF(AB1070=0,"达标",IF(AB1070&lt;=VLOOKUP(N1070,'18_换产标准_模拟'!$B$2:$F$4,4,FALSE)-VLOOKUP(N1070,'18_换产标准_模拟'!$B$2:$F$4,3,FALSE),"轻微超时",IF(AB1070&lt;=VLOOKUP(N1070,'18_换产标准_模拟'!$B$2:$F$4,5,FALSE)-VLOOKUP(N1070,'18_换产标准_模拟'!$B$2:$F$4,3,FALSE),"超时","严重超时"))),"")</f>
        <v/>
      </c>
      <c r="AD1070">
        <f>IFERROR(INDEX('18_换产标准_模拟'!$A$2:$A$4,MATCH(N1070,'18_换产标准_模拟'!$B$2:$B$4,0)),"")</f>
        <v/>
      </c>
      <c r="AE1070" t="inlineStr">
        <is>
          <t>团队模拟数据</t>
        </is>
      </c>
    </row>
    <row r="1071">
      <c r="A1071" t="inlineStr">
        <is>
          <t>SIM-STOP-01070</t>
        </is>
      </c>
      <c r="B1071" t="inlineStr">
        <is>
          <t>STOP-PRE-00357</t>
        </is>
      </c>
      <c r="C1071" t="inlineStr">
        <is>
          <t>LINE-S02-PRE-20251112</t>
        </is>
      </c>
      <c r="D1071" t="inlineStr">
        <is>
          <t>SHIFT-PRE-20251112</t>
        </is>
      </c>
      <c r="E1071" t="inlineStr">
        <is>
          <t>LINE-S02</t>
        </is>
      </c>
      <c r="F1071" t="inlineStr">
        <is>
          <t>改善前</t>
        </is>
      </c>
      <c r="G1071" s="57" t="n">
        <v>45973</v>
      </c>
      <c r="H1071" t="inlineStr">
        <is>
          <t>视觉设备系列</t>
        </is>
      </c>
      <c r="I1071" t="inlineStr">
        <is>
          <t>7KK25</t>
        </is>
      </c>
      <c r="J1071" t="inlineStr">
        <is>
          <t>SETUPS-CHANGEOVERS</t>
        </is>
      </c>
      <c r="K1071" t="inlineStr">
        <is>
          <t>Planned - Included in OEE</t>
        </is>
      </c>
      <c r="L1071" t="inlineStr">
        <is>
          <t>EXTRUDER PRESS</t>
        </is>
      </c>
      <c r="M1071" t="inlineStr">
        <is>
          <t>主加工工位</t>
        </is>
      </c>
      <c r="N1071" t="inlineStr">
        <is>
          <t>MATERIAL CHANGEOVER</t>
        </is>
      </c>
      <c r="O1071" s="59" t="n">
        <v>45973.80486111111</v>
      </c>
      <c r="P1071" s="59" t="n">
        <v>45973.81381944445</v>
      </c>
      <c r="Q1071" s="60" t="n">
        <v>12.9</v>
      </c>
      <c r="R1071" s="60" t="n">
        <v>1.0483</v>
      </c>
      <c r="S1071" t="inlineStr">
        <is>
          <t>团队模拟数据（基于公开单线数据派生）</t>
        </is>
      </c>
      <c r="T1071" t="inlineStr">
        <is>
          <t>SIM-v2.2-20260807-20260804</t>
        </is>
      </c>
      <c r="U1071" t="inlineStr">
        <is>
          <t>https://zenodo.org/records/17855209</t>
        </is>
      </c>
      <c r="V1071" t="inlineStr">
        <is>
          <t>LINE-S02-PRE-20251112</t>
        </is>
      </c>
      <c r="W1071" t="inlineStr">
        <is>
          <t>已关联</t>
        </is>
      </c>
      <c r="X1071" t="inlineStr">
        <is>
          <t>按班次口径判断</t>
        </is>
      </c>
      <c r="Z1071" t="inlineStr">
        <is>
          <t>是</t>
        </is>
      </c>
      <c r="AA1071">
        <f>IFERROR(VLOOKUP(N1071,'18_换产标准_模拟'!$B$2:$F$4,3,FALSE),"")</f>
        <v/>
      </c>
      <c r="AB1071">
        <f>IFERROR(MAX(Q1071-AA1071,0),"")</f>
        <v/>
      </c>
      <c r="AC1071">
        <f>IFERROR(IF(AB1071=0,"达标",IF(AB1071&lt;=VLOOKUP(N1071,'18_换产标准_模拟'!$B$2:$F$4,4,FALSE)-VLOOKUP(N1071,'18_换产标准_模拟'!$B$2:$F$4,3,FALSE),"轻微超时",IF(AB1071&lt;=VLOOKUP(N1071,'18_换产标准_模拟'!$B$2:$F$4,5,FALSE)-VLOOKUP(N1071,'18_换产标准_模拟'!$B$2:$F$4,3,FALSE),"超时","严重超时"))),"")</f>
        <v/>
      </c>
      <c r="AD1071">
        <f>IFERROR(INDEX('18_换产标准_模拟'!$A$2:$A$4,MATCH(N1071,'18_换产标准_模拟'!$B$2:$B$4,0)),"")</f>
        <v/>
      </c>
      <c r="AE1071" t="inlineStr">
        <is>
          <t>团队模拟数据</t>
        </is>
      </c>
    </row>
    <row r="1072">
      <c r="A1072" t="inlineStr">
        <is>
          <t>SIM-STOP-01071</t>
        </is>
      </c>
      <c r="B1072" t="inlineStr">
        <is>
          <t>STOP-PRE-00357</t>
        </is>
      </c>
      <c r="C1072" t="inlineStr">
        <is>
          <t>LINE-S03-PRE-20251112</t>
        </is>
      </c>
      <c r="D1072" t="inlineStr">
        <is>
          <t>SHIFT-PRE-20251112</t>
        </is>
      </c>
      <c r="E1072" t="inlineStr">
        <is>
          <t>LINE-S03</t>
        </is>
      </c>
      <c r="F1072" t="inlineStr">
        <is>
          <t>改善前</t>
        </is>
      </c>
      <c r="G1072" s="57" t="n">
        <v>45973</v>
      </c>
      <c r="H1072" t="inlineStr">
        <is>
          <t>音频模组系列</t>
        </is>
      </c>
      <c r="I1072" t="inlineStr">
        <is>
          <t>7KK25</t>
        </is>
      </c>
      <c r="J1072" t="inlineStr">
        <is>
          <t>SETUPS-CHANGEOVERS</t>
        </is>
      </c>
      <c r="K1072" t="inlineStr">
        <is>
          <t>Planned - Included in OEE</t>
        </is>
      </c>
      <c r="L1072" t="inlineStr">
        <is>
          <t>EXTRUDER PRESS</t>
        </is>
      </c>
      <c r="M1072" t="inlineStr">
        <is>
          <t>主加工工位</t>
        </is>
      </c>
      <c r="N1072" t="inlineStr">
        <is>
          <t>MATERIAL CHANGEOVER</t>
        </is>
      </c>
      <c r="O1072" s="59" t="n">
        <v>45973.81875</v>
      </c>
      <c r="P1072" s="59" t="n">
        <v>45973.82715277778</v>
      </c>
      <c r="Q1072" s="60" t="n">
        <v>12.1</v>
      </c>
      <c r="R1072" s="60" t="n">
        <v>0.9833</v>
      </c>
      <c r="S1072" t="inlineStr">
        <is>
          <t>团队模拟数据（基于公开单线数据派生）</t>
        </is>
      </c>
      <c r="T1072" t="inlineStr">
        <is>
          <t>SIM-v2.2-20260807-20260804</t>
        </is>
      </c>
      <c r="U1072" t="inlineStr">
        <is>
          <t>https://zenodo.org/records/17855209</t>
        </is>
      </c>
      <c r="V1072" t="inlineStr">
        <is>
          <t>LINE-S03-PRE-20251112</t>
        </is>
      </c>
      <c r="W1072" t="inlineStr">
        <is>
          <t>已关联</t>
        </is>
      </c>
      <c r="X1072" t="inlineStr">
        <is>
          <t>按班次口径判断</t>
        </is>
      </c>
      <c r="Z1072" t="inlineStr">
        <is>
          <t>是</t>
        </is>
      </c>
      <c r="AA1072">
        <f>IFERROR(VLOOKUP(N1072,'18_换产标准_模拟'!$B$2:$F$4,3,FALSE),"")</f>
        <v/>
      </c>
      <c r="AB1072">
        <f>IFERROR(MAX(Q1072-AA1072,0),"")</f>
        <v/>
      </c>
      <c r="AC1072">
        <f>IFERROR(IF(AB1072=0,"达标",IF(AB1072&lt;=VLOOKUP(N1072,'18_换产标准_模拟'!$B$2:$F$4,4,FALSE)-VLOOKUP(N1072,'18_换产标准_模拟'!$B$2:$F$4,3,FALSE),"轻微超时",IF(AB1072&lt;=VLOOKUP(N1072,'18_换产标准_模拟'!$B$2:$F$4,5,FALSE)-VLOOKUP(N1072,'18_换产标准_模拟'!$B$2:$F$4,3,FALSE),"超时","严重超时"))),"")</f>
        <v/>
      </c>
      <c r="AD1072">
        <f>IFERROR(INDEX('18_换产标准_模拟'!$A$2:$A$4,MATCH(N1072,'18_换产标准_模拟'!$B$2:$B$4,0)),"")</f>
        <v/>
      </c>
      <c r="AE1072" t="inlineStr">
        <is>
          <t>团队模拟数据</t>
        </is>
      </c>
    </row>
    <row r="1073">
      <c r="A1073" t="inlineStr">
        <is>
          <t>SIM-STOP-01072</t>
        </is>
      </c>
      <c r="B1073" t="inlineStr">
        <is>
          <t>STOP-PRE-00358</t>
        </is>
      </c>
      <c r="C1073" t="inlineStr">
        <is>
          <t>LINE-S01-PRE-20251112</t>
        </is>
      </c>
      <c r="D1073" t="inlineStr">
        <is>
          <t>SHIFT-PRE-20251112</t>
        </is>
      </c>
      <c r="E1073" t="inlineStr">
        <is>
          <t>LINE-S01</t>
        </is>
      </c>
      <c r="F1073" t="inlineStr">
        <is>
          <t>改善前</t>
        </is>
      </c>
      <c r="G1073" s="57" t="n">
        <v>45973</v>
      </c>
      <c r="H1073" t="inlineStr">
        <is>
          <t>智能终端系列</t>
        </is>
      </c>
      <c r="I1073" t="inlineStr">
        <is>
          <t>7KK25</t>
        </is>
      </c>
      <c r="J1073" t="inlineStr">
        <is>
          <t>OPERATIONAL</t>
        </is>
      </c>
      <c r="K1073" t="inlineStr">
        <is>
          <t>Planned - Not included in OEE</t>
        </is>
      </c>
      <c r="L1073" t="inlineStr">
        <is>
          <t>-</t>
        </is>
      </c>
      <c r="M1073" t="inlineStr">
        <is>
          <t>未标注工位</t>
        </is>
      </c>
      <c r="N1073" t="inlineStr">
        <is>
          <t>NO PRODUCTION SCHEDULE</t>
        </is>
      </c>
      <c r="O1073" s="59" t="n">
        <v>45973.81805555556</v>
      </c>
      <c r="P1073" s="59" t="n">
        <v>45973.84284722222</v>
      </c>
      <c r="Q1073" s="60" t="n">
        <v>35.7</v>
      </c>
      <c r="R1073" s="60" t="n">
        <v>0.9657</v>
      </c>
      <c r="S1073" t="inlineStr">
        <is>
          <t>团队模拟数据（基于公开单线数据派生）</t>
        </is>
      </c>
      <c r="T1073" t="inlineStr">
        <is>
          <t>SIM-v2.2-20260807-20260804</t>
        </is>
      </c>
      <c r="U1073" t="inlineStr">
        <is>
          <t>https://zenodo.org/records/17855209</t>
        </is>
      </c>
      <c r="V1073" t="inlineStr">
        <is>
          <t>LINE-S01-PRE-20251112</t>
        </is>
      </c>
      <c r="W1073" t="inlineStr">
        <is>
          <t>已关联</t>
        </is>
      </c>
      <c r="X1073" t="inlineStr">
        <is>
          <t>按班次口径判断</t>
        </is>
      </c>
      <c r="Z1073" t="inlineStr">
        <is>
          <t>否</t>
        </is>
      </c>
    </row>
    <row r="1074">
      <c r="A1074" t="inlineStr">
        <is>
          <t>SIM-STOP-01073</t>
        </is>
      </c>
      <c r="B1074" t="inlineStr">
        <is>
          <t>STOP-PRE-00358</t>
        </is>
      </c>
      <c r="C1074" t="inlineStr">
        <is>
          <t>LINE-S02-PRE-20251112</t>
        </is>
      </c>
      <c r="D1074" t="inlineStr">
        <is>
          <t>SHIFT-PRE-20251112</t>
        </is>
      </c>
      <c r="E1074" t="inlineStr">
        <is>
          <t>LINE-S02</t>
        </is>
      </c>
      <c r="F1074" t="inlineStr">
        <is>
          <t>改善前</t>
        </is>
      </c>
      <c r="G1074" s="57" t="n">
        <v>45973</v>
      </c>
      <c r="H1074" t="inlineStr">
        <is>
          <t>视觉设备系列</t>
        </is>
      </c>
      <c r="I1074" t="inlineStr">
        <is>
          <t>7KK25</t>
        </is>
      </c>
      <c r="J1074" t="inlineStr">
        <is>
          <t>OPERATIONAL</t>
        </is>
      </c>
      <c r="K1074" t="inlineStr">
        <is>
          <t>Planned - Not included in OEE</t>
        </is>
      </c>
      <c r="L1074" t="inlineStr">
        <is>
          <t>-</t>
        </is>
      </c>
      <c r="M1074" t="inlineStr">
        <is>
          <t>未标注工位</t>
        </is>
      </c>
      <c r="N1074" t="inlineStr">
        <is>
          <t>NO PRODUCTION SCHEDULE</t>
        </is>
      </c>
      <c r="O1074" s="59" t="n">
        <v>45973.83194444444</v>
      </c>
      <c r="P1074" s="59" t="n">
        <v>45973.85715277777</v>
      </c>
      <c r="Q1074" s="60" t="n">
        <v>36.3</v>
      </c>
      <c r="R1074" s="60" t="n">
        <v>0.9802999999999999</v>
      </c>
      <c r="S1074" t="inlineStr">
        <is>
          <t>团队模拟数据（基于公开单线数据派生）</t>
        </is>
      </c>
      <c r="T1074" t="inlineStr">
        <is>
          <t>SIM-v2.2-20260807-20260804</t>
        </is>
      </c>
      <c r="U1074" t="inlineStr">
        <is>
          <t>https://zenodo.org/records/17855209</t>
        </is>
      </c>
      <c r="V1074" t="inlineStr">
        <is>
          <t>LINE-S02-PRE-20251112</t>
        </is>
      </c>
      <c r="W1074" t="inlineStr">
        <is>
          <t>已关联</t>
        </is>
      </c>
      <c r="X1074" t="inlineStr">
        <is>
          <t>按班次口径判断</t>
        </is>
      </c>
      <c r="Z1074" t="inlineStr">
        <is>
          <t>否</t>
        </is>
      </c>
    </row>
    <row r="1075">
      <c r="A1075" t="inlineStr">
        <is>
          <t>SIM-STOP-01074</t>
        </is>
      </c>
      <c r="B1075" t="inlineStr">
        <is>
          <t>STOP-PRE-00358</t>
        </is>
      </c>
      <c r="C1075" t="inlineStr">
        <is>
          <t>LINE-S03-PRE-20251112</t>
        </is>
      </c>
      <c r="D1075" t="inlineStr">
        <is>
          <t>SHIFT-PRE-20251112</t>
        </is>
      </c>
      <c r="E1075" t="inlineStr">
        <is>
          <t>LINE-S03</t>
        </is>
      </c>
      <c r="F1075" t="inlineStr">
        <is>
          <t>改善前</t>
        </is>
      </c>
      <c r="G1075" s="57" t="n">
        <v>45973</v>
      </c>
      <c r="H1075" t="inlineStr">
        <is>
          <t>音频模组系列</t>
        </is>
      </c>
      <c r="I1075" t="inlineStr">
        <is>
          <t>7KK25</t>
        </is>
      </c>
      <c r="J1075" t="inlineStr">
        <is>
          <t>OPERATIONAL</t>
        </is>
      </c>
      <c r="K1075" t="inlineStr">
        <is>
          <t>Planned - Not included in OEE</t>
        </is>
      </c>
      <c r="L1075" t="inlineStr">
        <is>
          <t>-</t>
        </is>
      </c>
      <c r="M1075" t="inlineStr">
        <is>
          <t>未标注工位</t>
        </is>
      </c>
      <c r="N1075" t="inlineStr">
        <is>
          <t>NO PRODUCTION SCHEDULE</t>
        </is>
      </c>
      <c r="O1075" s="59" t="n">
        <v>45973.84583333333</v>
      </c>
      <c r="P1075" s="59" t="n">
        <v>45973.87208333334</v>
      </c>
      <c r="Q1075" s="60" t="n">
        <v>37.8</v>
      </c>
      <c r="R1075" s="60" t="n">
        <v>1.0222</v>
      </c>
      <c r="S1075" t="inlineStr">
        <is>
          <t>团队模拟数据（基于公开单线数据派生）</t>
        </is>
      </c>
      <c r="T1075" t="inlineStr">
        <is>
          <t>SIM-v2.2-20260807-20260804</t>
        </is>
      </c>
      <c r="U1075" t="inlineStr">
        <is>
          <t>https://zenodo.org/records/17855209</t>
        </is>
      </c>
      <c r="V1075" t="inlineStr">
        <is>
          <t>LINE-S03-PRE-20251112</t>
        </is>
      </c>
      <c r="W1075" t="inlineStr">
        <is>
          <t>已关联</t>
        </is>
      </c>
      <c r="X1075" t="inlineStr">
        <is>
          <t>按班次口径判断</t>
        </is>
      </c>
      <c r="Z1075" t="inlineStr">
        <is>
          <t>否</t>
        </is>
      </c>
    </row>
    <row r="1076">
      <c r="A1076" t="inlineStr">
        <is>
          <t>SIM-STOP-01075</t>
        </is>
      </c>
      <c r="B1076" t="inlineStr">
        <is>
          <t>STOP-PRE-00359</t>
        </is>
      </c>
      <c r="C1076" t="inlineStr">
        <is>
          <t>LINE-S01-PRE-20251113</t>
        </is>
      </c>
      <c r="D1076" t="inlineStr">
        <is>
          <t>SHIFT-PRE-20251113</t>
        </is>
      </c>
      <c r="E1076" t="inlineStr">
        <is>
          <t>LINE-S01</t>
        </is>
      </c>
      <c r="F1076" t="inlineStr">
        <is>
          <t>改善前</t>
        </is>
      </c>
      <c r="G1076" s="57" t="n">
        <v>45974</v>
      </c>
      <c r="H1076" t="inlineStr">
        <is>
          <t>智能终端系列</t>
        </is>
      </c>
      <c r="I1076" t="inlineStr">
        <is>
          <t>7KK25</t>
        </is>
      </c>
      <c r="J1076" t="inlineStr">
        <is>
          <t>MATERIALS</t>
        </is>
      </c>
      <c r="K1076" t="inlineStr">
        <is>
          <t>Unplanned</t>
        </is>
      </c>
      <c r="L1076" t="inlineStr">
        <is>
          <t>HACKING STATION</t>
        </is>
      </c>
      <c r="M1076" t="inlineStr">
        <is>
          <t>上下料工位</t>
        </is>
      </c>
      <c r="N1076" t="inlineStr">
        <is>
          <t>MANUAL BRICK HANDLING</t>
        </is>
      </c>
      <c r="O1076" s="59" t="n">
        <v>45974.54166666666</v>
      </c>
      <c r="P1076" s="59" t="n">
        <v>45974.55027777778</v>
      </c>
      <c r="Q1076" s="60" t="n">
        <v>12.4</v>
      </c>
      <c r="R1076" s="60" t="n">
        <v>0.9212</v>
      </c>
      <c r="S1076" t="inlineStr">
        <is>
          <t>团队模拟数据（基于公开单线数据派生）</t>
        </is>
      </c>
      <c r="T1076" t="inlineStr">
        <is>
          <t>SIM-v2.2-20260807-20260804</t>
        </is>
      </c>
      <c r="U1076" t="inlineStr">
        <is>
          <t>https://zenodo.org/records/17855209</t>
        </is>
      </c>
      <c r="V1076" t="inlineStr">
        <is>
          <t>LINE-S01-PRE-20251113</t>
        </is>
      </c>
      <c r="W1076" t="inlineStr">
        <is>
          <t>已关联</t>
        </is>
      </c>
      <c r="X1076" t="inlineStr">
        <is>
          <t>按班次口径判断</t>
        </is>
      </c>
      <c r="Z1076" t="inlineStr">
        <is>
          <t>否</t>
        </is>
      </c>
    </row>
    <row r="1077">
      <c r="A1077" t="inlineStr">
        <is>
          <t>SIM-STOP-01076</t>
        </is>
      </c>
      <c r="B1077" t="inlineStr">
        <is>
          <t>STOP-PRE-00359</t>
        </is>
      </c>
      <c r="C1077" t="inlineStr">
        <is>
          <t>LINE-S02-PRE-20251113</t>
        </is>
      </c>
      <c r="D1077" t="inlineStr">
        <is>
          <t>SHIFT-PRE-20251113</t>
        </is>
      </c>
      <c r="E1077" t="inlineStr">
        <is>
          <t>LINE-S02</t>
        </is>
      </c>
      <c r="F1077" t="inlineStr">
        <is>
          <t>改善前</t>
        </is>
      </c>
      <c r="G1077" s="57" t="n">
        <v>45974</v>
      </c>
      <c r="H1077" t="inlineStr">
        <is>
          <t>视觉设备系列</t>
        </is>
      </c>
      <c r="I1077" t="inlineStr">
        <is>
          <t>7KK25</t>
        </is>
      </c>
      <c r="J1077" t="inlineStr">
        <is>
          <t>MATERIALS</t>
        </is>
      </c>
      <c r="K1077" t="inlineStr">
        <is>
          <t>Unplanned</t>
        </is>
      </c>
      <c r="L1077" t="inlineStr">
        <is>
          <t>HACKING STATION</t>
        </is>
      </c>
      <c r="M1077" t="inlineStr">
        <is>
          <t>上下料工位</t>
        </is>
      </c>
      <c r="N1077" t="inlineStr">
        <is>
          <t>MANUAL BRICK HANDLING</t>
        </is>
      </c>
      <c r="O1077" s="59" t="n">
        <v>45974.55555555555</v>
      </c>
      <c r="P1077" s="59" t="n">
        <v>45974.56819444444</v>
      </c>
      <c r="Q1077" s="60" t="n">
        <v>18.2</v>
      </c>
      <c r="R1077" s="60" t="n">
        <v>1.35</v>
      </c>
      <c r="S1077" t="inlineStr">
        <is>
          <t>团队模拟数据（基于公开单线数据派生）</t>
        </is>
      </c>
      <c r="T1077" t="inlineStr">
        <is>
          <t>SIM-v2.2-20260807-20260804</t>
        </is>
      </c>
      <c r="U1077" t="inlineStr">
        <is>
          <t>https://zenodo.org/records/17855209</t>
        </is>
      </c>
      <c r="V1077" t="inlineStr">
        <is>
          <t>LINE-S02-PRE-20251113</t>
        </is>
      </c>
      <c r="W1077" t="inlineStr">
        <is>
          <t>已关联</t>
        </is>
      </c>
      <c r="X1077" t="inlineStr">
        <is>
          <t>按班次口径判断</t>
        </is>
      </c>
      <c r="Z1077" t="inlineStr">
        <is>
          <t>否</t>
        </is>
      </c>
    </row>
    <row r="1078">
      <c r="A1078" t="inlineStr">
        <is>
          <t>SIM-STOP-01077</t>
        </is>
      </c>
      <c r="B1078" t="inlineStr">
        <is>
          <t>STOP-PRE-00359</t>
        </is>
      </c>
      <c r="C1078" t="inlineStr">
        <is>
          <t>LINE-S03-PRE-20251113</t>
        </is>
      </c>
      <c r="D1078" t="inlineStr">
        <is>
          <t>SHIFT-PRE-20251113</t>
        </is>
      </c>
      <c r="E1078" t="inlineStr">
        <is>
          <t>LINE-S03</t>
        </is>
      </c>
      <c r="F1078" t="inlineStr">
        <is>
          <t>改善前</t>
        </is>
      </c>
      <c r="G1078" s="57" t="n">
        <v>45974</v>
      </c>
      <c r="H1078" t="inlineStr">
        <is>
          <t>音频模组系列</t>
        </is>
      </c>
      <c r="I1078" t="inlineStr">
        <is>
          <t>7KK25</t>
        </is>
      </c>
      <c r="J1078" t="inlineStr">
        <is>
          <t>MATERIALS</t>
        </is>
      </c>
      <c r="K1078" t="inlineStr">
        <is>
          <t>Unplanned</t>
        </is>
      </c>
      <c r="L1078" t="inlineStr">
        <is>
          <t>HACKING STATION</t>
        </is>
      </c>
      <c r="M1078" t="inlineStr">
        <is>
          <t>上下料工位</t>
        </is>
      </c>
      <c r="N1078" t="inlineStr">
        <is>
          <t>MANUAL BRICK HANDLING</t>
        </is>
      </c>
      <c r="O1078" s="59" t="n">
        <v>45974.56944444445</v>
      </c>
      <c r="P1078" s="59" t="n">
        <v>45974.57944444445</v>
      </c>
      <c r="Q1078" s="60" t="n">
        <v>14.4</v>
      </c>
      <c r="R1078" s="60" t="n">
        <v>1.0675</v>
      </c>
      <c r="S1078" t="inlineStr">
        <is>
          <t>团队模拟数据（基于公开单线数据派生）</t>
        </is>
      </c>
      <c r="T1078" t="inlineStr">
        <is>
          <t>SIM-v2.2-20260807-20260804</t>
        </is>
      </c>
      <c r="U1078" t="inlineStr">
        <is>
          <t>https://zenodo.org/records/17855209</t>
        </is>
      </c>
      <c r="V1078" t="inlineStr">
        <is>
          <t>LINE-S03-PRE-20251113</t>
        </is>
      </c>
      <c r="W1078" t="inlineStr">
        <is>
          <t>已关联</t>
        </is>
      </c>
      <c r="X1078" t="inlineStr">
        <is>
          <t>按班次口径判断</t>
        </is>
      </c>
      <c r="Z1078" t="inlineStr">
        <is>
          <t>否</t>
        </is>
      </c>
    </row>
    <row r="1079">
      <c r="A1079" t="inlineStr">
        <is>
          <t>SIM-STOP-01078</t>
        </is>
      </c>
      <c r="B1079" t="inlineStr">
        <is>
          <t>STOP-PRE-00360</t>
        </is>
      </c>
      <c r="C1079" t="inlineStr">
        <is>
          <t>LINE-S01-PRE-20251113</t>
        </is>
      </c>
      <c r="D1079" t="inlineStr">
        <is>
          <t>SHIFT-PRE-20251113</t>
        </is>
      </c>
      <c r="E1079" t="inlineStr">
        <is>
          <t>LINE-S01</t>
        </is>
      </c>
      <c r="F1079" t="inlineStr">
        <is>
          <t>改善前</t>
        </is>
      </c>
      <c r="G1079" s="57" t="n">
        <v>45974</v>
      </c>
      <c r="H1079" t="inlineStr">
        <is>
          <t>智能终端系列</t>
        </is>
      </c>
      <c r="I1079" t="inlineStr">
        <is>
          <t>7KK25</t>
        </is>
      </c>
      <c r="J1079" t="inlineStr">
        <is>
          <t>MATERIALS</t>
        </is>
      </c>
      <c r="K1079" t="inlineStr">
        <is>
          <t>Unplanned</t>
        </is>
      </c>
      <c r="L1079" t="inlineStr">
        <is>
          <t>HACKING STATION</t>
        </is>
      </c>
      <c r="M1079" t="inlineStr">
        <is>
          <t>上下料工位</t>
        </is>
      </c>
      <c r="N1079" t="inlineStr">
        <is>
          <t>MANUAL BRICK HANDLING</t>
        </is>
      </c>
      <c r="O1079" s="59" t="n">
        <v>45974.57361111111</v>
      </c>
      <c r="P1079" s="59" t="n">
        <v>45974.58826388889</v>
      </c>
      <c r="Q1079" s="60" t="n">
        <v>21.1</v>
      </c>
      <c r="R1079" s="60" t="n">
        <v>0.8624000000000001</v>
      </c>
      <c r="S1079" t="inlineStr">
        <is>
          <t>团队模拟数据（基于公开单线数据派生）</t>
        </is>
      </c>
      <c r="T1079" t="inlineStr">
        <is>
          <t>SIM-v2.2-20260807-20260804</t>
        </is>
      </c>
      <c r="U1079" t="inlineStr">
        <is>
          <t>https://zenodo.org/records/17855209</t>
        </is>
      </c>
      <c r="V1079" t="inlineStr">
        <is>
          <t>LINE-S01-PRE-20251113</t>
        </is>
      </c>
      <c r="W1079" t="inlineStr">
        <is>
          <t>已关联</t>
        </is>
      </c>
      <c r="X1079" t="inlineStr">
        <is>
          <t>按班次口径判断</t>
        </is>
      </c>
      <c r="Z1079" t="inlineStr">
        <is>
          <t>否</t>
        </is>
      </c>
    </row>
    <row r="1080">
      <c r="A1080" t="inlineStr">
        <is>
          <t>SIM-STOP-01079</t>
        </is>
      </c>
      <c r="B1080" t="inlineStr">
        <is>
          <t>STOP-PRE-00360</t>
        </is>
      </c>
      <c r="C1080" t="inlineStr">
        <is>
          <t>LINE-S02-PRE-20251113</t>
        </is>
      </c>
      <c r="D1080" t="inlineStr">
        <is>
          <t>SHIFT-PRE-20251113</t>
        </is>
      </c>
      <c r="E1080" t="inlineStr">
        <is>
          <t>LINE-S02</t>
        </is>
      </c>
      <c r="F1080" t="inlineStr">
        <is>
          <t>改善前</t>
        </is>
      </c>
      <c r="G1080" s="57" t="n">
        <v>45974</v>
      </c>
      <c r="H1080" t="inlineStr">
        <is>
          <t>视觉设备系列</t>
        </is>
      </c>
      <c r="I1080" t="inlineStr">
        <is>
          <t>7KK25</t>
        </is>
      </c>
      <c r="J1080" t="inlineStr">
        <is>
          <t>MATERIALS</t>
        </is>
      </c>
      <c r="K1080" t="inlineStr">
        <is>
          <t>Unplanned</t>
        </is>
      </c>
      <c r="L1080" t="inlineStr">
        <is>
          <t>HACKING STATION</t>
        </is>
      </c>
      <c r="M1080" t="inlineStr">
        <is>
          <t>上下料工位</t>
        </is>
      </c>
      <c r="N1080" t="inlineStr">
        <is>
          <t>MANUAL BRICK HANDLING</t>
        </is>
      </c>
      <c r="O1080" s="59" t="n">
        <v>45974.5875</v>
      </c>
      <c r="P1080" s="59" t="n">
        <v>45974.61138888889</v>
      </c>
      <c r="Q1080" s="60" t="n">
        <v>34.4</v>
      </c>
      <c r="R1080" s="60" t="n">
        <v>1.4025</v>
      </c>
      <c r="S1080" t="inlineStr">
        <is>
          <t>团队模拟数据（基于公开单线数据派生）</t>
        </is>
      </c>
      <c r="T1080" t="inlineStr">
        <is>
          <t>SIM-v2.2-20260807-20260804</t>
        </is>
      </c>
      <c r="U1080" t="inlineStr">
        <is>
          <t>https://zenodo.org/records/17855209</t>
        </is>
      </c>
      <c r="V1080" t="inlineStr">
        <is>
          <t>LINE-S02-PRE-20251113</t>
        </is>
      </c>
      <c r="W1080" t="inlineStr">
        <is>
          <t>已关联</t>
        </is>
      </c>
      <c r="X1080" t="inlineStr">
        <is>
          <t>按班次口径判断</t>
        </is>
      </c>
      <c r="Z1080" t="inlineStr">
        <is>
          <t>否</t>
        </is>
      </c>
    </row>
    <row r="1081">
      <c r="A1081" t="inlineStr">
        <is>
          <t>SIM-STOP-01080</t>
        </is>
      </c>
      <c r="B1081" t="inlineStr">
        <is>
          <t>STOP-PRE-00360</t>
        </is>
      </c>
      <c r="C1081" t="inlineStr">
        <is>
          <t>LINE-S03-PRE-20251113</t>
        </is>
      </c>
      <c r="D1081" t="inlineStr">
        <is>
          <t>SHIFT-PRE-20251113</t>
        </is>
      </c>
      <c r="E1081" t="inlineStr">
        <is>
          <t>LINE-S03</t>
        </is>
      </c>
      <c r="F1081" t="inlineStr">
        <is>
          <t>改善前</t>
        </is>
      </c>
      <c r="G1081" s="57" t="n">
        <v>45974</v>
      </c>
      <c r="H1081" t="inlineStr">
        <is>
          <t>音频模组系列</t>
        </is>
      </c>
      <c r="I1081" t="inlineStr">
        <is>
          <t>7KK25</t>
        </is>
      </c>
      <c r="J1081" t="inlineStr">
        <is>
          <t>MATERIALS</t>
        </is>
      </c>
      <c r="K1081" t="inlineStr">
        <is>
          <t>Unplanned</t>
        </is>
      </c>
      <c r="L1081" t="inlineStr">
        <is>
          <t>HACKING STATION</t>
        </is>
      </c>
      <c r="M1081" t="inlineStr">
        <is>
          <t>上下料工位</t>
        </is>
      </c>
      <c r="N1081" t="inlineStr">
        <is>
          <t>MANUAL BRICK HANDLING</t>
        </is>
      </c>
      <c r="O1081" s="59" t="n">
        <v>45974.60138888889</v>
      </c>
      <c r="P1081" s="59" t="n">
        <v>45974.62027777778</v>
      </c>
      <c r="Q1081" s="60" t="n">
        <v>27.2</v>
      </c>
      <c r="R1081" s="60" t="n">
        <v>1.111</v>
      </c>
      <c r="S1081" t="inlineStr">
        <is>
          <t>团队模拟数据（基于公开单线数据派生）</t>
        </is>
      </c>
      <c r="T1081" t="inlineStr">
        <is>
          <t>SIM-v2.2-20260807-20260804</t>
        </is>
      </c>
      <c r="U1081" t="inlineStr">
        <is>
          <t>https://zenodo.org/records/17855209</t>
        </is>
      </c>
      <c r="V1081" t="inlineStr">
        <is>
          <t>LINE-S03-PRE-20251113</t>
        </is>
      </c>
      <c r="W1081" t="inlineStr">
        <is>
          <t>已关联</t>
        </is>
      </c>
      <c r="X1081" t="inlineStr">
        <is>
          <t>按班次口径判断</t>
        </is>
      </c>
      <c r="Z1081" t="inlineStr">
        <is>
          <t>否</t>
        </is>
      </c>
    </row>
    <row r="1082">
      <c r="A1082" t="inlineStr">
        <is>
          <t>SIM-STOP-01081</t>
        </is>
      </c>
      <c r="B1082" t="inlineStr">
        <is>
          <t>STOP-PRE-00361</t>
        </is>
      </c>
      <c r="C1082" t="inlineStr">
        <is>
          <t>LINE-S01-PRE-20251113</t>
        </is>
      </c>
      <c r="D1082" t="inlineStr">
        <is>
          <t>SHIFT-PRE-20251113</t>
        </is>
      </c>
      <c r="E1082" t="inlineStr">
        <is>
          <t>LINE-S01</t>
        </is>
      </c>
      <c r="F1082" t="inlineStr">
        <is>
          <t>改善前</t>
        </is>
      </c>
      <c r="G1082" s="57" t="n">
        <v>45974</v>
      </c>
      <c r="H1082" t="inlineStr">
        <is>
          <t>智能终端系列</t>
        </is>
      </c>
      <c r="I1082" t="inlineStr">
        <is>
          <t>7KK25</t>
        </is>
      </c>
      <c r="J1082" t="inlineStr">
        <is>
          <t>MATERIALS</t>
        </is>
      </c>
      <c r="K1082" t="inlineStr">
        <is>
          <t>Unplanned</t>
        </is>
      </c>
      <c r="L1082" t="inlineStr">
        <is>
          <t>HACKING STATION</t>
        </is>
      </c>
      <c r="M1082" t="inlineStr">
        <is>
          <t>上下料工位</t>
        </is>
      </c>
      <c r="N1082" t="inlineStr">
        <is>
          <t>MANUAL BRICK HANDLING</t>
        </is>
      </c>
      <c r="O1082" s="59" t="n">
        <v>45974.60138888889</v>
      </c>
      <c r="P1082" s="59" t="n">
        <v>45974.60458333333</v>
      </c>
      <c r="Q1082" s="60" t="n">
        <v>4.6</v>
      </c>
      <c r="R1082" s="60" t="n">
        <v>0.8967000000000001</v>
      </c>
      <c r="S1082" t="inlineStr">
        <is>
          <t>团队模拟数据（基于公开单线数据派生）</t>
        </is>
      </c>
      <c r="T1082" t="inlineStr">
        <is>
          <t>SIM-v2.2-20260807-20260804</t>
        </is>
      </c>
      <c r="U1082" t="inlineStr">
        <is>
          <t>https://zenodo.org/records/17855209</t>
        </is>
      </c>
      <c r="V1082" t="inlineStr">
        <is>
          <t>LINE-S01-PRE-20251113</t>
        </is>
      </c>
      <c r="W1082" t="inlineStr">
        <is>
          <t>已关联</t>
        </is>
      </c>
      <c r="X1082" t="inlineStr">
        <is>
          <t>按班次口径判断</t>
        </is>
      </c>
      <c r="Z1082" t="inlineStr">
        <is>
          <t>否</t>
        </is>
      </c>
    </row>
    <row r="1083">
      <c r="A1083" t="inlineStr">
        <is>
          <t>SIM-STOP-01082</t>
        </is>
      </c>
      <c r="B1083" t="inlineStr">
        <is>
          <t>STOP-PRE-00361</t>
        </is>
      </c>
      <c r="C1083" t="inlineStr">
        <is>
          <t>LINE-S02-PRE-20251113</t>
        </is>
      </c>
      <c r="D1083" t="inlineStr">
        <is>
          <t>SHIFT-PRE-20251113</t>
        </is>
      </c>
      <c r="E1083" t="inlineStr">
        <is>
          <t>LINE-S02</t>
        </is>
      </c>
      <c r="F1083" t="inlineStr">
        <is>
          <t>改善前</t>
        </is>
      </c>
      <c r="G1083" s="57" t="n">
        <v>45974</v>
      </c>
      <c r="H1083" t="inlineStr">
        <is>
          <t>视觉设备系列</t>
        </is>
      </c>
      <c r="I1083" t="inlineStr">
        <is>
          <t>7KK25</t>
        </is>
      </c>
      <c r="J1083" t="inlineStr">
        <is>
          <t>MATERIALS</t>
        </is>
      </c>
      <c r="K1083" t="inlineStr">
        <is>
          <t>Unplanned</t>
        </is>
      </c>
      <c r="L1083" t="inlineStr">
        <is>
          <t>HACKING STATION</t>
        </is>
      </c>
      <c r="M1083" t="inlineStr">
        <is>
          <t>上下料工位</t>
        </is>
      </c>
      <c r="N1083" t="inlineStr">
        <is>
          <t>MANUAL BRICK HANDLING</t>
        </is>
      </c>
      <c r="O1083" s="59" t="n">
        <v>45974.61527777778</v>
      </c>
      <c r="P1083" s="59" t="n">
        <v>45974.61993055556</v>
      </c>
      <c r="Q1083" s="60" t="n">
        <v>6.7</v>
      </c>
      <c r="R1083" s="60" t="n">
        <v>1.3125</v>
      </c>
      <c r="S1083" t="inlineStr">
        <is>
          <t>团队模拟数据（基于公开单线数据派生）</t>
        </is>
      </c>
      <c r="T1083" t="inlineStr">
        <is>
          <t>SIM-v2.2-20260807-20260804</t>
        </is>
      </c>
      <c r="U1083" t="inlineStr">
        <is>
          <t>https://zenodo.org/records/17855209</t>
        </is>
      </c>
      <c r="V1083" t="inlineStr">
        <is>
          <t>LINE-S02-PRE-20251113</t>
        </is>
      </c>
      <c r="W1083" t="inlineStr">
        <is>
          <t>已关联</t>
        </is>
      </c>
      <c r="X1083" t="inlineStr">
        <is>
          <t>按班次口径判断</t>
        </is>
      </c>
      <c r="Z1083" t="inlineStr">
        <is>
          <t>否</t>
        </is>
      </c>
    </row>
    <row r="1084">
      <c r="A1084" t="inlineStr">
        <is>
          <t>SIM-STOP-01083</t>
        </is>
      </c>
      <c r="B1084" t="inlineStr">
        <is>
          <t>STOP-PRE-00361</t>
        </is>
      </c>
      <c r="C1084" t="inlineStr">
        <is>
          <t>LINE-S03-PRE-20251113</t>
        </is>
      </c>
      <c r="D1084" t="inlineStr">
        <is>
          <t>SHIFT-PRE-20251113</t>
        </is>
      </c>
      <c r="E1084" t="inlineStr">
        <is>
          <t>LINE-S03</t>
        </is>
      </c>
      <c r="F1084" t="inlineStr">
        <is>
          <t>改善前</t>
        </is>
      </c>
      <c r="G1084" s="57" t="n">
        <v>45974</v>
      </c>
      <c r="H1084" t="inlineStr">
        <is>
          <t>音频模组系列</t>
        </is>
      </c>
      <c r="I1084" t="inlineStr">
        <is>
          <t>7KK25</t>
        </is>
      </c>
      <c r="J1084" t="inlineStr">
        <is>
          <t>MATERIALS</t>
        </is>
      </c>
      <c r="K1084" t="inlineStr">
        <is>
          <t>Unplanned</t>
        </is>
      </c>
      <c r="L1084" t="inlineStr">
        <is>
          <t>HACKING STATION</t>
        </is>
      </c>
      <c r="M1084" t="inlineStr">
        <is>
          <t>上下料工位</t>
        </is>
      </c>
      <c r="N1084" t="inlineStr">
        <is>
          <t>MANUAL BRICK HANDLING</t>
        </is>
      </c>
      <c r="O1084" s="59" t="n">
        <v>45974.62916666667</v>
      </c>
      <c r="P1084" s="59" t="n">
        <v>45974.63326388889</v>
      </c>
      <c r="Q1084" s="60" t="n">
        <v>5.9</v>
      </c>
      <c r="R1084" s="60" t="n">
        <v>1.1544</v>
      </c>
      <c r="S1084" t="inlineStr">
        <is>
          <t>团队模拟数据（基于公开单线数据派生）</t>
        </is>
      </c>
      <c r="T1084" t="inlineStr">
        <is>
          <t>SIM-v2.2-20260807-20260804</t>
        </is>
      </c>
      <c r="U1084" t="inlineStr">
        <is>
          <t>https://zenodo.org/records/17855209</t>
        </is>
      </c>
      <c r="V1084" t="inlineStr">
        <is>
          <t>LINE-S03-PRE-20251113</t>
        </is>
      </c>
      <c r="W1084" t="inlineStr">
        <is>
          <t>已关联</t>
        </is>
      </c>
      <c r="X1084" t="inlineStr">
        <is>
          <t>按班次口径判断</t>
        </is>
      </c>
      <c r="Z1084" t="inlineStr">
        <is>
          <t>否</t>
        </is>
      </c>
    </row>
    <row r="1085">
      <c r="A1085" t="inlineStr">
        <is>
          <t>SIM-STOP-01084</t>
        </is>
      </c>
      <c r="B1085" t="inlineStr">
        <is>
          <t>STOP-PRE-00362</t>
        </is>
      </c>
      <c r="C1085" t="inlineStr">
        <is>
          <t>LINE-S01-PRE-20251113</t>
        </is>
      </c>
      <c r="D1085" t="inlineStr">
        <is>
          <t>SHIFT-PRE-20251113</t>
        </is>
      </c>
      <c r="E1085" t="inlineStr">
        <is>
          <t>LINE-S01</t>
        </is>
      </c>
      <c r="F1085" t="inlineStr">
        <is>
          <t>改善前</t>
        </is>
      </c>
      <c r="G1085" s="57" t="n">
        <v>45974</v>
      </c>
      <c r="H1085" t="inlineStr">
        <is>
          <t>智能终端系列</t>
        </is>
      </c>
      <c r="I1085" t="inlineStr">
        <is>
          <t>7KK25</t>
        </is>
      </c>
      <c r="J1085" t="inlineStr">
        <is>
          <t>MATERIALS</t>
        </is>
      </c>
      <c r="K1085" t="inlineStr">
        <is>
          <t>Unplanned</t>
        </is>
      </c>
      <c r="L1085" t="inlineStr">
        <is>
          <t>HACKING STATION</t>
        </is>
      </c>
      <c r="M1085" t="inlineStr">
        <is>
          <t>上下料工位</t>
        </is>
      </c>
      <c r="N1085" t="inlineStr">
        <is>
          <t>MANUAL BRICK HANDLING</t>
        </is>
      </c>
      <c r="O1085" s="59" t="n">
        <v>45974.60902777778</v>
      </c>
      <c r="P1085" s="59" t="n">
        <v>45974.61277777778</v>
      </c>
      <c r="Q1085" s="60" t="n">
        <v>5.4</v>
      </c>
      <c r="R1085" s="60" t="n">
        <v>0.8379</v>
      </c>
      <c r="S1085" t="inlineStr">
        <is>
          <t>团队模拟数据（基于公开单线数据派生）</t>
        </is>
      </c>
      <c r="T1085" t="inlineStr">
        <is>
          <t>SIM-v2.2-20260807-20260804</t>
        </is>
      </c>
      <c r="U1085" t="inlineStr">
        <is>
          <t>https://zenodo.org/records/17855209</t>
        </is>
      </c>
      <c r="V1085" t="inlineStr">
        <is>
          <t>LINE-S01-PRE-20251113</t>
        </is>
      </c>
      <c r="W1085" t="inlineStr">
        <is>
          <t>已关联</t>
        </is>
      </c>
      <c r="X1085" t="inlineStr">
        <is>
          <t>按班次口径判断</t>
        </is>
      </c>
      <c r="Z1085" t="inlineStr">
        <is>
          <t>否</t>
        </is>
      </c>
    </row>
    <row r="1086">
      <c r="A1086" t="inlineStr">
        <is>
          <t>SIM-STOP-01085</t>
        </is>
      </c>
      <c r="B1086" t="inlineStr">
        <is>
          <t>STOP-PRE-00362</t>
        </is>
      </c>
      <c r="C1086" t="inlineStr">
        <is>
          <t>LINE-S02-PRE-20251113</t>
        </is>
      </c>
      <c r="D1086" t="inlineStr">
        <is>
          <t>SHIFT-PRE-20251113</t>
        </is>
      </c>
      <c r="E1086" t="inlineStr">
        <is>
          <t>LINE-S02</t>
        </is>
      </c>
      <c r="F1086" t="inlineStr">
        <is>
          <t>改善前</t>
        </is>
      </c>
      <c r="G1086" s="57" t="n">
        <v>45974</v>
      </c>
      <c r="H1086" t="inlineStr">
        <is>
          <t>视觉设备系列</t>
        </is>
      </c>
      <c r="I1086" t="inlineStr">
        <is>
          <t>7KK25</t>
        </is>
      </c>
      <c r="J1086" t="inlineStr">
        <is>
          <t>MATERIALS</t>
        </is>
      </c>
      <c r="K1086" t="inlineStr">
        <is>
          <t>Unplanned</t>
        </is>
      </c>
      <c r="L1086" t="inlineStr">
        <is>
          <t>HACKING STATION</t>
        </is>
      </c>
      <c r="M1086" t="inlineStr">
        <is>
          <t>上下料工位</t>
        </is>
      </c>
      <c r="N1086" t="inlineStr">
        <is>
          <t>MANUAL BRICK HANDLING</t>
        </is>
      </c>
      <c r="O1086" s="59" t="n">
        <v>45974.62291666667</v>
      </c>
      <c r="P1086" s="59" t="n">
        <v>45974.62909722222</v>
      </c>
      <c r="Q1086" s="60" t="n">
        <v>8.9</v>
      </c>
      <c r="R1086" s="60" t="n">
        <v>1.365</v>
      </c>
      <c r="S1086" t="inlineStr">
        <is>
          <t>团队模拟数据（基于公开单线数据派生）</t>
        </is>
      </c>
      <c r="T1086" t="inlineStr">
        <is>
          <t>SIM-v2.2-20260807-20260804</t>
        </is>
      </c>
      <c r="U1086" t="inlineStr">
        <is>
          <t>https://zenodo.org/records/17855209</t>
        </is>
      </c>
      <c r="V1086" t="inlineStr">
        <is>
          <t>LINE-S02-PRE-20251113</t>
        </is>
      </c>
      <c r="W1086" t="inlineStr">
        <is>
          <t>已关联</t>
        </is>
      </c>
      <c r="X1086" t="inlineStr">
        <is>
          <t>按班次口径判断</t>
        </is>
      </c>
      <c r="Z1086" t="inlineStr">
        <is>
          <t>否</t>
        </is>
      </c>
    </row>
    <row r="1087">
      <c r="A1087" t="inlineStr">
        <is>
          <t>SIM-STOP-01086</t>
        </is>
      </c>
      <c r="B1087" t="inlineStr">
        <is>
          <t>STOP-PRE-00362</t>
        </is>
      </c>
      <c r="C1087" t="inlineStr">
        <is>
          <t>LINE-S03-PRE-20251113</t>
        </is>
      </c>
      <c r="D1087" t="inlineStr">
        <is>
          <t>SHIFT-PRE-20251113</t>
        </is>
      </c>
      <c r="E1087" t="inlineStr">
        <is>
          <t>LINE-S03</t>
        </is>
      </c>
      <c r="F1087" t="inlineStr">
        <is>
          <t>改善前</t>
        </is>
      </c>
      <c r="G1087" s="57" t="n">
        <v>45974</v>
      </c>
      <c r="H1087" t="inlineStr">
        <is>
          <t>音频模组系列</t>
        </is>
      </c>
      <c r="I1087" t="inlineStr">
        <is>
          <t>7KK25</t>
        </is>
      </c>
      <c r="J1087" t="inlineStr">
        <is>
          <t>MATERIALS</t>
        </is>
      </c>
      <c r="K1087" t="inlineStr">
        <is>
          <t>Unplanned</t>
        </is>
      </c>
      <c r="L1087" t="inlineStr">
        <is>
          <t>HACKING STATION</t>
        </is>
      </c>
      <c r="M1087" t="inlineStr">
        <is>
          <t>上下料工位</t>
        </is>
      </c>
      <c r="N1087" t="inlineStr">
        <is>
          <t>MANUAL BRICK HANDLING</t>
        </is>
      </c>
      <c r="O1087" s="59" t="n">
        <v>45974.63680555556</v>
      </c>
      <c r="P1087" s="59" t="n">
        <v>45974.64166666667</v>
      </c>
      <c r="Q1087" s="60" t="n">
        <v>7</v>
      </c>
      <c r="R1087" s="60" t="n">
        <v>1.08</v>
      </c>
      <c r="S1087" t="inlineStr">
        <is>
          <t>团队模拟数据（基于公开单线数据派生）</t>
        </is>
      </c>
      <c r="T1087" t="inlineStr">
        <is>
          <t>SIM-v2.2-20260807-20260804</t>
        </is>
      </c>
      <c r="U1087" t="inlineStr">
        <is>
          <t>https://zenodo.org/records/17855209</t>
        </is>
      </c>
      <c r="V1087" t="inlineStr">
        <is>
          <t>LINE-S03-PRE-20251113</t>
        </is>
      </c>
      <c r="W1087" t="inlineStr">
        <is>
          <t>已关联</t>
        </is>
      </c>
      <c r="X1087" t="inlineStr">
        <is>
          <t>按班次口径判断</t>
        </is>
      </c>
      <c r="Z1087" t="inlineStr">
        <is>
          <t>否</t>
        </is>
      </c>
    </row>
    <row r="1088">
      <c r="A1088" t="inlineStr">
        <is>
          <t>SIM-STOP-01087</t>
        </is>
      </c>
      <c r="B1088" t="inlineStr">
        <is>
          <t>STOP-PRE-00363</t>
        </is>
      </c>
      <c r="C1088" t="inlineStr">
        <is>
          <t>LINE-S01-PRE-20251113</t>
        </is>
      </c>
      <c r="D1088" t="inlineStr">
        <is>
          <t>SHIFT-PRE-20251113</t>
        </is>
      </c>
      <c r="E1088" t="inlineStr">
        <is>
          <t>LINE-S01</t>
        </is>
      </c>
      <c r="F1088" t="inlineStr">
        <is>
          <t>改善前</t>
        </is>
      </c>
      <c r="G1088" s="57" t="n">
        <v>45974</v>
      </c>
      <c r="H1088" t="inlineStr">
        <is>
          <t>智能终端系列</t>
        </is>
      </c>
      <c r="I1088" t="inlineStr">
        <is>
          <t>7KK25</t>
        </is>
      </c>
      <c r="J1088" t="inlineStr">
        <is>
          <t>MATERIALS</t>
        </is>
      </c>
      <c r="K1088" t="inlineStr">
        <is>
          <t>Unplanned</t>
        </is>
      </c>
      <c r="L1088" t="inlineStr">
        <is>
          <t>HACKING STATION</t>
        </is>
      </c>
      <c r="M1088" t="inlineStr">
        <is>
          <t>上下料工位</t>
        </is>
      </c>
      <c r="N1088" t="inlineStr">
        <is>
          <t>MANUAL BRICK HANDLING</t>
        </is>
      </c>
      <c r="O1088" s="59" t="n">
        <v>45974.61805555555</v>
      </c>
      <c r="P1088" s="59" t="n">
        <v>45974.62541666667</v>
      </c>
      <c r="Q1088" s="60" t="n">
        <v>10.6</v>
      </c>
      <c r="R1088" s="60" t="n">
        <v>0.8722</v>
      </c>
      <c r="S1088" t="inlineStr">
        <is>
          <t>团队模拟数据（基于公开单线数据派生）</t>
        </is>
      </c>
      <c r="T1088" t="inlineStr">
        <is>
          <t>SIM-v2.2-20260807-20260804</t>
        </is>
      </c>
      <c r="U1088" t="inlineStr">
        <is>
          <t>https://zenodo.org/records/17855209</t>
        </is>
      </c>
      <c r="V1088" t="inlineStr">
        <is>
          <t>LINE-S01-PRE-20251113</t>
        </is>
      </c>
      <c r="W1088" t="inlineStr">
        <is>
          <t>已关联</t>
        </is>
      </c>
      <c r="X1088" t="inlineStr">
        <is>
          <t>按班次口径判断</t>
        </is>
      </c>
      <c r="Z1088" t="inlineStr">
        <is>
          <t>否</t>
        </is>
      </c>
    </row>
    <row r="1089">
      <c r="A1089" t="inlineStr">
        <is>
          <t>SIM-STOP-01088</t>
        </is>
      </c>
      <c r="B1089" t="inlineStr">
        <is>
          <t>STOP-PRE-00363</t>
        </is>
      </c>
      <c r="C1089" t="inlineStr">
        <is>
          <t>LINE-S02-PRE-20251113</t>
        </is>
      </c>
      <c r="D1089" t="inlineStr">
        <is>
          <t>SHIFT-PRE-20251113</t>
        </is>
      </c>
      <c r="E1089" t="inlineStr">
        <is>
          <t>LINE-S02</t>
        </is>
      </c>
      <c r="F1089" t="inlineStr">
        <is>
          <t>改善前</t>
        </is>
      </c>
      <c r="G1089" s="57" t="n">
        <v>45974</v>
      </c>
      <c r="H1089" t="inlineStr">
        <is>
          <t>视觉设备系列</t>
        </is>
      </c>
      <c r="I1089" t="inlineStr">
        <is>
          <t>7KK25</t>
        </is>
      </c>
      <c r="J1089" t="inlineStr">
        <is>
          <t>MATERIALS</t>
        </is>
      </c>
      <c r="K1089" t="inlineStr">
        <is>
          <t>Unplanned</t>
        </is>
      </c>
      <c r="L1089" t="inlineStr">
        <is>
          <t>HACKING STATION</t>
        </is>
      </c>
      <c r="M1089" t="inlineStr">
        <is>
          <t>上下料工位</t>
        </is>
      </c>
      <c r="N1089" t="inlineStr">
        <is>
          <t>MANUAL BRICK HANDLING</t>
        </is>
      </c>
      <c r="O1089" s="59" t="n">
        <v>45974.63194444445</v>
      </c>
      <c r="P1089" s="59" t="n">
        <v>45974.64395833333</v>
      </c>
      <c r="Q1089" s="60" t="n">
        <v>17.3</v>
      </c>
      <c r="R1089" s="60" t="n">
        <v>1.4175</v>
      </c>
      <c r="S1089" t="inlineStr">
        <is>
          <t>团队模拟数据（基于公开单线数据派生）</t>
        </is>
      </c>
      <c r="T1089" t="inlineStr">
        <is>
          <t>SIM-v2.2-20260807-20260804</t>
        </is>
      </c>
      <c r="U1089" t="inlineStr">
        <is>
          <t>https://zenodo.org/records/17855209</t>
        </is>
      </c>
      <c r="V1089" t="inlineStr">
        <is>
          <t>LINE-S02-PRE-20251113</t>
        </is>
      </c>
      <c r="W1089" t="inlineStr">
        <is>
          <t>已关联</t>
        </is>
      </c>
      <c r="X1089" t="inlineStr">
        <is>
          <t>按班次口径判断</t>
        </is>
      </c>
      <c r="Z1089" t="inlineStr">
        <is>
          <t>否</t>
        </is>
      </c>
    </row>
    <row r="1090">
      <c r="A1090" t="inlineStr">
        <is>
          <t>SIM-STOP-01089</t>
        </is>
      </c>
      <c r="B1090" t="inlineStr">
        <is>
          <t>STOP-PRE-00363</t>
        </is>
      </c>
      <c r="C1090" t="inlineStr">
        <is>
          <t>LINE-S03-PRE-20251113</t>
        </is>
      </c>
      <c r="D1090" t="inlineStr">
        <is>
          <t>SHIFT-PRE-20251113</t>
        </is>
      </c>
      <c r="E1090" t="inlineStr">
        <is>
          <t>LINE-S03</t>
        </is>
      </c>
      <c r="F1090" t="inlineStr">
        <is>
          <t>改善前</t>
        </is>
      </c>
      <c r="G1090" s="57" t="n">
        <v>45974</v>
      </c>
      <c r="H1090" t="inlineStr">
        <is>
          <t>音频模组系列</t>
        </is>
      </c>
      <c r="I1090" t="inlineStr">
        <is>
          <t>7KK25</t>
        </is>
      </c>
      <c r="J1090" t="inlineStr">
        <is>
          <t>MATERIALS</t>
        </is>
      </c>
      <c r="K1090" t="inlineStr">
        <is>
          <t>Unplanned</t>
        </is>
      </c>
      <c r="L1090" t="inlineStr">
        <is>
          <t>HACKING STATION</t>
        </is>
      </c>
      <c r="M1090" t="inlineStr">
        <is>
          <t>上下料工位</t>
        </is>
      </c>
      <c r="N1090" t="inlineStr">
        <is>
          <t>MANUAL BRICK HANDLING</t>
        </is>
      </c>
      <c r="O1090" s="59" t="n">
        <v>45974.64583333334</v>
      </c>
      <c r="P1090" s="59" t="n">
        <v>45974.65534722222</v>
      </c>
      <c r="Q1090" s="60" t="n">
        <v>13.7</v>
      </c>
      <c r="R1090" s="60" t="n">
        <v>1.1234</v>
      </c>
      <c r="S1090" t="inlineStr">
        <is>
          <t>团队模拟数据（基于公开单线数据派生）</t>
        </is>
      </c>
      <c r="T1090" t="inlineStr">
        <is>
          <t>SIM-v2.2-20260807-20260804</t>
        </is>
      </c>
      <c r="U1090" t="inlineStr">
        <is>
          <t>https://zenodo.org/records/17855209</t>
        </is>
      </c>
      <c r="V1090" t="inlineStr">
        <is>
          <t>LINE-S03-PRE-20251113</t>
        </is>
      </c>
      <c r="W1090" t="inlineStr">
        <is>
          <t>已关联</t>
        </is>
      </c>
      <c r="X1090" t="inlineStr">
        <is>
          <t>按班次口径判断</t>
        </is>
      </c>
      <c r="Z1090" t="inlineStr">
        <is>
          <t>否</t>
        </is>
      </c>
    </row>
    <row r="1091">
      <c r="A1091" t="inlineStr">
        <is>
          <t>SIM-STOP-01090</t>
        </is>
      </c>
      <c r="B1091" t="inlineStr">
        <is>
          <t>STOP-PRE-00364</t>
        </is>
      </c>
      <c r="C1091" t="inlineStr">
        <is>
          <t>LINE-S01-PRE-20251113</t>
        </is>
      </c>
      <c r="D1091" t="inlineStr">
        <is>
          <t>SHIFT-PRE-20251113</t>
        </is>
      </c>
      <c r="E1091" t="inlineStr">
        <is>
          <t>LINE-S01</t>
        </is>
      </c>
      <c r="F1091" t="inlineStr">
        <is>
          <t>改善前</t>
        </is>
      </c>
      <c r="G1091" s="57" t="n">
        <v>45974</v>
      </c>
      <c r="H1091" t="inlineStr">
        <is>
          <t>智能终端系列</t>
        </is>
      </c>
      <c r="I1091" t="inlineStr">
        <is>
          <t>7KK25</t>
        </is>
      </c>
      <c r="J1091" t="inlineStr">
        <is>
          <t>MATERIALS</t>
        </is>
      </c>
      <c r="K1091" t="inlineStr">
        <is>
          <t>Unplanned</t>
        </is>
      </c>
      <c r="L1091" t="inlineStr">
        <is>
          <t>HACKING STATION</t>
        </is>
      </c>
      <c r="M1091" t="inlineStr">
        <is>
          <t>上下料工位</t>
        </is>
      </c>
      <c r="N1091" t="inlineStr">
        <is>
          <t>MANUAL BRICK HANDLING</t>
        </is>
      </c>
      <c r="O1091" s="59" t="n">
        <v>45974.6625</v>
      </c>
      <c r="P1091" s="59" t="n">
        <v>45974.67</v>
      </c>
      <c r="Q1091" s="60" t="n">
        <v>10.8</v>
      </c>
      <c r="R1091" s="60" t="n">
        <v>0.9065</v>
      </c>
      <c r="S1091" t="inlineStr">
        <is>
          <t>团队模拟数据（基于公开单线数据派生）</t>
        </is>
      </c>
      <c r="T1091" t="inlineStr">
        <is>
          <t>SIM-v2.2-20260807-20260804</t>
        </is>
      </c>
      <c r="U1091" t="inlineStr">
        <is>
          <t>https://zenodo.org/records/17855209</t>
        </is>
      </c>
      <c r="V1091" t="inlineStr">
        <is>
          <t>LINE-S01-PRE-20251113</t>
        </is>
      </c>
      <c r="W1091" t="inlineStr">
        <is>
          <t>已关联</t>
        </is>
      </c>
      <c r="X1091" t="inlineStr">
        <is>
          <t>按班次口径判断</t>
        </is>
      </c>
      <c r="Z1091" t="inlineStr">
        <is>
          <t>否</t>
        </is>
      </c>
    </row>
    <row r="1092">
      <c r="A1092" t="inlineStr">
        <is>
          <t>SIM-STOP-01091</t>
        </is>
      </c>
      <c r="B1092" t="inlineStr">
        <is>
          <t>STOP-PRE-00364</t>
        </is>
      </c>
      <c r="C1092" t="inlineStr">
        <is>
          <t>LINE-S02-PRE-20251113</t>
        </is>
      </c>
      <c r="D1092" t="inlineStr">
        <is>
          <t>SHIFT-PRE-20251113</t>
        </is>
      </c>
      <c r="E1092" t="inlineStr">
        <is>
          <t>LINE-S02</t>
        </is>
      </c>
      <c r="F1092" t="inlineStr">
        <is>
          <t>改善前</t>
        </is>
      </c>
      <c r="G1092" s="57" t="n">
        <v>45974</v>
      </c>
      <c r="H1092" t="inlineStr">
        <is>
          <t>视觉设备系列</t>
        </is>
      </c>
      <c r="I1092" t="inlineStr">
        <is>
          <t>7KK25</t>
        </is>
      </c>
      <c r="J1092" t="inlineStr">
        <is>
          <t>MATERIALS</t>
        </is>
      </c>
      <c r="K1092" t="inlineStr">
        <is>
          <t>Unplanned</t>
        </is>
      </c>
      <c r="L1092" t="inlineStr">
        <is>
          <t>HACKING STATION</t>
        </is>
      </c>
      <c r="M1092" t="inlineStr">
        <is>
          <t>上下料工位</t>
        </is>
      </c>
      <c r="N1092" t="inlineStr">
        <is>
          <t>MANUAL BRICK HANDLING</t>
        </is>
      </c>
      <c r="O1092" s="59" t="n">
        <v>45974.67638888889</v>
      </c>
      <c r="P1092" s="59" t="n">
        <v>45974.68736111111</v>
      </c>
      <c r="Q1092" s="60" t="n">
        <v>15.8</v>
      </c>
      <c r="R1092" s="60" t="n">
        <v>1.3275</v>
      </c>
      <c r="S1092" t="inlineStr">
        <is>
          <t>团队模拟数据（基于公开单线数据派生）</t>
        </is>
      </c>
      <c r="T1092" t="inlineStr">
        <is>
          <t>SIM-v2.2-20260807-20260804</t>
        </is>
      </c>
      <c r="U1092" t="inlineStr">
        <is>
          <t>https://zenodo.org/records/17855209</t>
        </is>
      </c>
      <c r="V1092" t="inlineStr">
        <is>
          <t>LINE-S02-PRE-20251113</t>
        </is>
      </c>
      <c r="W1092" t="inlineStr">
        <is>
          <t>已关联</t>
        </is>
      </c>
      <c r="X1092" t="inlineStr">
        <is>
          <t>按班次口径判断</t>
        </is>
      </c>
      <c r="Z1092" t="inlineStr">
        <is>
          <t>否</t>
        </is>
      </c>
    </row>
    <row r="1093">
      <c r="A1093" t="inlineStr">
        <is>
          <t>SIM-STOP-01092</t>
        </is>
      </c>
      <c r="B1093" t="inlineStr">
        <is>
          <t>STOP-PRE-00364</t>
        </is>
      </c>
      <c r="C1093" t="inlineStr">
        <is>
          <t>LINE-S03-PRE-20251113</t>
        </is>
      </c>
      <c r="D1093" t="inlineStr">
        <is>
          <t>SHIFT-PRE-20251113</t>
        </is>
      </c>
      <c r="E1093" t="inlineStr">
        <is>
          <t>LINE-S03</t>
        </is>
      </c>
      <c r="F1093" t="inlineStr">
        <is>
          <t>改善前</t>
        </is>
      </c>
      <c r="G1093" s="57" t="n">
        <v>45974</v>
      </c>
      <c r="H1093" t="inlineStr">
        <is>
          <t>音频模组系列</t>
        </is>
      </c>
      <c r="I1093" t="inlineStr">
        <is>
          <t>7KK25</t>
        </is>
      </c>
      <c r="J1093" t="inlineStr">
        <is>
          <t>MATERIALS</t>
        </is>
      </c>
      <c r="K1093" t="inlineStr">
        <is>
          <t>Unplanned</t>
        </is>
      </c>
      <c r="L1093" t="inlineStr">
        <is>
          <t>HACKING STATION</t>
        </is>
      </c>
      <c r="M1093" t="inlineStr">
        <is>
          <t>上下料工位</t>
        </is>
      </c>
      <c r="N1093" t="inlineStr">
        <is>
          <t>MANUAL BRICK HANDLING</t>
        </is>
      </c>
      <c r="O1093" s="59" t="n">
        <v>45974.69027777778</v>
      </c>
      <c r="P1093" s="59" t="n">
        <v>45974.69993055556</v>
      </c>
      <c r="Q1093" s="60" t="n">
        <v>13.9</v>
      </c>
      <c r="R1093" s="60" t="n">
        <v>1.1669</v>
      </c>
      <c r="S1093" t="inlineStr">
        <is>
          <t>团队模拟数据（基于公开单线数据派生）</t>
        </is>
      </c>
      <c r="T1093" t="inlineStr">
        <is>
          <t>SIM-v2.2-20260807-20260804</t>
        </is>
      </c>
      <c r="U1093" t="inlineStr">
        <is>
          <t>https://zenodo.org/records/17855209</t>
        </is>
      </c>
      <c r="V1093" t="inlineStr">
        <is>
          <t>LINE-S03-PRE-20251113</t>
        </is>
      </c>
      <c r="W1093" t="inlineStr">
        <is>
          <t>已关联</t>
        </is>
      </c>
      <c r="X1093" t="inlineStr">
        <is>
          <t>按班次口径判断</t>
        </is>
      </c>
      <c r="Z1093" t="inlineStr">
        <is>
          <t>否</t>
        </is>
      </c>
    </row>
    <row r="1094">
      <c r="A1094" t="inlineStr">
        <is>
          <t>SIM-STOP-01093</t>
        </is>
      </c>
      <c r="B1094" t="inlineStr">
        <is>
          <t>STOP-PRE-00365</t>
        </is>
      </c>
      <c r="C1094" t="inlineStr">
        <is>
          <t>LINE-S01-PRE-20251113</t>
        </is>
      </c>
      <c r="D1094" t="inlineStr">
        <is>
          <t>SHIFT-PRE-20251113</t>
        </is>
      </c>
      <c r="E1094" t="inlineStr">
        <is>
          <t>LINE-S01</t>
        </is>
      </c>
      <c r="F1094" t="inlineStr">
        <is>
          <t>改善前</t>
        </is>
      </c>
      <c r="G1094" s="57" t="n">
        <v>45974</v>
      </c>
      <c r="H1094" t="inlineStr">
        <is>
          <t>智能终端系列</t>
        </is>
      </c>
      <c r="I1094" t="inlineStr">
        <is>
          <t>7KK25</t>
        </is>
      </c>
      <c r="J1094" t="inlineStr">
        <is>
          <t>MATERIALS</t>
        </is>
      </c>
      <c r="K1094" t="inlineStr">
        <is>
          <t>Unplanned</t>
        </is>
      </c>
      <c r="L1094" t="inlineStr">
        <is>
          <t>HACKING STATION</t>
        </is>
      </c>
      <c r="M1094" t="inlineStr">
        <is>
          <t>上下料工位</t>
        </is>
      </c>
      <c r="N1094" t="inlineStr">
        <is>
          <t>MANUAL BRICK HANDLING</t>
        </is>
      </c>
      <c r="O1094" s="59" t="n">
        <v>45974.69375</v>
      </c>
      <c r="P1094" s="59" t="n">
        <v>45974.70340277778</v>
      </c>
      <c r="Q1094" s="60" t="n">
        <v>13.9</v>
      </c>
      <c r="R1094" s="60" t="n">
        <v>0.8477</v>
      </c>
      <c r="S1094" t="inlineStr">
        <is>
          <t>团队模拟数据（基于公开单线数据派生）</t>
        </is>
      </c>
      <c r="T1094" t="inlineStr">
        <is>
          <t>SIM-v2.2-20260807-20260804</t>
        </is>
      </c>
      <c r="U1094" t="inlineStr">
        <is>
          <t>https://zenodo.org/records/17855209</t>
        </is>
      </c>
      <c r="V1094" t="inlineStr">
        <is>
          <t>LINE-S01-PRE-20251113</t>
        </is>
      </c>
      <c r="W1094" t="inlineStr">
        <is>
          <t>已关联</t>
        </is>
      </c>
      <c r="X1094" t="inlineStr">
        <is>
          <t>按班次口径判断</t>
        </is>
      </c>
      <c r="Z1094" t="inlineStr">
        <is>
          <t>否</t>
        </is>
      </c>
    </row>
    <row r="1095">
      <c r="A1095" t="inlineStr">
        <is>
          <t>SIM-STOP-01094</t>
        </is>
      </c>
      <c r="B1095" t="inlineStr">
        <is>
          <t>STOP-PRE-00365</t>
        </is>
      </c>
      <c r="C1095" t="inlineStr">
        <is>
          <t>LINE-S02-PRE-20251113</t>
        </is>
      </c>
      <c r="D1095" t="inlineStr">
        <is>
          <t>SHIFT-PRE-20251113</t>
        </is>
      </c>
      <c r="E1095" t="inlineStr">
        <is>
          <t>LINE-S02</t>
        </is>
      </c>
      <c r="F1095" t="inlineStr">
        <is>
          <t>改善前</t>
        </is>
      </c>
      <c r="G1095" s="57" t="n">
        <v>45974</v>
      </c>
      <c r="H1095" t="inlineStr">
        <is>
          <t>视觉设备系列</t>
        </is>
      </c>
      <c r="I1095" t="inlineStr">
        <is>
          <t>7KK25</t>
        </is>
      </c>
      <c r="J1095" t="inlineStr">
        <is>
          <t>MATERIALS</t>
        </is>
      </c>
      <c r="K1095" t="inlineStr">
        <is>
          <t>Unplanned</t>
        </is>
      </c>
      <c r="L1095" t="inlineStr">
        <is>
          <t>HACKING STATION</t>
        </is>
      </c>
      <c r="M1095" t="inlineStr">
        <is>
          <t>上下料工位</t>
        </is>
      </c>
      <c r="N1095" t="inlineStr">
        <is>
          <t>MANUAL BRICK HANDLING</t>
        </is>
      </c>
      <c r="O1095" s="59" t="n">
        <v>45974.70763888889</v>
      </c>
      <c r="P1095" s="59" t="n">
        <v>45974.72333333334</v>
      </c>
      <c r="Q1095" s="60" t="n">
        <v>22.6</v>
      </c>
      <c r="R1095" s="60" t="n">
        <v>1.38</v>
      </c>
      <c r="S1095" t="inlineStr">
        <is>
          <t>团队模拟数据（基于公开单线数据派生）</t>
        </is>
      </c>
      <c r="T1095" t="inlineStr">
        <is>
          <t>SIM-v2.2-20260807-20260804</t>
        </is>
      </c>
      <c r="U1095" t="inlineStr">
        <is>
          <t>https://zenodo.org/records/17855209</t>
        </is>
      </c>
      <c r="V1095" t="inlineStr">
        <is>
          <t>LINE-S02-PRE-20251113</t>
        </is>
      </c>
      <c r="W1095" t="inlineStr">
        <is>
          <t>已关联</t>
        </is>
      </c>
      <c r="X1095" t="inlineStr">
        <is>
          <t>按班次口径判断</t>
        </is>
      </c>
      <c r="Z1095" t="inlineStr">
        <is>
          <t>否</t>
        </is>
      </c>
    </row>
    <row r="1096">
      <c r="A1096" t="inlineStr">
        <is>
          <t>SIM-STOP-01095</t>
        </is>
      </c>
      <c r="B1096" t="inlineStr">
        <is>
          <t>STOP-PRE-00365</t>
        </is>
      </c>
      <c r="C1096" t="inlineStr">
        <is>
          <t>LINE-S03-PRE-20251113</t>
        </is>
      </c>
      <c r="D1096" t="inlineStr">
        <is>
          <t>SHIFT-PRE-20251113</t>
        </is>
      </c>
      <c r="E1096" t="inlineStr">
        <is>
          <t>LINE-S03</t>
        </is>
      </c>
      <c r="F1096" t="inlineStr">
        <is>
          <t>改善前</t>
        </is>
      </c>
      <c r="G1096" s="57" t="n">
        <v>45974</v>
      </c>
      <c r="H1096" t="inlineStr">
        <is>
          <t>音频模组系列</t>
        </is>
      </c>
      <c r="I1096" t="inlineStr">
        <is>
          <t>7KK25</t>
        </is>
      </c>
      <c r="J1096" t="inlineStr">
        <is>
          <t>MATERIALS</t>
        </is>
      </c>
      <c r="K1096" t="inlineStr">
        <is>
          <t>Unplanned</t>
        </is>
      </c>
      <c r="L1096" t="inlineStr">
        <is>
          <t>HACKING STATION</t>
        </is>
      </c>
      <c r="M1096" t="inlineStr">
        <is>
          <t>上下料工位</t>
        </is>
      </c>
      <c r="N1096" t="inlineStr">
        <is>
          <t>MANUAL BRICK HANDLING</t>
        </is>
      </c>
      <c r="O1096" s="59" t="n">
        <v>45974.72152777778</v>
      </c>
      <c r="P1096" s="59" t="n">
        <v>45974.73395833333</v>
      </c>
      <c r="Q1096" s="60" t="n">
        <v>17.9</v>
      </c>
      <c r="R1096" s="60" t="n">
        <v>1.0924</v>
      </c>
      <c r="S1096" t="inlineStr">
        <is>
          <t>团队模拟数据（基于公开单线数据派生）</t>
        </is>
      </c>
      <c r="T1096" t="inlineStr">
        <is>
          <t>SIM-v2.2-20260807-20260804</t>
        </is>
      </c>
      <c r="U1096" t="inlineStr">
        <is>
          <t>https://zenodo.org/records/17855209</t>
        </is>
      </c>
      <c r="V1096" t="inlineStr">
        <is>
          <t>LINE-S03-PRE-20251113</t>
        </is>
      </c>
      <c r="W1096" t="inlineStr">
        <is>
          <t>已关联</t>
        </is>
      </c>
      <c r="X1096" t="inlineStr">
        <is>
          <t>按班次口径判断</t>
        </is>
      </c>
      <c r="Z1096" t="inlineStr">
        <is>
          <t>否</t>
        </is>
      </c>
    </row>
    <row r="1097">
      <c r="A1097" t="inlineStr">
        <is>
          <t>SIM-STOP-01096</t>
        </is>
      </c>
      <c r="B1097" t="inlineStr">
        <is>
          <t>STOP-PRE-00366</t>
        </is>
      </c>
      <c r="C1097" t="inlineStr">
        <is>
          <t>LINE-S01-PRE-20251113</t>
        </is>
      </c>
      <c r="D1097" t="inlineStr">
        <is>
          <t>SHIFT-PRE-20251113</t>
        </is>
      </c>
      <c r="E1097" t="inlineStr">
        <is>
          <t>LINE-S01</t>
        </is>
      </c>
      <c r="F1097" t="inlineStr">
        <is>
          <t>改善前</t>
        </is>
      </c>
      <c r="G1097" s="57" t="n">
        <v>45974</v>
      </c>
      <c r="H1097" t="inlineStr">
        <is>
          <t>智能终端系列</t>
        </is>
      </c>
      <c r="I1097" t="inlineStr">
        <is>
          <t>7KK25</t>
        </is>
      </c>
      <c r="J1097" t="inlineStr">
        <is>
          <t>MATERIALS</t>
        </is>
      </c>
      <c r="K1097" t="inlineStr">
        <is>
          <t>Unplanned</t>
        </is>
      </c>
      <c r="L1097" t="inlineStr">
        <is>
          <t>HACKING STATION</t>
        </is>
      </c>
      <c r="M1097" t="inlineStr">
        <is>
          <t>上下料工位</t>
        </is>
      </c>
      <c r="N1097" t="inlineStr">
        <is>
          <t>MANUAL BRICK HANDLING</t>
        </is>
      </c>
      <c r="O1097" s="59" t="n">
        <v>45974.71180555555</v>
      </c>
      <c r="P1097" s="59" t="n">
        <v>45974.72645833333</v>
      </c>
      <c r="Q1097" s="60" t="n">
        <v>21.1</v>
      </c>
      <c r="R1097" s="60" t="n">
        <v>0.882</v>
      </c>
      <c r="S1097" t="inlineStr">
        <is>
          <t>团队模拟数据（基于公开单线数据派生）</t>
        </is>
      </c>
      <c r="T1097" t="inlineStr">
        <is>
          <t>SIM-v2.2-20260807-20260804</t>
        </is>
      </c>
      <c r="U1097" t="inlineStr">
        <is>
          <t>https://zenodo.org/records/17855209</t>
        </is>
      </c>
      <c r="V1097" t="inlineStr">
        <is>
          <t>LINE-S01-PRE-20251113</t>
        </is>
      </c>
      <c r="W1097" t="inlineStr">
        <is>
          <t>已关联</t>
        </is>
      </c>
      <c r="X1097" t="inlineStr">
        <is>
          <t>按班次口径判断</t>
        </is>
      </c>
      <c r="Z1097" t="inlineStr">
        <is>
          <t>否</t>
        </is>
      </c>
    </row>
    <row r="1098">
      <c r="A1098" t="inlineStr">
        <is>
          <t>SIM-STOP-01097</t>
        </is>
      </c>
      <c r="B1098" t="inlineStr">
        <is>
          <t>STOP-PRE-00366</t>
        </is>
      </c>
      <c r="C1098" t="inlineStr">
        <is>
          <t>LINE-S02-PRE-20251113</t>
        </is>
      </c>
      <c r="D1098" t="inlineStr">
        <is>
          <t>SHIFT-PRE-20251113</t>
        </is>
      </c>
      <c r="E1098" t="inlineStr">
        <is>
          <t>LINE-S02</t>
        </is>
      </c>
      <c r="F1098" t="inlineStr">
        <is>
          <t>改善前</t>
        </is>
      </c>
      <c r="G1098" s="57" t="n">
        <v>45974</v>
      </c>
      <c r="H1098" t="inlineStr">
        <is>
          <t>视觉设备系列</t>
        </is>
      </c>
      <c r="I1098" t="inlineStr">
        <is>
          <t>7KK25</t>
        </is>
      </c>
      <c r="J1098" t="inlineStr">
        <is>
          <t>MATERIALS</t>
        </is>
      </c>
      <c r="K1098" t="inlineStr">
        <is>
          <t>Unplanned</t>
        </is>
      </c>
      <c r="L1098" t="inlineStr">
        <is>
          <t>HACKING STATION</t>
        </is>
      </c>
      <c r="M1098" t="inlineStr">
        <is>
          <t>上下料工位</t>
        </is>
      </c>
      <c r="N1098" t="inlineStr">
        <is>
          <t>MANUAL BRICK HANDLING</t>
        </is>
      </c>
      <c r="O1098" s="59" t="n">
        <v>45974.72569444445</v>
      </c>
      <c r="P1098" s="59" t="n">
        <v>45974.74708333334</v>
      </c>
      <c r="Q1098" s="60" t="n">
        <v>30.8</v>
      </c>
      <c r="R1098" s="60" t="n">
        <v>1.29</v>
      </c>
      <c r="S1098" t="inlineStr">
        <is>
          <t>团队模拟数据（基于公开单线数据派生）</t>
        </is>
      </c>
      <c r="T1098" t="inlineStr">
        <is>
          <t>SIM-v2.2-20260807-20260804</t>
        </is>
      </c>
      <c r="U1098" t="inlineStr">
        <is>
          <t>https://zenodo.org/records/17855209</t>
        </is>
      </c>
      <c r="V1098" t="inlineStr">
        <is>
          <t>LINE-S02-PRE-20251113</t>
        </is>
      </c>
      <c r="W1098" t="inlineStr">
        <is>
          <t>已关联</t>
        </is>
      </c>
      <c r="X1098" t="inlineStr">
        <is>
          <t>按班次口径判断</t>
        </is>
      </c>
      <c r="Z1098" t="inlineStr">
        <is>
          <t>否</t>
        </is>
      </c>
    </row>
    <row r="1099">
      <c r="A1099" t="inlineStr">
        <is>
          <t>SIM-STOP-01098</t>
        </is>
      </c>
      <c r="B1099" t="inlineStr">
        <is>
          <t>STOP-PRE-00366</t>
        </is>
      </c>
      <c r="C1099" t="inlineStr">
        <is>
          <t>LINE-S03-PRE-20251113</t>
        </is>
      </c>
      <c r="D1099" t="inlineStr">
        <is>
          <t>SHIFT-PRE-20251113</t>
        </is>
      </c>
      <c r="E1099" t="inlineStr">
        <is>
          <t>LINE-S03</t>
        </is>
      </c>
      <c r="F1099" t="inlineStr">
        <is>
          <t>改善前</t>
        </is>
      </c>
      <c r="G1099" s="57" t="n">
        <v>45974</v>
      </c>
      <c r="H1099" t="inlineStr">
        <is>
          <t>音频模组系列</t>
        </is>
      </c>
      <c r="I1099" t="inlineStr">
        <is>
          <t>7KK25</t>
        </is>
      </c>
      <c r="J1099" t="inlineStr">
        <is>
          <t>MATERIALS</t>
        </is>
      </c>
      <c r="K1099" t="inlineStr">
        <is>
          <t>Unplanned</t>
        </is>
      </c>
      <c r="L1099" t="inlineStr">
        <is>
          <t>HACKING STATION</t>
        </is>
      </c>
      <c r="M1099" t="inlineStr">
        <is>
          <t>上下料工位</t>
        </is>
      </c>
      <c r="N1099" t="inlineStr">
        <is>
          <t>MANUAL BRICK HANDLING</t>
        </is>
      </c>
      <c r="O1099" s="59" t="n">
        <v>45974.73958333334</v>
      </c>
      <c r="P1099" s="59" t="n">
        <v>45974.75840277778</v>
      </c>
      <c r="Q1099" s="60" t="n">
        <v>27.1</v>
      </c>
      <c r="R1099" s="60" t="n">
        <v>1.1358</v>
      </c>
      <c r="S1099" t="inlineStr">
        <is>
          <t>团队模拟数据（基于公开单线数据派生）</t>
        </is>
      </c>
      <c r="T1099" t="inlineStr">
        <is>
          <t>SIM-v2.2-20260807-20260804</t>
        </is>
      </c>
      <c r="U1099" t="inlineStr">
        <is>
          <t>https://zenodo.org/records/17855209</t>
        </is>
      </c>
      <c r="V1099" t="inlineStr">
        <is>
          <t>LINE-S03-PRE-20251113</t>
        </is>
      </c>
      <c r="W1099" t="inlineStr">
        <is>
          <t>已关联</t>
        </is>
      </c>
      <c r="X1099" t="inlineStr">
        <is>
          <t>按班次口径判断</t>
        </is>
      </c>
      <c r="Z1099" t="inlineStr">
        <is>
          <t>否</t>
        </is>
      </c>
    </row>
    <row r="1100">
      <c r="A1100" t="inlineStr">
        <is>
          <t>SIM-STOP-01099</t>
        </is>
      </c>
      <c r="B1100" t="inlineStr">
        <is>
          <t>STOP-PRE-00367</t>
        </is>
      </c>
      <c r="C1100" t="inlineStr">
        <is>
          <t>LINE-S01-PRE-20251113</t>
        </is>
      </c>
      <c r="D1100" t="inlineStr">
        <is>
          <t>SHIFT-PRE-20251113</t>
        </is>
      </c>
      <c r="E1100" t="inlineStr">
        <is>
          <t>LINE-S01</t>
        </is>
      </c>
      <c r="F1100" t="inlineStr">
        <is>
          <t>改善前</t>
        </is>
      </c>
      <c r="G1100" s="57" t="n">
        <v>45974</v>
      </c>
      <c r="H1100" t="inlineStr">
        <is>
          <t>智能终端系列</t>
        </is>
      </c>
      <c r="I1100" t="inlineStr">
        <is>
          <t>7KK25</t>
        </is>
      </c>
      <c r="J1100" t="inlineStr">
        <is>
          <t>MATERIALS</t>
        </is>
      </c>
      <c r="K1100" t="inlineStr">
        <is>
          <t>Unplanned</t>
        </is>
      </c>
      <c r="L1100" t="inlineStr">
        <is>
          <t>HACKING STATION</t>
        </is>
      </c>
      <c r="M1100" t="inlineStr">
        <is>
          <t>上下料工位</t>
        </is>
      </c>
      <c r="N1100" t="inlineStr">
        <is>
          <t>MANUAL BRICK HANDLING</t>
        </is>
      </c>
      <c r="O1100" s="59" t="n">
        <v>45974.75208333333</v>
      </c>
      <c r="P1100" s="59" t="n">
        <v>45974.764375</v>
      </c>
      <c r="Q1100" s="60" t="n">
        <v>17.7</v>
      </c>
      <c r="R1100" s="60" t="n">
        <v>0.9163</v>
      </c>
      <c r="S1100" t="inlineStr">
        <is>
          <t>团队模拟数据（基于公开单线数据派生）</t>
        </is>
      </c>
      <c r="T1100" t="inlineStr">
        <is>
          <t>SIM-v2.2-20260807-20260804</t>
        </is>
      </c>
      <c r="U1100" t="inlineStr">
        <is>
          <t>https://zenodo.org/records/17855209</t>
        </is>
      </c>
      <c r="V1100" t="inlineStr">
        <is>
          <t>LINE-S01-PRE-20251113</t>
        </is>
      </c>
      <c r="W1100" t="inlineStr">
        <is>
          <t>已关联</t>
        </is>
      </c>
      <c r="X1100" t="inlineStr">
        <is>
          <t>按班次口径判断</t>
        </is>
      </c>
      <c r="Z1100" t="inlineStr">
        <is>
          <t>否</t>
        </is>
      </c>
    </row>
    <row r="1101">
      <c r="A1101" t="inlineStr">
        <is>
          <t>SIM-STOP-01100</t>
        </is>
      </c>
      <c r="B1101" t="inlineStr">
        <is>
          <t>STOP-PRE-00367</t>
        </is>
      </c>
      <c r="C1101" t="inlineStr">
        <is>
          <t>LINE-S02-PRE-20251113</t>
        </is>
      </c>
      <c r="D1101" t="inlineStr">
        <is>
          <t>SHIFT-PRE-20251113</t>
        </is>
      </c>
      <c r="E1101" t="inlineStr">
        <is>
          <t>LINE-S02</t>
        </is>
      </c>
      <c r="F1101" t="inlineStr">
        <is>
          <t>改善前</t>
        </is>
      </c>
      <c r="G1101" s="57" t="n">
        <v>45974</v>
      </c>
      <c r="H1101" t="inlineStr">
        <is>
          <t>视觉设备系列</t>
        </is>
      </c>
      <c r="I1101" t="inlineStr">
        <is>
          <t>7KK25</t>
        </is>
      </c>
      <c r="J1101" t="inlineStr">
        <is>
          <t>MATERIALS</t>
        </is>
      </c>
      <c r="K1101" t="inlineStr">
        <is>
          <t>Unplanned</t>
        </is>
      </c>
      <c r="L1101" t="inlineStr">
        <is>
          <t>HACKING STATION</t>
        </is>
      </c>
      <c r="M1101" t="inlineStr">
        <is>
          <t>上下料工位</t>
        </is>
      </c>
      <c r="N1101" t="inlineStr">
        <is>
          <t>MANUAL BRICK HANDLING</t>
        </is>
      </c>
      <c r="O1101" s="59" t="n">
        <v>45974.76597222222</v>
      </c>
      <c r="P1101" s="59" t="n">
        <v>45974.78395833333</v>
      </c>
      <c r="Q1101" s="60" t="n">
        <v>25.9</v>
      </c>
      <c r="R1101" s="60" t="n">
        <v>1.3425</v>
      </c>
      <c r="S1101" t="inlineStr">
        <is>
          <t>团队模拟数据（基于公开单线数据派生）</t>
        </is>
      </c>
      <c r="T1101" t="inlineStr">
        <is>
          <t>SIM-v2.2-20260807-20260804</t>
        </is>
      </c>
      <c r="U1101" t="inlineStr">
        <is>
          <t>https://zenodo.org/records/17855209</t>
        </is>
      </c>
      <c r="V1101" t="inlineStr">
        <is>
          <t>LINE-S02-PRE-20251113</t>
        </is>
      </c>
      <c r="W1101" t="inlineStr">
        <is>
          <t>已关联</t>
        </is>
      </c>
      <c r="X1101" t="inlineStr">
        <is>
          <t>按班次口径判断</t>
        </is>
      </c>
      <c r="Z1101" t="inlineStr">
        <is>
          <t>否</t>
        </is>
      </c>
    </row>
    <row r="1102">
      <c r="A1102" t="inlineStr">
        <is>
          <t>SIM-STOP-01101</t>
        </is>
      </c>
      <c r="B1102" t="inlineStr">
        <is>
          <t>STOP-PRE-00367</t>
        </is>
      </c>
      <c r="C1102" t="inlineStr">
        <is>
          <t>LINE-S03-PRE-20251113</t>
        </is>
      </c>
      <c r="D1102" t="inlineStr">
        <is>
          <t>SHIFT-PRE-20251113</t>
        </is>
      </c>
      <c r="E1102" t="inlineStr">
        <is>
          <t>LINE-S03</t>
        </is>
      </c>
      <c r="F1102" t="inlineStr">
        <is>
          <t>改善前</t>
        </is>
      </c>
      <c r="G1102" s="57" t="n">
        <v>45974</v>
      </c>
      <c r="H1102" t="inlineStr">
        <is>
          <t>音频模组系列</t>
        </is>
      </c>
      <c r="I1102" t="inlineStr">
        <is>
          <t>7KK25</t>
        </is>
      </c>
      <c r="J1102" t="inlineStr">
        <is>
          <t>MATERIALS</t>
        </is>
      </c>
      <c r="K1102" t="inlineStr">
        <is>
          <t>Unplanned</t>
        </is>
      </c>
      <c r="L1102" t="inlineStr">
        <is>
          <t>HACKING STATION</t>
        </is>
      </c>
      <c r="M1102" t="inlineStr">
        <is>
          <t>上下料工位</t>
        </is>
      </c>
      <c r="N1102" t="inlineStr">
        <is>
          <t>MANUAL BRICK HANDLING</t>
        </is>
      </c>
      <c r="O1102" s="59" t="n">
        <v>45974.77986111111</v>
      </c>
      <c r="P1102" s="59" t="n">
        <v>45974.79409722222</v>
      </c>
      <c r="Q1102" s="60" t="n">
        <v>20.5</v>
      </c>
      <c r="R1102" s="60" t="n">
        <v>1.0613</v>
      </c>
      <c r="S1102" t="inlineStr">
        <is>
          <t>团队模拟数据（基于公开单线数据派生）</t>
        </is>
      </c>
      <c r="T1102" t="inlineStr">
        <is>
          <t>SIM-v2.2-20260807-20260804</t>
        </is>
      </c>
      <c r="U1102" t="inlineStr">
        <is>
          <t>https://zenodo.org/records/17855209</t>
        </is>
      </c>
      <c r="V1102" t="inlineStr">
        <is>
          <t>LINE-S03-PRE-20251113</t>
        </is>
      </c>
      <c r="W1102" t="inlineStr">
        <is>
          <t>已关联</t>
        </is>
      </c>
      <c r="X1102" t="inlineStr">
        <is>
          <t>按班次口径判断</t>
        </is>
      </c>
      <c r="Z1102" t="inlineStr">
        <is>
          <t>否</t>
        </is>
      </c>
    </row>
    <row r="1103">
      <c r="A1103" t="inlineStr">
        <is>
          <t>SIM-STOP-01102</t>
        </is>
      </c>
      <c r="B1103" t="inlineStr">
        <is>
          <t>STOP-PRE-00368</t>
        </is>
      </c>
      <c r="C1103" t="inlineStr">
        <is>
          <t>LINE-S01-PRE-20251113</t>
        </is>
      </c>
      <c r="D1103" t="inlineStr">
        <is>
          <t>SHIFT-PRE-20251113</t>
        </is>
      </c>
      <c r="E1103" t="inlineStr">
        <is>
          <t>LINE-S01</t>
        </is>
      </c>
      <c r="F1103" t="inlineStr">
        <is>
          <t>改善前</t>
        </is>
      </c>
      <c r="G1103" s="57" t="n">
        <v>45974</v>
      </c>
      <c r="H1103" t="inlineStr">
        <is>
          <t>智能终端系列</t>
        </is>
      </c>
      <c r="I1103" t="inlineStr">
        <is>
          <t>9KK25</t>
        </is>
      </c>
      <c r="J1103" t="inlineStr">
        <is>
          <t>SETUPS-CHANGEOVERS</t>
        </is>
      </c>
      <c r="K1103" t="inlineStr">
        <is>
          <t>Planned - Included in OEE</t>
        </is>
      </c>
      <c r="L1103" t="inlineStr">
        <is>
          <t>EXTRUDER PRESS</t>
        </is>
      </c>
      <c r="M1103" t="inlineStr">
        <is>
          <t>主加工工位</t>
        </is>
      </c>
      <c r="N1103" t="inlineStr">
        <is>
          <t>MATERIAL CHANGEOVER</t>
        </is>
      </c>
      <c r="O1103" s="59" t="n">
        <v>45974.78263888889</v>
      </c>
      <c r="P1103" s="59" t="n">
        <v>45974.79486111111</v>
      </c>
      <c r="Q1103" s="60" t="n">
        <v>17.6</v>
      </c>
      <c r="R1103" s="60" t="n">
        <v>0.9337</v>
      </c>
      <c r="S1103" t="inlineStr">
        <is>
          <t>团队模拟数据（基于公开单线数据派生）</t>
        </is>
      </c>
      <c r="T1103" t="inlineStr">
        <is>
          <t>SIM-v2.2-20260807-20260804</t>
        </is>
      </c>
      <c r="U1103" t="inlineStr">
        <is>
          <t>https://zenodo.org/records/17855209</t>
        </is>
      </c>
      <c r="V1103" t="inlineStr">
        <is>
          <t>LINE-S01-PRE-20251113</t>
        </is>
      </c>
      <c r="W1103" t="inlineStr">
        <is>
          <t>已关联</t>
        </is>
      </c>
      <c r="X1103" t="inlineStr">
        <is>
          <t>按班次口径判断</t>
        </is>
      </c>
      <c r="Z1103" t="inlineStr">
        <is>
          <t>是</t>
        </is>
      </c>
      <c r="AA1103">
        <f>IFERROR(VLOOKUP(N1103,'18_换产标准_模拟'!$B$2:$F$4,3,FALSE),"")</f>
        <v/>
      </c>
      <c r="AB1103">
        <f>IFERROR(MAX(Q1103-AA1103,0),"")</f>
        <v/>
      </c>
      <c r="AC1103">
        <f>IFERROR(IF(AB1103=0,"达标",IF(AB1103&lt;=VLOOKUP(N1103,'18_换产标准_模拟'!$B$2:$F$4,4,FALSE)-VLOOKUP(N1103,'18_换产标准_模拟'!$B$2:$F$4,3,FALSE),"轻微超时",IF(AB1103&lt;=VLOOKUP(N1103,'18_换产标准_模拟'!$B$2:$F$4,5,FALSE)-VLOOKUP(N1103,'18_换产标准_模拟'!$B$2:$F$4,3,FALSE),"超时","严重超时"))),"")</f>
        <v/>
      </c>
      <c r="AD1103">
        <f>IFERROR(INDEX('18_换产标准_模拟'!$A$2:$A$4,MATCH(N1103,'18_换产标准_模拟'!$B$2:$B$4,0)),"")</f>
        <v/>
      </c>
      <c r="AE1103" t="inlineStr">
        <is>
          <t>团队模拟数据</t>
        </is>
      </c>
    </row>
    <row r="1104">
      <c r="A1104" t="inlineStr">
        <is>
          <t>SIM-STOP-01103</t>
        </is>
      </c>
      <c r="B1104" t="inlineStr">
        <is>
          <t>STOP-PRE-00368</t>
        </is>
      </c>
      <c r="C1104" t="inlineStr">
        <is>
          <t>LINE-S02-PRE-20251113</t>
        </is>
      </c>
      <c r="D1104" t="inlineStr">
        <is>
          <t>SHIFT-PRE-20251113</t>
        </is>
      </c>
      <c r="E1104" t="inlineStr">
        <is>
          <t>LINE-S02</t>
        </is>
      </c>
      <c r="F1104" t="inlineStr">
        <is>
          <t>改善前</t>
        </is>
      </c>
      <c r="G1104" s="57" t="n">
        <v>45974</v>
      </c>
      <c r="H1104" t="inlineStr">
        <is>
          <t>视觉设备系列</t>
        </is>
      </c>
      <c r="I1104" t="inlineStr">
        <is>
          <t>9KK25</t>
        </is>
      </c>
      <c r="J1104" t="inlineStr">
        <is>
          <t>SETUPS-CHANGEOVERS</t>
        </is>
      </c>
      <c r="K1104" t="inlineStr">
        <is>
          <t>Planned - Included in OEE</t>
        </is>
      </c>
      <c r="L1104" t="inlineStr">
        <is>
          <t>EXTRUDER PRESS</t>
        </is>
      </c>
      <c r="M1104" t="inlineStr">
        <is>
          <t>主加工工位</t>
        </is>
      </c>
      <c r="N1104" t="inlineStr">
        <is>
          <t>MATERIAL CHANGEOVER</t>
        </is>
      </c>
      <c r="O1104" s="59" t="n">
        <v>45974.79652777778</v>
      </c>
      <c r="P1104" s="59" t="n">
        <v>45974.81034722222</v>
      </c>
      <c r="Q1104" s="60" t="n">
        <v>19.9</v>
      </c>
      <c r="R1104" s="60" t="n">
        <v>1.054</v>
      </c>
      <c r="S1104" t="inlineStr">
        <is>
          <t>团队模拟数据（基于公开单线数据派生）</t>
        </is>
      </c>
      <c r="T1104" t="inlineStr">
        <is>
          <t>SIM-v2.2-20260807-20260804</t>
        </is>
      </c>
      <c r="U1104" t="inlineStr">
        <is>
          <t>https://zenodo.org/records/17855209</t>
        </is>
      </c>
      <c r="V1104" t="inlineStr">
        <is>
          <t>LINE-S02-PRE-20251113</t>
        </is>
      </c>
      <c r="W1104" t="inlineStr">
        <is>
          <t>已关联</t>
        </is>
      </c>
      <c r="X1104" t="inlineStr">
        <is>
          <t>按班次口径判断</t>
        </is>
      </c>
      <c r="Z1104" t="inlineStr">
        <is>
          <t>是</t>
        </is>
      </c>
      <c r="AA1104">
        <f>IFERROR(VLOOKUP(N1104,'18_换产标准_模拟'!$B$2:$F$4,3,FALSE),"")</f>
        <v/>
      </c>
      <c r="AB1104">
        <f>IFERROR(MAX(Q1104-AA1104,0),"")</f>
        <v/>
      </c>
      <c r="AC1104">
        <f>IFERROR(IF(AB1104=0,"达标",IF(AB1104&lt;=VLOOKUP(N1104,'18_换产标准_模拟'!$B$2:$F$4,4,FALSE)-VLOOKUP(N1104,'18_换产标准_模拟'!$B$2:$F$4,3,FALSE),"轻微超时",IF(AB1104&lt;=VLOOKUP(N1104,'18_换产标准_模拟'!$B$2:$F$4,5,FALSE)-VLOOKUP(N1104,'18_换产标准_模拟'!$B$2:$F$4,3,FALSE),"超时","严重超时"))),"")</f>
        <v/>
      </c>
      <c r="AD1104">
        <f>IFERROR(INDEX('18_换产标准_模拟'!$A$2:$A$4,MATCH(N1104,'18_换产标准_模拟'!$B$2:$B$4,0)),"")</f>
        <v/>
      </c>
      <c r="AE1104" t="inlineStr">
        <is>
          <t>团队模拟数据</t>
        </is>
      </c>
    </row>
    <row r="1105">
      <c r="A1105" t="inlineStr">
        <is>
          <t>SIM-STOP-01104</t>
        </is>
      </c>
      <c r="B1105" t="inlineStr">
        <is>
          <t>STOP-PRE-00368</t>
        </is>
      </c>
      <c r="C1105" t="inlineStr">
        <is>
          <t>LINE-S03-PRE-20251113</t>
        </is>
      </c>
      <c r="D1105" t="inlineStr">
        <is>
          <t>SHIFT-PRE-20251113</t>
        </is>
      </c>
      <c r="E1105" t="inlineStr">
        <is>
          <t>LINE-S03</t>
        </is>
      </c>
      <c r="F1105" t="inlineStr">
        <is>
          <t>改善前</t>
        </is>
      </c>
      <c r="G1105" s="57" t="n">
        <v>45974</v>
      </c>
      <c r="H1105" t="inlineStr">
        <is>
          <t>音频模组系列</t>
        </is>
      </c>
      <c r="I1105" t="inlineStr">
        <is>
          <t>9KK25</t>
        </is>
      </c>
      <c r="J1105" t="inlineStr">
        <is>
          <t>SETUPS-CHANGEOVERS</t>
        </is>
      </c>
      <c r="K1105" t="inlineStr">
        <is>
          <t>Planned - Included in OEE</t>
        </is>
      </c>
      <c r="L1105" t="inlineStr">
        <is>
          <t>EXTRUDER PRESS</t>
        </is>
      </c>
      <c r="M1105" t="inlineStr">
        <is>
          <t>主加工工位</t>
        </is>
      </c>
      <c r="N1105" t="inlineStr">
        <is>
          <t>MATERIAL CHANGEOVER</t>
        </is>
      </c>
      <c r="O1105" s="59" t="n">
        <v>45974.81041666667</v>
      </c>
      <c r="P1105" s="59" t="n">
        <v>45974.82340277778</v>
      </c>
      <c r="Q1105" s="60" t="n">
        <v>18.7</v>
      </c>
      <c r="R1105" s="60" t="n">
        <v>0.9889</v>
      </c>
      <c r="S1105" t="inlineStr">
        <is>
          <t>团队模拟数据（基于公开单线数据派生）</t>
        </is>
      </c>
      <c r="T1105" t="inlineStr">
        <is>
          <t>SIM-v2.2-20260807-20260804</t>
        </is>
      </c>
      <c r="U1105" t="inlineStr">
        <is>
          <t>https://zenodo.org/records/17855209</t>
        </is>
      </c>
      <c r="V1105" t="inlineStr">
        <is>
          <t>LINE-S03-PRE-20251113</t>
        </is>
      </c>
      <c r="W1105" t="inlineStr">
        <is>
          <t>已关联</t>
        </is>
      </c>
      <c r="X1105" t="inlineStr">
        <is>
          <t>按班次口径判断</t>
        </is>
      </c>
      <c r="Z1105" t="inlineStr">
        <is>
          <t>是</t>
        </is>
      </c>
      <c r="AA1105">
        <f>IFERROR(VLOOKUP(N1105,'18_换产标准_模拟'!$B$2:$F$4,3,FALSE),"")</f>
        <v/>
      </c>
      <c r="AB1105">
        <f>IFERROR(MAX(Q1105-AA1105,0),"")</f>
        <v/>
      </c>
      <c r="AC1105">
        <f>IFERROR(IF(AB1105=0,"达标",IF(AB1105&lt;=VLOOKUP(N1105,'18_换产标准_模拟'!$B$2:$F$4,4,FALSE)-VLOOKUP(N1105,'18_换产标准_模拟'!$B$2:$F$4,3,FALSE),"轻微超时",IF(AB1105&lt;=VLOOKUP(N1105,'18_换产标准_模拟'!$B$2:$F$4,5,FALSE)-VLOOKUP(N1105,'18_换产标准_模拟'!$B$2:$F$4,3,FALSE),"超时","严重超时"))),"")</f>
        <v/>
      </c>
      <c r="AD1105">
        <f>IFERROR(INDEX('18_换产标准_模拟'!$A$2:$A$4,MATCH(N1105,'18_换产标准_模拟'!$B$2:$B$4,0)),"")</f>
        <v/>
      </c>
      <c r="AE1105" t="inlineStr">
        <is>
          <t>团队模拟数据</t>
        </is>
      </c>
    </row>
    <row r="1106">
      <c r="A1106" t="inlineStr">
        <is>
          <t>SIM-STOP-01105</t>
        </is>
      </c>
      <c r="B1106" t="inlineStr">
        <is>
          <t>STOP-PRE-00369</t>
        </is>
      </c>
      <c r="C1106" t="inlineStr">
        <is>
          <t>LINE-S01-PRE-20251113</t>
        </is>
      </c>
      <c r="D1106" t="inlineStr">
        <is>
          <t>SHIFT-PRE-20251113</t>
        </is>
      </c>
      <c r="E1106" t="inlineStr">
        <is>
          <t>LINE-S01</t>
        </is>
      </c>
      <c r="F1106" t="inlineStr">
        <is>
          <t>改善前</t>
        </is>
      </c>
      <c r="G1106" s="57" t="n">
        <v>45974</v>
      </c>
      <c r="H1106" t="inlineStr">
        <is>
          <t>智能终端系列</t>
        </is>
      </c>
      <c r="I1106" t="inlineStr">
        <is>
          <t>9KK25</t>
        </is>
      </c>
      <c r="J1106" t="inlineStr">
        <is>
          <t>MATERIALS</t>
        </is>
      </c>
      <c r="K1106" t="inlineStr">
        <is>
          <t>Unplanned</t>
        </is>
      </c>
      <c r="L1106" t="inlineStr">
        <is>
          <t>HACKING STATION</t>
        </is>
      </c>
      <c r="M1106" t="inlineStr">
        <is>
          <t>上下料工位</t>
        </is>
      </c>
      <c r="N1106" t="inlineStr">
        <is>
          <t>MANUAL BRICK HANDLING</t>
        </is>
      </c>
      <c r="O1106" s="59" t="n">
        <v>45974.82083333333</v>
      </c>
      <c r="P1106" s="59" t="n">
        <v>45974.83083333333</v>
      </c>
      <c r="Q1106" s="60" t="n">
        <v>14.4</v>
      </c>
      <c r="R1106" s="60" t="n">
        <v>0.8918</v>
      </c>
      <c r="S1106" t="inlineStr">
        <is>
          <t>团队模拟数据（基于公开单线数据派生）</t>
        </is>
      </c>
      <c r="T1106" t="inlineStr">
        <is>
          <t>SIM-v2.2-20260807-20260804</t>
        </is>
      </c>
      <c r="U1106" t="inlineStr">
        <is>
          <t>https://zenodo.org/records/17855209</t>
        </is>
      </c>
      <c r="V1106" t="inlineStr">
        <is>
          <t>LINE-S01-PRE-20251113</t>
        </is>
      </c>
      <c r="W1106" t="inlineStr">
        <is>
          <t>已关联</t>
        </is>
      </c>
      <c r="X1106" t="inlineStr">
        <is>
          <t>按班次口径判断</t>
        </is>
      </c>
      <c r="Z1106" t="inlineStr">
        <is>
          <t>否</t>
        </is>
      </c>
    </row>
    <row r="1107">
      <c r="A1107" t="inlineStr">
        <is>
          <t>SIM-STOP-01106</t>
        </is>
      </c>
      <c r="B1107" t="inlineStr">
        <is>
          <t>STOP-PRE-00369</t>
        </is>
      </c>
      <c r="C1107" t="inlineStr">
        <is>
          <t>LINE-S02-PRE-20251113</t>
        </is>
      </c>
      <c r="D1107" t="inlineStr">
        <is>
          <t>SHIFT-PRE-20251113</t>
        </is>
      </c>
      <c r="E1107" t="inlineStr">
        <is>
          <t>LINE-S02</t>
        </is>
      </c>
      <c r="F1107" t="inlineStr">
        <is>
          <t>改善前</t>
        </is>
      </c>
      <c r="G1107" s="57" t="n">
        <v>45974</v>
      </c>
      <c r="H1107" t="inlineStr">
        <is>
          <t>视觉设备系列</t>
        </is>
      </c>
      <c r="I1107" t="inlineStr">
        <is>
          <t>9KK25</t>
        </is>
      </c>
      <c r="J1107" t="inlineStr">
        <is>
          <t>MATERIALS</t>
        </is>
      </c>
      <c r="K1107" t="inlineStr">
        <is>
          <t>Unplanned</t>
        </is>
      </c>
      <c r="L1107" t="inlineStr">
        <is>
          <t>HACKING STATION</t>
        </is>
      </c>
      <c r="M1107" t="inlineStr">
        <is>
          <t>上下料工位</t>
        </is>
      </c>
      <c r="N1107" t="inlineStr">
        <is>
          <t>MANUAL BRICK HANDLING</t>
        </is>
      </c>
      <c r="O1107" s="59" t="n">
        <v>45974.83472222222</v>
      </c>
      <c r="P1107" s="59" t="n">
        <v>45974.84930555556</v>
      </c>
      <c r="Q1107" s="60" t="n">
        <v>21</v>
      </c>
      <c r="R1107" s="60" t="n">
        <v>1.305</v>
      </c>
      <c r="S1107" t="inlineStr">
        <is>
          <t>团队模拟数据（基于公开单线数据派生）</t>
        </is>
      </c>
      <c r="T1107" t="inlineStr">
        <is>
          <t>SIM-v2.2-20260807-20260804</t>
        </is>
      </c>
      <c r="U1107" t="inlineStr">
        <is>
          <t>https://zenodo.org/records/17855209</t>
        </is>
      </c>
      <c r="V1107" t="inlineStr">
        <is>
          <t>LINE-S02-PRE-20251113</t>
        </is>
      </c>
      <c r="W1107" t="inlineStr">
        <is>
          <t>已关联</t>
        </is>
      </c>
      <c r="X1107" t="inlineStr">
        <is>
          <t>按班次口径判断</t>
        </is>
      </c>
      <c r="Z1107" t="inlineStr">
        <is>
          <t>否</t>
        </is>
      </c>
    </row>
    <row r="1108">
      <c r="A1108" t="inlineStr">
        <is>
          <t>SIM-STOP-01107</t>
        </is>
      </c>
      <c r="B1108" t="inlineStr">
        <is>
          <t>STOP-PRE-00369</t>
        </is>
      </c>
      <c r="C1108" t="inlineStr">
        <is>
          <t>LINE-S03-PRE-20251113</t>
        </is>
      </c>
      <c r="D1108" t="inlineStr">
        <is>
          <t>SHIFT-PRE-20251113</t>
        </is>
      </c>
      <c r="E1108" t="inlineStr">
        <is>
          <t>LINE-S03</t>
        </is>
      </c>
      <c r="F1108" t="inlineStr">
        <is>
          <t>改善前</t>
        </is>
      </c>
      <c r="G1108" s="57" t="n">
        <v>45974</v>
      </c>
      <c r="H1108" t="inlineStr">
        <is>
          <t>音频模组系列</t>
        </is>
      </c>
      <c r="I1108" t="inlineStr">
        <is>
          <t>9KK25</t>
        </is>
      </c>
      <c r="J1108" t="inlineStr">
        <is>
          <t>MATERIALS</t>
        </is>
      </c>
      <c r="K1108" t="inlineStr">
        <is>
          <t>Unplanned</t>
        </is>
      </c>
      <c r="L1108" t="inlineStr">
        <is>
          <t>HACKING STATION</t>
        </is>
      </c>
      <c r="M1108" t="inlineStr">
        <is>
          <t>上下料工位</t>
        </is>
      </c>
      <c r="N1108" t="inlineStr">
        <is>
          <t>MANUAL BRICK HANDLING</t>
        </is>
      </c>
      <c r="O1108" s="59" t="n">
        <v>45974.84861111111</v>
      </c>
      <c r="P1108" s="59" t="n">
        <v>45974.86145833333</v>
      </c>
      <c r="Q1108" s="60" t="n">
        <v>18.5</v>
      </c>
      <c r="R1108" s="60" t="n">
        <v>1.1482</v>
      </c>
      <c r="S1108" t="inlineStr">
        <is>
          <t>团队模拟数据（基于公开单线数据派生）</t>
        </is>
      </c>
      <c r="T1108" t="inlineStr">
        <is>
          <t>SIM-v2.2-20260807-20260804</t>
        </is>
      </c>
      <c r="U1108" t="inlineStr">
        <is>
          <t>https://zenodo.org/records/17855209</t>
        </is>
      </c>
      <c r="V1108" t="inlineStr">
        <is>
          <t>LINE-S03-PRE-20251113</t>
        </is>
      </c>
      <c r="W1108" t="inlineStr">
        <is>
          <t>已关联</t>
        </is>
      </c>
      <c r="X1108" t="inlineStr">
        <is>
          <t>按班次口径判断</t>
        </is>
      </c>
      <c r="Z1108" t="inlineStr">
        <is>
          <t>否</t>
        </is>
      </c>
    </row>
    <row r="1109">
      <c r="A1109" t="inlineStr">
        <is>
          <t>SIM-STOP-01108</t>
        </is>
      </c>
      <c r="B1109" t="inlineStr">
        <is>
          <t>STOP-PRE-00370</t>
        </is>
      </c>
      <c r="C1109" t="inlineStr">
        <is>
          <t>LINE-S01-PRE-20251113</t>
        </is>
      </c>
      <c r="D1109" t="inlineStr">
        <is>
          <t>SHIFT-PRE-20251113</t>
        </is>
      </c>
      <c r="E1109" t="inlineStr">
        <is>
          <t>LINE-S01</t>
        </is>
      </c>
      <c r="F1109" t="inlineStr">
        <is>
          <t>改善前</t>
        </is>
      </c>
      <c r="G1109" s="57" t="n">
        <v>45974</v>
      </c>
      <c r="H1109" t="inlineStr">
        <is>
          <t>智能终端系列</t>
        </is>
      </c>
      <c r="I1109" t="inlineStr">
        <is>
          <t>9KK25</t>
        </is>
      </c>
      <c r="J1109" t="inlineStr">
        <is>
          <t>OPERATIONAL</t>
        </is>
      </c>
      <c r="K1109" t="inlineStr">
        <is>
          <t>Planned - Not included in OEE</t>
        </is>
      </c>
      <c r="L1109" t="inlineStr">
        <is>
          <t>-</t>
        </is>
      </c>
      <c r="M1109" t="inlineStr">
        <is>
          <t>未标注工位</t>
        </is>
      </c>
      <c r="N1109" t="inlineStr">
        <is>
          <t>NO PRODUCTION SCHEDULE</t>
        </is>
      </c>
      <c r="O1109" s="59" t="n">
        <v>45974.83333333334</v>
      </c>
      <c r="P1109" s="59" t="n">
        <v>45974.854375</v>
      </c>
      <c r="Q1109" s="60" t="n">
        <v>30.3</v>
      </c>
      <c r="R1109" s="60" t="n">
        <v>1.0084</v>
      </c>
      <c r="S1109" t="inlineStr">
        <is>
          <t>团队模拟数据（基于公开单线数据派生）</t>
        </is>
      </c>
      <c r="T1109" t="inlineStr">
        <is>
          <t>SIM-v2.2-20260807-20260804</t>
        </is>
      </c>
      <c r="U1109" t="inlineStr">
        <is>
          <t>https://zenodo.org/records/17855209</t>
        </is>
      </c>
      <c r="V1109" t="inlineStr">
        <is>
          <t>LINE-S01-PRE-20251113</t>
        </is>
      </c>
      <c r="W1109" t="inlineStr">
        <is>
          <t>已关联</t>
        </is>
      </c>
      <c r="X1109" t="inlineStr">
        <is>
          <t>按班次口径判断</t>
        </is>
      </c>
      <c r="Z1109" t="inlineStr">
        <is>
          <t>否</t>
        </is>
      </c>
    </row>
    <row r="1110">
      <c r="A1110" t="inlineStr">
        <is>
          <t>SIM-STOP-01109</t>
        </is>
      </c>
      <c r="B1110" t="inlineStr">
        <is>
          <t>STOP-PRE-00370</t>
        </is>
      </c>
      <c r="C1110" t="inlineStr">
        <is>
          <t>LINE-S02-PRE-20251113</t>
        </is>
      </c>
      <c r="D1110" t="inlineStr">
        <is>
          <t>SHIFT-PRE-20251113</t>
        </is>
      </c>
      <c r="E1110" t="inlineStr">
        <is>
          <t>LINE-S02</t>
        </is>
      </c>
      <c r="F1110" t="inlineStr">
        <is>
          <t>改善前</t>
        </is>
      </c>
      <c r="G1110" s="57" t="n">
        <v>45974</v>
      </c>
      <c r="H1110" t="inlineStr">
        <is>
          <t>视觉设备系列</t>
        </is>
      </c>
      <c r="I1110" t="inlineStr">
        <is>
          <t>9KK25</t>
        </is>
      </c>
      <c r="J1110" t="inlineStr">
        <is>
          <t>OPERATIONAL</t>
        </is>
      </c>
      <c r="K1110" t="inlineStr">
        <is>
          <t>Planned - Not included in OEE</t>
        </is>
      </c>
      <c r="L1110" t="inlineStr">
        <is>
          <t>-</t>
        </is>
      </c>
      <c r="M1110" t="inlineStr">
        <is>
          <t>未标注工位</t>
        </is>
      </c>
      <c r="N1110" t="inlineStr">
        <is>
          <t>NO PRODUCTION SCHEDULE</t>
        </is>
      </c>
      <c r="O1110" s="59" t="n">
        <v>45974.84722222222</v>
      </c>
      <c r="P1110" s="59" t="n">
        <v>45974.86861111111</v>
      </c>
      <c r="Q1110" s="60" t="n">
        <v>30.8</v>
      </c>
      <c r="R1110" s="60" t="n">
        <v>1.0257</v>
      </c>
      <c r="S1110" t="inlineStr">
        <is>
          <t>团队模拟数据（基于公开单线数据派生）</t>
        </is>
      </c>
      <c r="T1110" t="inlineStr">
        <is>
          <t>SIM-v2.2-20260807-20260804</t>
        </is>
      </c>
      <c r="U1110" t="inlineStr">
        <is>
          <t>https://zenodo.org/records/17855209</t>
        </is>
      </c>
      <c r="V1110" t="inlineStr">
        <is>
          <t>LINE-S02-PRE-20251113</t>
        </is>
      </c>
      <c r="W1110" t="inlineStr">
        <is>
          <t>已关联</t>
        </is>
      </c>
      <c r="X1110" t="inlineStr">
        <is>
          <t>按班次口径判断</t>
        </is>
      </c>
      <c r="Z1110" t="inlineStr">
        <is>
          <t>否</t>
        </is>
      </c>
    </row>
    <row r="1111">
      <c r="A1111" t="inlineStr">
        <is>
          <t>SIM-STOP-01110</t>
        </is>
      </c>
      <c r="B1111" t="inlineStr">
        <is>
          <t>STOP-PRE-00370</t>
        </is>
      </c>
      <c r="C1111" t="inlineStr">
        <is>
          <t>LINE-S03-PRE-20251113</t>
        </is>
      </c>
      <c r="D1111" t="inlineStr">
        <is>
          <t>SHIFT-PRE-20251113</t>
        </is>
      </c>
      <c r="E1111" t="inlineStr">
        <is>
          <t>LINE-S03</t>
        </is>
      </c>
      <c r="F1111" t="inlineStr">
        <is>
          <t>改善前</t>
        </is>
      </c>
      <c r="G1111" s="57" t="n">
        <v>45974</v>
      </c>
      <c r="H1111" t="inlineStr">
        <is>
          <t>音频模组系列</t>
        </is>
      </c>
      <c r="I1111" t="inlineStr">
        <is>
          <t>9KK25</t>
        </is>
      </c>
      <c r="J1111" t="inlineStr">
        <is>
          <t>OPERATIONAL</t>
        </is>
      </c>
      <c r="K1111" t="inlineStr">
        <is>
          <t>Planned - Not included in OEE</t>
        </is>
      </c>
      <c r="L1111" t="inlineStr">
        <is>
          <t>-</t>
        </is>
      </c>
      <c r="M1111" t="inlineStr">
        <is>
          <t>未标注工位</t>
        </is>
      </c>
      <c r="N1111" t="inlineStr">
        <is>
          <t>NO PRODUCTION SCHEDULE</t>
        </is>
      </c>
      <c r="O1111" s="59" t="n">
        <v>45974.86111111111</v>
      </c>
      <c r="P1111" s="59" t="n">
        <v>45974.88111111111</v>
      </c>
      <c r="Q1111" s="60" t="n">
        <v>28.8</v>
      </c>
      <c r="R1111" s="60" t="n">
        <v>0.9611</v>
      </c>
      <c r="S1111" t="inlineStr">
        <is>
          <t>团队模拟数据（基于公开单线数据派生）</t>
        </is>
      </c>
      <c r="T1111" t="inlineStr">
        <is>
          <t>SIM-v2.2-20260807-20260804</t>
        </is>
      </c>
      <c r="U1111" t="inlineStr">
        <is>
          <t>https://zenodo.org/records/17855209</t>
        </is>
      </c>
      <c r="V1111" t="inlineStr">
        <is>
          <t>LINE-S03-PRE-20251113</t>
        </is>
      </c>
      <c r="W1111" t="inlineStr">
        <is>
          <t>已关联</t>
        </is>
      </c>
      <c r="X1111" t="inlineStr">
        <is>
          <t>按班次口径判断</t>
        </is>
      </c>
      <c r="Z1111" t="inlineStr">
        <is>
          <t>否</t>
        </is>
      </c>
    </row>
    <row r="1112">
      <c r="A1112" t="inlineStr">
        <is>
          <t>SIM-STOP-01111</t>
        </is>
      </c>
      <c r="B1112" t="inlineStr">
        <is>
          <t>STOP-PRE-00371</t>
        </is>
      </c>
      <c r="C1112" t="inlineStr">
        <is>
          <t>LINE-S01-PRE-20251114</t>
        </is>
      </c>
      <c r="D1112" t="inlineStr">
        <is>
          <t>SHIFT-PRE-20251114</t>
        </is>
      </c>
      <c r="E1112" t="inlineStr">
        <is>
          <t>LINE-S01</t>
        </is>
      </c>
      <c r="F1112" t="inlineStr">
        <is>
          <t>改善前</t>
        </is>
      </c>
      <c r="G1112" s="57" t="n">
        <v>45975</v>
      </c>
      <c r="H1112" t="inlineStr">
        <is>
          <t>智能终端系列</t>
        </is>
      </c>
      <c r="I1112" t="inlineStr">
        <is>
          <t>9KK25</t>
        </is>
      </c>
      <c r="J1112" t="inlineStr">
        <is>
          <t>OPERATIONAL</t>
        </is>
      </c>
      <c r="K1112" t="inlineStr">
        <is>
          <t>Planned - Included in OEE</t>
        </is>
      </c>
      <c r="L1112" t="inlineStr">
        <is>
          <t>EXTRUDER PRESS</t>
        </is>
      </c>
      <c r="M1112" t="inlineStr">
        <is>
          <t>主加工工位</t>
        </is>
      </c>
      <c r="N1112" t="inlineStr">
        <is>
          <t>CLEANING</t>
        </is>
      </c>
      <c r="O1112" s="59" t="n">
        <v>45975.51041666666</v>
      </c>
      <c r="P1112" s="59" t="n">
        <v>45975.51256944444</v>
      </c>
      <c r="Q1112" s="60" t="n">
        <v>3.1</v>
      </c>
      <c r="R1112" s="60" t="n">
        <v>0.9444</v>
      </c>
      <c r="S1112" t="inlineStr">
        <is>
          <t>团队模拟数据（基于公开单线数据派生）</t>
        </is>
      </c>
      <c r="T1112" t="inlineStr">
        <is>
          <t>SIM-v2.2-20260807-20260804</t>
        </is>
      </c>
      <c r="U1112" t="inlineStr">
        <is>
          <t>https://zenodo.org/records/17855209</t>
        </is>
      </c>
      <c r="V1112" t="inlineStr">
        <is>
          <t>LINE-S01-PRE-20251114</t>
        </is>
      </c>
      <c r="W1112" t="inlineStr">
        <is>
          <t>已关联</t>
        </is>
      </c>
      <c r="X1112" t="inlineStr">
        <is>
          <t>按班次口径判断</t>
        </is>
      </c>
      <c r="Z1112" t="inlineStr">
        <is>
          <t>否</t>
        </is>
      </c>
    </row>
    <row r="1113">
      <c r="A1113" t="inlineStr">
        <is>
          <t>SIM-STOP-01112</t>
        </is>
      </c>
      <c r="B1113" t="inlineStr">
        <is>
          <t>STOP-PRE-00371</t>
        </is>
      </c>
      <c r="C1113" t="inlineStr">
        <is>
          <t>LINE-S02-PRE-20251114</t>
        </is>
      </c>
      <c r="D1113" t="inlineStr">
        <is>
          <t>SHIFT-PRE-20251114</t>
        </is>
      </c>
      <c r="E1113" t="inlineStr">
        <is>
          <t>LINE-S02</t>
        </is>
      </c>
      <c r="F1113" t="inlineStr">
        <is>
          <t>改善前</t>
        </is>
      </c>
      <c r="G1113" s="57" t="n">
        <v>45975</v>
      </c>
      <c r="H1113" t="inlineStr">
        <is>
          <t>视觉设备系列</t>
        </is>
      </c>
      <c r="I1113" t="inlineStr">
        <is>
          <t>9KK25</t>
        </is>
      </c>
      <c r="J1113" t="inlineStr">
        <is>
          <t>OPERATIONAL</t>
        </is>
      </c>
      <c r="K1113" t="inlineStr">
        <is>
          <t>Planned - Included in OEE</t>
        </is>
      </c>
      <c r="L1113" t="inlineStr">
        <is>
          <t>EXTRUDER PRESS</t>
        </is>
      </c>
      <c r="M1113" t="inlineStr">
        <is>
          <t>主加工工位</t>
        </is>
      </c>
      <c r="N1113" t="inlineStr">
        <is>
          <t>CLEANING</t>
        </is>
      </c>
      <c r="O1113" s="59" t="n">
        <v>45975.52430555555</v>
      </c>
      <c r="P1113" s="59" t="n">
        <v>45975.52673611111</v>
      </c>
      <c r="Q1113" s="60" t="n">
        <v>3.5</v>
      </c>
      <c r="R1113" s="60" t="n">
        <v>1.0653</v>
      </c>
      <c r="S1113" t="inlineStr">
        <is>
          <t>团队模拟数据（基于公开单线数据派生）</t>
        </is>
      </c>
      <c r="T1113" t="inlineStr">
        <is>
          <t>SIM-v2.2-20260807-20260804</t>
        </is>
      </c>
      <c r="U1113" t="inlineStr">
        <is>
          <t>https://zenodo.org/records/17855209</t>
        </is>
      </c>
      <c r="V1113" t="inlineStr">
        <is>
          <t>LINE-S02-PRE-20251114</t>
        </is>
      </c>
      <c r="W1113" t="inlineStr">
        <is>
          <t>已关联</t>
        </is>
      </c>
      <c r="X1113" t="inlineStr">
        <is>
          <t>按班次口径判断</t>
        </is>
      </c>
      <c r="Z1113" t="inlineStr">
        <is>
          <t>否</t>
        </is>
      </c>
    </row>
    <row r="1114">
      <c r="A1114" t="inlineStr">
        <is>
          <t>SIM-STOP-01113</t>
        </is>
      </c>
      <c r="B1114" t="inlineStr">
        <is>
          <t>STOP-PRE-00371</t>
        </is>
      </c>
      <c r="C1114" t="inlineStr">
        <is>
          <t>LINE-S03-PRE-20251114</t>
        </is>
      </c>
      <c r="D1114" t="inlineStr">
        <is>
          <t>SHIFT-PRE-20251114</t>
        </is>
      </c>
      <c r="E1114" t="inlineStr">
        <is>
          <t>LINE-S03</t>
        </is>
      </c>
      <c r="F1114" t="inlineStr">
        <is>
          <t>改善前</t>
        </is>
      </c>
      <c r="G1114" s="57" t="n">
        <v>45975</v>
      </c>
      <c r="H1114" t="inlineStr">
        <is>
          <t>音频模组系列</t>
        </is>
      </c>
      <c r="I1114" t="inlineStr">
        <is>
          <t>9KK25</t>
        </is>
      </c>
      <c r="J1114" t="inlineStr">
        <is>
          <t>OPERATIONAL</t>
        </is>
      </c>
      <c r="K1114" t="inlineStr">
        <is>
          <t>Planned - Included in OEE</t>
        </is>
      </c>
      <c r="L1114" t="inlineStr">
        <is>
          <t>EXTRUDER PRESS</t>
        </is>
      </c>
      <c r="M1114" t="inlineStr">
        <is>
          <t>主加工工位</t>
        </is>
      </c>
      <c r="N1114" t="inlineStr">
        <is>
          <t>CLEANING</t>
        </is>
      </c>
      <c r="O1114" s="59" t="n">
        <v>45975.53819444445</v>
      </c>
      <c r="P1114" s="59" t="n">
        <v>45975.54048611111</v>
      </c>
      <c r="Q1114" s="60" t="n">
        <v>3.3</v>
      </c>
      <c r="R1114" s="60" t="n">
        <v>1</v>
      </c>
      <c r="S1114" t="inlineStr">
        <is>
          <t>团队模拟数据（基于公开单线数据派生）</t>
        </is>
      </c>
      <c r="T1114" t="inlineStr">
        <is>
          <t>SIM-v2.2-20260807-20260804</t>
        </is>
      </c>
      <c r="U1114" t="inlineStr">
        <is>
          <t>https://zenodo.org/records/17855209</t>
        </is>
      </c>
      <c r="V1114" t="inlineStr">
        <is>
          <t>LINE-S03-PRE-20251114</t>
        </is>
      </c>
      <c r="W1114" t="inlineStr">
        <is>
          <t>已关联</t>
        </is>
      </c>
      <c r="X1114" t="inlineStr">
        <is>
          <t>按班次口径判断</t>
        </is>
      </c>
      <c r="Z1114" t="inlineStr">
        <is>
          <t>否</t>
        </is>
      </c>
    </row>
    <row r="1115">
      <c r="A1115" t="inlineStr">
        <is>
          <t>SIM-STOP-01114</t>
        </is>
      </c>
      <c r="B1115" t="inlineStr">
        <is>
          <t>STOP-PRE-00372</t>
        </is>
      </c>
      <c r="C1115" t="inlineStr">
        <is>
          <t>LINE-S01-PRE-20251114</t>
        </is>
      </c>
      <c r="D1115" t="inlineStr">
        <is>
          <t>SHIFT-PRE-20251114</t>
        </is>
      </c>
      <c r="E1115" t="inlineStr">
        <is>
          <t>LINE-S01</t>
        </is>
      </c>
      <c r="F1115" t="inlineStr">
        <is>
          <t>改善前</t>
        </is>
      </c>
      <c r="G1115" s="57" t="n">
        <v>45975</v>
      </c>
      <c r="H1115" t="inlineStr">
        <is>
          <t>智能终端系列</t>
        </is>
      </c>
      <c r="I1115" t="inlineStr">
        <is>
          <t>9KK25</t>
        </is>
      </c>
      <c r="J1115" t="inlineStr">
        <is>
          <t>MATERIALS</t>
        </is>
      </c>
      <c r="K1115" t="inlineStr">
        <is>
          <t>Unplanned</t>
        </is>
      </c>
      <c r="L1115" t="inlineStr">
        <is>
          <t>HACKING STATION</t>
        </is>
      </c>
      <c r="M1115" t="inlineStr">
        <is>
          <t>上下料工位</t>
        </is>
      </c>
      <c r="N1115" t="inlineStr">
        <is>
          <t>MANUAL BRICK HANDLING</t>
        </is>
      </c>
      <c r="O1115" s="59" t="n">
        <v>45975.54097222222</v>
      </c>
      <c r="P1115" s="59" t="n">
        <v>45975.548125</v>
      </c>
      <c r="Q1115" s="60" t="n">
        <v>10.3</v>
      </c>
      <c r="R1115" s="60" t="n">
        <v>0.9016</v>
      </c>
      <c r="S1115" t="inlineStr">
        <is>
          <t>团队模拟数据（基于公开单线数据派生）</t>
        </is>
      </c>
      <c r="T1115" t="inlineStr">
        <is>
          <t>SIM-v2.2-20260807-20260804</t>
        </is>
      </c>
      <c r="U1115" t="inlineStr">
        <is>
          <t>https://zenodo.org/records/17855209</t>
        </is>
      </c>
      <c r="V1115" t="inlineStr">
        <is>
          <t>LINE-S01-PRE-20251114</t>
        </is>
      </c>
      <c r="W1115" t="inlineStr">
        <is>
          <t>已关联</t>
        </is>
      </c>
      <c r="X1115" t="inlineStr">
        <is>
          <t>按班次口径判断</t>
        </is>
      </c>
      <c r="Z1115" t="inlineStr">
        <is>
          <t>否</t>
        </is>
      </c>
    </row>
    <row r="1116">
      <c r="A1116" t="inlineStr">
        <is>
          <t>SIM-STOP-01115</t>
        </is>
      </c>
      <c r="B1116" t="inlineStr">
        <is>
          <t>STOP-PRE-00372</t>
        </is>
      </c>
      <c r="C1116" t="inlineStr">
        <is>
          <t>LINE-S02-PRE-20251114</t>
        </is>
      </c>
      <c r="D1116" t="inlineStr">
        <is>
          <t>SHIFT-PRE-20251114</t>
        </is>
      </c>
      <c r="E1116" t="inlineStr">
        <is>
          <t>LINE-S02</t>
        </is>
      </c>
      <c r="F1116" t="inlineStr">
        <is>
          <t>改善前</t>
        </is>
      </c>
      <c r="G1116" s="57" t="n">
        <v>45975</v>
      </c>
      <c r="H1116" t="inlineStr">
        <is>
          <t>视觉设备系列</t>
        </is>
      </c>
      <c r="I1116" t="inlineStr">
        <is>
          <t>9KK25</t>
        </is>
      </c>
      <c r="J1116" t="inlineStr">
        <is>
          <t>MATERIALS</t>
        </is>
      </c>
      <c r="K1116" t="inlineStr">
        <is>
          <t>Unplanned</t>
        </is>
      </c>
      <c r="L1116" t="inlineStr">
        <is>
          <t>HACKING STATION</t>
        </is>
      </c>
      <c r="M1116" t="inlineStr">
        <is>
          <t>上下料工位</t>
        </is>
      </c>
      <c r="N1116" t="inlineStr">
        <is>
          <t>MANUAL BRICK HANDLING</t>
        </is>
      </c>
      <c r="O1116" s="59" t="n">
        <v>45975.55486111111</v>
      </c>
      <c r="P1116" s="59" t="n">
        <v>45975.56527777778</v>
      </c>
      <c r="Q1116" s="60" t="n">
        <v>15</v>
      </c>
      <c r="R1116" s="60" t="n">
        <v>1.32</v>
      </c>
      <c r="S1116" t="inlineStr">
        <is>
          <t>团队模拟数据（基于公开单线数据派生）</t>
        </is>
      </c>
      <c r="T1116" t="inlineStr">
        <is>
          <t>SIM-v2.2-20260807-20260804</t>
        </is>
      </c>
      <c r="U1116" t="inlineStr">
        <is>
          <t>https://zenodo.org/records/17855209</t>
        </is>
      </c>
      <c r="V1116" t="inlineStr">
        <is>
          <t>LINE-S02-PRE-20251114</t>
        </is>
      </c>
      <c r="W1116" t="inlineStr">
        <is>
          <t>已关联</t>
        </is>
      </c>
      <c r="X1116" t="inlineStr">
        <is>
          <t>按班次口径判断</t>
        </is>
      </c>
      <c r="Z1116" t="inlineStr">
        <is>
          <t>否</t>
        </is>
      </c>
    </row>
    <row r="1117">
      <c r="A1117" t="inlineStr">
        <is>
          <t>SIM-STOP-01116</t>
        </is>
      </c>
      <c r="B1117" t="inlineStr">
        <is>
          <t>STOP-PRE-00372</t>
        </is>
      </c>
      <c r="C1117" t="inlineStr">
        <is>
          <t>LINE-S03-PRE-20251114</t>
        </is>
      </c>
      <c r="D1117" t="inlineStr">
        <is>
          <t>SHIFT-PRE-20251114</t>
        </is>
      </c>
      <c r="E1117" t="inlineStr">
        <is>
          <t>LINE-S03</t>
        </is>
      </c>
      <c r="F1117" t="inlineStr">
        <is>
          <t>改善前</t>
        </is>
      </c>
      <c r="G1117" s="57" t="n">
        <v>45975</v>
      </c>
      <c r="H1117" t="inlineStr">
        <is>
          <t>音频模组系列</t>
        </is>
      </c>
      <c r="I1117" t="inlineStr">
        <is>
          <t>9KK25</t>
        </is>
      </c>
      <c r="J1117" t="inlineStr">
        <is>
          <t>MATERIALS</t>
        </is>
      </c>
      <c r="K1117" t="inlineStr">
        <is>
          <t>Unplanned</t>
        </is>
      </c>
      <c r="L1117" t="inlineStr">
        <is>
          <t>HACKING STATION</t>
        </is>
      </c>
      <c r="M1117" t="inlineStr">
        <is>
          <t>上下料工位</t>
        </is>
      </c>
      <c r="N1117" t="inlineStr">
        <is>
          <t>MANUAL BRICK HANDLING</t>
        </is>
      </c>
      <c r="O1117" s="59" t="n">
        <v>45975.56875</v>
      </c>
      <c r="P1117" s="59" t="n">
        <v>45975.57791666667</v>
      </c>
      <c r="Q1117" s="60" t="n">
        <v>13.2</v>
      </c>
      <c r="R1117" s="60" t="n">
        <v>1.1606</v>
      </c>
      <c r="S1117" t="inlineStr">
        <is>
          <t>团队模拟数据（基于公开单线数据派生）</t>
        </is>
      </c>
      <c r="T1117" t="inlineStr">
        <is>
          <t>SIM-v2.2-20260807-20260804</t>
        </is>
      </c>
      <c r="U1117" t="inlineStr">
        <is>
          <t>https://zenodo.org/records/17855209</t>
        </is>
      </c>
      <c r="V1117" t="inlineStr">
        <is>
          <t>LINE-S03-PRE-20251114</t>
        </is>
      </c>
      <c r="W1117" t="inlineStr">
        <is>
          <t>已关联</t>
        </is>
      </c>
      <c r="X1117" t="inlineStr">
        <is>
          <t>按班次口径判断</t>
        </is>
      </c>
      <c r="Z1117" t="inlineStr">
        <is>
          <t>否</t>
        </is>
      </c>
    </row>
    <row r="1118">
      <c r="A1118" t="inlineStr">
        <is>
          <t>SIM-STOP-01117</t>
        </is>
      </c>
      <c r="B1118" t="inlineStr">
        <is>
          <t>STOP-PRE-00373</t>
        </is>
      </c>
      <c r="C1118" t="inlineStr">
        <is>
          <t>LINE-S01-PRE-20251114</t>
        </is>
      </c>
      <c r="D1118" t="inlineStr">
        <is>
          <t>SHIFT-PRE-20251114</t>
        </is>
      </c>
      <c r="E1118" t="inlineStr">
        <is>
          <t>LINE-S01</t>
        </is>
      </c>
      <c r="F1118" t="inlineStr">
        <is>
          <t>改善前</t>
        </is>
      </c>
      <c r="G1118" s="57" t="n">
        <v>45975</v>
      </c>
      <c r="H1118" t="inlineStr">
        <is>
          <t>智能终端系列</t>
        </is>
      </c>
      <c r="I1118" t="inlineStr">
        <is>
          <t>9KK25</t>
        </is>
      </c>
      <c r="J1118" t="inlineStr">
        <is>
          <t>FAILURE</t>
        </is>
      </c>
      <c r="K1118" t="inlineStr">
        <is>
          <t>Unplanned</t>
        </is>
      </c>
      <c r="L1118" t="inlineStr">
        <is>
          <t>DRYER</t>
        </is>
      </c>
      <c r="M1118" t="inlineStr">
        <is>
          <t>烘干/固化工位</t>
        </is>
      </c>
      <c r="N1118" t="inlineStr">
        <is>
          <t>AUTOMATION FAILURE</t>
        </is>
      </c>
      <c r="O1118" s="59" t="n">
        <v>45975.58680555555</v>
      </c>
      <c r="P1118" s="59" t="n">
        <v>45975.59798611111</v>
      </c>
      <c r="Q1118" s="60" t="n">
        <v>16.1</v>
      </c>
      <c r="R1118" s="60" t="n">
        <v>0.8428</v>
      </c>
      <c r="S1118" t="inlineStr">
        <is>
          <t>团队模拟数据（基于公开单线数据派生）</t>
        </is>
      </c>
      <c r="T1118" t="inlineStr">
        <is>
          <t>SIM-v2.2-20260807-20260804</t>
        </is>
      </c>
      <c r="U1118" t="inlineStr">
        <is>
          <t>https://zenodo.org/records/17855209</t>
        </is>
      </c>
      <c r="V1118" t="inlineStr">
        <is>
          <t>LINE-S01-PRE-20251114</t>
        </is>
      </c>
      <c r="W1118" t="inlineStr">
        <is>
          <t>已关联</t>
        </is>
      </c>
      <c r="X1118" t="inlineStr">
        <is>
          <t>按班次口径判断</t>
        </is>
      </c>
      <c r="Z1118" t="inlineStr">
        <is>
          <t>否</t>
        </is>
      </c>
    </row>
    <row r="1119">
      <c r="A1119" t="inlineStr">
        <is>
          <t>SIM-STOP-01118</t>
        </is>
      </c>
      <c r="B1119" t="inlineStr">
        <is>
          <t>STOP-PRE-00373</t>
        </is>
      </c>
      <c r="C1119" t="inlineStr">
        <is>
          <t>LINE-S02-PRE-20251114</t>
        </is>
      </c>
      <c r="D1119" t="inlineStr">
        <is>
          <t>SHIFT-PRE-20251114</t>
        </is>
      </c>
      <c r="E1119" t="inlineStr">
        <is>
          <t>LINE-S02</t>
        </is>
      </c>
      <c r="F1119" t="inlineStr">
        <is>
          <t>改善前</t>
        </is>
      </c>
      <c r="G1119" s="57" t="n">
        <v>45975</v>
      </c>
      <c r="H1119" t="inlineStr">
        <is>
          <t>视觉设备系列</t>
        </is>
      </c>
      <c r="I1119" t="inlineStr">
        <is>
          <t>9KK25</t>
        </is>
      </c>
      <c r="J1119" t="inlineStr">
        <is>
          <t>FAILURE</t>
        </is>
      </c>
      <c r="K1119" t="inlineStr">
        <is>
          <t>Unplanned</t>
        </is>
      </c>
      <c r="L1119" t="inlineStr">
        <is>
          <t>DRYER</t>
        </is>
      </c>
      <c r="M1119" t="inlineStr">
        <is>
          <t>烘干/固化工位</t>
        </is>
      </c>
      <c r="N1119" t="inlineStr">
        <is>
          <t>AUTOMATION FAILURE</t>
        </is>
      </c>
      <c r="O1119" s="59" t="n">
        <v>45975.60069444445</v>
      </c>
      <c r="P1119" s="59" t="n">
        <v>45975.61888888889</v>
      </c>
      <c r="Q1119" s="60" t="n">
        <v>26.2</v>
      </c>
      <c r="R1119" s="60" t="n">
        <v>1.3725</v>
      </c>
      <c r="S1119" t="inlineStr">
        <is>
          <t>团队模拟数据（基于公开单线数据派生）</t>
        </is>
      </c>
      <c r="T1119" t="inlineStr">
        <is>
          <t>SIM-v2.2-20260807-20260804</t>
        </is>
      </c>
      <c r="U1119" t="inlineStr">
        <is>
          <t>https://zenodo.org/records/17855209</t>
        </is>
      </c>
      <c r="V1119" t="inlineStr">
        <is>
          <t>LINE-S02-PRE-20251114</t>
        </is>
      </c>
      <c r="W1119" t="inlineStr">
        <is>
          <t>已关联</t>
        </is>
      </c>
      <c r="X1119" t="inlineStr">
        <is>
          <t>按班次口径判断</t>
        </is>
      </c>
      <c r="Z1119" t="inlineStr">
        <is>
          <t>否</t>
        </is>
      </c>
    </row>
    <row r="1120">
      <c r="A1120" t="inlineStr">
        <is>
          <t>SIM-STOP-01119</t>
        </is>
      </c>
      <c r="B1120" t="inlineStr">
        <is>
          <t>STOP-PRE-00373</t>
        </is>
      </c>
      <c r="C1120" t="inlineStr">
        <is>
          <t>LINE-S03-PRE-20251114</t>
        </is>
      </c>
      <c r="D1120" t="inlineStr">
        <is>
          <t>SHIFT-PRE-20251114</t>
        </is>
      </c>
      <c r="E1120" t="inlineStr">
        <is>
          <t>LINE-S03</t>
        </is>
      </c>
      <c r="F1120" t="inlineStr">
        <is>
          <t>改善前</t>
        </is>
      </c>
      <c r="G1120" s="57" t="n">
        <v>45975</v>
      </c>
      <c r="H1120" t="inlineStr">
        <is>
          <t>音频模组系列</t>
        </is>
      </c>
      <c r="I1120" t="inlineStr">
        <is>
          <t>9KK25</t>
        </is>
      </c>
      <c r="J1120" t="inlineStr">
        <is>
          <t>FAILURE</t>
        </is>
      </c>
      <c r="K1120" t="inlineStr">
        <is>
          <t>Unplanned</t>
        </is>
      </c>
      <c r="L1120" t="inlineStr">
        <is>
          <t>DRYER</t>
        </is>
      </c>
      <c r="M1120" t="inlineStr">
        <is>
          <t>烘干/固化工位</t>
        </is>
      </c>
      <c r="N1120" t="inlineStr">
        <is>
          <t>AUTOMATION FAILURE</t>
        </is>
      </c>
      <c r="O1120" s="59" t="n">
        <v>45975.61458333334</v>
      </c>
      <c r="P1120" s="59" t="n">
        <v>45975.62722222223</v>
      </c>
      <c r="Q1120" s="60" t="n">
        <v>18.2</v>
      </c>
      <c r="R1120" s="60" t="n">
        <v>0.9528</v>
      </c>
      <c r="S1120" t="inlineStr">
        <is>
          <t>团队模拟数据（基于公开单线数据派生）</t>
        </is>
      </c>
      <c r="T1120" t="inlineStr">
        <is>
          <t>SIM-v2.2-20260807-20260804</t>
        </is>
      </c>
      <c r="U1120" t="inlineStr">
        <is>
          <t>https://zenodo.org/records/17855209</t>
        </is>
      </c>
      <c r="V1120" t="inlineStr">
        <is>
          <t>LINE-S03-PRE-20251114</t>
        </is>
      </c>
      <c r="W1120" t="inlineStr">
        <is>
          <t>已关联</t>
        </is>
      </c>
      <c r="X1120" t="inlineStr">
        <is>
          <t>按班次口径判断</t>
        </is>
      </c>
      <c r="Z1120" t="inlineStr">
        <is>
          <t>否</t>
        </is>
      </c>
    </row>
    <row r="1121">
      <c r="A1121" t="inlineStr">
        <is>
          <t>SIM-STOP-01120</t>
        </is>
      </c>
      <c r="B1121" t="inlineStr">
        <is>
          <t>STOP-PRE-00374</t>
        </is>
      </c>
      <c r="C1121" t="inlineStr">
        <is>
          <t>LINE-S01-PRE-20251114</t>
        </is>
      </c>
      <c r="D1121" t="inlineStr">
        <is>
          <t>SHIFT-PRE-20251114</t>
        </is>
      </c>
      <c r="E1121" t="inlineStr">
        <is>
          <t>LINE-S01</t>
        </is>
      </c>
      <c r="F1121" t="inlineStr">
        <is>
          <t>改善前</t>
        </is>
      </c>
      <c r="G1121" s="57" t="n">
        <v>45975</v>
      </c>
      <c r="H1121" t="inlineStr">
        <is>
          <t>智能终端系列</t>
        </is>
      </c>
      <c r="I1121" t="inlineStr">
        <is>
          <t>9KK25</t>
        </is>
      </c>
      <c r="J1121" t="inlineStr">
        <is>
          <t>FAILURE</t>
        </is>
      </c>
      <c r="K1121" t="inlineStr">
        <is>
          <t>Unplanned</t>
        </is>
      </c>
      <c r="L1121" t="inlineStr">
        <is>
          <t>LINE 52</t>
        </is>
      </c>
      <c r="M1121" t="inlineStr">
        <is>
          <t>其他工位</t>
        </is>
      </c>
      <c r="N1121" t="inlineStr">
        <is>
          <t>AUTOMATION FAILURE</t>
        </is>
      </c>
      <c r="O1121" s="59" t="n">
        <v>45975.64236111111</v>
      </c>
      <c r="P1121" s="59" t="n">
        <v>45975.65243055556</v>
      </c>
      <c r="Q1121" s="60" t="n">
        <v>14.5</v>
      </c>
      <c r="R1121" s="60" t="n">
        <v>0.8771</v>
      </c>
      <c r="S1121" t="inlineStr">
        <is>
          <t>团队模拟数据（基于公开单线数据派生）</t>
        </is>
      </c>
      <c r="T1121" t="inlineStr">
        <is>
          <t>SIM-v2.2-20260807-20260804</t>
        </is>
      </c>
      <c r="U1121" t="inlineStr">
        <is>
          <t>https://zenodo.org/records/17855209</t>
        </is>
      </c>
      <c r="V1121" t="inlineStr">
        <is>
          <t>LINE-S01-PRE-20251114</t>
        </is>
      </c>
      <c r="W1121" t="inlineStr">
        <is>
          <t>已关联</t>
        </is>
      </c>
      <c r="X1121" t="inlineStr">
        <is>
          <t>按班次口径判断</t>
        </is>
      </c>
      <c r="Z1121" t="inlineStr">
        <is>
          <t>否</t>
        </is>
      </c>
    </row>
    <row r="1122">
      <c r="A1122" t="inlineStr">
        <is>
          <t>SIM-STOP-01121</t>
        </is>
      </c>
      <c r="B1122" t="inlineStr">
        <is>
          <t>STOP-PRE-00374</t>
        </is>
      </c>
      <c r="C1122" t="inlineStr">
        <is>
          <t>LINE-S02-PRE-20251114</t>
        </is>
      </c>
      <c r="D1122" t="inlineStr">
        <is>
          <t>SHIFT-PRE-20251114</t>
        </is>
      </c>
      <c r="E1122" t="inlineStr">
        <is>
          <t>LINE-S02</t>
        </is>
      </c>
      <c r="F1122" t="inlineStr">
        <is>
          <t>改善前</t>
        </is>
      </c>
      <c r="G1122" s="57" t="n">
        <v>45975</v>
      </c>
      <c r="H1122" t="inlineStr">
        <is>
          <t>视觉设备系列</t>
        </is>
      </c>
      <c r="I1122" t="inlineStr">
        <is>
          <t>9KK25</t>
        </is>
      </c>
      <c r="J1122" t="inlineStr">
        <is>
          <t>FAILURE</t>
        </is>
      </c>
      <c r="K1122" t="inlineStr">
        <is>
          <t>Unplanned</t>
        </is>
      </c>
      <c r="L1122" t="inlineStr">
        <is>
          <t>LINE 52</t>
        </is>
      </c>
      <c r="M1122" t="inlineStr">
        <is>
          <t>其他工位</t>
        </is>
      </c>
      <c r="N1122" t="inlineStr">
        <is>
          <t>AUTOMATION FAILURE</t>
        </is>
      </c>
      <c r="O1122" s="59" t="n">
        <v>45975.65625</v>
      </c>
      <c r="P1122" s="59" t="n">
        <v>45975.67097222222</v>
      </c>
      <c r="Q1122" s="60" t="n">
        <v>21.2</v>
      </c>
      <c r="R1122" s="60" t="n">
        <v>1.2825</v>
      </c>
      <c r="S1122" t="inlineStr">
        <is>
          <t>团队模拟数据（基于公开单线数据派生）</t>
        </is>
      </c>
      <c r="T1122" t="inlineStr">
        <is>
          <t>SIM-v2.2-20260807-20260804</t>
        </is>
      </c>
      <c r="U1122" t="inlineStr">
        <is>
          <t>https://zenodo.org/records/17855209</t>
        </is>
      </c>
      <c r="V1122" t="inlineStr">
        <is>
          <t>LINE-S02-PRE-20251114</t>
        </is>
      </c>
      <c r="W1122" t="inlineStr">
        <is>
          <t>已关联</t>
        </is>
      </c>
      <c r="X1122" t="inlineStr">
        <is>
          <t>按班次口径判断</t>
        </is>
      </c>
      <c r="Z1122" t="inlineStr">
        <is>
          <t>否</t>
        </is>
      </c>
    </row>
    <row r="1123">
      <c r="A1123" t="inlineStr">
        <is>
          <t>SIM-STOP-01122</t>
        </is>
      </c>
      <c r="B1123" t="inlineStr">
        <is>
          <t>STOP-PRE-00374</t>
        </is>
      </c>
      <c r="C1123" t="inlineStr">
        <is>
          <t>LINE-S03-PRE-20251114</t>
        </is>
      </c>
      <c r="D1123" t="inlineStr">
        <is>
          <t>SHIFT-PRE-20251114</t>
        </is>
      </c>
      <c r="E1123" t="inlineStr">
        <is>
          <t>LINE-S03</t>
        </is>
      </c>
      <c r="F1123" t="inlineStr">
        <is>
          <t>改善前</t>
        </is>
      </c>
      <c r="G1123" s="57" t="n">
        <v>45975</v>
      </c>
      <c r="H1123" t="inlineStr">
        <is>
          <t>音频模组系列</t>
        </is>
      </c>
      <c r="I1123" t="inlineStr">
        <is>
          <t>9KK25</t>
        </is>
      </c>
      <c r="J1123" t="inlineStr">
        <is>
          <t>FAILURE</t>
        </is>
      </c>
      <c r="K1123" t="inlineStr">
        <is>
          <t>Unplanned</t>
        </is>
      </c>
      <c r="L1123" t="inlineStr">
        <is>
          <t>LINE 52</t>
        </is>
      </c>
      <c r="M1123" t="inlineStr">
        <is>
          <t>其他工位</t>
        </is>
      </c>
      <c r="N1123" t="inlineStr">
        <is>
          <t>AUTOMATION FAILURE</t>
        </is>
      </c>
      <c r="O1123" s="59" t="n">
        <v>45975.67013888889</v>
      </c>
      <c r="P1123" s="59" t="n">
        <v>45975.68145833333</v>
      </c>
      <c r="Q1123" s="60" t="n">
        <v>16.3</v>
      </c>
      <c r="R1123" s="60" t="n">
        <v>0.9909</v>
      </c>
      <c r="S1123" t="inlineStr">
        <is>
          <t>团队模拟数据（基于公开单线数据派生）</t>
        </is>
      </c>
      <c r="T1123" t="inlineStr">
        <is>
          <t>SIM-v2.2-20260807-20260804</t>
        </is>
      </c>
      <c r="U1123" t="inlineStr">
        <is>
          <t>https://zenodo.org/records/17855209</t>
        </is>
      </c>
      <c r="V1123" t="inlineStr">
        <is>
          <t>LINE-S03-PRE-20251114</t>
        </is>
      </c>
      <c r="W1123" t="inlineStr">
        <is>
          <t>已关联</t>
        </is>
      </c>
      <c r="X1123" t="inlineStr">
        <is>
          <t>按班次口径判断</t>
        </is>
      </c>
      <c r="Z1123" t="inlineStr">
        <is>
          <t>否</t>
        </is>
      </c>
    </row>
    <row r="1124">
      <c r="A1124" t="inlineStr">
        <is>
          <t>SIM-STOP-01123</t>
        </is>
      </c>
      <c r="B1124" t="inlineStr">
        <is>
          <t>STOP-PRE-00375</t>
        </is>
      </c>
      <c r="C1124" t="inlineStr">
        <is>
          <t>LINE-S01-PRE-20251114</t>
        </is>
      </c>
      <c r="D1124" t="inlineStr">
        <is>
          <t>SHIFT-PRE-20251114</t>
        </is>
      </c>
      <c r="E1124" t="inlineStr">
        <is>
          <t>LINE-S01</t>
        </is>
      </c>
      <c r="F1124" t="inlineStr">
        <is>
          <t>改善前</t>
        </is>
      </c>
      <c r="G1124" s="57" t="n">
        <v>45975</v>
      </c>
      <c r="H1124" t="inlineStr">
        <is>
          <t>智能终端系列</t>
        </is>
      </c>
      <c r="I1124" t="inlineStr">
        <is>
          <t>9KK25</t>
        </is>
      </c>
      <c r="J1124" t="inlineStr">
        <is>
          <t>MATERIALS</t>
        </is>
      </c>
      <c r="K1124" t="inlineStr">
        <is>
          <t>Unplanned</t>
        </is>
      </c>
      <c r="L1124" t="inlineStr">
        <is>
          <t>HACKING STATION</t>
        </is>
      </c>
      <c r="M1124" t="inlineStr">
        <is>
          <t>上下料工位</t>
        </is>
      </c>
      <c r="N1124" t="inlineStr">
        <is>
          <t>MANUAL BRICK HANDLING</t>
        </is>
      </c>
      <c r="O1124" s="59" t="n">
        <v>45975.67986111111</v>
      </c>
      <c r="P1124" s="59" t="n">
        <v>45975.68465277777</v>
      </c>
      <c r="Q1124" s="60" t="n">
        <v>6.9</v>
      </c>
      <c r="R1124" s="60" t="n">
        <v>0.9114</v>
      </c>
      <c r="S1124" t="inlineStr">
        <is>
          <t>团队模拟数据（基于公开单线数据派生）</t>
        </is>
      </c>
      <c r="T1124" t="inlineStr">
        <is>
          <t>SIM-v2.2-20260807-20260804</t>
        </is>
      </c>
      <c r="U1124" t="inlineStr">
        <is>
          <t>https://zenodo.org/records/17855209</t>
        </is>
      </c>
      <c r="V1124" t="inlineStr">
        <is>
          <t>LINE-S01-PRE-20251114</t>
        </is>
      </c>
      <c r="W1124" t="inlineStr">
        <is>
          <t>已关联</t>
        </is>
      </c>
      <c r="X1124" t="inlineStr">
        <is>
          <t>按班次口径判断</t>
        </is>
      </c>
      <c r="Z1124" t="inlineStr">
        <is>
          <t>否</t>
        </is>
      </c>
    </row>
    <row r="1125">
      <c r="A1125" t="inlineStr">
        <is>
          <t>SIM-STOP-01124</t>
        </is>
      </c>
      <c r="B1125" t="inlineStr">
        <is>
          <t>STOP-PRE-00375</t>
        </is>
      </c>
      <c r="C1125" t="inlineStr">
        <is>
          <t>LINE-S02-PRE-20251114</t>
        </is>
      </c>
      <c r="D1125" t="inlineStr">
        <is>
          <t>SHIFT-PRE-20251114</t>
        </is>
      </c>
      <c r="E1125" t="inlineStr">
        <is>
          <t>LINE-S02</t>
        </is>
      </c>
      <c r="F1125" t="inlineStr">
        <is>
          <t>改善前</t>
        </is>
      </c>
      <c r="G1125" s="57" t="n">
        <v>45975</v>
      </c>
      <c r="H1125" t="inlineStr">
        <is>
          <t>视觉设备系列</t>
        </is>
      </c>
      <c r="I1125" t="inlineStr">
        <is>
          <t>9KK25</t>
        </is>
      </c>
      <c r="J1125" t="inlineStr">
        <is>
          <t>MATERIALS</t>
        </is>
      </c>
      <c r="K1125" t="inlineStr">
        <is>
          <t>Unplanned</t>
        </is>
      </c>
      <c r="L1125" t="inlineStr">
        <is>
          <t>HACKING STATION</t>
        </is>
      </c>
      <c r="M1125" t="inlineStr">
        <is>
          <t>上下料工位</t>
        </is>
      </c>
      <c r="N1125" t="inlineStr">
        <is>
          <t>MANUAL BRICK HANDLING</t>
        </is>
      </c>
      <c r="O1125" s="59" t="n">
        <v>45975.69375</v>
      </c>
      <c r="P1125" s="59" t="n">
        <v>45975.70076388889</v>
      </c>
      <c r="Q1125" s="60" t="n">
        <v>10.1</v>
      </c>
      <c r="R1125" s="60" t="n">
        <v>1.335</v>
      </c>
      <c r="S1125" t="inlineStr">
        <is>
          <t>团队模拟数据（基于公开单线数据派生）</t>
        </is>
      </c>
      <c r="T1125" t="inlineStr">
        <is>
          <t>SIM-v2.2-20260807-20260804</t>
        </is>
      </c>
      <c r="U1125" t="inlineStr">
        <is>
          <t>https://zenodo.org/records/17855209</t>
        </is>
      </c>
      <c r="V1125" t="inlineStr">
        <is>
          <t>LINE-S02-PRE-20251114</t>
        </is>
      </c>
      <c r="W1125" t="inlineStr">
        <is>
          <t>已关联</t>
        </is>
      </c>
      <c r="X1125" t="inlineStr">
        <is>
          <t>按班次口径判断</t>
        </is>
      </c>
      <c r="Z1125" t="inlineStr">
        <is>
          <t>否</t>
        </is>
      </c>
    </row>
    <row r="1126">
      <c r="A1126" t="inlineStr">
        <is>
          <t>SIM-STOP-01125</t>
        </is>
      </c>
      <c r="B1126" t="inlineStr">
        <is>
          <t>STOP-PRE-00375</t>
        </is>
      </c>
      <c r="C1126" t="inlineStr">
        <is>
          <t>LINE-S03-PRE-20251114</t>
        </is>
      </c>
      <c r="D1126" t="inlineStr">
        <is>
          <t>SHIFT-PRE-20251114</t>
        </is>
      </c>
      <c r="E1126" t="inlineStr">
        <is>
          <t>LINE-S03</t>
        </is>
      </c>
      <c r="F1126" t="inlineStr">
        <is>
          <t>改善前</t>
        </is>
      </c>
      <c r="G1126" s="57" t="n">
        <v>45975</v>
      </c>
      <c r="H1126" t="inlineStr">
        <is>
          <t>音频模组系列</t>
        </is>
      </c>
      <c r="I1126" t="inlineStr">
        <is>
          <t>9KK25</t>
        </is>
      </c>
      <c r="J1126" t="inlineStr">
        <is>
          <t>MATERIALS</t>
        </is>
      </c>
      <c r="K1126" t="inlineStr">
        <is>
          <t>Unplanned</t>
        </is>
      </c>
      <c r="L1126" t="inlineStr">
        <is>
          <t>HACKING STATION</t>
        </is>
      </c>
      <c r="M1126" t="inlineStr">
        <is>
          <t>上下料工位</t>
        </is>
      </c>
      <c r="N1126" t="inlineStr">
        <is>
          <t>MANUAL BRICK HANDLING</t>
        </is>
      </c>
      <c r="O1126" s="59" t="n">
        <v>45975.70763888889</v>
      </c>
      <c r="P1126" s="59" t="n">
        <v>45975.71381944444</v>
      </c>
      <c r="Q1126" s="60" t="n">
        <v>8.9</v>
      </c>
      <c r="R1126" s="60" t="n">
        <v>1.1731</v>
      </c>
      <c r="S1126" t="inlineStr">
        <is>
          <t>团队模拟数据（基于公开单线数据派生）</t>
        </is>
      </c>
      <c r="T1126" t="inlineStr">
        <is>
          <t>SIM-v2.2-20260807-20260804</t>
        </is>
      </c>
      <c r="U1126" t="inlineStr">
        <is>
          <t>https://zenodo.org/records/17855209</t>
        </is>
      </c>
      <c r="V1126" t="inlineStr">
        <is>
          <t>LINE-S03-PRE-20251114</t>
        </is>
      </c>
      <c r="W1126" t="inlineStr">
        <is>
          <t>已关联</t>
        </is>
      </c>
      <c r="X1126" t="inlineStr">
        <is>
          <t>按班次口径判断</t>
        </is>
      </c>
      <c r="Z1126" t="inlineStr">
        <is>
          <t>否</t>
        </is>
      </c>
    </row>
    <row r="1127">
      <c r="A1127" t="inlineStr">
        <is>
          <t>SIM-STOP-01126</t>
        </is>
      </c>
      <c r="B1127" t="inlineStr">
        <is>
          <t>STOP-PRE-00376</t>
        </is>
      </c>
      <c r="C1127" t="inlineStr">
        <is>
          <t>LINE-S01-PRE-20251114</t>
        </is>
      </c>
      <c r="D1127" t="inlineStr">
        <is>
          <t>SHIFT-PRE-20251114</t>
        </is>
      </c>
      <c r="E1127" t="inlineStr">
        <is>
          <t>LINE-S01</t>
        </is>
      </c>
      <c r="F1127" t="inlineStr">
        <is>
          <t>改善前</t>
        </is>
      </c>
      <c r="G1127" s="57" t="n">
        <v>45975</v>
      </c>
      <c r="H1127" t="inlineStr">
        <is>
          <t>智能终端系列</t>
        </is>
      </c>
      <c r="I1127" t="inlineStr">
        <is>
          <t>9KK25</t>
        </is>
      </c>
      <c r="J1127" t="inlineStr">
        <is>
          <t>MATERIALS</t>
        </is>
      </c>
      <c r="K1127" t="inlineStr">
        <is>
          <t>Unplanned</t>
        </is>
      </c>
      <c r="L1127" t="inlineStr">
        <is>
          <t>HACKING STATION</t>
        </is>
      </c>
      <c r="M1127" t="inlineStr">
        <is>
          <t>上下料工位</t>
        </is>
      </c>
      <c r="N1127" t="inlineStr">
        <is>
          <t>MANUAL BRICK HANDLING</t>
        </is>
      </c>
      <c r="O1127" s="59" t="n">
        <v>45975.70972222222</v>
      </c>
      <c r="P1127" s="59" t="n">
        <v>45975.71715277778</v>
      </c>
      <c r="Q1127" s="60" t="n">
        <v>10.7</v>
      </c>
      <c r="R1127" s="60" t="n">
        <v>0.8526</v>
      </c>
      <c r="S1127" t="inlineStr">
        <is>
          <t>团队模拟数据（基于公开单线数据派生）</t>
        </is>
      </c>
      <c r="T1127" t="inlineStr">
        <is>
          <t>SIM-v2.2-20260807-20260804</t>
        </is>
      </c>
      <c r="U1127" t="inlineStr">
        <is>
          <t>https://zenodo.org/records/17855209</t>
        </is>
      </c>
      <c r="V1127" t="inlineStr">
        <is>
          <t>LINE-S01-PRE-20251114</t>
        </is>
      </c>
      <c r="W1127" t="inlineStr">
        <is>
          <t>已关联</t>
        </is>
      </c>
      <c r="X1127" t="inlineStr">
        <is>
          <t>按班次口径判断</t>
        </is>
      </c>
      <c r="Z1127" t="inlineStr">
        <is>
          <t>否</t>
        </is>
      </c>
    </row>
    <row r="1128">
      <c r="A1128" t="inlineStr">
        <is>
          <t>SIM-STOP-01127</t>
        </is>
      </c>
      <c r="B1128" t="inlineStr">
        <is>
          <t>STOP-PRE-00376</t>
        </is>
      </c>
      <c r="C1128" t="inlineStr">
        <is>
          <t>LINE-S02-PRE-20251114</t>
        </is>
      </c>
      <c r="D1128" t="inlineStr">
        <is>
          <t>SHIFT-PRE-20251114</t>
        </is>
      </c>
      <c r="E1128" t="inlineStr">
        <is>
          <t>LINE-S02</t>
        </is>
      </c>
      <c r="F1128" t="inlineStr">
        <is>
          <t>改善前</t>
        </is>
      </c>
      <c r="G1128" s="57" t="n">
        <v>45975</v>
      </c>
      <c r="H1128" t="inlineStr">
        <is>
          <t>视觉设备系列</t>
        </is>
      </c>
      <c r="I1128" t="inlineStr">
        <is>
          <t>9KK25</t>
        </is>
      </c>
      <c r="J1128" t="inlineStr">
        <is>
          <t>MATERIALS</t>
        </is>
      </c>
      <c r="K1128" t="inlineStr">
        <is>
          <t>Unplanned</t>
        </is>
      </c>
      <c r="L1128" t="inlineStr">
        <is>
          <t>HACKING STATION</t>
        </is>
      </c>
      <c r="M1128" t="inlineStr">
        <is>
          <t>上下料工位</t>
        </is>
      </c>
      <c r="N1128" t="inlineStr">
        <is>
          <t>MANUAL BRICK HANDLING</t>
        </is>
      </c>
      <c r="O1128" s="59" t="n">
        <v>45975.72361111111</v>
      </c>
      <c r="P1128" s="59" t="n">
        <v>45975.735625</v>
      </c>
      <c r="Q1128" s="60" t="n">
        <v>17.3</v>
      </c>
      <c r="R1128" s="60" t="n">
        <v>1.3875</v>
      </c>
      <c r="S1128" t="inlineStr">
        <is>
          <t>团队模拟数据（基于公开单线数据派生）</t>
        </is>
      </c>
      <c r="T1128" t="inlineStr">
        <is>
          <t>SIM-v2.2-20260807-20260804</t>
        </is>
      </c>
      <c r="U1128" t="inlineStr">
        <is>
          <t>https://zenodo.org/records/17855209</t>
        </is>
      </c>
      <c r="V1128" t="inlineStr">
        <is>
          <t>LINE-S02-PRE-20251114</t>
        </is>
      </c>
      <c r="W1128" t="inlineStr">
        <is>
          <t>已关联</t>
        </is>
      </c>
      <c r="X1128" t="inlineStr">
        <is>
          <t>按班次口径判断</t>
        </is>
      </c>
      <c r="Z1128" t="inlineStr">
        <is>
          <t>否</t>
        </is>
      </c>
    </row>
    <row r="1129">
      <c r="A1129" t="inlineStr">
        <is>
          <t>SIM-STOP-01128</t>
        </is>
      </c>
      <c r="B1129" t="inlineStr">
        <is>
          <t>STOP-PRE-00376</t>
        </is>
      </c>
      <c r="C1129" t="inlineStr">
        <is>
          <t>LINE-S03-PRE-20251114</t>
        </is>
      </c>
      <c r="D1129" t="inlineStr">
        <is>
          <t>SHIFT-PRE-20251114</t>
        </is>
      </c>
      <c r="E1129" t="inlineStr">
        <is>
          <t>LINE-S03</t>
        </is>
      </c>
      <c r="F1129" t="inlineStr">
        <is>
          <t>改善前</t>
        </is>
      </c>
      <c r="G1129" s="57" t="n">
        <v>45975</v>
      </c>
      <c r="H1129" t="inlineStr">
        <is>
          <t>音频模组系列</t>
        </is>
      </c>
      <c r="I1129" t="inlineStr">
        <is>
          <t>9KK25</t>
        </is>
      </c>
      <c r="J1129" t="inlineStr">
        <is>
          <t>MATERIALS</t>
        </is>
      </c>
      <c r="K1129" t="inlineStr">
        <is>
          <t>Unplanned</t>
        </is>
      </c>
      <c r="L1129" t="inlineStr">
        <is>
          <t>HACKING STATION</t>
        </is>
      </c>
      <c r="M1129" t="inlineStr">
        <is>
          <t>上下料工位</t>
        </is>
      </c>
      <c r="N1129" t="inlineStr">
        <is>
          <t>MANUAL BRICK HANDLING</t>
        </is>
      </c>
      <c r="O1129" s="59" t="n">
        <v>45975.7375</v>
      </c>
      <c r="P1129" s="59" t="n">
        <v>45975.74701388889</v>
      </c>
      <c r="Q1129" s="60" t="n">
        <v>13.7</v>
      </c>
      <c r="R1129" s="60" t="n">
        <v>1.0986</v>
      </c>
      <c r="S1129" t="inlineStr">
        <is>
          <t>团队模拟数据（基于公开单线数据派生）</t>
        </is>
      </c>
      <c r="T1129" t="inlineStr">
        <is>
          <t>SIM-v2.2-20260807-20260804</t>
        </is>
      </c>
      <c r="U1129" t="inlineStr">
        <is>
          <t>https://zenodo.org/records/17855209</t>
        </is>
      </c>
      <c r="V1129" t="inlineStr">
        <is>
          <t>LINE-S03-PRE-20251114</t>
        </is>
      </c>
      <c r="W1129" t="inlineStr">
        <is>
          <t>已关联</t>
        </is>
      </c>
      <c r="X1129" t="inlineStr">
        <is>
          <t>按班次口径判断</t>
        </is>
      </c>
      <c r="Z1129" t="inlineStr">
        <is>
          <t>否</t>
        </is>
      </c>
    </row>
    <row r="1130">
      <c r="A1130" t="inlineStr">
        <is>
          <t>SIM-STOP-01129</t>
        </is>
      </c>
      <c r="B1130" t="inlineStr">
        <is>
          <t>STOP-PRE-00377</t>
        </is>
      </c>
      <c r="C1130" t="inlineStr">
        <is>
          <t>LINE-S01-PRE-20251114</t>
        </is>
      </c>
      <c r="D1130" t="inlineStr">
        <is>
          <t>SHIFT-PRE-20251114</t>
        </is>
      </c>
      <c r="E1130" t="inlineStr">
        <is>
          <t>LINE-S01</t>
        </is>
      </c>
      <c r="F1130" t="inlineStr">
        <is>
          <t>改善前</t>
        </is>
      </c>
      <c r="G1130" s="57" t="n">
        <v>45975</v>
      </c>
      <c r="H1130" t="inlineStr">
        <is>
          <t>智能终端系列</t>
        </is>
      </c>
      <c r="I1130" t="inlineStr">
        <is>
          <t>KK250</t>
        </is>
      </c>
      <c r="J1130" t="inlineStr">
        <is>
          <t>SETUPS-CHANGEOVERS</t>
        </is>
      </c>
      <c r="K1130" t="inlineStr">
        <is>
          <t>Planned - Included in OEE</t>
        </is>
      </c>
      <c r="L1130" t="inlineStr">
        <is>
          <t>EXTRUDER PRESS</t>
        </is>
      </c>
      <c r="M1130" t="inlineStr">
        <is>
          <t>主加工工位</t>
        </is>
      </c>
      <c r="N1130" t="inlineStr">
        <is>
          <t>MATERIAL CHANGEOVER</t>
        </is>
      </c>
      <c r="O1130" s="59" t="n">
        <v>45975.74722222222</v>
      </c>
      <c r="P1130" s="59" t="n">
        <v>45975.75673611111</v>
      </c>
      <c r="Q1130" s="60" t="n">
        <v>13.7</v>
      </c>
      <c r="R1130" s="60" t="n">
        <v>0.9657</v>
      </c>
      <c r="S1130" t="inlineStr">
        <is>
          <t>团队模拟数据（基于公开单线数据派生）</t>
        </is>
      </c>
      <c r="T1130" t="inlineStr">
        <is>
          <t>SIM-v2.2-20260807-20260804</t>
        </is>
      </c>
      <c r="U1130" t="inlineStr">
        <is>
          <t>https://zenodo.org/records/17855209</t>
        </is>
      </c>
      <c r="V1130" t="inlineStr">
        <is>
          <t>LINE-S01-PRE-20251114</t>
        </is>
      </c>
      <c r="W1130" t="inlineStr">
        <is>
          <t>已关联</t>
        </is>
      </c>
      <c r="X1130" t="inlineStr">
        <is>
          <t>按班次口径判断</t>
        </is>
      </c>
      <c r="Z1130" t="inlineStr">
        <is>
          <t>是</t>
        </is>
      </c>
      <c r="AA1130">
        <f>IFERROR(VLOOKUP(N1130,'18_换产标准_模拟'!$B$2:$F$4,3,FALSE),"")</f>
        <v/>
      </c>
      <c r="AB1130">
        <f>IFERROR(MAX(Q1130-AA1130,0),"")</f>
        <v/>
      </c>
      <c r="AC1130">
        <f>IFERROR(IF(AB1130=0,"达标",IF(AB1130&lt;=VLOOKUP(N1130,'18_换产标准_模拟'!$B$2:$F$4,4,FALSE)-VLOOKUP(N1130,'18_换产标准_模拟'!$B$2:$F$4,3,FALSE),"轻微超时",IF(AB1130&lt;=VLOOKUP(N1130,'18_换产标准_模拟'!$B$2:$F$4,5,FALSE)-VLOOKUP(N1130,'18_换产标准_模拟'!$B$2:$F$4,3,FALSE),"超时","严重超时"))),"")</f>
        <v/>
      </c>
      <c r="AD1130">
        <f>IFERROR(INDEX('18_换产标准_模拟'!$A$2:$A$4,MATCH(N1130,'18_换产标准_模拟'!$B$2:$B$4,0)),"")</f>
        <v/>
      </c>
      <c r="AE1130" t="inlineStr">
        <is>
          <t>团队模拟数据</t>
        </is>
      </c>
    </row>
    <row r="1131">
      <c r="A1131" t="inlineStr">
        <is>
          <t>SIM-STOP-01130</t>
        </is>
      </c>
      <c r="B1131" t="inlineStr">
        <is>
          <t>STOP-PRE-00377</t>
        </is>
      </c>
      <c r="C1131" t="inlineStr">
        <is>
          <t>LINE-S02-PRE-20251114</t>
        </is>
      </c>
      <c r="D1131" t="inlineStr">
        <is>
          <t>SHIFT-PRE-20251114</t>
        </is>
      </c>
      <c r="E1131" t="inlineStr">
        <is>
          <t>LINE-S02</t>
        </is>
      </c>
      <c r="F1131" t="inlineStr">
        <is>
          <t>改善前</t>
        </is>
      </c>
      <c r="G1131" s="57" t="n">
        <v>45975</v>
      </c>
      <c r="H1131" t="inlineStr">
        <is>
          <t>视觉设备系列</t>
        </is>
      </c>
      <c r="I1131" t="inlineStr">
        <is>
          <t>KK250</t>
        </is>
      </c>
      <c r="J1131" t="inlineStr">
        <is>
          <t>SETUPS-CHANGEOVERS</t>
        </is>
      </c>
      <c r="K1131" t="inlineStr">
        <is>
          <t>Planned - Included in OEE</t>
        </is>
      </c>
      <c r="L1131" t="inlineStr">
        <is>
          <t>EXTRUDER PRESS</t>
        </is>
      </c>
      <c r="M1131" t="inlineStr">
        <is>
          <t>主加工工位</t>
        </is>
      </c>
      <c r="N1131" t="inlineStr">
        <is>
          <t>MATERIAL CHANGEOVER</t>
        </is>
      </c>
      <c r="O1131" s="59" t="n">
        <v>45975.76111111111</v>
      </c>
      <c r="P1131" s="59" t="n">
        <v>45975.77076388889</v>
      </c>
      <c r="Q1131" s="60" t="n">
        <v>13.9</v>
      </c>
      <c r="R1131" s="60" t="n">
        <v>0.9802999999999999</v>
      </c>
      <c r="S1131" t="inlineStr">
        <is>
          <t>团队模拟数据（基于公开单线数据派生）</t>
        </is>
      </c>
      <c r="T1131" t="inlineStr">
        <is>
          <t>SIM-v2.2-20260807-20260804</t>
        </is>
      </c>
      <c r="U1131" t="inlineStr">
        <is>
          <t>https://zenodo.org/records/17855209</t>
        </is>
      </c>
      <c r="V1131" t="inlineStr">
        <is>
          <t>LINE-S02-PRE-20251114</t>
        </is>
      </c>
      <c r="W1131" t="inlineStr">
        <is>
          <t>已关联</t>
        </is>
      </c>
      <c r="X1131" t="inlineStr">
        <is>
          <t>按班次口径判断</t>
        </is>
      </c>
      <c r="Z1131" t="inlineStr">
        <is>
          <t>是</t>
        </is>
      </c>
      <c r="AA1131">
        <f>IFERROR(VLOOKUP(N1131,'18_换产标准_模拟'!$B$2:$F$4,3,FALSE),"")</f>
        <v/>
      </c>
      <c r="AB1131">
        <f>IFERROR(MAX(Q1131-AA1131,0),"")</f>
        <v/>
      </c>
      <c r="AC1131">
        <f>IFERROR(IF(AB1131=0,"达标",IF(AB1131&lt;=VLOOKUP(N1131,'18_换产标准_模拟'!$B$2:$F$4,4,FALSE)-VLOOKUP(N1131,'18_换产标准_模拟'!$B$2:$F$4,3,FALSE),"轻微超时",IF(AB1131&lt;=VLOOKUP(N1131,'18_换产标准_模拟'!$B$2:$F$4,5,FALSE)-VLOOKUP(N1131,'18_换产标准_模拟'!$B$2:$F$4,3,FALSE),"超时","严重超时"))),"")</f>
        <v/>
      </c>
      <c r="AD1131">
        <f>IFERROR(INDEX('18_换产标准_模拟'!$A$2:$A$4,MATCH(N1131,'18_换产标准_模拟'!$B$2:$B$4,0)),"")</f>
        <v/>
      </c>
      <c r="AE1131" t="inlineStr">
        <is>
          <t>团队模拟数据</t>
        </is>
      </c>
    </row>
    <row r="1132">
      <c r="A1132" t="inlineStr">
        <is>
          <t>SIM-STOP-01131</t>
        </is>
      </c>
      <c r="B1132" t="inlineStr">
        <is>
          <t>STOP-PRE-00377</t>
        </is>
      </c>
      <c r="C1132" t="inlineStr">
        <is>
          <t>LINE-S03-PRE-20251114</t>
        </is>
      </c>
      <c r="D1132" t="inlineStr">
        <is>
          <t>SHIFT-PRE-20251114</t>
        </is>
      </c>
      <c r="E1132" t="inlineStr">
        <is>
          <t>LINE-S03</t>
        </is>
      </c>
      <c r="F1132" t="inlineStr">
        <is>
          <t>改善前</t>
        </is>
      </c>
      <c r="G1132" s="57" t="n">
        <v>45975</v>
      </c>
      <c r="H1132" t="inlineStr">
        <is>
          <t>音频模组系列</t>
        </is>
      </c>
      <c r="I1132" t="inlineStr">
        <is>
          <t>KK250</t>
        </is>
      </c>
      <c r="J1132" t="inlineStr">
        <is>
          <t>SETUPS-CHANGEOVERS</t>
        </is>
      </c>
      <c r="K1132" t="inlineStr">
        <is>
          <t>Planned - Included in OEE</t>
        </is>
      </c>
      <c r="L1132" t="inlineStr">
        <is>
          <t>EXTRUDER PRESS</t>
        </is>
      </c>
      <c r="M1132" t="inlineStr">
        <is>
          <t>主加工工位</t>
        </is>
      </c>
      <c r="N1132" t="inlineStr">
        <is>
          <t>MATERIAL CHANGEOVER</t>
        </is>
      </c>
      <c r="O1132" s="59" t="n">
        <v>45975.775</v>
      </c>
      <c r="P1132" s="59" t="n">
        <v>45975.78506944444</v>
      </c>
      <c r="Q1132" s="60" t="n">
        <v>14.5</v>
      </c>
      <c r="R1132" s="60" t="n">
        <v>1.0222</v>
      </c>
      <c r="S1132" t="inlineStr">
        <is>
          <t>团队模拟数据（基于公开单线数据派生）</t>
        </is>
      </c>
      <c r="T1132" t="inlineStr">
        <is>
          <t>SIM-v2.2-20260807-20260804</t>
        </is>
      </c>
      <c r="U1132" t="inlineStr">
        <is>
          <t>https://zenodo.org/records/17855209</t>
        </is>
      </c>
      <c r="V1132" t="inlineStr">
        <is>
          <t>LINE-S03-PRE-20251114</t>
        </is>
      </c>
      <c r="W1132" t="inlineStr">
        <is>
          <t>已关联</t>
        </is>
      </c>
      <c r="X1132" t="inlineStr">
        <is>
          <t>按班次口径判断</t>
        </is>
      </c>
      <c r="Z1132" t="inlineStr">
        <is>
          <t>是</t>
        </is>
      </c>
      <c r="AA1132">
        <f>IFERROR(VLOOKUP(N1132,'18_换产标准_模拟'!$B$2:$F$4,3,FALSE),"")</f>
        <v/>
      </c>
      <c r="AB1132">
        <f>IFERROR(MAX(Q1132-AA1132,0),"")</f>
        <v/>
      </c>
      <c r="AC1132">
        <f>IFERROR(IF(AB1132=0,"达标",IF(AB1132&lt;=VLOOKUP(N1132,'18_换产标准_模拟'!$B$2:$F$4,4,FALSE)-VLOOKUP(N1132,'18_换产标准_模拟'!$B$2:$F$4,3,FALSE),"轻微超时",IF(AB1132&lt;=VLOOKUP(N1132,'18_换产标准_模拟'!$B$2:$F$4,5,FALSE)-VLOOKUP(N1132,'18_换产标准_模拟'!$B$2:$F$4,3,FALSE),"超时","严重超时"))),"")</f>
        <v/>
      </c>
      <c r="AD1132">
        <f>IFERROR(INDEX('18_换产标准_模拟'!$A$2:$A$4,MATCH(N1132,'18_换产标准_模拟'!$B$2:$B$4,0)),"")</f>
        <v/>
      </c>
      <c r="AE1132" t="inlineStr">
        <is>
          <t>团队模拟数据</t>
        </is>
      </c>
    </row>
    <row r="1133">
      <c r="A1133" t="inlineStr">
        <is>
          <t>SIM-STOP-01132</t>
        </is>
      </c>
      <c r="B1133" t="inlineStr">
        <is>
          <t>STOP-PRE-00378</t>
        </is>
      </c>
      <c r="C1133" t="inlineStr">
        <is>
          <t>LINE-S01-PRE-20251114</t>
        </is>
      </c>
      <c r="D1133" t="inlineStr">
        <is>
          <t>SHIFT-PRE-20251114</t>
        </is>
      </c>
      <c r="E1133" t="inlineStr">
        <is>
          <t>LINE-S01</t>
        </is>
      </c>
      <c r="F1133" t="inlineStr">
        <is>
          <t>改善前</t>
        </is>
      </c>
      <c r="G1133" s="57" t="n">
        <v>45975</v>
      </c>
      <c r="H1133" t="inlineStr">
        <is>
          <t>智能终端系列</t>
        </is>
      </c>
      <c r="I1133" t="inlineStr">
        <is>
          <t>KK250</t>
        </is>
      </c>
      <c r="J1133" t="inlineStr">
        <is>
          <t>MATERIALS</t>
        </is>
      </c>
      <c r="K1133" t="inlineStr">
        <is>
          <t>Unplanned</t>
        </is>
      </c>
      <c r="L1133" t="inlineStr">
        <is>
          <t>HACKING STATION</t>
        </is>
      </c>
      <c r="M1133" t="inlineStr">
        <is>
          <t>上下料工位</t>
        </is>
      </c>
      <c r="N1133" t="inlineStr">
        <is>
          <t>MANUAL BRICK HANDLING</t>
        </is>
      </c>
      <c r="O1133" s="59" t="n">
        <v>45975.76041666666</v>
      </c>
      <c r="P1133" s="59" t="n">
        <v>45975.78743055555</v>
      </c>
      <c r="Q1133" s="60" t="n">
        <v>38.9</v>
      </c>
      <c r="R1133" s="60" t="n">
        <v>0.9212</v>
      </c>
      <c r="S1133" t="inlineStr">
        <is>
          <t>团队模拟数据（基于公开单线数据派生）</t>
        </is>
      </c>
      <c r="T1133" t="inlineStr">
        <is>
          <t>SIM-v2.2-20260807-20260804</t>
        </is>
      </c>
      <c r="U1133" t="inlineStr">
        <is>
          <t>https://zenodo.org/records/17855209</t>
        </is>
      </c>
      <c r="V1133" t="inlineStr">
        <is>
          <t>LINE-S01-PRE-20251114</t>
        </is>
      </c>
      <c r="W1133" t="inlineStr">
        <is>
          <t>已关联</t>
        </is>
      </c>
      <c r="X1133" t="inlineStr">
        <is>
          <t>按班次口径判断</t>
        </is>
      </c>
      <c r="Z1133" t="inlineStr">
        <is>
          <t>否</t>
        </is>
      </c>
    </row>
    <row r="1134">
      <c r="A1134" t="inlineStr">
        <is>
          <t>SIM-STOP-01133</t>
        </is>
      </c>
      <c r="B1134" t="inlineStr">
        <is>
          <t>STOP-PRE-00378</t>
        </is>
      </c>
      <c r="C1134" t="inlineStr">
        <is>
          <t>LINE-S02-PRE-20251114</t>
        </is>
      </c>
      <c r="D1134" t="inlineStr">
        <is>
          <t>SHIFT-PRE-20251114</t>
        </is>
      </c>
      <c r="E1134" t="inlineStr">
        <is>
          <t>LINE-S02</t>
        </is>
      </c>
      <c r="F1134" t="inlineStr">
        <is>
          <t>改善前</t>
        </is>
      </c>
      <c r="G1134" s="57" t="n">
        <v>45975</v>
      </c>
      <c r="H1134" t="inlineStr">
        <is>
          <t>视觉设备系列</t>
        </is>
      </c>
      <c r="I1134" t="inlineStr">
        <is>
          <t>KK250</t>
        </is>
      </c>
      <c r="J1134" t="inlineStr">
        <is>
          <t>MATERIALS</t>
        </is>
      </c>
      <c r="K1134" t="inlineStr">
        <is>
          <t>Unplanned</t>
        </is>
      </c>
      <c r="L1134" t="inlineStr">
        <is>
          <t>HACKING STATION</t>
        </is>
      </c>
      <c r="M1134" t="inlineStr">
        <is>
          <t>上下料工位</t>
        </is>
      </c>
      <c r="N1134" t="inlineStr">
        <is>
          <t>MANUAL BRICK HANDLING</t>
        </is>
      </c>
      <c r="O1134" s="59" t="n">
        <v>45975.77430555555</v>
      </c>
      <c r="P1134" s="59" t="n">
        <v>45975.81388888889</v>
      </c>
      <c r="Q1134" s="60" t="n">
        <v>57</v>
      </c>
      <c r="R1134" s="60" t="n">
        <v>1.35</v>
      </c>
      <c r="S1134" t="inlineStr">
        <is>
          <t>团队模拟数据（基于公开单线数据派生）</t>
        </is>
      </c>
      <c r="T1134" t="inlineStr">
        <is>
          <t>SIM-v2.2-20260807-20260804</t>
        </is>
      </c>
      <c r="U1134" t="inlineStr">
        <is>
          <t>https://zenodo.org/records/17855209</t>
        </is>
      </c>
      <c r="V1134" t="inlineStr">
        <is>
          <t>LINE-S02-PRE-20251114</t>
        </is>
      </c>
      <c r="W1134" t="inlineStr">
        <is>
          <t>已关联</t>
        </is>
      </c>
      <c r="X1134" t="inlineStr">
        <is>
          <t>按班次口径判断</t>
        </is>
      </c>
      <c r="Z1134" t="inlineStr">
        <is>
          <t>否</t>
        </is>
      </c>
    </row>
    <row r="1135">
      <c r="A1135" t="inlineStr">
        <is>
          <t>SIM-STOP-01134</t>
        </is>
      </c>
      <c r="B1135" t="inlineStr">
        <is>
          <t>STOP-PRE-00378</t>
        </is>
      </c>
      <c r="C1135" t="inlineStr">
        <is>
          <t>LINE-S03-PRE-20251114</t>
        </is>
      </c>
      <c r="D1135" t="inlineStr">
        <is>
          <t>SHIFT-PRE-20251114</t>
        </is>
      </c>
      <c r="E1135" t="inlineStr">
        <is>
          <t>LINE-S03</t>
        </is>
      </c>
      <c r="F1135" t="inlineStr">
        <is>
          <t>改善前</t>
        </is>
      </c>
      <c r="G1135" s="57" t="n">
        <v>45975</v>
      </c>
      <c r="H1135" t="inlineStr">
        <is>
          <t>音频模组系列</t>
        </is>
      </c>
      <c r="I1135" t="inlineStr">
        <is>
          <t>KK250</t>
        </is>
      </c>
      <c r="J1135" t="inlineStr">
        <is>
          <t>MATERIALS</t>
        </is>
      </c>
      <c r="K1135" t="inlineStr">
        <is>
          <t>Unplanned</t>
        </is>
      </c>
      <c r="L1135" t="inlineStr">
        <is>
          <t>HACKING STATION</t>
        </is>
      </c>
      <c r="M1135" t="inlineStr">
        <is>
          <t>上下料工位</t>
        </is>
      </c>
      <c r="N1135" t="inlineStr">
        <is>
          <t>MANUAL BRICK HANDLING</t>
        </is>
      </c>
      <c r="O1135" s="59" t="n">
        <v>45975.78819444445</v>
      </c>
      <c r="P1135" s="59" t="n">
        <v>45975.81951388889</v>
      </c>
      <c r="Q1135" s="60" t="n">
        <v>45.1</v>
      </c>
      <c r="R1135" s="60" t="n">
        <v>1.0675</v>
      </c>
      <c r="S1135" t="inlineStr">
        <is>
          <t>团队模拟数据（基于公开单线数据派生）</t>
        </is>
      </c>
      <c r="T1135" t="inlineStr">
        <is>
          <t>SIM-v2.2-20260807-20260804</t>
        </is>
      </c>
      <c r="U1135" t="inlineStr">
        <is>
          <t>https://zenodo.org/records/17855209</t>
        </is>
      </c>
      <c r="V1135" t="inlineStr">
        <is>
          <t>LINE-S03-PRE-20251114</t>
        </is>
      </c>
      <c r="W1135" t="inlineStr">
        <is>
          <t>已关联</t>
        </is>
      </c>
      <c r="X1135" t="inlineStr">
        <is>
          <t>按班次口径判断</t>
        </is>
      </c>
      <c r="Z1135" t="inlineStr">
        <is>
          <t>否</t>
        </is>
      </c>
    </row>
    <row r="1136">
      <c r="A1136" t="inlineStr">
        <is>
          <t>SIM-STOP-01135</t>
        </is>
      </c>
      <c r="B1136" t="inlineStr">
        <is>
          <t>STOP-PRE-00379</t>
        </is>
      </c>
      <c r="C1136" t="inlineStr">
        <is>
          <t>LINE-S01-PRE-20251114</t>
        </is>
      </c>
      <c r="D1136" t="inlineStr">
        <is>
          <t>SHIFT-PRE-20251114</t>
        </is>
      </c>
      <c r="E1136" t="inlineStr">
        <is>
          <t>LINE-S01</t>
        </is>
      </c>
      <c r="F1136" t="inlineStr">
        <is>
          <t>改善前</t>
        </is>
      </c>
      <c r="G1136" s="57" t="n">
        <v>45975</v>
      </c>
      <c r="H1136" t="inlineStr">
        <is>
          <t>智能终端系列</t>
        </is>
      </c>
      <c r="I1136" t="inlineStr">
        <is>
          <t>KK250</t>
        </is>
      </c>
      <c r="J1136" t="inlineStr">
        <is>
          <t>MATERIALS</t>
        </is>
      </c>
      <c r="K1136" t="inlineStr">
        <is>
          <t>Unplanned</t>
        </is>
      </c>
      <c r="L1136" t="inlineStr">
        <is>
          <t>HACKING STATION</t>
        </is>
      </c>
      <c r="M1136" t="inlineStr">
        <is>
          <t>上下料工位</t>
        </is>
      </c>
      <c r="N1136" t="inlineStr">
        <is>
          <t>MANUAL BRICK HANDLING</t>
        </is>
      </c>
      <c r="O1136" s="59" t="n">
        <v>45975.80486111111</v>
      </c>
      <c r="P1136" s="59" t="n">
        <v>45975.81368055556</v>
      </c>
      <c r="Q1136" s="60" t="n">
        <v>12.7</v>
      </c>
      <c r="R1136" s="60" t="n">
        <v>0.8624000000000001</v>
      </c>
      <c r="S1136" t="inlineStr">
        <is>
          <t>团队模拟数据（基于公开单线数据派生）</t>
        </is>
      </c>
      <c r="T1136" t="inlineStr">
        <is>
          <t>SIM-v2.2-20260807-20260804</t>
        </is>
      </c>
      <c r="U1136" t="inlineStr">
        <is>
          <t>https://zenodo.org/records/17855209</t>
        </is>
      </c>
      <c r="V1136" t="inlineStr">
        <is>
          <t>LINE-S01-PRE-20251114</t>
        </is>
      </c>
      <c r="W1136" t="inlineStr">
        <is>
          <t>已关联</t>
        </is>
      </c>
      <c r="X1136" t="inlineStr">
        <is>
          <t>按班次口径判断</t>
        </is>
      </c>
      <c r="Z1136" t="inlineStr">
        <is>
          <t>否</t>
        </is>
      </c>
    </row>
    <row r="1137">
      <c r="A1137" t="inlineStr">
        <is>
          <t>SIM-STOP-01136</t>
        </is>
      </c>
      <c r="B1137" t="inlineStr">
        <is>
          <t>STOP-PRE-00379</t>
        </is>
      </c>
      <c r="C1137" t="inlineStr">
        <is>
          <t>LINE-S02-PRE-20251114</t>
        </is>
      </c>
      <c r="D1137" t="inlineStr">
        <is>
          <t>SHIFT-PRE-20251114</t>
        </is>
      </c>
      <c r="E1137" t="inlineStr">
        <is>
          <t>LINE-S02</t>
        </is>
      </c>
      <c r="F1137" t="inlineStr">
        <is>
          <t>改善前</t>
        </is>
      </c>
      <c r="G1137" s="57" t="n">
        <v>45975</v>
      </c>
      <c r="H1137" t="inlineStr">
        <is>
          <t>视觉设备系列</t>
        </is>
      </c>
      <c r="I1137" t="inlineStr">
        <is>
          <t>KK250</t>
        </is>
      </c>
      <c r="J1137" t="inlineStr">
        <is>
          <t>MATERIALS</t>
        </is>
      </c>
      <c r="K1137" t="inlineStr">
        <is>
          <t>Unplanned</t>
        </is>
      </c>
      <c r="L1137" t="inlineStr">
        <is>
          <t>HACKING STATION</t>
        </is>
      </c>
      <c r="M1137" t="inlineStr">
        <is>
          <t>上下料工位</t>
        </is>
      </c>
      <c r="N1137" t="inlineStr">
        <is>
          <t>MANUAL BRICK HANDLING</t>
        </is>
      </c>
      <c r="O1137" s="59" t="n">
        <v>45975.81875</v>
      </c>
      <c r="P1137" s="59" t="n">
        <v>45975.83305555556</v>
      </c>
      <c r="Q1137" s="60" t="n">
        <v>20.6</v>
      </c>
      <c r="R1137" s="60" t="n">
        <v>1.4025</v>
      </c>
      <c r="S1137" t="inlineStr">
        <is>
          <t>团队模拟数据（基于公开单线数据派生）</t>
        </is>
      </c>
      <c r="T1137" t="inlineStr">
        <is>
          <t>SIM-v2.2-20260807-20260804</t>
        </is>
      </c>
      <c r="U1137" t="inlineStr">
        <is>
          <t>https://zenodo.org/records/17855209</t>
        </is>
      </c>
      <c r="V1137" t="inlineStr">
        <is>
          <t>LINE-S02-PRE-20251114</t>
        </is>
      </c>
      <c r="W1137" t="inlineStr">
        <is>
          <t>已关联</t>
        </is>
      </c>
      <c r="X1137" t="inlineStr">
        <is>
          <t>按班次口径判断</t>
        </is>
      </c>
      <c r="Z1137" t="inlineStr">
        <is>
          <t>否</t>
        </is>
      </c>
    </row>
    <row r="1138">
      <c r="A1138" t="inlineStr">
        <is>
          <t>SIM-STOP-01137</t>
        </is>
      </c>
      <c r="B1138" t="inlineStr">
        <is>
          <t>STOP-PRE-00379</t>
        </is>
      </c>
      <c r="C1138" t="inlineStr">
        <is>
          <t>LINE-S03-PRE-20251114</t>
        </is>
      </c>
      <c r="D1138" t="inlineStr">
        <is>
          <t>SHIFT-PRE-20251114</t>
        </is>
      </c>
      <c r="E1138" t="inlineStr">
        <is>
          <t>LINE-S03</t>
        </is>
      </c>
      <c r="F1138" t="inlineStr">
        <is>
          <t>改善前</t>
        </is>
      </c>
      <c r="G1138" s="57" t="n">
        <v>45975</v>
      </c>
      <c r="H1138" t="inlineStr">
        <is>
          <t>音频模组系列</t>
        </is>
      </c>
      <c r="I1138" t="inlineStr">
        <is>
          <t>KK250</t>
        </is>
      </c>
      <c r="J1138" t="inlineStr">
        <is>
          <t>MATERIALS</t>
        </is>
      </c>
      <c r="K1138" t="inlineStr">
        <is>
          <t>Unplanned</t>
        </is>
      </c>
      <c r="L1138" t="inlineStr">
        <is>
          <t>HACKING STATION</t>
        </is>
      </c>
      <c r="M1138" t="inlineStr">
        <is>
          <t>上下料工位</t>
        </is>
      </c>
      <c r="N1138" t="inlineStr">
        <is>
          <t>MANUAL BRICK HANDLING</t>
        </is>
      </c>
      <c r="O1138" s="59" t="n">
        <v>45975.83263888889</v>
      </c>
      <c r="P1138" s="59" t="n">
        <v>45975.84395833333</v>
      </c>
      <c r="Q1138" s="60" t="n">
        <v>16.3</v>
      </c>
      <c r="R1138" s="60" t="n">
        <v>1.111</v>
      </c>
      <c r="S1138" t="inlineStr">
        <is>
          <t>团队模拟数据（基于公开单线数据派生）</t>
        </is>
      </c>
      <c r="T1138" t="inlineStr">
        <is>
          <t>SIM-v2.2-20260807-20260804</t>
        </is>
      </c>
      <c r="U1138" t="inlineStr">
        <is>
          <t>https://zenodo.org/records/17855209</t>
        </is>
      </c>
      <c r="V1138" t="inlineStr">
        <is>
          <t>LINE-S03-PRE-20251114</t>
        </is>
      </c>
      <c r="W1138" t="inlineStr">
        <is>
          <t>已关联</t>
        </is>
      </c>
      <c r="X1138" t="inlineStr">
        <is>
          <t>按班次口径判断</t>
        </is>
      </c>
      <c r="Z1138" t="inlineStr">
        <is>
          <t>否</t>
        </is>
      </c>
    </row>
    <row r="1139">
      <c r="A1139" t="inlineStr">
        <is>
          <t>SIM-STOP-01138</t>
        </is>
      </c>
      <c r="B1139" t="inlineStr">
        <is>
          <t>STOP-PRE-00380</t>
        </is>
      </c>
      <c r="C1139" t="inlineStr">
        <is>
          <t>LINE-S01-PRE-20251114</t>
        </is>
      </c>
      <c r="D1139" t="inlineStr">
        <is>
          <t>SHIFT-PRE-20251114</t>
        </is>
      </c>
      <c r="E1139" t="inlineStr">
        <is>
          <t>LINE-S01</t>
        </is>
      </c>
      <c r="F1139" t="inlineStr">
        <is>
          <t>改善前</t>
        </is>
      </c>
      <c r="G1139" s="57" t="n">
        <v>45975</v>
      </c>
      <c r="H1139" t="inlineStr">
        <is>
          <t>智能终端系列</t>
        </is>
      </c>
      <c r="I1139" t="inlineStr">
        <is>
          <t>KK250</t>
        </is>
      </c>
      <c r="J1139" t="inlineStr">
        <is>
          <t>OPERATIONAL</t>
        </is>
      </c>
      <c r="K1139" t="inlineStr">
        <is>
          <t>Planned - Included in OEE</t>
        </is>
      </c>
      <c r="L1139" t="inlineStr">
        <is>
          <t>EXTRUDER PRESS</t>
        </is>
      </c>
      <c r="M1139" t="inlineStr">
        <is>
          <t>主加工工位</t>
        </is>
      </c>
      <c r="N1139" t="inlineStr">
        <is>
          <t>CLEANING</t>
        </is>
      </c>
      <c r="O1139" s="59" t="n">
        <v>45975.81875</v>
      </c>
      <c r="P1139" s="59" t="n">
        <v>45975.83298611111</v>
      </c>
      <c r="Q1139" s="60" t="n">
        <v>20.5</v>
      </c>
      <c r="R1139" s="60" t="n">
        <v>0.9764</v>
      </c>
      <c r="S1139" t="inlineStr">
        <is>
          <t>团队模拟数据（基于公开单线数据派生）</t>
        </is>
      </c>
      <c r="T1139" t="inlineStr">
        <is>
          <t>SIM-v2.2-20260807-20260804</t>
        </is>
      </c>
      <c r="U1139" t="inlineStr">
        <is>
          <t>https://zenodo.org/records/17855209</t>
        </is>
      </c>
      <c r="V1139" t="inlineStr">
        <is>
          <t>LINE-S01-PRE-20251114</t>
        </is>
      </c>
      <c r="W1139" t="inlineStr">
        <is>
          <t>已关联</t>
        </is>
      </c>
      <c r="X1139" t="inlineStr">
        <is>
          <t>按班次口径判断</t>
        </is>
      </c>
      <c r="Z1139" t="inlineStr">
        <is>
          <t>否</t>
        </is>
      </c>
    </row>
    <row r="1140">
      <c r="A1140" t="inlineStr">
        <is>
          <t>SIM-STOP-01139</t>
        </is>
      </c>
      <c r="B1140" t="inlineStr">
        <is>
          <t>STOP-PRE-00380</t>
        </is>
      </c>
      <c r="C1140" t="inlineStr">
        <is>
          <t>LINE-S02-PRE-20251114</t>
        </is>
      </c>
      <c r="D1140" t="inlineStr">
        <is>
          <t>SHIFT-PRE-20251114</t>
        </is>
      </c>
      <c r="E1140" t="inlineStr">
        <is>
          <t>LINE-S02</t>
        </is>
      </c>
      <c r="F1140" t="inlineStr">
        <is>
          <t>改善前</t>
        </is>
      </c>
      <c r="G1140" s="57" t="n">
        <v>45975</v>
      </c>
      <c r="H1140" t="inlineStr">
        <is>
          <t>视觉设备系列</t>
        </is>
      </c>
      <c r="I1140" t="inlineStr">
        <is>
          <t>KK250</t>
        </is>
      </c>
      <c r="J1140" t="inlineStr">
        <is>
          <t>OPERATIONAL</t>
        </is>
      </c>
      <c r="K1140" t="inlineStr">
        <is>
          <t>Planned - Included in OEE</t>
        </is>
      </c>
      <c r="L1140" t="inlineStr">
        <is>
          <t>EXTRUDER PRESS</t>
        </is>
      </c>
      <c r="M1140" t="inlineStr">
        <is>
          <t>主加工工位</t>
        </is>
      </c>
      <c r="N1140" t="inlineStr">
        <is>
          <t>CLEANING</t>
        </is>
      </c>
      <c r="O1140" s="59" t="n">
        <v>45975.83263888889</v>
      </c>
      <c r="P1140" s="59" t="n">
        <v>45975.84708333333</v>
      </c>
      <c r="Q1140" s="60" t="n">
        <v>20.8</v>
      </c>
      <c r="R1140" s="60" t="n">
        <v>0.9917</v>
      </c>
      <c r="S1140" t="inlineStr">
        <is>
          <t>团队模拟数据（基于公开单线数据派生）</t>
        </is>
      </c>
      <c r="T1140" t="inlineStr">
        <is>
          <t>SIM-v2.2-20260807-20260804</t>
        </is>
      </c>
      <c r="U1140" t="inlineStr">
        <is>
          <t>https://zenodo.org/records/17855209</t>
        </is>
      </c>
      <c r="V1140" t="inlineStr">
        <is>
          <t>LINE-S02-PRE-20251114</t>
        </is>
      </c>
      <c r="W1140" t="inlineStr">
        <is>
          <t>已关联</t>
        </is>
      </c>
      <c r="X1140" t="inlineStr">
        <is>
          <t>按班次口径判断</t>
        </is>
      </c>
      <c r="Z1140" t="inlineStr">
        <is>
          <t>否</t>
        </is>
      </c>
    </row>
    <row r="1141">
      <c r="A1141" t="inlineStr">
        <is>
          <t>SIM-STOP-01140</t>
        </is>
      </c>
      <c r="B1141" t="inlineStr">
        <is>
          <t>STOP-PRE-00380</t>
        </is>
      </c>
      <c r="C1141" t="inlineStr">
        <is>
          <t>LINE-S03-PRE-20251114</t>
        </is>
      </c>
      <c r="D1141" t="inlineStr">
        <is>
          <t>SHIFT-PRE-20251114</t>
        </is>
      </c>
      <c r="E1141" t="inlineStr">
        <is>
          <t>LINE-S03</t>
        </is>
      </c>
      <c r="F1141" t="inlineStr">
        <is>
          <t>改善前</t>
        </is>
      </c>
      <c r="G1141" s="57" t="n">
        <v>45975</v>
      </c>
      <c r="H1141" t="inlineStr">
        <is>
          <t>音频模组系列</t>
        </is>
      </c>
      <c r="I1141" t="inlineStr">
        <is>
          <t>KK250</t>
        </is>
      </c>
      <c r="J1141" t="inlineStr">
        <is>
          <t>OPERATIONAL</t>
        </is>
      </c>
      <c r="K1141" t="inlineStr">
        <is>
          <t>Planned - Included in OEE</t>
        </is>
      </c>
      <c r="L1141" t="inlineStr">
        <is>
          <t>EXTRUDER PRESS</t>
        </is>
      </c>
      <c r="M1141" t="inlineStr">
        <is>
          <t>主加工工位</t>
        </is>
      </c>
      <c r="N1141" t="inlineStr">
        <is>
          <t>CLEANING</t>
        </is>
      </c>
      <c r="O1141" s="59" t="n">
        <v>45975.84652777778</v>
      </c>
      <c r="P1141" s="59" t="n">
        <v>45975.86159722223</v>
      </c>
      <c r="Q1141" s="60" t="n">
        <v>21.7</v>
      </c>
      <c r="R1141" s="60" t="n">
        <v>1.0333</v>
      </c>
      <c r="S1141" t="inlineStr">
        <is>
          <t>团队模拟数据（基于公开单线数据派生）</t>
        </is>
      </c>
      <c r="T1141" t="inlineStr">
        <is>
          <t>SIM-v2.2-20260807-20260804</t>
        </is>
      </c>
      <c r="U1141" t="inlineStr">
        <is>
          <t>https://zenodo.org/records/17855209</t>
        </is>
      </c>
      <c r="V1141" t="inlineStr">
        <is>
          <t>LINE-S03-PRE-20251114</t>
        </is>
      </c>
      <c r="W1141" t="inlineStr">
        <is>
          <t>已关联</t>
        </is>
      </c>
      <c r="X1141" t="inlineStr">
        <is>
          <t>按班次口径判断</t>
        </is>
      </c>
      <c r="Z1141" t="inlineStr">
        <is>
          <t>否</t>
        </is>
      </c>
    </row>
    <row r="1142">
      <c r="A1142" t="inlineStr">
        <is>
          <t>SIM-STOP-01141</t>
        </is>
      </c>
      <c r="B1142" t="inlineStr">
        <is>
          <t>STOP-PRE-00381</t>
        </is>
      </c>
      <c r="C1142" t="inlineStr">
        <is>
          <t>LINE-S01-PRE-20251117</t>
        </is>
      </c>
      <c r="D1142" t="inlineStr">
        <is>
          <t>SHIFT-PRE-20251117</t>
        </is>
      </c>
      <c r="E1142" t="inlineStr">
        <is>
          <t>LINE-S01</t>
        </is>
      </c>
      <c r="F1142" t="inlineStr">
        <is>
          <t>改善前</t>
        </is>
      </c>
      <c r="G1142" s="57" t="n">
        <v>45978</v>
      </c>
      <c r="H1142" t="inlineStr">
        <is>
          <t>智能终端系列</t>
        </is>
      </c>
      <c r="I1142" t="inlineStr">
        <is>
          <t>KK250</t>
        </is>
      </c>
      <c r="J1142" t="inlineStr">
        <is>
          <t>OPERATIONAL</t>
        </is>
      </c>
      <c r="K1142" t="inlineStr">
        <is>
          <t>Planned - Included in OEE</t>
        </is>
      </c>
      <c r="L1142" t="inlineStr">
        <is>
          <t>EXTRUDER PRESS</t>
        </is>
      </c>
      <c r="M1142" t="inlineStr">
        <is>
          <t>主加工工位</t>
        </is>
      </c>
      <c r="N1142" t="inlineStr">
        <is>
          <t>CLEANING</t>
        </is>
      </c>
      <c r="O1142" s="59" t="n">
        <v>45978.51041666666</v>
      </c>
      <c r="P1142" s="59" t="n">
        <v>45978.51256944444</v>
      </c>
      <c r="Q1142" s="60" t="n">
        <v>3.1</v>
      </c>
      <c r="R1142" s="60" t="n">
        <v>0.9124</v>
      </c>
      <c r="S1142" t="inlineStr">
        <is>
          <t>团队模拟数据（基于公开单线数据派生）</t>
        </is>
      </c>
      <c r="T1142" t="inlineStr">
        <is>
          <t>SIM-v2.2-20260807-20260804</t>
        </is>
      </c>
      <c r="U1142" t="inlineStr">
        <is>
          <t>https://zenodo.org/records/17855209</t>
        </is>
      </c>
      <c r="V1142" t="inlineStr">
        <is>
          <t>LINE-S01-PRE-20251117</t>
        </is>
      </c>
      <c r="W1142" t="inlineStr">
        <is>
          <t>已关联</t>
        </is>
      </c>
      <c r="X1142" t="inlineStr">
        <is>
          <t>按班次口径判断</t>
        </is>
      </c>
      <c r="Z1142" t="inlineStr">
        <is>
          <t>否</t>
        </is>
      </c>
    </row>
    <row r="1143">
      <c r="A1143" t="inlineStr">
        <is>
          <t>SIM-STOP-01142</t>
        </is>
      </c>
      <c r="B1143" t="inlineStr">
        <is>
          <t>STOP-PRE-00381</t>
        </is>
      </c>
      <c r="C1143" t="inlineStr">
        <is>
          <t>LINE-S02-PRE-20251117</t>
        </is>
      </c>
      <c r="D1143" t="inlineStr">
        <is>
          <t>SHIFT-PRE-20251117</t>
        </is>
      </c>
      <c r="E1143" t="inlineStr">
        <is>
          <t>LINE-S02</t>
        </is>
      </c>
      <c r="F1143" t="inlineStr">
        <is>
          <t>改善前</t>
        </is>
      </c>
      <c r="G1143" s="57" t="n">
        <v>45978</v>
      </c>
      <c r="H1143" t="inlineStr">
        <is>
          <t>视觉设备系列</t>
        </is>
      </c>
      <c r="I1143" t="inlineStr">
        <is>
          <t>KK250</t>
        </is>
      </c>
      <c r="J1143" t="inlineStr">
        <is>
          <t>OPERATIONAL</t>
        </is>
      </c>
      <c r="K1143" t="inlineStr">
        <is>
          <t>Planned - Included in OEE</t>
        </is>
      </c>
      <c r="L1143" t="inlineStr">
        <is>
          <t>EXTRUDER PRESS</t>
        </is>
      </c>
      <c r="M1143" t="inlineStr">
        <is>
          <t>主加工工位</t>
        </is>
      </c>
      <c r="N1143" t="inlineStr">
        <is>
          <t>CLEANING</t>
        </is>
      </c>
      <c r="O1143" s="59" t="n">
        <v>45978.52430555555</v>
      </c>
      <c r="P1143" s="59" t="n">
        <v>45978.52673611111</v>
      </c>
      <c r="Q1143" s="60" t="n">
        <v>3.5</v>
      </c>
      <c r="R1143" s="60" t="n">
        <v>1.0313</v>
      </c>
      <c r="S1143" t="inlineStr">
        <is>
          <t>团队模拟数据（基于公开单线数据派生）</t>
        </is>
      </c>
      <c r="T1143" t="inlineStr">
        <is>
          <t>SIM-v2.2-20260807-20260804</t>
        </is>
      </c>
      <c r="U1143" t="inlineStr">
        <is>
          <t>https://zenodo.org/records/17855209</t>
        </is>
      </c>
      <c r="V1143" t="inlineStr">
        <is>
          <t>LINE-S02-PRE-20251117</t>
        </is>
      </c>
      <c r="W1143" t="inlineStr">
        <is>
          <t>已关联</t>
        </is>
      </c>
      <c r="X1143" t="inlineStr">
        <is>
          <t>按班次口径判断</t>
        </is>
      </c>
      <c r="Z1143" t="inlineStr">
        <is>
          <t>否</t>
        </is>
      </c>
    </row>
    <row r="1144">
      <c r="A1144" t="inlineStr">
        <is>
          <t>SIM-STOP-01143</t>
        </is>
      </c>
      <c r="B1144" t="inlineStr">
        <is>
          <t>STOP-PRE-00381</t>
        </is>
      </c>
      <c r="C1144" t="inlineStr">
        <is>
          <t>LINE-S03-PRE-20251117</t>
        </is>
      </c>
      <c r="D1144" t="inlineStr">
        <is>
          <t>SHIFT-PRE-20251117</t>
        </is>
      </c>
      <c r="E1144" t="inlineStr">
        <is>
          <t>LINE-S03</t>
        </is>
      </c>
      <c r="F1144" t="inlineStr">
        <is>
          <t>改善前</t>
        </is>
      </c>
      <c r="G1144" s="57" t="n">
        <v>45978</v>
      </c>
      <c r="H1144" t="inlineStr">
        <is>
          <t>音频模组系列</t>
        </is>
      </c>
      <c r="I1144" t="inlineStr">
        <is>
          <t>KK250</t>
        </is>
      </c>
      <c r="J1144" t="inlineStr">
        <is>
          <t>OPERATIONAL</t>
        </is>
      </c>
      <c r="K1144" t="inlineStr">
        <is>
          <t>Planned - Included in OEE</t>
        </is>
      </c>
      <c r="L1144" t="inlineStr">
        <is>
          <t>EXTRUDER PRESS</t>
        </is>
      </c>
      <c r="M1144" t="inlineStr">
        <is>
          <t>主加工工位</t>
        </is>
      </c>
      <c r="N1144" t="inlineStr">
        <is>
          <t>CLEANING</t>
        </is>
      </c>
      <c r="O1144" s="59" t="n">
        <v>45978.53819444445</v>
      </c>
      <c r="P1144" s="59" t="n">
        <v>45978.54048611111</v>
      </c>
      <c r="Q1144" s="60" t="n">
        <v>3.3</v>
      </c>
      <c r="R1144" s="60" t="n">
        <v>0.9667</v>
      </c>
      <c r="S1144" t="inlineStr">
        <is>
          <t>团队模拟数据（基于公开单线数据派生）</t>
        </is>
      </c>
      <c r="T1144" t="inlineStr">
        <is>
          <t>SIM-v2.2-20260807-20260804</t>
        </is>
      </c>
      <c r="U1144" t="inlineStr">
        <is>
          <t>https://zenodo.org/records/17855209</t>
        </is>
      </c>
      <c r="V1144" t="inlineStr">
        <is>
          <t>LINE-S03-PRE-20251117</t>
        </is>
      </c>
      <c r="W1144" t="inlineStr">
        <is>
          <t>已关联</t>
        </is>
      </c>
      <c r="X1144" t="inlineStr">
        <is>
          <t>按班次口径判断</t>
        </is>
      </c>
      <c r="Z1144" t="inlineStr">
        <is>
          <t>否</t>
        </is>
      </c>
    </row>
    <row r="1145">
      <c r="A1145" t="inlineStr">
        <is>
          <t>SIM-STOP-01144</t>
        </is>
      </c>
      <c r="B1145" t="inlineStr">
        <is>
          <t>STOP-PRE-00382</t>
        </is>
      </c>
      <c r="C1145" t="inlineStr">
        <is>
          <t>LINE-S01-PRE-20251117</t>
        </is>
      </c>
      <c r="D1145" t="inlineStr">
        <is>
          <t>SHIFT-PRE-20251117</t>
        </is>
      </c>
      <c r="E1145" t="inlineStr">
        <is>
          <t>LINE-S01</t>
        </is>
      </c>
      <c r="F1145" t="inlineStr">
        <is>
          <t>改善前</t>
        </is>
      </c>
      <c r="G1145" s="57" t="n">
        <v>45978</v>
      </c>
      <c r="H1145" t="inlineStr">
        <is>
          <t>智能终端系列</t>
        </is>
      </c>
      <c r="I1145" t="inlineStr">
        <is>
          <t>KK250</t>
        </is>
      </c>
      <c r="J1145" t="inlineStr">
        <is>
          <t>MATERIALS</t>
        </is>
      </c>
      <c r="K1145" t="inlineStr">
        <is>
          <t>Unplanned</t>
        </is>
      </c>
      <c r="L1145" t="inlineStr">
        <is>
          <t>HACKING STATION</t>
        </is>
      </c>
      <c r="M1145" t="inlineStr">
        <is>
          <t>上下料工位</t>
        </is>
      </c>
      <c r="N1145" t="inlineStr">
        <is>
          <t>MANUAL BRICK HANDLING</t>
        </is>
      </c>
      <c r="O1145" s="59" t="n">
        <v>45978.52152777778</v>
      </c>
      <c r="P1145" s="59" t="n">
        <v>45978.53444444444</v>
      </c>
      <c r="Q1145" s="60" t="n">
        <v>18.6</v>
      </c>
      <c r="R1145" s="60" t="n">
        <v>0.8722</v>
      </c>
      <c r="S1145" t="inlineStr">
        <is>
          <t>团队模拟数据（基于公开单线数据派生）</t>
        </is>
      </c>
      <c r="T1145" t="inlineStr">
        <is>
          <t>SIM-v2.2-20260807-20260804</t>
        </is>
      </c>
      <c r="U1145" t="inlineStr">
        <is>
          <t>https://zenodo.org/records/17855209</t>
        </is>
      </c>
      <c r="V1145" t="inlineStr">
        <is>
          <t>LINE-S01-PRE-20251117</t>
        </is>
      </c>
      <c r="W1145" t="inlineStr">
        <is>
          <t>已关联</t>
        </is>
      </c>
      <c r="X1145" t="inlineStr">
        <is>
          <t>按班次口径判断</t>
        </is>
      </c>
      <c r="Z1145" t="inlineStr">
        <is>
          <t>否</t>
        </is>
      </c>
    </row>
    <row r="1146">
      <c r="A1146" t="inlineStr">
        <is>
          <t>SIM-STOP-01145</t>
        </is>
      </c>
      <c r="B1146" t="inlineStr">
        <is>
          <t>STOP-PRE-00382</t>
        </is>
      </c>
      <c r="C1146" t="inlineStr">
        <is>
          <t>LINE-S02-PRE-20251117</t>
        </is>
      </c>
      <c r="D1146" t="inlineStr">
        <is>
          <t>SHIFT-PRE-20251117</t>
        </is>
      </c>
      <c r="E1146" t="inlineStr">
        <is>
          <t>LINE-S02</t>
        </is>
      </c>
      <c r="F1146" t="inlineStr">
        <is>
          <t>改善前</t>
        </is>
      </c>
      <c r="G1146" s="57" t="n">
        <v>45978</v>
      </c>
      <c r="H1146" t="inlineStr">
        <is>
          <t>视觉设备系列</t>
        </is>
      </c>
      <c r="I1146" t="inlineStr">
        <is>
          <t>KK250</t>
        </is>
      </c>
      <c r="J1146" t="inlineStr">
        <is>
          <t>MATERIALS</t>
        </is>
      </c>
      <c r="K1146" t="inlineStr">
        <is>
          <t>Unplanned</t>
        </is>
      </c>
      <c r="L1146" t="inlineStr">
        <is>
          <t>HACKING STATION</t>
        </is>
      </c>
      <c r="M1146" t="inlineStr">
        <is>
          <t>上下料工位</t>
        </is>
      </c>
      <c r="N1146" t="inlineStr">
        <is>
          <t>MANUAL BRICK HANDLING</t>
        </is>
      </c>
      <c r="O1146" s="59" t="n">
        <v>45978.53541666667</v>
      </c>
      <c r="P1146" s="59" t="n">
        <v>45978.55638888889</v>
      </c>
      <c r="Q1146" s="60" t="n">
        <v>30.2</v>
      </c>
      <c r="R1146" s="60" t="n">
        <v>1.4175</v>
      </c>
      <c r="S1146" t="inlineStr">
        <is>
          <t>团队模拟数据（基于公开单线数据派生）</t>
        </is>
      </c>
      <c r="T1146" t="inlineStr">
        <is>
          <t>SIM-v2.2-20260807-20260804</t>
        </is>
      </c>
      <c r="U1146" t="inlineStr">
        <is>
          <t>https://zenodo.org/records/17855209</t>
        </is>
      </c>
      <c r="V1146" t="inlineStr">
        <is>
          <t>LINE-S02-PRE-20251117</t>
        </is>
      </c>
      <c r="W1146" t="inlineStr">
        <is>
          <t>已关联</t>
        </is>
      </c>
      <c r="X1146" t="inlineStr">
        <is>
          <t>按班次口径判断</t>
        </is>
      </c>
      <c r="Z1146" t="inlineStr">
        <is>
          <t>否</t>
        </is>
      </c>
    </row>
    <row r="1147">
      <c r="A1147" t="inlineStr">
        <is>
          <t>SIM-STOP-01146</t>
        </is>
      </c>
      <c r="B1147" t="inlineStr">
        <is>
          <t>STOP-PRE-00382</t>
        </is>
      </c>
      <c r="C1147" t="inlineStr">
        <is>
          <t>LINE-S03-PRE-20251117</t>
        </is>
      </c>
      <c r="D1147" t="inlineStr">
        <is>
          <t>SHIFT-PRE-20251117</t>
        </is>
      </c>
      <c r="E1147" t="inlineStr">
        <is>
          <t>LINE-S03</t>
        </is>
      </c>
      <c r="F1147" t="inlineStr">
        <is>
          <t>改善前</t>
        </is>
      </c>
      <c r="G1147" s="57" t="n">
        <v>45978</v>
      </c>
      <c r="H1147" t="inlineStr">
        <is>
          <t>音频模组系列</t>
        </is>
      </c>
      <c r="I1147" t="inlineStr">
        <is>
          <t>KK250</t>
        </is>
      </c>
      <c r="J1147" t="inlineStr">
        <is>
          <t>MATERIALS</t>
        </is>
      </c>
      <c r="K1147" t="inlineStr">
        <is>
          <t>Unplanned</t>
        </is>
      </c>
      <c r="L1147" t="inlineStr">
        <is>
          <t>HACKING STATION</t>
        </is>
      </c>
      <c r="M1147" t="inlineStr">
        <is>
          <t>上下料工位</t>
        </is>
      </c>
      <c r="N1147" t="inlineStr">
        <is>
          <t>MANUAL BRICK HANDLING</t>
        </is>
      </c>
      <c r="O1147" s="59" t="n">
        <v>45978.54930555556</v>
      </c>
      <c r="P1147" s="59" t="n">
        <v>45978.56590277778</v>
      </c>
      <c r="Q1147" s="60" t="n">
        <v>23.9</v>
      </c>
      <c r="R1147" s="60" t="n">
        <v>1.1234</v>
      </c>
      <c r="S1147" t="inlineStr">
        <is>
          <t>团队模拟数据（基于公开单线数据派生）</t>
        </is>
      </c>
      <c r="T1147" t="inlineStr">
        <is>
          <t>SIM-v2.2-20260807-20260804</t>
        </is>
      </c>
      <c r="U1147" t="inlineStr">
        <is>
          <t>https://zenodo.org/records/17855209</t>
        </is>
      </c>
      <c r="V1147" t="inlineStr">
        <is>
          <t>LINE-S03-PRE-20251117</t>
        </is>
      </c>
      <c r="W1147" t="inlineStr">
        <is>
          <t>已关联</t>
        </is>
      </c>
      <c r="X1147" t="inlineStr">
        <is>
          <t>按班次口径判断</t>
        </is>
      </c>
      <c r="Z1147" t="inlineStr">
        <is>
          <t>否</t>
        </is>
      </c>
    </row>
    <row r="1148">
      <c r="A1148" t="inlineStr">
        <is>
          <t>SIM-STOP-01147</t>
        </is>
      </c>
      <c r="B1148" t="inlineStr">
        <is>
          <t>STOP-PRE-00383</t>
        </is>
      </c>
      <c r="C1148" t="inlineStr">
        <is>
          <t>LINE-S01-PRE-20251117</t>
        </is>
      </c>
      <c r="D1148" t="inlineStr">
        <is>
          <t>SHIFT-PRE-20251117</t>
        </is>
      </c>
      <c r="E1148" t="inlineStr">
        <is>
          <t>LINE-S01</t>
        </is>
      </c>
      <c r="F1148" t="inlineStr">
        <is>
          <t>改善前</t>
        </is>
      </c>
      <c r="G1148" s="57" t="n">
        <v>45978</v>
      </c>
      <c r="H1148" t="inlineStr">
        <is>
          <t>智能终端系列</t>
        </is>
      </c>
      <c r="I1148" t="inlineStr">
        <is>
          <t>KK250</t>
        </is>
      </c>
      <c r="J1148" t="inlineStr">
        <is>
          <t>MATERIALS</t>
        </is>
      </c>
      <c r="K1148" t="inlineStr">
        <is>
          <t>Unplanned</t>
        </is>
      </c>
      <c r="L1148" t="inlineStr">
        <is>
          <t>HACKING STATION</t>
        </is>
      </c>
      <c r="M1148" t="inlineStr">
        <is>
          <t>上下料工位</t>
        </is>
      </c>
      <c r="N1148" t="inlineStr">
        <is>
          <t>MANUAL BRICK HANDLING</t>
        </is>
      </c>
      <c r="O1148" s="59" t="n">
        <v>45978.56319444445</v>
      </c>
      <c r="P1148" s="59" t="n">
        <v>45978.57361111111</v>
      </c>
      <c r="Q1148" s="60" t="n">
        <v>15</v>
      </c>
      <c r="R1148" s="60" t="n">
        <v>0.9065</v>
      </c>
      <c r="S1148" t="inlineStr">
        <is>
          <t>团队模拟数据（基于公开单线数据派生）</t>
        </is>
      </c>
      <c r="T1148" t="inlineStr">
        <is>
          <t>SIM-v2.2-20260807-20260804</t>
        </is>
      </c>
      <c r="U1148" t="inlineStr">
        <is>
          <t>https://zenodo.org/records/17855209</t>
        </is>
      </c>
      <c r="V1148" t="inlineStr">
        <is>
          <t>LINE-S01-PRE-20251117</t>
        </is>
      </c>
      <c r="W1148" t="inlineStr">
        <is>
          <t>已关联</t>
        </is>
      </c>
      <c r="X1148" t="inlineStr">
        <is>
          <t>按班次口径判断</t>
        </is>
      </c>
      <c r="Z1148" t="inlineStr">
        <is>
          <t>否</t>
        </is>
      </c>
    </row>
    <row r="1149">
      <c r="A1149" t="inlineStr">
        <is>
          <t>SIM-STOP-01148</t>
        </is>
      </c>
      <c r="B1149" t="inlineStr">
        <is>
          <t>STOP-PRE-00383</t>
        </is>
      </c>
      <c r="C1149" t="inlineStr">
        <is>
          <t>LINE-S02-PRE-20251117</t>
        </is>
      </c>
      <c r="D1149" t="inlineStr">
        <is>
          <t>SHIFT-PRE-20251117</t>
        </is>
      </c>
      <c r="E1149" t="inlineStr">
        <is>
          <t>LINE-S02</t>
        </is>
      </c>
      <c r="F1149" t="inlineStr">
        <is>
          <t>改善前</t>
        </is>
      </c>
      <c r="G1149" s="57" t="n">
        <v>45978</v>
      </c>
      <c r="H1149" t="inlineStr">
        <is>
          <t>视觉设备系列</t>
        </is>
      </c>
      <c r="I1149" t="inlineStr">
        <is>
          <t>KK250</t>
        </is>
      </c>
      <c r="J1149" t="inlineStr">
        <is>
          <t>MATERIALS</t>
        </is>
      </c>
      <c r="K1149" t="inlineStr">
        <is>
          <t>Unplanned</t>
        </is>
      </c>
      <c r="L1149" t="inlineStr">
        <is>
          <t>HACKING STATION</t>
        </is>
      </c>
      <c r="M1149" t="inlineStr">
        <is>
          <t>上下料工位</t>
        </is>
      </c>
      <c r="N1149" t="inlineStr">
        <is>
          <t>MANUAL BRICK HANDLING</t>
        </is>
      </c>
      <c r="O1149" s="59" t="n">
        <v>45978.57708333333</v>
      </c>
      <c r="P1149" s="59" t="n">
        <v>45978.59236111111</v>
      </c>
      <c r="Q1149" s="60" t="n">
        <v>22</v>
      </c>
      <c r="R1149" s="60" t="n">
        <v>1.3275</v>
      </c>
      <c r="S1149" t="inlineStr">
        <is>
          <t>团队模拟数据（基于公开单线数据派生）</t>
        </is>
      </c>
      <c r="T1149" t="inlineStr">
        <is>
          <t>SIM-v2.2-20260807-20260804</t>
        </is>
      </c>
      <c r="U1149" t="inlineStr">
        <is>
          <t>https://zenodo.org/records/17855209</t>
        </is>
      </c>
      <c r="V1149" t="inlineStr">
        <is>
          <t>LINE-S02-PRE-20251117</t>
        </is>
      </c>
      <c r="W1149" t="inlineStr">
        <is>
          <t>已关联</t>
        </is>
      </c>
      <c r="X1149" t="inlineStr">
        <is>
          <t>按班次口径判断</t>
        </is>
      </c>
      <c r="Z1149" t="inlineStr">
        <is>
          <t>否</t>
        </is>
      </c>
    </row>
    <row r="1150">
      <c r="A1150" t="inlineStr">
        <is>
          <t>SIM-STOP-01149</t>
        </is>
      </c>
      <c r="B1150" t="inlineStr">
        <is>
          <t>STOP-PRE-00383</t>
        </is>
      </c>
      <c r="C1150" t="inlineStr">
        <is>
          <t>LINE-S03-PRE-20251117</t>
        </is>
      </c>
      <c r="D1150" t="inlineStr">
        <is>
          <t>SHIFT-PRE-20251117</t>
        </is>
      </c>
      <c r="E1150" t="inlineStr">
        <is>
          <t>LINE-S03</t>
        </is>
      </c>
      <c r="F1150" t="inlineStr">
        <is>
          <t>改善前</t>
        </is>
      </c>
      <c r="G1150" s="57" t="n">
        <v>45978</v>
      </c>
      <c r="H1150" t="inlineStr">
        <is>
          <t>音频模组系列</t>
        </is>
      </c>
      <c r="I1150" t="inlineStr">
        <is>
          <t>KK250</t>
        </is>
      </c>
      <c r="J1150" t="inlineStr">
        <is>
          <t>MATERIALS</t>
        </is>
      </c>
      <c r="K1150" t="inlineStr">
        <is>
          <t>Unplanned</t>
        </is>
      </c>
      <c r="L1150" t="inlineStr">
        <is>
          <t>HACKING STATION</t>
        </is>
      </c>
      <c r="M1150" t="inlineStr">
        <is>
          <t>上下料工位</t>
        </is>
      </c>
      <c r="N1150" t="inlineStr">
        <is>
          <t>MANUAL BRICK HANDLING</t>
        </is>
      </c>
      <c r="O1150" s="59" t="n">
        <v>45978.59097222222</v>
      </c>
      <c r="P1150" s="59" t="n">
        <v>45978.60444444444</v>
      </c>
      <c r="Q1150" s="60" t="n">
        <v>19.4</v>
      </c>
      <c r="R1150" s="60" t="n">
        <v>1.1669</v>
      </c>
      <c r="S1150" t="inlineStr">
        <is>
          <t>团队模拟数据（基于公开单线数据派生）</t>
        </is>
      </c>
      <c r="T1150" t="inlineStr">
        <is>
          <t>SIM-v2.2-20260807-20260804</t>
        </is>
      </c>
      <c r="U1150" t="inlineStr">
        <is>
          <t>https://zenodo.org/records/17855209</t>
        </is>
      </c>
      <c r="V1150" t="inlineStr">
        <is>
          <t>LINE-S03-PRE-20251117</t>
        </is>
      </c>
      <c r="W1150" t="inlineStr">
        <is>
          <t>已关联</t>
        </is>
      </c>
      <c r="X1150" t="inlineStr">
        <is>
          <t>按班次口径判断</t>
        </is>
      </c>
      <c r="Z1150" t="inlineStr">
        <is>
          <t>否</t>
        </is>
      </c>
    </row>
    <row r="1151">
      <c r="A1151" t="inlineStr">
        <is>
          <t>SIM-STOP-01150</t>
        </is>
      </c>
      <c r="B1151" t="inlineStr">
        <is>
          <t>STOP-PRE-00384</t>
        </is>
      </c>
      <c r="C1151" t="inlineStr">
        <is>
          <t>LINE-S01-PRE-20251117</t>
        </is>
      </c>
      <c r="D1151" t="inlineStr">
        <is>
          <t>SHIFT-PRE-20251117</t>
        </is>
      </c>
      <c r="E1151" t="inlineStr">
        <is>
          <t>LINE-S01</t>
        </is>
      </c>
      <c r="F1151" t="inlineStr">
        <is>
          <t>改善前</t>
        </is>
      </c>
      <c r="G1151" s="57" t="n">
        <v>45978</v>
      </c>
      <c r="H1151" t="inlineStr">
        <is>
          <t>智能终端系列</t>
        </is>
      </c>
      <c r="I1151" t="inlineStr">
        <is>
          <t>KK250</t>
        </is>
      </c>
      <c r="J1151" t="inlineStr">
        <is>
          <t>MATERIALS</t>
        </is>
      </c>
      <c r="K1151" t="inlineStr">
        <is>
          <t>Unplanned</t>
        </is>
      </c>
      <c r="L1151" t="inlineStr">
        <is>
          <t>HACKING STATION</t>
        </is>
      </c>
      <c r="M1151" t="inlineStr">
        <is>
          <t>上下料工位</t>
        </is>
      </c>
      <c r="N1151" t="inlineStr">
        <is>
          <t>MANUAL BRICK HANDLING</t>
        </is>
      </c>
      <c r="O1151" s="59" t="n">
        <v>45978.58541666667</v>
      </c>
      <c r="P1151" s="59" t="n">
        <v>45978.59444444445</v>
      </c>
      <c r="Q1151" s="60" t="n">
        <v>13</v>
      </c>
      <c r="R1151" s="60" t="n">
        <v>0.8477</v>
      </c>
      <c r="S1151" t="inlineStr">
        <is>
          <t>团队模拟数据（基于公开单线数据派生）</t>
        </is>
      </c>
      <c r="T1151" t="inlineStr">
        <is>
          <t>SIM-v2.2-20260807-20260804</t>
        </is>
      </c>
      <c r="U1151" t="inlineStr">
        <is>
          <t>https://zenodo.org/records/17855209</t>
        </is>
      </c>
      <c r="V1151" t="inlineStr">
        <is>
          <t>LINE-S01-PRE-20251117</t>
        </is>
      </c>
      <c r="W1151" t="inlineStr">
        <is>
          <t>已关联</t>
        </is>
      </c>
      <c r="X1151" t="inlineStr">
        <is>
          <t>按班次口径判断</t>
        </is>
      </c>
      <c r="Z1151" t="inlineStr">
        <is>
          <t>否</t>
        </is>
      </c>
    </row>
    <row r="1152">
      <c r="A1152" t="inlineStr">
        <is>
          <t>SIM-STOP-01151</t>
        </is>
      </c>
      <c r="B1152" t="inlineStr">
        <is>
          <t>STOP-PRE-00384</t>
        </is>
      </c>
      <c r="C1152" t="inlineStr">
        <is>
          <t>LINE-S02-PRE-20251117</t>
        </is>
      </c>
      <c r="D1152" t="inlineStr">
        <is>
          <t>SHIFT-PRE-20251117</t>
        </is>
      </c>
      <c r="E1152" t="inlineStr">
        <is>
          <t>LINE-S02</t>
        </is>
      </c>
      <c r="F1152" t="inlineStr">
        <is>
          <t>改善前</t>
        </is>
      </c>
      <c r="G1152" s="57" t="n">
        <v>45978</v>
      </c>
      <c r="H1152" t="inlineStr">
        <is>
          <t>视觉设备系列</t>
        </is>
      </c>
      <c r="I1152" t="inlineStr">
        <is>
          <t>KK250</t>
        </is>
      </c>
      <c r="J1152" t="inlineStr">
        <is>
          <t>MATERIALS</t>
        </is>
      </c>
      <c r="K1152" t="inlineStr">
        <is>
          <t>Unplanned</t>
        </is>
      </c>
      <c r="L1152" t="inlineStr">
        <is>
          <t>HACKING STATION</t>
        </is>
      </c>
      <c r="M1152" t="inlineStr">
        <is>
          <t>上下料工位</t>
        </is>
      </c>
      <c r="N1152" t="inlineStr">
        <is>
          <t>MANUAL BRICK HANDLING</t>
        </is>
      </c>
      <c r="O1152" s="59" t="n">
        <v>45978.59930555556</v>
      </c>
      <c r="P1152" s="59" t="n">
        <v>45978.61395833334</v>
      </c>
      <c r="Q1152" s="60" t="n">
        <v>21.1</v>
      </c>
      <c r="R1152" s="60" t="n">
        <v>1.38</v>
      </c>
      <c r="S1152" t="inlineStr">
        <is>
          <t>团队模拟数据（基于公开单线数据派生）</t>
        </is>
      </c>
      <c r="T1152" t="inlineStr">
        <is>
          <t>SIM-v2.2-20260807-20260804</t>
        </is>
      </c>
      <c r="U1152" t="inlineStr">
        <is>
          <t>https://zenodo.org/records/17855209</t>
        </is>
      </c>
      <c r="V1152" t="inlineStr">
        <is>
          <t>LINE-S02-PRE-20251117</t>
        </is>
      </c>
      <c r="W1152" t="inlineStr">
        <is>
          <t>已关联</t>
        </is>
      </c>
      <c r="X1152" t="inlineStr">
        <is>
          <t>按班次口径判断</t>
        </is>
      </c>
      <c r="Z1152" t="inlineStr">
        <is>
          <t>否</t>
        </is>
      </c>
    </row>
    <row r="1153">
      <c r="A1153" t="inlineStr">
        <is>
          <t>SIM-STOP-01152</t>
        </is>
      </c>
      <c r="B1153" t="inlineStr">
        <is>
          <t>STOP-PRE-00384</t>
        </is>
      </c>
      <c r="C1153" t="inlineStr">
        <is>
          <t>LINE-S03-PRE-20251117</t>
        </is>
      </c>
      <c r="D1153" t="inlineStr">
        <is>
          <t>SHIFT-PRE-20251117</t>
        </is>
      </c>
      <c r="E1153" t="inlineStr">
        <is>
          <t>LINE-S03</t>
        </is>
      </c>
      <c r="F1153" t="inlineStr">
        <is>
          <t>改善前</t>
        </is>
      </c>
      <c r="G1153" s="57" t="n">
        <v>45978</v>
      </c>
      <c r="H1153" t="inlineStr">
        <is>
          <t>音频模组系列</t>
        </is>
      </c>
      <c r="I1153" t="inlineStr">
        <is>
          <t>KK250</t>
        </is>
      </c>
      <c r="J1153" t="inlineStr">
        <is>
          <t>MATERIALS</t>
        </is>
      </c>
      <c r="K1153" t="inlineStr">
        <is>
          <t>Unplanned</t>
        </is>
      </c>
      <c r="L1153" t="inlineStr">
        <is>
          <t>HACKING STATION</t>
        </is>
      </c>
      <c r="M1153" t="inlineStr">
        <is>
          <t>上下料工位</t>
        </is>
      </c>
      <c r="N1153" t="inlineStr">
        <is>
          <t>MANUAL BRICK HANDLING</t>
        </is>
      </c>
      <c r="O1153" s="59" t="n">
        <v>45978.61319444444</v>
      </c>
      <c r="P1153" s="59" t="n">
        <v>45978.62479166667</v>
      </c>
      <c r="Q1153" s="60" t="n">
        <v>16.7</v>
      </c>
      <c r="R1153" s="60" t="n">
        <v>1.0924</v>
      </c>
      <c r="S1153" t="inlineStr">
        <is>
          <t>团队模拟数据（基于公开单线数据派生）</t>
        </is>
      </c>
      <c r="T1153" t="inlineStr">
        <is>
          <t>SIM-v2.2-20260807-20260804</t>
        </is>
      </c>
      <c r="U1153" t="inlineStr">
        <is>
          <t>https://zenodo.org/records/17855209</t>
        </is>
      </c>
      <c r="V1153" t="inlineStr">
        <is>
          <t>LINE-S03-PRE-20251117</t>
        </is>
      </c>
      <c r="W1153" t="inlineStr">
        <is>
          <t>已关联</t>
        </is>
      </c>
      <c r="X1153" t="inlineStr">
        <is>
          <t>按班次口径判断</t>
        </is>
      </c>
      <c r="Z1153" t="inlineStr">
        <is>
          <t>否</t>
        </is>
      </c>
    </row>
    <row r="1154">
      <c r="A1154" t="inlineStr">
        <is>
          <t>SIM-STOP-01153</t>
        </is>
      </c>
      <c r="B1154" t="inlineStr">
        <is>
          <t>STOP-PRE-00385</t>
        </is>
      </c>
      <c r="C1154" t="inlineStr">
        <is>
          <t>LINE-S01-PRE-20251117</t>
        </is>
      </c>
      <c r="D1154" t="inlineStr">
        <is>
          <t>SHIFT-PRE-20251117</t>
        </is>
      </c>
      <c r="E1154" t="inlineStr">
        <is>
          <t>LINE-S01</t>
        </is>
      </c>
      <c r="F1154" t="inlineStr">
        <is>
          <t>改善前</t>
        </is>
      </c>
      <c r="G1154" s="57" t="n">
        <v>45978</v>
      </c>
      <c r="H1154" t="inlineStr">
        <is>
          <t>智能终端系列</t>
        </is>
      </c>
      <c r="I1154" t="inlineStr">
        <is>
          <t>KK250</t>
        </is>
      </c>
      <c r="J1154" t="inlineStr">
        <is>
          <t>MATERIALS</t>
        </is>
      </c>
      <c r="K1154" t="inlineStr">
        <is>
          <t>Unplanned</t>
        </is>
      </c>
      <c r="L1154" t="inlineStr">
        <is>
          <t>HACKING STATION</t>
        </is>
      </c>
      <c r="M1154" t="inlineStr">
        <is>
          <t>上下料工位</t>
        </is>
      </c>
      <c r="N1154" t="inlineStr">
        <is>
          <t>MANUAL BRICK HANDLING</t>
        </is>
      </c>
      <c r="O1154" s="59" t="n">
        <v>45978.62083333333</v>
      </c>
      <c r="P1154" s="59" t="n">
        <v>45978.63361111111</v>
      </c>
      <c r="Q1154" s="60" t="n">
        <v>18.4</v>
      </c>
      <c r="R1154" s="60" t="n">
        <v>0.882</v>
      </c>
      <c r="S1154" t="inlineStr">
        <is>
          <t>团队模拟数据（基于公开单线数据派生）</t>
        </is>
      </c>
      <c r="T1154" t="inlineStr">
        <is>
          <t>SIM-v2.2-20260807-20260804</t>
        </is>
      </c>
      <c r="U1154" t="inlineStr">
        <is>
          <t>https://zenodo.org/records/17855209</t>
        </is>
      </c>
      <c r="V1154" t="inlineStr">
        <is>
          <t>LINE-S01-PRE-20251117</t>
        </is>
      </c>
      <c r="W1154" t="inlineStr">
        <is>
          <t>已关联</t>
        </is>
      </c>
      <c r="X1154" t="inlineStr">
        <is>
          <t>按班次口径判断</t>
        </is>
      </c>
      <c r="Z1154" t="inlineStr">
        <is>
          <t>否</t>
        </is>
      </c>
    </row>
    <row r="1155">
      <c r="A1155" t="inlineStr">
        <is>
          <t>SIM-STOP-01154</t>
        </is>
      </c>
      <c r="B1155" t="inlineStr">
        <is>
          <t>STOP-PRE-00385</t>
        </is>
      </c>
      <c r="C1155" t="inlineStr">
        <is>
          <t>LINE-S02-PRE-20251117</t>
        </is>
      </c>
      <c r="D1155" t="inlineStr">
        <is>
          <t>SHIFT-PRE-20251117</t>
        </is>
      </c>
      <c r="E1155" t="inlineStr">
        <is>
          <t>LINE-S02</t>
        </is>
      </c>
      <c r="F1155" t="inlineStr">
        <is>
          <t>改善前</t>
        </is>
      </c>
      <c r="G1155" s="57" t="n">
        <v>45978</v>
      </c>
      <c r="H1155" t="inlineStr">
        <is>
          <t>视觉设备系列</t>
        </is>
      </c>
      <c r="I1155" t="inlineStr">
        <is>
          <t>KK250</t>
        </is>
      </c>
      <c r="J1155" t="inlineStr">
        <is>
          <t>MATERIALS</t>
        </is>
      </c>
      <c r="K1155" t="inlineStr">
        <is>
          <t>Unplanned</t>
        </is>
      </c>
      <c r="L1155" t="inlineStr">
        <is>
          <t>HACKING STATION</t>
        </is>
      </c>
      <c r="M1155" t="inlineStr">
        <is>
          <t>上下料工位</t>
        </is>
      </c>
      <c r="N1155" t="inlineStr">
        <is>
          <t>MANUAL BRICK HANDLING</t>
        </is>
      </c>
      <c r="O1155" s="59" t="n">
        <v>45978.63472222222</v>
      </c>
      <c r="P1155" s="59" t="n">
        <v>45978.65347222222</v>
      </c>
      <c r="Q1155" s="60" t="n">
        <v>27</v>
      </c>
      <c r="R1155" s="60" t="n">
        <v>1.29</v>
      </c>
      <c r="S1155" t="inlineStr">
        <is>
          <t>团队模拟数据（基于公开单线数据派生）</t>
        </is>
      </c>
      <c r="T1155" t="inlineStr">
        <is>
          <t>SIM-v2.2-20260807-20260804</t>
        </is>
      </c>
      <c r="U1155" t="inlineStr">
        <is>
          <t>https://zenodo.org/records/17855209</t>
        </is>
      </c>
      <c r="V1155" t="inlineStr">
        <is>
          <t>LINE-S02-PRE-20251117</t>
        </is>
      </c>
      <c r="W1155" t="inlineStr">
        <is>
          <t>已关联</t>
        </is>
      </c>
      <c r="X1155" t="inlineStr">
        <is>
          <t>按班次口径判断</t>
        </is>
      </c>
      <c r="Z1155" t="inlineStr">
        <is>
          <t>否</t>
        </is>
      </c>
    </row>
    <row r="1156">
      <c r="A1156" t="inlineStr">
        <is>
          <t>SIM-STOP-01155</t>
        </is>
      </c>
      <c r="B1156" t="inlineStr">
        <is>
          <t>STOP-PRE-00385</t>
        </is>
      </c>
      <c r="C1156" t="inlineStr">
        <is>
          <t>LINE-S03-PRE-20251117</t>
        </is>
      </c>
      <c r="D1156" t="inlineStr">
        <is>
          <t>SHIFT-PRE-20251117</t>
        </is>
      </c>
      <c r="E1156" t="inlineStr">
        <is>
          <t>LINE-S03</t>
        </is>
      </c>
      <c r="F1156" t="inlineStr">
        <is>
          <t>改善前</t>
        </is>
      </c>
      <c r="G1156" s="57" t="n">
        <v>45978</v>
      </c>
      <c r="H1156" t="inlineStr">
        <is>
          <t>音频模组系列</t>
        </is>
      </c>
      <c r="I1156" t="inlineStr">
        <is>
          <t>KK250</t>
        </is>
      </c>
      <c r="J1156" t="inlineStr">
        <is>
          <t>MATERIALS</t>
        </is>
      </c>
      <c r="K1156" t="inlineStr">
        <is>
          <t>Unplanned</t>
        </is>
      </c>
      <c r="L1156" t="inlineStr">
        <is>
          <t>HACKING STATION</t>
        </is>
      </c>
      <c r="M1156" t="inlineStr">
        <is>
          <t>上下料工位</t>
        </is>
      </c>
      <c r="N1156" t="inlineStr">
        <is>
          <t>MANUAL BRICK HANDLING</t>
        </is>
      </c>
      <c r="O1156" s="59" t="n">
        <v>45978.64861111111</v>
      </c>
      <c r="P1156" s="59" t="n">
        <v>45978.66506944445</v>
      </c>
      <c r="Q1156" s="60" t="n">
        <v>23.7</v>
      </c>
      <c r="R1156" s="60" t="n">
        <v>1.1358</v>
      </c>
      <c r="S1156" t="inlineStr">
        <is>
          <t>团队模拟数据（基于公开单线数据派生）</t>
        </is>
      </c>
      <c r="T1156" t="inlineStr">
        <is>
          <t>SIM-v2.2-20260807-20260804</t>
        </is>
      </c>
      <c r="U1156" t="inlineStr">
        <is>
          <t>https://zenodo.org/records/17855209</t>
        </is>
      </c>
      <c r="V1156" t="inlineStr">
        <is>
          <t>LINE-S03-PRE-20251117</t>
        </is>
      </c>
      <c r="W1156" t="inlineStr">
        <is>
          <t>已关联</t>
        </is>
      </c>
      <c r="X1156" t="inlineStr">
        <is>
          <t>按班次口径判断</t>
        </is>
      </c>
      <c r="Z1156" t="inlineStr">
        <is>
          <t>否</t>
        </is>
      </c>
    </row>
    <row r="1157">
      <c r="A1157" t="inlineStr">
        <is>
          <t>SIM-STOP-01156</t>
        </is>
      </c>
      <c r="B1157" t="inlineStr">
        <is>
          <t>STOP-PRE-00386</t>
        </is>
      </c>
      <c r="C1157" t="inlineStr">
        <is>
          <t>LINE-S01-PRE-20251117</t>
        </is>
      </c>
      <c r="D1157" t="inlineStr">
        <is>
          <t>SHIFT-PRE-20251117</t>
        </is>
      </c>
      <c r="E1157" t="inlineStr">
        <is>
          <t>LINE-S01</t>
        </is>
      </c>
      <c r="F1157" t="inlineStr">
        <is>
          <t>改善前</t>
        </is>
      </c>
      <c r="G1157" s="57" t="n">
        <v>45978</v>
      </c>
      <c r="H1157" t="inlineStr">
        <is>
          <t>智能终端系列</t>
        </is>
      </c>
      <c r="I1157" t="inlineStr">
        <is>
          <t>KK250</t>
        </is>
      </c>
      <c r="J1157" t="inlineStr">
        <is>
          <t>MATERIALS</t>
        </is>
      </c>
      <c r="K1157" t="inlineStr">
        <is>
          <t>Unplanned</t>
        </is>
      </c>
      <c r="L1157" t="inlineStr">
        <is>
          <t>HACKING STATION</t>
        </is>
      </c>
      <c r="M1157" t="inlineStr">
        <is>
          <t>上下料工位</t>
        </is>
      </c>
      <c r="N1157" t="inlineStr">
        <is>
          <t>MANUAL BRICK HANDLING</t>
        </is>
      </c>
      <c r="O1157" s="59" t="n">
        <v>45978.64652777778</v>
      </c>
      <c r="P1157" s="59" t="n">
        <v>45978.67951388889</v>
      </c>
      <c r="Q1157" s="60" t="n">
        <v>47.5</v>
      </c>
      <c r="R1157" s="60" t="n">
        <v>0.9163</v>
      </c>
      <c r="S1157" t="inlineStr">
        <is>
          <t>团队模拟数据（基于公开单线数据派生）</t>
        </is>
      </c>
      <c r="T1157" t="inlineStr">
        <is>
          <t>SIM-v2.2-20260807-20260804</t>
        </is>
      </c>
      <c r="U1157" t="inlineStr">
        <is>
          <t>https://zenodo.org/records/17855209</t>
        </is>
      </c>
      <c r="V1157" t="inlineStr">
        <is>
          <t>LINE-S01-PRE-20251117</t>
        </is>
      </c>
      <c r="W1157" t="inlineStr">
        <is>
          <t>已关联</t>
        </is>
      </c>
      <c r="X1157" t="inlineStr">
        <is>
          <t>按班次口径判断</t>
        </is>
      </c>
      <c r="Z1157" t="inlineStr">
        <is>
          <t>否</t>
        </is>
      </c>
    </row>
    <row r="1158">
      <c r="A1158" t="inlineStr">
        <is>
          <t>SIM-STOP-01157</t>
        </is>
      </c>
      <c r="B1158" t="inlineStr">
        <is>
          <t>STOP-PRE-00386</t>
        </is>
      </c>
      <c r="C1158" t="inlineStr">
        <is>
          <t>LINE-S02-PRE-20251117</t>
        </is>
      </c>
      <c r="D1158" t="inlineStr">
        <is>
          <t>SHIFT-PRE-20251117</t>
        </is>
      </c>
      <c r="E1158" t="inlineStr">
        <is>
          <t>LINE-S02</t>
        </is>
      </c>
      <c r="F1158" t="inlineStr">
        <is>
          <t>改善前</t>
        </is>
      </c>
      <c r="G1158" s="57" t="n">
        <v>45978</v>
      </c>
      <c r="H1158" t="inlineStr">
        <is>
          <t>视觉设备系列</t>
        </is>
      </c>
      <c r="I1158" t="inlineStr">
        <is>
          <t>KK250</t>
        </is>
      </c>
      <c r="J1158" t="inlineStr">
        <is>
          <t>MATERIALS</t>
        </is>
      </c>
      <c r="K1158" t="inlineStr">
        <is>
          <t>Unplanned</t>
        </is>
      </c>
      <c r="L1158" t="inlineStr">
        <is>
          <t>HACKING STATION</t>
        </is>
      </c>
      <c r="M1158" t="inlineStr">
        <is>
          <t>上下料工位</t>
        </is>
      </c>
      <c r="N1158" t="inlineStr">
        <is>
          <t>MANUAL BRICK HANDLING</t>
        </is>
      </c>
      <c r="O1158" s="59" t="n">
        <v>45978.66041666667</v>
      </c>
      <c r="P1158" s="59" t="n">
        <v>45978.70868055556</v>
      </c>
      <c r="Q1158" s="60" t="n">
        <v>69.5</v>
      </c>
      <c r="R1158" s="60" t="n">
        <v>1.3425</v>
      </c>
      <c r="S1158" t="inlineStr">
        <is>
          <t>团队模拟数据（基于公开单线数据派生）</t>
        </is>
      </c>
      <c r="T1158" t="inlineStr">
        <is>
          <t>SIM-v2.2-20260807-20260804</t>
        </is>
      </c>
      <c r="U1158" t="inlineStr">
        <is>
          <t>https://zenodo.org/records/17855209</t>
        </is>
      </c>
      <c r="V1158" t="inlineStr">
        <is>
          <t>LINE-S02-PRE-20251117</t>
        </is>
      </c>
      <c r="W1158" t="inlineStr">
        <is>
          <t>已关联</t>
        </is>
      </c>
      <c r="X1158" t="inlineStr">
        <is>
          <t>按班次口径判断</t>
        </is>
      </c>
      <c r="Z1158" t="inlineStr">
        <is>
          <t>否</t>
        </is>
      </c>
    </row>
    <row r="1159">
      <c r="A1159" t="inlineStr">
        <is>
          <t>SIM-STOP-01158</t>
        </is>
      </c>
      <c r="B1159" t="inlineStr">
        <is>
          <t>STOP-PRE-00386</t>
        </is>
      </c>
      <c r="C1159" t="inlineStr">
        <is>
          <t>LINE-S03-PRE-20251117</t>
        </is>
      </c>
      <c r="D1159" t="inlineStr">
        <is>
          <t>SHIFT-PRE-20251117</t>
        </is>
      </c>
      <c r="E1159" t="inlineStr">
        <is>
          <t>LINE-S03</t>
        </is>
      </c>
      <c r="F1159" t="inlineStr">
        <is>
          <t>改善前</t>
        </is>
      </c>
      <c r="G1159" s="57" t="n">
        <v>45978</v>
      </c>
      <c r="H1159" t="inlineStr">
        <is>
          <t>音频模组系列</t>
        </is>
      </c>
      <c r="I1159" t="inlineStr">
        <is>
          <t>KK250</t>
        </is>
      </c>
      <c r="J1159" t="inlineStr">
        <is>
          <t>MATERIALS</t>
        </is>
      </c>
      <c r="K1159" t="inlineStr">
        <is>
          <t>Unplanned</t>
        </is>
      </c>
      <c r="L1159" t="inlineStr">
        <is>
          <t>HACKING STATION</t>
        </is>
      </c>
      <c r="M1159" t="inlineStr">
        <is>
          <t>上下料工位</t>
        </is>
      </c>
      <c r="N1159" t="inlineStr">
        <is>
          <t>MANUAL BRICK HANDLING</t>
        </is>
      </c>
      <c r="O1159" s="59" t="n">
        <v>45978.67430555556</v>
      </c>
      <c r="P1159" s="59" t="n">
        <v>45978.7125</v>
      </c>
      <c r="Q1159" s="60" t="n">
        <v>55</v>
      </c>
      <c r="R1159" s="60" t="n">
        <v>1.0613</v>
      </c>
      <c r="S1159" t="inlineStr">
        <is>
          <t>团队模拟数据（基于公开单线数据派生）</t>
        </is>
      </c>
      <c r="T1159" t="inlineStr">
        <is>
          <t>SIM-v2.2-20260807-20260804</t>
        </is>
      </c>
      <c r="U1159" t="inlineStr">
        <is>
          <t>https://zenodo.org/records/17855209</t>
        </is>
      </c>
      <c r="V1159" t="inlineStr">
        <is>
          <t>LINE-S03-PRE-20251117</t>
        </is>
      </c>
      <c r="W1159" t="inlineStr">
        <is>
          <t>已关联</t>
        </is>
      </c>
      <c r="X1159" t="inlineStr">
        <is>
          <t>按班次口径判断</t>
        </is>
      </c>
      <c r="Z1159" t="inlineStr">
        <is>
          <t>否</t>
        </is>
      </c>
    </row>
    <row r="1160">
      <c r="A1160" t="inlineStr">
        <is>
          <t>SIM-STOP-01159</t>
        </is>
      </c>
      <c r="B1160" t="inlineStr">
        <is>
          <t>STOP-PRE-00387</t>
        </is>
      </c>
      <c r="C1160" t="inlineStr">
        <is>
          <t>LINE-S01-PRE-20251117</t>
        </is>
      </c>
      <c r="D1160" t="inlineStr">
        <is>
          <t>SHIFT-PRE-20251117</t>
        </is>
      </c>
      <c r="E1160" t="inlineStr">
        <is>
          <t>LINE-S01</t>
        </is>
      </c>
      <c r="F1160" t="inlineStr">
        <is>
          <t>改善前</t>
        </is>
      </c>
      <c r="G1160" s="57" t="n">
        <v>45978</v>
      </c>
      <c r="H1160" t="inlineStr">
        <is>
          <t>智能终端系列</t>
        </is>
      </c>
      <c r="I1160" t="inlineStr">
        <is>
          <t>KK250</t>
        </is>
      </c>
      <c r="J1160" t="inlineStr">
        <is>
          <t>MATERIALS</t>
        </is>
      </c>
      <c r="K1160" t="inlineStr">
        <is>
          <t>Unplanned</t>
        </is>
      </c>
      <c r="L1160" t="inlineStr">
        <is>
          <t>HACKING STATION</t>
        </is>
      </c>
      <c r="M1160" t="inlineStr">
        <is>
          <t>上下料工位</t>
        </is>
      </c>
      <c r="N1160" t="inlineStr">
        <is>
          <t>MANUAL BRICK HANDLING</t>
        </is>
      </c>
      <c r="O1160" s="59" t="n">
        <v>45978.68333333333</v>
      </c>
      <c r="P1160" s="59" t="n">
        <v>45978.68888888889</v>
      </c>
      <c r="Q1160" s="60" t="n">
        <v>8</v>
      </c>
      <c r="R1160" s="60" t="n">
        <v>0.8575</v>
      </c>
      <c r="S1160" t="inlineStr">
        <is>
          <t>团队模拟数据（基于公开单线数据派生）</t>
        </is>
      </c>
      <c r="T1160" t="inlineStr">
        <is>
          <t>SIM-v2.2-20260807-20260804</t>
        </is>
      </c>
      <c r="U1160" t="inlineStr">
        <is>
          <t>https://zenodo.org/records/17855209</t>
        </is>
      </c>
      <c r="V1160" t="inlineStr">
        <is>
          <t>LINE-S01-PRE-20251117</t>
        </is>
      </c>
      <c r="W1160" t="inlineStr">
        <is>
          <t>已关联</t>
        </is>
      </c>
      <c r="X1160" t="inlineStr">
        <is>
          <t>按班次口径判断</t>
        </is>
      </c>
      <c r="Z1160" t="inlineStr">
        <is>
          <t>否</t>
        </is>
      </c>
    </row>
    <row r="1161">
      <c r="A1161" t="inlineStr">
        <is>
          <t>SIM-STOP-01160</t>
        </is>
      </c>
      <c r="B1161" t="inlineStr">
        <is>
          <t>STOP-PRE-00387</t>
        </is>
      </c>
      <c r="C1161" t="inlineStr">
        <is>
          <t>LINE-S02-PRE-20251117</t>
        </is>
      </c>
      <c r="D1161" t="inlineStr">
        <is>
          <t>SHIFT-PRE-20251117</t>
        </is>
      </c>
      <c r="E1161" t="inlineStr">
        <is>
          <t>LINE-S02</t>
        </is>
      </c>
      <c r="F1161" t="inlineStr">
        <is>
          <t>改善前</t>
        </is>
      </c>
      <c r="G1161" s="57" t="n">
        <v>45978</v>
      </c>
      <c r="H1161" t="inlineStr">
        <is>
          <t>视觉设备系列</t>
        </is>
      </c>
      <c r="I1161" t="inlineStr">
        <is>
          <t>KK250</t>
        </is>
      </c>
      <c r="J1161" t="inlineStr">
        <is>
          <t>MATERIALS</t>
        </is>
      </c>
      <c r="K1161" t="inlineStr">
        <is>
          <t>Unplanned</t>
        </is>
      </c>
      <c r="L1161" t="inlineStr">
        <is>
          <t>HACKING STATION</t>
        </is>
      </c>
      <c r="M1161" t="inlineStr">
        <is>
          <t>上下料工位</t>
        </is>
      </c>
      <c r="N1161" t="inlineStr">
        <is>
          <t>MANUAL BRICK HANDLING</t>
        </is>
      </c>
      <c r="O1161" s="59" t="n">
        <v>45978.69722222222</v>
      </c>
      <c r="P1161" s="59" t="n">
        <v>45978.70625</v>
      </c>
      <c r="Q1161" s="60" t="n">
        <v>13</v>
      </c>
      <c r="R1161" s="60" t="n">
        <v>1.395</v>
      </c>
      <c r="S1161" t="inlineStr">
        <is>
          <t>团队模拟数据（基于公开单线数据派生）</t>
        </is>
      </c>
      <c r="T1161" t="inlineStr">
        <is>
          <t>SIM-v2.2-20260807-20260804</t>
        </is>
      </c>
      <c r="U1161" t="inlineStr">
        <is>
          <t>https://zenodo.org/records/17855209</t>
        </is>
      </c>
      <c r="V1161" t="inlineStr">
        <is>
          <t>LINE-S02-PRE-20251117</t>
        </is>
      </c>
      <c r="W1161" t="inlineStr">
        <is>
          <t>已关联</t>
        </is>
      </c>
      <c r="X1161" t="inlineStr">
        <is>
          <t>按班次口径判断</t>
        </is>
      </c>
      <c r="Z1161" t="inlineStr">
        <is>
          <t>否</t>
        </is>
      </c>
    </row>
    <row r="1162">
      <c r="A1162" t="inlineStr">
        <is>
          <t>SIM-STOP-01161</t>
        </is>
      </c>
      <c r="B1162" t="inlineStr">
        <is>
          <t>STOP-PRE-00387</t>
        </is>
      </c>
      <c r="C1162" t="inlineStr">
        <is>
          <t>LINE-S03-PRE-20251117</t>
        </is>
      </c>
      <c r="D1162" t="inlineStr">
        <is>
          <t>SHIFT-PRE-20251117</t>
        </is>
      </c>
      <c r="E1162" t="inlineStr">
        <is>
          <t>LINE-S03</t>
        </is>
      </c>
      <c r="F1162" t="inlineStr">
        <is>
          <t>改善前</t>
        </is>
      </c>
      <c r="G1162" s="57" t="n">
        <v>45978</v>
      </c>
      <c r="H1162" t="inlineStr">
        <is>
          <t>音频模组系列</t>
        </is>
      </c>
      <c r="I1162" t="inlineStr">
        <is>
          <t>KK250</t>
        </is>
      </c>
      <c r="J1162" t="inlineStr">
        <is>
          <t>MATERIALS</t>
        </is>
      </c>
      <c r="K1162" t="inlineStr">
        <is>
          <t>Unplanned</t>
        </is>
      </c>
      <c r="L1162" t="inlineStr">
        <is>
          <t>HACKING STATION</t>
        </is>
      </c>
      <c r="M1162" t="inlineStr">
        <is>
          <t>上下料工位</t>
        </is>
      </c>
      <c r="N1162" t="inlineStr">
        <is>
          <t>MANUAL BRICK HANDLING</t>
        </is>
      </c>
      <c r="O1162" s="59" t="n">
        <v>45978.71111111111</v>
      </c>
      <c r="P1162" s="59" t="n">
        <v>45978.71826388889</v>
      </c>
      <c r="Q1162" s="60" t="n">
        <v>10.3</v>
      </c>
      <c r="R1162" s="60" t="n">
        <v>1.1048</v>
      </c>
      <c r="S1162" t="inlineStr">
        <is>
          <t>团队模拟数据（基于公开单线数据派生）</t>
        </is>
      </c>
      <c r="T1162" t="inlineStr">
        <is>
          <t>SIM-v2.2-20260807-20260804</t>
        </is>
      </c>
      <c r="U1162" t="inlineStr">
        <is>
          <t>https://zenodo.org/records/17855209</t>
        </is>
      </c>
      <c r="V1162" t="inlineStr">
        <is>
          <t>LINE-S03-PRE-20251117</t>
        </is>
      </c>
      <c r="W1162" t="inlineStr">
        <is>
          <t>已关联</t>
        </is>
      </c>
      <c r="X1162" t="inlineStr">
        <is>
          <t>按班次口径判断</t>
        </is>
      </c>
      <c r="Z1162" t="inlineStr">
        <is>
          <t>否</t>
        </is>
      </c>
    </row>
    <row r="1163">
      <c r="A1163" t="inlineStr">
        <is>
          <t>SIM-STOP-01162</t>
        </is>
      </c>
      <c r="B1163" t="inlineStr">
        <is>
          <t>STOP-PRE-00388</t>
        </is>
      </c>
      <c r="C1163" t="inlineStr">
        <is>
          <t>LINE-S01-PRE-20251117</t>
        </is>
      </c>
      <c r="D1163" t="inlineStr">
        <is>
          <t>SHIFT-PRE-20251117</t>
        </is>
      </c>
      <c r="E1163" t="inlineStr">
        <is>
          <t>LINE-S01</t>
        </is>
      </c>
      <c r="F1163" t="inlineStr">
        <is>
          <t>改善前</t>
        </is>
      </c>
      <c r="G1163" s="57" t="n">
        <v>45978</v>
      </c>
      <c r="H1163" t="inlineStr">
        <is>
          <t>智能终端系列</t>
        </is>
      </c>
      <c r="I1163" t="inlineStr">
        <is>
          <t>KK250</t>
        </is>
      </c>
      <c r="J1163" t="inlineStr">
        <is>
          <t>MATERIALS</t>
        </is>
      </c>
      <c r="K1163" t="inlineStr">
        <is>
          <t>Unplanned</t>
        </is>
      </c>
      <c r="L1163" t="inlineStr">
        <is>
          <t>HACKING STATION</t>
        </is>
      </c>
      <c r="M1163" t="inlineStr">
        <is>
          <t>上下料工位</t>
        </is>
      </c>
      <c r="N1163" t="inlineStr">
        <is>
          <t>MANUAL BRICK HANDLING</t>
        </is>
      </c>
      <c r="O1163" s="59" t="n">
        <v>45978.70763888889</v>
      </c>
      <c r="P1163" s="59" t="n">
        <v>45978.7125</v>
      </c>
      <c r="Q1163" s="60" t="n">
        <v>7</v>
      </c>
      <c r="R1163" s="60" t="n">
        <v>0.8918</v>
      </c>
      <c r="S1163" t="inlineStr">
        <is>
          <t>团队模拟数据（基于公开单线数据派生）</t>
        </is>
      </c>
      <c r="T1163" t="inlineStr">
        <is>
          <t>SIM-v2.2-20260807-20260804</t>
        </is>
      </c>
      <c r="U1163" t="inlineStr">
        <is>
          <t>https://zenodo.org/records/17855209</t>
        </is>
      </c>
      <c r="V1163" t="inlineStr">
        <is>
          <t>LINE-S01-PRE-20251117</t>
        </is>
      </c>
      <c r="W1163" t="inlineStr">
        <is>
          <t>已关联</t>
        </is>
      </c>
      <c r="X1163" t="inlineStr">
        <is>
          <t>按班次口径判断</t>
        </is>
      </c>
      <c r="Z1163" t="inlineStr">
        <is>
          <t>否</t>
        </is>
      </c>
    </row>
    <row r="1164">
      <c r="A1164" t="inlineStr">
        <is>
          <t>SIM-STOP-01163</t>
        </is>
      </c>
      <c r="B1164" t="inlineStr">
        <is>
          <t>STOP-PRE-00388</t>
        </is>
      </c>
      <c r="C1164" t="inlineStr">
        <is>
          <t>LINE-S02-PRE-20251117</t>
        </is>
      </c>
      <c r="D1164" t="inlineStr">
        <is>
          <t>SHIFT-PRE-20251117</t>
        </is>
      </c>
      <c r="E1164" t="inlineStr">
        <is>
          <t>LINE-S02</t>
        </is>
      </c>
      <c r="F1164" t="inlineStr">
        <is>
          <t>改善前</t>
        </is>
      </c>
      <c r="G1164" s="57" t="n">
        <v>45978</v>
      </c>
      <c r="H1164" t="inlineStr">
        <is>
          <t>视觉设备系列</t>
        </is>
      </c>
      <c r="I1164" t="inlineStr">
        <is>
          <t>KK250</t>
        </is>
      </c>
      <c r="J1164" t="inlineStr">
        <is>
          <t>MATERIALS</t>
        </is>
      </c>
      <c r="K1164" t="inlineStr">
        <is>
          <t>Unplanned</t>
        </is>
      </c>
      <c r="L1164" t="inlineStr">
        <is>
          <t>HACKING STATION</t>
        </is>
      </c>
      <c r="M1164" t="inlineStr">
        <is>
          <t>上下料工位</t>
        </is>
      </c>
      <c r="N1164" t="inlineStr">
        <is>
          <t>MANUAL BRICK HANDLING</t>
        </is>
      </c>
      <c r="O1164" s="59" t="n">
        <v>45978.72152777778</v>
      </c>
      <c r="P1164" s="59" t="n">
        <v>45978.72861111111</v>
      </c>
      <c r="Q1164" s="60" t="n">
        <v>10.2</v>
      </c>
      <c r="R1164" s="60" t="n">
        <v>1.305</v>
      </c>
      <c r="S1164" t="inlineStr">
        <is>
          <t>团队模拟数据（基于公开单线数据派生）</t>
        </is>
      </c>
      <c r="T1164" t="inlineStr">
        <is>
          <t>SIM-v2.2-20260807-20260804</t>
        </is>
      </c>
      <c r="U1164" t="inlineStr">
        <is>
          <t>https://zenodo.org/records/17855209</t>
        </is>
      </c>
      <c r="V1164" t="inlineStr">
        <is>
          <t>LINE-S02-PRE-20251117</t>
        </is>
      </c>
      <c r="W1164" t="inlineStr">
        <is>
          <t>已关联</t>
        </is>
      </c>
      <c r="X1164" t="inlineStr">
        <is>
          <t>按班次口径判断</t>
        </is>
      </c>
      <c r="Z1164" t="inlineStr">
        <is>
          <t>否</t>
        </is>
      </c>
    </row>
    <row r="1165">
      <c r="A1165" t="inlineStr">
        <is>
          <t>SIM-STOP-01164</t>
        </is>
      </c>
      <c r="B1165" t="inlineStr">
        <is>
          <t>STOP-PRE-00388</t>
        </is>
      </c>
      <c r="C1165" t="inlineStr">
        <is>
          <t>LINE-S03-PRE-20251117</t>
        </is>
      </c>
      <c r="D1165" t="inlineStr">
        <is>
          <t>SHIFT-PRE-20251117</t>
        </is>
      </c>
      <c r="E1165" t="inlineStr">
        <is>
          <t>LINE-S03</t>
        </is>
      </c>
      <c r="F1165" t="inlineStr">
        <is>
          <t>改善前</t>
        </is>
      </c>
      <c r="G1165" s="57" t="n">
        <v>45978</v>
      </c>
      <c r="H1165" t="inlineStr">
        <is>
          <t>音频模组系列</t>
        </is>
      </c>
      <c r="I1165" t="inlineStr">
        <is>
          <t>KK250</t>
        </is>
      </c>
      <c r="J1165" t="inlineStr">
        <is>
          <t>MATERIALS</t>
        </is>
      </c>
      <c r="K1165" t="inlineStr">
        <is>
          <t>Unplanned</t>
        </is>
      </c>
      <c r="L1165" t="inlineStr">
        <is>
          <t>HACKING STATION</t>
        </is>
      </c>
      <c r="M1165" t="inlineStr">
        <is>
          <t>上下料工位</t>
        </is>
      </c>
      <c r="N1165" t="inlineStr">
        <is>
          <t>MANUAL BRICK HANDLING</t>
        </is>
      </c>
      <c r="O1165" s="59" t="n">
        <v>45978.73541666667</v>
      </c>
      <c r="P1165" s="59" t="n">
        <v>45978.74166666667</v>
      </c>
      <c r="Q1165" s="60" t="n">
        <v>9</v>
      </c>
      <c r="R1165" s="60" t="n">
        <v>1.1482</v>
      </c>
      <c r="S1165" t="inlineStr">
        <is>
          <t>团队模拟数据（基于公开单线数据派生）</t>
        </is>
      </c>
      <c r="T1165" t="inlineStr">
        <is>
          <t>SIM-v2.2-20260807-20260804</t>
        </is>
      </c>
      <c r="U1165" t="inlineStr">
        <is>
          <t>https://zenodo.org/records/17855209</t>
        </is>
      </c>
      <c r="V1165" t="inlineStr">
        <is>
          <t>LINE-S03-PRE-20251117</t>
        </is>
      </c>
      <c r="W1165" t="inlineStr">
        <is>
          <t>已关联</t>
        </is>
      </c>
      <c r="X1165" t="inlineStr">
        <is>
          <t>按班次口径判断</t>
        </is>
      </c>
      <c r="Z1165" t="inlineStr">
        <is>
          <t>否</t>
        </is>
      </c>
    </row>
    <row r="1166">
      <c r="A1166" t="inlineStr">
        <is>
          <t>SIM-STOP-01165</t>
        </is>
      </c>
      <c r="B1166" t="inlineStr">
        <is>
          <t>STOP-PRE-00389</t>
        </is>
      </c>
      <c r="C1166" t="inlineStr">
        <is>
          <t>LINE-S01-PRE-20251117</t>
        </is>
      </c>
      <c r="D1166" t="inlineStr">
        <is>
          <t>SHIFT-PRE-20251117</t>
        </is>
      </c>
      <c r="E1166" t="inlineStr">
        <is>
          <t>LINE-S01</t>
        </is>
      </c>
      <c r="F1166" t="inlineStr">
        <is>
          <t>改善前</t>
        </is>
      </c>
      <c r="G1166" s="57" t="n">
        <v>45978</v>
      </c>
      <c r="H1166" t="inlineStr">
        <is>
          <t>智能终端系列</t>
        </is>
      </c>
      <c r="I1166" t="inlineStr">
        <is>
          <t>KK200-1</t>
        </is>
      </c>
      <c r="J1166" t="inlineStr">
        <is>
          <t>SETUPS-CHANGEOVERS</t>
        </is>
      </c>
      <c r="K1166" t="inlineStr">
        <is>
          <t>Planned - Included in OEE</t>
        </is>
      </c>
      <c r="L1166" t="inlineStr">
        <is>
          <t>EXTRUDER PRESS</t>
        </is>
      </c>
      <c r="M1166" t="inlineStr">
        <is>
          <t>主加工工位</t>
        </is>
      </c>
      <c r="N1166" t="inlineStr">
        <is>
          <t>MATERIAL CHANGEOVER</t>
        </is>
      </c>
      <c r="O1166" s="59" t="n">
        <v>45978.71805555555</v>
      </c>
      <c r="P1166" s="59" t="n">
        <v>45978.72784722222</v>
      </c>
      <c r="Q1166" s="60" t="n">
        <v>14.1</v>
      </c>
      <c r="R1166" s="60" t="n">
        <v>1.0084</v>
      </c>
      <c r="S1166" t="inlineStr">
        <is>
          <t>团队模拟数据（基于公开单线数据派生）</t>
        </is>
      </c>
      <c r="T1166" t="inlineStr">
        <is>
          <t>SIM-v2.2-20260807-20260804</t>
        </is>
      </c>
      <c r="U1166" t="inlineStr">
        <is>
          <t>https://zenodo.org/records/17855209</t>
        </is>
      </c>
      <c r="V1166" t="inlineStr">
        <is>
          <t>LINE-S01-PRE-20251117</t>
        </is>
      </c>
      <c r="W1166" t="inlineStr">
        <is>
          <t>已关联</t>
        </is>
      </c>
      <c r="X1166" t="inlineStr">
        <is>
          <t>按班次口径判断</t>
        </is>
      </c>
      <c r="Z1166" t="inlineStr">
        <is>
          <t>是</t>
        </is>
      </c>
      <c r="AA1166">
        <f>IFERROR(VLOOKUP(N1166,'18_换产标准_模拟'!$B$2:$F$4,3,FALSE),"")</f>
        <v/>
      </c>
      <c r="AB1166">
        <f>IFERROR(MAX(Q1166-AA1166,0),"")</f>
        <v/>
      </c>
      <c r="AC1166">
        <f>IFERROR(IF(AB1166=0,"达标",IF(AB1166&lt;=VLOOKUP(N1166,'18_换产标准_模拟'!$B$2:$F$4,4,FALSE)-VLOOKUP(N1166,'18_换产标准_模拟'!$B$2:$F$4,3,FALSE),"轻微超时",IF(AB1166&lt;=VLOOKUP(N1166,'18_换产标准_模拟'!$B$2:$F$4,5,FALSE)-VLOOKUP(N1166,'18_换产标准_模拟'!$B$2:$F$4,3,FALSE),"超时","严重超时"))),"")</f>
        <v/>
      </c>
      <c r="AD1166">
        <f>IFERROR(INDEX('18_换产标准_模拟'!$A$2:$A$4,MATCH(N1166,'18_换产标准_模拟'!$B$2:$B$4,0)),"")</f>
        <v/>
      </c>
      <c r="AE1166" t="inlineStr">
        <is>
          <t>团队模拟数据</t>
        </is>
      </c>
    </row>
    <row r="1167">
      <c r="A1167" t="inlineStr">
        <is>
          <t>SIM-STOP-01166</t>
        </is>
      </c>
      <c r="B1167" t="inlineStr">
        <is>
          <t>STOP-PRE-00389</t>
        </is>
      </c>
      <c r="C1167" t="inlineStr">
        <is>
          <t>LINE-S02-PRE-20251117</t>
        </is>
      </c>
      <c r="D1167" t="inlineStr">
        <is>
          <t>SHIFT-PRE-20251117</t>
        </is>
      </c>
      <c r="E1167" t="inlineStr">
        <is>
          <t>LINE-S02</t>
        </is>
      </c>
      <c r="F1167" t="inlineStr">
        <is>
          <t>改善前</t>
        </is>
      </c>
      <c r="G1167" s="57" t="n">
        <v>45978</v>
      </c>
      <c r="H1167" t="inlineStr">
        <is>
          <t>视觉设备系列</t>
        </is>
      </c>
      <c r="I1167" t="inlineStr">
        <is>
          <t>KK200-1</t>
        </is>
      </c>
      <c r="J1167" t="inlineStr">
        <is>
          <t>SETUPS-CHANGEOVERS</t>
        </is>
      </c>
      <c r="K1167" t="inlineStr">
        <is>
          <t>Planned - Included in OEE</t>
        </is>
      </c>
      <c r="L1167" t="inlineStr">
        <is>
          <t>EXTRUDER PRESS</t>
        </is>
      </c>
      <c r="M1167" t="inlineStr">
        <is>
          <t>主加工工位</t>
        </is>
      </c>
      <c r="N1167" t="inlineStr">
        <is>
          <t>MATERIAL CHANGEOVER</t>
        </is>
      </c>
      <c r="O1167" s="59" t="n">
        <v>45978.73194444444</v>
      </c>
      <c r="P1167" s="59" t="n">
        <v>45978.74194444445</v>
      </c>
      <c r="Q1167" s="60" t="n">
        <v>14.4</v>
      </c>
      <c r="R1167" s="60" t="n">
        <v>1.0257</v>
      </c>
      <c r="S1167" t="inlineStr">
        <is>
          <t>团队模拟数据（基于公开单线数据派生）</t>
        </is>
      </c>
      <c r="T1167" t="inlineStr">
        <is>
          <t>SIM-v2.2-20260807-20260804</t>
        </is>
      </c>
      <c r="U1167" t="inlineStr">
        <is>
          <t>https://zenodo.org/records/17855209</t>
        </is>
      </c>
      <c r="V1167" t="inlineStr">
        <is>
          <t>LINE-S02-PRE-20251117</t>
        </is>
      </c>
      <c r="W1167" t="inlineStr">
        <is>
          <t>已关联</t>
        </is>
      </c>
      <c r="X1167" t="inlineStr">
        <is>
          <t>按班次口径判断</t>
        </is>
      </c>
      <c r="Z1167" t="inlineStr">
        <is>
          <t>是</t>
        </is>
      </c>
      <c r="AA1167">
        <f>IFERROR(VLOOKUP(N1167,'18_换产标准_模拟'!$B$2:$F$4,3,FALSE),"")</f>
        <v/>
      </c>
      <c r="AB1167">
        <f>IFERROR(MAX(Q1167-AA1167,0),"")</f>
        <v/>
      </c>
      <c r="AC1167">
        <f>IFERROR(IF(AB1167=0,"达标",IF(AB1167&lt;=VLOOKUP(N1167,'18_换产标准_模拟'!$B$2:$F$4,4,FALSE)-VLOOKUP(N1167,'18_换产标准_模拟'!$B$2:$F$4,3,FALSE),"轻微超时",IF(AB1167&lt;=VLOOKUP(N1167,'18_换产标准_模拟'!$B$2:$F$4,5,FALSE)-VLOOKUP(N1167,'18_换产标准_模拟'!$B$2:$F$4,3,FALSE),"超时","严重超时"))),"")</f>
        <v/>
      </c>
      <c r="AD1167">
        <f>IFERROR(INDEX('18_换产标准_模拟'!$A$2:$A$4,MATCH(N1167,'18_换产标准_模拟'!$B$2:$B$4,0)),"")</f>
        <v/>
      </c>
      <c r="AE1167" t="inlineStr">
        <is>
          <t>团队模拟数据</t>
        </is>
      </c>
    </row>
    <row r="1168">
      <c r="A1168" t="inlineStr">
        <is>
          <t>SIM-STOP-01167</t>
        </is>
      </c>
      <c r="B1168" t="inlineStr">
        <is>
          <t>STOP-PRE-00389</t>
        </is>
      </c>
      <c r="C1168" t="inlineStr">
        <is>
          <t>LINE-S03-PRE-20251117</t>
        </is>
      </c>
      <c r="D1168" t="inlineStr">
        <is>
          <t>SHIFT-PRE-20251117</t>
        </is>
      </c>
      <c r="E1168" t="inlineStr">
        <is>
          <t>LINE-S03</t>
        </is>
      </c>
      <c r="F1168" t="inlineStr">
        <is>
          <t>改善前</t>
        </is>
      </c>
      <c r="G1168" s="57" t="n">
        <v>45978</v>
      </c>
      <c r="H1168" t="inlineStr">
        <is>
          <t>音频模组系列</t>
        </is>
      </c>
      <c r="I1168" t="inlineStr">
        <is>
          <t>KK200-1</t>
        </is>
      </c>
      <c r="J1168" t="inlineStr">
        <is>
          <t>SETUPS-CHANGEOVERS</t>
        </is>
      </c>
      <c r="K1168" t="inlineStr">
        <is>
          <t>Planned - Included in OEE</t>
        </is>
      </c>
      <c r="L1168" t="inlineStr">
        <is>
          <t>EXTRUDER PRESS</t>
        </is>
      </c>
      <c r="M1168" t="inlineStr">
        <is>
          <t>主加工工位</t>
        </is>
      </c>
      <c r="N1168" t="inlineStr">
        <is>
          <t>MATERIAL CHANGEOVER</t>
        </is>
      </c>
      <c r="O1168" s="59" t="n">
        <v>45978.74583333333</v>
      </c>
      <c r="P1168" s="59" t="n">
        <v>45978.75520833334</v>
      </c>
      <c r="Q1168" s="60" t="n">
        <v>13.5</v>
      </c>
      <c r="R1168" s="60" t="n">
        <v>0.9611</v>
      </c>
      <c r="S1168" t="inlineStr">
        <is>
          <t>团队模拟数据（基于公开单线数据派生）</t>
        </is>
      </c>
      <c r="T1168" t="inlineStr">
        <is>
          <t>SIM-v2.2-20260807-20260804</t>
        </is>
      </c>
      <c r="U1168" t="inlineStr">
        <is>
          <t>https://zenodo.org/records/17855209</t>
        </is>
      </c>
      <c r="V1168" t="inlineStr">
        <is>
          <t>LINE-S03-PRE-20251117</t>
        </is>
      </c>
      <c r="W1168" t="inlineStr">
        <is>
          <t>已关联</t>
        </is>
      </c>
      <c r="X1168" t="inlineStr">
        <is>
          <t>按班次口径判断</t>
        </is>
      </c>
      <c r="Z1168" t="inlineStr">
        <is>
          <t>是</t>
        </is>
      </c>
      <c r="AA1168">
        <f>IFERROR(VLOOKUP(N1168,'18_换产标准_模拟'!$B$2:$F$4,3,FALSE),"")</f>
        <v/>
      </c>
      <c r="AB1168">
        <f>IFERROR(MAX(Q1168-AA1168,0),"")</f>
        <v/>
      </c>
      <c r="AC1168">
        <f>IFERROR(IF(AB1168=0,"达标",IF(AB1168&lt;=VLOOKUP(N1168,'18_换产标准_模拟'!$B$2:$F$4,4,FALSE)-VLOOKUP(N1168,'18_换产标准_模拟'!$B$2:$F$4,3,FALSE),"轻微超时",IF(AB1168&lt;=VLOOKUP(N1168,'18_换产标准_模拟'!$B$2:$F$4,5,FALSE)-VLOOKUP(N1168,'18_换产标准_模拟'!$B$2:$F$4,3,FALSE),"超时","严重超时"))),"")</f>
        <v/>
      </c>
      <c r="AD1168">
        <f>IFERROR(INDEX('18_换产标准_模拟'!$A$2:$A$4,MATCH(N1168,'18_换产标准_模拟'!$B$2:$B$4,0)),"")</f>
        <v/>
      </c>
      <c r="AE1168" t="inlineStr">
        <is>
          <t>团队模拟数据</t>
        </is>
      </c>
    </row>
    <row r="1169">
      <c r="A1169" t="inlineStr">
        <is>
          <t>SIM-STOP-01168</t>
        </is>
      </c>
      <c r="B1169" t="inlineStr">
        <is>
          <t>STOP-PRE-00390</t>
        </is>
      </c>
      <c r="C1169" t="inlineStr">
        <is>
          <t>LINE-S01-PRE-20251117</t>
        </is>
      </c>
      <c r="D1169" t="inlineStr">
        <is>
          <t>SHIFT-PRE-20251117</t>
        </is>
      </c>
      <c r="E1169" t="inlineStr">
        <is>
          <t>LINE-S01</t>
        </is>
      </c>
      <c r="F1169" t="inlineStr">
        <is>
          <t>改善前</t>
        </is>
      </c>
      <c r="G1169" s="57" t="n">
        <v>45978</v>
      </c>
      <c r="H1169" t="inlineStr">
        <is>
          <t>智能终端系列</t>
        </is>
      </c>
      <c r="I1169" t="inlineStr">
        <is>
          <t>KK200-1</t>
        </is>
      </c>
      <c r="J1169" t="inlineStr">
        <is>
          <t>OPERATIONAL</t>
        </is>
      </c>
      <c r="K1169" t="inlineStr">
        <is>
          <t>Planned - Included in OEE</t>
        </is>
      </c>
      <c r="L1169" t="inlineStr">
        <is>
          <t>EXTRUDER PRESS</t>
        </is>
      </c>
      <c r="M1169" t="inlineStr">
        <is>
          <t>主加工工位</t>
        </is>
      </c>
      <c r="N1169" t="inlineStr">
        <is>
          <t>CLEANING</t>
        </is>
      </c>
      <c r="O1169" s="59" t="n">
        <v>45978.84583333333</v>
      </c>
      <c r="P1169" s="59" t="n">
        <v>45978.85368055556</v>
      </c>
      <c r="Q1169" s="60" t="n">
        <v>11.3</v>
      </c>
      <c r="R1169" s="60" t="n">
        <v>0.9444</v>
      </c>
      <c r="S1169" t="inlineStr">
        <is>
          <t>团队模拟数据（基于公开单线数据派生）</t>
        </is>
      </c>
      <c r="T1169" t="inlineStr">
        <is>
          <t>SIM-v2.2-20260807-20260804</t>
        </is>
      </c>
      <c r="U1169" t="inlineStr">
        <is>
          <t>https://zenodo.org/records/17855209</t>
        </is>
      </c>
      <c r="V1169" t="inlineStr">
        <is>
          <t>LINE-S01-PRE-20251117</t>
        </is>
      </c>
      <c r="W1169" t="inlineStr">
        <is>
          <t>已关联</t>
        </is>
      </c>
      <c r="X1169" t="inlineStr">
        <is>
          <t>按班次口径判断</t>
        </is>
      </c>
      <c r="Z1169" t="inlineStr">
        <is>
          <t>否</t>
        </is>
      </c>
    </row>
    <row r="1170">
      <c r="A1170" t="inlineStr">
        <is>
          <t>SIM-STOP-01169</t>
        </is>
      </c>
      <c r="B1170" t="inlineStr">
        <is>
          <t>STOP-PRE-00390</t>
        </is>
      </c>
      <c r="C1170" t="inlineStr">
        <is>
          <t>LINE-S02-PRE-20251117</t>
        </is>
      </c>
      <c r="D1170" t="inlineStr">
        <is>
          <t>SHIFT-PRE-20251117</t>
        </is>
      </c>
      <c r="E1170" t="inlineStr">
        <is>
          <t>LINE-S02</t>
        </is>
      </c>
      <c r="F1170" t="inlineStr">
        <is>
          <t>改善前</t>
        </is>
      </c>
      <c r="G1170" s="57" t="n">
        <v>45978</v>
      </c>
      <c r="H1170" t="inlineStr">
        <is>
          <t>视觉设备系列</t>
        </is>
      </c>
      <c r="I1170" t="inlineStr">
        <is>
          <t>KK200-1</t>
        </is>
      </c>
      <c r="J1170" t="inlineStr">
        <is>
          <t>OPERATIONAL</t>
        </is>
      </c>
      <c r="K1170" t="inlineStr">
        <is>
          <t>Planned - Included in OEE</t>
        </is>
      </c>
      <c r="L1170" t="inlineStr">
        <is>
          <t>EXTRUDER PRESS</t>
        </is>
      </c>
      <c r="M1170" t="inlineStr">
        <is>
          <t>主加工工位</t>
        </is>
      </c>
      <c r="N1170" t="inlineStr">
        <is>
          <t>CLEANING</t>
        </is>
      </c>
      <c r="O1170" s="59" t="n">
        <v>45978.85972222222</v>
      </c>
      <c r="P1170" s="59" t="n">
        <v>45978.86861111111</v>
      </c>
      <c r="Q1170" s="60" t="n">
        <v>12.8</v>
      </c>
      <c r="R1170" s="60" t="n">
        <v>1.0653</v>
      </c>
      <c r="S1170" t="inlineStr">
        <is>
          <t>团队模拟数据（基于公开单线数据派生）</t>
        </is>
      </c>
      <c r="T1170" t="inlineStr">
        <is>
          <t>SIM-v2.2-20260807-20260804</t>
        </is>
      </c>
      <c r="U1170" t="inlineStr">
        <is>
          <t>https://zenodo.org/records/17855209</t>
        </is>
      </c>
      <c r="V1170" t="inlineStr">
        <is>
          <t>LINE-S02-PRE-20251117</t>
        </is>
      </c>
      <c r="W1170" t="inlineStr">
        <is>
          <t>已关联</t>
        </is>
      </c>
      <c r="X1170" t="inlineStr">
        <is>
          <t>按班次口径判断</t>
        </is>
      </c>
      <c r="Z1170" t="inlineStr">
        <is>
          <t>否</t>
        </is>
      </c>
    </row>
    <row r="1171">
      <c r="A1171" t="inlineStr">
        <is>
          <t>SIM-STOP-01170</t>
        </is>
      </c>
      <c r="B1171" t="inlineStr">
        <is>
          <t>STOP-PRE-00390</t>
        </is>
      </c>
      <c r="C1171" t="inlineStr">
        <is>
          <t>LINE-S03-PRE-20251117</t>
        </is>
      </c>
      <c r="D1171" t="inlineStr">
        <is>
          <t>SHIFT-PRE-20251117</t>
        </is>
      </c>
      <c r="E1171" t="inlineStr">
        <is>
          <t>LINE-S03</t>
        </is>
      </c>
      <c r="F1171" t="inlineStr">
        <is>
          <t>改善前</t>
        </is>
      </c>
      <c r="G1171" s="57" t="n">
        <v>45978</v>
      </c>
      <c r="H1171" t="inlineStr">
        <is>
          <t>音频模组系列</t>
        </is>
      </c>
      <c r="I1171" t="inlineStr">
        <is>
          <t>KK200-1</t>
        </is>
      </c>
      <c r="J1171" t="inlineStr">
        <is>
          <t>OPERATIONAL</t>
        </is>
      </c>
      <c r="K1171" t="inlineStr">
        <is>
          <t>Planned - Included in OEE</t>
        </is>
      </c>
      <c r="L1171" t="inlineStr">
        <is>
          <t>EXTRUDER PRESS</t>
        </is>
      </c>
      <c r="M1171" t="inlineStr">
        <is>
          <t>主加工工位</t>
        </is>
      </c>
      <c r="N1171" t="inlineStr">
        <is>
          <t>CLEANING</t>
        </is>
      </c>
      <c r="O1171" s="59" t="n">
        <v>45978.87361111111</v>
      </c>
      <c r="P1171" s="59" t="n">
        <v>45978.88194444445</v>
      </c>
      <c r="Q1171" s="60" t="n">
        <v>12</v>
      </c>
      <c r="R1171" s="60" t="n">
        <v>1</v>
      </c>
      <c r="S1171" t="inlineStr">
        <is>
          <t>团队模拟数据（基于公开单线数据派生）</t>
        </is>
      </c>
      <c r="T1171" t="inlineStr">
        <is>
          <t>SIM-v2.2-20260807-20260804</t>
        </is>
      </c>
      <c r="U1171" t="inlineStr">
        <is>
          <t>https://zenodo.org/records/17855209</t>
        </is>
      </c>
      <c r="V1171" t="inlineStr">
        <is>
          <t>LINE-S03-PRE-20251117</t>
        </is>
      </c>
      <c r="W1171" t="inlineStr">
        <is>
          <t>已关联</t>
        </is>
      </c>
      <c r="X1171" t="inlineStr">
        <is>
          <t>按班次口径判断</t>
        </is>
      </c>
      <c r="Z1171" t="inlineStr">
        <is>
          <t>否</t>
        </is>
      </c>
    </row>
    <row r="1172">
      <c r="A1172" t="inlineStr">
        <is>
          <t>SIM-STOP-01171</t>
        </is>
      </c>
      <c r="B1172" t="inlineStr">
        <is>
          <t>STOP-PRE-00391</t>
        </is>
      </c>
      <c r="C1172" t="inlineStr">
        <is>
          <t>LINE-S01-PRE-20251118</t>
        </is>
      </c>
      <c r="D1172" t="inlineStr">
        <is>
          <t>SHIFT-PRE-20251118</t>
        </is>
      </c>
      <c r="E1172" t="inlineStr">
        <is>
          <t>LINE-S01</t>
        </is>
      </c>
      <c r="F1172" t="inlineStr">
        <is>
          <t>改善前</t>
        </is>
      </c>
      <c r="G1172" s="57" t="n">
        <v>45979</v>
      </c>
      <c r="H1172" t="inlineStr">
        <is>
          <t>智能终端系列</t>
        </is>
      </c>
      <c r="I1172" t="inlineStr">
        <is>
          <t>KK200-1</t>
        </is>
      </c>
      <c r="J1172" t="inlineStr">
        <is>
          <t>OPERATIONAL</t>
        </is>
      </c>
      <c r="K1172" t="inlineStr">
        <is>
          <t>Planned - Included in OEE</t>
        </is>
      </c>
      <c r="L1172" t="inlineStr">
        <is>
          <t>EXTRUDER PRESS</t>
        </is>
      </c>
      <c r="M1172" t="inlineStr">
        <is>
          <t>主加工工位</t>
        </is>
      </c>
      <c r="N1172" t="inlineStr">
        <is>
          <t>CLEANING</t>
        </is>
      </c>
      <c r="O1172" s="59" t="n">
        <v>45979.51041666666</v>
      </c>
      <c r="P1172" s="59" t="n">
        <v>45979.51534722222</v>
      </c>
      <c r="Q1172" s="60" t="n">
        <v>7.1</v>
      </c>
      <c r="R1172" s="60" t="n">
        <v>0.9817</v>
      </c>
      <c r="S1172" t="inlineStr">
        <is>
          <t>团队模拟数据（基于公开单线数据派生）</t>
        </is>
      </c>
      <c r="T1172" t="inlineStr">
        <is>
          <t>SIM-v2.2-20260807-20260804</t>
        </is>
      </c>
      <c r="U1172" t="inlineStr">
        <is>
          <t>https://zenodo.org/records/17855209</t>
        </is>
      </c>
      <c r="V1172" t="inlineStr">
        <is>
          <t>LINE-S01-PRE-20251118</t>
        </is>
      </c>
      <c r="W1172" t="inlineStr">
        <is>
          <t>已关联</t>
        </is>
      </c>
      <c r="X1172" t="inlineStr">
        <is>
          <t>按班次口径判断</t>
        </is>
      </c>
      <c r="Z1172" t="inlineStr">
        <is>
          <t>否</t>
        </is>
      </c>
    </row>
    <row r="1173">
      <c r="A1173" t="inlineStr">
        <is>
          <t>SIM-STOP-01172</t>
        </is>
      </c>
      <c r="B1173" t="inlineStr">
        <is>
          <t>STOP-PRE-00391</t>
        </is>
      </c>
      <c r="C1173" t="inlineStr">
        <is>
          <t>LINE-S02-PRE-20251118</t>
        </is>
      </c>
      <c r="D1173" t="inlineStr">
        <is>
          <t>SHIFT-PRE-20251118</t>
        </is>
      </c>
      <c r="E1173" t="inlineStr">
        <is>
          <t>LINE-S02</t>
        </is>
      </c>
      <c r="F1173" t="inlineStr">
        <is>
          <t>改善前</t>
        </is>
      </c>
      <c r="G1173" s="57" t="n">
        <v>45979</v>
      </c>
      <c r="H1173" t="inlineStr">
        <is>
          <t>视觉设备系列</t>
        </is>
      </c>
      <c r="I1173" t="inlineStr">
        <is>
          <t>KK200-1</t>
        </is>
      </c>
      <c r="J1173" t="inlineStr">
        <is>
          <t>OPERATIONAL</t>
        </is>
      </c>
      <c r="K1173" t="inlineStr">
        <is>
          <t>Planned - Included in OEE</t>
        </is>
      </c>
      <c r="L1173" t="inlineStr">
        <is>
          <t>EXTRUDER PRESS</t>
        </is>
      </c>
      <c r="M1173" t="inlineStr">
        <is>
          <t>主加工工位</t>
        </is>
      </c>
      <c r="N1173" t="inlineStr">
        <is>
          <t>CLEANING</t>
        </is>
      </c>
      <c r="O1173" s="59" t="n">
        <v>45979.52430555555</v>
      </c>
      <c r="P1173" s="59" t="n">
        <v>45979.52930555555</v>
      </c>
      <c r="Q1173" s="60" t="n">
        <v>7.2</v>
      </c>
      <c r="R1173" s="60" t="n">
        <v>0.9973</v>
      </c>
      <c r="S1173" t="inlineStr">
        <is>
          <t>团队模拟数据（基于公开单线数据派生）</t>
        </is>
      </c>
      <c r="T1173" t="inlineStr">
        <is>
          <t>SIM-v2.2-20260807-20260804</t>
        </is>
      </c>
      <c r="U1173" t="inlineStr">
        <is>
          <t>https://zenodo.org/records/17855209</t>
        </is>
      </c>
      <c r="V1173" t="inlineStr">
        <is>
          <t>LINE-S02-PRE-20251118</t>
        </is>
      </c>
      <c r="W1173" t="inlineStr">
        <is>
          <t>已关联</t>
        </is>
      </c>
      <c r="X1173" t="inlineStr">
        <is>
          <t>按班次口径判断</t>
        </is>
      </c>
      <c r="Z1173" t="inlineStr">
        <is>
          <t>否</t>
        </is>
      </c>
    </row>
    <row r="1174">
      <c r="A1174" t="inlineStr">
        <is>
          <t>SIM-STOP-01173</t>
        </is>
      </c>
      <c r="B1174" t="inlineStr">
        <is>
          <t>STOP-PRE-00391</t>
        </is>
      </c>
      <c r="C1174" t="inlineStr">
        <is>
          <t>LINE-S03-PRE-20251118</t>
        </is>
      </c>
      <c r="D1174" t="inlineStr">
        <is>
          <t>SHIFT-PRE-20251118</t>
        </is>
      </c>
      <c r="E1174" t="inlineStr">
        <is>
          <t>LINE-S03</t>
        </is>
      </c>
      <c r="F1174" t="inlineStr">
        <is>
          <t>改善前</t>
        </is>
      </c>
      <c r="G1174" s="57" t="n">
        <v>45979</v>
      </c>
      <c r="H1174" t="inlineStr">
        <is>
          <t>音频模组系列</t>
        </is>
      </c>
      <c r="I1174" t="inlineStr">
        <is>
          <t>KK200-1</t>
        </is>
      </c>
      <c r="J1174" t="inlineStr">
        <is>
          <t>OPERATIONAL</t>
        </is>
      </c>
      <c r="K1174" t="inlineStr">
        <is>
          <t>Planned - Included in OEE</t>
        </is>
      </c>
      <c r="L1174" t="inlineStr">
        <is>
          <t>EXTRUDER PRESS</t>
        </is>
      </c>
      <c r="M1174" t="inlineStr">
        <is>
          <t>主加工工位</t>
        </is>
      </c>
      <c r="N1174" t="inlineStr">
        <is>
          <t>CLEANING</t>
        </is>
      </c>
      <c r="O1174" s="59" t="n">
        <v>45979.53819444445</v>
      </c>
      <c r="P1174" s="59" t="n">
        <v>45979.54340277778</v>
      </c>
      <c r="Q1174" s="60" t="n">
        <v>7.5</v>
      </c>
      <c r="R1174" s="60" t="n">
        <v>1.0389</v>
      </c>
      <c r="S1174" t="inlineStr">
        <is>
          <t>团队模拟数据（基于公开单线数据派生）</t>
        </is>
      </c>
      <c r="T1174" t="inlineStr">
        <is>
          <t>SIM-v2.2-20260807-20260804</t>
        </is>
      </c>
      <c r="U1174" t="inlineStr">
        <is>
          <t>https://zenodo.org/records/17855209</t>
        </is>
      </c>
      <c r="V1174" t="inlineStr">
        <is>
          <t>LINE-S03-PRE-20251118</t>
        </is>
      </c>
      <c r="W1174" t="inlineStr">
        <is>
          <t>已关联</t>
        </is>
      </c>
      <c r="X1174" t="inlineStr">
        <is>
          <t>按班次口径判断</t>
        </is>
      </c>
      <c r="Z1174" t="inlineStr">
        <is>
          <t>否</t>
        </is>
      </c>
    </row>
    <row r="1175">
      <c r="A1175" t="inlineStr">
        <is>
          <t>SIM-STOP-01174</t>
        </is>
      </c>
      <c r="B1175" t="inlineStr">
        <is>
          <t>STOP-PRE-00392</t>
        </is>
      </c>
      <c r="C1175" t="inlineStr">
        <is>
          <t>LINE-S01-PRE-20251118</t>
        </is>
      </c>
      <c r="D1175" t="inlineStr">
        <is>
          <t>SHIFT-PRE-20251118</t>
        </is>
      </c>
      <c r="E1175" t="inlineStr">
        <is>
          <t>LINE-S01</t>
        </is>
      </c>
      <c r="F1175" t="inlineStr">
        <is>
          <t>改善前</t>
        </is>
      </c>
      <c r="G1175" s="57" t="n">
        <v>45979</v>
      </c>
      <c r="H1175" t="inlineStr">
        <is>
          <t>智能终端系列</t>
        </is>
      </c>
      <c r="I1175" t="inlineStr">
        <is>
          <t>KK200-1</t>
        </is>
      </c>
      <c r="J1175" t="inlineStr">
        <is>
          <t>MATERIALS</t>
        </is>
      </c>
      <c r="K1175" t="inlineStr">
        <is>
          <t>Unplanned</t>
        </is>
      </c>
      <c r="L1175" t="inlineStr">
        <is>
          <t>HYDRAULIC ELEVATOR (LOADING)</t>
        </is>
      </c>
      <c r="M1175" t="inlineStr">
        <is>
          <t>输送系统</t>
        </is>
      </c>
      <c r="N1175" t="inlineStr">
        <is>
          <t>RACKS</t>
        </is>
      </c>
      <c r="O1175" s="59" t="n">
        <v>45979.58402777778</v>
      </c>
      <c r="P1175" s="59" t="n">
        <v>45979.58652777778</v>
      </c>
      <c r="Q1175" s="60" t="n">
        <v>3.6</v>
      </c>
      <c r="R1175" s="60" t="n">
        <v>0.8428</v>
      </c>
      <c r="S1175" t="inlineStr">
        <is>
          <t>团队模拟数据（基于公开单线数据派生）</t>
        </is>
      </c>
      <c r="T1175" t="inlineStr">
        <is>
          <t>SIM-v2.2-20260807-20260804</t>
        </is>
      </c>
      <c r="U1175" t="inlineStr">
        <is>
          <t>https://zenodo.org/records/17855209</t>
        </is>
      </c>
      <c r="V1175" t="inlineStr">
        <is>
          <t>LINE-S01-PRE-20251118</t>
        </is>
      </c>
      <c r="W1175" t="inlineStr">
        <is>
          <t>已关联</t>
        </is>
      </c>
      <c r="X1175" t="inlineStr">
        <is>
          <t>按班次口径判断</t>
        </is>
      </c>
      <c r="Z1175" t="inlineStr">
        <is>
          <t>否</t>
        </is>
      </c>
    </row>
    <row r="1176">
      <c r="A1176" t="inlineStr">
        <is>
          <t>SIM-STOP-01175</t>
        </is>
      </c>
      <c r="B1176" t="inlineStr">
        <is>
          <t>STOP-PRE-00392</t>
        </is>
      </c>
      <c r="C1176" t="inlineStr">
        <is>
          <t>LINE-S02-PRE-20251118</t>
        </is>
      </c>
      <c r="D1176" t="inlineStr">
        <is>
          <t>SHIFT-PRE-20251118</t>
        </is>
      </c>
      <c r="E1176" t="inlineStr">
        <is>
          <t>LINE-S02</t>
        </is>
      </c>
      <c r="F1176" t="inlineStr">
        <is>
          <t>改善前</t>
        </is>
      </c>
      <c r="G1176" s="57" t="n">
        <v>45979</v>
      </c>
      <c r="H1176" t="inlineStr">
        <is>
          <t>视觉设备系列</t>
        </is>
      </c>
      <c r="I1176" t="inlineStr">
        <is>
          <t>KK200-1</t>
        </is>
      </c>
      <c r="J1176" t="inlineStr">
        <is>
          <t>MATERIALS</t>
        </is>
      </c>
      <c r="K1176" t="inlineStr">
        <is>
          <t>Unplanned</t>
        </is>
      </c>
      <c r="L1176" t="inlineStr">
        <is>
          <t>HYDRAULIC ELEVATOR (LOADING)</t>
        </is>
      </c>
      <c r="M1176" t="inlineStr">
        <is>
          <t>输送系统</t>
        </is>
      </c>
      <c r="N1176" t="inlineStr">
        <is>
          <t>RACKS</t>
        </is>
      </c>
      <c r="O1176" s="59" t="n">
        <v>45979.59791666667</v>
      </c>
      <c r="P1176" s="59" t="n">
        <v>45979.60305555556</v>
      </c>
      <c r="Q1176" s="60" t="n">
        <v>7.4</v>
      </c>
      <c r="R1176" s="60" t="n">
        <v>1.7156</v>
      </c>
      <c r="S1176" t="inlineStr">
        <is>
          <t>团队模拟数据（基于公开单线数据派生）</t>
        </is>
      </c>
      <c r="T1176" t="inlineStr">
        <is>
          <t>SIM-v2.2-20260807-20260804</t>
        </is>
      </c>
      <c r="U1176" t="inlineStr">
        <is>
          <t>https://zenodo.org/records/17855209</t>
        </is>
      </c>
      <c r="V1176" t="inlineStr">
        <is>
          <t>LINE-S02-PRE-20251118</t>
        </is>
      </c>
      <c r="W1176" t="inlineStr">
        <is>
          <t>已关联</t>
        </is>
      </c>
      <c r="X1176" t="inlineStr">
        <is>
          <t>按班次口径判断</t>
        </is>
      </c>
      <c r="Z1176" t="inlineStr">
        <is>
          <t>否</t>
        </is>
      </c>
    </row>
    <row r="1177">
      <c r="A1177" t="inlineStr">
        <is>
          <t>SIM-STOP-01176</t>
        </is>
      </c>
      <c r="B1177" t="inlineStr">
        <is>
          <t>STOP-PRE-00392</t>
        </is>
      </c>
      <c r="C1177" t="inlineStr">
        <is>
          <t>LINE-S03-PRE-20251118</t>
        </is>
      </c>
      <c r="D1177" t="inlineStr">
        <is>
          <t>SHIFT-PRE-20251118</t>
        </is>
      </c>
      <c r="E1177" t="inlineStr">
        <is>
          <t>LINE-S03</t>
        </is>
      </c>
      <c r="F1177" t="inlineStr">
        <is>
          <t>改善前</t>
        </is>
      </c>
      <c r="G1177" s="57" t="n">
        <v>45979</v>
      </c>
      <c r="H1177" t="inlineStr">
        <is>
          <t>音频模组系列</t>
        </is>
      </c>
      <c r="I1177" t="inlineStr">
        <is>
          <t>KK200-1</t>
        </is>
      </c>
      <c r="J1177" t="inlineStr">
        <is>
          <t>MATERIALS</t>
        </is>
      </c>
      <c r="K1177" t="inlineStr">
        <is>
          <t>Unplanned</t>
        </is>
      </c>
      <c r="L1177" t="inlineStr">
        <is>
          <t>HYDRAULIC ELEVATOR (LOADING)</t>
        </is>
      </c>
      <c r="M1177" t="inlineStr">
        <is>
          <t>输送系统</t>
        </is>
      </c>
      <c r="N1177" t="inlineStr">
        <is>
          <t>RACKS</t>
        </is>
      </c>
      <c r="O1177" s="59" t="n">
        <v>45979.61180555556</v>
      </c>
      <c r="P1177" s="59" t="n">
        <v>45979.61506944444</v>
      </c>
      <c r="Q1177" s="60" t="n">
        <v>4.7</v>
      </c>
      <c r="R1177" s="60" t="n">
        <v>1.0862</v>
      </c>
      <c r="S1177" t="inlineStr">
        <is>
          <t>团队模拟数据（基于公开单线数据派生）</t>
        </is>
      </c>
      <c r="T1177" t="inlineStr">
        <is>
          <t>SIM-v2.2-20260807-20260804</t>
        </is>
      </c>
      <c r="U1177" t="inlineStr">
        <is>
          <t>https://zenodo.org/records/17855209</t>
        </is>
      </c>
      <c r="V1177" t="inlineStr">
        <is>
          <t>LINE-S03-PRE-20251118</t>
        </is>
      </c>
      <c r="W1177" t="inlineStr">
        <is>
          <t>已关联</t>
        </is>
      </c>
      <c r="X1177" t="inlineStr">
        <is>
          <t>按班次口径判断</t>
        </is>
      </c>
      <c r="Z1177" t="inlineStr">
        <is>
          <t>否</t>
        </is>
      </c>
    </row>
    <row r="1178">
      <c r="A1178" t="inlineStr">
        <is>
          <t>SIM-STOP-01177</t>
        </is>
      </c>
      <c r="B1178" t="inlineStr">
        <is>
          <t>STOP-PRE-00393</t>
        </is>
      </c>
      <c r="C1178" t="inlineStr">
        <is>
          <t>LINE-S01-PRE-20251118</t>
        </is>
      </c>
      <c r="D1178" t="inlineStr">
        <is>
          <t>SHIFT-PRE-20251118</t>
        </is>
      </c>
      <c r="E1178" t="inlineStr">
        <is>
          <t>LINE-S01</t>
        </is>
      </c>
      <c r="F1178" t="inlineStr">
        <is>
          <t>改善前</t>
        </is>
      </c>
      <c r="G1178" s="57" t="n">
        <v>45979</v>
      </c>
      <c r="H1178" t="inlineStr">
        <is>
          <t>智能终端系列</t>
        </is>
      </c>
      <c r="I1178" t="inlineStr">
        <is>
          <t>KK200-1</t>
        </is>
      </c>
      <c r="J1178" t="inlineStr">
        <is>
          <t>FAILURE</t>
        </is>
      </c>
      <c r="K1178" t="inlineStr">
        <is>
          <t>Unplanned</t>
        </is>
      </c>
      <c r="L1178" t="inlineStr">
        <is>
          <t>DRYER</t>
        </is>
      </c>
      <c r="M1178" t="inlineStr">
        <is>
          <t>烘干/固化工位</t>
        </is>
      </c>
      <c r="N1178" t="inlineStr">
        <is>
          <t>AUTOMATION FAILURE</t>
        </is>
      </c>
      <c r="O1178" s="59" t="n">
        <v>45979.64236111111</v>
      </c>
      <c r="P1178" s="59" t="n">
        <v>45979.64631944444</v>
      </c>
      <c r="Q1178" s="60" t="n">
        <v>5.7</v>
      </c>
      <c r="R1178" s="60" t="n">
        <v>0.8771</v>
      </c>
      <c r="S1178" t="inlineStr">
        <is>
          <t>团队模拟数据（基于公开单线数据派生）</t>
        </is>
      </c>
      <c r="T1178" t="inlineStr">
        <is>
          <t>SIM-v2.2-20260807-20260804</t>
        </is>
      </c>
      <c r="U1178" t="inlineStr">
        <is>
          <t>https://zenodo.org/records/17855209</t>
        </is>
      </c>
      <c r="V1178" t="inlineStr">
        <is>
          <t>LINE-S01-PRE-20251118</t>
        </is>
      </c>
      <c r="W1178" t="inlineStr">
        <is>
          <t>已关联</t>
        </is>
      </c>
      <c r="X1178" t="inlineStr">
        <is>
          <t>按班次口径判断</t>
        </is>
      </c>
      <c r="Z1178" t="inlineStr">
        <is>
          <t>否</t>
        </is>
      </c>
    </row>
    <row r="1179">
      <c r="A1179" t="inlineStr">
        <is>
          <t>SIM-STOP-01178</t>
        </is>
      </c>
      <c r="B1179" t="inlineStr">
        <is>
          <t>STOP-PRE-00393</t>
        </is>
      </c>
      <c r="C1179" t="inlineStr">
        <is>
          <t>LINE-S02-PRE-20251118</t>
        </is>
      </c>
      <c r="D1179" t="inlineStr">
        <is>
          <t>SHIFT-PRE-20251118</t>
        </is>
      </c>
      <c r="E1179" t="inlineStr">
        <is>
          <t>LINE-S02</t>
        </is>
      </c>
      <c r="F1179" t="inlineStr">
        <is>
          <t>改善前</t>
        </is>
      </c>
      <c r="G1179" s="57" t="n">
        <v>45979</v>
      </c>
      <c r="H1179" t="inlineStr">
        <is>
          <t>视觉设备系列</t>
        </is>
      </c>
      <c r="I1179" t="inlineStr">
        <is>
          <t>KK200-1</t>
        </is>
      </c>
      <c r="J1179" t="inlineStr">
        <is>
          <t>FAILURE</t>
        </is>
      </c>
      <c r="K1179" t="inlineStr">
        <is>
          <t>Unplanned</t>
        </is>
      </c>
      <c r="L1179" t="inlineStr">
        <is>
          <t>DRYER</t>
        </is>
      </c>
      <c r="M1179" t="inlineStr">
        <is>
          <t>烘干/固化工位</t>
        </is>
      </c>
      <c r="N1179" t="inlineStr">
        <is>
          <t>AUTOMATION FAILURE</t>
        </is>
      </c>
      <c r="O1179" s="59" t="n">
        <v>45979.65625</v>
      </c>
      <c r="P1179" s="59" t="n">
        <v>45979.66201388889</v>
      </c>
      <c r="Q1179" s="60" t="n">
        <v>8.300000000000001</v>
      </c>
      <c r="R1179" s="60" t="n">
        <v>1.2825</v>
      </c>
      <c r="S1179" t="inlineStr">
        <is>
          <t>团队模拟数据（基于公开单线数据派生）</t>
        </is>
      </c>
      <c r="T1179" t="inlineStr">
        <is>
          <t>SIM-v2.2-20260807-20260804</t>
        </is>
      </c>
      <c r="U1179" t="inlineStr">
        <is>
          <t>https://zenodo.org/records/17855209</t>
        </is>
      </c>
      <c r="V1179" t="inlineStr">
        <is>
          <t>LINE-S02-PRE-20251118</t>
        </is>
      </c>
      <c r="W1179" t="inlineStr">
        <is>
          <t>已关联</t>
        </is>
      </c>
      <c r="X1179" t="inlineStr">
        <is>
          <t>按班次口径判断</t>
        </is>
      </c>
      <c r="Z1179" t="inlineStr">
        <is>
          <t>否</t>
        </is>
      </c>
    </row>
    <row r="1180">
      <c r="A1180" t="inlineStr">
        <is>
          <t>SIM-STOP-01179</t>
        </is>
      </c>
      <c r="B1180" t="inlineStr">
        <is>
          <t>STOP-PRE-00393</t>
        </is>
      </c>
      <c r="C1180" t="inlineStr">
        <is>
          <t>LINE-S03-PRE-20251118</t>
        </is>
      </c>
      <c r="D1180" t="inlineStr">
        <is>
          <t>SHIFT-PRE-20251118</t>
        </is>
      </c>
      <c r="E1180" t="inlineStr">
        <is>
          <t>LINE-S03</t>
        </is>
      </c>
      <c r="F1180" t="inlineStr">
        <is>
          <t>改善前</t>
        </is>
      </c>
      <c r="G1180" s="57" t="n">
        <v>45979</v>
      </c>
      <c r="H1180" t="inlineStr">
        <is>
          <t>音频模组系列</t>
        </is>
      </c>
      <c r="I1180" t="inlineStr">
        <is>
          <t>KK200-1</t>
        </is>
      </c>
      <c r="J1180" t="inlineStr">
        <is>
          <t>FAILURE</t>
        </is>
      </c>
      <c r="K1180" t="inlineStr">
        <is>
          <t>Unplanned</t>
        </is>
      </c>
      <c r="L1180" t="inlineStr">
        <is>
          <t>DRYER</t>
        </is>
      </c>
      <c r="M1180" t="inlineStr">
        <is>
          <t>烘干/固化工位</t>
        </is>
      </c>
      <c r="N1180" t="inlineStr">
        <is>
          <t>AUTOMATION FAILURE</t>
        </is>
      </c>
      <c r="O1180" s="59" t="n">
        <v>45979.67013888889</v>
      </c>
      <c r="P1180" s="59" t="n">
        <v>45979.67458333333</v>
      </c>
      <c r="Q1180" s="60" t="n">
        <v>6.4</v>
      </c>
      <c r="R1180" s="60" t="n">
        <v>0.9909</v>
      </c>
      <c r="S1180" t="inlineStr">
        <is>
          <t>团队模拟数据（基于公开单线数据派生）</t>
        </is>
      </c>
      <c r="T1180" t="inlineStr">
        <is>
          <t>SIM-v2.2-20260807-20260804</t>
        </is>
      </c>
      <c r="U1180" t="inlineStr">
        <is>
          <t>https://zenodo.org/records/17855209</t>
        </is>
      </c>
      <c r="V1180" t="inlineStr">
        <is>
          <t>LINE-S03-PRE-20251118</t>
        </is>
      </c>
      <c r="W1180" t="inlineStr">
        <is>
          <t>已关联</t>
        </is>
      </c>
      <c r="X1180" t="inlineStr">
        <is>
          <t>按班次口径判断</t>
        </is>
      </c>
      <c r="Z1180" t="inlineStr">
        <is>
          <t>否</t>
        </is>
      </c>
    </row>
    <row r="1181">
      <c r="A1181" t="inlineStr">
        <is>
          <t>SIM-STOP-01180</t>
        </is>
      </c>
      <c r="B1181" t="inlineStr">
        <is>
          <t>STOP-PRE-00394</t>
        </is>
      </c>
      <c r="C1181" t="inlineStr">
        <is>
          <t>LINE-S01-PRE-20251118</t>
        </is>
      </c>
      <c r="D1181" t="inlineStr">
        <is>
          <t>SHIFT-PRE-20251118</t>
        </is>
      </c>
      <c r="E1181" t="inlineStr">
        <is>
          <t>LINE-S01</t>
        </is>
      </c>
      <c r="F1181" t="inlineStr">
        <is>
          <t>改善前</t>
        </is>
      </c>
      <c r="G1181" s="57" t="n">
        <v>45979</v>
      </c>
      <c r="H1181" t="inlineStr">
        <is>
          <t>智能终端系列</t>
        </is>
      </c>
      <c r="I1181" t="inlineStr">
        <is>
          <t>KK200-1</t>
        </is>
      </c>
      <c r="J1181" t="inlineStr">
        <is>
          <t>FAILURE</t>
        </is>
      </c>
      <c r="K1181" t="inlineStr">
        <is>
          <t>Unplanned</t>
        </is>
      </c>
      <c r="L1181" t="inlineStr">
        <is>
          <t>CUTTER</t>
        </is>
      </c>
      <c r="M1181" t="inlineStr">
        <is>
          <t>切割/分板工位</t>
        </is>
      </c>
      <c r="N1181" t="inlineStr">
        <is>
          <t>AUTOMATION FAILURE</t>
        </is>
      </c>
      <c r="O1181" s="59" t="n">
        <v>45979.67083333333</v>
      </c>
      <c r="P1181" s="59" t="n">
        <v>45979.69034722223</v>
      </c>
      <c r="Q1181" s="60" t="n">
        <v>28.1</v>
      </c>
      <c r="R1181" s="60" t="n">
        <v>0.9114</v>
      </c>
      <c r="S1181" t="inlineStr">
        <is>
          <t>团队模拟数据（基于公开单线数据派生）</t>
        </is>
      </c>
      <c r="T1181" t="inlineStr">
        <is>
          <t>SIM-v2.2-20260807-20260804</t>
        </is>
      </c>
      <c r="U1181" t="inlineStr">
        <is>
          <t>https://zenodo.org/records/17855209</t>
        </is>
      </c>
      <c r="V1181" t="inlineStr">
        <is>
          <t>LINE-S01-PRE-20251118</t>
        </is>
      </c>
      <c r="W1181" t="inlineStr">
        <is>
          <t>已关联</t>
        </is>
      </c>
      <c r="X1181" t="inlineStr">
        <is>
          <t>按班次口径判断</t>
        </is>
      </c>
      <c r="Z1181" t="inlineStr">
        <is>
          <t>否</t>
        </is>
      </c>
    </row>
    <row r="1182">
      <c r="A1182" t="inlineStr">
        <is>
          <t>SIM-STOP-01181</t>
        </is>
      </c>
      <c r="B1182" t="inlineStr">
        <is>
          <t>STOP-PRE-00394</t>
        </is>
      </c>
      <c r="C1182" t="inlineStr">
        <is>
          <t>LINE-S02-PRE-20251118</t>
        </is>
      </c>
      <c r="D1182" t="inlineStr">
        <is>
          <t>SHIFT-PRE-20251118</t>
        </is>
      </c>
      <c r="E1182" t="inlineStr">
        <is>
          <t>LINE-S02</t>
        </is>
      </c>
      <c r="F1182" t="inlineStr">
        <is>
          <t>改善前</t>
        </is>
      </c>
      <c r="G1182" s="57" t="n">
        <v>45979</v>
      </c>
      <c r="H1182" t="inlineStr">
        <is>
          <t>视觉设备系列</t>
        </is>
      </c>
      <c r="I1182" t="inlineStr">
        <is>
          <t>KK200-1</t>
        </is>
      </c>
      <c r="J1182" t="inlineStr">
        <is>
          <t>FAILURE</t>
        </is>
      </c>
      <c r="K1182" t="inlineStr">
        <is>
          <t>Unplanned</t>
        </is>
      </c>
      <c r="L1182" t="inlineStr">
        <is>
          <t>CUTTER</t>
        </is>
      </c>
      <c r="M1182" t="inlineStr">
        <is>
          <t>切割/分板工位</t>
        </is>
      </c>
      <c r="N1182" t="inlineStr">
        <is>
          <t>AUTOMATION FAILURE</t>
        </is>
      </c>
      <c r="O1182" s="59" t="n">
        <v>45979.68472222222</v>
      </c>
      <c r="P1182" s="59" t="n">
        <v>45979.72041666666</v>
      </c>
      <c r="Q1182" s="60" t="n">
        <v>51.4</v>
      </c>
      <c r="R1182" s="60" t="n">
        <v>1.6688</v>
      </c>
      <c r="S1182" t="inlineStr">
        <is>
          <t>团队模拟数据（基于公开单线数据派生）</t>
        </is>
      </c>
      <c r="T1182" t="inlineStr">
        <is>
          <t>SIM-v2.2-20260807-20260804</t>
        </is>
      </c>
      <c r="U1182" t="inlineStr">
        <is>
          <t>https://zenodo.org/records/17855209</t>
        </is>
      </c>
      <c r="V1182" t="inlineStr">
        <is>
          <t>LINE-S02-PRE-20251118</t>
        </is>
      </c>
      <c r="W1182" t="inlineStr">
        <is>
          <t>已关联</t>
        </is>
      </c>
      <c r="X1182" t="inlineStr">
        <is>
          <t>按班次口径判断</t>
        </is>
      </c>
      <c r="Z1182" t="inlineStr">
        <is>
          <t>否</t>
        </is>
      </c>
    </row>
    <row r="1183">
      <c r="A1183" t="inlineStr">
        <is>
          <t>SIM-STOP-01182</t>
        </is>
      </c>
      <c r="B1183" t="inlineStr">
        <is>
          <t>STOP-PRE-00394</t>
        </is>
      </c>
      <c r="C1183" t="inlineStr">
        <is>
          <t>LINE-S03-PRE-20251118</t>
        </is>
      </c>
      <c r="D1183" t="inlineStr">
        <is>
          <t>SHIFT-PRE-20251118</t>
        </is>
      </c>
      <c r="E1183" t="inlineStr">
        <is>
          <t>LINE-S03</t>
        </is>
      </c>
      <c r="F1183" t="inlineStr">
        <is>
          <t>改善前</t>
        </is>
      </c>
      <c r="G1183" s="57" t="n">
        <v>45979</v>
      </c>
      <c r="H1183" t="inlineStr">
        <is>
          <t>音频模组系列</t>
        </is>
      </c>
      <c r="I1183" t="inlineStr">
        <is>
          <t>KK200-1</t>
        </is>
      </c>
      <c r="J1183" t="inlineStr">
        <is>
          <t>FAILURE</t>
        </is>
      </c>
      <c r="K1183" t="inlineStr">
        <is>
          <t>Unplanned</t>
        </is>
      </c>
      <c r="L1183" t="inlineStr">
        <is>
          <t>CUTTER</t>
        </is>
      </c>
      <c r="M1183" t="inlineStr">
        <is>
          <t>切割/分板工位</t>
        </is>
      </c>
      <c r="N1183" t="inlineStr">
        <is>
          <t>AUTOMATION FAILURE</t>
        </is>
      </c>
      <c r="O1183" s="59" t="n">
        <v>45979.69861111111</v>
      </c>
      <c r="P1183" s="59" t="n">
        <v>45979.720625</v>
      </c>
      <c r="Q1183" s="60" t="n">
        <v>31.7</v>
      </c>
      <c r="R1183" s="60" t="n">
        <v>1.029</v>
      </c>
      <c r="S1183" t="inlineStr">
        <is>
          <t>团队模拟数据（基于公开单线数据派生）</t>
        </is>
      </c>
      <c r="T1183" t="inlineStr">
        <is>
          <t>SIM-v2.2-20260807-20260804</t>
        </is>
      </c>
      <c r="U1183" t="inlineStr">
        <is>
          <t>https://zenodo.org/records/17855209</t>
        </is>
      </c>
      <c r="V1183" t="inlineStr">
        <is>
          <t>LINE-S03-PRE-20251118</t>
        </is>
      </c>
      <c r="W1183" t="inlineStr">
        <is>
          <t>已关联</t>
        </is>
      </c>
      <c r="X1183" t="inlineStr">
        <is>
          <t>按班次口径判断</t>
        </is>
      </c>
      <c r="Z1183" t="inlineStr">
        <is>
          <t>否</t>
        </is>
      </c>
    </row>
    <row r="1184">
      <c r="A1184" t="inlineStr">
        <is>
          <t>SIM-STOP-01183</t>
        </is>
      </c>
      <c r="B1184" t="inlineStr">
        <is>
          <t>STOP-PRE-00395</t>
        </is>
      </c>
      <c r="C1184" t="inlineStr">
        <is>
          <t>LINE-S01-PRE-20251118</t>
        </is>
      </c>
      <c r="D1184" t="inlineStr">
        <is>
          <t>SHIFT-PRE-20251118</t>
        </is>
      </c>
      <c r="E1184" t="inlineStr">
        <is>
          <t>LINE-S01</t>
        </is>
      </c>
      <c r="F1184" t="inlineStr">
        <is>
          <t>改善前</t>
        </is>
      </c>
      <c r="G1184" s="57" t="n">
        <v>45979</v>
      </c>
      <c r="H1184" t="inlineStr">
        <is>
          <t>智能终端系列</t>
        </is>
      </c>
      <c r="I1184" t="inlineStr">
        <is>
          <t>KK200-1</t>
        </is>
      </c>
      <c r="J1184" t="inlineStr">
        <is>
          <t>FAILURE</t>
        </is>
      </c>
      <c r="K1184" t="inlineStr">
        <is>
          <t>Unplanned</t>
        </is>
      </c>
      <c r="L1184" t="inlineStr">
        <is>
          <t>CUTTER</t>
        </is>
      </c>
      <c r="M1184" t="inlineStr">
        <is>
          <t>切割/分板工位</t>
        </is>
      </c>
      <c r="N1184" t="inlineStr">
        <is>
          <t>AUTOMATION FAILURE</t>
        </is>
      </c>
      <c r="O1184" s="59" t="n">
        <v>45979.69236111111</v>
      </c>
      <c r="P1184" s="59" t="n">
        <v>45979.69472222222</v>
      </c>
      <c r="Q1184" s="60" t="n">
        <v>3.4</v>
      </c>
      <c r="R1184" s="60" t="n">
        <v>0.8526</v>
      </c>
      <c r="S1184" t="inlineStr">
        <is>
          <t>团队模拟数据（基于公开单线数据派生）</t>
        </is>
      </c>
      <c r="T1184" t="inlineStr">
        <is>
          <t>SIM-v2.2-20260807-20260804</t>
        </is>
      </c>
      <c r="U1184" t="inlineStr">
        <is>
          <t>https://zenodo.org/records/17855209</t>
        </is>
      </c>
      <c r="V1184" t="inlineStr">
        <is>
          <t>LINE-S01-PRE-20251118</t>
        </is>
      </c>
      <c r="W1184" t="inlineStr">
        <is>
          <t>已关联</t>
        </is>
      </c>
      <c r="X1184" t="inlineStr">
        <is>
          <t>按班次口径判断</t>
        </is>
      </c>
      <c r="Z1184" t="inlineStr">
        <is>
          <t>否</t>
        </is>
      </c>
    </row>
    <row r="1185">
      <c r="A1185" t="inlineStr">
        <is>
          <t>SIM-STOP-01184</t>
        </is>
      </c>
      <c r="B1185" t="inlineStr">
        <is>
          <t>STOP-PRE-00395</t>
        </is>
      </c>
      <c r="C1185" t="inlineStr">
        <is>
          <t>LINE-S02-PRE-20251118</t>
        </is>
      </c>
      <c r="D1185" t="inlineStr">
        <is>
          <t>SHIFT-PRE-20251118</t>
        </is>
      </c>
      <c r="E1185" t="inlineStr">
        <is>
          <t>LINE-S02</t>
        </is>
      </c>
      <c r="F1185" t="inlineStr">
        <is>
          <t>改善前</t>
        </is>
      </c>
      <c r="G1185" s="57" t="n">
        <v>45979</v>
      </c>
      <c r="H1185" t="inlineStr">
        <is>
          <t>视觉设备系列</t>
        </is>
      </c>
      <c r="I1185" t="inlineStr">
        <is>
          <t>KK200-1</t>
        </is>
      </c>
      <c r="J1185" t="inlineStr">
        <is>
          <t>FAILURE</t>
        </is>
      </c>
      <c r="K1185" t="inlineStr">
        <is>
          <t>Unplanned</t>
        </is>
      </c>
      <c r="L1185" t="inlineStr">
        <is>
          <t>CUTTER</t>
        </is>
      </c>
      <c r="M1185" t="inlineStr">
        <is>
          <t>切割/分板工位</t>
        </is>
      </c>
      <c r="N1185" t="inlineStr">
        <is>
          <t>AUTOMATION FAILURE</t>
        </is>
      </c>
      <c r="O1185" s="59" t="n">
        <v>45979.70625</v>
      </c>
      <c r="P1185" s="59" t="n">
        <v>45979.71104166667</v>
      </c>
      <c r="Q1185" s="60" t="n">
        <v>6.9</v>
      </c>
      <c r="R1185" s="60" t="n">
        <v>1.7344</v>
      </c>
      <c r="S1185" t="inlineStr">
        <is>
          <t>团队模拟数据（基于公开单线数据派生）</t>
        </is>
      </c>
      <c r="T1185" t="inlineStr">
        <is>
          <t>SIM-v2.2-20260807-20260804</t>
        </is>
      </c>
      <c r="U1185" t="inlineStr">
        <is>
          <t>https://zenodo.org/records/17855209</t>
        </is>
      </c>
      <c r="V1185" t="inlineStr">
        <is>
          <t>LINE-S02-PRE-20251118</t>
        </is>
      </c>
      <c r="W1185" t="inlineStr">
        <is>
          <t>已关联</t>
        </is>
      </c>
      <c r="X1185" t="inlineStr">
        <is>
          <t>按班次口径判断</t>
        </is>
      </c>
      <c r="Z1185" t="inlineStr">
        <is>
          <t>否</t>
        </is>
      </c>
    </row>
    <row r="1186">
      <c r="A1186" t="inlineStr">
        <is>
          <t>SIM-STOP-01185</t>
        </is>
      </c>
      <c r="B1186" t="inlineStr">
        <is>
          <t>STOP-PRE-00395</t>
        </is>
      </c>
      <c r="C1186" t="inlineStr">
        <is>
          <t>LINE-S03-PRE-20251118</t>
        </is>
      </c>
      <c r="D1186" t="inlineStr">
        <is>
          <t>SHIFT-PRE-20251118</t>
        </is>
      </c>
      <c r="E1186" t="inlineStr">
        <is>
          <t>LINE-S03</t>
        </is>
      </c>
      <c r="F1186" t="inlineStr">
        <is>
          <t>改善前</t>
        </is>
      </c>
      <c r="G1186" s="57" t="n">
        <v>45979</v>
      </c>
      <c r="H1186" t="inlineStr">
        <is>
          <t>音频模组系列</t>
        </is>
      </c>
      <c r="I1186" t="inlineStr">
        <is>
          <t>KK200-1</t>
        </is>
      </c>
      <c r="J1186" t="inlineStr">
        <is>
          <t>FAILURE</t>
        </is>
      </c>
      <c r="K1186" t="inlineStr">
        <is>
          <t>Unplanned</t>
        </is>
      </c>
      <c r="L1186" t="inlineStr">
        <is>
          <t>CUTTER</t>
        </is>
      </c>
      <c r="M1186" t="inlineStr">
        <is>
          <t>切割/分板工位</t>
        </is>
      </c>
      <c r="N1186" t="inlineStr">
        <is>
          <t>AUTOMATION FAILURE</t>
        </is>
      </c>
      <c r="O1186" s="59" t="n">
        <v>45979.72013888889</v>
      </c>
      <c r="P1186" s="59" t="n">
        <v>45979.72284722222</v>
      </c>
      <c r="Q1186" s="60" t="n">
        <v>3.9</v>
      </c>
      <c r="R1186" s="60" t="n">
        <v>0.9637</v>
      </c>
      <c r="S1186" t="inlineStr">
        <is>
          <t>团队模拟数据（基于公开单线数据派生）</t>
        </is>
      </c>
      <c r="T1186" t="inlineStr">
        <is>
          <t>SIM-v2.2-20260807-20260804</t>
        </is>
      </c>
      <c r="U1186" t="inlineStr">
        <is>
          <t>https://zenodo.org/records/17855209</t>
        </is>
      </c>
      <c r="V1186" t="inlineStr">
        <is>
          <t>LINE-S03-PRE-20251118</t>
        </is>
      </c>
      <c r="W1186" t="inlineStr">
        <is>
          <t>已关联</t>
        </is>
      </c>
      <c r="X1186" t="inlineStr">
        <is>
          <t>按班次口径判断</t>
        </is>
      </c>
      <c r="Z1186" t="inlineStr">
        <is>
          <t>否</t>
        </is>
      </c>
    </row>
    <row r="1187">
      <c r="A1187" t="inlineStr">
        <is>
          <t>SIM-STOP-01186</t>
        </is>
      </c>
      <c r="B1187" t="inlineStr">
        <is>
          <t>STOP-PRE-00396</t>
        </is>
      </c>
      <c r="C1187" t="inlineStr">
        <is>
          <t>LINE-S01-PRE-20251118</t>
        </is>
      </c>
      <c r="D1187" t="inlineStr">
        <is>
          <t>SHIFT-PRE-20251118</t>
        </is>
      </c>
      <c r="E1187" t="inlineStr">
        <is>
          <t>LINE-S01</t>
        </is>
      </c>
      <c r="F1187" t="inlineStr">
        <is>
          <t>改善前</t>
        </is>
      </c>
      <c r="G1187" s="57" t="n">
        <v>45979</v>
      </c>
      <c r="H1187" t="inlineStr">
        <is>
          <t>智能终端系列</t>
        </is>
      </c>
      <c r="I1187" t="inlineStr">
        <is>
          <t>KK200-1</t>
        </is>
      </c>
      <c r="J1187" t="inlineStr">
        <is>
          <t>FAILURE</t>
        </is>
      </c>
      <c r="K1187" t="inlineStr">
        <is>
          <t>Unplanned</t>
        </is>
      </c>
      <c r="L1187" t="inlineStr">
        <is>
          <t>CUTTER</t>
        </is>
      </c>
      <c r="M1187" t="inlineStr">
        <is>
          <t>切割/分板工位</t>
        </is>
      </c>
      <c r="N1187" t="inlineStr">
        <is>
          <t>AUTOMATION FAILURE</t>
        </is>
      </c>
      <c r="O1187" s="59" t="n">
        <v>45979.69722222222</v>
      </c>
      <c r="P1187" s="59" t="n">
        <v>45979.70236111111</v>
      </c>
      <c r="Q1187" s="60" t="n">
        <v>7.4</v>
      </c>
      <c r="R1187" s="60" t="n">
        <v>0.8869</v>
      </c>
      <c r="S1187" t="inlineStr">
        <is>
          <t>团队模拟数据（基于公开单线数据派生）</t>
        </is>
      </c>
      <c r="T1187" t="inlineStr">
        <is>
          <t>SIM-v2.2-20260807-20260804</t>
        </is>
      </c>
      <c r="U1187" t="inlineStr">
        <is>
          <t>https://zenodo.org/records/17855209</t>
        </is>
      </c>
      <c r="V1187" t="inlineStr">
        <is>
          <t>LINE-S01-PRE-20251118</t>
        </is>
      </c>
      <c r="W1187" t="inlineStr">
        <is>
          <t>已关联</t>
        </is>
      </c>
      <c r="X1187" t="inlineStr">
        <is>
          <t>按班次口径判断</t>
        </is>
      </c>
      <c r="Z1187" t="inlineStr">
        <is>
          <t>否</t>
        </is>
      </c>
    </row>
    <row r="1188">
      <c r="A1188" t="inlineStr">
        <is>
          <t>SIM-STOP-01187</t>
        </is>
      </c>
      <c r="B1188" t="inlineStr">
        <is>
          <t>STOP-PRE-00396</t>
        </is>
      </c>
      <c r="C1188" t="inlineStr">
        <is>
          <t>LINE-S02-PRE-20251118</t>
        </is>
      </c>
      <c r="D1188" t="inlineStr">
        <is>
          <t>SHIFT-PRE-20251118</t>
        </is>
      </c>
      <c r="E1188" t="inlineStr">
        <is>
          <t>LINE-S02</t>
        </is>
      </c>
      <c r="F1188" t="inlineStr">
        <is>
          <t>改善前</t>
        </is>
      </c>
      <c r="G1188" s="57" t="n">
        <v>45979</v>
      </c>
      <c r="H1188" t="inlineStr">
        <is>
          <t>视觉设备系列</t>
        </is>
      </c>
      <c r="I1188" t="inlineStr">
        <is>
          <t>KK200-1</t>
        </is>
      </c>
      <c r="J1188" t="inlineStr">
        <is>
          <t>FAILURE</t>
        </is>
      </c>
      <c r="K1188" t="inlineStr">
        <is>
          <t>Unplanned</t>
        </is>
      </c>
      <c r="L1188" t="inlineStr">
        <is>
          <t>CUTTER</t>
        </is>
      </c>
      <c r="M1188" t="inlineStr">
        <is>
          <t>切割/分板工位</t>
        </is>
      </c>
      <c r="N1188" t="inlineStr">
        <is>
          <t>AUTOMATION FAILURE</t>
        </is>
      </c>
      <c r="O1188" s="59" t="n">
        <v>45979.71111111111</v>
      </c>
      <c r="P1188" s="59" t="n">
        <v>45979.72048611111</v>
      </c>
      <c r="Q1188" s="60" t="n">
        <v>13.5</v>
      </c>
      <c r="R1188" s="60" t="n">
        <v>1.6219</v>
      </c>
      <c r="S1188" t="inlineStr">
        <is>
          <t>团队模拟数据（基于公开单线数据派生）</t>
        </is>
      </c>
      <c r="T1188" t="inlineStr">
        <is>
          <t>SIM-v2.2-20260807-20260804</t>
        </is>
      </c>
      <c r="U1188" t="inlineStr">
        <is>
          <t>https://zenodo.org/records/17855209</t>
        </is>
      </c>
      <c r="V1188" t="inlineStr">
        <is>
          <t>LINE-S02-PRE-20251118</t>
        </is>
      </c>
      <c r="W1188" t="inlineStr">
        <is>
          <t>已关联</t>
        </is>
      </c>
      <c r="X1188" t="inlineStr">
        <is>
          <t>按班次口径判断</t>
        </is>
      </c>
      <c r="Z1188" t="inlineStr">
        <is>
          <t>否</t>
        </is>
      </c>
    </row>
    <row r="1189">
      <c r="A1189" t="inlineStr">
        <is>
          <t>SIM-STOP-01188</t>
        </is>
      </c>
      <c r="B1189" t="inlineStr">
        <is>
          <t>STOP-PRE-00396</t>
        </is>
      </c>
      <c r="C1189" t="inlineStr">
        <is>
          <t>LINE-S03-PRE-20251118</t>
        </is>
      </c>
      <c r="D1189" t="inlineStr">
        <is>
          <t>SHIFT-PRE-20251118</t>
        </is>
      </c>
      <c r="E1189" t="inlineStr">
        <is>
          <t>LINE-S03</t>
        </is>
      </c>
      <c r="F1189" t="inlineStr">
        <is>
          <t>改善前</t>
        </is>
      </c>
      <c r="G1189" s="57" t="n">
        <v>45979</v>
      </c>
      <c r="H1189" t="inlineStr">
        <is>
          <t>音频模组系列</t>
        </is>
      </c>
      <c r="I1189" t="inlineStr">
        <is>
          <t>KK200-1</t>
        </is>
      </c>
      <c r="J1189" t="inlineStr">
        <is>
          <t>FAILURE</t>
        </is>
      </c>
      <c r="K1189" t="inlineStr">
        <is>
          <t>Unplanned</t>
        </is>
      </c>
      <c r="L1189" t="inlineStr">
        <is>
          <t>CUTTER</t>
        </is>
      </c>
      <c r="M1189" t="inlineStr">
        <is>
          <t>切割/分板工位</t>
        </is>
      </c>
      <c r="N1189" t="inlineStr">
        <is>
          <t>AUTOMATION FAILURE</t>
        </is>
      </c>
      <c r="O1189" s="59" t="n">
        <v>45979.725</v>
      </c>
      <c r="P1189" s="59" t="n">
        <v>45979.73076388889</v>
      </c>
      <c r="Q1189" s="60" t="n">
        <v>8.300000000000001</v>
      </c>
      <c r="R1189" s="60" t="n">
        <v>1.0018</v>
      </c>
      <c r="S1189" t="inlineStr">
        <is>
          <t>团队模拟数据（基于公开单线数据派生）</t>
        </is>
      </c>
      <c r="T1189" t="inlineStr">
        <is>
          <t>SIM-v2.2-20260807-20260804</t>
        </is>
      </c>
      <c r="U1189" t="inlineStr">
        <is>
          <t>https://zenodo.org/records/17855209</t>
        </is>
      </c>
      <c r="V1189" t="inlineStr">
        <is>
          <t>LINE-S03-PRE-20251118</t>
        </is>
      </c>
      <c r="W1189" t="inlineStr">
        <is>
          <t>已关联</t>
        </is>
      </c>
      <c r="X1189" t="inlineStr">
        <is>
          <t>按班次口径判断</t>
        </is>
      </c>
      <c r="Z1189" t="inlineStr">
        <is>
          <t>否</t>
        </is>
      </c>
    </row>
    <row r="1190">
      <c r="A1190" t="inlineStr">
        <is>
          <t>SIM-STOP-01189</t>
        </is>
      </c>
      <c r="B1190" t="inlineStr">
        <is>
          <t>STOP-PRE-00397</t>
        </is>
      </c>
      <c r="C1190" t="inlineStr">
        <is>
          <t>LINE-S01-PRE-20251118</t>
        </is>
      </c>
      <c r="D1190" t="inlineStr">
        <is>
          <t>SHIFT-PRE-20251118</t>
        </is>
      </c>
      <c r="E1190" t="inlineStr">
        <is>
          <t>LINE-S01</t>
        </is>
      </c>
      <c r="F1190" t="inlineStr">
        <is>
          <t>改善前</t>
        </is>
      </c>
      <c r="G1190" s="57" t="n">
        <v>45979</v>
      </c>
      <c r="H1190" t="inlineStr">
        <is>
          <t>智能终端系列</t>
        </is>
      </c>
      <c r="I1190" t="inlineStr">
        <is>
          <t>KK200-1</t>
        </is>
      </c>
      <c r="J1190" t="inlineStr">
        <is>
          <t>FAILURE</t>
        </is>
      </c>
      <c r="K1190" t="inlineStr">
        <is>
          <t>Unplanned</t>
        </is>
      </c>
      <c r="L1190" t="inlineStr">
        <is>
          <t>CUTTER</t>
        </is>
      </c>
      <c r="M1190" t="inlineStr">
        <is>
          <t>切割/分板工位</t>
        </is>
      </c>
      <c r="N1190" t="inlineStr">
        <is>
          <t>AUTOMATION FAILURE</t>
        </is>
      </c>
      <c r="O1190" s="59" t="n">
        <v>45979.70416666667</v>
      </c>
      <c r="P1190" s="59" t="n">
        <v>45979.70979166667</v>
      </c>
      <c r="Q1190" s="60" t="n">
        <v>8.1</v>
      </c>
      <c r="R1190" s="60" t="n">
        <v>0.9212</v>
      </c>
      <c r="S1190" t="inlineStr">
        <is>
          <t>团队模拟数据（基于公开单线数据派生）</t>
        </is>
      </c>
      <c r="T1190" t="inlineStr">
        <is>
          <t>SIM-v2.2-20260807-20260804</t>
        </is>
      </c>
      <c r="U1190" t="inlineStr">
        <is>
          <t>https://zenodo.org/records/17855209</t>
        </is>
      </c>
      <c r="V1190" t="inlineStr">
        <is>
          <t>LINE-S01-PRE-20251118</t>
        </is>
      </c>
      <c r="W1190" t="inlineStr">
        <is>
          <t>已关联</t>
        </is>
      </c>
      <c r="X1190" t="inlineStr">
        <is>
          <t>按班次口径判断</t>
        </is>
      </c>
      <c r="Z1190" t="inlineStr">
        <is>
          <t>否</t>
        </is>
      </c>
    </row>
    <row r="1191">
      <c r="A1191" t="inlineStr">
        <is>
          <t>SIM-STOP-01190</t>
        </is>
      </c>
      <c r="B1191" t="inlineStr">
        <is>
          <t>STOP-PRE-00397</t>
        </is>
      </c>
      <c r="C1191" t="inlineStr">
        <is>
          <t>LINE-S02-PRE-20251118</t>
        </is>
      </c>
      <c r="D1191" t="inlineStr">
        <is>
          <t>SHIFT-PRE-20251118</t>
        </is>
      </c>
      <c r="E1191" t="inlineStr">
        <is>
          <t>LINE-S02</t>
        </is>
      </c>
      <c r="F1191" t="inlineStr">
        <is>
          <t>改善前</t>
        </is>
      </c>
      <c r="G1191" s="57" t="n">
        <v>45979</v>
      </c>
      <c r="H1191" t="inlineStr">
        <is>
          <t>视觉设备系列</t>
        </is>
      </c>
      <c r="I1191" t="inlineStr">
        <is>
          <t>KK200-1</t>
        </is>
      </c>
      <c r="J1191" t="inlineStr">
        <is>
          <t>FAILURE</t>
        </is>
      </c>
      <c r="K1191" t="inlineStr">
        <is>
          <t>Unplanned</t>
        </is>
      </c>
      <c r="L1191" t="inlineStr">
        <is>
          <t>CUTTER</t>
        </is>
      </c>
      <c r="M1191" t="inlineStr">
        <is>
          <t>切割/分板工位</t>
        </is>
      </c>
      <c r="N1191" t="inlineStr">
        <is>
          <t>AUTOMATION FAILURE</t>
        </is>
      </c>
      <c r="O1191" s="59" t="n">
        <v>45979.71805555555</v>
      </c>
      <c r="P1191" s="59" t="n">
        <v>45979.72840277778</v>
      </c>
      <c r="Q1191" s="60" t="n">
        <v>14.9</v>
      </c>
      <c r="R1191" s="60" t="n">
        <v>1.6875</v>
      </c>
      <c r="S1191" t="inlineStr">
        <is>
          <t>团队模拟数据（基于公开单线数据派生）</t>
        </is>
      </c>
      <c r="T1191" t="inlineStr">
        <is>
          <t>SIM-v2.2-20260807-20260804</t>
        </is>
      </c>
      <c r="U1191" t="inlineStr">
        <is>
          <t>https://zenodo.org/records/17855209</t>
        </is>
      </c>
      <c r="V1191" t="inlineStr">
        <is>
          <t>LINE-S02-PRE-20251118</t>
        </is>
      </c>
      <c r="W1191" t="inlineStr">
        <is>
          <t>已关联</t>
        </is>
      </c>
      <c r="X1191" t="inlineStr">
        <is>
          <t>按班次口径判断</t>
        </is>
      </c>
      <c r="Z1191" t="inlineStr">
        <is>
          <t>否</t>
        </is>
      </c>
    </row>
    <row r="1192">
      <c r="A1192" t="inlineStr">
        <is>
          <t>SIM-STOP-01191</t>
        </is>
      </c>
      <c r="B1192" t="inlineStr">
        <is>
          <t>STOP-PRE-00397</t>
        </is>
      </c>
      <c r="C1192" t="inlineStr">
        <is>
          <t>LINE-S03-PRE-20251118</t>
        </is>
      </c>
      <c r="D1192" t="inlineStr">
        <is>
          <t>SHIFT-PRE-20251118</t>
        </is>
      </c>
      <c r="E1192" t="inlineStr">
        <is>
          <t>LINE-S03</t>
        </is>
      </c>
      <c r="F1192" t="inlineStr">
        <is>
          <t>改善前</t>
        </is>
      </c>
      <c r="G1192" s="57" t="n">
        <v>45979</v>
      </c>
      <c r="H1192" t="inlineStr">
        <is>
          <t>音频模组系列</t>
        </is>
      </c>
      <c r="I1192" t="inlineStr">
        <is>
          <t>KK200-1</t>
        </is>
      </c>
      <c r="J1192" t="inlineStr">
        <is>
          <t>FAILURE</t>
        </is>
      </c>
      <c r="K1192" t="inlineStr">
        <is>
          <t>Unplanned</t>
        </is>
      </c>
      <c r="L1192" t="inlineStr">
        <is>
          <t>CUTTER</t>
        </is>
      </c>
      <c r="M1192" t="inlineStr">
        <is>
          <t>切割/分板工位</t>
        </is>
      </c>
      <c r="N1192" t="inlineStr">
        <is>
          <t>AUTOMATION FAILURE</t>
        </is>
      </c>
      <c r="O1192" s="59" t="n">
        <v>45979.73194444444</v>
      </c>
      <c r="P1192" s="59" t="n">
        <v>45979.73763888889</v>
      </c>
      <c r="Q1192" s="60" t="n">
        <v>8.199999999999999</v>
      </c>
      <c r="R1192" s="60" t="n">
        <v>0.9364</v>
      </c>
      <c r="S1192" t="inlineStr">
        <is>
          <t>团队模拟数据（基于公开单线数据派生）</t>
        </is>
      </c>
      <c r="T1192" t="inlineStr">
        <is>
          <t>SIM-v2.2-20260807-20260804</t>
        </is>
      </c>
      <c r="U1192" t="inlineStr">
        <is>
          <t>https://zenodo.org/records/17855209</t>
        </is>
      </c>
      <c r="V1192" t="inlineStr">
        <is>
          <t>LINE-S03-PRE-20251118</t>
        </is>
      </c>
      <c r="W1192" t="inlineStr">
        <is>
          <t>已关联</t>
        </is>
      </c>
      <c r="X1192" t="inlineStr">
        <is>
          <t>按班次口径判断</t>
        </is>
      </c>
      <c r="Z1192" t="inlineStr">
        <is>
          <t>否</t>
        </is>
      </c>
    </row>
    <row r="1193">
      <c r="A1193" t="inlineStr">
        <is>
          <t>SIM-STOP-01192</t>
        </is>
      </c>
      <c r="B1193" t="inlineStr">
        <is>
          <t>STOP-PRE-00398</t>
        </is>
      </c>
      <c r="C1193" t="inlineStr">
        <is>
          <t>LINE-S01-PRE-20251118</t>
        </is>
      </c>
      <c r="D1193" t="inlineStr">
        <is>
          <t>SHIFT-PRE-20251118</t>
        </is>
      </c>
      <c r="E1193" t="inlineStr">
        <is>
          <t>LINE-S01</t>
        </is>
      </c>
      <c r="F1193" t="inlineStr">
        <is>
          <t>改善前</t>
        </is>
      </c>
      <c r="G1193" s="57" t="n">
        <v>45979</v>
      </c>
      <c r="H1193" t="inlineStr">
        <is>
          <t>智能终端系列</t>
        </is>
      </c>
      <c r="I1193" t="inlineStr">
        <is>
          <t>KK200-1</t>
        </is>
      </c>
      <c r="J1193" t="inlineStr">
        <is>
          <t>MATERIALS</t>
        </is>
      </c>
      <c r="K1193" t="inlineStr">
        <is>
          <t>Unplanned</t>
        </is>
      </c>
      <c r="L1193" t="inlineStr">
        <is>
          <t>HACKING STATION</t>
        </is>
      </c>
      <c r="M1193" t="inlineStr">
        <is>
          <t>上下料工位</t>
        </is>
      </c>
      <c r="N1193" t="inlineStr">
        <is>
          <t>MANUAL BRICK HANDLING</t>
        </is>
      </c>
      <c r="O1193" s="59" t="n">
        <v>45979.76041666666</v>
      </c>
      <c r="P1193" s="59" t="n">
        <v>45979.77451388889</v>
      </c>
      <c r="Q1193" s="60" t="n">
        <v>20.3</v>
      </c>
      <c r="R1193" s="60" t="n">
        <v>0.8624000000000001</v>
      </c>
      <c r="S1193" t="inlineStr">
        <is>
          <t>团队模拟数据（基于公开单线数据派生）</t>
        </is>
      </c>
      <c r="T1193" t="inlineStr">
        <is>
          <t>SIM-v2.2-20260807-20260804</t>
        </is>
      </c>
      <c r="U1193" t="inlineStr">
        <is>
          <t>https://zenodo.org/records/17855209</t>
        </is>
      </c>
      <c r="V1193" t="inlineStr">
        <is>
          <t>LINE-S01-PRE-20251118</t>
        </is>
      </c>
      <c r="W1193" t="inlineStr">
        <is>
          <t>已关联</t>
        </is>
      </c>
      <c r="X1193" t="inlineStr">
        <is>
          <t>按班次口径判断</t>
        </is>
      </c>
      <c r="Z1193" t="inlineStr">
        <is>
          <t>否</t>
        </is>
      </c>
    </row>
    <row r="1194">
      <c r="A1194" t="inlineStr">
        <is>
          <t>SIM-STOP-01193</t>
        </is>
      </c>
      <c r="B1194" t="inlineStr">
        <is>
          <t>STOP-PRE-00398</t>
        </is>
      </c>
      <c r="C1194" t="inlineStr">
        <is>
          <t>LINE-S02-PRE-20251118</t>
        </is>
      </c>
      <c r="D1194" t="inlineStr">
        <is>
          <t>SHIFT-PRE-20251118</t>
        </is>
      </c>
      <c r="E1194" t="inlineStr">
        <is>
          <t>LINE-S02</t>
        </is>
      </c>
      <c r="F1194" t="inlineStr">
        <is>
          <t>改善前</t>
        </is>
      </c>
      <c r="G1194" s="57" t="n">
        <v>45979</v>
      </c>
      <c r="H1194" t="inlineStr">
        <is>
          <t>视觉设备系列</t>
        </is>
      </c>
      <c r="I1194" t="inlineStr">
        <is>
          <t>KK200-1</t>
        </is>
      </c>
      <c r="J1194" t="inlineStr">
        <is>
          <t>MATERIALS</t>
        </is>
      </c>
      <c r="K1194" t="inlineStr">
        <is>
          <t>Unplanned</t>
        </is>
      </c>
      <c r="L1194" t="inlineStr">
        <is>
          <t>HACKING STATION</t>
        </is>
      </c>
      <c r="M1194" t="inlineStr">
        <is>
          <t>上下料工位</t>
        </is>
      </c>
      <c r="N1194" t="inlineStr">
        <is>
          <t>MANUAL BRICK HANDLING</t>
        </is>
      </c>
      <c r="O1194" s="59" t="n">
        <v>45979.77430555555</v>
      </c>
      <c r="P1194" s="59" t="n">
        <v>45979.79722222222</v>
      </c>
      <c r="Q1194" s="60" t="n">
        <v>33</v>
      </c>
      <c r="R1194" s="60" t="n">
        <v>1.4025</v>
      </c>
      <c r="S1194" t="inlineStr">
        <is>
          <t>团队模拟数据（基于公开单线数据派生）</t>
        </is>
      </c>
      <c r="T1194" t="inlineStr">
        <is>
          <t>SIM-v2.2-20260807-20260804</t>
        </is>
      </c>
      <c r="U1194" t="inlineStr">
        <is>
          <t>https://zenodo.org/records/17855209</t>
        </is>
      </c>
      <c r="V1194" t="inlineStr">
        <is>
          <t>LINE-S02-PRE-20251118</t>
        </is>
      </c>
      <c r="W1194" t="inlineStr">
        <is>
          <t>已关联</t>
        </is>
      </c>
      <c r="X1194" t="inlineStr">
        <is>
          <t>按班次口径判断</t>
        </is>
      </c>
      <c r="Z1194" t="inlineStr">
        <is>
          <t>否</t>
        </is>
      </c>
    </row>
    <row r="1195">
      <c r="A1195" t="inlineStr">
        <is>
          <t>SIM-STOP-01194</t>
        </is>
      </c>
      <c r="B1195" t="inlineStr">
        <is>
          <t>STOP-PRE-00398</t>
        </is>
      </c>
      <c r="C1195" t="inlineStr">
        <is>
          <t>LINE-S03-PRE-20251118</t>
        </is>
      </c>
      <c r="D1195" t="inlineStr">
        <is>
          <t>SHIFT-PRE-20251118</t>
        </is>
      </c>
      <c r="E1195" t="inlineStr">
        <is>
          <t>LINE-S03</t>
        </is>
      </c>
      <c r="F1195" t="inlineStr">
        <is>
          <t>改善前</t>
        </is>
      </c>
      <c r="G1195" s="57" t="n">
        <v>45979</v>
      </c>
      <c r="H1195" t="inlineStr">
        <is>
          <t>音频模组系列</t>
        </is>
      </c>
      <c r="I1195" t="inlineStr">
        <is>
          <t>KK200-1</t>
        </is>
      </c>
      <c r="J1195" t="inlineStr">
        <is>
          <t>MATERIALS</t>
        </is>
      </c>
      <c r="K1195" t="inlineStr">
        <is>
          <t>Unplanned</t>
        </is>
      </c>
      <c r="L1195" t="inlineStr">
        <is>
          <t>HACKING STATION</t>
        </is>
      </c>
      <c r="M1195" t="inlineStr">
        <is>
          <t>上下料工位</t>
        </is>
      </c>
      <c r="N1195" t="inlineStr">
        <is>
          <t>MANUAL BRICK HANDLING</t>
        </is>
      </c>
      <c r="O1195" s="59" t="n">
        <v>45979.78819444445</v>
      </c>
      <c r="P1195" s="59" t="n">
        <v>45979.80631944445</v>
      </c>
      <c r="Q1195" s="60" t="n">
        <v>26.1</v>
      </c>
      <c r="R1195" s="60" t="n">
        <v>1.111</v>
      </c>
      <c r="S1195" t="inlineStr">
        <is>
          <t>团队模拟数据（基于公开单线数据派生）</t>
        </is>
      </c>
      <c r="T1195" t="inlineStr">
        <is>
          <t>SIM-v2.2-20260807-20260804</t>
        </is>
      </c>
      <c r="U1195" t="inlineStr">
        <is>
          <t>https://zenodo.org/records/17855209</t>
        </is>
      </c>
      <c r="V1195" t="inlineStr">
        <is>
          <t>LINE-S03-PRE-20251118</t>
        </is>
      </c>
      <c r="W1195" t="inlineStr">
        <is>
          <t>已关联</t>
        </is>
      </c>
      <c r="X1195" t="inlineStr">
        <is>
          <t>按班次口径判断</t>
        </is>
      </c>
      <c r="Z1195" t="inlineStr">
        <is>
          <t>否</t>
        </is>
      </c>
    </row>
    <row r="1196">
      <c r="A1196" t="inlineStr">
        <is>
          <t>SIM-STOP-01195</t>
        </is>
      </c>
      <c r="B1196" t="inlineStr">
        <is>
          <t>STOP-PRE-00399</t>
        </is>
      </c>
      <c r="C1196" t="inlineStr">
        <is>
          <t>LINE-S01-PRE-20251118</t>
        </is>
      </c>
      <c r="D1196" t="inlineStr">
        <is>
          <t>SHIFT-PRE-20251118</t>
        </is>
      </c>
      <c r="E1196" t="inlineStr">
        <is>
          <t>LINE-S01</t>
        </is>
      </c>
      <c r="F1196" t="inlineStr">
        <is>
          <t>改善前</t>
        </is>
      </c>
      <c r="G1196" s="57" t="n">
        <v>45979</v>
      </c>
      <c r="H1196" t="inlineStr">
        <is>
          <t>智能终端系列</t>
        </is>
      </c>
      <c r="I1196" t="inlineStr">
        <is>
          <t>KK200-1</t>
        </is>
      </c>
      <c r="J1196" t="inlineStr">
        <is>
          <t>MATERIALS</t>
        </is>
      </c>
      <c r="K1196" t="inlineStr">
        <is>
          <t>Unplanned</t>
        </is>
      </c>
      <c r="L1196" t="inlineStr">
        <is>
          <t>HACKING STATION</t>
        </is>
      </c>
      <c r="M1196" t="inlineStr">
        <is>
          <t>上下料工位</t>
        </is>
      </c>
      <c r="N1196" t="inlineStr">
        <is>
          <t>MANUAL BRICK HANDLING</t>
        </is>
      </c>
      <c r="O1196" s="59" t="n">
        <v>45979.81875</v>
      </c>
      <c r="P1196" s="59" t="n">
        <v>45979.82680555555</v>
      </c>
      <c r="Q1196" s="60" t="n">
        <v>11.6</v>
      </c>
      <c r="R1196" s="60" t="n">
        <v>0.8967000000000001</v>
      </c>
      <c r="S1196" t="inlineStr">
        <is>
          <t>团队模拟数据（基于公开单线数据派生）</t>
        </is>
      </c>
      <c r="T1196" t="inlineStr">
        <is>
          <t>SIM-v2.2-20260807-20260804</t>
        </is>
      </c>
      <c r="U1196" t="inlineStr">
        <is>
          <t>https://zenodo.org/records/17855209</t>
        </is>
      </c>
      <c r="V1196" t="inlineStr">
        <is>
          <t>LINE-S01-PRE-20251118</t>
        </is>
      </c>
      <c r="W1196" t="inlineStr">
        <is>
          <t>已关联</t>
        </is>
      </c>
      <c r="X1196" t="inlineStr">
        <is>
          <t>按班次口径判断</t>
        </is>
      </c>
      <c r="Z1196" t="inlineStr">
        <is>
          <t>否</t>
        </is>
      </c>
    </row>
    <row r="1197">
      <c r="A1197" t="inlineStr">
        <is>
          <t>SIM-STOP-01196</t>
        </is>
      </c>
      <c r="B1197" t="inlineStr">
        <is>
          <t>STOP-PRE-00399</t>
        </is>
      </c>
      <c r="C1197" t="inlineStr">
        <is>
          <t>LINE-S02-PRE-20251118</t>
        </is>
      </c>
      <c r="D1197" t="inlineStr">
        <is>
          <t>SHIFT-PRE-20251118</t>
        </is>
      </c>
      <c r="E1197" t="inlineStr">
        <is>
          <t>LINE-S02</t>
        </is>
      </c>
      <c r="F1197" t="inlineStr">
        <is>
          <t>改善前</t>
        </is>
      </c>
      <c r="G1197" s="57" t="n">
        <v>45979</v>
      </c>
      <c r="H1197" t="inlineStr">
        <is>
          <t>视觉设备系列</t>
        </is>
      </c>
      <c r="I1197" t="inlineStr">
        <is>
          <t>KK200-1</t>
        </is>
      </c>
      <c r="J1197" t="inlineStr">
        <is>
          <t>MATERIALS</t>
        </is>
      </c>
      <c r="K1197" t="inlineStr">
        <is>
          <t>Unplanned</t>
        </is>
      </c>
      <c r="L1197" t="inlineStr">
        <is>
          <t>HACKING STATION</t>
        </is>
      </c>
      <c r="M1197" t="inlineStr">
        <is>
          <t>上下料工位</t>
        </is>
      </c>
      <c r="N1197" t="inlineStr">
        <is>
          <t>MANUAL BRICK HANDLING</t>
        </is>
      </c>
      <c r="O1197" s="59" t="n">
        <v>45979.83263888889</v>
      </c>
      <c r="P1197" s="59" t="n">
        <v>45979.844375</v>
      </c>
      <c r="Q1197" s="60" t="n">
        <v>16.9</v>
      </c>
      <c r="R1197" s="60" t="n">
        <v>1.3125</v>
      </c>
      <c r="S1197" t="inlineStr">
        <is>
          <t>团队模拟数据（基于公开单线数据派生）</t>
        </is>
      </c>
      <c r="T1197" t="inlineStr">
        <is>
          <t>SIM-v2.2-20260807-20260804</t>
        </is>
      </c>
      <c r="U1197" t="inlineStr">
        <is>
          <t>https://zenodo.org/records/17855209</t>
        </is>
      </c>
      <c r="V1197" t="inlineStr">
        <is>
          <t>LINE-S02-PRE-20251118</t>
        </is>
      </c>
      <c r="W1197" t="inlineStr">
        <is>
          <t>已关联</t>
        </is>
      </c>
      <c r="X1197" t="inlineStr">
        <is>
          <t>按班次口径判断</t>
        </is>
      </c>
      <c r="Z1197" t="inlineStr">
        <is>
          <t>否</t>
        </is>
      </c>
    </row>
    <row r="1198">
      <c r="A1198" t="inlineStr">
        <is>
          <t>SIM-STOP-01197</t>
        </is>
      </c>
      <c r="B1198" t="inlineStr">
        <is>
          <t>STOP-PRE-00399</t>
        </is>
      </c>
      <c r="C1198" t="inlineStr">
        <is>
          <t>LINE-S03-PRE-20251118</t>
        </is>
      </c>
      <c r="D1198" t="inlineStr">
        <is>
          <t>SHIFT-PRE-20251118</t>
        </is>
      </c>
      <c r="E1198" t="inlineStr">
        <is>
          <t>LINE-S03</t>
        </is>
      </c>
      <c r="F1198" t="inlineStr">
        <is>
          <t>改善前</t>
        </is>
      </c>
      <c r="G1198" s="57" t="n">
        <v>45979</v>
      </c>
      <c r="H1198" t="inlineStr">
        <is>
          <t>音频模组系列</t>
        </is>
      </c>
      <c r="I1198" t="inlineStr">
        <is>
          <t>KK200-1</t>
        </is>
      </c>
      <c r="J1198" t="inlineStr">
        <is>
          <t>MATERIALS</t>
        </is>
      </c>
      <c r="K1198" t="inlineStr">
        <is>
          <t>Unplanned</t>
        </is>
      </c>
      <c r="L1198" t="inlineStr">
        <is>
          <t>HACKING STATION</t>
        </is>
      </c>
      <c r="M1198" t="inlineStr">
        <is>
          <t>上下料工位</t>
        </is>
      </c>
      <c r="N1198" t="inlineStr">
        <is>
          <t>MANUAL BRICK HANDLING</t>
        </is>
      </c>
      <c r="O1198" s="59" t="n">
        <v>45979.84652777778</v>
      </c>
      <c r="P1198" s="59" t="n">
        <v>45979.856875</v>
      </c>
      <c r="Q1198" s="60" t="n">
        <v>14.9</v>
      </c>
      <c r="R1198" s="60" t="n">
        <v>1.1544</v>
      </c>
      <c r="S1198" t="inlineStr">
        <is>
          <t>团队模拟数据（基于公开单线数据派生）</t>
        </is>
      </c>
      <c r="T1198" t="inlineStr">
        <is>
          <t>SIM-v2.2-20260807-20260804</t>
        </is>
      </c>
      <c r="U1198" t="inlineStr">
        <is>
          <t>https://zenodo.org/records/17855209</t>
        </is>
      </c>
      <c r="V1198" t="inlineStr">
        <is>
          <t>LINE-S03-PRE-20251118</t>
        </is>
      </c>
      <c r="W1198" t="inlineStr">
        <is>
          <t>已关联</t>
        </is>
      </c>
      <c r="X1198" t="inlineStr">
        <is>
          <t>按班次口径判断</t>
        </is>
      </c>
      <c r="Z1198" t="inlineStr">
        <is>
          <t>否</t>
        </is>
      </c>
    </row>
    <row r="1199">
      <c r="A1199" t="inlineStr">
        <is>
          <t>SIM-STOP-01198</t>
        </is>
      </c>
      <c r="B1199" t="inlineStr">
        <is>
          <t>STOP-PRE-00400</t>
        </is>
      </c>
      <c r="C1199" t="inlineStr">
        <is>
          <t>LINE-S01-PRE-20251118</t>
        </is>
      </c>
      <c r="D1199" t="inlineStr">
        <is>
          <t>SHIFT-PRE-20251118</t>
        </is>
      </c>
      <c r="E1199" t="inlineStr">
        <is>
          <t>LINE-S01</t>
        </is>
      </c>
      <c r="F1199" t="inlineStr">
        <is>
          <t>改善前</t>
        </is>
      </c>
      <c r="G1199" s="57" t="n">
        <v>45979</v>
      </c>
      <c r="H1199" t="inlineStr">
        <is>
          <t>智能终端系列</t>
        </is>
      </c>
      <c r="I1199" t="inlineStr">
        <is>
          <t>KK200-1</t>
        </is>
      </c>
      <c r="J1199" t="inlineStr">
        <is>
          <t>MATERIALS</t>
        </is>
      </c>
      <c r="K1199" t="inlineStr">
        <is>
          <t>Unplanned</t>
        </is>
      </c>
      <c r="L1199" t="inlineStr">
        <is>
          <t>HACKING STATION</t>
        </is>
      </c>
      <c r="M1199" t="inlineStr">
        <is>
          <t>上下料工位</t>
        </is>
      </c>
      <c r="N1199" t="inlineStr">
        <is>
          <t>MANUAL BRICK HANDLING</t>
        </is>
      </c>
      <c r="O1199" s="59" t="n">
        <v>45979.83541666667</v>
      </c>
      <c r="P1199" s="59" t="n">
        <v>45979.83993055556</v>
      </c>
      <c r="Q1199" s="60" t="n">
        <v>6.5</v>
      </c>
      <c r="R1199" s="60" t="n">
        <v>0.8379</v>
      </c>
      <c r="S1199" t="inlineStr">
        <is>
          <t>团队模拟数据（基于公开单线数据派生）</t>
        </is>
      </c>
      <c r="T1199" t="inlineStr">
        <is>
          <t>SIM-v2.2-20260807-20260804</t>
        </is>
      </c>
      <c r="U1199" t="inlineStr">
        <is>
          <t>https://zenodo.org/records/17855209</t>
        </is>
      </c>
      <c r="V1199" t="inlineStr">
        <is>
          <t>LINE-S01-PRE-20251118</t>
        </is>
      </c>
      <c r="W1199" t="inlineStr">
        <is>
          <t>已关联</t>
        </is>
      </c>
      <c r="X1199" t="inlineStr">
        <is>
          <t>按班次口径判断</t>
        </is>
      </c>
      <c r="Z1199" t="inlineStr">
        <is>
          <t>否</t>
        </is>
      </c>
    </row>
    <row r="1200">
      <c r="A1200" t="inlineStr">
        <is>
          <t>SIM-STOP-01199</t>
        </is>
      </c>
      <c r="B1200" t="inlineStr">
        <is>
          <t>STOP-PRE-00400</t>
        </is>
      </c>
      <c r="C1200" t="inlineStr">
        <is>
          <t>LINE-S02-PRE-20251118</t>
        </is>
      </c>
      <c r="D1200" t="inlineStr">
        <is>
          <t>SHIFT-PRE-20251118</t>
        </is>
      </c>
      <c r="E1200" t="inlineStr">
        <is>
          <t>LINE-S02</t>
        </is>
      </c>
      <c r="F1200" t="inlineStr">
        <is>
          <t>改善前</t>
        </is>
      </c>
      <c r="G1200" s="57" t="n">
        <v>45979</v>
      </c>
      <c r="H1200" t="inlineStr">
        <is>
          <t>视觉设备系列</t>
        </is>
      </c>
      <c r="I1200" t="inlineStr">
        <is>
          <t>KK200-1</t>
        </is>
      </c>
      <c r="J1200" t="inlineStr">
        <is>
          <t>MATERIALS</t>
        </is>
      </c>
      <c r="K1200" t="inlineStr">
        <is>
          <t>Unplanned</t>
        </is>
      </c>
      <c r="L1200" t="inlineStr">
        <is>
          <t>HACKING STATION</t>
        </is>
      </c>
      <c r="M1200" t="inlineStr">
        <is>
          <t>上下料工位</t>
        </is>
      </c>
      <c r="N1200" t="inlineStr">
        <is>
          <t>MANUAL BRICK HANDLING</t>
        </is>
      </c>
      <c r="O1200" s="59" t="n">
        <v>45979.84930555556</v>
      </c>
      <c r="P1200" s="59" t="n">
        <v>45979.85666666667</v>
      </c>
      <c r="Q1200" s="60" t="n">
        <v>10.6</v>
      </c>
      <c r="R1200" s="60" t="n">
        <v>1.365</v>
      </c>
      <c r="S1200" t="inlineStr">
        <is>
          <t>团队模拟数据（基于公开单线数据派生）</t>
        </is>
      </c>
      <c r="T1200" t="inlineStr">
        <is>
          <t>SIM-v2.2-20260807-20260804</t>
        </is>
      </c>
      <c r="U1200" t="inlineStr">
        <is>
          <t>https://zenodo.org/records/17855209</t>
        </is>
      </c>
      <c r="V1200" t="inlineStr">
        <is>
          <t>LINE-S02-PRE-20251118</t>
        </is>
      </c>
      <c r="W1200" t="inlineStr">
        <is>
          <t>已关联</t>
        </is>
      </c>
      <c r="X1200" t="inlineStr">
        <is>
          <t>按班次口径判断</t>
        </is>
      </c>
      <c r="Z1200" t="inlineStr">
        <is>
          <t>否</t>
        </is>
      </c>
    </row>
    <row r="1201">
      <c r="A1201" t="inlineStr">
        <is>
          <t>SIM-STOP-01200</t>
        </is>
      </c>
      <c r="B1201" t="inlineStr">
        <is>
          <t>STOP-PRE-00400</t>
        </is>
      </c>
      <c r="C1201" t="inlineStr">
        <is>
          <t>LINE-S03-PRE-20251118</t>
        </is>
      </c>
      <c r="D1201" t="inlineStr">
        <is>
          <t>SHIFT-PRE-20251118</t>
        </is>
      </c>
      <c r="E1201" t="inlineStr">
        <is>
          <t>LINE-S03</t>
        </is>
      </c>
      <c r="F1201" t="inlineStr">
        <is>
          <t>改善前</t>
        </is>
      </c>
      <c r="G1201" s="57" t="n">
        <v>45979</v>
      </c>
      <c r="H1201" t="inlineStr">
        <is>
          <t>音频模组系列</t>
        </is>
      </c>
      <c r="I1201" t="inlineStr">
        <is>
          <t>KK200-1</t>
        </is>
      </c>
      <c r="J1201" t="inlineStr">
        <is>
          <t>MATERIALS</t>
        </is>
      </c>
      <c r="K1201" t="inlineStr">
        <is>
          <t>Unplanned</t>
        </is>
      </c>
      <c r="L1201" t="inlineStr">
        <is>
          <t>HACKING STATION</t>
        </is>
      </c>
      <c r="M1201" t="inlineStr">
        <is>
          <t>上下料工位</t>
        </is>
      </c>
      <c r="N1201" t="inlineStr">
        <is>
          <t>MANUAL BRICK HANDLING</t>
        </is>
      </c>
      <c r="O1201" s="59" t="n">
        <v>45979.86319444444</v>
      </c>
      <c r="P1201" s="59" t="n">
        <v>45979.86902777778</v>
      </c>
      <c r="Q1201" s="60" t="n">
        <v>8.4</v>
      </c>
      <c r="R1201" s="60" t="n">
        <v>1.08</v>
      </c>
      <c r="S1201" t="inlineStr">
        <is>
          <t>团队模拟数据（基于公开单线数据派生）</t>
        </is>
      </c>
      <c r="T1201" t="inlineStr">
        <is>
          <t>SIM-v2.2-20260807-20260804</t>
        </is>
      </c>
      <c r="U1201" t="inlineStr">
        <is>
          <t>https://zenodo.org/records/17855209</t>
        </is>
      </c>
      <c r="V1201" t="inlineStr">
        <is>
          <t>LINE-S03-PRE-20251118</t>
        </is>
      </c>
      <c r="W1201" t="inlineStr">
        <is>
          <t>已关联</t>
        </is>
      </c>
      <c r="X1201" t="inlineStr">
        <is>
          <t>按班次口径判断</t>
        </is>
      </c>
      <c r="Z1201" t="inlineStr">
        <is>
          <t>否</t>
        </is>
      </c>
    </row>
    <row r="1202">
      <c r="A1202" t="inlineStr">
        <is>
          <t>SIM-STOP-01201</t>
        </is>
      </c>
      <c r="B1202" t="inlineStr">
        <is>
          <t>STOP-PRE-00401</t>
        </is>
      </c>
      <c r="C1202" t="inlineStr">
        <is>
          <t>LINE-S01-PRE-20251118</t>
        </is>
      </c>
      <c r="D1202" t="inlineStr">
        <is>
          <t>SHIFT-PRE-20251118</t>
        </is>
      </c>
      <c r="E1202" t="inlineStr">
        <is>
          <t>LINE-S01</t>
        </is>
      </c>
      <c r="F1202" t="inlineStr">
        <is>
          <t>改善前</t>
        </is>
      </c>
      <c r="G1202" s="57" t="n">
        <v>45979</v>
      </c>
      <c r="H1202" t="inlineStr">
        <is>
          <t>智能终端系列</t>
        </is>
      </c>
      <c r="I1202" t="inlineStr">
        <is>
          <t>KK200-1</t>
        </is>
      </c>
      <c r="J1202" t="inlineStr">
        <is>
          <t>OPERATIONAL</t>
        </is>
      </c>
      <c r="K1202" t="inlineStr">
        <is>
          <t>Planned - Included in OEE</t>
        </is>
      </c>
      <c r="L1202" t="inlineStr">
        <is>
          <t>EXTRUDER PRESS</t>
        </is>
      </c>
      <c r="M1202" t="inlineStr">
        <is>
          <t>主加工工位</t>
        </is>
      </c>
      <c r="N1202" t="inlineStr">
        <is>
          <t>CLEANING</t>
        </is>
      </c>
      <c r="O1202" s="59" t="n">
        <v>45979.84236111111</v>
      </c>
      <c r="P1202" s="59" t="n">
        <v>45979.85354166666</v>
      </c>
      <c r="Q1202" s="60" t="n">
        <v>16.1</v>
      </c>
      <c r="R1202" s="60" t="n">
        <v>0.9497</v>
      </c>
      <c r="S1202" t="inlineStr">
        <is>
          <t>团队模拟数据（基于公开单线数据派生）</t>
        </is>
      </c>
      <c r="T1202" t="inlineStr">
        <is>
          <t>SIM-v2.2-20260807-20260804</t>
        </is>
      </c>
      <c r="U1202" t="inlineStr">
        <is>
          <t>https://zenodo.org/records/17855209</t>
        </is>
      </c>
      <c r="V1202" t="inlineStr">
        <is>
          <t>LINE-S01-PRE-20251118</t>
        </is>
      </c>
      <c r="W1202" t="inlineStr">
        <is>
          <t>已关联</t>
        </is>
      </c>
      <c r="X1202" t="inlineStr">
        <is>
          <t>按班次口径判断</t>
        </is>
      </c>
      <c r="Z1202" t="inlineStr">
        <is>
          <t>否</t>
        </is>
      </c>
    </row>
    <row r="1203">
      <c r="A1203" t="inlineStr">
        <is>
          <t>SIM-STOP-01202</t>
        </is>
      </c>
      <c r="B1203" t="inlineStr">
        <is>
          <t>STOP-PRE-00401</t>
        </is>
      </c>
      <c r="C1203" t="inlineStr">
        <is>
          <t>LINE-S02-PRE-20251118</t>
        </is>
      </c>
      <c r="D1203" t="inlineStr">
        <is>
          <t>SHIFT-PRE-20251118</t>
        </is>
      </c>
      <c r="E1203" t="inlineStr">
        <is>
          <t>LINE-S02</t>
        </is>
      </c>
      <c r="F1203" t="inlineStr">
        <is>
          <t>改善前</t>
        </is>
      </c>
      <c r="G1203" s="57" t="n">
        <v>45979</v>
      </c>
      <c r="H1203" t="inlineStr">
        <is>
          <t>视觉设备系列</t>
        </is>
      </c>
      <c r="I1203" t="inlineStr">
        <is>
          <t>KK200-1</t>
        </is>
      </c>
      <c r="J1203" t="inlineStr">
        <is>
          <t>OPERATIONAL</t>
        </is>
      </c>
      <c r="K1203" t="inlineStr">
        <is>
          <t>Planned - Included in OEE</t>
        </is>
      </c>
      <c r="L1203" t="inlineStr">
        <is>
          <t>EXTRUDER PRESS</t>
        </is>
      </c>
      <c r="M1203" t="inlineStr">
        <is>
          <t>主加工工位</t>
        </is>
      </c>
      <c r="N1203" t="inlineStr">
        <is>
          <t>CLEANING</t>
        </is>
      </c>
      <c r="O1203" s="59" t="n">
        <v>45979.85625</v>
      </c>
      <c r="P1203" s="59" t="n">
        <v>45979.86888888889</v>
      </c>
      <c r="Q1203" s="60" t="n">
        <v>18.2</v>
      </c>
      <c r="R1203" s="60" t="n">
        <v>1.071</v>
      </c>
      <c r="S1203" t="inlineStr">
        <is>
          <t>团队模拟数据（基于公开单线数据派生）</t>
        </is>
      </c>
      <c r="T1203" t="inlineStr">
        <is>
          <t>SIM-v2.2-20260807-20260804</t>
        </is>
      </c>
      <c r="U1203" t="inlineStr">
        <is>
          <t>https://zenodo.org/records/17855209</t>
        </is>
      </c>
      <c r="V1203" t="inlineStr">
        <is>
          <t>LINE-S02-PRE-20251118</t>
        </is>
      </c>
      <c r="W1203" t="inlineStr">
        <is>
          <t>已关联</t>
        </is>
      </c>
      <c r="X1203" t="inlineStr">
        <is>
          <t>按班次口径判断</t>
        </is>
      </c>
      <c r="Z1203" t="inlineStr">
        <is>
          <t>否</t>
        </is>
      </c>
    </row>
    <row r="1204">
      <c r="A1204" t="inlineStr">
        <is>
          <t>SIM-STOP-01203</t>
        </is>
      </c>
      <c r="B1204" t="inlineStr">
        <is>
          <t>STOP-PRE-00401</t>
        </is>
      </c>
      <c r="C1204" t="inlineStr">
        <is>
          <t>LINE-S03-PRE-20251118</t>
        </is>
      </c>
      <c r="D1204" t="inlineStr">
        <is>
          <t>SHIFT-PRE-20251118</t>
        </is>
      </c>
      <c r="E1204" t="inlineStr">
        <is>
          <t>LINE-S03</t>
        </is>
      </c>
      <c r="F1204" t="inlineStr">
        <is>
          <t>改善前</t>
        </is>
      </c>
      <c r="G1204" s="57" t="n">
        <v>45979</v>
      </c>
      <c r="H1204" t="inlineStr">
        <is>
          <t>音频模组系列</t>
        </is>
      </c>
      <c r="I1204" t="inlineStr">
        <is>
          <t>KK200-1</t>
        </is>
      </c>
      <c r="J1204" t="inlineStr">
        <is>
          <t>OPERATIONAL</t>
        </is>
      </c>
      <c r="K1204" t="inlineStr">
        <is>
          <t>Planned - Included in OEE</t>
        </is>
      </c>
      <c r="L1204" t="inlineStr">
        <is>
          <t>EXTRUDER PRESS</t>
        </is>
      </c>
      <c r="M1204" t="inlineStr">
        <is>
          <t>主加工工位</t>
        </is>
      </c>
      <c r="N1204" t="inlineStr">
        <is>
          <t>CLEANING</t>
        </is>
      </c>
      <c r="O1204" s="59" t="n">
        <v>45979.87013888889</v>
      </c>
      <c r="P1204" s="59" t="n">
        <v>45979.88201388889</v>
      </c>
      <c r="Q1204" s="60" t="n">
        <v>17.1</v>
      </c>
      <c r="R1204" s="60" t="n">
        <v>1.0056</v>
      </c>
      <c r="S1204" t="inlineStr">
        <is>
          <t>团队模拟数据（基于公开单线数据派生）</t>
        </is>
      </c>
      <c r="T1204" t="inlineStr">
        <is>
          <t>SIM-v2.2-20260807-20260804</t>
        </is>
      </c>
      <c r="U1204" t="inlineStr">
        <is>
          <t>https://zenodo.org/records/17855209</t>
        </is>
      </c>
      <c r="V1204" t="inlineStr">
        <is>
          <t>LINE-S03-PRE-20251118</t>
        </is>
      </c>
      <c r="W1204" t="inlineStr">
        <is>
          <t>已关联</t>
        </is>
      </c>
      <c r="X1204" t="inlineStr">
        <is>
          <t>按班次口径判断</t>
        </is>
      </c>
      <c r="Z1204" t="inlineStr">
        <is>
          <t>否</t>
        </is>
      </c>
    </row>
    <row r="1205">
      <c r="A1205" t="inlineStr">
        <is>
          <t>SIM-STOP-01204</t>
        </is>
      </c>
      <c r="B1205" t="inlineStr">
        <is>
          <t>STOP-PRE-00402</t>
        </is>
      </c>
      <c r="C1205" t="inlineStr">
        <is>
          <t>LINE-S01-PRE-20251119</t>
        </is>
      </c>
      <c r="D1205" t="inlineStr">
        <is>
          <t>SHIFT-PRE-20251119</t>
        </is>
      </c>
      <c r="E1205" t="inlineStr">
        <is>
          <t>LINE-S01</t>
        </is>
      </c>
      <c r="F1205" t="inlineStr">
        <is>
          <t>改善前</t>
        </is>
      </c>
      <c r="G1205" s="57" t="n">
        <v>45980</v>
      </c>
      <c r="H1205" t="inlineStr">
        <is>
          <t>智能终端系列</t>
        </is>
      </c>
      <c r="I1205" t="inlineStr">
        <is>
          <t>KK200-1</t>
        </is>
      </c>
      <c r="J1205" t="inlineStr">
        <is>
          <t>FAILURE</t>
        </is>
      </c>
      <c r="K1205" t="inlineStr">
        <is>
          <t>Unplanned</t>
        </is>
      </c>
      <c r="L1205" t="inlineStr">
        <is>
          <t>HYDRAULIC ELEVATOR (LOADING)</t>
        </is>
      </c>
      <c r="M1205" t="inlineStr">
        <is>
          <t>输送系统</t>
        </is>
      </c>
      <c r="N1205" t="inlineStr">
        <is>
          <t>MECHANICAL FAILURE</t>
        </is>
      </c>
      <c r="O1205" s="59" t="n">
        <v>45980.51736111111</v>
      </c>
      <c r="P1205" s="59" t="n">
        <v>45980.52159722222</v>
      </c>
      <c r="Q1205" s="60" t="n">
        <v>6.1</v>
      </c>
      <c r="R1205" s="60" t="n">
        <v>0.9065</v>
      </c>
      <c r="S1205" t="inlineStr">
        <is>
          <t>团队模拟数据（基于公开单线数据派生）</t>
        </is>
      </c>
      <c r="T1205" t="inlineStr">
        <is>
          <t>SIM-v2.2-20260807-20260804</t>
        </is>
      </c>
      <c r="U1205" t="inlineStr">
        <is>
          <t>https://zenodo.org/records/17855209</t>
        </is>
      </c>
      <c r="V1205" t="inlineStr">
        <is>
          <t>LINE-S01-PRE-20251119</t>
        </is>
      </c>
      <c r="W1205" t="inlineStr">
        <is>
          <t>已关联</t>
        </is>
      </c>
      <c r="X1205" t="inlineStr">
        <is>
          <t>按班次口径判断</t>
        </is>
      </c>
      <c r="Z1205" t="inlineStr">
        <is>
          <t>否</t>
        </is>
      </c>
    </row>
    <row r="1206">
      <c r="A1206" t="inlineStr">
        <is>
          <t>SIM-STOP-01205</t>
        </is>
      </c>
      <c r="B1206" t="inlineStr">
        <is>
          <t>STOP-PRE-00402</t>
        </is>
      </c>
      <c r="C1206" t="inlineStr">
        <is>
          <t>LINE-S02-PRE-20251119</t>
        </is>
      </c>
      <c r="D1206" t="inlineStr">
        <is>
          <t>SHIFT-PRE-20251119</t>
        </is>
      </c>
      <c r="E1206" t="inlineStr">
        <is>
          <t>LINE-S02</t>
        </is>
      </c>
      <c r="F1206" t="inlineStr">
        <is>
          <t>改善前</t>
        </is>
      </c>
      <c r="G1206" s="57" t="n">
        <v>45980</v>
      </c>
      <c r="H1206" t="inlineStr">
        <is>
          <t>视觉设备系列</t>
        </is>
      </c>
      <c r="I1206" t="inlineStr">
        <is>
          <t>KK200-1</t>
        </is>
      </c>
      <c r="J1206" t="inlineStr">
        <is>
          <t>FAILURE</t>
        </is>
      </c>
      <c r="K1206" t="inlineStr">
        <is>
          <t>Unplanned</t>
        </is>
      </c>
      <c r="L1206" t="inlineStr">
        <is>
          <t>HYDRAULIC ELEVATOR (LOADING)</t>
        </is>
      </c>
      <c r="M1206" t="inlineStr">
        <is>
          <t>输送系统</t>
        </is>
      </c>
      <c r="N1206" t="inlineStr">
        <is>
          <t>MECHANICAL FAILURE</t>
        </is>
      </c>
      <c r="O1206" s="59" t="n">
        <v>45980.53125</v>
      </c>
      <c r="P1206" s="59" t="n">
        <v>45980.53895833333</v>
      </c>
      <c r="Q1206" s="60" t="n">
        <v>11.1</v>
      </c>
      <c r="R1206" s="60" t="n">
        <v>1.6594</v>
      </c>
      <c r="S1206" t="inlineStr">
        <is>
          <t>团队模拟数据（基于公开单线数据派生）</t>
        </is>
      </c>
      <c r="T1206" t="inlineStr">
        <is>
          <t>SIM-v2.2-20260807-20260804</t>
        </is>
      </c>
      <c r="U1206" t="inlineStr">
        <is>
          <t>https://zenodo.org/records/17855209</t>
        </is>
      </c>
      <c r="V1206" t="inlineStr">
        <is>
          <t>LINE-S02-PRE-20251119</t>
        </is>
      </c>
      <c r="W1206" t="inlineStr">
        <is>
          <t>已关联</t>
        </is>
      </c>
      <c r="X1206" t="inlineStr">
        <is>
          <t>按班次口径判断</t>
        </is>
      </c>
      <c r="Z1206" t="inlineStr">
        <is>
          <t>否</t>
        </is>
      </c>
    </row>
    <row r="1207">
      <c r="A1207" t="inlineStr">
        <is>
          <t>SIM-STOP-01206</t>
        </is>
      </c>
      <c r="B1207" t="inlineStr">
        <is>
          <t>STOP-PRE-00402</t>
        </is>
      </c>
      <c r="C1207" t="inlineStr">
        <is>
          <t>LINE-S03-PRE-20251119</t>
        </is>
      </c>
      <c r="D1207" t="inlineStr">
        <is>
          <t>SHIFT-PRE-20251119</t>
        </is>
      </c>
      <c r="E1207" t="inlineStr">
        <is>
          <t>LINE-S03</t>
        </is>
      </c>
      <c r="F1207" t="inlineStr">
        <is>
          <t>改善前</t>
        </is>
      </c>
      <c r="G1207" s="57" t="n">
        <v>45980</v>
      </c>
      <c r="H1207" t="inlineStr">
        <is>
          <t>音频模组系列</t>
        </is>
      </c>
      <c r="I1207" t="inlineStr">
        <is>
          <t>KK200-1</t>
        </is>
      </c>
      <c r="J1207" t="inlineStr">
        <is>
          <t>FAILURE</t>
        </is>
      </c>
      <c r="K1207" t="inlineStr">
        <is>
          <t>Unplanned</t>
        </is>
      </c>
      <c r="L1207" t="inlineStr">
        <is>
          <t>HYDRAULIC ELEVATOR (LOADING)</t>
        </is>
      </c>
      <c r="M1207" t="inlineStr">
        <is>
          <t>输送系统</t>
        </is>
      </c>
      <c r="N1207" t="inlineStr">
        <is>
          <t>MECHANICAL FAILURE</t>
        </is>
      </c>
      <c r="O1207" s="59" t="n">
        <v>45980.54513888889</v>
      </c>
      <c r="P1207" s="59" t="n">
        <v>45980.54993055556</v>
      </c>
      <c r="Q1207" s="60" t="n">
        <v>6.9</v>
      </c>
      <c r="R1207" s="60" t="n">
        <v>1.0236</v>
      </c>
      <c r="S1207" t="inlineStr">
        <is>
          <t>团队模拟数据（基于公开单线数据派生）</t>
        </is>
      </c>
      <c r="T1207" t="inlineStr">
        <is>
          <t>SIM-v2.2-20260807-20260804</t>
        </is>
      </c>
      <c r="U1207" t="inlineStr">
        <is>
          <t>https://zenodo.org/records/17855209</t>
        </is>
      </c>
      <c r="V1207" t="inlineStr">
        <is>
          <t>LINE-S03-PRE-20251119</t>
        </is>
      </c>
      <c r="W1207" t="inlineStr">
        <is>
          <t>已关联</t>
        </is>
      </c>
      <c r="X1207" t="inlineStr">
        <is>
          <t>按班次口径判断</t>
        </is>
      </c>
      <c r="Z1207" t="inlineStr">
        <is>
          <t>否</t>
        </is>
      </c>
    </row>
    <row r="1208">
      <c r="A1208" t="inlineStr">
        <is>
          <t>SIM-STOP-01207</t>
        </is>
      </c>
      <c r="B1208" t="inlineStr">
        <is>
          <t>STOP-PRE-00403</t>
        </is>
      </c>
      <c r="C1208" t="inlineStr">
        <is>
          <t>LINE-S01-PRE-20251119</t>
        </is>
      </c>
      <c r="D1208" t="inlineStr">
        <is>
          <t>SHIFT-PRE-20251119</t>
        </is>
      </c>
      <c r="E1208" t="inlineStr">
        <is>
          <t>LINE-S01</t>
        </is>
      </c>
      <c r="F1208" t="inlineStr">
        <is>
          <t>改善前</t>
        </is>
      </c>
      <c r="G1208" s="57" t="n">
        <v>45980</v>
      </c>
      <c r="H1208" t="inlineStr">
        <is>
          <t>智能终端系列</t>
        </is>
      </c>
      <c r="I1208" t="inlineStr">
        <is>
          <t>KK200-1</t>
        </is>
      </c>
      <c r="J1208" t="inlineStr">
        <is>
          <t>FAILURE</t>
        </is>
      </c>
      <c r="K1208" t="inlineStr">
        <is>
          <t>Unplanned</t>
        </is>
      </c>
      <c r="L1208" t="inlineStr">
        <is>
          <t>HYDRAULIC ELEVATOR (LOADING)</t>
        </is>
      </c>
      <c r="M1208" t="inlineStr">
        <is>
          <t>输送系统</t>
        </is>
      </c>
      <c r="N1208" t="inlineStr">
        <is>
          <t>MECHANICAL FAILURE</t>
        </is>
      </c>
      <c r="O1208" s="59" t="n">
        <v>45980.52291666667</v>
      </c>
      <c r="P1208" s="59" t="n">
        <v>45980.53875</v>
      </c>
      <c r="Q1208" s="60" t="n">
        <v>22.8</v>
      </c>
      <c r="R1208" s="60" t="n">
        <v>0.8477</v>
      </c>
      <c r="S1208" t="inlineStr">
        <is>
          <t>团队模拟数据（基于公开单线数据派生）</t>
        </is>
      </c>
      <c r="T1208" t="inlineStr">
        <is>
          <t>SIM-v2.2-20260807-20260804</t>
        </is>
      </c>
      <c r="U1208" t="inlineStr">
        <is>
          <t>https://zenodo.org/records/17855209</t>
        </is>
      </c>
      <c r="V1208" t="inlineStr">
        <is>
          <t>LINE-S01-PRE-20251119</t>
        </is>
      </c>
      <c r="W1208" t="inlineStr">
        <is>
          <t>已关联</t>
        </is>
      </c>
      <c r="X1208" t="inlineStr">
        <is>
          <t>按班次口径判断</t>
        </is>
      </c>
      <c r="Z1208" t="inlineStr">
        <is>
          <t>否</t>
        </is>
      </c>
    </row>
    <row r="1209">
      <c r="A1209" t="inlineStr">
        <is>
          <t>SIM-STOP-01208</t>
        </is>
      </c>
      <c r="B1209" t="inlineStr">
        <is>
          <t>STOP-PRE-00403</t>
        </is>
      </c>
      <c r="C1209" t="inlineStr">
        <is>
          <t>LINE-S02-PRE-20251119</t>
        </is>
      </c>
      <c r="D1209" t="inlineStr">
        <is>
          <t>SHIFT-PRE-20251119</t>
        </is>
      </c>
      <c r="E1209" t="inlineStr">
        <is>
          <t>LINE-S02</t>
        </is>
      </c>
      <c r="F1209" t="inlineStr">
        <is>
          <t>改善前</t>
        </is>
      </c>
      <c r="G1209" s="57" t="n">
        <v>45980</v>
      </c>
      <c r="H1209" t="inlineStr">
        <is>
          <t>视觉设备系列</t>
        </is>
      </c>
      <c r="I1209" t="inlineStr">
        <is>
          <t>KK200-1</t>
        </is>
      </c>
      <c r="J1209" t="inlineStr">
        <is>
          <t>FAILURE</t>
        </is>
      </c>
      <c r="K1209" t="inlineStr">
        <is>
          <t>Unplanned</t>
        </is>
      </c>
      <c r="L1209" t="inlineStr">
        <is>
          <t>HYDRAULIC ELEVATOR (LOADING)</t>
        </is>
      </c>
      <c r="M1209" t="inlineStr">
        <is>
          <t>输送系统</t>
        </is>
      </c>
      <c r="N1209" t="inlineStr">
        <is>
          <t>MECHANICAL FAILURE</t>
        </is>
      </c>
      <c r="O1209" s="59" t="n">
        <v>45980.53680555556</v>
      </c>
      <c r="P1209" s="59" t="n">
        <v>45980.56902777778</v>
      </c>
      <c r="Q1209" s="60" t="n">
        <v>46.4</v>
      </c>
      <c r="R1209" s="60" t="n">
        <v>1.725</v>
      </c>
      <c r="S1209" t="inlineStr">
        <is>
          <t>团队模拟数据（基于公开单线数据派生）</t>
        </is>
      </c>
      <c r="T1209" t="inlineStr">
        <is>
          <t>SIM-v2.2-20260807-20260804</t>
        </is>
      </c>
      <c r="U1209" t="inlineStr">
        <is>
          <t>https://zenodo.org/records/17855209</t>
        </is>
      </c>
      <c r="V1209" t="inlineStr">
        <is>
          <t>LINE-S02-PRE-20251119</t>
        </is>
      </c>
      <c r="W1209" t="inlineStr">
        <is>
          <t>已关联</t>
        </is>
      </c>
      <c r="X1209" t="inlineStr">
        <is>
          <t>按班次口径判断</t>
        </is>
      </c>
      <c r="Z1209" t="inlineStr">
        <is>
          <t>否</t>
        </is>
      </c>
    </row>
    <row r="1210">
      <c r="A1210" t="inlineStr">
        <is>
          <t>SIM-STOP-01209</t>
        </is>
      </c>
      <c r="B1210" t="inlineStr">
        <is>
          <t>STOP-PRE-00403</t>
        </is>
      </c>
      <c r="C1210" t="inlineStr">
        <is>
          <t>LINE-S03-PRE-20251119</t>
        </is>
      </c>
      <c r="D1210" t="inlineStr">
        <is>
          <t>SHIFT-PRE-20251119</t>
        </is>
      </c>
      <c r="E1210" t="inlineStr">
        <is>
          <t>LINE-S03</t>
        </is>
      </c>
      <c r="F1210" t="inlineStr">
        <is>
          <t>改善前</t>
        </is>
      </c>
      <c r="G1210" s="57" t="n">
        <v>45980</v>
      </c>
      <c r="H1210" t="inlineStr">
        <is>
          <t>音频模组系列</t>
        </is>
      </c>
      <c r="I1210" t="inlineStr">
        <is>
          <t>KK200-1</t>
        </is>
      </c>
      <c r="J1210" t="inlineStr">
        <is>
          <t>FAILURE</t>
        </is>
      </c>
      <c r="K1210" t="inlineStr">
        <is>
          <t>Unplanned</t>
        </is>
      </c>
      <c r="L1210" t="inlineStr">
        <is>
          <t>HYDRAULIC ELEVATOR (LOADING)</t>
        </is>
      </c>
      <c r="M1210" t="inlineStr">
        <is>
          <t>输送系统</t>
        </is>
      </c>
      <c r="N1210" t="inlineStr">
        <is>
          <t>MECHANICAL FAILURE</t>
        </is>
      </c>
      <c r="O1210" s="59" t="n">
        <v>45980.55069444444</v>
      </c>
      <c r="P1210" s="59" t="n">
        <v>45980.56861111111</v>
      </c>
      <c r="Q1210" s="60" t="n">
        <v>25.8</v>
      </c>
      <c r="R1210" s="60" t="n">
        <v>0.9582000000000001</v>
      </c>
      <c r="S1210" t="inlineStr">
        <is>
          <t>团队模拟数据（基于公开单线数据派生）</t>
        </is>
      </c>
      <c r="T1210" t="inlineStr">
        <is>
          <t>SIM-v2.2-20260807-20260804</t>
        </is>
      </c>
      <c r="U1210" t="inlineStr">
        <is>
          <t>https://zenodo.org/records/17855209</t>
        </is>
      </c>
      <c r="V1210" t="inlineStr">
        <is>
          <t>LINE-S03-PRE-20251119</t>
        </is>
      </c>
      <c r="W1210" t="inlineStr">
        <is>
          <t>已关联</t>
        </is>
      </c>
      <c r="X1210" t="inlineStr">
        <is>
          <t>按班次口径判断</t>
        </is>
      </c>
      <c r="Z1210" t="inlineStr">
        <is>
          <t>否</t>
        </is>
      </c>
    </row>
    <row r="1211">
      <c r="A1211" t="inlineStr">
        <is>
          <t>SIM-STOP-01210</t>
        </is>
      </c>
      <c r="B1211" t="inlineStr">
        <is>
          <t>STOP-PRE-00404</t>
        </is>
      </c>
      <c r="C1211" t="inlineStr">
        <is>
          <t>LINE-S01-PRE-20251119</t>
        </is>
      </c>
      <c r="D1211" t="inlineStr">
        <is>
          <t>SHIFT-PRE-20251119</t>
        </is>
      </c>
      <c r="E1211" t="inlineStr">
        <is>
          <t>LINE-S01</t>
        </is>
      </c>
      <c r="F1211" t="inlineStr">
        <is>
          <t>改善前</t>
        </is>
      </c>
      <c r="G1211" s="57" t="n">
        <v>45980</v>
      </c>
      <c r="H1211" t="inlineStr">
        <is>
          <t>智能终端系列</t>
        </is>
      </c>
      <c r="I1211" t="inlineStr">
        <is>
          <t>KK200-1</t>
        </is>
      </c>
      <c r="J1211" t="inlineStr">
        <is>
          <t>SETUPS-CHANGEOVERS</t>
        </is>
      </c>
      <c r="K1211" t="inlineStr">
        <is>
          <t>Planned - Included in OEE</t>
        </is>
      </c>
      <c r="L1211" t="inlineStr">
        <is>
          <t>EXTRUDER PRESS</t>
        </is>
      </c>
      <c r="M1211" t="inlineStr">
        <is>
          <t>主加工工位</t>
        </is>
      </c>
      <c r="N1211" t="inlineStr">
        <is>
          <t>MATERIAL CHANGEOVER</t>
        </is>
      </c>
      <c r="O1211" s="59" t="n">
        <v>45980.57986111111</v>
      </c>
      <c r="P1211" s="59" t="n">
        <v>45980.58875</v>
      </c>
      <c r="Q1211" s="60" t="n">
        <v>12.8</v>
      </c>
      <c r="R1211" s="60" t="n">
        <v>0.9604</v>
      </c>
      <c r="S1211" t="inlineStr">
        <is>
          <t>团队模拟数据（基于公开单线数据派生）</t>
        </is>
      </c>
      <c r="T1211" t="inlineStr">
        <is>
          <t>SIM-v2.2-20260807-20260804</t>
        </is>
      </c>
      <c r="U1211" t="inlineStr">
        <is>
          <t>https://zenodo.org/records/17855209</t>
        </is>
      </c>
      <c r="V1211" t="inlineStr">
        <is>
          <t>LINE-S01-PRE-20251119</t>
        </is>
      </c>
      <c r="W1211" t="inlineStr">
        <is>
          <t>已关联</t>
        </is>
      </c>
      <c r="X1211" t="inlineStr">
        <is>
          <t>按班次口径判断</t>
        </is>
      </c>
      <c r="Z1211" t="inlineStr">
        <is>
          <t>是</t>
        </is>
      </c>
      <c r="AA1211">
        <f>IFERROR(VLOOKUP(N1211,'18_换产标准_模拟'!$B$2:$F$4,3,FALSE),"")</f>
        <v/>
      </c>
      <c r="AB1211">
        <f>IFERROR(MAX(Q1211-AA1211,0),"")</f>
        <v/>
      </c>
      <c r="AC1211">
        <f>IFERROR(IF(AB1211=0,"达标",IF(AB1211&lt;=VLOOKUP(N1211,'18_换产标准_模拟'!$B$2:$F$4,4,FALSE)-VLOOKUP(N1211,'18_换产标准_模拟'!$B$2:$F$4,3,FALSE),"轻微超时",IF(AB1211&lt;=VLOOKUP(N1211,'18_换产标准_模拟'!$B$2:$F$4,5,FALSE)-VLOOKUP(N1211,'18_换产标准_模拟'!$B$2:$F$4,3,FALSE),"超时","严重超时"))),"")</f>
        <v/>
      </c>
      <c r="AD1211">
        <f>IFERROR(INDEX('18_换产标准_模拟'!$A$2:$A$4,MATCH(N1211,'18_换产标准_模拟'!$B$2:$B$4,0)),"")</f>
        <v/>
      </c>
      <c r="AE1211" t="inlineStr">
        <is>
          <t>团队模拟数据</t>
        </is>
      </c>
    </row>
    <row r="1212">
      <c r="A1212" t="inlineStr">
        <is>
          <t>SIM-STOP-01211</t>
        </is>
      </c>
      <c r="B1212" t="inlineStr">
        <is>
          <t>STOP-PRE-00404</t>
        </is>
      </c>
      <c r="C1212" t="inlineStr">
        <is>
          <t>LINE-S02-PRE-20251119</t>
        </is>
      </c>
      <c r="D1212" t="inlineStr">
        <is>
          <t>SHIFT-PRE-20251119</t>
        </is>
      </c>
      <c r="E1212" t="inlineStr">
        <is>
          <t>LINE-S02</t>
        </is>
      </c>
      <c r="F1212" t="inlineStr">
        <is>
          <t>改善前</t>
        </is>
      </c>
      <c r="G1212" s="57" t="n">
        <v>45980</v>
      </c>
      <c r="H1212" t="inlineStr">
        <is>
          <t>视觉设备系列</t>
        </is>
      </c>
      <c r="I1212" t="inlineStr">
        <is>
          <t>KK200-1</t>
        </is>
      </c>
      <c r="J1212" t="inlineStr">
        <is>
          <t>SETUPS-CHANGEOVERS</t>
        </is>
      </c>
      <c r="K1212" t="inlineStr">
        <is>
          <t>Planned - Included in OEE</t>
        </is>
      </c>
      <c r="L1212" t="inlineStr">
        <is>
          <t>EXTRUDER PRESS</t>
        </is>
      </c>
      <c r="M1212" t="inlineStr">
        <is>
          <t>主加工工位</t>
        </is>
      </c>
      <c r="N1212" t="inlineStr">
        <is>
          <t>MATERIAL CHANGEOVER</t>
        </is>
      </c>
      <c r="O1212" s="59" t="n">
        <v>45980.59375</v>
      </c>
      <c r="P1212" s="59" t="n">
        <v>45980.60277777778</v>
      </c>
      <c r="Q1212" s="60" t="n">
        <v>13</v>
      </c>
      <c r="R1212" s="60" t="n">
        <v>0.9747</v>
      </c>
      <c r="S1212" t="inlineStr">
        <is>
          <t>团队模拟数据（基于公开单线数据派生）</t>
        </is>
      </c>
      <c r="T1212" t="inlineStr">
        <is>
          <t>SIM-v2.2-20260807-20260804</t>
        </is>
      </c>
      <c r="U1212" t="inlineStr">
        <is>
          <t>https://zenodo.org/records/17855209</t>
        </is>
      </c>
      <c r="V1212" t="inlineStr">
        <is>
          <t>LINE-S02-PRE-20251119</t>
        </is>
      </c>
      <c r="W1212" t="inlineStr">
        <is>
          <t>已关联</t>
        </is>
      </c>
      <c r="X1212" t="inlineStr">
        <is>
          <t>按班次口径判断</t>
        </is>
      </c>
      <c r="Z1212" t="inlineStr">
        <is>
          <t>是</t>
        </is>
      </c>
      <c r="AA1212">
        <f>IFERROR(VLOOKUP(N1212,'18_换产标准_模拟'!$B$2:$F$4,3,FALSE),"")</f>
        <v/>
      </c>
      <c r="AB1212">
        <f>IFERROR(MAX(Q1212-AA1212,0),"")</f>
        <v/>
      </c>
      <c r="AC1212">
        <f>IFERROR(IF(AB1212=0,"达标",IF(AB1212&lt;=VLOOKUP(N1212,'18_换产标准_模拟'!$B$2:$F$4,4,FALSE)-VLOOKUP(N1212,'18_换产标准_模拟'!$B$2:$F$4,3,FALSE),"轻微超时",IF(AB1212&lt;=VLOOKUP(N1212,'18_换产标准_模拟'!$B$2:$F$4,5,FALSE)-VLOOKUP(N1212,'18_换产标准_模拟'!$B$2:$F$4,3,FALSE),"超时","严重超时"))),"")</f>
        <v/>
      </c>
      <c r="AD1212">
        <f>IFERROR(INDEX('18_换产标准_模拟'!$A$2:$A$4,MATCH(N1212,'18_换产标准_模拟'!$B$2:$B$4,0)),"")</f>
        <v/>
      </c>
      <c r="AE1212" t="inlineStr">
        <is>
          <t>团队模拟数据</t>
        </is>
      </c>
    </row>
    <row r="1213">
      <c r="A1213" t="inlineStr">
        <is>
          <t>SIM-STOP-01212</t>
        </is>
      </c>
      <c r="B1213" t="inlineStr">
        <is>
          <t>STOP-PRE-00404</t>
        </is>
      </c>
      <c r="C1213" t="inlineStr">
        <is>
          <t>LINE-S03-PRE-20251119</t>
        </is>
      </c>
      <c r="D1213" t="inlineStr">
        <is>
          <t>SHIFT-PRE-20251119</t>
        </is>
      </c>
      <c r="E1213" t="inlineStr">
        <is>
          <t>LINE-S03</t>
        </is>
      </c>
      <c r="F1213" t="inlineStr">
        <is>
          <t>改善前</t>
        </is>
      </c>
      <c r="G1213" s="57" t="n">
        <v>45980</v>
      </c>
      <c r="H1213" t="inlineStr">
        <is>
          <t>音频模组系列</t>
        </is>
      </c>
      <c r="I1213" t="inlineStr">
        <is>
          <t>KK200-1</t>
        </is>
      </c>
      <c r="J1213" t="inlineStr">
        <is>
          <t>SETUPS-CHANGEOVERS</t>
        </is>
      </c>
      <c r="K1213" t="inlineStr">
        <is>
          <t>Planned - Included in OEE</t>
        </is>
      </c>
      <c r="L1213" t="inlineStr">
        <is>
          <t>EXTRUDER PRESS</t>
        </is>
      </c>
      <c r="M1213" t="inlineStr">
        <is>
          <t>主加工工位</t>
        </is>
      </c>
      <c r="N1213" t="inlineStr">
        <is>
          <t>MATERIAL CHANGEOVER</t>
        </is>
      </c>
      <c r="O1213" s="59" t="n">
        <v>45980.60763888889</v>
      </c>
      <c r="P1213" s="59" t="n">
        <v>45980.61701388889</v>
      </c>
      <c r="Q1213" s="60" t="n">
        <v>13.5</v>
      </c>
      <c r="R1213" s="60" t="n">
        <v>1.0167</v>
      </c>
      <c r="S1213" t="inlineStr">
        <is>
          <t>团队模拟数据（基于公开单线数据派生）</t>
        </is>
      </c>
      <c r="T1213" t="inlineStr">
        <is>
          <t>SIM-v2.2-20260807-20260804</t>
        </is>
      </c>
      <c r="U1213" t="inlineStr">
        <is>
          <t>https://zenodo.org/records/17855209</t>
        </is>
      </c>
      <c r="V1213" t="inlineStr">
        <is>
          <t>LINE-S03-PRE-20251119</t>
        </is>
      </c>
      <c r="W1213" t="inlineStr">
        <is>
          <t>已关联</t>
        </is>
      </c>
      <c r="X1213" t="inlineStr">
        <is>
          <t>按班次口径判断</t>
        </is>
      </c>
      <c r="Z1213" t="inlineStr">
        <is>
          <t>是</t>
        </is>
      </c>
      <c r="AA1213">
        <f>IFERROR(VLOOKUP(N1213,'18_换产标准_模拟'!$B$2:$F$4,3,FALSE),"")</f>
        <v/>
      </c>
      <c r="AB1213">
        <f>IFERROR(MAX(Q1213-AA1213,0),"")</f>
        <v/>
      </c>
      <c r="AC1213">
        <f>IFERROR(IF(AB1213=0,"达标",IF(AB1213&lt;=VLOOKUP(N1213,'18_换产标准_模拟'!$B$2:$F$4,4,FALSE)-VLOOKUP(N1213,'18_换产标准_模拟'!$B$2:$F$4,3,FALSE),"轻微超时",IF(AB1213&lt;=VLOOKUP(N1213,'18_换产标准_模拟'!$B$2:$F$4,5,FALSE)-VLOOKUP(N1213,'18_换产标准_模拟'!$B$2:$F$4,3,FALSE),"超时","严重超时"))),"")</f>
        <v/>
      </c>
      <c r="AD1213">
        <f>IFERROR(INDEX('18_换产标准_模拟'!$A$2:$A$4,MATCH(N1213,'18_换产标准_模拟'!$B$2:$B$4,0)),"")</f>
        <v/>
      </c>
      <c r="AE1213" t="inlineStr">
        <is>
          <t>团队模拟数据</t>
        </is>
      </c>
    </row>
    <row r="1214">
      <c r="A1214" t="inlineStr">
        <is>
          <t>SIM-STOP-01213</t>
        </is>
      </c>
      <c r="B1214" t="inlineStr">
        <is>
          <t>STOP-PRE-00405</t>
        </is>
      </c>
      <c r="C1214" t="inlineStr">
        <is>
          <t>LINE-S01-PRE-20251119</t>
        </is>
      </c>
      <c r="D1214" t="inlineStr">
        <is>
          <t>SHIFT-PRE-20251119</t>
        </is>
      </c>
      <c r="E1214" t="inlineStr">
        <is>
          <t>LINE-S01</t>
        </is>
      </c>
      <c r="F1214" t="inlineStr">
        <is>
          <t>改善前</t>
        </is>
      </c>
      <c r="G1214" s="57" t="n">
        <v>45980</v>
      </c>
      <c r="H1214" t="inlineStr">
        <is>
          <t>智能终端系列</t>
        </is>
      </c>
      <c r="I1214" t="inlineStr">
        <is>
          <t>KK250</t>
        </is>
      </c>
      <c r="J1214" t="inlineStr">
        <is>
          <t>SETUPS-CHANGEOVERS</t>
        </is>
      </c>
      <c r="K1214" t="inlineStr">
        <is>
          <t>Unplanned</t>
        </is>
      </c>
      <c r="L1214" t="inlineStr">
        <is>
          <t>CUTTER</t>
        </is>
      </c>
      <c r="M1214" t="inlineStr">
        <is>
          <t>切割/分板工位</t>
        </is>
      </c>
      <c r="N1214" t="inlineStr">
        <is>
          <t>WIRE ROLL REPLACEMENT</t>
        </is>
      </c>
      <c r="O1214" s="59" t="n">
        <v>45980.60208333333</v>
      </c>
      <c r="P1214" s="59" t="n">
        <v>45980.61270833333</v>
      </c>
      <c r="Q1214" s="60" t="n">
        <v>15.3</v>
      </c>
      <c r="R1214" s="60" t="n">
        <v>0.9163</v>
      </c>
      <c r="S1214" t="inlineStr">
        <is>
          <t>团队模拟数据（基于公开单线数据派生）</t>
        </is>
      </c>
      <c r="T1214" t="inlineStr">
        <is>
          <t>SIM-v2.2-20260807-20260804</t>
        </is>
      </c>
      <c r="U1214" t="inlineStr">
        <is>
          <t>https://zenodo.org/records/17855209</t>
        </is>
      </c>
      <c r="V1214" t="inlineStr">
        <is>
          <t>LINE-S01-PRE-20251119</t>
        </is>
      </c>
      <c r="W1214" t="inlineStr">
        <is>
          <t>已关联</t>
        </is>
      </c>
      <c r="X1214" t="inlineStr">
        <is>
          <t>按班次口径判断</t>
        </is>
      </c>
      <c r="Z1214" t="inlineStr">
        <is>
          <t>是</t>
        </is>
      </c>
      <c r="AA1214">
        <f>IFERROR(VLOOKUP(N1214,'18_换产标准_模拟'!$B$2:$F$4,3,FALSE),"")</f>
        <v/>
      </c>
      <c r="AB1214">
        <f>IFERROR(MAX(Q1214-AA1214,0),"")</f>
        <v/>
      </c>
      <c r="AC1214">
        <f>IFERROR(IF(AB1214=0,"达标",IF(AB1214&lt;=VLOOKUP(N1214,'18_换产标准_模拟'!$B$2:$F$4,4,FALSE)-VLOOKUP(N1214,'18_换产标准_模拟'!$B$2:$F$4,3,FALSE),"轻微超时",IF(AB1214&lt;=VLOOKUP(N1214,'18_换产标准_模拟'!$B$2:$F$4,5,FALSE)-VLOOKUP(N1214,'18_换产标准_模拟'!$B$2:$F$4,3,FALSE),"超时","严重超时"))),"")</f>
        <v/>
      </c>
      <c r="AD1214">
        <f>IFERROR(INDEX('18_换产标准_模拟'!$A$2:$A$4,MATCH(N1214,'18_换产标准_模拟'!$B$2:$B$4,0)),"")</f>
        <v/>
      </c>
      <c r="AE1214" t="inlineStr">
        <is>
          <t>团队模拟数据</t>
        </is>
      </c>
    </row>
    <row r="1215">
      <c r="A1215" t="inlineStr">
        <is>
          <t>SIM-STOP-01214</t>
        </is>
      </c>
      <c r="B1215" t="inlineStr">
        <is>
          <t>STOP-PRE-00405</t>
        </is>
      </c>
      <c r="C1215" t="inlineStr">
        <is>
          <t>LINE-S02-PRE-20251119</t>
        </is>
      </c>
      <c r="D1215" t="inlineStr">
        <is>
          <t>SHIFT-PRE-20251119</t>
        </is>
      </c>
      <c r="E1215" t="inlineStr">
        <is>
          <t>LINE-S02</t>
        </is>
      </c>
      <c r="F1215" t="inlineStr">
        <is>
          <t>改善前</t>
        </is>
      </c>
      <c r="G1215" s="57" t="n">
        <v>45980</v>
      </c>
      <c r="H1215" t="inlineStr">
        <is>
          <t>视觉设备系列</t>
        </is>
      </c>
      <c r="I1215" t="inlineStr">
        <is>
          <t>KK250</t>
        </is>
      </c>
      <c r="J1215" t="inlineStr">
        <is>
          <t>SETUPS-CHANGEOVERS</t>
        </is>
      </c>
      <c r="K1215" t="inlineStr">
        <is>
          <t>Unplanned</t>
        </is>
      </c>
      <c r="L1215" t="inlineStr">
        <is>
          <t>CUTTER</t>
        </is>
      </c>
      <c r="M1215" t="inlineStr">
        <is>
          <t>切割/分板工位</t>
        </is>
      </c>
      <c r="N1215" t="inlineStr">
        <is>
          <t>WIRE ROLL REPLACEMENT</t>
        </is>
      </c>
      <c r="O1215" s="59" t="n">
        <v>45980.61597222222</v>
      </c>
      <c r="P1215" s="59" t="n">
        <v>45980.63541666666</v>
      </c>
      <c r="Q1215" s="60" t="n">
        <v>28</v>
      </c>
      <c r="R1215" s="60" t="n">
        <v>1.6781</v>
      </c>
      <c r="S1215" t="inlineStr">
        <is>
          <t>团队模拟数据（基于公开单线数据派生）</t>
        </is>
      </c>
      <c r="T1215" t="inlineStr">
        <is>
          <t>SIM-v2.2-20260807-20260804</t>
        </is>
      </c>
      <c r="U1215" t="inlineStr">
        <is>
          <t>https://zenodo.org/records/17855209</t>
        </is>
      </c>
      <c r="V1215" t="inlineStr">
        <is>
          <t>LINE-S02-PRE-20251119</t>
        </is>
      </c>
      <c r="W1215" t="inlineStr">
        <is>
          <t>已关联</t>
        </is>
      </c>
      <c r="X1215" t="inlineStr">
        <is>
          <t>按班次口径判断</t>
        </is>
      </c>
      <c r="Z1215" t="inlineStr">
        <is>
          <t>是</t>
        </is>
      </c>
      <c r="AA1215">
        <f>IFERROR(VLOOKUP(N1215,'18_换产标准_模拟'!$B$2:$F$4,3,FALSE),"")</f>
        <v/>
      </c>
      <c r="AB1215">
        <f>IFERROR(MAX(Q1215-AA1215,0),"")</f>
        <v/>
      </c>
      <c r="AC1215">
        <f>IFERROR(IF(AB1215=0,"达标",IF(AB1215&lt;=VLOOKUP(N1215,'18_换产标准_模拟'!$B$2:$F$4,4,FALSE)-VLOOKUP(N1215,'18_换产标准_模拟'!$B$2:$F$4,3,FALSE),"轻微超时",IF(AB1215&lt;=VLOOKUP(N1215,'18_换产标准_模拟'!$B$2:$F$4,5,FALSE)-VLOOKUP(N1215,'18_换产标准_模拟'!$B$2:$F$4,3,FALSE),"超时","严重超时"))),"")</f>
        <v/>
      </c>
      <c r="AD1215">
        <f>IFERROR(INDEX('18_换产标准_模拟'!$A$2:$A$4,MATCH(N1215,'18_换产标准_模拟'!$B$2:$B$4,0)),"")</f>
        <v/>
      </c>
      <c r="AE1215" t="inlineStr">
        <is>
          <t>团队模拟数据</t>
        </is>
      </c>
    </row>
    <row r="1216">
      <c r="A1216" t="inlineStr">
        <is>
          <t>SIM-STOP-01215</t>
        </is>
      </c>
      <c r="B1216" t="inlineStr">
        <is>
          <t>STOP-PRE-00405</t>
        </is>
      </c>
      <c r="C1216" t="inlineStr">
        <is>
          <t>LINE-S03-PRE-20251119</t>
        </is>
      </c>
      <c r="D1216" t="inlineStr">
        <is>
          <t>SHIFT-PRE-20251119</t>
        </is>
      </c>
      <c r="E1216" t="inlineStr">
        <is>
          <t>LINE-S03</t>
        </is>
      </c>
      <c r="F1216" t="inlineStr">
        <is>
          <t>改善前</t>
        </is>
      </c>
      <c r="G1216" s="57" t="n">
        <v>45980</v>
      </c>
      <c r="H1216" t="inlineStr">
        <is>
          <t>音频模组系列</t>
        </is>
      </c>
      <c r="I1216" t="inlineStr">
        <is>
          <t>KK250</t>
        </is>
      </c>
      <c r="J1216" t="inlineStr">
        <is>
          <t>SETUPS-CHANGEOVERS</t>
        </is>
      </c>
      <c r="K1216" t="inlineStr">
        <is>
          <t>Unplanned</t>
        </is>
      </c>
      <c r="L1216" t="inlineStr">
        <is>
          <t>CUTTER</t>
        </is>
      </c>
      <c r="M1216" t="inlineStr">
        <is>
          <t>切割/分板工位</t>
        </is>
      </c>
      <c r="N1216" t="inlineStr">
        <is>
          <t>WIRE ROLL REPLACEMENT</t>
        </is>
      </c>
      <c r="O1216" s="59" t="n">
        <v>45980.62986111111</v>
      </c>
      <c r="P1216" s="59" t="n">
        <v>45980.640625</v>
      </c>
      <c r="Q1216" s="60" t="n">
        <v>15.5</v>
      </c>
      <c r="R1216" s="60" t="n">
        <v>0.931</v>
      </c>
      <c r="S1216" t="inlineStr">
        <is>
          <t>团队模拟数据（基于公开单线数据派生）</t>
        </is>
      </c>
      <c r="T1216" t="inlineStr">
        <is>
          <t>SIM-v2.2-20260807-20260804</t>
        </is>
      </c>
      <c r="U1216" t="inlineStr">
        <is>
          <t>https://zenodo.org/records/17855209</t>
        </is>
      </c>
      <c r="V1216" t="inlineStr">
        <is>
          <t>LINE-S03-PRE-20251119</t>
        </is>
      </c>
      <c r="W1216" t="inlineStr">
        <is>
          <t>已关联</t>
        </is>
      </c>
      <c r="X1216" t="inlineStr">
        <is>
          <t>按班次口径判断</t>
        </is>
      </c>
      <c r="Z1216" t="inlineStr">
        <is>
          <t>是</t>
        </is>
      </c>
      <c r="AA1216">
        <f>IFERROR(VLOOKUP(N1216,'18_换产标准_模拟'!$B$2:$F$4,3,FALSE),"")</f>
        <v/>
      </c>
      <c r="AB1216">
        <f>IFERROR(MAX(Q1216-AA1216,0),"")</f>
        <v/>
      </c>
      <c r="AC1216">
        <f>IFERROR(IF(AB1216=0,"达标",IF(AB1216&lt;=VLOOKUP(N1216,'18_换产标准_模拟'!$B$2:$F$4,4,FALSE)-VLOOKUP(N1216,'18_换产标准_模拟'!$B$2:$F$4,3,FALSE),"轻微超时",IF(AB1216&lt;=VLOOKUP(N1216,'18_换产标准_模拟'!$B$2:$F$4,5,FALSE)-VLOOKUP(N1216,'18_换产标准_模拟'!$B$2:$F$4,3,FALSE),"超时","严重超时"))),"")</f>
        <v/>
      </c>
      <c r="AD1216">
        <f>IFERROR(INDEX('18_换产标准_模拟'!$A$2:$A$4,MATCH(N1216,'18_换产标准_模拟'!$B$2:$B$4,0)),"")</f>
        <v/>
      </c>
      <c r="AE1216" t="inlineStr">
        <is>
          <t>团队模拟数据</t>
        </is>
      </c>
    </row>
    <row r="1217">
      <c r="A1217" t="inlineStr">
        <is>
          <t>SIM-STOP-01216</t>
        </is>
      </c>
      <c r="B1217" t="inlineStr">
        <is>
          <t>STOP-PRE-00406</t>
        </is>
      </c>
      <c r="C1217" t="inlineStr">
        <is>
          <t>LINE-S01-PRE-20251119</t>
        </is>
      </c>
      <c r="D1217" t="inlineStr">
        <is>
          <t>SHIFT-PRE-20251119</t>
        </is>
      </c>
      <c r="E1217" t="inlineStr">
        <is>
          <t>LINE-S01</t>
        </is>
      </c>
      <c r="F1217" t="inlineStr">
        <is>
          <t>改善前</t>
        </is>
      </c>
      <c r="G1217" s="57" t="n">
        <v>45980</v>
      </c>
      <c r="H1217" t="inlineStr">
        <is>
          <t>智能终端系列</t>
        </is>
      </c>
      <c r="I1217" t="inlineStr">
        <is>
          <t>KK250</t>
        </is>
      </c>
      <c r="J1217" t="inlineStr">
        <is>
          <t>FAILURE</t>
        </is>
      </c>
      <c r="K1217" t="inlineStr">
        <is>
          <t>Unplanned</t>
        </is>
      </c>
      <c r="L1217" t="inlineStr">
        <is>
          <t>CUTTER</t>
        </is>
      </c>
      <c r="M1217" t="inlineStr">
        <is>
          <t>切割/分板工位</t>
        </is>
      </c>
      <c r="N1217" t="inlineStr">
        <is>
          <t>MECHANICAL FAILURE</t>
        </is>
      </c>
      <c r="O1217" s="59" t="n">
        <v>45980.62430555555</v>
      </c>
      <c r="P1217" s="59" t="n">
        <v>45980.62875</v>
      </c>
      <c r="Q1217" s="60" t="n">
        <v>6.4</v>
      </c>
      <c r="R1217" s="60" t="n">
        <v>0.8575</v>
      </c>
      <c r="S1217" t="inlineStr">
        <is>
          <t>团队模拟数据（基于公开单线数据派生）</t>
        </is>
      </c>
      <c r="T1217" t="inlineStr">
        <is>
          <t>SIM-v2.2-20260807-20260804</t>
        </is>
      </c>
      <c r="U1217" t="inlineStr">
        <is>
          <t>https://zenodo.org/records/17855209</t>
        </is>
      </c>
      <c r="V1217" t="inlineStr">
        <is>
          <t>LINE-S01-PRE-20251119</t>
        </is>
      </c>
      <c r="W1217" t="inlineStr">
        <is>
          <t>已关联</t>
        </is>
      </c>
      <c r="X1217" t="inlineStr">
        <is>
          <t>按班次口径判断</t>
        </is>
      </c>
      <c r="Z1217" t="inlineStr">
        <is>
          <t>否</t>
        </is>
      </c>
    </row>
    <row r="1218">
      <c r="A1218" t="inlineStr">
        <is>
          <t>SIM-STOP-01217</t>
        </is>
      </c>
      <c r="B1218" t="inlineStr">
        <is>
          <t>STOP-PRE-00406</t>
        </is>
      </c>
      <c r="C1218" t="inlineStr">
        <is>
          <t>LINE-S02-PRE-20251119</t>
        </is>
      </c>
      <c r="D1218" t="inlineStr">
        <is>
          <t>SHIFT-PRE-20251119</t>
        </is>
      </c>
      <c r="E1218" t="inlineStr">
        <is>
          <t>LINE-S02</t>
        </is>
      </c>
      <c r="F1218" t="inlineStr">
        <is>
          <t>改善前</t>
        </is>
      </c>
      <c r="G1218" s="57" t="n">
        <v>45980</v>
      </c>
      <c r="H1218" t="inlineStr">
        <is>
          <t>视觉设备系列</t>
        </is>
      </c>
      <c r="I1218" t="inlineStr">
        <is>
          <t>KK250</t>
        </is>
      </c>
      <c r="J1218" t="inlineStr">
        <is>
          <t>FAILURE</t>
        </is>
      </c>
      <c r="K1218" t="inlineStr">
        <is>
          <t>Unplanned</t>
        </is>
      </c>
      <c r="L1218" t="inlineStr">
        <is>
          <t>CUTTER</t>
        </is>
      </c>
      <c r="M1218" t="inlineStr">
        <is>
          <t>切割/分板工位</t>
        </is>
      </c>
      <c r="N1218" t="inlineStr">
        <is>
          <t>MECHANICAL FAILURE</t>
        </is>
      </c>
      <c r="O1218" s="59" t="n">
        <v>45980.63819444444</v>
      </c>
      <c r="P1218" s="59" t="n">
        <v>45980.64729166667</v>
      </c>
      <c r="Q1218" s="60" t="n">
        <v>13.1</v>
      </c>
      <c r="R1218" s="60" t="n">
        <v>1.7438</v>
      </c>
      <c r="S1218" t="inlineStr">
        <is>
          <t>团队模拟数据（基于公开单线数据派生）</t>
        </is>
      </c>
      <c r="T1218" t="inlineStr">
        <is>
          <t>SIM-v2.2-20260807-20260804</t>
        </is>
      </c>
      <c r="U1218" t="inlineStr">
        <is>
          <t>https://zenodo.org/records/17855209</t>
        </is>
      </c>
      <c r="V1218" t="inlineStr">
        <is>
          <t>LINE-S02-PRE-20251119</t>
        </is>
      </c>
      <c r="W1218" t="inlineStr">
        <is>
          <t>已关联</t>
        </is>
      </c>
      <c r="X1218" t="inlineStr">
        <is>
          <t>按班次口径判断</t>
        </is>
      </c>
      <c r="Z1218" t="inlineStr">
        <is>
          <t>否</t>
        </is>
      </c>
    </row>
    <row r="1219">
      <c r="A1219" t="inlineStr">
        <is>
          <t>SIM-STOP-01218</t>
        </is>
      </c>
      <c r="B1219" t="inlineStr">
        <is>
          <t>STOP-PRE-00406</t>
        </is>
      </c>
      <c r="C1219" t="inlineStr">
        <is>
          <t>LINE-S03-PRE-20251119</t>
        </is>
      </c>
      <c r="D1219" t="inlineStr">
        <is>
          <t>SHIFT-PRE-20251119</t>
        </is>
      </c>
      <c r="E1219" t="inlineStr">
        <is>
          <t>LINE-S03</t>
        </is>
      </c>
      <c r="F1219" t="inlineStr">
        <is>
          <t>改善前</t>
        </is>
      </c>
      <c r="G1219" s="57" t="n">
        <v>45980</v>
      </c>
      <c r="H1219" t="inlineStr">
        <is>
          <t>音频模组系列</t>
        </is>
      </c>
      <c r="I1219" t="inlineStr">
        <is>
          <t>KK250</t>
        </is>
      </c>
      <c r="J1219" t="inlineStr">
        <is>
          <t>FAILURE</t>
        </is>
      </c>
      <c r="K1219" t="inlineStr">
        <is>
          <t>Unplanned</t>
        </is>
      </c>
      <c r="L1219" t="inlineStr">
        <is>
          <t>CUTTER</t>
        </is>
      </c>
      <c r="M1219" t="inlineStr">
        <is>
          <t>切割/分板工位</t>
        </is>
      </c>
      <c r="N1219" t="inlineStr">
        <is>
          <t>MECHANICAL FAILURE</t>
        </is>
      </c>
      <c r="O1219" s="59" t="n">
        <v>45980.65208333333</v>
      </c>
      <c r="P1219" s="59" t="n">
        <v>45980.65715277778</v>
      </c>
      <c r="Q1219" s="60" t="n">
        <v>7.3</v>
      </c>
      <c r="R1219" s="60" t="n">
        <v>0.9691</v>
      </c>
      <c r="S1219" t="inlineStr">
        <is>
          <t>团队模拟数据（基于公开单线数据派生）</t>
        </is>
      </c>
      <c r="T1219" t="inlineStr">
        <is>
          <t>SIM-v2.2-20260807-20260804</t>
        </is>
      </c>
      <c r="U1219" t="inlineStr">
        <is>
          <t>https://zenodo.org/records/17855209</t>
        </is>
      </c>
      <c r="V1219" t="inlineStr">
        <is>
          <t>LINE-S03-PRE-20251119</t>
        </is>
      </c>
      <c r="W1219" t="inlineStr">
        <is>
          <t>已关联</t>
        </is>
      </c>
      <c r="X1219" t="inlineStr">
        <is>
          <t>按班次口径判断</t>
        </is>
      </c>
      <c r="Z1219" t="inlineStr">
        <is>
          <t>否</t>
        </is>
      </c>
    </row>
    <row r="1220">
      <c r="A1220" t="inlineStr">
        <is>
          <t>SIM-STOP-01219</t>
        </is>
      </c>
      <c r="B1220" t="inlineStr">
        <is>
          <t>STOP-PRE-00407</t>
        </is>
      </c>
      <c r="C1220" t="inlineStr">
        <is>
          <t>LINE-S01-PRE-20251119</t>
        </is>
      </c>
      <c r="D1220" t="inlineStr">
        <is>
          <t>SHIFT-PRE-20251119</t>
        </is>
      </c>
      <c r="E1220" t="inlineStr">
        <is>
          <t>LINE-S01</t>
        </is>
      </c>
      <c r="F1220" t="inlineStr">
        <is>
          <t>改善前</t>
        </is>
      </c>
      <c r="G1220" s="57" t="n">
        <v>45980</v>
      </c>
      <c r="H1220" t="inlineStr">
        <is>
          <t>智能终端系列</t>
        </is>
      </c>
      <c r="I1220" t="inlineStr">
        <is>
          <t>KK250</t>
        </is>
      </c>
      <c r="J1220" t="inlineStr">
        <is>
          <t>FAILURE</t>
        </is>
      </c>
      <c r="K1220" t="inlineStr">
        <is>
          <t>Unplanned</t>
        </is>
      </c>
      <c r="L1220" t="inlineStr">
        <is>
          <t>CUTTER</t>
        </is>
      </c>
      <c r="M1220" t="inlineStr">
        <is>
          <t>切割/分板工位</t>
        </is>
      </c>
      <c r="N1220" t="inlineStr">
        <is>
          <t>MECHANICAL FAILURE</t>
        </is>
      </c>
      <c r="O1220" s="59" t="n">
        <v>45980.63055555556</v>
      </c>
      <c r="P1220" s="59" t="n">
        <v>45980.63263888889</v>
      </c>
      <c r="Q1220" s="60" t="n">
        <v>3</v>
      </c>
      <c r="R1220" s="60" t="n">
        <v>0.8918</v>
      </c>
      <c r="S1220" t="inlineStr">
        <is>
          <t>团队模拟数据（基于公开单线数据派生）</t>
        </is>
      </c>
      <c r="T1220" t="inlineStr">
        <is>
          <t>SIM-v2.2-20260807-20260804</t>
        </is>
      </c>
      <c r="U1220" t="inlineStr">
        <is>
          <t>https://zenodo.org/records/17855209</t>
        </is>
      </c>
      <c r="V1220" t="inlineStr">
        <is>
          <t>LINE-S01-PRE-20251119</t>
        </is>
      </c>
      <c r="W1220" t="inlineStr">
        <is>
          <t>已关联</t>
        </is>
      </c>
      <c r="X1220" t="inlineStr">
        <is>
          <t>按班次口径判断</t>
        </is>
      </c>
      <c r="Z1220" t="inlineStr">
        <is>
          <t>否</t>
        </is>
      </c>
    </row>
    <row r="1221">
      <c r="A1221" t="inlineStr">
        <is>
          <t>SIM-STOP-01220</t>
        </is>
      </c>
      <c r="B1221" t="inlineStr">
        <is>
          <t>STOP-PRE-00407</t>
        </is>
      </c>
      <c r="C1221" t="inlineStr">
        <is>
          <t>LINE-S02-PRE-20251119</t>
        </is>
      </c>
      <c r="D1221" t="inlineStr">
        <is>
          <t>SHIFT-PRE-20251119</t>
        </is>
      </c>
      <c r="E1221" t="inlineStr">
        <is>
          <t>LINE-S02</t>
        </is>
      </c>
      <c r="F1221" t="inlineStr">
        <is>
          <t>改善前</t>
        </is>
      </c>
      <c r="G1221" s="57" t="n">
        <v>45980</v>
      </c>
      <c r="H1221" t="inlineStr">
        <is>
          <t>视觉设备系列</t>
        </is>
      </c>
      <c r="I1221" t="inlineStr">
        <is>
          <t>KK250</t>
        </is>
      </c>
      <c r="J1221" t="inlineStr">
        <is>
          <t>FAILURE</t>
        </is>
      </c>
      <c r="K1221" t="inlineStr">
        <is>
          <t>Unplanned</t>
        </is>
      </c>
      <c r="L1221" t="inlineStr">
        <is>
          <t>CUTTER</t>
        </is>
      </c>
      <c r="M1221" t="inlineStr">
        <is>
          <t>切割/分板工位</t>
        </is>
      </c>
      <c r="N1221" t="inlineStr">
        <is>
          <t>MECHANICAL FAILURE</t>
        </is>
      </c>
      <c r="O1221" s="59" t="n">
        <v>45980.64444444444</v>
      </c>
      <c r="P1221" s="59" t="n">
        <v>45980.64826388889</v>
      </c>
      <c r="Q1221" s="60" t="n">
        <v>5.5</v>
      </c>
      <c r="R1221" s="60" t="n">
        <v>1.6313</v>
      </c>
      <c r="S1221" t="inlineStr">
        <is>
          <t>团队模拟数据（基于公开单线数据派生）</t>
        </is>
      </c>
      <c r="T1221" t="inlineStr">
        <is>
          <t>SIM-v2.2-20260807-20260804</t>
        </is>
      </c>
      <c r="U1221" t="inlineStr">
        <is>
          <t>https://zenodo.org/records/17855209</t>
        </is>
      </c>
      <c r="V1221" t="inlineStr">
        <is>
          <t>LINE-S02-PRE-20251119</t>
        </is>
      </c>
      <c r="W1221" t="inlineStr">
        <is>
          <t>已关联</t>
        </is>
      </c>
      <c r="X1221" t="inlineStr">
        <is>
          <t>按班次口径判断</t>
        </is>
      </c>
      <c r="Z1221" t="inlineStr">
        <is>
          <t>否</t>
        </is>
      </c>
    </row>
    <row r="1222">
      <c r="A1222" t="inlineStr">
        <is>
          <t>SIM-STOP-01221</t>
        </is>
      </c>
      <c r="B1222" t="inlineStr">
        <is>
          <t>STOP-PRE-00407</t>
        </is>
      </c>
      <c r="C1222" t="inlineStr">
        <is>
          <t>LINE-S03-PRE-20251119</t>
        </is>
      </c>
      <c r="D1222" t="inlineStr">
        <is>
          <t>SHIFT-PRE-20251119</t>
        </is>
      </c>
      <c r="E1222" t="inlineStr">
        <is>
          <t>LINE-S03</t>
        </is>
      </c>
      <c r="F1222" t="inlineStr">
        <is>
          <t>改善前</t>
        </is>
      </c>
      <c r="G1222" s="57" t="n">
        <v>45980</v>
      </c>
      <c r="H1222" t="inlineStr">
        <is>
          <t>音频模组系列</t>
        </is>
      </c>
      <c r="I1222" t="inlineStr">
        <is>
          <t>KK250</t>
        </is>
      </c>
      <c r="J1222" t="inlineStr">
        <is>
          <t>FAILURE</t>
        </is>
      </c>
      <c r="K1222" t="inlineStr">
        <is>
          <t>Unplanned</t>
        </is>
      </c>
      <c r="L1222" t="inlineStr">
        <is>
          <t>CUTTER</t>
        </is>
      </c>
      <c r="M1222" t="inlineStr">
        <is>
          <t>切割/分板工位</t>
        </is>
      </c>
      <c r="N1222" t="inlineStr">
        <is>
          <t>MECHANICAL FAILURE</t>
        </is>
      </c>
      <c r="O1222" s="59" t="n">
        <v>45980.65833333333</v>
      </c>
      <c r="P1222" s="59" t="n">
        <v>45980.66069444444</v>
      </c>
      <c r="Q1222" s="60" t="n">
        <v>3.4</v>
      </c>
      <c r="R1222" s="60" t="n">
        <v>1.0072</v>
      </c>
      <c r="S1222" t="inlineStr">
        <is>
          <t>团队模拟数据（基于公开单线数据派生）</t>
        </is>
      </c>
      <c r="T1222" t="inlineStr">
        <is>
          <t>SIM-v2.2-20260807-20260804</t>
        </is>
      </c>
      <c r="U1222" t="inlineStr">
        <is>
          <t>https://zenodo.org/records/17855209</t>
        </is>
      </c>
      <c r="V1222" t="inlineStr">
        <is>
          <t>LINE-S03-PRE-20251119</t>
        </is>
      </c>
      <c r="W1222" t="inlineStr">
        <is>
          <t>已关联</t>
        </is>
      </c>
      <c r="X1222" t="inlineStr">
        <is>
          <t>按班次口径判断</t>
        </is>
      </c>
      <c r="Z1222" t="inlineStr">
        <is>
          <t>否</t>
        </is>
      </c>
    </row>
    <row r="1223">
      <c r="A1223" t="inlineStr">
        <is>
          <t>SIM-STOP-01222</t>
        </is>
      </c>
      <c r="B1223" t="inlineStr">
        <is>
          <t>STOP-PRE-00408</t>
        </is>
      </c>
      <c r="C1223" t="inlineStr">
        <is>
          <t>LINE-S01-PRE-20251119</t>
        </is>
      </c>
      <c r="D1223" t="inlineStr">
        <is>
          <t>SHIFT-PRE-20251119</t>
        </is>
      </c>
      <c r="E1223" t="inlineStr">
        <is>
          <t>LINE-S01</t>
        </is>
      </c>
      <c r="F1223" t="inlineStr">
        <is>
          <t>改善前</t>
        </is>
      </c>
      <c r="G1223" s="57" t="n">
        <v>45980</v>
      </c>
      <c r="H1223" t="inlineStr">
        <is>
          <t>智能终端系列</t>
        </is>
      </c>
      <c r="I1223" t="inlineStr">
        <is>
          <t>KK250</t>
        </is>
      </c>
      <c r="J1223" t="inlineStr">
        <is>
          <t>FAILURE</t>
        </is>
      </c>
      <c r="K1223" t="inlineStr">
        <is>
          <t>Unplanned</t>
        </is>
      </c>
      <c r="L1223" t="inlineStr">
        <is>
          <t>CUTTER</t>
        </is>
      </c>
      <c r="M1223" t="inlineStr">
        <is>
          <t>切割/分板工位</t>
        </is>
      </c>
      <c r="N1223" t="inlineStr">
        <is>
          <t>MECHANICAL FAILURE</t>
        </is>
      </c>
      <c r="O1223" s="59" t="n">
        <v>45980.63472222222</v>
      </c>
      <c r="P1223" s="59" t="n">
        <v>45980.63826388889</v>
      </c>
      <c r="Q1223" s="60" t="n">
        <v>5.1</v>
      </c>
      <c r="R1223" s="60" t="n">
        <v>0.9261</v>
      </c>
      <c r="S1223" t="inlineStr">
        <is>
          <t>团队模拟数据（基于公开单线数据派生）</t>
        </is>
      </c>
      <c r="T1223" t="inlineStr">
        <is>
          <t>SIM-v2.2-20260807-20260804</t>
        </is>
      </c>
      <c r="U1223" t="inlineStr">
        <is>
          <t>https://zenodo.org/records/17855209</t>
        </is>
      </c>
      <c r="V1223" t="inlineStr">
        <is>
          <t>LINE-S01-PRE-20251119</t>
        </is>
      </c>
      <c r="W1223" t="inlineStr">
        <is>
          <t>已关联</t>
        </is>
      </c>
      <c r="X1223" t="inlineStr">
        <is>
          <t>按班次口径判断</t>
        </is>
      </c>
      <c r="Z1223" t="inlineStr">
        <is>
          <t>否</t>
        </is>
      </c>
    </row>
    <row r="1224">
      <c r="A1224" t="inlineStr">
        <is>
          <t>SIM-STOP-01223</t>
        </is>
      </c>
      <c r="B1224" t="inlineStr">
        <is>
          <t>STOP-PRE-00408</t>
        </is>
      </c>
      <c r="C1224" t="inlineStr">
        <is>
          <t>LINE-S02-PRE-20251119</t>
        </is>
      </c>
      <c r="D1224" t="inlineStr">
        <is>
          <t>SHIFT-PRE-20251119</t>
        </is>
      </c>
      <c r="E1224" t="inlineStr">
        <is>
          <t>LINE-S02</t>
        </is>
      </c>
      <c r="F1224" t="inlineStr">
        <is>
          <t>改善前</t>
        </is>
      </c>
      <c r="G1224" s="57" t="n">
        <v>45980</v>
      </c>
      <c r="H1224" t="inlineStr">
        <is>
          <t>视觉设备系列</t>
        </is>
      </c>
      <c r="I1224" t="inlineStr">
        <is>
          <t>KK250</t>
        </is>
      </c>
      <c r="J1224" t="inlineStr">
        <is>
          <t>FAILURE</t>
        </is>
      </c>
      <c r="K1224" t="inlineStr">
        <is>
          <t>Unplanned</t>
        </is>
      </c>
      <c r="L1224" t="inlineStr">
        <is>
          <t>CUTTER</t>
        </is>
      </c>
      <c r="M1224" t="inlineStr">
        <is>
          <t>切割/分板工位</t>
        </is>
      </c>
      <c r="N1224" t="inlineStr">
        <is>
          <t>MECHANICAL FAILURE</t>
        </is>
      </c>
      <c r="O1224" s="59" t="n">
        <v>45980.64861111111</v>
      </c>
      <c r="P1224" s="59" t="n">
        <v>45980.65506944444</v>
      </c>
      <c r="Q1224" s="60" t="n">
        <v>9.300000000000001</v>
      </c>
      <c r="R1224" s="60" t="n">
        <v>1.6969</v>
      </c>
      <c r="S1224" t="inlineStr">
        <is>
          <t>团队模拟数据（基于公开单线数据派生）</t>
        </is>
      </c>
      <c r="T1224" t="inlineStr">
        <is>
          <t>SIM-v2.2-20260807-20260804</t>
        </is>
      </c>
      <c r="U1224" t="inlineStr">
        <is>
          <t>https://zenodo.org/records/17855209</t>
        </is>
      </c>
      <c r="V1224" t="inlineStr">
        <is>
          <t>LINE-S02-PRE-20251119</t>
        </is>
      </c>
      <c r="W1224" t="inlineStr">
        <is>
          <t>已关联</t>
        </is>
      </c>
      <c r="X1224" t="inlineStr">
        <is>
          <t>按班次口径判断</t>
        </is>
      </c>
      <c r="Z1224" t="inlineStr">
        <is>
          <t>否</t>
        </is>
      </c>
    </row>
    <row r="1225">
      <c r="A1225" t="inlineStr">
        <is>
          <t>SIM-STOP-01224</t>
        </is>
      </c>
      <c r="B1225" t="inlineStr">
        <is>
          <t>STOP-PRE-00408</t>
        </is>
      </c>
      <c r="C1225" t="inlineStr">
        <is>
          <t>LINE-S03-PRE-20251119</t>
        </is>
      </c>
      <c r="D1225" t="inlineStr">
        <is>
          <t>SHIFT-PRE-20251119</t>
        </is>
      </c>
      <c r="E1225" t="inlineStr">
        <is>
          <t>LINE-S03</t>
        </is>
      </c>
      <c r="F1225" t="inlineStr">
        <is>
          <t>改善前</t>
        </is>
      </c>
      <c r="G1225" s="57" t="n">
        <v>45980</v>
      </c>
      <c r="H1225" t="inlineStr">
        <is>
          <t>音频模组系列</t>
        </is>
      </c>
      <c r="I1225" t="inlineStr">
        <is>
          <t>KK250</t>
        </is>
      </c>
      <c r="J1225" t="inlineStr">
        <is>
          <t>FAILURE</t>
        </is>
      </c>
      <c r="K1225" t="inlineStr">
        <is>
          <t>Unplanned</t>
        </is>
      </c>
      <c r="L1225" t="inlineStr">
        <is>
          <t>CUTTER</t>
        </is>
      </c>
      <c r="M1225" t="inlineStr">
        <is>
          <t>切割/分板工位</t>
        </is>
      </c>
      <c r="N1225" t="inlineStr">
        <is>
          <t>MECHANICAL FAILURE</t>
        </is>
      </c>
      <c r="O1225" s="59" t="n">
        <v>45980.6625</v>
      </c>
      <c r="P1225" s="59" t="n">
        <v>45980.66611111111</v>
      </c>
      <c r="Q1225" s="60" t="n">
        <v>5.2</v>
      </c>
      <c r="R1225" s="60" t="n">
        <v>0.9419</v>
      </c>
      <c r="S1225" t="inlineStr">
        <is>
          <t>团队模拟数据（基于公开单线数据派生）</t>
        </is>
      </c>
      <c r="T1225" t="inlineStr">
        <is>
          <t>SIM-v2.2-20260807-20260804</t>
        </is>
      </c>
      <c r="U1225" t="inlineStr">
        <is>
          <t>https://zenodo.org/records/17855209</t>
        </is>
      </c>
      <c r="V1225" t="inlineStr">
        <is>
          <t>LINE-S03-PRE-20251119</t>
        </is>
      </c>
      <c r="W1225" t="inlineStr">
        <is>
          <t>已关联</t>
        </is>
      </c>
      <c r="X1225" t="inlineStr">
        <is>
          <t>按班次口径判断</t>
        </is>
      </c>
      <c r="Z1225" t="inlineStr">
        <is>
          <t>否</t>
        </is>
      </c>
    </row>
    <row r="1226">
      <c r="A1226" t="inlineStr">
        <is>
          <t>SIM-STOP-01225</t>
        </is>
      </c>
      <c r="B1226" t="inlineStr">
        <is>
          <t>STOP-PRE-00409</t>
        </is>
      </c>
      <c r="C1226" t="inlineStr">
        <is>
          <t>LINE-S01-PRE-20251119</t>
        </is>
      </c>
      <c r="D1226" t="inlineStr">
        <is>
          <t>SHIFT-PRE-20251119</t>
        </is>
      </c>
      <c r="E1226" t="inlineStr">
        <is>
          <t>LINE-S01</t>
        </is>
      </c>
      <c r="F1226" t="inlineStr">
        <is>
          <t>改善前</t>
        </is>
      </c>
      <c r="G1226" s="57" t="n">
        <v>45980</v>
      </c>
      <c r="H1226" t="inlineStr">
        <is>
          <t>智能终端系列</t>
        </is>
      </c>
      <c r="I1226" t="inlineStr">
        <is>
          <t>KK250</t>
        </is>
      </c>
      <c r="J1226" t="inlineStr">
        <is>
          <t>FAILURE</t>
        </is>
      </c>
      <c r="K1226" t="inlineStr">
        <is>
          <t>Unplanned</t>
        </is>
      </c>
      <c r="L1226" t="inlineStr">
        <is>
          <t>CUTTER</t>
        </is>
      </c>
      <c r="M1226" t="inlineStr">
        <is>
          <t>切割/分板工位</t>
        </is>
      </c>
      <c r="N1226" t="inlineStr">
        <is>
          <t>MECHANICAL FAILURE</t>
        </is>
      </c>
      <c r="O1226" s="59" t="n">
        <v>45980.63958333333</v>
      </c>
      <c r="P1226" s="59" t="n">
        <v>45980.64458333333</v>
      </c>
      <c r="Q1226" s="60" t="n">
        <v>7.2</v>
      </c>
      <c r="R1226" s="60" t="n">
        <v>0.8673</v>
      </c>
      <c r="S1226" t="inlineStr">
        <is>
          <t>团队模拟数据（基于公开单线数据派生）</t>
        </is>
      </c>
      <c r="T1226" t="inlineStr">
        <is>
          <t>SIM-v2.2-20260807-20260804</t>
        </is>
      </c>
      <c r="U1226" t="inlineStr">
        <is>
          <t>https://zenodo.org/records/17855209</t>
        </is>
      </c>
      <c r="V1226" t="inlineStr">
        <is>
          <t>LINE-S01-PRE-20251119</t>
        </is>
      </c>
      <c r="W1226" t="inlineStr">
        <is>
          <t>已关联</t>
        </is>
      </c>
      <c r="X1226" t="inlineStr">
        <is>
          <t>按班次口径判断</t>
        </is>
      </c>
      <c r="Z1226" t="inlineStr">
        <is>
          <t>否</t>
        </is>
      </c>
    </row>
    <row r="1227">
      <c r="A1227" t="inlineStr">
        <is>
          <t>SIM-STOP-01226</t>
        </is>
      </c>
      <c r="B1227" t="inlineStr">
        <is>
          <t>STOP-PRE-00409</t>
        </is>
      </c>
      <c r="C1227" t="inlineStr">
        <is>
          <t>LINE-S02-PRE-20251119</t>
        </is>
      </c>
      <c r="D1227" t="inlineStr">
        <is>
          <t>SHIFT-PRE-20251119</t>
        </is>
      </c>
      <c r="E1227" t="inlineStr">
        <is>
          <t>LINE-S02</t>
        </is>
      </c>
      <c r="F1227" t="inlineStr">
        <is>
          <t>改善前</t>
        </is>
      </c>
      <c r="G1227" s="57" t="n">
        <v>45980</v>
      </c>
      <c r="H1227" t="inlineStr">
        <is>
          <t>视觉设备系列</t>
        </is>
      </c>
      <c r="I1227" t="inlineStr">
        <is>
          <t>KK250</t>
        </is>
      </c>
      <c r="J1227" t="inlineStr">
        <is>
          <t>FAILURE</t>
        </is>
      </c>
      <c r="K1227" t="inlineStr">
        <is>
          <t>Unplanned</t>
        </is>
      </c>
      <c r="L1227" t="inlineStr">
        <is>
          <t>CUTTER</t>
        </is>
      </c>
      <c r="M1227" t="inlineStr">
        <is>
          <t>切割/分板工位</t>
        </is>
      </c>
      <c r="N1227" t="inlineStr">
        <is>
          <t>MECHANICAL FAILURE</t>
        </is>
      </c>
      <c r="O1227" s="59" t="n">
        <v>45980.65347222222</v>
      </c>
      <c r="P1227" s="59" t="n">
        <v>45980.66361111111</v>
      </c>
      <c r="Q1227" s="60" t="n">
        <v>14.6</v>
      </c>
      <c r="R1227" s="60" t="n">
        <v>1.7625</v>
      </c>
      <c r="S1227" t="inlineStr">
        <is>
          <t>团队模拟数据（基于公开单线数据派生）</t>
        </is>
      </c>
      <c r="T1227" t="inlineStr">
        <is>
          <t>SIM-v2.2-20260807-20260804</t>
        </is>
      </c>
      <c r="U1227" t="inlineStr">
        <is>
          <t>https://zenodo.org/records/17855209</t>
        </is>
      </c>
      <c r="V1227" t="inlineStr">
        <is>
          <t>LINE-S02-PRE-20251119</t>
        </is>
      </c>
      <c r="W1227" t="inlineStr">
        <is>
          <t>已关联</t>
        </is>
      </c>
      <c r="X1227" t="inlineStr">
        <is>
          <t>按班次口径判断</t>
        </is>
      </c>
      <c r="Z1227" t="inlineStr">
        <is>
          <t>否</t>
        </is>
      </c>
    </row>
    <row r="1228">
      <c r="A1228" t="inlineStr">
        <is>
          <t>SIM-STOP-01227</t>
        </is>
      </c>
      <c r="B1228" t="inlineStr">
        <is>
          <t>STOP-PRE-00409</t>
        </is>
      </c>
      <c r="C1228" t="inlineStr">
        <is>
          <t>LINE-S03-PRE-20251119</t>
        </is>
      </c>
      <c r="D1228" t="inlineStr">
        <is>
          <t>SHIFT-PRE-20251119</t>
        </is>
      </c>
      <c r="E1228" t="inlineStr">
        <is>
          <t>LINE-S03</t>
        </is>
      </c>
      <c r="F1228" t="inlineStr">
        <is>
          <t>改善前</t>
        </is>
      </c>
      <c r="G1228" s="57" t="n">
        <v>45980</v>
      </c>
      <c r="H1228" t="inlineStr">
        <is>
          <t>音频模组系列</t>
        </is>
      </c>
      <c r="I1228" t="inlineStr">
        <is>
          <t>KK250</t>
        </is>
      </c>
      <c r="J1228" t="inlineStr">
        <is>
          <t>FAILURE</t>
        </is>
      </c>
      <c r="K1228" t="inlineStr">
        <is>
          <t>Unplanned</t>
        </is>
      </c>
      <c r="L1228" t="inlineStr">
        <is>
          <t>CUTTER</t>
        </is>
      </c>
      <c r="M1228" t="inlineStr">
        <is>
          <t>切割/分板工位</t>
        </is>
      </c>
      <c r="N1228" t="inlineStr">
        <is>
          <t>MECHANICAL FAILURE</t>
        </is>
      </c>
      <c r="O1228" s="59" t="n">
        <v>45980.66736111111</v>
      </c>
      <c r="P1228" s="59" t="n">
        <v>45980.67298611111</v>
      </c>
      <c r="Q1228" s="60" t="n">
        <v>8.1</v>
      </c>
      <c r="R1228" s="60" t="n">
        <v>0.98</v>
      </c>
      <c r="S1228" t="inlineStr">
        <is>
          <t>团队模拟数据（基于公开单线数据派生）</t>
        </is>
      </c>
      <c r="T1228" t="inlineStr">
        <is>
          <t>SIM-v2.2-20260807-20260804</t>
        </is>
      </c>
      <c r="U1228" t="inlineStr">
        <is>
          <t>https://zenodo.org/records/17855209</t>
        </is>
      </c>
      <c r="V1228" t="inlineStr">
        <is>
          <t>LINE-S03-PRE-20251119</t>
        </is>
      </c>
      <c r="W1228" t="inlineStr">
        <is>
          <t>已关联</t>
        </is>
      </c>
      <c r="X1228" t="inlineStr">
        <is>
          <t>按班次口径判断</t>
        </is>
      </c>
      <c r="Z1228" t="inlineStr">
        <is>
          <t>否</t>
        </is>
      </c>
    </row>
    <row r="1229">
      <c r="A1229" t="inlineStr">
        <is>
          <t>SIM-STOP-01228</t>
        </is>
      </c>
      <c r="B1229" t="inlineStr">
        <is>
          <t>STOP-PRE-00410</t>
        </is>
      </c>
      <c r="C1229" t="inlineStr">
        <is>
          <t>LINE-S01-PRE-20251119</t>
        </is>
      </c>
      <c r="D1229" t="inlineStr">
        <is>
          <t>SHIFT-PRE-20251119</t>
        </is>
      </c>
      <c r="E1229" t="inlineStr">
        <is>
          <t>LINE-S01</t>
        </is>
      </c>
      <c r="F1229" t="inlineStr">
        <is>
          <t>改善前</t>
        </is>
      </c>
      <c r="G1229" s="57" t="n">
        <v>45980</v>
      </c>
      <c r="H1229" t="inlineStr">
        <is>
          <t>智能终端系列</t>
        </is>
      </c>
      <c r="I1229" t="inlineStr">
        <is>
          <t>KK250</t>
        </is>
      </c>
      <c r="J1229" t="inlineStr">
        <is>
          <t>FAILURE</t>
        </is>
      </c>
      <c r="K1229" t="inlineStr">
        <is>
          <t>Unplanned</t>
        </is>
      </c>
      <c r="L1229" t="inlineStr">
        <is>
          <t>CUTTER</t>
        </is>
      </c>
      <c r="M1229" t="inlineStr">
        <is>
          <t>切割/分板工位</t>
        </is>
      </c>
      <c r="N1229" t="inlineStr">
        <is>
          <t>MECHANICAL FAILURE</t>
        </is>
      </c>
      <c r="O1229" s="59" t="n">
        <v>45980.64722222222</v>
      </c>
      <c r="P1229" s="59" t="n">
        <v>45980.65006944445</v>
      </c>
      <c r="Q1229" s="60" t="n">
        <v>4.1</v>
      </c>
      <c r="R1229" s="60" t="n">
        <v>0.9016</v>
      </c>
      <c r="S1229" t="inlineStr">
        <is>
          <t>团队模拟数据（基于公开单线数据派生）</t>
        </is>
      </c>
      <c r="T1229" t="inlineStr">
        <is>
          <t>SIM-v2.2-20260807-20260804</t>
        </is>
      </c>
      <c r="U1229" t="inlineStr">
        <is>
          <t>https://zenodo.org/records/17855209</t>
        </is>
      </c>
      <c r="V1229" t="inlineStr">
        <is>
          <t>LINE-S01-PRE-20251119</t>
        </is>
      </c>
      <c r="W1229" t="inlineStr">
        <is>
          <t>已关联</t>
        </is>
      </c>
      <c r="X1229" t="inlineStr">
        <is>
          <t>按班次口径判断</t>
        </is>
      </c>
      <c r="Z1229" t="inlineStr">
        <is>
          <t>否</t>
        </is>
      </c>
    </row>
    <row r="1230">
      <c r="A1230" t="inlineStr">
        <is>
          <t>SIM-STOP-01229</t>
        </is>
      </c>
      <c r="B1230" t="inlineStr">
        <is>
          <t>STOP-PRE-00410</t>
        </is>
      </c>
      <c r="C1230" t="inlineStr">
        <is>
          <t>LINE-S02-PRE-20251119</t>
        </is>
      </c>
      <c r="D1230" t="inlineStr">
        <is>
          <t>SHIFT-PRE-20251119</t>
        </is>
      </c>
      <c r="E1230" t="inlineStr">
        <is>
          <t>LINE-S02</t>
        </is>
      </c>
      <c r="F1230" t="inlineStr">
        <is>
          <t>改善前</t>
        </is>
      </c>
      <c r="G1230" s="57" t="n">
        <v>45980</v>
      </c>
      <c r="H1230" t="inlineStr">
        <is>
          <t>视觉设备系列</t>
        </is>
      </c>
      <c r="I1230" t="inlineStr">
        <is>
          <t>KK250</t>
        </is>
      </c>
      <c r="J1230" t="inlineStr">
        <is>
          <t>FAILURE</t>
        </is>
      </c>
      <c r="K1230" t="inlineStr">
        <is>
          <t>Unplanned</t>
        </is>
      </c>
      <c r="L1230" t="inlineStr">
        <is>
          <t>CUTTER</t>
        </is>
      </c>
      <c r="M1230" t="inlineStr">
        <is>
          <t>切割/分板工位</t>
        </is>
      </c>
      <c r="N1230" t="inlineStr">
        <is>
          <t>MECHANICAL FAILURE</t>
        </is>
      </c>
      <c r="O1230" s="59" t="n">
        <v>45980.66111111111</v>
      </c>
      <c r="P1230" s="59" t="n">
        <v>45980.66638888889</v>
      </c>
      <c r="Q1230" s="60" t="n">
        <v>7.6</v>
      </c>
      <c r="R1230" s="60" t="n">
        <v>1.65</v>
      </c>
      <c r="S1230" t="inlineStr">
        <is>
          <t>团队模拟数据（基于公开单线数据派生）</t>
        </is>
      </c>
      <c r="T1230" t="inlineStr">
        <is>
          <t>SIM-v2.2-20260807-20260804</t>
        </is>
      </c>
      <c r="U1230" t="inlineStr">
        <is>
          <t>https://zenodo.org/records/17855209</t>
        </is>
      </c>
      <c r="V1230" t="inlineStr">
        <is>
          <t>LINE-S02-PRE-20251119</t>
        </is>
      </c>
      <c r="W1230" t="inlineStr">
        <is>
          <t>已关联</t>
        </is>
      </c>
      <c r="X1230" t="inlineStr">
        <is>
          <t>按班次口径判断</t>
        </is>
      </c>
      <c r="Z1230" t="inlineStr">
        <is>
          <t>否</t>
        </is>
      </c>
    </row>
    <row r="1231">
      <c r="A1231" t="inlineStr">
        <is>
          <t>SIM-STOP-01230</t>
        </is>
      </c>
      <c r="B1231" t="inlineStr">
        <is>
          <t>STOP-PRE-00410</t>
        </is>
      </c>
      <c r="C1231" t="inlineStr">
        <is>
          <t>LINE-S03-PRE-20251119</t>
        </is>
      </c>
      <c r="D1231" t="inlineStr">
        <is>
          <t>SHIFT-PRE-20251119</t>
        </is>
      </c>
      <c r="E1231" t="inlineStr">
        <is>
          <t>LINE-S03</t>
        </is>
      </c>
      <c r="F1231" t="inlineStr">
        <is>
          <t>改善前</t>
        </is>
      </c>
      <c r="G1231" s="57" t="n">
        <v>45980</v>
      </c>
      <c r="H1231" t="inlineStr">
        <is>
          <t>音频模组系列</t>
        </is>
      </c>
      <c r="I1231" t="inlineStr">
        <is>
          <t>KK250</t>
        </is>
      </c>
      <c r="J1231" t="inlineStr">
        <is>
          <t>FAILURE</t>
        </is>
      </c>
      <c r="K1231" t="inlineStr">
        <is>
          <t>Unplanned</t>
        </is>
      </c>
      <c r="L1231" t="inlineStr">
        <is>
          <t>CUTTER</t>
        </is>
      </c>
      <c r="M1231" t="inlineStr">
        <is>
          <t>切割/分板工位</t>
        </is>
      </c>
      <c r="N1231" t="inlineStr">
        <is>
          <t>MECHANICAL FAILURE</t>
        </is>
      </c>
      <c r="O1231" s="59" t="n">
        <v>45980.675</v>
      </c>
      <c r="P1231" s="59" t="n">
        <v>45980.67826388889</v>
      </c>
      <c r="Q1231" s="60" t="n">
        <v>4.7</v>
      </c>
      <c r="R1231" s="60" t="n">
        <v>1.0181</v>
      </c>
      <c r="S1231" t="inlineStr">
        <is>
          <t>团队模拟数据（基于公开单线数据派生）</t>
        </is>
      </c>
      <c r="T1231" t="inlineStr">
        <is>
          <t>SIM-v2.2-20260807-20260804</t>
        </is>
      </c>
      <c r="U1231" t="inlineStr">
        <is>
          <t>https://zenodo.org/records/17855209</t>
        </is>
      </c>
      <c r="V1231" t="inlineStr">
        <is>
          <t>LINE-S03-PRE-20251119</t>
        </is>
      </c>
      <c r="W1231" t="inlineStr">
        <is>
          <t>已关联</t>
        </is>
      </c>
      <c r="X1231" t="inlineStr">
        <is>
          <t>按班次口径判断</t>
        </is>
      </c>
      <c r="Z1231" t="inlineStr">
        <is>
          <t>否</t>
        </is>
      </c>
    </row>
    <row r="1232">
      <c r="A1232" t="inlineStr">
        <is>
          <t>SIM-STOP-01231</t>
        </is>
      </c>
      <c r="B1232" t="inlineStr">
        <is>
          <t>STOP-PRE-00411</t>
        </is>
      </c>
      <c r="C1232" t="inlineStr">
        <is>
          <t>LINE-S01-PRE-20251119</t>
        </is>
      </c>
      <c r="D1232" t="inlineStr">
        <is>
          <t>SHIFT-PRE-20251119</t>
        </is>
      </c>
      <c r="E1232" t="inlineStr">
        <is>
          <t>LINE-S01</t>
        </is>
      </c>
      <c r="F1232" t="inlineStr">
        <is>
          <t>改善前</t>
        </is>
      </c>
      <c r="G1232" s="57" t="n">
        <v>45980</v>
      </c>
      <c r="H1232" t="inlineStr">
        <is>
          <t>智能终端系列</t>
        </is>
      </c>
      <c r="I1232" t="inlineStr">
        <is>
          <t>KK250</t>
        </is>
      </c>
      <c r="J1232" t="inlineStr">
        <is>
          <t>FAILURE</t>
        </is>
      </c>
      <c r="K1232" t="inlineStr">
        <is>
          <t>Unplanned</t>
        </is>
      </c>
      <c r="L1232" t="inlineStr">
        <is>
          <t>CUTTER</t>
        </is>
      </c>
      <c r="M1232" t="inlineStr">
        <is>
          <t>切割/分板工位</t>
        </is>
      </c>
      <c r="N1232" t="inlineStr">
        <is>
          <t>MECHANICAL FAILURE</t>
        </is>
      </c>
      <c r="O1232" s="59" t="n">
        <v>45980.65347222222</v>
      </c>
      <c r="P1232" s="59" t="n">
        <v>45980.66104166667</v>
      </c>
      <c r="Q1232" s="60" t="n">
        <v>10.9</v>
      </c>
      <c r="R1232" s="60" t="n">
        <v>0.8428</v>
      </c>
      <c r="S1232" t="inlineStr">
        <is>
          <t>团队模拟数据（基于公开单线数据派生）</t>
        </is>
      </c>
      <c r="T1232" t="inlineStr">
        <is>
          <t>SIM-v2.2-20260807-20260804</t>
        </is>
      </c>
      <c r="U1232" t="inlineStr">
        <is>
          <t>https://zenodo.org/records/17855209</t>
        </is>
      </c>
      <c r="V1232" t="inlineStr">
        <is>
          <t>LINE-S01-PRE-20251119</t>
        </is>
      </c>
      <c r="W1232" t="inlineStr">
        <is>
          <t>已关联</t>
        </is>
      </c>
      <c r="X1232" t="inlineStr">
        <is>
          <t>按班次口径判断</t>
        </is>
      </c>
      <c r="Z1232" t="inlineStr">
        <is>
          <t>否</t>
        </is>
      </c>
    </row>
    <row r="1233">
      <c r="A1233" t="inlineStr">
        <is>
          <t>SIM-STOP-01232</t>
        </is>
      </c>
      <c r="B1233" t="inlineStr">
        <is>
          <t>STOP-PRE-00411</t>
        </is>
      </c>
      <c r="C1233" t="inlineStr">
        <is>
          <t>LINE-S02-PRE-20251119</t>
        </is>
      </c>
      <c r="D1233" t="inlineStr">
        <is>
          <t>SHIFT-PRE-20251119</t>
        </is>
      </c>
      <c r="E1233" t="inlineStr">
        <is>
          <t>LINE-S02</t>
        </is>
      </c>
      <c r="F1233" t="inlineStr">
        <is>
          <t>改善前</t>
        </is>
      </c>
      <c r="G1233" s="57" t="n">
        <v>45980</v>
      </c>
      <c r="H1233" t="inlineStr">
        <is>
          <t>视觉设备系列</t>
        </is>
      </c>
      <c r="I1233" t="inlineStr">
        <is>
          <t>KK250</t>
        </is>
      </c>
      <c r="J1233" t="inlineStr">
        <is>
          <t>FAILURE</t>
        </is>
      </c>
      <c r="K1233" t="inlineStr">
        <is>
          <t>Unplanned</t>
        </is>
      </c>
      <c r="L1233" t="inlineStr">
        <is>
          <t>CUTTER</t>
        </is>
      </c>
      <c r="M1233" t="inlineStr">
        <is>
          <t>切割/分板工位</t>
        </is>
      </c>
      <c r="N1233" t="inlineStr">
        <is>
          <t>MECHANICAL FAILURE</t>
        </is>
      </c>
      <c r="O1233" s="59" t="n">
        <v>45980.66736111111</v>
      </c>
      <c r="P1233" s="59" t="n">
        <v>45980.68270833333</v>
      </c>
      <c r="Q1233" s="60" t="n">
        <v>22.1</v>
      </c>
      <c r="R1233" s="60" t="n">
        <v>1.7156</v>
      </c>
      <c r="S1233" t="inlineStr">
        <is>
          <t>团队模拟数据（基于公开单线数据派生）</t>
        </is>
      </c>
      <c r="T1233" t="inlineStr">
        <is>
          <t>SIM-v2.2-20260807-20260804</t>
        </is>
      </c>
      <c r="U1233" t="inlineStr">
        <is>
          <t>https://zenodo.org/records/17855209</t>
        </is>
      </c>
      <c r="V1233" t="inlineStr">
        <is>
          <t>LINE-S02-PRE-20251119</t>
        </is>
      </c>
      <c r="W1233" t="inlineStr">
        <is>
          <t>已关联</t>
        </is>
      </c>
      <c r="X1233" t="inlineStr">
        <is>
          <t>按班次口径判断</t>
        </is>
      </c>
      <c r="Z1233" t="inlineStr">
        <is>
          <t>否</t>
        </is>
      </c>
    </row>
    <row r="1234">
      <c r="A1234" t="inlineStr">
        <is>
          <t>SIM-STOP-01233</t>
        </is>
      </c>
      <c r="B1234" t="inlineStr">
        <is>
          <t>STOP-PRE-00411</t>
        </is>
      </c>
      <c r="C1234" t="inlineStr">
        <is>
          <t>LINE-S03-PRE-20251119</t>
        </is>
      </c>
      <c r="D1234" t="inlineStr">
        <is>
          <t>SHIFT-PRE-20251119</t>
        </is>
      </c>
      <c r="E1234" t="inlineStr">
        <is>
          <t>LINE-S03</t>
        </is>
      </c>
      <c r="F1234" t="inlineStr">
        <is>
          <t>改善前</t>
        </is>
      </c>
      <c r="G1234" s="57" t="n">
        <v>45980</v>
      </c>
      <c r="H1234" t="inlineStr">
        <is>
          <t>音频模组系列</t>
        </is>
      </c>
      <c r="I1234" t="inlineStr">
        <is>
          <t>KK250</t>
        </is>
      </c>
      <c r="J1234" t="inlineStr">
        <is>
          <t>FAILURE</t>
        </is>
      </c>
      <c r="K1234" t="inlineStr">
        <is>
          <t>Unplanned</t>
        </is>
      </c>
      <c r="L1234" t="inlineStr">
        <is>
          <t>CUTTER</t>
        </is>
      </c>
      <c r="M1234" t="inlineStr">
        <is>
          <t>切割/分板工位</t>
        </is>
      </c>
      <c r="N1234" t="inlineStr">
        <is>
          <t>MECHANICAL FAILURE</t>
        </is>
      </c>
      <c r="O1234" s="59" t="n">
        <v>45980.68125</v>
      </c>
      <c r="P1234" s="59" t="n">
        <v>45980.68979166666</v>
      </c>
      <c r="Q1234" s="60" t="n">
        <v>12.3</v>
      </c>
      <c r="R1234" s="60" t="n">
        <v>0.9528</v>
      </c>
      <c r="S1234" t="inlineStr">
        <is>
          <t>团队模拟数据（基于公开单线数据派生）</t>
        </is>
      </c>
      <c r="T1234" t="inlineStr">
        <is>
          <t>SIM-v2.2-20260807-20260804</t>
        </is>
      </c>
      <c r="U1234" t="inlineStr">
        <is>
          <t>https://zenodo.org/records/17855209</t>
        </is>
      </c>
      <c r="V1234" t="inlineStr">
        <is>
          <t>LINE-S03-PRE-20251119</t>
        </is>
      </c>
      <c r="W1234" t="inlineStr">
        <is>
          <t>已关联</t>
        </is>
      </c>
      <c r="X1234" t="inlineStr">
        <is>
          <t>按班次口径判断</t>
        </is>
      </c>
      <c r="Z1234" t="inlineStr">
        <is>
          <t>否</t>
        </is>
      </c>
    </row>
    <row r="1235">
      <c r="A1235" t="inlineStr">
        <is>
          <t>SIM-STOP-01234</t>
        </is>
      </c>
      <c r="B1235" t="inlineStr">
        <is>
          <t>STOP-PRE-00412</t>
        </is>
      </c>
      <c r="C1235" t="inlineStr">
        <is>
          <t>LINE-S01-PRE-20251119</t>
        </is>
      </c>
      <c r="D1235" t="inlineStr">
        <is>
          <t>SHIFT-PRE-20251119</t>
        </is>
      </c>
      <c r="E1235" t="inlineStr">
        <is>
          <t>LINE-S01</t>
        </is>
      </c>
      <c r="F1235" t="inlineStr">
        <is>
          <t>改善前</t>
        </is>
      </c>
      <c r="G1235" s="57" t="n">
        <v>45980</v>
      </c>
      <c r="H1235" t="inlineStr">
        <is>
          <t>智能终端系列</t>
        </is>
      </c>
      <c r="I1235" t="inlineStr">
        <is>
          <t>KK250</t>
        </is>
      </c>
      <c r="J1235" t="inlineStr">
        <is>
          <t>FAILURE</t>
        </is>
      </c>
      <c r="K1235" t="inlineStr">
        <is>
          <t>Unplanned</t>
        </is>
      </c>
      <c r="L1235" t="inlineStr">
        <is>
          <t>CUTTER</t>
        </is>
      </c>
      <c r="M1235" t="inlineStr">
        <is>
          <t>切割/分板工位</t>
        </is>
      </c>
      <c r="N1235" t="inlineStr">
        <is>
          <t>MECHANICAL FAILURE</t>
        </is>
      </c>
      <c r="O1235" s="59" t="n">
        <v>45980.66319444445</v>
      </c>
      <c r="P1235" s="59" t="n">
        <v>45980.67347222222</v>
      </c>
      <c r="Q1235" s="60" t="n">
        <v>14.8</v>
      </c>
      <c r="R1235" s="60" t="n">
        <v>0.8771</v>
      </c>
      <c r="S1235" t="inlineStr">
        <is>
          <t>团队模拟数据（基于公开单线数据派生）</t>
        </is>
      </c>
      <c r="T1235" t="inlineStr">
        <is>
          <t>SIM-v2.2-20260807-20260804</t>
        </is>
      </c>
      <c r="U1235" t="inlineStr">
        <is>
          <t>https://zenodo.org/records/17855209</t>
        </is>
      </c>
      <c r="V1235" t="inlineStr">
        <is>
          <t>LINE-S01-PRE-20251119</t>
        </is>
      </c>
      <c r="W1235" t="inlineStr">
        <is>
          <t>已关联</t>
        </is>
      </c>
      <c r="X1235" t="inlineStr">
        <is>
          <t>按班次口径判断</t>
        </is>
      </c>
      <c r="Z1235" t="inlineStr">
        <is>
          <t>否</t>
        </is>
      </c>
    </row>
    <row r="1236">
      <c r="A1236" t="inlineStr">
        <is>
          <t>SIM-STOP-01235</t>
        </is>
      </c>
      <c r="B1236" t="inlineStr">
        <is>
          <t>STOP-PRE-00412</t>
        </is>
      </c>
      <c r="C1236" t="inlineStr">
        <is>
          <t>LINE-S02-PRE-20251119</t>
        </is>
      </c>
      <c r="D1236" t="inlineStr">
        <is>
          <t>SHIFT-PRE-20251119</t>
        </is>
      </c>
      <c r="E1236" t="inlineStr">
        <is>
          <t>LINE-S02</t>
        </is>
      </c>
      <c r="F1236" t="inlineStr">
        <is>
          <t>改善前</t>
        </is>
      </c>
      <c r="G1236" s="57" t="n">
        <v>45980</v>
      </c>
      <c r="H1236" t="inlineStr">
        <is>
          <t>视觉设备系列</t>
        </is>
      </c>
      <c r="I1236" t="inlineStr">
        <is>
          <t>KK250</t>
        </is>
      </c>
      <c r="J1236" t="inlineStr">
        <is>
          <t>FAILURE</t>
        </is>
      </c>
      <c r="K1236" t="inlineStr">
        <is>
          <t>Unplanned</t>
        </is>
      </c>
      <c r="L1236" t="inlineStr">
        <is>
          <t>CUTTER</t>
        </is>
      </c>
      <c r="M1236" t="inlineStr">
        <is>
          <t>切割/分板工位</t>
        </is>
      </c>
      <c r="N1236" t="inlineStr">
        <is>
          <t>MECHANICAL FAILURE</t>
        </is>
      </c>
      <c r="O1236" s="59" t="n">
        <v>45980.67708333334</v>
      </c>
      <c r="P1236" s="59" t="n">
        <v>45980.69590277778</v>
      </c>
      <c r="Q1236" s="60" t="n">
        <v>27.1</v>
      </c>
      <c r="R1236" s="60" t="n">
        <v>1.6031</v>
      </c>
      <c r="S1236" t="inlineStr">
        <is>
          <t>团队模拟数据（基于公开单线数据派生）</t>
        </is>
      </c>
      <c r="T1236" t="inlineStr">
        <is>
          <t>SIM-v2.2-20260807-20260804</t>
        </is>
      </c>
      <c r="U1236" t="inlineStr">
        <is>
          <t>https://zenodo.org/records/17855209</t>
        </is>
      </c>
      <c r="V1236" t="inlineStr">
        <is>
          <t>LINE-S02-PRE-20251119</t>
        </is>
      </c>
      <c r="W1236" t="inlineStr">
        <is>
          <t>已关联</t>
        </is>
      </c>
      <c r="X1236" t="inlineStr">
        <is>
          <t>按班次口径判断</t>
        </is>
      </c>
      <c r="Z1236" t="inlineStr">
        <is>
          <t>否</t>
        </is>
      </c>
    </row>
    <row r="1237">
      <c r="A1237" t="inlineStr">
        <is>
          <t>SIM-STOP-01236</t>
        </is>
      </c>
      <c r="B1237" t="inlineStr">
        <is>
          <t>STOP-PRE-00412</t>
        </is>
      </c>
      <c r="C1237" t="inlineStr">
        <is>
          <t>LINE-S03-PRE-20251119</t>
        </is>
      </c>
      <c r="D1237" t="inlineStr">
        <is>
          <t>SHIFT-PRE-20251119</t>
        </is>
      </c>
      <c r="E1237" t="inlineStr">
        <is>
          <t>LINE-S03</t>
        </is>
      </c>
      <c r="F1237" t="inlineStr">
        <is>
          <t>改善前</t>
        </is>
      </c>
      <c r="G1237" s="57" t="n">
        <v>45980</v>
      </c>
      <c r="H1237" t="inlineStr">
        <is>
          <t>音频模组系列</t>
        </is>
      </c>
      <c r="I1237" t="inlineStr">
        <is>
          <t>KK250</t>
        </is>
      </c>
      <c r="J1237" t="inlineStr">
        <is>
          <t>FAILURE</t>
        </is>
      </c>
      <c r="K1237" t="inlineStr">
        <is>
          <t>Unplanned</t>
        </is>
      </c>
      <c r="L1237" t="inlineStr">
        <is>
          <t>CUTTER</t>
        </is>
      </c>
      <c r="M1237" t="inlineStr">
        <is>
          <t>切割/分板工位</t>
        </is>
      </c>
      <c r="N1237" t="inlineStr">
        <is>
          <t>MECHANICAL FAILURE</t>
        </is>
      </c>
      <c r="O1237" s="59" t="n">
        <v>45980.69097222222</v>
      </c>
      <c r="P1237" s="59" t="n">
        <v>45980.70256944445</v>
      </c>
      <c r="Q1237" s="60" t="n">
        <v>16.7</v>
      </c>
      <c r="R1237" s="60" t="n">
        <v>0.9909</v>
      </c>
      <c r="S1237" t="inlineStr">
        <is>
          <t>团队模拟数据（基于公开单线数据派生）</t>
        </is>
      </c>
      <c r="T1237" t="inlineStr">
        <is>
          <t>SIM-v2.2-20260807-20260804</t>
        </is>
      </c>
      <c r="U1237" t="inlineStr">
        <is>
          <t>https://zenodo.org/records/17855209</t>
        </is>
      </c>
      <c r="V1237" t="inlineStr">
        <is>
          <t>LINE-S03-PRE-20251119</t>
        </is>
      </c>
      <c r="W1237" t="inlineStr">
        <is>
          <t>已关联</t>
        </is>
      </c>
      <c r="X1237" t="inlineStr">
        <is>
          <t>按班次口径判断</t>
        </is>
      </c>
      <c r="Z1237" t="inlineStr">
        <is>
          <t>否</t>
        </is>
      </c>
    </row>
    <row r="1238">
      <c r="A1238" t="inlineStr">
        <is>
          <t>SIM-STOP-01237</t>
        </is>
      </c>
      <c r="B1238" t="inlineStr">
        <is>
          <t>STOP-PRE-00413</t>
        </is>
      </c>
      <c r="C1238" t="inlineStr">
        <is>
          <t>LINE-S01-PRE-20251119</t>
        </is>
      </c>
      <c r="D1238" t="inlineStr">
        <is>
          <t>SHIFT-PRE-20251119</t>
        </is>
      </c>
      <c r="E1238" t="inlineStr">
        <is>
          <t>LINE-S01</t>
        </is>
      </c>
      <c r="F1238" t="inlineStr">
        <is>
          <t>改善前</t>
        </is>
      </c>
      <c r="G1238" s="57" t="n">
        <v>45980</v>
      </c>
      <c r="H1238" t="inlineStr">
        <is>
          <t>智能终端系列</t>
        </is>
      </c>
      <c r="I1238" t="inlineStr">
        <is>
          <t>KK250</t>
        </is>
      </c>
      <c r="J1238" t="inlineStr">
        <is>
          <t>FAILURE</t>
        </is>
      </c>
      <c r="K1238" t="inlineStr">
        <is>
          <t>Unplanned</t>
        </is>
      </c>
      <c r="L1238" t="inlineStr">
        <is>
          <t>CUTTER</t>
        </is>
      </c>
      <c r="M1238" t="inlineStr">
        <is>
          <t>切割/分板工位</t>
        </is>
      </c>
      <c r="N1238" t="inlineStr">
        <is>
          <t>MECHANICAL FAILURE</t>
        </is>
      </c>
      <c r="O1238" s="59" t="n">
        <v>45980.68194444444</v>
      </c>
      <c r="P1238" s="59" t="n">
        <v>45980.688125</v>
      </c>
      <c r="Q1238" s="60" t="n">
        <v>8.9</v>
      </c>
      <c r="R1238" s="60" t="n">
        <v>0.9114</v>
      </c>
      <c r="S1238" t="inlineStr">
        <is>
          <t>团队模拟数据（基于公开单线数据派生）</t>
        </is>
      </c>
      <c r="T1238" t="inlineStr">
        <is>
          <t>SIM-v2.2-20260807-20260804</t>
        </is>
      </c>
      <c r="U1238" t="inlineStr">
        <is>
          <t>https://zenodo.org/records/17855209</t>
        </is>
      </c>
      <c r="V1238" t="inlineStr">
        <is>
          <t>LINE-S01-PRE-20251119</t>
        </is>
      </c>
      <c r="W1238" t="inlineStr">
        <is>
          <t>已关联</t>
        </is>
      </c>
      <c r="X1238" t="inlineStr">
        <is>
          <t>按班次口径判断</t>
        </is>
      </c>
      <c r="Z1238" t="inlineStr">
        <is>
          <t>否</t>
        </is>
      </c>
    </row>
    <row r="1239">
      <c r="A1239" t="inlineStr">
        <is>
          <t>SIM-STOP-01238</t>
        </is>
      </c>
      <c r="B1239" t="inlineStr">
        <is>
          <t>STOP-PRE-00413</t>
        </is>
      </c>
      <c r="C1239" t="inlineStr">
        <is>
          <t>LINE-S02-PRE-20251119</t>
        </is>
      </c>
      <c r="D1239" t="inlineStr">
        <is>
          <t>SHIFT-PRE-20251119</t>
        </is>
      </c>
      <c r="E1239" t="inlineStr">
        <is>
          <t>LINE-S02</t>
        </is>
      </c>
      <c r="F1239" t="inlineStr">
        <is>
          <t>改善前</t>
        </is>
      </c>
      <c r="G1239" s="57" t="n">
        <v>45980</v>
      </c>
      <c r="H1239" t="inlineStr">
        <is>
          <t>视觉设备系列</t>
        </is>
      </c>
      <c r="I1239" t="inlineStr">
        <is>
          <t>KK250</t>
        </is>
      </c>
      <c r="J1239" t="inlineStr">
        <is>
          <t>FAILURE</t>
        </is>
      </c>
      <c r="K1239" t="inlineStr">
        <is>
          <t>Unplanned</t>
        </is>
      </c>
      <c r="L1239" t="inlineStr">
        <is>
          <t>CUTTER</t>
        </is>
      </c>
      <c r="M1239" t="inlineStr">
        <is>
          <t>切割/分板工位</t>
        </is>
      </c>
      <c r="N1239" t="inlineStr">
        <is>
          <t>MECHANICAL FAILURE</t>
        </is>
      </c>
      <c r="O1239" s="59" t="n">
        <v>45980.69583333333</v>
      </c>
      <c r="P1239" s="59" t="n">
        <v>45980.70722222222</v>
      </c>
      <c r="Q1239" s="60" t="n">
        <v>16.4</v>
      </c>
      <c r="R1239" s="60" t="n">
        <v>1.6688</v>
      </c>
      <c r="S1239" t="inlineStr">
        <is>
          <t>团队模拟数据（基于公开单线数据派生）</t>
        </is>
      </c>
      <c r="T1239" t="inlineStr">
        <is>
          <t>SIM-v2.2-20260807-20260804</t>
        </is>
      </c>
      <c r="U1239" t="inlineStr">
        <is>
          <t>https://zenodo.org/records/17855209</t>
        </is>
      </c>
      <c r="V1239" t="inlineStr">
        <is>
          <t>LINE-S02-PRE-20251119</t>
        </is>
      </c>
      <c r="W1239" t="inlineStr">
        <is>
          <t>已关联</t>
        </is>
      </c>
      <c r="X1239" t="inlineStr">
        <is>
          <t>按班次口径判断</t>
        </is>
      </c>
      <c r="Z1239" t="inlineStr">
        <is>
          <t>否</t>
        </is>
      </c>
    </row>
    <row r="1240">
      <c r="A1240" t="inlineStr">
        <is>
          <t>SIM-STOP-01239</t>
        </is>
      </c>
      <c r="B1240" t="inlineStr">
        <is>
          <t>STOP-PRE-00413</t>
        </is>
      </c>
      <c r="C1240" t="inlineStr">
        <is>
          <t>LINE-S03-PRE-20251119</t>
        </is>
      </c>
      <c r="D1240" t="inlineStr">
        <is>
          <t>SHIFT-PRE-20251119</t>
        </is>
      </c>
      <c r="E1240" t="inlineStr">
        <is>
          <t>LINE-S03</t>
        </is>
      </c>
      <c r="F1240" t="inlineStr">
        <is>
          <t>改善前</t>
        </is>
      </c>
      <c r="G1240" s="57" t="n">
        <v>45980</v>
      </c>
      <c r="H1240" t="inlineStr">
        <is>
          <t>音频模组系列</t>
        </is>
      </c>
      <c r="I1240" t="inlineStr">
        <is>
          <t>KK250</t>
        </is>
      </c>
      <c r="J1240" t="inlineStr">
        <is>
          <t>FAILURE</t>
        </is>
      </c>
      <c r="K1240" t="inlineStr">
        <is>
          <t>Unplanned</t>
        </is>
      </c>
      <c r="L1240" t="inlineStr">
        <is>
          <t>CUTTER</t>
        </is>
      </c>
      <c r="M1240" t="inlineStr">
        <is>
          <t>切割/分板工位</t>
        </is>
      </c>
      <c r="N1240" t="inlineStr">
        <is>
          <t>MECHANICAL FAILURE</t>
        </is>
      </c>
      <c r="O1240" s="59" t="n">
        <v>45980.70972222222</v>
      </c>
      <c r="P1240" s="59" t="n">
        <v>45980.71673611111</v>
      </c>
      <c r="Q1240" s="60" t="n">
        <v>10.1</v>
      </c>
      <c r="R1240" s="60" t="n">
        <v>1.029</v>
      </c>
      <c r="S1240" t="inlineStr">
        <is>
          <t>团队模拟数据（基于公开单线数据派生）</t>
        </is>
      </c>
      <c r="T1240" t="inlineStr">
        <is>
          <t>SIM-v2.2-20260807-20260804</t>
        </is>
      </c>
      <c r="U1240" t="inlineStr">
        <is>
          <t>https://zenodo.org/records/17855209</t>
        </is>
      </c>
      <c r="V1240" t="inlineStr">
        <is>
          <t>LINE-S03-PRE-20251119</t>
        </is>
      </c>
      <c r="W1240" t="inlineStr">
        <is>
          <t>已关联</t>
        </is>
      </c>
      <c r="X1240" t="inlineStr">
        <is>
          <t>按班次口径判断</t>
        </is>
      </c>
      <c r="Z1240" t="inlineStr">
        <is>
          <t>否</t>
        </is>
      </c>
    </row>
    <row r="1241">
      <c r="A1241" t="inlineStr">
        <is>
          <t>SIM-STOP-01240</t>
        </is>
      </c>
      <c r="B1241" t="inlineStr">
        <is>
          <t>STOP-PRE-00414</t>
        </is>
      </c>
      <c r="C1241" t="inlineStr">
        <is>
          <t>LINE-S01-PRE-20251119</t>
        </is>
      </c>
      <c r="D1241" t="inlineStr">
        <is>
          <t>SHIFT-PRE-20251119</t>
        </is>
      </c>
      <c r="E1241" t="inlineStr">
        <is>
          <t>LINE-S01</t>
        </is>
      </c>
      <c r="F1241" t="inlineStr">
        <is>
          <t>改善前</t>
        </is>
      </c>
      <c r="G1241" s="57" t="n">
        <v>45980</v>
      </c>
      <c r="H1241" t="inlineStr">
        <is>
          <t>智能终端系列</t>
        </is>
      </c>
      <c r="I1241" t="inlineStr">
        <is>
          <t>KK250</t>
        </is>
      </c>
      <c r="J1241" t="inlineStr">
        <is>
          <t>FAILURE</t>
        </is>
      </c>
      <c r="K1241" t="inlineStr">
        <is>
          <t>Unplanned</t>
        </is>
      </c>
      <c r="L1241" t="inlineStr">
        <is>
          <t>DRYER</t>
        </is>
      </c>
      <c r="M1241" t="inlineStr">
        <is>
          <t>烘干/固化工位</t>
        </is>
      </c>
      <c r="N1241" t="inlineStr">
        <is>
          <t>AUTOMATION FAILURE</t>
        </is>
      </c>
      <c r="O1241" s="59" t="n">
        <v>45980.71944444445</v>
      </c>
      <c r="P1241" s="59" t="n">
        <v>45980.72208333333</v>
      </c>
      <c r="Q1241" s="60" t="n">
        <v>3.8</v>
      </c>
      <c r="R1241" s="60" t="n">
        <v>0.8526</v>
      </c>
      <c r="S1241" t="inlineStr">
        <is>
          <t>团队模拟数据（基于公开单线数据派生）</t>
        </is>
      </c>
      <c r="T1241" t="inlineStr">
        <is>
          <t>SIM-v2.2-20260807-20260804</t>
        </is>
      </c>
      <c r="U1241" t="inlineStr">
        <is>
          <t>https://zenodo.org/records/17855209</t>
        </is>
      </c>
      <c r="V1241" t="inlineStr">
        <is>
          <t>LINE-S01-PRE-20251119</t>
        </is>
      </c>
      <c r="W1241" t="inlineStr">
        <is>
          <t>已关联</t>
        </is>
      </c>
      <c r="X1241" t="inlineStr">
        <is>
          <t>按班次口径判断</t>
        </is>
      </c>
      <c r="Z1241" t="inlineStr">
        <is>
          <t>否</t>
        </is>
      </c>
    </row>
    <row r="1242">
      <c r="A1242" t="inlineStr">
        <is>
          <t>SIM-STOP-01241</t>
        </is>
      </c>
      <c r="B1242" t="inlineStr">
        <is>
          <t>STOP-PRE-00414</t>
        </is>
      </c>
      <c r="C1242" t="inlineStr">
        <is>
          <t>LINE-S02-PRE-20251119</t>
        </is>
      </c>
      <c r="D1242" t="inlineStr">
        <is>
          <t>SHIFT-PRE-20251119</t>
        </is>
      </c>
      <c r="E1242" t="inlineStr">
        <is>
          <t>LINE-S02</t>
        </is>
      </c>
      <c r="F1242" t="inlineStr">
        <is>
          <t>改善前</t>
        </is>
      </c>
      <c r="G1242" s="57" t="n">
        <v>45980</v>
      </c>
      <c r="H1242" t="inlineStr">
        <is>
          <t>视觉设备系列</t>
        </is>
      </c>
      <c r="I1242" t="inlineStr">
        <is>
          <t>KK250</t>
        </is>
      </c>
      <c r="J1242" t="inlineStr">
        <is>
          <t>FAILURE</t>
        </is>
      </c>
      <c r="K1242" t="inlineStr">
        <is>
          <t>Unplanned</t>
        </is>
      </c>
      <c r="L1242" t="inlineStr">
        <is>
          <t>DRYER</t>
        </is>
      </c>
      <c r="M1242" t="inlineStr">
        <is>
          <t>烘干/固化工位</t>
        </is>
      </c>
      <c r="N1242" t="inlineStr">
        <is>
          <t>AUTOMATION FAILURE</t>
        </is>
      </c>
      <c r="O1242" s="59" t="n">
        <v>45980.73333333333</v>
      </c>
      <c r="P1242" s="59" t="n">
        <v>45980.73763888889</v>
      </c>
      <c r="Q1242" s="60" t="n">
        <v>6.2</v>
      </c>
      <c r="R1242" s="60" t="n">
        <v>1.3875</v>
      </c>
      <c r="S1242" t="inlineStr">
        <is>
          <t>团队模拟数据（基于公开单线数据派生）</t>
        </is>
      </c>
      <c r="T1242" t="inlineStr">
        <is>
          <t>SIM-v2.2-20260807-20260804</t>
        </is>
      </c>
      <c r="U1242" t="inlineStr">
        <is>
          <t>https://zenodo.org/records/17855209</t>
        </is>
      </c>
      <c r="V1242" t="inlineStr">
        <is>
          <t>LINE-S02-PRE-20251119</t>
        </is>
      </c>
      <c r="W1242" t="inlineStr">
        <is>
          <t>已关联</t>
        </is>
      </c>
      <c r="X1242" t="inlineStr">
        <is>
          <t>按班次口径判断</t>
        </is>
      </c>
      <c r="Z1242" t="inlineStr">
        <is>
          <t>否</t>
        </is>
      </c>
    </row>
    <row r="1243">
      <c r="A1243" t="inlineStr">
        <is>
          <t>SIM-STOP-01242</t>
        </is>
      </c>
      <c r="B1243" t="inlineStr">
        <is>
          <t>STOP-PRE-00414</t>
        </is>
      </c>
      <c r="C1243" t="inlineStr">
        <is>
          <t>LINE-S03-PRE-20251119</t>
        </is>
      </c>
      <c r="D1243" t="inlineStr">
        <is>
          <t>SHIFT-PRE-20251119</t>
        </is>
      </c>
      <c r="E1243" t="inlineStr">
        <is>
          <t>LINE-S03</t>
        </is>
      </c>
      <c r="F1243" t="inlineStr">
        <is>
          <t>改善前</t>
        </is>
      </c>
      <c r="G1243" s="57" t="n">
        <v>45980</v>
      </c>
      <c r="H1243" t="inlineStr">
        <is>
          <t>音频模组系列</t>
        </is>
      </c>
      <c r="I1243" t="inlineStr">
        <is>
          <t>KK250</t>
        </is>
      </c>
      <c r="J1243" t="inlineStr">
        <is>
          <t>FAILURE</t>
        </is>
      </c>
      <c r="K1243" t="inlineStr">
        <is>
          <t>Unplanned</t>
        </is>
      </c>
      <c r="L1243" t="inlineStr">
        <is>
          <t>DRYER</t>
        </is>
      </c>
      <c r="M1243" t="inlineStr">
        <is>
          <t>烘干/固化工位</t>
        </is>
      </c>
      <c r="N1243" t="inlineStr">
        <is>
          <t>AUTOMATION FAILURE</t>
        </is>
      </c>
      <c r="O1243" s="59" t="n">
        <v>45980.74722222222</v>
      </c>
      <c r="P1243" s="59" t="n">
        <v>45980.75020833333</v>
      </c>
      <c r="Q1243" s="60" t="n">
        <v>4.3</v>
      </c>
      <c r="R1243" s="60" t="n">
        <v>0.9637</v>
      </c>
      <c r="S1243" t="inlineStr">
        <is>
          <t>团队模拟数据（基于公开单线数据派生）</t>
        </is>
      </c>
      <c r="T1243" t="inlineStr">
        <is>
          <t>SIM-v2.2-20260807-20260804</t>
        </is>
      </c>
      <c r="U1243" t="inlineStr">
        <is>
          <t>https://zenodo.org/records/17855209</t>
        </is>
      </c>
      <c r="V1243" t="inlineStr">
        <is>
          <t>LINE-S03-PRE-20251119</t>
        </is>
      </c>
      <c r="W1243" t="inlineStr">
        <is>
          <t>已关联</t>
        </is>
      </c>
      <c r="X1243" t="inlineStr">
        <is>
          <t>按班次口径判断</t>
        </is>
      </c>
      <c r="Z1243" t="inlineStr">
        <is>
          <t>否</t>
        </is>
      </c>
    </row>
    <row r="1244">
      <c r="A1244" t="inlineStr">
        <is>
          <t>SIM-STOP-01243</t>
        </is>
      </c>
      <c r="B1244" t="inlineStr">
        <is>
          <t>STOP-PRE-00415</t>
        </is>
      </c>
      <c r="C1244" t="inlineStr">
        <is>
          <t>LINE-S01-PRE-20251119</t>
        </is>
      </c>
      <c r="D1244" t="inlineStr">
        <is>
          <t>SHIFT-PRE-20251119</t>
        </is>
      </c>
      <c r="E1244" t="inlineStr">
        <is>
          <t>LINE-S01</t>
        </is>
      </c>
      <c r="F1244" t="inlineStr">
        <is>
          <t>改善前</t>
        </is>
      </c>
      <c r="G1244" s="57" t="n">
        <v>45980</v>
      </c>
      <c r="H1244" t="inlineStr">
        <is>
          <t>智能终端系列</t>
        </is>
      </c>
      <c r="I1244" t="inlineStr">
        <is>
          <t>KK250</t>
        </is>
      </c>
      <c r="J1244" t="inlineStr">
        <is>
          <t>FAILURE</t>
        </is>
      </c>
      <c r="K1244" t="inlineStr">
        <is>
          <t>Unplanned</t>
        </is>
      </c>
      <c r="L1244" t="inlineStr">
        <is>
          <t>LINE 52</t>
        </is>
      </c>
      <c r="M1244" t="inlineStr">
        <is>
          <t>其他工位</t>
        </is>
      </c>
      <c r="N1244" t="inlineStr">
        <is>
          <t>AUTOMATION FAILURE</t>
        </is>
      </c>
      <c r="O1244" s="59" t="n">
        <v>45980.75277777778</v>
      </c>
      <c r="P1244" s="59" t="n">
        <v>45980.75743055555</v>
      </c>
      <c r="Q1244" s="60" t="n">
        <v>6.7</v>
      </c>
      <c r="R1244" s="60" t="n">
        <v>0.8869</v>
      </c>
      <c r="S1244" t="inlineStr">
        <is>
          <t>团队模拟数据（基于公开单线数据派生）</t>
        </is>
      </c>
      <c r="T1244" t="inlineStr">
        <is>
          <t>SIM-v2.2-20260807-20260804</t>
        </is>
      </c>
      <c r="U1244" t="inlineStr">
        <is>
          <t>https://zenodo.org/records/17855209</t>
        </is>
      </c>
      <c r="V1244" t="inlineStr">
        <is>
          <t>LINE-S01-PRE-20251119</t>
        </is>
      </c>
      <c r="W1244" t="inlineStr">
        <is>
          <t>已关联</t>
        </is>
      </c>
      <c r="X1244" t="inlineStr">
        <is>
          <t>按班次口径判断</t>
        </is>
      </c>
      <c r="Z1244" t="inlineStr">
        <is>
          <t>否</t>
        </is>
      </c>
    </row>
    <row r="1245">
      <c r="A1245" t="inlineStr">
        <is>
          <t>SIM-STOP-01244</t>
        </is>
      </c>
      <c r="B1245" t="inlineStr">
        <is>
          <t>STOP-PRE-00415</t>
        </is>
      </c>
      <c r="C1245" t="inlineStr">
        <is>
          <t>LINE-S02-PRE-20251119</t>
        </is>
      </c>
      <c r="D1245" t="inlineStr">
        <is>
          <t>SHIFT-PRE-20251119</t>
        </is>
      </c>
      <c r="E1245" t="inlineStr">
        <is>
          <t>LINE-S02</t>
        </is>
      </c>
      <c r="F1245" t="inlineStr">
        <is>
          <t>改善前</t>
        </is>
      </c>
      <c r="G1245" s="57" t="n">
        <v>45980</v>
      </c>
      <c r="H1245" t="inlineStr">
        <is>
          <t>视觉设备系列</t>
        </is>
      </c>
      <c r="I1245" t="inlineStr">
        <is>
          <t>KK250</t>
        </is>
      </c>
      <c r="J1245" t="inlineStr">
        <is>
          <t>FAILURE</t>
        </is>
      </c>
      <c r="K1245" t="inlineStr">
        <is>
          <t>Unplanned</t>
        </is>
      </c>
      <c r="L1245" t="inlineStr">
        <is>
          <t>LINE 52</t>
        </is>
      </c>
      <c r="M1245" t="inlineStr">
        <is>
          <t>其他工位</t>
        </is>
      </c>
      <c r="N1245" t="inlineStr">
        <is>
          <t>AUTOMATION FAILURE</t>
        </is>
      </c>
      <c r="O1245" s="59" t="n">
        <v>45980.76666666667</v>
      </c>
      <c r="P1245" s="59" t="n">
        <v>45980.77340277778</v>
      </c>
      <c r="Q1245" s="60" t="n">
        <v>9.699999999999999</v>
      </c>
      <c r="R1245" s="60" t="n">
        <v>1.2975</v>
      </c>
      <c r="S1245" t="inlineStr">
        <is>
          <t>团队模拟数据（基于公开单线数据派生）</t>
        </is>
      </c>
      <c r="T1245" t="inlineStr">
        <is>
          <t>SIM-v2.2-20260807-20260804</t>
        </is>
      </c>
      <c r="U1245" t="inlineStr">
        <is>
          <t>https://zenodo.org/records/17855209</t>
        </is>
      </c>
      <c r="V1245" t="inlineStr">
        <is>
          <t>LINE-S02-PRE-20251119</t>
        </is>
      </c>
      <c r="W1245" t="inlineStr">
        <is>
          <t>已关联</t>
        </is>
      </c>
      <c r="X1245" t="inlineStr">
        <is>
          <t>按班次口径判断</t>
        </is>
      </c>
      <c r="Z1245" t="inlineStr">
        <is>
          <t>否</t>
        </is>
      </c>
    </row>
    <row r="1246">
      <c r="A1246" t="inlineStr">
        <is>
          <t>SIM-STOP-01245</t>
        </is>
      </c>
      <c r="B1246" t="inlineStr">
        <is>
          <t>STOP-PRE-00415</t>
        </is>
      </c>
      <c r="C1246" t="inlineStr">
        <is>
          <t>LINE-S03-PRE-20251119</t>
        </is>
      </c>
      <c r="D1246" t="inlineStr">
        <is>
          <t>SHIFT-PRE-20251119</t>
        </is>
      </c>
      <c r="E1246" t="inlineStr">
        <is>
          <t>LINE-S03</t>
        </is>
      </c>
      <c r="F1246" t="inlineStr">
        <is>
          <t>改善前</t>
        </is>
      </c>
      <c r="G1246" s="57" t="n">
        <v>45980</v>
      </c>
      <c r="H1246" t="inlineStr">
        <is>
          <t>音频模组系列</t>
        </is>
      </c>
      <c r="I1246" t="inlineStr">
        <is>
          <t>KK250</t>
        </is>
      </c>
      <c r="J1246" t="inlineStr">
        <is>
          <t>FAILURE</t>
        </is>
      </c>
      <c r="K1246" t="inlineStr">
        <is>
          <t>Unplanned</t>
        </is>
      </c>
      <c r="L1246" t="inlineStr">
        <is>
          <t>LINE 52</t>
        </is>
      </c>
      <c r="M1246" t="inlineStr">
        <is>
          <t>其他工位</t>
        </is>
      </c>
      <c r="N1246" t="inlineStr">
        <is>
          <t>AUTOMATION FAILURE</t>
        </is>
      </c>
      <c r="O1246" s="59" t="n">
        <v>45980.78055555555</v>
      </c>
      <c r="P1246" s="59" t="n">
        <v>45980.78576388889</v>
      </c>
      <c r="Q1246" s="60" t="n">
        <v>7.5</v>
      </c>
      <c r="R1246" s="60" t="n">
        <v>1.0018</v>
      </c>
      <c r="S1246" t="inlineStr">
        <is>
          <t>团队模拟数据（基于公开单线数据派生）</t>
        </is>
      </c>
      <c r="T1246" t="inlineStr">
        <is>
          <t>SIM-v2.2-20260807-20260804</t>
        </is>
      </c>
      <c r="U1246" t="inlineStr">
        <is>
          <t>https://zenodo.org/records/17855209</t>
        </is>
      </c>
      <c r="V1246" t="inlineStr">
        <is>
          <t>LINE-S03-PRE-20251119</t>
        </is>
      </c>
      <c r="W1246" t="inlineStr">
        <is>
          <t>已关联</t>
        </is>
      </c>
      <c r="X1246" t="inlineStr">
        <is>
          <t>按班次口径判断</t>
        </is>
      </c>
      <c r="Z1246" t="inlineStr">
        <is>
          <t>否</t>
        </is>
      </c>
    </row>
    <row r="1247">
      <c r="A1247" t="inlineStr">
        <is>
          <t>SIM-STOP-01246</t>
        </is>
      </c>
      <c r="B1247" t="inlineStr">
        <is>
          <t>STOP-PRE-00416</t>
        </is>
      </c>
      <c r="C1247" t="inlineStr">
        <is>
          <t>LINE-S01-PRE-20251119</t>
        </is>
      </c>
      <c r="D1247" t="inlineStr">
        <is>
          <t>SHIFT-PRE-20251119</t>
        </is>
      </c>
      <c r="E1247" t="inlineStr">
        <is>
          <t>LINE-S01</t>
        </is>
      </c>
      <c r="F1247" t="inlineStr">
        <is>
          <t>改善前</t>
        </is>
      </c>
      <c r="G1247" s="57" t="n">
        <v>45980</v>
      </c>
      <c r="H1247" t="inlineStr">
        <is>
          <t>智能终端系列</t>
        </is>
      </c>
      <c r="I1247" t="inlineStr">
        <is>
          <t>KK250</t>
        </is>
      </c>
      <c r="J1247" t="inlineStr">
        <is>
          <t>MATERIALS</t>
        </is>
      </c>
      <c r="K1247" t="inlineStr">
        <is>
          <t>Unplanned</t>
        </is>
      </c>
      <c r="L1247" t="inlineStr">
        <is>
          <t>HACKING STATION</t>
        </is>
      </c>
      <c r="M1247" t="inlineStr">
        <is>
          <t>上下料工位</t>
        </is>
      </c>
      <c r="N1247" t="inlineStr">
        <is>
          <t>MANUAL BRICK HANDLING</t>
        </is>
      </c>
      <c r="O1247" s="59" t="n">
        <v>45980.76736111111</v>
      </c>
      <c r="P1247" s="59" t="n">
        <v>45980.77048611111</v>
      </c>
      <c r="Q1247" s="60" t="n">
        <v>4.5</v>
      </c>
      <c r="R1247" s="60" t="n">
        <v>0.9212</v>
      </c>
      <c r="S1247" t="inlineStr">
        <is>
          <t>团队模拟数据（基于公开单线数据派生）</t>
        </is>
      </c>
      <c r="T1247" t="inlineStr">
        <is>
          <t>SIM-v2.2-20260807-20260804</t>
        </is>
      </c>
      <c r="U1247" t="inlineStr">
        <is>
          <t>https://zenodo.org/records/17855209</t>
        </is>
      </c>
      <c r="V1247" t="inlineStr">
        <is>
          <t>LINE-S01-PRE-20251119</t>
        </is>
      </c>
      <c r="W1247" t="inlineStr">
        <is>
          <t>已关联</t>
        </is>
      </c>
      <c r="X1247" t="inlineStr">
        <is>
          <t>按班次口径判断</t>
        </is>
      </c>
      <c r="Z1247" t="inlineStr">
        <is>
          <t>否</t>
        </is>
      </c>
    </row>
    <row r="1248">
      <c r="A1248" t="inlineStr">
        <is>
          <t>SIM-STOP-01247</t>
        </is>
      </c>
      <c r="B1248" t="inlineStr">
        <is>
          <t>STOP-PRE-00416</t>
        </is>
      </c>
      <c r="C1248" t="inlineStr">
        <is>
          <t>LINE-S02-PRE-20251119</t>
        </is>
      </c>
      <c r="D1248" t="inlineStr">
        <is>
          <t>SHIFT-PRE-20251119</t>
        </is>
      </c>
      <c r="E1248" t="inlineStr">
        <is>
          <t>LINE-S02</t>
        </is>
      </c>
      <c r="F1248" t="inlineStr">
        <is>
          <t>改善前</t>
        </is>
      </c>
      <c r="G1248" s="57" t="n">
        <v>45980</v>
      </c>
      <c r="H1248" t="inlineStr">
        <is>
          <t>视觉设备系列</t>
        </is>
      </c>
      <c r="I1248" t="inlineStr">
        <is>
          <t>KK250</t>
        </is>
      </c>
      <c r="J1248" t="inlineStr">
        <is>
          <t>MATERIALS</t>
        </is>
      </c>
      <c r="K1248" t="inlineStr">
        <is>
          <t>Unplanned</t>
        </is>
      </c>
      <c r="L1248" t="inlineStr">
        <is>
          <t>HACKING STATION</t>
        </is>
      </c>
      <c r="M1248" t="inlineStr">
        <is>
          <t>上下料工位</t>
        </is>
      </c>
      <c r="N1248" t="inlineStr">
        <is>
          <t>MANUAL BRICK HANDLING</t>
        </is>
      </c>
      <c r="O1248" s="59" t="n">
        <v>45980.78125</v>
      </c>
      <c r="P1248" s="59" t="n">
        <v>45980.78583333334</v>
      </c>
      <c r="Q1248" s="60" t="n">
        <v>6.6</v>
      </c>
      <c r="R1248" s="60" t="n">
        <v>1.35</v>
      </c>
      <c r="S1248" t="inlineStr">
        <is>
          <t>团队模拟数据（基于公开单线数据派生）</t>
        </is>
      </c>
      <c r="T1248" t="inlineStr">
        <is>
          <t>SIM-v2.2-20260807-20260804</t>
        </is>
      </c>
      <c r="U1248" t="inlineStr">
        <is>
          <t>https://zenodo.org/records/17855209</t>
        </is>
      </c>
      <c r="V1248" t="inlineStr">
        <is>
          <t>LINE-S02-PRE-20251119</t>
        </is>
      </c>
      <c r="W1248" t="inlineStr">
        <is>
          <t>已关联</t>
        </is>
      </c>
      <c r="X1248" t="inlineStr">
        <is>
          <t>按班次口径判断</t>
        </is>
      </c>
      <c r="Z1248" t="inlineStr">
        <is>
          <t>否</t>
        </is>
      </c>
    </row>
    <row r="1249">
      <c r="A1249" t="inlineStr">
        <is>
          <t>SIM-STOP-01248</t>
        </is>
      </c>
      <c r="B1249" t="inlineStr">
        <is>
          <t>STOP-PRE-00416</t>
        </is>
      </c>
      <c r="C1249" t="inlineStr">
        <is>
          <t>LINE-S03-PRE-20251119</t>
        </is>
      </c>
      <c r="D1249" t="inlineStr">
        <is>
          <t>SHIFT-PRE-20251119</t>
        </is>
      </c>
      <c r="E1249" t="inlineStr">
        <is>
          <t>LINE-S03</t>
        </is>
      </c>
      <c r="F1249" t="inlineStr">
        <is>
          <t>改善前</t>
        </is>
      </c>
      <c r="G1249" s="57" t="n">
        <v>45980</v>
      </c>
      <c r="H1249" t="inlineStr">
        <is>
          <t>音频模组系列</t>
        </is>
      </c>
      <c r="I1249" t="inlineStr">
        <is>
          <t>KK250</t>
        </is>
      </c>
      <c r="J1249" t="inlineStr">
        <is>
          <t>MATERIALS</t>
        </is>
      </c>
      <c r="K1249" t="inlineStr">
        <is>
          <t>Unplanned</t>
        </is>
      </c>
      <c r="L1249" t="inlineStr">
        <is>
          <t>HACKING STATION</t>
        </is>
      </c>
      <c r="M1249" t="inlineStr">
        <is>
          <t>上下料工位</t>
        </is>
      </c>
      <c r="N1249" t="inlineStr">
        <is>
          <t>MANUAL BRICK HANDLING</t>
        </is>
      </c>
      <c r="O1249" s="59" t="n">
        <v>45980.79513888889</v>
      </c>
      <c r="P1249" s="59" t="n">
        <v>45980.79875</v>
      </c>
      <c r="Q1249" s="60" t="n">
        <v>5.2</v>
      </c>
      <c r="R1249" s="60" t="n">
        <v>1.0675</v>
      </c>
      <c r="S1249" t="inlineStr">
        <is>
          <t>团队模拟数据（基于公开单线数据派生）</t>
        </is>
      </c>
      <c r="T1249" t="inlineStr">
        <is>
          <t>SIM-v2.2-20260807-20260804</t>
        </is>
      </c>
      <c r="U1249" t="inlineStr">
        <is>
          <t>https://zenodo.org/records/17855209</t>
        </is>
      </c>
      <c r="V1249" t="inlineStr">
        <is>
          <t>LINE-S03-PRE-20251119</t>
        </is>
      </c>
      <c r="W1249" t="inlineStr">
        <is>
          <t>已关联</t>
        </is>
      </c>
      <c r="X1249" t="inlineStr">
        <is>
          <t>按班次口径判断</t>
        </is>
      </c>
      <c r="Z1249" t="inlineStr">
        <is>
          <t>否</t>
        </is>
      </c>
    </row>
    <row r="1250">
      <c r="A1250" t="inlineStr">
        <is>
          <t>SIM-STOP-01249</t>
        </is>
      </c>
      <c r="B1250" t="inlineStr">
        <is>
          <t>STOP-PRE-00417</t>
        </is>
      </c>
      <c r="C1250" t="inlineStr">
        <is>
          <t>LINE-S01-PRE-20251119</t>
        </is>
      </c>
      <c r="D1250" t="inlineStr">
        <is>
          <t>SHIFT-PRE-20251119</t>
        </is>
      </c>
      <c r="E1250" t="inlineStr">
        <is>
          <t>LINE-S01</t>
        </is>
      </c>
      <c r="F1250" t="inlineStr">
        <is>
          <t>改善前</t>
        </is>
      </c>
      <c r="G1250" s="57" t="n">
        <v>45980</v>
      </c>
      <c r="H1250" t="inlineStr">
        <is>
          <t>智能终端系列</t>
        </is>
      </c>
      <c r="I1250" t="inlineStr">
        <is>
          <t>KK250</t>
        </is>
      </c>
      <c r="J1250" t="inlineStr">
        <is>
          <t>FAILURE</t>
        </is>
      </c>
      <c r="K1250" t="inlineStr">
        <is>
          <t>Unplanned</t>
        </is>
      </c>
      <c r="L1250" t="inlineStr">
        <is>
          <t>CUTTER</t>
        </is>
      </c>
      <c r="M1250" t="inlineStr">
        <is>
          <t>切割/分板工位</t>
        </is>
      </c>
      <c r="N1250" t="inlineStr">
        <is>
          <t>MECHANICAL FAILURE</t>
        </is>
      </c>
      <c r="O1250" s="59" t="n">
        <v>45980.77152777778</v>
      </c>
      <c r="P1250" s="59" t="n">
        <v>45980.77444444445</v>
      </c>
      <c r="Q1250" s="60" t="n">
        <v>4.2</v>
      </c>
      <c r="R1250" s="60" t="n">
        <v>0.8624000000000001</v>
      </c>
      <c r="S1250" t="inlineStr">
        <is>
          <t>团队模拟数据（基于公开单线数据派生）</t>
        </is>
      </c>
      <c r="T1250" t="inlineStr">
        <is>
          <t>SIM-v2.2-20260807-20260804</t>
        </is>
      </c>
      <c r="U1250" t="inlineStr">
        <is>
          <t>https://zenodo.org/records/17855209</t>
        </is>
      </c>
      <c r="V1250" t="inlineStr">
        <is>
          <t>LINE-S01-PRE-20251119</t>
        </is>
      </c>
      <c r="W1250" t="inlineStr">
        <is>
          <t>已关联</t>
        </is>
      </c>
      <c r="X1250" t="inlineStr">
        <is>
          <t>按班次口径判断</t>
        </is>
      </c>
      <c r="Z1250" t="inlineStr">
        <is>
          <t>否</t>
        </is>
      </c>
    </row>
    <row r="1251">
      <c r="A1251" t="inlineStr">
        <is>
          <t>SIM-STOP-01250</t>
        </is>
      </c>
      <c r="B1251" t="inlineStr">
        <is>
          <t>STOP-PRE-00417</t>
        </is>
      </c>
      <c r="C1251" t="inlineStr">
        <is>
          <t>LINE-S02-PRE-20251119</t>
        </is>
      </c>
      <c r="D1251" t="inlineStr">
        <is>
          <t>SHIFT-PRE-20251119</t>
        </is>
      </c>
      <c r="E1251" t="inlineStr">
        <is>
          <t>LINE-S02</t>
        </is>
      </c>
      <c r="F1251" t="inlineStr">
        <is>
          <t>改善前</t>
        </is>
      </c>
      <c r="G1251" s="57" t="n">
        <v>45980</v>
      </c>
      <c r="H1251" t="inlineStr">
        <is>
          <t>视觉设备系列</t>
        </is>
      </c>
      <c r="I1251" t="inlineStr">
        <is>
          <t>KK250</t>
        </is>
      </c>
      <c r="J1251" t="inlineStr">
        <is>
          <t>FAILURE</t>
        </is>
      </c>
      <c r="K1251" t="inlineStr">
        <is>
          <t>Unplanned</t>
        </is>
      </c>
      <c r="L1251" t="inlineStr">
        <is>
          <t>CUTTER</t>
        </is>
      </c>
      <c r="M1251" t="inlineStr">
        <is>
          <t>切割/分板工位</t>
        </is>
      </c>
      <c r="N1251" t="inlineStr">
        <is>
          <t>MECHANICAL FAILURE</t>
        </is>
      </c>
      <c r="O1251" s="59" t="n">
        <v>45980.78541666667</v>
      </c>
      <c r="P1251" s="59" t="n">
        <v>45980.79138888889</v>
      </c>
      <c r="Q1251" s="60" t="n">
        <v>8.6</v>
      </c>
      <c r="R1251" s="60" t="n">
        <v>1.7531</v>
      </c>
      <c r="S1251" t="inlineStr">
        <is>
          <t>团队模拟数据（基于公开单线数据派生）</t>
        </is>
      </c>
      <c r="T1251" t="inlineStr">
        <is>
          <t>SIM-v2.2-20260807-20260804</t>
        </is>
      </c>
      <c r="U1251" t="inlineStr">
        <is>
          <t>https://zenodo.org/records/17855209</t>
        </is>
      </c>
      <c r="V1251" t="inlineStr">
        <is>
          <t>LINE-S02-PRE-20251119</t>
        </is>
      </c>
      <c r="W1251" t="inlineStr">
        <is>
          <t>已关联</t>
        </is>
      </c>
      <c r="X1251" t="inlineStr">
        <is>
          <t>按班次口径判断</t>
        </is>
      </c>
      <c r="Z1251" t="inlineStr">
        <is>
          <t>否</t>
        </is>
      </c>
    </row>
    <row r="1252">
      <c r="A1252" t="inlineStr">
        <is>
          <t>SIM-STOP-01251</t>
        </is>
      </c>
      <c r="B1252" t="inlineStr">
        <is>
          <t>STOP-PRE-00417</t>
        </is>
      </c>
      <c r="C1252" t="inlineStr">
        <is>
          <t>LINE-S03-PRE-20251119</t>
        </is>
      </c>
      <c r="D1252" t="inlineStr">
        <is>
          <t>SHIFT-PRE-20251119</t>
        </is>
      </c>
      <c r="E1252" t="inlineStr">
        <is>
          <t>LINE-S03</t>
        </is>
      </c>
      <c r="F1252" t="inlineStr">
        <is>
          <t>改善前</t>
        </is>
      </c>
      <c r="G1252" s="57" t="n">
        <v>45980</v>
      </c>
      <c r="H1252" t="inlineStr">
        <is>
          <t>音频模组系列</t>
        </is>
      </c>
      <c r="I1252" t="inlineStr">
        <is>
          <t>KK250</t>
        </is>
      </c>
      <c r="J1252" t="inlineStr">
        <is>
          <t>FAILURE</t>
        </is>
      </c>
      <c r="K1252" t="inlineStr">
        <is>
          <t>Unplanned</t>
        </is>
      </c>
      <c r="L1252" t="inlineStr">
        <is>
          <t>CUTTER</t>
        </is>
      </c>
      <c r="M1252" t="inlineStr">
        <is>
          <t>切割/分板工位</t>
        </is>
      </c>
      <c r="N1252" t="inlineStr">
        <is>
          <t>MECHANICAL FAILURE</t>
        </is>
      </c>
      <c r="O1252" s="59" t="n">
        <v>45980.79930555556</v>
      </c>
      <c r="P1252" s="59" t="n">
        <v>45980.80263888889</v>
      </c>
      <c r="Q1252" s="60" t="n">
        <v>4.8</v>
      </c>
      <c r="R1252" s="60" t="n">
        <v>0.9746</v>
      </c>
      <c r="S1252" t="inlineStr">
        <is>
          <t>团队模拟数据（基于公开单线数据派生）</t>
        </is>
      </c>
      <c r="T1252" t="inlineStr">
        <is>
          <t>SIM-v2.2-20260807-20260804</t>
        </is>
      </c>
      <c r="U1252" t="inlineStr">
        <is>
          <t>https://zenodo.org/records/17855209</t>
        </is>
      </c>
      <c r="V1252" t="inlineStr">
        <is>
          <t>LINE-S03-PRE-20251119</t>
        </is>
      </c>
      <c r="W1252" t="inlineStr">
        <is>
          <t>已关联</t>
        </is>
      </c>
      <c r="X1252" t="inlineStr">
        <is>
          <t>按班次口径判断</t>
        </is>
      </c>
      <c r="Z1252" t="inlineStr">
        <is>
          <t>否</t>
        </is>
      </c>
    </row>
    <row r="1253">
      <c r="A1253" t="inlineStr">
        <is>
          <t>SIM-STOP-01252</t>
        </is>
      </c>
      <c r="B1253" t="inlineStr">
        <is>
          <t>STOP-PRE-00418</t>
        </is>
      </c>
      <c r="C1253" t="inlineStr">
        <is>
          <t>LINE-S01-PRE-20251119</t>
        </is>
      </c>
      <c r="D1253" t="inlineStr">
        <is>
          <t>SHIFT-PRE-20251119</t>
        </is>
      </c>
      <c r="E1253" t="inlineStr">
        <is>
          <t>LINE-S01</t>
        </is>
      </c>
      <c r="F1253" t="inlineStr">
        <is>
          <t>改善前</t>
        </is>
      </c>
      <c r="G1253" s="57" t="n">
        <v>45980</v>
      </c>
      <c r="H1253" t="inlineStr">
        <is>
          <t>智能终端系列</t>
        </is>
      </c>
      <c r="I1253" t="inlineStr">
        <is>
          <t>KK250</t>
        </is>
      </c>
      <c r="J1253" t="inlineStr">
        <is>
          <t>FAILURE</t>
        </is>
      </c>
      <c r="K1253" t="inlineStr">
        <is>
          <t>Unplanned</t>
        </is>
      </c>
      <c r="L1253" t="inlineStr">
        <is>
          <t>CUTTER</t>
        </is>
      </c>
      <c r="M1253" t="inlineStr">
        <is>
          <t>切割/分板工位</t>
        </is>
      </c>
      <c r="N1253" t="inlineStr">
        <is>
          <t>MECHANICAL FAILURE</t>
        </is>
      </c>
      <c r="O1253" s="59" t="n">
        <v>45980.80069444444</v>
      </c>
      <c r="P1253" s="59" t="n">
        <v>45980.80347222222</v>
      </c>
      <c r="Q1253" s="60" t="n">
        <v>4</v>
      </c>
      <c r="R1253" s="60" t="n">
        <v>0.8967000000000001</v>
      </c>
      <c r="S1253" t="inlineStr">
        <is>
          <t>团队模拟数据（基于公开单线数据派生）</t>
        </is>
      </c>
      <c r="T1253" t="inlineStr">
        <is>
          <t>SIM-v2.2-20260807-20260804</t>
        </is>
      </c>
      <c r="U1253" t="inlineStr">
        <is>
          <t>https://zenodo.org/records/17855209</t>
        </is>
      </c>
      <c r="V1253" t="inlineStr">
        <is>
          <t>LINE-S01-PRE-20251119</t>
        </is>
      </c>
      <c r="W1253" t="inlineStr">
        <is>
          <t>已关联</t>
        </is>
      </c>
      <c r="X1253" t="inlineStr">
        <is>
          <t>按班次口径判断</t>
        </is>
      </c>
      <c r="Z1253" t="inlineStr">
        <is>
          <t>否</t>
        </is>
      </c>
    </row>
    <row r="1254">
      <c r="A1254" t="inlineStr">
        <is>
          <t>SIM-STOP-01253</t>
        </is>
      </c>
      <c r="B1254" t="inlineStr">
        <is>
          <t>STOP-PRE-00418</t>
        </is>
      </c>
      <c r="C1254" t="inlineStr">
        <is>
          <t>LINE-S02-PRE-20251119</t>
        </is>
      </c>
      <c r="D1254" t="inlineStr">
        <is>
          <t>SHIFT-PRE-20251119</t>
        </is>
      </c>
      <c r="E1254" t="inlineStr">
        <is>
          <t>LINE-S02</t>
        </is>
      </c>
      <c r="F1254" t="inlineStr">
        <is>
          <t>改善前</t>
        </is>
      </c>
      <c r="G1254" s="57" t="n">
        <v>45980</v>
      </c>
      <c r="H1254" t="inlineStr">
        <is>
          <t>视觉设备系列</t>
        </is>
      </c>
      <c r="I1254" t="inlineStr">
        <is>
          <t>KK250</t>
        </is>
      </c>
      <c r="J1254" t="inlineStr">
        <is>
          <t>FAILURE</t>
        </is>
      </c>
      <c r="K1254" t="inlineStr">
        <is>
          <t>Unplanned</t>
        </is>
      </c>
      <c r="L1254" t="inlineStr">
        <is>
          <t>CUTTER</t>
        </is>
      </c>
      <c r="M1254" t="inlineStr">
        <is>
          <t>切割/分板工位</t>
        </is>
      </c>
      <c r="N1254" t="inlineStr">
        <is>
          <t>MECHANICAL FAILURE</t>
        </is>
      </c>
      <c r="O1254" s="59" t="n">
        <v>45980.81458333333</v>
      </c>
      <c r="P1254" s="59" t="n">
        <v>45980.81972222222</v>
      </c>
      <c r="Q1254" s="60" t="n">
        <v>7.4</v>
      </c>
      <c r="R1254" s="60" t="n">
        <v>1.6406</v>
      </c>
      <c r="S1254" t="inlineStr">
        <is>
          <t>团队模拟数据（基于公开单线数据派生）</t>
        </is>
      </c>
      <c r="T1254" t="inlineStr">
        <is>
          <t>SIM-v2.2-20260807-20260804</t>
        </is>
      </c>
      <c r="U1254" t="inlineStr">
        <is>
          <t>https://zenodo.org/records/17855209</t>
        </is>
      </c>
      <c r="V1254" t="inlineStr">
        <is>
          <t>LINE-S02-PRE-20251119</t>
        </is>
      </c>
      <c r="W1254" t="inlineStr">
        <is>
          <t>已关联</t>
        </is>
      </c>
      <c r="X1254" t="inlineStr">
        <is>
          <t>按班次口径判断</t>
        </is>
      </c>
      <c r="Z1254" t="inlineStr">
        <is>
          <t>否</t>
        </is>
      </c>
    </row>
    <row r="1255">
      <c r="A1255" t="inlineStr">
        <is>
          <t>SIM-STOP-01254</t>
        </is>
      </c>
      <c r="B1255" t="inlineStr">
        <is>
          <t>STOP-PRE-00418</t>
        </is>
      </c>
      <c r="C1255" t="inlineStr">
        <is>
          <t>LINE-S03-PRE-20251119</t>
        </is>
      </c>
      <c r="D1255" t="inlineStr">
        <is>
          <t>SHIFT-PRE-20251119</t>
        </is>
      </c>
      <c r="E1255" t="inlineStr">
        <is>
          <t>LINE-S03</t>
        </is>
      </c>
      <c r="F1255" t="inlineStr">
        <is>
          <t>改善前</t>
        </is>
      </c>
      <c r="G1255" s="57" t="n">
        <v>45980</v>
      </c>
      <c r="H1255" t="inlineStr">
        <is>
          <t>音频模组系列</t>
        </is>
      </c>
      <c r="I1255" t="inlineStr">
        <is>
          <t>KK250</t>
        </is>
      </c>
      <c r="J1255" t="inlineStr">
        <is>
          <t>FAILURE</t>
        </is>
      </c>
      <c r="K1255" t="inlineStr">
        <is>
          <t>Unplanned</t>
        </is>
      </c>
      <c r="L1255" t="inlineStr">
        <is>
          <t>CUTTER</t>
        </is>
      </c>
      <c r="M1255" t="inlineStr">
        <is>
          <t>切割/分板工位</t>
        </is>
      </c>
      <c r="N1255" t="inlineStr">
        <is>
          <t>MECHANICAL FAILURE</t>
        </is>
      </c>
      <c r="O1255" s="59" t="n">
        <v>45980.82847222222</v>
      </c>
      <c r="P1255" s="59" t="n">
        <v>45980.83166666667</v>
      </c>
      <c r="Q1255" s="60" t="n">
        <v>4.6</v>
      </c>
      <c r="R1255" s="60" t="n">
        <v>1.0127</v>
      </c>
      <c r="S1255" t="inlineStr">
        <is>
          <t>团队模拟数据（基于公开单线数据派生）</t>
        </is>
      </c>
      <c r="T1255" t="inlineStr">
        <is>
          <t>SIM-v2.2-20260807-20260804</t>
        </is>
      </c>
      <c r="U1255" t="inlineStr">
        <is>
          <t>https://zenodo.org/records/17855209</t>
        </is>
      </c>
      <c r="V1255" t="inlineStr">
        <is>
          <t>LINE-S03-PRE-20251119</t>
        </is>
      </c>
      <c r="W1255" t="inlineStr">
        <is>
          <t>已关联</t>
        </is>
      </c>
      <c r="X1255" t="inlineStr">
        <is>
          <t>按班次口径判断</t>
        </is>
      </c>
      <c r="Z1255" t="inlineStr">
        <is>
          <t>否</t>
        </is>
      </c>
    </row>
    <row r="1256">
      <c r="A1256" t="inlineStr">
        <is>
          <t>SIM-STOP-01255</t>
        </is>
      </c>
      <c r="B1256" t="inlineStr">
        <is>
          <t>STOP-PRE-00419</t>
        </is>
      </c>
      <c r="C1256" t="inlineStr">
        <is>
          <t>LINE-S01-PRE-20251119</t>
        </is>
      </c>
      <c r="D1256" t="inlineStr">
        <is>
          <t>SHIFT-PRE-20251119</t>
        </is>
      </c>
      <c r="E1256" t="inlineStr">
        <is>
          <t>LINE-S01</t>
        </is>
      </c>
      <c r="F1256" t="inlineStr">
        <is>
          <t>改善前</t>
        </is>
      </c>
      <c r="G1256" s="57" t="n">
        <v>45980</v>
      </c>
      <c r="H1256" t="inlineStr">
        <is>
          <t>智能终端系列</t>
        </is>
      </c>
      <c r="I1256" t="inlineStr">
        <is>
          <t>KK250</t>
        </is>
      </c>
      <c r="J1256" t="inlineStr">
        <is>
          <t>OPERATIONAL</t>
        </is>
      </c>
      <c r="K1256" t="inlineStr">
        <is>
          <t>Planned - Included in OEE</t>
        </is>
      </c>
      <c r="L1256" t="inlineStr">
        <is>
          <t>EXTRUDER PRESS</t>
        </is>
      </c>
      <c r="M1256" t="inlineStr">
        <is>
          <t>主加工工位</t>
        </is>
      </c>
      <c r="N1256" t="inlineStr">
        <is>
          <t>CLEANING</t>
        </is>
      </c>
      <c r="O1256" s="59" t="n">
        <v>45980.81597222222</v>
      </c>
      <c r="P1256" s="59" t="n">
        <v>45980.84131944444</v>
      </c>
      <c r="Q1256" s="60" t="n">
        <v>36.5</v>
      </c>
      <c r="R1256" s="60" t="n">
        <v>0.9124</v>
      </c>
      <c r="S1256" t="inlineStr">
        <is>
          <t>团队模拟数据（基于公开单线数据派生）</t>
        </is>
      </c>
      <c r="T1256" t="inlineStr">
        <is>
          <t>SIM-v2.2-20260807-20260804</t>
        </is>
      </c>
      <c r="U1256" t="inlineStr">
        <is>
          <t>https://zenodo.org/records/17855209</t>
        </is>
      </c>
      <c r="V1256" t="inlineStr">
        <is>
          <t>LINE-S01-PRE-20251119</t>
        </is>
      </c>
      <c r="W1256" t="inlineStr">
        <is>
          <t>已关联</t>
        </is>
      </c>
      <c r="X1256" t="inlineStr">
        <is>
          <t>按班次口径判断</t>
        </is>
      </c>
      <c r="Z1256" t="inlineStr">
        <is>
          <t>否</t>
        </is>
      </c>
    </row>
    <row r="1257">
      <c r="A1257" t="inlineStr">
        <is>
          <t>SIM-STOP-01256</t>
        </is>
      </c>
      <c r="B1257" t="inlineStr">
        <is>
          <t>STOP-PRE-00419</t>
        </is>
      </c>
      <c r="C1257" t="inlineStr">
        <is>
          <t>LINE-S02-PRE-20251119</t>
        </is>
      </c>
      <c r="D1257" t="inlineStr">
        <is>
          <t>SHIFT-PRE-20251119</t>
        </is>
      </c>
      <c r="E1257" t="inlineStr">
        <is>
          <t>LINE-S02</t>
        </is>
      </c>
      <c r="F1257" t="inlineStr">
        <is>
          <t>改善前</t>
        </is>
      </c>
      <c r="G1257" s="57" t="n">
        <v>45980</v>
      </c>
      <c r="H1257" t="inlineStr">
        <is>
          <t>视觉设备系列</t>
        </is>
      </c>
      <c r="I1257" t="inlineStr">
        <is>
          <t>KK250</t>
        </is>
      </c>
      <c r="J1257" t="inlineStr">
        <is>
          <t>OPERATIONAL</t>
        </is>
      </c>
      <c r="K1257" t="inlineStr">
        <is>
          <t>Planned - Included in OEE</t>
        </is>
      </c>
      <c r="L1257" t="inlineStr">
        <is>
          <t>EXTRUDER PRESS</t>
        </is>
      </c>
      <c r="M1257" t="inlineStr">
        <is>
          <t>主加工工位</t>
        </is>
      </c>
      <c r="N1257" t="inlineStr">
        <is>
          <t>CLEANING</t>
        </is>
      </c>
      <c r="O1257" s="59" t="n">
        <v>45980.82986111111</v>
      </c>
      <c r="P1257" s="59" t="n">
        <v>45980.85854166667</v>
      </c>
      <c r="Q1257" s="60" t="n">
        <v>41.3</v>
      </c>
      <c r="R1257" s="60" t="n">
        <v>1.0313</v>
      </c>
      <c r="S1257" t="inlineStr">
        <is>
          <t>团队模拟数据（基于公开单线数据派生）</t>
        </is>
      </c>
      <c r="T1257" t="inlineStr">
        <is>
          <t>SIM-v2.2-20260807-20260804</t>
        </is>
      </c>
      <c r="U1257" t="inlineStr">
        <is>
          <t>https://zenodo.org/records/17855209</t>
        </is>
      </c>
      <c r="V1257" t="inlineStr">
        <is>
          <t>LINE-S02-PRE-20251119</t>
        </is>
      </c>
      <c r="W1257" t="inlineStr">
        <is>
          <t>已关联</t>
        </is>
      </c>
      <c r="X1257" t="inlineStr">
        <is>
          <t>按班次口径判断</t>
        </is>
      </c>
      <c r="Z1257" t="inlineStr">
        <is>
          <t>否</t>
        </is>
      </c>
    </row>
    <row r="1258">
      <c r="A1258" t="inlineStr">
        <is>
          <t>SIM-STOP-01257</t>
        </is>
      </c>
      <c r="B1258" t="inlineStr">
        <is>
          <t>STOP-PRE-00419</t>
        </is>
      </c>
      <c r="C1258" t="inlineStr">
        <is>
          <t>LINE-S03-PRE-20251119</t>
        </is>
      </c>
      <c r="D1258" t="inlineStr">
        <is>
          <t>SHIFT-PRE-20251119</t>
        </is>
      </c>
      <c r="E1258" t="inlineStr">
        <is>
          <t>LINE-S03</t>
        </is>
      </c>
      <c r="F1258" t="inlineStr">
        <is>
          <t>改善前</t>
        </is>
      </c>
      <c r="G1258" s="57" t="n">
        <v>45980</v>
      </c>
      <c r="H1258" t="inlineStr">
        <is>
          <t>音频模组系列</t>
        </is>
      </c>
      <c r="I1258" t="inlineStr">
        <is>
          <t>KK250</t>
        </is>
      </c>
      <c r="J1258" t="inlineStr">
        <is>
          <t>OPERATIONAL</t>
        </is>
      </c>
      <c r="K1258" t="inlineStr">
        <is>
          <t>Planned - Included in OEE</t>
        </is>
      </c>
      <c r="L1258" t="inlineStr">
        <is>
          <t>EXTRUDER PRESS</t>
        </is>
      </c>
      <c r="M1258" t="inlineStr">
        <is>
          <t>主加工工位</t>
        </is>
      </c>
      <c r="N1258" t="inlineStr">
        <is>
          <t>CLEANING</t>
        </is>
      </c>
      <c r="O1258" s="59" t="n">
        <v>45980.84375</v>
      </c>
      <c r="P1258" s="59" t="n">
        <v>45980.870625</v>
      </c>
      <c r="Q1258" s="60" t="n">
        <v>38.7</v>
      </c>
      <c r="R1258" s="60" t="n">
        <v>0.9667</v>
      </c>
      <c r="S1258" t="inlineStr">
        <is>
          <t>团队模拟数据（基于公开单线数据派生）</t>
        </is>
      </c>
      <c r="T1258" t="inlineStr">
        <is>
          <t>SIM-v2.2-20260807-20260804</t>
        </is>
      </c>
      <c r="U1258" t="inlineStr">
        <is>
          <t>https://zenodo.org/records/17855209</t>
        </is>
      </c>
      <c r="V1258" t="inlineStr">
        <is>
          <t>LINE-S03-PRE-20251119</t>
        </is>
      </c>
      <c r="W1258" t="inlineStr">
        <is>
          <t>已关联</t>
        </is>
      </c>
      <c r="X1258" t="inlineStr">
        <is>
          <t>按班次口径判断</t>
        </is>
      </c>
      <c r="Z1258" t="inlineStr">
        <is>
          <t>否</t>
        </is>
      </c>
    </row>
    <row r="1259">
      <c r="A1259" t="inlineStr">
        <is>
          <t>SIM-STOP-01258</t>
        </is>
      </c>
      <c r="B1259" t="inlineStr">
        <is>
          <t>STOP-PRE-00420</t>
        </is>
      </c>
      <c r="C1259" t="inlineStr">
        <is>
          <t>LINE-S01-PRE-20251120</t>
        </is>
      </c>
      <c r="D1259" t="inlineStr">
        <is>
          <t>SHIFT-PRE-20251120</t>
        </is>
      </c>
      <c r="E1259" t="inlineStr">
        <is>
          <t>LINE-S01</t>
        </is>
      </c>
      <c r="F1259" t="inlineStr">
        <is>
          <t>改善前</t>
        </is>
      </c>
      <c r="G1259" s="57" t="n">
        <v>45981</v>
      </c>
      <c r="H1259" t="inlineStr">
        <is>
          <t>智能终端系列</t>
        </is>
      </c>
      <c r="I1259" t="inlineStr">
        <is>
          <t>7KK25</t>
        </is>
      </c>
      <c r="J1259" t="inlineStr">
        <is>
          <t>FAILURE</t>
        </is>
      </c>
      <c r="K1259" t="inlineStr">
        <is>
          <t>Unplanned</t>
        </is>
      </c>
      <c r="L1259" t="inlineStr">
        <is>
          <t>HYDRAULIC ELEVATOR (LOADING)</t>
        </is>
      </c>
      <c r="M1259" t="inlineStr">
        <is>
          <t>输送系统</t>
        </is>
      </c>
      <c r="N1259" t="inlineStr">
        <is>
          <t>AUTOMATION FAILURE</t>
        </is>
      </c>
      <c r="O1259" s="59" t="n">
        <v>45981.51319444444</v>
      </c>
      <c r="P1259" s="59" t="n">
        <v>45981.54729166667</v>
      </c>
      <c r="Q1259" s="60" t="n">
        <v>49.1</v>
      </c>
      <c r="R1259" s="60" t="n">
        <v>0.8722</v>
      </c>
      <c r="S1259" t="inlineStr">
        <is>
          <t>团队模拟数据（基于公开单线数据派生）</t>
        </is>
      </c>
      <c r="T1259" t="inlineStr">
        <is>
          <t>SIM-v2.2-20260807-20260804</t>
        </is>
      </c>
      <c r="U1259" t="inlineStr">
        <is>
          <t>https://zenodo.org/records/17855209</t>
        </is>
      </c>
      <c r="V1259" t="inlineStr">
        <is>
          <t>LINE-S01-PRE-20251120</t>
        </is>
      </c>
      <c r="W1259" t="inlineStr">
        <is>
          <t>已关联</t>
        </is>
      </c>
      <c r="X1259" t="inlineStr">
        <is>
          <t>按班次口径判断</t>
        </is>
      </c>
      <c r="Z1259" t="inlineStr">
        <is>
          <t>否</t>
        </is>
      </c>
    </row>
    <row r="1260">
      <c r="A1260" t="inlineStr">
        <is>
          <t>SIM-STOP-01259</t>
        </is>
      </c>
      <c r="B1260" t="inlineStr">
        <is>
          <t>STOP-PRE-00420</t>
        </is>
      </c>
      <c r="C1260" t="inlineStr">
        <is>
          <t>LINE-S02-PRE-20251120</t>
        </is>
      </c>
      <c r="D1260" t="inlineStr">
        <is>
          <t>SHIFT-PRE-20251120</t>
        </is>
      </c>
      <c r="E1260" t="inlineStr">
        <is>
          <t>LINE-S02</t>
        </is>
      </c>
      <c r="F1260" t="inlineStr">
        <is>
          <t>改善前</t>
        </is>
      </c>
      <c r="G1260" s="57" t="n">
        <v>45981</v>
      </c>
      <c r="H1260" t="inlineStr">
        <is>
          <t>视觉设备系列</t>
        </is>
      </c>
      <c r="I1260" t="inlineStr">
        <is>
          <t>7KK25</t>
        </is>
      </c>
      <c r="J1260" t="inlineStr">
        <is>
          <t>FAILURE</t>
        </is>
      </c>
      <c r="K1260" t="inlineStr">
        <is>
          <t>Unplanned</t>
        </is>
      </c>
      <c r="L1260" t="inlineStr">
        <is>
          <t>HYDRAULIC ELEVATOR (LOADING)</t>
        </is>
      </c>
      <c r="M1260" t="inlineStr">
        <is>
          <t>输送系统</t>
        </is>
      </c>
      <c r="N1260" t="inlineStr">
        <is>
          <t>AUTOMATION FAILURE</t>
        </is>
      </c>
      <c r="O1260" s="59" t="n">
        <v>45981.52708333333</v>
      </c>
      <c r="P1260" s="59" t="n">
        <v>45981.59638888889</v>
      </c>
      <c r="Q1260" s="60" t="n">
        <v>99.8</v>
      </c>
      <c r="R1260" s="60" t="n">
        <v>1.7719</v>
      </c>
      <c r="S1260" t="inlineStr">
        <is>
          <t>团队模拟数据（基于公开单线数据派生）</t>
        </is>
      </c>
      <c r="T1260" t="inlineStr">
        <is>
          <t>SIM-v2.2-20260807-20260804</t>
        </is>
      </c>
      <c r="U1260" t="inlineStr">
        <is>
          <t>https://zenodo.org/records/17855209</t>
        </is>
      </c>
      <c r="V1260" t="inlineStr">
        <is>
          <t>LINE-S02-PRE-20251120</t>
        </is>
      </c>
      <c r="W1260" t="inlineStr">
        <is>
          <t>已关联</t>
        </is>
      </c>
      <c r="X1260" t="inlineStr">
        <is>
          <t>按班次口径判断</t>
        </is>
      </c>
      <c r="Z1260" t="inlineStr">
        <is>
          <t>否</t>
        </is>
      </c>
    </row>
    <row r="1261">
      <c r="A1261" t="inlineStr">
        <is>
          <t>SIM-STOP-01260</t>
        </is>
      </c>
      <c r="B1261" t="inlineStr">
        <is>
          <t>STOP-PRE-00420</t>
        </is>
      </c>
      <c r="C1261" t="inlineStr">
        <is>
          <t>LINE-S03-PRE-20251120</t>
        </is>
      </c>
      <c r="D1261" t="inlineStr">
        <is>
          <t>SHIFT-PRE-20251120</t>
        </is>
      </c>
      <c r="E1261" t="inlineStr">
        <is>
          <t>LINE-S03</t>
        </is>
      </c>
      <c r="F1261" t="inlineStr">
        <is>
          <t>改善前</t>
        </is>
      </c>
      <c r="G1261" s="57" t="n">
        <v>45981</v>
      </c>
      <c r="H1261" t="inlineStr">
        <is>
          <t>音频模组系列</t>
        </is>
      </c>
      <c r="I1261" t="inlineStr">
        <is>
          <t>7KK25</t>
        </is>
      </c>
      <c r="J1261" t="inlineStr">
        <is>
          <t>FAILURE</t>
        </is>
      </c>
      <c r="K1261" t="inlineStr">
        <is>
          <t>Unplanned</t>
        </is>
      </c>
      <c r="L1261" t="inlineStr">
        <is>
          <t>HYDRAULIC ELEVATOR (LOADING)</t>
        </is>
      </c>
      <c r="M1261" t="inlineStr">
        <is>
          <t>输送系统</t>
        </is>
      </c>
      <c r="N1261" t="inlineStr">
        <is>
          <t>AUTOMATION FAILURE</t>
        </is>
      </c>
      <c r="O1261" s="59" t="n">
        <v>45981.54097222222</v>
      </c>
      <c r="P1261" s="59" t="n">
        <v>45981.57951388889</v>
      </c>
      <c r="Q1261" s="60" t="n">
        <v>55.5</v>
      </c>
      <c r="R1261" s="60" t="n">
        <v>0.9854000000000001</v>
      </c>
      <c r="S1261" t="inlineStr">
        <is>
          <t>团队模拟数据（基于公开单线数据派生）</t>
        </is>
      </c>
      <c r="T1261" t="inlineStr">
        <is>
          <t>SIM-v2.2-20260807-20260804</t>
        </is>
      </c>
      <c r="U1261" t="inlineStr">
        <is>
          <t>https://zenodo.org/records/17855209</t>
        </is>
      </c>
      <c r="V1261" t="inlineStr">
        <is>
          <t>LINE-S03-PRE-20251120</t>
        </is>
      </c>
      <c r="W1261" t="inlineStr">
        <is>
          <t>已关联</t>
        </is>
      </c>
      <c r="X1261" t="inlineStr">
        <is>
          <t>按班次口径判断</t>
        </is>
      </c>
      <c r="Z1261" t="inlineStr">
        <is>
          <t>否</t>
        </is>
      </c>
    </row>
    <row r="1262">
      <c r="A1262" t="inlineStr">
        <is>
          <t>SIM-STOP-01261</t>
        </is>
      </c>
      <c r="B1262" t="inlineStr">
        <is>
          <t>STOP-PRE-00421</t>
        </is>
      </c>
      <c r="C1262" t="inlineStr">
        <is>
          <t>LINE-S01-PRE-20251120</t>
        </is>
      </c>
      <c r="D1262" t="inlineStr">
        <is>
          <t>SHIFT-PRE-20251120</t>
        </is>
      </c>
      <c r="E1262" t="inlineStr">
        <is>
          <t>LINE-S01</t>
        </is>
      </c>
      <c r="F1262" t="inlineStr">
        <is>
          <t>改善前</t>
        </is>
      </c>
      <c r="G1262" s="57" t="n">
        <v>45981</v>
      </c>
      <c r="H1262" t="inlineStr">
        <is>
          <t>智能终端系列</t>
        </is>
      </c>
      <c r="I1262" t="inlineStr">
        <is>
          <t>7KK25</t>
        </is>
      </c>
      <c r="J1262" t="inlineStr">
        <is>
          <t>OPERATIONAL</t>
        </is>
      </c>
      <c r="K1262" t="inlineStr">
        <is>
          <t>Planned - Included in OEE</t>
        </is>
      </c>
      <c r="L1262" t="inlineStr">
        <is>
          <t>EXTRUDER PRESS</t>
        </is>
      </c>
      <c r="M1262" t="inlineStr">
        <is>
          <t>主加工工位</t>
        </is>
      </c>
      <c r="N1262" t="inlineStr">
        <is>
          <t>QUALITY CONTROL</t>
        </is>
      </c>
      <c r="O1262" s="59" t="n">
        <v>45981.55555555555</v>
      </c>
      <c r="P1262" s="59" t="n">
        <v>45981.55777777778</v>
      </c>
      <c r="Q1262" s="60" t="n">
        <v>3.2</v>
      </c>
      <c r="R1262" s="60" t="n">
        <v>0.9871</v>
      </c>
      <c r="S1262" t="inlineStr">
        <is>
          <t>团队模拟数据（基于公开单线数据派生）</t>
        </is>
      </c>
      <c r="T1262" t="inlineStr">
        <is>
          <t>SIM-v2.2-20260807-20260804</t>
        </is>
      </c>
      <c r="U1262" t="inlineStr">
        <is>
          <t>https://zenodo.org/records/17855209</t>
        </is>
      </c>
      <c r="V1262" t="inlineStr">
        <is>
          <t>LINE-S01-PRE-20251120</t>
        </is>
      </c>
      <c r="W1262" t="inlineStr">
        <is>
          <t>已关联</t>
        </is>
      </c>
      <c r="X1262" t="inlineStr">
        <is>
          <t>按班次口径判断</t>
        </is>
      </c>
      <c r="Z1262" t="inlineStr">
        <is>
          <t>否</t>
        </is>
      </c>
    </row>
    <row r="1263">
      <c r="A1263" t="inlineStr">
        <is>
          <t>SIM-STOP-01262</t>
        </is>
      </c>
      <c r="B1263" t="inlineStr">
        <is>
          <t>STOP-PRE-00421</t>
        </is>
      </c>
      <c r="C1263" t="inlineStr">
        <is>
          <t>LINE-S02-PRE-20251120</t>
        </is>
      </c>
      <c r="D1263" t="inlineStr">
        <is>
          <t>SHIFT-PRE-20251120</t>
        </is>
      </c>
      <c r="E1263" t="inlineStr">
        <is>
          <t>LINE-S02</t>
        </is>
      </c>
      <c r="F1263" t="inlineStr">
        <is>
          <t>改善前</t>
        </is>
      </c>
      <c r="G1263" s="57" t="n">
        <v>45981</v>
      </c>
      <c r="H1263" t="inlineStr">
        <is>
          <t>视觉设备系列</t>
        </is>
      </c>
      <c r="I1263" t="inlineStr">
        <is>
          <t>7KK25</t>
        </is>
      </c>
      <c r="J1263" t="inlineStr">
        <is>
          <t>OPERATIONAL</t>
        </is>
      </c>
      <c r="K1263" t="inlineStr">
        <is>
          <t>Planned - Included in OEE</t>
        </is>
      </c>
      <c r="L1263" t="inlineStr">
        <is>
          <t>EXTRUDER PRESS</t>
        </is>
      </c>
      <c r="M1263" t="inlineStr">
        <is>
          <t>主加工工位</t>
        </is>
      </c>
      <c r="N1263" t="inlineStr">
        <is>
          <t>QUALITY CONTROL</t>
        </is>
      </c>
      <c r="O1263" s="59" t="n">
        <v>45981.56944444445</v>
      </c>
      <c r="P1263" s="59" t="n">
        <v>45981.57166666666</v>
      </c>
      <c r="Q1263" s="60" t="n">
        <v>3.2</v>
      </c>
      <c r="R1263" s="60" t="n">
        <v>1.003</v>
      </c>
      <c r="S1263" t="inlineStr">
        <is>
          <t>团队模拟数据（基于公开单线数据派生）</t>
        </is>
      </c>
      <c r="T1263" t="inlineStr">
        <is>
          <t>SIM-v2.2-20260807-20260804</t>
        </is>
      </c>
      <c r="U1263" t="inlineStr">
        <is>
          <t>https://zenodo.org/records/17855209</t>
        </is>
      </c>
      <c r="V1263" t="inlineStr">
        <is>
          <t>LINE-S02-PRE-20251120</t>
        </is>
      </c>
      <c r="W1263" t="inlineStr">
        <is>
          <t>已关联</t>
        </is>
      </c>
      <c r="X1263" t="inlineStr">
        <is>
          <t>按班次口径判断</t>
        </is>
      </c>
      <c r="Z1263" t="inlineStr">
        <is>
          <t>否</t>
        </is>
      </c>
    </row>
    <row r="1264">
      <c r="A1264" t="inlineStr">
        <is>
          <t>SIM-STOP-01263</t>
        </is>
      </c>
      <c r="B1264" t="inlineStr">
        <is>
          <t>STOP-PRE-00421</t>
        </is>
      </c>
      <c r="C1264" t="inlineStr">
        <is>
          <t>LINE-S03-PRE-20251120</t>
        </is>
      </c>
      <c r="D1264" t="inlineStr">
        <is>
          <t>SHIFT-PRE-20251120</t>
        </is>
      </c>
      <c r="E1264" t="inlineStr">
        <is>
          <t>LINE-S03</t>
        </is>
      </c>
      <c r="F1264" t="inlineStr">
        <is>
          <t>改善前</t>
        </is>
      </c>
      <c r="G1264" s="57" t="n">
        <v>45981</v>
      </c>
      <c r="H1264" t="inlineStr">
        <is>
          <t>音频模组系列</t>
        </is>
      </c>
      <c r="I1264" t="inlineStr">
        <is>
          <t>7KK25</t>
        </is>
      </c>
      <c r="J1264" t="inlineStr">
        <is>
          <t>OPERATIONAL</t>
        </is>
      </c>
      <c r="K1264" t="inlineStr">
        <is>
          <t>Planned - Included in OEE</t>
        </is>
      </c>
      <c r="L1264" t="inlineStr">
        <is>
          <t>EXTRUDER PRESS</t>
        </is>
      </c>
      <c r="M1264" t="inlineStr">
        <is>
          <t>主加工工位</t>
        </is>
      </c>
      <c r="N1264" t="inlineStr">
        <is>
          <t>QUALITY CONTROL</t>
        </is>
      </c>
      <c r="O1264" s="59" t="n">
        <v>45981.58333333334</v>
      </c>
      <c r="P1264" s="59" t="n">
        <v>45981.585625</v>
      </c>
      <c r="Q1264" s="60" t="n">
        <v>3.3</v>
      </c>
      <c r="R1264" s="60" t="n">
        <v>1.0444</v>
      </c>
      <c r="S1264" t="inlineStr">
        <is>
          <t>团队模拟数据（基于公开单线数据派生）</t>
        </is>
      </c>
      <c r="T1264" t="inlineStr">
        <is>
          <t>SIM-v2.2-20260807-20260804</t>
        </is>
      </c>
      <c r="U1264" t="inlineStr">
        <is>
          <t>https://zenodo.org/records/17855209</t>
        </is>
      </c>
      <c r="V1264" t="inlineStr">
        <is>
          <t>LINE-S03-PRE-20251120</t>
        </is>
      </c>
      <c r="W1264" t="inlineStr">
        <is>
          <t>已关联</t>
        </is>
      </c>
      <c r="X1264" t="inlineStr">
        <is>
          <t>按班次口径判断</t>
        </is>
      </c>
      <c r="Z1264" t="inlineStr">
        <is>
          <t>否</t>
        </is>
      </c>
    </row>
    <row r="1265">
      <c r="A1265" t="inlineStr">
        <is>
          <t>SIM-STOP-01264</t>
        </is>
      </c>
      <c r="B1265" t="inlineStr">
        <is>
          <t>STOP-PRE-00422</t>
        </is>
      </c>
      <c r="C1265" t="inlineStr">
        <is>
          <t>LINE-S01-PRE-20251120</t>
        </is>
      </c>
      <c r="D1265" t="inlineStr">
        <is>
          <t>SHIFT-PRE-20251120</t>
        </is>
      </c>
      <c r="E1265" t="inlineStr">
        <is>
          <t>LINE-S01</t>
        </is>
      </c>
      <c r="F1265" t="inlineStr">
        <is>
          <t>改善前</t>
        </is>
      </c>
      <c r="G1265" s="57" t="n">
        <v>45981</v>
      </c>
      <c r="H1265" t="inlineStr">
        <is>
          <t>智能终端系列</t>
        </is>
      </c>
      <c r="I1265" t="inlineStr">
        <is>
          <t>7KK25</t>
        </is>
      </c>
      <c r="J1265" t="inlineStr">
        <is>
          <t>FAILURE</t>
        </is>
      </c>
      <c r="K1265" t="inlineStr">
        <is>
          <t>Unplanned</t>
        </is>
      </c>
      <c r="L1265" t="inlineStr">
        <is>
          <t>ROBOT (EXTRUDER PRESS)</t>
        </is>
      </c>
      <c r="M1265" t="inlineStr">
        <is>
          <t>主加工工位</t>
        </is>
      </c>
      <c r="N1265" t="inlineStr">
        <is>
          <t>MECHANICAL FAILURE</t>
        </is>
      </c>
      <c r="O1265" s="59" t="n">
        <v>45981.57638888889</v>
      </c>
      <c r="P1265" s="59" t="n">
        <v>45981.58222222222</v>
      </c>
      <c r="Q1265" s="60" t="n">
        <v>8.4</v>
      </c>
      <c r="R1265" s="60" t="n">
        <v>0.8477</v>
      </c>
      <c r="S1265" t="inlineStr">
        <is>
          <t>团队模拟数据（基于公开单线数据派生）</t>
        </is>
      </c>
      <c r="T1265" t="inlineStr">
        <is>
          <t>SIM-v2.2-20260807-20260804</t>
        </is>
      </c>
      <c r="U1265" t="inlineStr">
        <is>
          <t>https://zenodo.org/records/17855209</t>
        </is>
      </c>
      <c r="V1265" t="inlineStr">
        <is>
          <t>LINE-S01-PRE-20251120</t>
        </is>
      </c>
      <c r="W1265" t="inlineStr">
        <is>
          <t>已关联</t>
        </is>
      </c>
      <c r="X1265" t="inlineStr">
        <is>
          <t>按班次口径判断</t>
        </is>
      </c>
      <c r="Z1265" t="inlineStr">
        <is>
          <t>否</t>
        </is>
      </c>
    </row>
    <row r="1266">
      <c r="A1266" t="inlineStr">
        <is>
          <t>SIM-STOP-01265</t>
        </is>
      </c>
      <c r="B1266" t="inlineStr">
        <is>
          <t>STOP-PRE-00422</t>
        </is>
      </c>
      <c r="C1266" t="inlineStr">
        <is>
          <t>LINE-S02-PRE-20251120</t>
        </is>
      </c>
      <c r="D1266" t="inlineStr">
        <is>
          <t>SHIFT-PRE-20251120</t>
        </is>
      </c>
      <c r="E1266" t="inlineStr">
        <is>
          <t>LINE-S02</t>
        </is>
      </c>
      <c r="F1266" t="inlineStr">
        <is>
          <t>改善前</t>
        </is>
      </c>
      <c r="G1266" s="57" t="n">
        <v>45981</v>
      </c>
      <c r="H1266" t="inlineStr">
        <is>
          <t>视觉设备系列</t>
        </is>
      </c>
      <c r="I1266" t="inlineStr">
        <is>
          <t>7KK25</t>
        </is>
      </c>
      <c r="J1266" t="inlineStr">
        <is>
          <t>FAILURE</t>
        </is>
      </c>
      <c r="K1266" t="inlineStr">
        <is>
          <t>Unplanned</t>
        </is>
      </c>
      <c r="L1266" t="inlineStr">
        <is>
          <t>ROBOT (EXTRUDER PRESS)</t>
        </is>
      </c>
      <c r="M1266" t="inlineStr">
        <is>
          <t>主加工工位</t>
        </is>
      </c>
      <c r="N1266" t="inlineStr">
        <is>
          <t>MECHANICAL FAILURE</t>
        </is>
      </c>
      <c r="O1266" s="59" t="n">
        <v>45981.59027777778</v>
      </c>
      <c r="P1266" s="59" t="n">
        <v>45981.60215277778</v>
      </c>
      <c r="Q1266" s="60" t="n">
        <v>17.1</v>
      </c>
      <c r="R1266" s="60" t="n">
        <v>1.725</v>
      </c>
      <c r="S1266" t="inlineStr">
        <is>
          <t>团队模拟数据（基于公开单线数据派生）</t>
        </is>
      </c>
      <c r="T1266" t="inlineStr">
        <is>
          <t>SIM-v2.2-20260807-20260804</t>
        </is>
      </c>
      <c r="U1266" t="inlineStr">
        <is>
          <t>https://zenodo.org/records/17855209</t>
        </is>
      </c>
      <c r="V1266" t="inlineStr">
        <is>
          <t>LINE-S02-PRE-20251120</t>
        </is>
      </c>
      <c r="W1266" t="inlineStr">
        <is>
          <t>已关联</t>
        </is>
      </c>
      <c r="X1266" t="inlineStr">
        <is>
          <t>按班次口径判断</t>
        </is>
      </c>
      <c r="Z1266" t="inlineStr">
        <is>
          <t>否</t>
        </is>
      </c>
    </row>
    <row r="1267">
      <c r="A1267" t="inlineStr">
        <is>
          <t>SIM-STOP-01266</t>
        </is>
      </c>
      <c r="B1267" t="inlineStr">
        <is>
          <t>STOP-PRE-00422</t>
        </is>
      </c>
      <c r="C1267" t="inlineStr">
        <is>
          <t>LINE-S03-PRE-20251120</t>
        </is>
      </c>
      <c r="D1267" t="inlineStr">
        <is>
          <t>SHIFT-PRE-20251120</t>
        </is>
      </c>
      <c r="E1267" t="inlineStr">
        <is>
          <t>LINE-S03</t>
        </is>
      </c>
      <c r="F1267" t="inlineStr">
        <is>
          <t>改善前</t>
        </is>
      </c>
      <c r="G1267" s="57" t="n">
        <v>45981</v>
      </c>
      <c r="H1267" t="inlineStr">
        <is>
          <t>音频模组系列</t>
        </is>
      </c>
      <c r="I1267" t="inlineStr">
        <is>
          <t>7KK25</t>
        </is>
      </c>
      <c r="J1267" t="inlineStr">
        <is>
          <t>FAILURE</t>
        </is>
      </c>
      <c r="K1267" t="inlineStr">
        <is>
          <t>Unplanned</t>
        </is>
      </c>
      <c r="L1267" t="inlineStr">
        <is>
          <t>ROBOT (EXTRUDER PRESS)</t>
        </is>
      </c>
      <c r="M1267" t="inlineStr">
        <is>
          <t>主加工工位</t>
        </is>
      </c>
      <c r="N1267" t="inlineStr">
        <is>
          <t>MECHANICAL FAILURE</t>
        </is>
      </c>
      <c r="O1267" s="59" t="n">
        <v>45981.60416666666</v>
      </c>
      <c r="P1267" s="59" t="n">
        <v>45981.61076388889</v>
      </c>
      <c r="Q1267" s="60" t="n">
        <v>9.5</v>
      </c>
      <c r="R1267" s="60" t="n">
        <v>0.9582000000000001</v>
      </c>
      <c r="S1267" t="inlineStr">
        <is>
          <t>团队模拟数据（基于公开单线数据派生）</t>
        </is>
      </c>
      <c r="T1267" t="inlineStr">
        <is>
          <t>SIM-v2.2-20260807-20260804</t>
        </is>
      </c>
      <c r="U1267" t="inlineStr">
        <is>
          <t>https://zenodo.org/records/17855209</t>
        </is>
      </c>
      <c r="V1267" t="inlineStr">
        <is>
          <t>LINE-S03-PRE-20251120</t>
        </is>
      </c>
      <c r="W1267" t="inlineStr">
        <is>
          <t>已关联</t>
        </is>
      </c>
      <c r="X1267" t="inlineStr">
        <is>
          <t>按班次口径判断</t>
        </is>
      </c>
      <c r="Z1267" t="inlineStr">
        <is>
          <t>否</t>
        </is>
      </c>
    </row>
    <row r="1268">
      <c r="A1268" t="inlineStr">
        <is>
          <t>SIM-STOP-01267</t>
        </is>
      </c>
      <c r="B1268" t="inlineStr">
        <is>
          <t>STOP-PRE-00423</t>
        </is>
      </c>
      <c r="C1268" t="inlineStr">
        <is>
          <t>LINE-S01-PRE-20251120</t>
        </is>
      </c>
      <c r="D1268" t="inlineStr">
        <is>
          <t>SHIFT-PRE-20251120</t>
        </is>
      </c>
      <c r="E1268" t="inlineStr">
        <is>
          <t>LINE-S01</t>
        </is>
      </c>
      <c r="F1268" t="inlineStr">
        <is>
          <t>改善前</t>
        </is>
      </c>
      <c r="G1268" s="57" t="n">
        <v>45981</v>
      </c>
      <c r="H1268" t="inlineStr">
        <is>
          <t>智能终端系列</t>
        </is>
      </c>
      <c r="I1268" t="inlineStr">
        <is>
          <t>7KK25</t>
        </is>
      </c>
      <c r="J1268" t="inlineStr">
        <is>
          <t>MATERIALS</t>
        </is>
      </c>
      <c r="K1268" t="inlineStr">
        <is>
          <t>Unplanned</t>
        </is>
      </c>
      <c r="L1268" t="inlineStr">
        <is>
          <t>HACKING STATION</t>
        </is>
      </c>
      <c r="M1268" t="inlineStr">
        <is>
          <t>上下料工位</t>
        </is>
      </c>
      <c r="N1268" t="inlineStr">
        <is>
          <t>MANUAL BRICK HANDLING</t>
        </is>
      </c>
      <c r="O1268" s="59" t="n">
        <v>45981.61111111111</v>
      </c>
      <c r="P1268" s="59" t="n">
        <v>45981.61881944445</v>
      </c>
      <c r="Q1268" s="60" t="n">
        <v>11.1</v>
      </c>
      <c r="R1268" s="60" t="n">
        <v>0.882</v>
      </c>
      <c r="S1268" t="inlineStr">
        <is>
          <t>团队模拟数据（基于公开单线数据派生）</t>
        </is>
      </c>
      <c r="T1268" t="inlineStr">
        <is>
          <t>SIM-v2.2-20260807-20260804</t>
        </is>
      </c>
      <c r="U1268" t="inlineStr">
        <is>
          <t>https://zenodo.org/records/17855209</t>
        </is>
      </c>
      <c r="V1268" t="inlineStr">
        <is>
          <t>LINE-S01-PRE-20251120</t>
        </is>
      </c>
      <c r="W1268" t="inlineStr">
        <is>
          <t>已关联</t>
        </is>
      </c>
      <c r="X1268" t="inlineStr">
        <is>
          <t>按班次口径判断</t>
        </is>
      </c>
      <c r="Z1268" t="inlineStr">
        <is>
          <t>否</t>
        </is>
      </c>
    </row>
    <row r="1269">
      <c r="A1269" t="inlineStr">
        <is>
          <t>SIM-STOP-01268</t>
        </is>
      </c>
      <c r="B1269" t="inlineStr">
        <is>
          <t>STOP-PRE-00423</t>
        </is>
      </c>
      <c r="C1269" t="inlineStr">
        <is>
          <t>LINE-S02-PRE-20251120</t>
        </is>
      </c>
      <c r="D1269" t="inlineStr">
        <is>
          <t>SHIFT-PRE-20251120</t>
        </is>
      </c>
      <c r="E1269" t="inlineStr">
        <is>
          <t>LINE-S02</t>
        </is>
      </c>
      <c r="F1269" t="inlineStr">
        <is>
          <t>改善前</t>
        </is>
      </c>
      <c r="G1269" s="57" t="n">
        <v>45981</v>
      </c>
      <c r="H1269" t="inlineStr">
        <is>
          <t>视觉设备系列</t>
        </is>
      </c>
      <c r="I1269" t="inlineStr">
        <is>
          <t>7KK25</t>
        </is>
      </c>
      <c r="J1269" t="inlineStr">
        <is>
          <t>MATERIALS</t>
        </is>
      </c>
      <c r="K1269" t="inlineStr">
        <is>
          <t>Unplanned</t>
        </is>
      </c>
      <c r="L1269" t="inlineStr">
        <is>
          <t>HACKING STATION</t>
        </is>
      </c>
      <c r="M1269" t="inlineStr">
        <is>
          <t>上下料工位</t>
        </is>
      </c>
      <c r="N1269" t="inlineStr">
        <is>
          <t>MANUAL BRICK HANDLING</t>
        </is>
      </c>
      <c r="O1269" s="59" t="n">
        <v>45981.625</v>
      </c>
      <c r="P1269" s="59" t="n">
        <v>45981.63631944444</v>
      </c>
      <c r="Q1269" s="60" t="n">
        <v>16.3</v>
      </c>
      <c r="R1269" s="60" t="n">
        <v>1.29</v>
      </c>
      <c r="S1269" t="inlineStr">
        <is>
          <t>团队模拟数据（基于公开单线数据派生）</t>
        </is>
      </c>
      <c r="T1269" t="inlineStr">
        <is>
          <t>SIM-v2.2-20260807-20260804</t>
        </is>
      </c>
      <c r="U1269" t="inlineStr">
        <is>
          <t>https://zenodo.org/records/17855209</t>
        </is>
      </c>
      <c r="V1269" t="inlineStr">
        <is>
          <t>LINE-S02-PRE-20251120</t>
        </is>
      </c>
      <c r="W1269" t="inlineStr">
        <is>
          <t>已关联</t>
        </is>
      </c>
      <c r="X1269" t="inlineStr">
        <is>
          <t>按班次口径判断</t>
        </is>
      </c>
      <c r="Z1269" t="inlineStr">
        <is>
          <t>否</t>
        </is>
      </c>
    </row>
    <row r="1270">
      <c r="A1270" t="inlineStr">
        <is>
          <t>SIM-STOP-01269</t>
        </is>
      </c>
      <c r="B1270" t="inlineStr">
        <is>
          <t>STOP-PRE-00423</t>
        </is>
      </c>
      <c r="C1270" t="inlineStr">
        <is>
          <t>LINE-S03-PRE-20251120</t>
        </is>
      </c>
      <c r="D1270" t="inlineStr">
        <is>
          <t>SHIFT-PRE-20251120</t>
        </is>
      </c>
      <c r="E1270" t="inlineStr">
        <is>
          <t>LINE-S03</t>
        </is>
      </c>
      <c r="F1270" t="inlineStr">
        <is>
          <t>改善前</t>
        </is>
      </c>
      <c r="G1270" s="57" t="n">
        <v>45981</v>
      </c>
      <c r="H1270" t="inlineStr">
        <is>
          <t>音频模组系列</t>
        </is>
      </c>
      <c r="I1270" t="inlineStr">
        <is>
          <t>7KK25</t>
        </is>
      </c>
      <c r="J1270" t="inlineStr">
        <is>
          <t>MATERIALS</t>
        </is>
      </c>
      <c r="K1270" t="inlineStr">
        <is>
          <t>Unplanned</t>
        </is>
      </c>
      <c r="L1270" t="inlineStr">
        <is>
          <t>HACKING STATION</t>
        </is>
      </c>
      <c r="M1270" t="inlineStr">
        <is>
          <t>上下料工位</t>
        </is>
      </c>
      <c r="N1270" t="inlineStr">
        <is>
          <t>MANUAL BRICK HANDLING</t>
        </is>
      </c>
      <c r="O1270" s="59" t="n">
        <v>45981.63888888889</v>
      </c>
      <c r="P1270" s="59" t="n">
        <v>45981.64881944445</v>
      </c>
      <c r="Q1270" s="60" t="n">
        <v>14.3</v>
      </c>
      <c r="R1270" s="60" t="n">
        <v>1.1358</v>
      </c>
      <c r="S1270" t="inlineStr">
        <is>
          <t>团队模拟数据（基于公开单线数据派生）</t>
        </is>
      </c>
      <c r="T1270" t="inlineStr">
        <is>
          <t>SIM-v2.2-20260807-20260804</t>
        </is>
      </c>
      <c r="U1270" t="inlineStr">
        <is>
          <t>https://zenodo.org/records/17855209</t>
        </is>
      </c>
      <c r="V1270" t="inlineStr">
        <is>
          <t>LINE-S03-PRE-20251120</t>
        </is>
      </c>
      <c r="W1270" t="inlineStr">
        <is>
          <t>已关联</t>
        </is>
      </c>
      <c r="X1270" t="inlineStr">
        <is>
          <t>按班次口径判断</t>
        </is>
      </c>
      <c r="Z1270" t="inlineStr">
        <is>
          <t>否</t>
        </is>
      </c>
    </row>
    <row r="1271">
      <c r="A1271" t="inlineStr">
        <is>
          <t>SIM-STOP-01270</t>
        </is>
      </c>
      <c r="B1271" t="inlineStr">
        <is>
          <t>STOP-PRE-00424</t>
        </is>
      </c>
      <c r="C1271" t="inlineStr">
        <is>
          <t>LINE-S01-PRE-20251120</t>
        </is>
      </c>
      <c r="D1271" t="inlineStr">
        <is>
          <t>SHIFT-PRE-20251120</t>
        </is>
      </c>
      <c r="E1271" t="inlineStr">
        <is>
          <t>LINE-S01</t>
        </is>
      </c>
      <c r="F1271" t="inlineStr">
        <is>
          <t>改善前</t>
        </is>
      </c>
      <c r="G1271" s="57" t="n">
        <v>45981</v>
      </c>
      <c r="H1271" t="inlineStr">
        <is>
          <t>智能终端系列</t>
        </is>
      </c>
      <c r="I1271" t="inlineStr">
        <is>
          <t>7KK25</t>
        </is>
      </c>
      <c r="J1271" t="inlineStr">
        <is>
          <t>MATERIALS</t>
        </is>
      </c>
      <c r="K1271" t="inlineStr">
        <is>
          <t>Unplanned</t>
        </is>
      </c>
      <c r="L1271" t="inlineStr">
        <is>
          <t>HACKING STATION</t>
        </is>
      </c>
      <c r="M1271" t="inlineStr">
        <is>
          <t>上下料工位</t>
        </is>
      </c>
      <c r="N1271" t="inlineStr">
        <is>
          <t>MANUAL BRICK HANDLING</t>
        </is>
      </c>
      <c r="O1271" s="59" t="n">
        <v>45981.70763888889</v>
      </c>
      <c r="P1271" s="59" t="n">
        <v>45981.71229166666</v>
      </c>
      <c r="Q1271" s="60" t="n">
        <v>6.7</v>
      </c>
      <c r="R1271" s="60" t="n">
        <v>0.9163</v>
      </c>
      <c r="S1271" t="inlineStr">
        <is>
          <t>团队模拟数据（基于公开单线数据派生）</t>
        </is>
      </c>
      <c r="T1271" t="inlineStr">
        <is>
          <t>SIM-v2.2-20260807-20260804</t>
        </is>
      </c>
      <c r="U1271" t="inlineStr">
        <is>
          <t>https://zenodo.org/records/17855209</t>
        </is>
      </c>
      <c r="V1271" t="inlineStr">
        <is>
          <t>LINE-S01-PRE-20251120</t>
        </is>
      </c>
      <c r="W1271" t="inlineStr">
        <is>
          <t>已关联</t>
        </is>
      </c>
      <c r="X1271" t="inlineStr">
        <is>
          <t>按班次口径判断</t>
        </is>
      </c>
      <c r="Z1271" t="inlineStr">
        <is>
          <t>否</t>
        </is>
      </c>
    </row>
    <row r="1272">
      <c r="A1272" t="inlineStr">
        <is>
          <t>SIM-STOP-01271</t>
        </is>
      </c>
      <c r="B1272" t="inlineStr">
        <is>
          <t>STOP-PRE-00424</t>
        </is>
      </c>
      <c r="C1272" t="inlineStr">
        <is>
          <t>LINE-S02-PRE-20251120</t>
        </is>
      </c>
      <c r="D1272" t="inlineStr">
        <is>
          <t>SHIFT-PRE-20251120</t>
        </is>
      </c>
      <c r="E1272" t="inlineStr">
        <is>
          <t>LINE-S02</t>
        </is>
      </c>
      <c r="F1272" t="inlineStr">
        <is>
          <t>改善前</t>
        </is>
      </c>
      <c r="G1272" s="57" t="n">
        <v>45981</v>
      </c>
      <c r="H1272" t="inlineStr">
        <is>
          <t>视觉设备系列</t>
        </is>
      </c>
      <c r="I1272" t="inlineStr">
        <is>
          <t>7KK25</t>
        </is>
      </c>
      <c r="J1272" t="inlineStr">
        <is>
          <t>MATERIALS</t>
        </is>
      </c>
      <c r="K1272" t="inlineStr">
        <is>
          <t>Unplanned</t>
        </is>
      </c>
      <c r="L1272" t="inlineStr">
        <is>
          <t>HACKING STATION</t>
        </is>
      </c>
      <c r="M1272" t="inlineStr">
        <is>
          <t>上下料工位</t>
        </is>
      </c>
      <c r="N1272" t="inlineStr">
        <is>
          <t>MANUAL BRICK HANDLING</t>
        </is>
      </c>
      <c r="O1272" s="59" t="n">
        <v>45981.72152777778</v>
      </c>
      <c r="P1272" s="59" t="n">
        <v>45981.72833333333</v>
      </c>
      <c r="Q1272" s="60" t="n">
        <v>9.800000000000001</v>
      </c>
      <c r="R1272" s="60" t="n">
        <v>1.3425</v>
      </c>
      <c r="S1272" t="inlineStr">
        <is>
          <t>团队模拟数据（基于公开单线数据派生）</t>
        </is>
      </c>
      <c r="T1272" t="inlineStr">
        <is>
          <t>SIM-v2.2-20260807-20260804</t>
        </is>
      </c>
      <c r="U1272" t="inlineStr">
        <is>
          <t>https://zenodo.org/records/17855209</t>
        </is>
      </c>
      <c r="V1272" t="inlineStr">
        <is>
          <t>LINE-S02-PRE-20251120</t>
        </is>
      </c>
      <c r="W1272" t="inlineStr">
        <is>
          <t>已关联</t>
        </is>
      </c>
      <c r="X1272" t="inlineStr">
        <is>
          <t>按班次口径判断</t>
        </is>
      </c>
      <c r="Z1272" t="inlineStr">
        <is>
          <t>否</t>
        </is>
      </c>
    </row>
    <row r="1273">
      <c r="A1273" t="inlineStr">
        <is>
          <t>SIM-STOP-01272</t>
        </is>
      </c>
      <c r="B1273" t="inlineStr">
        <is>
          <t>STOP-PRE-00424</t>
        </is>
      </c>
      <c r="C1273" t="inlineStr">
        <is>
          <t>LINE-S03-PRE-20251120</t>
        </is>
      </c>
      <c r="D1273" t="inlineStr">
        <is>
          <t>SHIFT-PRE-20251120</t>
        </is>
      </c>
      <c r="E1273" t="inlineStr">
        <is>
          <t>LINE-S03</t>
        </is>
      </c>
      <c r="F1273" t="inlineStr">
        <is>
          <t>改善前</t>
        </is>
      </c>
      <c r="G1273" s="57" t="n">
        <v>45981</v>
      </c>
      <c r="H1273" t="inlineStr">
        <is>
          <t>音频模组系列</t>
        </is>
      </c>
      <c r="I1273" t="inlineStr">
        <is>
          <t>7KK25</t>
        </is>
      </c>
      <c r="J1273" t="inlineStr">
        <is>
          <t>MATERIALS</t>
        </is>
      </c>
      <c r="K1273" t="inlineStr">
        <is>
          <t>Unplanned</t>
        </is>
      </c>
      <c r="L1273" t="inlineStr">
        <is>
          <t>HACKING STATION</t>
        </is>
      </c>
      <c r="M1273" t="inlineStr">
        <is>
          <t>上下料工位</t>
        </is>
      </c>
      <c r="N1273" t="inlineStr">
        <is>
          <t>MANUAL BRICK HANDLING</t>
        </is>
      </c>
      <c r="O1273" s="59" t="n">
        <v>45981.73541666667</v>
      </c>
      <c r="P1273" s="59" t="n">
        <v>45981.74076388889</v>
      </c>
      <c r="Q1273" s="60" t="n">
        <v>7.7</v>
      </c>
      <c r="R1273" s="60" t="n">
        <v>1.0613</v>
      </c>
      <c r="S1273" t="inlineStr">
        <is>
          <t>团队模拟数据（基于公开单线数据派生）</t>
        </is>
      </c>
      <c r="T1273" t="inlineStr">
        <is>
          <t>SIM-v2.2-20260807-20260804</t>
        </is>
      </c>
      <c r="U1273" t="inlineStr">
        <is>
          <t>https://zenodo.org/records/17855209</t>
        </is>
      </c>
      <c r="V1273" t="inlineStr">
        <is>
          <t>LINE-S03-PRE-20251120</t>
        </is>
      </c>
      <c r="W1273" t="inlineStr">
        <is>
          <t>已关联</t>
        </is>
      </c>
      <c r="X1273" t="inlineStr">
        <is>
          <t>按班次口径判断</t>
        </is>
      </c>
      <c r="Z1273" t="inlineStr">
        <is>
          <t>否</t>
        </is>
      </c>
    </row>
    <row r="1274">
      <c r="A1274" t="inlineStr">
        <is>
          <t>SIM-STOP-01273</t>
        </is>
      </c>
      <c r="B1274" t="inlineStr">
        <is>
          <t>STOP-PRE-00425</t>
        </is>
      </c>
      <c r="C1274" t="inlineStr">
        <is>
          <t>LINE-S01-PRE-20251120</t>
        </is>
      </c>
      <c r="D1274" t="inlineStr">
        <is>
          <t>SHIFT-PRE-20251120</t>
        </is>
      </c>
      <c r="E1274" t="inlineStr">
        <is>
          <t>LINE-S01</t>
        </is>
      </c>
      <c r="F1274" t="inlineStr">
        <is>
          <t>改善前</t>
        </is>
      </c>
      <c r="G1274" s="57" t="n">
        <v>45981</v>
      </c>
      <c r="H1274" t="inlineStr">
        <is>
          <t>智能终端系列</t>
        </is>
      </c>
      <c r="I1274" t="inlineStr">
        <is>
          <t>7KK25</t>
        </is>
      </c>
      <c r="J1274" t="inlineStr">
        <is>
          <t>FAILURE</t>
        </is>
      </c>
      <c r="K1274" t="inlineStr">
        <is>
          <t>Unplanned</t>
        </is>
      </c>
      <c r="L1274" t="inlineStr">
        <is>
          <t>SILO</t>
        </is>
      </c>
      <c r="M1274" t="inlineStr">
        <is>
          <t>供料系统</t>
        </is>
      </c>
      <c r="N1274" t="inlineStr">
        <is>
          <t>MECHANICAL FAILURE</t>
        </is>
      </c>
      <c r="O1274" s="59" t="n">
        <v>45981.73333333333</v>
      </c>
      <c r="P1274" s="59" t="n">
        <v>45981.73923611111</v>
      </c>
      <c r="Q1274" s="60" t="n">
        <v>8.5</v>
      </c>
      <c r="R1274" s="60" t="n">
        <v>0.8575</v>
      </c>
      <c r="S1274" t="inlineStr">
        <is>
          <t>团队模拟数据（基于公开单线数据派生）</t>
        </is>
      </c>
      <c r="T1274" t="inlineStr">
        <is>
          <t>SIM-v2.2-20260807-20260804</t>
        </is>
      </c>
      <c r="U1274" t="inlineStr">
        <is>
          <t>https://zenodo.org/records/17855209</t>
        </is>
      </c>
      <c r="V1274" t="inlineStr">
        <is>
          <t>LINE-S01-PRE-20251120</t>
        </is>
      </c>
      <c r="W1274" t="inlineStr">
        <is>
          <t>已关联</t>
        </is>
      </c>
      <c r="X1274" t="inlineStr">
        <is>
          <t>按班次口径判断</t>
        </is>
      </c>
      <c r="Z1274" t="inlineStr">
        <is>
          <t>否</t>
        </is>
      </c>
    </row>
    <row r="1275">
      <c r="A1275" t="inlineStr">
        <is>
          <t>SIM-STOP-01274</t>
        </is>
      </c>
      <c r="B1275" t="inlineStr">
        <is>
          <t>STOP-PRE-00425</t>
        </is>
      </c>
      <c r="C1275" t="inlineStr">
        <is>
          <t>LINE-S02-PRE-20251120</t>
        </is>
      </c>
      <c r="D1275" t="inlineStr">
        <is>
          <t>SHIFT-PRE-20251120</t>
        </is>
      </c>
      <c r="E1275" t="inlineStr">
        <is>
          <t>LINE-S02</t>
        </is>
      </c>
      <c r="F1275" t="inlineStr">
        <is>
          <t>改善前</t>
        </is>
      </c>
      <c r="G1275" s="57" t="n">
        <v>45981</v>
      </c>
      <c r="H1275" t="inlineStr">
        <is>
          <t>视觉设备系列</t>
        </is>
      </c>
      <c r="I1275" t="inlineStr">
        <is>
          <t>7KK25</t>
        </is>
      </c>
      <c r="J1275" t="inlineStr">
        <is>
          <t>FAILURE</t>
        </is>
      </c>
      <c r="K1275" t="inlineStr">
        <is>
          <t>Unplanned</t>
        </is>
      </c>
      <c r="L1275" t="inlineStr">
        <is>
          <t>SILO</t>
        </is>
      </c>
      <c r="M1275" t="inlineStr">
        <is>
          <t>供料系统</t>
        </is>
      </c>
      <c r="N1275" t="inlineStr">
        <is>
          <t>MECHANICAL FAILURE</t>
        </is>
      </c>
      <c r="O1275" s="59" t="n">
        <v>45981.74722222222</v>
      </c>
      <c r="P1275" s="59" t="n">
        <v>45981.75680555555</v>
      </c>
      <c r="Q1275" s="60" t="n">
        <v>13.8</v>
      </c>
      <c r="R1275" s="60" t="n">
        <v>1.395</v>
      </c>
      <c r="S1275" t="inlineStr">
        <is>
          <t>团队模拟数据（基于公开单线数据派生）</t>
        </is>
      </c>
      <c r="T1275" t="inlineStr">
        <is>
          <t>SIM-v2.2-20260807-20260804</t>
        </is>
      </c>
      <c r="U1275" t="inlineStr">
        <is>
          <t>https://zenodo.org/records/17855209</t>
        </is>
      </c>
      <c r="V1275" t="inlineStr">
        <is>
          <t>LINE-S02-PRE-20251120</t>
        </is>
      </c>
      <c r="W1275" t="inlineStr">
        <is>
          <t>已关联</t>
        </is>
      </c>
      <c r="X1275" t="inlineStr">
        <is>
          <t>按班次口径判断</t>
        </is>
      </c>
      <c r="Z1275" t="inlineStr">
        <is>
          <t>否</t>
        </is>
      </c>
    </row>
    <row r="1276">
      <c r="A1276" t="inlineStr">
        <is>
          <t>SIM-STOP-01275</t>
        </is>
      </c>
      <c r="B1276" t="inlineStr">
        <is>
          <t>STOP-PRE-00425</t>
        </is>
      </c>
      <c r="C1276" t="inlineStr">
        <is>
          <t>LINE-S03-PRE-20251120</t>
        </is>
      </c>
      <c r="D1276" t="inlineStr">
        <is>
          <t>SHIFT-PRE-20251120</t>
        </is>
      </c>
      <c r="E1276" t="inlineStr">
        <is>
          <t>LINE-S03</t>
        </is>
      </c>
      <c r="F1276" t="inlineStr">
        <is>
          <t>改善前</t>
        </is>
      </c>
      <c r="G1276" s="57" t="n">
        <v>45981</v>
      </c>
      <c r="H1276" t="inlineStr">
        <is>
          <t>音频模组系列</t>
        </is>
      </c>
      <c r="I1276" t="inlineStr">
        <is>
          <t>7KK25</t>
        </is>
      </c>
      <c r="J1276" t="inlineStr">
        <is>
          <t>FAILURE</t>
        </is>
      </c>
      <c r="K1276" t="inlineStr">
        <is>
          <t>Unplanned</t>
        </is>
      </c>
      <c r="L1276" t="inlineStr">
        <is>
          <t>SILO</t>
        </is>
      </c>
      <c r="M1276" t="inlineStr">
        <is>
          <t>供料系统</t>
        </is>
      </c>
      <c r="N1276" t="inlineStr">
        <is>
          <t>MECHANICAL FAILURE</t>
        </is>
      </c>
      <c r="O1276" s="59" t="n">
        <v>45981.76111111111</v>
      </c>
      <c r="P1276" s="59" t="n">
        <v>45981.76777777778</v>
      </c>
      <c r="Q1276" s="60" t="n">
        <v>9.6</v>
      </c>
      <c r="R1276" s="60" t="n">
        <v>0.9691</v>
      </c>
      <c r="S1276" t="inlineStr">
        <is>
          <t>团队模拟数据（基于公开单线数据派生）</t>
        </is>
      </c>
      <c r="T1276" t="inlineStr">
        <is>
          <t>SIM-v2.2-20260807-20260804</t>
        </is>
      </c>
      <c r="U1276" t="inlineStr">
        <is>
          <t>https://zenodo.org/records/17855209</t>
        </is>
      </c>
      <c r="V1276" t="inlineStr">
        <is>
          <t>LINE-S03-PRE-20251120</t>
        </is>
      </c>
      <c r="W1276" t="inlineStr">
        <is>
          <t>已关联</t>
        </is>
      </c>
      <c r="X1276" t="inlineStr">
        <is>
          <t>按班次口径判断</t>
        </is>
      </c>
      <c r="Z1276" t="inlineStr">
        <is>
          <t>否</t>
        </is>
      </c>
    </row>
    <row r="1277">
      <c r="A1277" t="inlineStr">
        <is>
          <t>SIM-STOP-01276</t>
        </is>
      </c>
      <c r="B1277" t="inlineStr">
        <is>
          <t>STOP-PRE-00426</t>
        </is>
      </c>
      <c r="C1277" t="inlineStr">
        <is>
          <t>LINE-S01-PRE-20251120</t>
        </is>
      </c>
      <c r="D1277" t="inlineStr">
        <is>
          <t>SHIFT-PRE-20251120</t>
        </is>
      </c>
      <c r="E1277" t="inlineStr">
        <is>
          <t>LINE-S01</t>
        </is>
      </c>
      <c r="F1277" t="inlineStr">
        <is>
          <t>改善前</t>
        </is>
      </c>
      <c r="G1277" s="57" t="n">
        <v>45981</v>
      </c>
      <c r="H1277" t="inlineStr">
        <is>
          <t>智能终端系列</t>
        </is>
      </c>
      <c r="I1277" t="inlineStr">
        <is>
          <t>7KK25</t>
        </is>
      </c>
      <c r="J1277" t="inlineStr">
        <is>
          <t>FAILURE</t>
        </is>
      </c>
      <c r="K1277" t="inlineStr">
        <is>
          <t>Unplanned</t>
        </is>
      </c>
      <c r="L1277" t="inlineStr">
        <is>
          <t>SILO</t>
        </is>
      </c>
      <c r="M1277" t="inlineStr">
        <is>
          <t>供料系统</t>
        </is>
      </c>
      <c r="N1277" t="inlineStr">
        <is>
          <t>MECHANICAL FAILURE</t>
        </is>
      </c>
      <c r="O1277" s="59" t="n">
        <v>45981.74027777778</v>
      </c>
      <c r="P1277" s="59" t="n">
        <v>45981.75333333333</v>
      </c>
      <c r="Q1277" s="60" t="n">
        <v>18.8</v>
      </c>
      <c r="R1277" s="60" t="n">
        <v>0.8918</v>
      </c>
      <c r="S1277" t="inlineStr">
        <is>
          <t>团队模拟数据（基于公开单线数据派生）</t>
        </is>
      </c>
      <c r="T1277" t="inlineStr">
        <is>
          <t>SIM-v2.2-20260807-20260804</t>
        </is>
      </c>
      <c r="U1277" t="inlineStr">
        <is>
          <t>https://zenodo.org/records/17855209</t>
        </is>
      </c>
      <c r="V1277" t="inlineStr">
        <is>
          <t>LINE-S01-PRE-20251120</t>
        </is>
      </c>
      <c r="W1277" t="inlineStr">
        <is>
          <t>已关联</t>
        </is>
      </c>
      <c r="X1277" t="inlineStr">
        <is>
          <t>按班次口径判断</t>
        </is>
      </c>
      <c r="Z1277" t="inlineStr">
        <is>
          <t>否</t>
        </is>
      </c>
    </row>
    <row r="1278">
      <c r="A1278" t="inlineStr">
        <is>
          <t>SIM-STOP-01277</t>
        </is>
      </c>
      <c r="B1278" t="inlineStr">
        <is>
          <t>STOP-PRE-00426</t>
        </is>
      </c>
      <c r="C1278" t="inlineStr">
        <is>
          <t>LINE-S02-PRE-20251120</t>
        </is>
      </c>
      <c r="D1278" t="inlineStr">
        <is>
          <t>SHIFT-PRE-20251120</t>
        </is>
      </c>
      <c r="E1278" t="inlineStr">
        <is>
          <t>LINE-S02</t>
        </is>
      </c>
      <c r="F1278" t="inlineStr">
        <is>
          <t>改善前</t>
        </is>
      </c>
      <c r="G1278" s="57" t="n">
        <v>45981</v>
      </c>
      <c r="H1278" t="inlineStr">
        <is>
          <t>视觉设备系列</t>
        </is>
      </c>
      <c r="I1278" t="inlineStr">
        <is>
          <t>7KK25</t>
        </is>
      </c>
      <c r="J1278" t="inlineStr">
        <is>
          <t>FAILURE</t>
        </is>
      </c>
      <c r="K1278" t="inlineStr">
        <is>
          <t>Unplanned</t>
        </is>
      </c>
      <c r="L1278" t="inlineStr">
        <is>
          <t>SILO</t>
        </is>
      </c>
      <c r="M1278" t="inlineStr">
        <is>
          <t>供料系统</t>
        </is>
      </c>
      <c r="N1278" t="inlineStr">
        <is>
          <t>MECHANICAL FAILURE</t>
        </is>
      </c>
      <c r="O1278" s="59" t="n">
        <v>45981.75416666667</v>
      </c>
      <c r="P1278" s="59" t="n">
        <v>45981.77326388889</v>
      </c>
      <c r="Q1278" s="60" t="n">
        <v>27.5</v>
      </c>
      <c r="R1278" s="60" t="n">
        <v>1.305</v>
      </c>
      <c r="S1278" t="inlineStr">
        <is>
          <t>团队模拟数据（基于公开单线数据派生）</t>
        </is>
      </c>
      <c r="T1278" t="inlineStr">
        <is>
          <t>SIM-v2.2-20260807-20260804</t>
        </is>
      </c>
      <c r="U1278" t="inlineStr">
        <is>
          <t>https://zenodo.org/records/17855209</t>
        </is>
      </c>
      <c r="V1278" t="inlineStr">
        <is>
          <t>LINE-S02-PRE-20251120</t>
        </is>
      </c>
      <c r="W1278" t="inlineStr">
        <is>
          <t>已关联</t>
        </is>
      </c>
      <c r="X1278" t="inlineStr">
        <is>
          <t>按班次口径判断</t>
        </is>
      </c>
      <c r="Z1278" t="inlineStr">
        <is>
          <t>否</t>
        </is>
      </c>
    </row>
    <row r="1279">
      <c r="A1279" t="inlineStr">
        <is>
          <t>SIM-STOP-01278</t>
        </is>
      </c>
      <c r="B1279" t="inlineStr">
        <is>
          <t>STOP-PRE-00426</t>
        </is>
      </c>
      <c r="C1279" t="inlineStr">
        <is>
          <t>LINE-S03-PRE-20251120</t>
        </is>
      </c>
      <c r="D1279" t="inlineStr">
        <is>
          <t>SHIFT-PRE-20251120</t>
        </is>
      </c>
      <c r="E1279" t="inlineStr">
        <is>
          <t>LINE-S03</t>
        </is>
      </c>
      <c r="F1279" t="inlineStr">
        <is>
          <t>改善前</t>
        </is>
      </c>
      <c r="G1279" s="57" t="n">
        <v>45981</v>
      </c>
      <c r="H1279" t="inlineStr">
        <is>
          <t>音频模组系列</t>
        </is>
      </c>
      <c r="I1279" t="inlineStr">
        <is>
          <t>7KK25</t>
        </is>
      </c>
      <c r="J1279" t="inlineStr">
        <is>
          <t>FAILURE</t>
        </is>
      </c>
      <c r="K1279" t="inlineStr">
        <is>
          <t>Unplanned</t>
        </is>
      </c>
      <c r="L1279" t="inlineStr">
        <is>
          <t>SILO</t>
        </is>
      </c>
      <c r="M1279" t="inlineStr">
        <is>
          <t>供料系统</t>
        </is>
      </c>
      <c r="N1279" t="inlineStr">
        <is>
          <t>MECHANICAL FAILURE</t>
        </is>
      </c>
      <c r="O1279" s="59" t="n">
        <v>45981.76805555556</v>
      </c>
      <c r="P1279" s="59" t="n">
        <v>45981.78284722222</v>
      </c>
      <c r="Q1279" s="60" t="n">
        <v>21.3</v>
      </c>
      <c r="R1279" s="60" t="n">
        <v>1.0072</v>
      </c>
      <c r="S1279" t="inlineStr">
        <is>
          <t>团队模拟数据（基于公开单线数据派生）</t>
        </is>
      </c>
      <c r="T1279" t="inlineStr">
        <is>
          <t>SIM-v2.2-20260807-20260804</t>
        </is>
      </c>
      <c r="U1279" t="inlineStr">
        <is>
          <t>https://zenodo.org/records/17855209</t>
        </is>
      </c>
      <c r="V1279" t="inlineStr">
        <is>
          <t>LINE-S03-PRE-20251120</t>
        </is>
      </c>
      <c r="W1279" t="inlineStr">
        <is>
          <t>已关联</t>
        </is>
      </c>
      <c r="X1279" t="inlineStr">
        <is>
          <t>按班次口径判断</t>
        </is>
      </c>
      <c r="Z1279" t="inlineStr">
        <is>
          <t>否</t>
        </is>
      </c>
    </row>
    <row r="1280">
      <c r="A1280" t="inlineStr">
        <is>
          <t>SIM-STOP-01279</t>
        </is>
      </c>
      <c r="B1280" t="inlineStr">
        <is>
          <t>STOP-PRE-00427</t>
        </is>
      </c>
      <c r="C1280" t="inlineStr">
        <is>
          <t>LINE-S01-PRE-20251120</t>
        </is>
      </c>
      <c r="D1280" t="inlineStr">
        <is>
          <t>SHIFT-PRE-20251120</t>
        </is>
      </c>
      <c r="E1280" t="inlineStr">
        <is>
          <t>LINE-S01</t>
        </is>
      </c>
      <c r="F1280" t="inlineStr">
        <is>
          <t>改善前</t>
        </is>
      </c>
      <c r="G1280" s="57" t="n">
        <v>45981</v>
      </c>
      <c r="H1280" t="inlineStr">
        <is>
          <t>智能终端系列</t>
        </is>
      </c>
      <c r="I1280" t="inlineStr">
        <is>
          <t>7KK25</t>
        </is>
      </c>
      <c r="J1280" t="inlineStr">
        <is>
          <t>FAILURE</t>
        </is>
      </c>
      <c r="K1280" t="inlineStr">
        <is>
          <t>Unplanned</t>
        </is>
      </c>
      <c r="L1280" t="inlineStr">
        <is>
          <t>HACKING STATION</t>
        </is>
      </c>
      <c r="M1280" t="inlineStr">
        <is>
          <t>上下料工位</t>
        </is>
      </c>
      <c r="N1280" t="inlineStr">
        <is>
          <t>AUTOMATION FAILURE</t>
        </is>
      </c>
      <c r="O1280" s="59" t="n">
        <v>45981.81666666667</v>
      </c>
      <c r="P1280" s="59" t="n">
        <v>45981.82479166667</v>
      </c>
      <c r="Q1280" s="60" t="n">
        <v>11.7</v>
      </c>
      <c r="R1280" s="60" t="n">
        <v>0.9261</v>
      </c>
      <c r="S1280" t="inlineStr">
        <is>
          <t>团队模拟数据（基于公开单线数据派生）</t>
        </is>
      </c>
      <c r="T1280" t="inlineStr">
        <is>
          <t>SIM-v2.2-20260807-20260804</t>
        </is>
      </c>
      <c r="U1280" t="inlineStr">
        <is>
          <t>https://zenodo.org/records/17855209</t>
        </is>
      </c>
      <c r="V1280" t="inlineStr">
        <is>
          <t>LINE-S01-PRE-20251120</t>
        </is>
      </c>
      <c r="W1280" t="inlineStr">
        <is>
          <t>已关联</t>
        </is>
      </c>
      <c r="X1280" t="inlineStr">
        <is>
          <t>按班次口径判断</t>
        </is>
      </c>
      <c r="Z1280" t="inlineStr">
        <is>
          <t>否</t>
        </is>
      </c>
    </row>
    <row r="1281">
      <c r="A1281" t="inlineStr">
        <is>
          <t>SIM-STOP-01280</t>
        </is>
      </c>
      <c r="B1281" t="inlineStr">
        <is>
          <t>STOP-PRE-00427</t>
        </is>
      </c>
      <c r="C1281" t="inlineStr">
        <is>
          <t>LINE-S02-PRE-20251120</t>
        </is>
      </c>
      <c r="D1281" t="inlineStr">
        <is>
          <t>SHIFT-PRE-20251120</t>
        </is>
      </c>
      <c r="E1281" t="inlineStr">
        <is>
          <t>LINE-S02</t>
        </is>
      </c>
      <c r="F1281" t="inlineStr">
        <is>
          <t>改善前</t>
        </is>
      </c>
      <c r="G1281" s="57" t="n">
        <v>45981</v>
      </c>
      <c r="H1281" t="inlineStr">
        <is>
          <t>视觉设备系列</t>
        </is>
      </c>
      <c r="I1281" t="inlineStr">
        <is>
          <t>7KK25</t>
        </is>
      </c>
      <c r="J1281" t="inlineStr">
        <is>
          <t>FAILURE</t>
        </is>
      </c>
      <c r="K1281" t="inlineStr">
        <is>
          <t>Unplanned</t>
        </is>
      </c>
      <c r="L1281" t="inlineStr">
        <is>
          <t>HACKING STATION</t>
        </is>
      </c>
      <c r="M1281" t="inlineStr">
        <is>
          <t>上下料工位</t>
        </is>
      </c>
      <c r="N1281" t="inlineStr">
        <is>
          <t>AUTOMATION FAILURE</t>
        </is>
      </c>
      <c r="O1281" s="59" t="n">
        <v>45981.83055555556</v>
      </c>
      <c r="P1281" s="59" t="n">
        <v>45981.84243055555</v>
      </c>
      <c r="Q1281" s="60" t="n">
        <v>17.1</v>
      </c>
      <c r="R1281" s="60" t="n">
        <v>1.3575</v>
      </c>
      <c r="S1281" t="inlineStr">
        <is>
          <t>团队模拟数据（基于公开单线数据派生）</t>
        </is>
      </c>
      <c r="T1281" t="inlineStr">
        <is>
          <t>SIM-v2.2-20260807-20260804</t>
        </is>
      </c>
      <c r="U1281" t="inlineStr">
        <is>
          <t>https://zenodo.org/records/17855209</t>
        </is>
      </c>
      <c r="V1281" t="inlineStr">
        <is>
          <t>LINE-S02-PRE-20251120</t>
        </is>
      </c>
      <c r="W1281" t="inlineStr">
        <is>
          <t>已关联</t>
        </is>
      </c>
      <c r="X1281" t="inlineStr">
        <is>
          <t>按班次口径判断</t>
        </is>
      </c>
      <c r="Z1281" t="inlineStr">
        <is>
          <t>否</t>
        </is>
      </c>
    </row>
    <row r="1282">
      <c r="A1282" t="inlineStr">
        <is>
          <t>SIM-STOP-01281</t>
        </is>
      </c>
      <c r="B1282" t="inlineStr">
        <is>
          <t>STOP-PRE-00427</t>
        </is>
      </c>
      <c r="C1282" t="inlineStr">
        <is>
          <t>LINE-S03-PRE-20251120</t>
        </is>
      </c>
      <c r="D1282" t="inlineStr">
        <is>
          <t>SHIFT-PRE-20251120</t>
        </is>
      </c>
      <c r="E1282" t="inlineStr">
        <is>
          <t>LINE-S03</t>
        </is>
      </c>
      <c r="F1282" t="inlineStr">
        <is>
          <t>改善前</t>
        </is>
      </c>
      <c r="G1282" s="57" t="n">
        <v>45981</v>
      </c>
      <c r="H1282" t="inlineStr">
        <is>
          <t>音频模组系列</t>
        </is>
      </c>
      <c r="I1282" t="inlineStr">
        <is>
          <t>7KK25</t>
        </is>
      </c>
      <c r="J1282" t="inlineStr">
        <is>
          <t>FAILURE</t>
        </is>
      </c>
      <c r="K1282" t="inlineStr">
        <is>
          <t>Unplanned</t>
        </is>
      </c>
      <c r="L1282" t="inlineStr">
        <is>
          <t>HACKING STATION</t>
        </is>
      </c>
      <c r="M1282" t="inlineStr">
        <is>
          <t>上下料工位</t>
        </is>
      </c>
      <c r="N1282" t="inlineStr">
        <is>
          <t>AUTOMATION FAILURE</t>
        </is>
      </c>
      <c r="O1282" s="59" t="n">
        <v>45981.84444444445</v>
      </c>
      <c r="P1282" s="59" t="n">
        <v>45981.85381944444</v>
      </c>
      <c r="Q1282" s="60" t="n">
        <v>13.5</v>
      </c>
      <c r="R1282" s="60" t="n">
        <v>1.0738</v>
      </c>
      <c r="S1282" t="inlineStr">
        <is>
          <t>团队模拟数据（基于公开单线数据派生）</t>
        </is>
      </c>
      <c r="T1282" t="inlineStr">
        <is>
          <t>SIM-v2.2-20260807-20260804</t>
        </is>
      </c>
      <c r="U1282" t="inlineStr">
        <is>
          <t>https://zenodo.org/records/17855209</t>
        </is>
      </c>
      <c r="V1282" t="inlineStr">
        <is>
          <t>LINE-S03-PRE-20251120</t>
        </is>
      </c>
      <c r="W1282" t="inlineStr">
        <is>
          <t>已关联</t>
        </is>
      </c>
      <c r="X1282" t="inlineStr">
        <is>
          <t>按班次口径判断</t>
        </is>
      </c>
      <c r="Z1282" t="inlineStr">
        <is>
          <t>否</t>
        </is>
      </c>
    </row>
    <row r="1283">
      <c r="A1283" t="inlineStr">
        <is>
          <t>SIM-STOP-01282</t>
        </is>
      </c>
      <c r="B1283" t="inlineStr">
        <is>
          <t>STOP-PRE-00428</t>
        </is>
      </c>
      <c r="C1283" t="inlineStr">
        <is>
          <t>LINE-S01-PRE-20251120</t>
        </is>
      </c>
      <c r="D1283" t="inlineStr">
        <is>
          <t>SHIFT-PRE-20251120</t>
        </is>
      </c>
      <c r="E1283" t="inlineStr">
        <is>
          <t>LINE-S01</t>
        </is>
      </c>
      <c r="F1283" t="inlineStr">
        <is>
          <t>改善前</t>
        </is>
      </c>
      <c r="G1283" s="57" t="n">
        <v>45981</v>
      </c>
      <c r="H1283" t="inlineStr">
        <is>
          <t>智能终端系列</t>
        </is>
      </c>
      <c r="I1283" t="inlineStr">
        <is>
          <t>7KK25</t>
        </is>
      </c>
      <c r="J1283" t="inlineStr">
        <is>
          <t>OPERATIONAL</t>
        </is>
      </c>
      <c r="K1283" t="inlineStr">
        <is>
          <t>Planned - Not included in OEE</t>
        </is>
      </c>
      <c r="L1283" t="inlineStr">
        <is>
          <t>-</t>
        </is>
      </c>
      <c r="M1283" t="inlineStr">
        <is>
          <t>未标注工位</t>
        </is>
      </c>
      <c r="N1283" t="inlineStr">
        <is>
          <t>NO PRODUCTION SCHEDULE</t>
        </is>
      </c>
      <c r="O1283" s="59" t="n">
        <v>45981.82777777778</v>
      </c>
      <c r="P1283" s="59" t="n">
        <v>45981.85270833333</v>
      </c>
      <c r="Q1283" s="60" t="n">
        <v>35.9</v>
      </c>
      <c r="R1283" s="60" t="n">
        <v>0.9444</v>
      </c>
      <c r="S1283" t="inlineStr">
        <is>
          <t>团队模拟数据（基于公开单线数据派生）</t>
        </is>
      </c>
      <c r="T1283" t="inlineStr">
        <is>
          <t>SIM-v2.2-20260807-20260804</t>
        </is>
      </c>
      <c r="U1283" t="inlineStr">
        <is>
          <t>https://zenodo.org/records/17855209</t>
        </is>
      </c>
      <c r="V1283" t="inlineStr">
        <is>
          <t>LINE-S01-PRE-20251120</t>
        </is>
      </c>
      <c r="W1283" t="inlineStr">
        <is>
          <t>已关联</t>
        </is>
      </c>
      <c r="X1283" t="inlineStr">
        <is>
          <t>按班次口径判断</t>
        </is>
      </c>
      <c r="Z1283" t="inlineStr">
        <is>
          <t>否</t>
        </is>
      </c>
    </row>
    <row r="1284">
      <c r="A1284" t="inlineStr">
        <is>
          <t>SIM-STOP-01283</t>
        </is>
      </c>
      <c r="B1284" t="inlineStr">
        <is>
          <t>STOP-PRE-00428</t>
        </is>
      </c>
      <c r="C1284" t="inlineStr">
        <is>
          <t>LINE-S02-PRE-20251120</t>
        </is>
      </c>
      <c r="D1284" t="inlineStr">
        <is>
          <t>SHIFT-PRE-20251120</t>
        </is>
      </c>
      <c r="E1284" t="inlineStr">
        <is>
          <t>LINE-S02</t>
        </is>
      </c>
      <c r="F1284" t="inlineStr">
        <is>
          <t>改善前</t>
        </is>
      </c>
      <c r="G1284" s="57" t="n">
        <v>45981</v>
      </c>
      <c r="H1284" t="inlineStr">
        <is>
          <t>视觉设备系列</t>
        </is>
      </c>
      <c r="I1284" t="inlineStr">
        <is>
          <t>7KK25</t>
        </is>
      </c>
      <c r="J1284" t="inlineStr">
        <is>
          <t>OPERATIONAL</t>
        </is>
      </c>
      <c r="K1284" t="inlineStr">
        <is>
          <t>Planned - Not included in OEE</t>
        </is>
      </c>
      <c r="L1284" t="inlineStr">
        <is>
          <t>-</t>
        </is>
      </c>
      <c r="M1284" t="inlineStr">
        <is>
          <t>未标注工位</t>
        </is>
      </c>
      <c r="N1284" t="inlineStr">
        <is>
          <t>NO PRODUCTION SCHEDULE</t>
        </is>
      </c>
      <c r="O1284" s="59" t="n">
        <v>45981.84166666667</v>
      </c>
      <c r="P1284" s="59" t="n">
        <v>45981.86979166666</v>
      </c>
      <c r="Q1284" s="60" t="n">
        <v>40.5</v>
      </c>
      <c r="R1284" s="60" t="n">
        <v>1.0653</v>
      </c>
      <c r="S1284" t="inlineStr">
        <is>
          <t>团队模拟数据（基于公开单线数据派生）</t>
        </is>
      </c>
      <c r="T1284" t="inlineStr">
        <is>
          <t>SIM-v2.2-20260807-20260804</t>
        </is>
      </c>
      <c r="U1284" t="inlineStr">
        <is>
          <t>https://zenodo.org/records/17855209</t>
        </is>
      </c>
      <c r="V1284" t="inlineStr">
        <is>
          <t>LINE-S02-PRE-20251120</t>
        </is>
      </c>
      <c r="W1284" t="inlineStr">
        <is>
          <t>已关联</t>
        </is>
      </c>
      <c r="X1284" t="inlineStr">
        <is>
          <t>按班次口径判断</t>
        </is>
      </c>
      <c r="Z1284" t="inlineStr">
        <is>
          <t>否</t>
        </is>
      </c>
    </row>
    <row r="1285">
      <c r="A1285" t="inlineStr">
        <is>
          <t>SIM-STOP-01284</t>
        </is>
      </c>
      <c r="B1285" t="inlineStr">
        <is>
          <t>STOP-PRE-00428</t>
        </is>
      </c>
      <c r="C1285" t="inlineStr">
        <is>
          <t>LINE-S03-PRE-20251120</t>
        </is>
      </c>
      <c r="D1285" t="inlineStr">
        <is>
          <t>SHIFT-PRE-20251120</t>
        </is>
      </c>
      <c r="E1285" t="inlineStr">
        <is>
          <t>LINE-S03</t>
        </is>
      </c>
      <c r="F1285" t="inlineStr">
        <is>
          <t>改善前</t>
        </is>
      </c>
      <c r="G1285" s="57" t="n">
        <v>45981</v>
      </c>
      <c r="H1285" t="inlineStr">
        <is>
          <t>音频模组系列</t>
        </is>
      </c>
      <c r="I1285" t="inlineStr">
        <is>
          <t>7KK25</t>
        </is>
      </c>
      <c r="J1285" t="inlineStr">
        <is>
          <t>OPERATIONAL</t>
        </is>
      </c>
      <c r="K1285" t="inlineStr">
        <is>
          <t>Planned - Not included in OEE</t>
        </is>
      </c>
      <c r="L1285" t="inlineStr">
        <is>
          <t>-</t>
        </is>
      </c>
      <c r="M1285" t="inlineStr">
        <is>
          <t>未标注工位</t>
        </is>
      </c>
      <c r="N1285" t="inlineStr">
        <is>
          <t>NO PRODUCTION SCHEDULE</t>
        </is>
      </c>
      <c r="O1285" s="59" t="n">
        <v>45981.85555555556</v>
      </c>
      <c r="P1285" s="59" t="n">
        <v>45981.88194444445</v>
      </c>
      <c r="Q1285" s="60" t="n">
        <v>38</v>
      </c>
      <c r="R1285" s="60" t="n">
        <v>1</v>
      </c>
      <c r="S1285" t="inlineStr">
        <is>
          <t>团队模拟数据（基于公开单线数据派生）</t>
        </is>
      </c>
      <c r="T1285" t="inlineStr">
        <is>
          <t>SIM-v2.2-20260807-20260804</t>
        </is>
      </c>
      <c r="U1285" t="inlineStr">
        <is>
          <t>https://zenodo.org/records/17855209</t>
        </is>
      </c>
      <c r="V1285" t="inlineStr">
        <is>
          <t>LINE-S03-PRE-20251120</t>
        </is>
      </c>
      <c r="W1285" t="inlineStr">
        <is>
          <t>已关联</t>
        </is>
      </c>
      <c r="X1285" t="inlineStr">
        <is>
          <t>按班次口径判断</t>
        </is>
      </c>
      <c r="Z1285" t="inlineStr">
        <is>
          <t>否</t>
        </is>
      </c>
    </row>
    <row r="1286">
      <c r="A1286" t="inlineStr">
        <is>
          <t>SIM-STOP-01285</t>
        </is>
      </c>
      <c r="B1286" t="inlineStr">
        <is>
          <t>STOP-PRE-00429</t>
        </is>
      </c>
      <c r="C1286" t="inlineStr">
        <is>
          <t>LINE-S01-PRE-20251121</t>
        </is>
      </c>
      <c r="D1286" t="inlineStr">
        <is>
          <t>SHIFT-PRE-20251121</t>
        </is>
      </c>
      <c r="E1286" t="inlineStr">
        <is>
          <t>LINE-S01</t>
        </is>
      </c>
      <c r="F1286" t="inlineStr">
        <is>
          <t>改善前</t>
        </is>
      </c>
      <c r="G1286" s="57" t="n">
        <v>45982</v>
      </c>
      <c r="H1286" t="inlineStr">
        <is>
          <t>智能终端系列</t>
        </is>
      </c>
      <c r="I1286" t="inlineStr">
        <is>
          <t>13KK33</t>
        </is>
      </c>
      <c r="J1286" t="inlineStr">
        <is>
          <t>SETUPS-CHANGEOVERS</t>
        </is>
      </c>
      <c r="K1286" t="inlineStr">
        <is>
          <t>Planned - Included in OEE</t>
        </is>
      </c>
      <c r="L1286" t="inlineStr">
        <is>
          <t>EXTRUDER PRESS</t>
        </is>
      </c>
      <c r="M1286" t="inlineStr">
        <is>
          <t>主加工工位</t>
        </is>
      </c>
      <c r="N1286" t="inlineStr">
        <is>
          <t>MATERIAL CHANGEOVER</t>
        </is>
      </c>
      <c r="O1286" s="59" t="n">
        <v>45982.52013888889</v>
      </c>
      <c r="P1286" s="59" t="n">
        <v>45982.54076388889</v>
      </c>
      <c r="Q1286" s="60" t="n">
        <v>29.7</v>
      </c>
      <c r="R1286" s="60" t="n">
        <v>0.9817</v>
      </c>
      <c r="S1286" t="inlineStr">
        <is>
          <t>团队模拟数据（基于公开单线数据派生）</t>
        </is>
      </c>
      <c r="T1286" t="inlineStr">
        <is>
          <t>SIM-v2.2-20260807-20260804</t>
        </is>
      </c>
      <c r="U1286" t="inlineStr">
        <is>
          <t>https://zenodo.org/records/17855209</t>
        </is>
      </c>
      <c r="V1286" t="inlineStr">
        <is>
          <t>LINE-S01-PRE-20251121</t>
        </is>
      </c>
      <c r="W1286" t="inlineStr">
        <is>
          <t>已关联</t>
        </is>
      </c>
      <c r="X1286" t="inlineStr">
        <is>
          <t>按班次口径判断</t>
        </is>
      </c>
      <c r="Z1286" t="inlineStr">
        <is>
          <t>是</t>
        </is>
      </c>
      <c r="AA1286">
        <f>IFERROR(VLOOKUP(N1286,'18_换产标准_模拟'!$B$2:$F$4,3,FALSE),"")</f>
        <v/>
      </c>
      <c r="AB1286">
        <f>IFERROR(MAX(Q1286-AA1286,0),"")</f>
        <v/>
      </c>
      <c r="AC1286">
        <f>IFERROR(IF(AB1286=0,"达标",IF(AB1286&lt;=VLOOKUP(N1286,'18_换产标准_模拟'!$B$2:$F$4,4,FALSE)-VLOOKUP(N1286,'18_换产标准_模拟'!$B$2:$F$4,3,FALSE),"轻微超时",IF(AB1286&lt;=VLOOKUP(N1286,'18_换产标准_模拟'!$B$2:$F$4,5,FALSE)-VLOOKUP(N1286,'18_换产标准_模拟'!$B$2:$F$4,3,FALSE),"超时","严重超时"))),"")</f>
        <v/>
      </c>
      <c r="AD1286">
        <f>IFERROR(INDEX('18_换产标准_模拟'!$A$2:$A$4,MATCH(N1286,'18_换产标准_模拟'!$B$2:$B$4,0)),"")</f>
        <v/>
      </c>
      <c r="AE1286" t="inlineStr">
        <is>
          <t>团队模拟数据</t>
        </is>
      </c>
    </row>
    <row r="1287">
      <c r="A1287" t="inlineStr">
        <is>
          <t>SIM-STOP-01286</t>
        </is>
      </c>
      <c r="B1287" t="inlineStr">
        <is>
          <t>STOP-PRE-00429</t>
        </is>
      </c>
      <c r="C1287" t="inlineStr">
        <is>
          <t>LINE-S02-PRE-20251121</t>
        </is>
      </c>
      <c r="D1287" t="inlineStr">
        <is>
          <t>SHIFT-PRE-20251121</t>
        </is>
      </c>
      <c r="E1287" t="inlineStr">
        <is>
          <t>LINE-S02</t>
        </is>
      </c>
      <c r="F1287" t="inlineStr">
        <is>
          <t>改善前</t>
        </is>
      </c>
      <c r="G1287" s="57" t="n">
        <v>45982</v>
      </c>
      <c r="H1287" t="inlineStr">
        <is>
          <t>视觉设备系列</t>
        </is>
      </c>
      <c r="I1287" t="inlineStr">
        <is>
          <t>13KK33</t>
        </is>
      </c>
      <c r="J1287" t="inlineStr">
        <is>
          <t>SETUPS-CHANGEOVERS</t>
        </is>
      </c>
      <c r="K1287" t="inlineStr">
        <is>
          <t>Planned - Included in OEE</t>
        </is>
      </c>
      <c r="L1287" t="inlineStr">
        <is>
          <t>EXTRUDER PRESS</t>
        </is>
      </c>
      <c r="M1287" t="inlineStr">
        <is>
          <t>主加工工位</t>
        </is>
      </c>
      <c r="N1287" t="inlineStr">
        <is>
          <t>MATERIAL CHANGEOVER</t>
        </is>
      </c>
      <c r="O1287" s="59" t="n">
        <v>45982.53402777778</v>
      </c>
      <c r="P1287" s="59" t="n">
        <v>45982.555</v>
      </c>
      <c r="Q1287" s="60" t="n">
        <v>30.2</v>
      </c>
      <c r="R1287" s="60" t="n">
        <v>0.9973</v>
      </c>
      <c r="S1287" t="inlineStr">
        <is>
          <t>团队模拟数据（基于公开单线数据派生）</t>
        </is>
      </c>
      <c r="T1287" t="inlineStr">
        <is>
          <t>SIM-v2.2-20260807-20260804</t>
        </is>
      </c>
      <c r="U1287" t="inlineStr">
        <is>
          <t>https://zenodo.org/records/17855209</t>
        </is>
      </c>
      <c r="V1287" t="inlineStr">
        <is>
          <t>LINE-S02-PRE-20251121</t>
        </is>
      </c>
      <c r="W1287" t="inlineStr">
        <is>
          <t>已关联</t>
        </is>
      </c>
      <c r="X1287" t="inlineStr">
        <is>
          <t>按班次口径判断</t>
        </is>
      </c>
      <c r="Z1287" t="inlineStr">
        <is>
          <t>是</t>
        </is>
      </c>
      <c r="AA1287">
        <f>IFERROR(VLOOKUP(N1287,'18_换产标准_模拟'!$B$2:$F$4,3,FALSE),"")</f>
        <v/>
      </c>
      <c r="AB1287">
        <f>IFERROR(MAX(Q1287-AA1287,0),"")</f>
        <v/>
      </c>
      <c r="AC1287">
        <f>IFERROR(IF(AB1287=0,"达标",IF(AB1287&lt;=VLOOKUP(N1287,'18_换产标准_模拟'!$B$2:$F$4,4,FALSE)-VLOOKUP(N1287,'18_换产标准_模拟'!$B$2:$F$4,3,FALSE),"轻微超时",IF(AB1287&lt;=VLOOKUP(N1287,'18_换产标准_模拟'!$B$2:$F$4,5,FALSE)-VLOOKUP(N1287,'18_换产标准_模拟'!$B$2:$F$4,3,FALSE),"超时","严重超时"))),"")</f>
        <v/>
      </c>
      <c r="AD1287">
        <f>IFERROR(INDEX('18_换产标准_模拟'!$A$2:$A$4,MATCH(N1287,'18_换产标准_模拟'!$B$2:$B$4,0)),"")</f>
        <v/>
      </c>
      <c r="AE1287" t="inlineStr">
        <is>
          <t>团队模拟数据</t>
        </is>
      </c>
    </row>
    <row r="1288">
      <c r="A1288" t="inlineStr">
        <is>
          <t>SIM-STOP-01287</t>
        </is>
      </c>
      <c r="B1288" t="inlineStr">
        <is>
          <t>STOP-PRE-00429</t>
        </is>
      </c>
      <c r="C1288" t="inlineStr">
        <is>
          <t>LINE-S03-PRE-20251121</t>
        </is>
      </c>
      <c r="D1288" t="inlineStr">
        <is>
          <t>SHIFT-PRE-20251121</t>
        </is>
      </c>
      <c r="E1288" t="inlineStr">
        <is>
          <t>LINE-S03</t>
        </is>
      </c>
      <c r="F1288" t="inlineStr">
        <is>
          <t>改善前</t>
        </is>
      </c>
      <c r="G1288" s="57" t="n">
        <v>45982</v>
      </c>
      <c r="H1288" t="inlineStr">
        <is>
          <t>音频模组系列</t>
        </is>
      </c>
      <c r="I1288" t="inlineStr">
        <is>
          <t>13KK33</t>
        </is>
      </c>
      <c r="J1288" t="inlineStr">
        <is>
          <t>SETUPS-CHANGEOVERS</t>
        </is>
      </c>
      <c r="K1288" t="inlineStr">
        <is>
          <t>Planned - Included in OEE</t>
        </is>
      </c>
      <c r="L1288" t="inlineStr">
        <is>
          <t>EXTRUDER PRESS</t>
        </is>
      </c>
      <c r="M1288" t="inlineStr">
        <is>
          <t>主加工工位</t>
        </is>
      </c>
      <c r="N1288" t="inlineStr">
        <is>
          <t>MATERIAL CHANGEOVER</t>
        </is>
      </c>
      <c r="O1288" s="59" t="n">
        <v>45982.54791666667</v>
      </c>
      <c r="P1288" s="59" t="n">
        <v>45982.56979166667</v>
      </c>
      <c r="Q1288" s="60" t="n">
        <v>31.5</v>
      </c>
      <c r="R1288" s="60" t="n">
        <v>1.0389</v>
      </c>
      <c r="S1288" t="inlineStr">
        <is>
          <t>团队模拟数据（基于公开单线数据派生）</t>
        </is>
      </c>
      <c r="T1288" t="inlineStr">
        <is>
          <t>SIM-v2.2-20260807-20260804</t>
        </is>
      </c>
      <c r="U1288" t="inlineStr">
        <is>
          <t>https://zenodo.org/records/17855209</t>
        </is>
      </c>
      <c r="V1288" t="inlineStr">
        <is>
          <t>LINE-S03-PRE-20251121</t>
        </is>
      </c>
      <c r="W1288" t="inlineStr">
        <is>
          <t>已关联</t>
        </is>
      </c>
      <c r="X1288" t="inlineStr">
        <is>
          <t>按班次口径判断</t>
        </is>
      </c>
      <c r="Z1288" t="inlineStr">
        <is>
          <t>是</t>
        </is>
      </c>
      <c r="AA1288">
        <f>IFERROR(VLOOKUP(N1288,'18_换产标准_模拟'!$B$2:$F$4,3,FALSE),"")</f>
        <v/>
      </c>
      <c r="AB1288">
        <f>IFERROR(MAX(Q1288-AA1288,0),"")</f>
        <v/>
      </c>
      <c r="AC1288">
        <f>IFERROR(IF(AB1288=0,"达标",IF(AB1288&lt;=VLOOKUP(N1288,'18_换产标准_模拟'!$B$2:$F$4,4,FALSE)-VLOOKUP(N1288,'18_换产标准_模拟'!$B$2:$F$4,3,FALSE),"轻微超时",IF(AB1288&lt;=VLOOKUP(N1288,'18_换产标准_模拟'!$B$2:$F$4,5,FALSE)-VLOOKUP(N1288,'18_换产标准_模拟'!$B$2:$F$4,3,FALSE),"超时","严重超时"))),"")</f>
        <v/>
      </c>
      <c r="AD1288">
        <f>IFERROR(INDEX('18_换产标准_模拟'!$A$2:$A$4,MATCH(N1288,'18_换产标准_模拟'!$B$2:$B$4,0)),"")</f>
        <v/>
      </c>
      <c r="AE1288" t="inlineStr">
        <is>
          <t>团队模拟数据</t>
        </is>
      </c>
    </row>
    <row r="1289">
      <c r="A1289" t="inlineStr">
        <is>
          <t>SIM-STOP-01288</t>
        </is>
      </c>
      <c r="B1289" t="inlineStr">
        <is>
          <t>STOP-PRE-00430</t>
        </is>
      </c>
      <c r="C1289" t="inlineStr">
        <is>
          <t>LINE-S01-PRE-20251121</t>
        </is>
      </c>
      <c r="D1289" t="inlineStr">
        <is>
          <t>SHIFT-PRE-20251121</t>
        </is>
      </c>
      <c r="E1289" t="inlineStr">
        <is>
          <t>LINE-S01</t>
        </is>
      </c>
      <c r="F1289" t="inlineStr">
        <is>
          <t>改善前</t>
        </is>
      </c>
      <c r="G1289" s="57" t="n">
        <v>45982</v>
      </c>
      <c r="H1289" t="inlineStr">
        <is>
          <t>智能终端系列</t>
        </is>
      </c>
      <c r="I1289" t="inlineStr">
        <is>
          <t>13KK33</t>
        </is>
      </c>
      <c r="J1289" t="inlineStr">
        <is>
          <t>MATERIALS</t>
        </is>
      </c>
      <c r="K1289" t="inlineStr">
        <is>
          <t>Unplanned</t>
        </is>
      </c>
      <c r="L1289" t="inlineStr">
        <is>
          <t>EXTRUDER PRESS</t>
        </is>
      </c>
      <c r="M1289" t="inlineStr">
        <is>
          <t>主加工工位</t>
        </is>
      </c>
      <c r="N1289" t="inlineStr">
        <is>
          <t>WATER SHORTAGE</t>
        </is>
      </c>
      <c r="O1289" s="59" t="n">
        <v>45982.65555555555</v>
      </c>
      <c r="P1289" s="59" t="n">
        <v>45982.65805555556</v>
      </c>
      <c r="Q1289" s="60" t="n">
        <v>3.6</v>
      </c>
      <c r="R1289" s="60" t="n">
        <v>0.8428</v>
      </c>
      <c r="S1289" t="inlineStr">
        <is>
          <t>团队模拟数据（基于公开单线数据派生）</t>
        </is>
      </c>
      <c r="T1289" t="inlineStr">
        <is>
          <t>SIM-v2.2-20260807-20260804</t>
        </is>
      </c>
      <c r="U1289" t="inlineStr">
        <is>
          <t>https://zenodo.org/records/17855209</t>
        </is>
      </c>
      <c r="V1289" t="inlineStr">
        <is>
          <t>LINE-S01-PRE-20251121</t>
        </is>
      </c>
      <c r="W1289" t="inlineStr">
        <is>
          <t>已关联</t>
        </is>
      </c>
      <c r="X1289" t="inlineStr">
        <is>
          <t>按班次口径判断</t>
        </is>
      </c>
      <c r="Z1289" t="inlineStr">
        <is>
          <t>否</t>
        </is>
      </c>
    </row>
    <row r="1290">
      <c r="A1290" t="inlineStr">
        <is>
          <t>SIM-STOP-01289</t>
        </is>
      </c>
      <c r="B1290" t="inlineStr">
        <is>
          <t>STOP-PRE-00430</t>
        </is>
      </c>
      <c r="C1290" t="inlineStr">
        <is>
          <t>LINE-S02-PRE-20251121</t>
        </is>
      </c>
      <c r="D1290" t="inlineStr">
        <is>
          <t>SHIFT-PRE-20251121</t>
        </is>
      </c>
      <c r="E1290" t="inlineStr">
        <is>
          <t>LINE-S02</t>
        </is>
      </c>
      <c r="F1290" t="inlineStr">
        <is>
          <t>改善前</t>
        </is>
      </c>
      <c r="G1290" s="57" t="n">
        <v>45982</v>
      </c>
      <c r="H1290" t="inlineStr">
        <is>
          <t>视觉设备系列</t>
        </is>
      </c>
      <c r="I1290" t="inlineStr">
        <is>
          <t>13KK33</t>
        </is>
      </c>
      <c r="J1290" t="inlineStr">
        <is>
          <t>MATERIALS</t>
        </is>
      </c>
      <c r="K1290" t="inlineStr">
        <is>
          <t>Unplanned</t>
        </is>
      </c>
      <c r="L1290" t="inlineStr">
        <is>
          <t>EXTRUDER PRESS</t>
        </is>
      </c>
      <c r="M1290" t="inlineStr">
        <is>
          <t>主加工工位</t>
        </is>
      </c>
      <c r="N1290" t="inlineStr">
        <is>
          <t>WATER SHORTAGE</t>
        </is>
      </c>
      <c r="O1290" s="59" t="n">
        <v>45982.66944444444</v>
      </c>
      <c r="P1290" s="59" t="n">
        <v>45982.67458333333</v>
      </c>
      <c r="Q1290" s="60" t="n">
        <v>7.4</v>
      </c>
      <c r="R1290" s="60" t="n">
        <v>1.7156</v>
      </c>
      <c r="S1290" t="inlineStr">
        <is>
          <t>团队模拟数据（基于公开单线数据派生）</t>
        </is>
      </c>
      <c r="T1290" t="inlineStr">
        <is>
          <t>SIM-v2.2-20260807-20260804</t>
        </is>
      </c>
      <c r="U1290" t="inlineStr">
        <is>
          <t>https://zenodo.org/records/17855209</t>
        </is>
      </c>
      <c r="V1290" t="inlineStr">
        <is>
          <t>LINE-S02-PRE-20251121</t>
        </is>
      </c>
      <c r="W1290" t="inlineStr">
        <is>
          <t>已关联</t>
        </is>
      </c>
      <c r="X1290" t="inlineStr">
        <is>
          <t>按班次口径判断</t>
        </is>
      </c>
      <c r="Z1290" t="inlineStr">
        <is>
          <t>否</t>
        </is>
      </c>
    </row>
    <row r="1291">
      <c r="A1291" t="inlineStr">
        <is>
          <t>SIM-STOP-01290</t>
        </is>
      </c>
      <c r="B1291" t="inlineStr">
        <is>
          <t>STOP-PRE-00430</t>
        </is>
      </c>
      <c r="C1291" t="inlineStr">
        <is>
          <t>LINE-S03-PRE-20251121</t>
        </is>
      </c>
      <c r="D1291" t="inlineStr">
        <is>
          <t>SHIFT-PRE-20251121</t>
        </is>
      </c>
      <c r="E1291" t="inlineStr">
        <is>
          <t>LINE-S03</t>
        </is>
      </c>
      <c r="F1291" t="inlineStr">
        <is>
          <t>改善前</t>
        </is>
      </c>
      <c r="G1291" s="57" t="n">
        <v>45982</v>
      </c>
      <c r="H1291" t="inlineStr">
        <is>
          <t>音频模组系列</t>
        </is>
      </c>
      <c r="I1291" t="inlineStr">
        <is>
          <t>13KK33</t>
        </is>
      </c>
      <c r="J1291" t="inlineStr">
        <is>
          <t>MATERIALS</t>
        </is>
      </c>
      <c r="K1291" t="inlineStr">
        <is>
          <t>Unplanned</t>
        </is>
      </c>
      <c r="L1291" t="inlineStr">
        <is>
          <t>EXTRUDER PRESS</t>
        </is>
      </c>
      <c r="M1291" t="inlineStr">
        <is>
          <t>主加工工位</t>
        </is>
      </c>
      <c r="N1291" t="inlineStr">
        <is>
          <t>WATER SHORTAGE</t>
        </is>
      </c>
      <c r="O1291" s="59" t="n">
        <v>45982.68333333333</v>
      </c>
      <c r="P1291" s="59" t="n">
        <v>45982.68659722222</v>
      </c>
      <c r="Q1291" s="60" t="n">
        <v>4.7</v>
      </c>
      <c r="R1291" s="60" t="n">
        <v>1.0862</v>
      </c>
      <c r="S1291" t="inlineStr">
        <is>
          <t>团队模拟数据（基于公开单线数据派生）</t>
        </is>
      </c>
      <c r="T1291" t="inlineStr">
        <is>
          <t>SIM-v2.2-20260807-20260804</t>
        </is>
      </c>
      <c r="U1291" t="inlineStr">
        <is>
          <t>https://zenodo.org/records/17855209</t>
        </is>
      </c>
      <c r="V1291" t="inlineStr">
        <is>
          <t>LINE-S03-PRE-20251121</t>
        </is>
      </c>
      <c r="W1291" t="inlineStr">
        <is>
          <t>已关联</t>
        </is>
      </c>
      <c r="X1291" t="inlineStr">
        <is>
          <t>按班次口径判断</t>
        </is>
      </c>
      <c r="Z1291" t="inlineStr">
        <is>
          <t>否</t>
        </is>
      </c>
    </row>
    <row r="1292">
      <c r="A1292" t="inlineStr">
        <is>
          <t>SIM-STOP-01291</t>
        </is>
      </c>
      <c r="B1292" t="inlineStr">
        <is>
          <t>STOP-PRE-00431</t>
        </is>
      </c>
      <c r="C1292" t="inlineStr">
        <is>
          <t>LINE-S01-PRE-20251121</t>
        </is>
      </c>
      <c r="D1292" t="inlineStr">
        <is>
          <t>SHIFT-PRE-20251121</t>
        </is>
      </c>
      <c r="E1292" t="inlineStr">
        <is>
          <t>LINE-S01</t>
        </is>
      </c>
      <c r="F1292" t="inlineStr">
        <is>
          <t>改善前</t>
        </is>
      </c>
      <c r="G1292" s="57" t="n">
        <v>45982</v>
      </c>
      <c r="H1292" t="inlineStr">
        <is>
          <t>智能终端系列</t>
        </is>
      </c>
      <c r="I1292" t="inlineStr">
        <is>
          <t>13KK33</t>
        </is>
      </c>
      <c r="J1292" t="inlineStr">
        <is>
          <t>FAILURE</t>
        </is>
      </c>
      <c r="K1292" t="inlineStr">
        <is>
          <t>Unplanned</t>
        </is>
      </c>
      <c r="L1292" t="inlineStr">
        <is>
          <t>HACKING STATION</t>
        </is>
      </c>
      <c r="M1292" t="inlineStr">
        <is>
          <t>上下料工位</t>
        </is>
      </c>
      <c r="N1292" t="inlineStr">
        <is>
          <t>AUTOMATION FAILURE</t>
        </is>
      </c>
      <c r="O1292" s="59" t="n">
        <v>45982.72916666666</v>
      </c>
      <c r="P1292" s="59" t="n">
        <v>45982.73368055555</v>
      </c>
      <c r="Q1292" s="60" t="n">
        <v>6.5</v>
      </c>
      <c r="R1292" s="60" t="n">
        <v>0.8771</v>
      </c>
      <c r="S1292" t="inlineStr">
        <is>
          <t>团队模拟数据（基于公开单线数据派生）</t>
        </is>
      </c>
      <c r="T1292" t="inlineStr">
        <is>
          <t>SIM-v2.2-20260807-20260804</t>
        </is>
      </c>
      <c r="U1292" t="inlineStr">
        <is>
          <t>https://zenodo.org/records/17855209</t>
        </is>
      </c>
      <c r="V1292" t="inlineStr">
        <is>
          <t>LINE-S01-PRE-20251121</t>
        </is>
      </c>
      <c r="W1292" t="inlineStr">
        <is>
          <t>已关联</t>
        </is>
      </c>
      <c r="X1292" t="inlineStr">
        <is>
          <t>按班次口径判断</t>
        </is>
      </c>
      <c r="Z1292" t="inlineStr">
        <is>
          <t>否</t>
        </is>
      </c>
    </row>
    <row r="1293">
      <c r="A1293" t="inlineStr">
        <is>
          <t>SIM-STOP-01292</t>
        </is>
      </c>
      <c r="B1293" t="inlineStr">
        <is>
          <t>STOP-PRE-00431</t>
        </is>
      </c>
      <c r="C1293" t="inlineStr">
        <is>
          <t>LINE-S02-PRE-20251121</t>
        </is>
      </c>
      <c r="D1293" t="inlineStr">
        <is>
          <t>SHIFT-PRE-20251121</t>
        </is>
      </c>
      <c r="E1293" t="inlineStr">
        <is>
          <t>LINE-S02</t>
        </is>
      </c>
      <c r="F1293" t="inlineStr">
        <is>
          <t>改善前</t>
        </is>
      </c>
      <c r="G1293" s="57" t="n">
        <v>45982</v>
      </c>
      <c r="H1293" t="inlineStr">
        <is>
          <t>视觉设备系列</t>
        </is>
      </c>
      <c r="I1293" t="inlineStr">
        <is>
          <t>13KK33</t>
        </is>
      </c>
      <c r="J1293" t="inlineStr">
        <is>
          <t>FAILURE</t>
        </is>
      </c>
      <c r="K1293" t="inlineStr">
        <is>
          <t>Unplanned</t>
        </is>
      </c>
      <c r="L1293" t="inlineStr">
        <is>
          <t>HACKING STATION</t>
        </is>
      </c>
      <c r="M1293" t="inlineStr">
        <is>
          <t>上下料工位</t>
        </is>
      </c>
      <c r="N1293" t="inlineStr">
        <is>
          <t>AUTOMATION FAILURE</t>
        </is>
      </c>
      <c r="O1293" s="59" t="n">
        <v>45982.74305555555</v>
      </c>
      <c r="P1293" s="59" t="n">
        <v>45982.74965277778</v>
      </c>
      <c r="Q1293" s="60" t="n">
        <v>9.5</v>
      </c>
      <c r="R1293" s="60" t="n">
        <v>1.2825</v>
      </c>
      <c r="S1293" t="inlineStr">
        <is>
          <t>团队模拟数据（基于公开单线数据派生）</t>
        </is>
      </c>
      <c r="T1293" t="inlineStr">
        <is>
          <t>SIM-v2.2-20260807-20260804</t>
        </is>
      </c>
      <c r="U1293" t="inlineStr">
        <is>
          <t>https://zenodo.org/records/17855209</t>
        </is>
      </c>
      <c r="V1293" t="inlineStr">
        <is>
          <t>LINE-S02-PRE-20251121</t>
        </is>
      </c>
      <c r="W1293" t="inlineStr">
        <is>
          <t>已关联</t>
        </is>
      </c>
      <c r="X1293" t="inlineStr">
        <is>
          <t>按班次口径判断</t>
        </is>
      </c>
      <c r="Z1293" t="inlineStr">
        <is>
          <t>否</t>
        </is>
      </c>
    </row>
    <row r="1294">
      <c r="A1294" t="inlineStr">
        <is>
          <t>SIM-STOP-01293</t>
        </is>
      </c>
      <c r="B1294" t="inlineStr">
        <is>
          <t>STOP-PRE-00431</t>
        </is>
      </c>
      <c r="C1294" t="inlineStr">
        <is>
          <t>LINE-S03-PRE-20251121</t>
        </is>
      </c>
      <c r="D1294" t="inlineStr">
        <is>
          <t>SHIFT-PRE-20251121</t>
        </is>
      </c>
      <c r="E1294" t="inlineStr">
        <is>
          <t>LINE-S03</t>
        </is>
      </c>
      <c r="F1294" t="inlineStr">
        <is>
          <t>改善前</t>
        </is>
      </c>
      <c r="G1294" s="57" t="n">
        <v>45982</v>
      </c>
      <c r="H1294" t="inlineStr">
        <is>
          <t>音频模组系列</t>
        </is>
      </c>
      <c r="I1294" t="inlineStr">
        <is>
          <t>13KK33</t>
        </is>
      </c>
      <c r="J1294" t="inlineStr">
        <is>
          <t>FAILURE</t>
        </is>
      </c>
      <c r="K1294" t="inlineStr">
        <is>
          <t>Unplanned</t>
        </is>
      </c>
      <c r="L1294" t="inlineStr">
        <is>
          <t>HACKING STATION</t>
        </is>
      </c>
      <c r="M1294" t="inlineStr">
        <is>
          <t>上下料工位</t>
        </is>
      </c>
      <c r="N1294" t="inlineStr">
        <is>
          <t>AUTOMATION FAILURE</t>
        </is>
      </c>
      <c r="O1294" s="59" t="n">
        <v>45982.75694444445</v>
      </c>
      <c r="P1294" s="59" t="n">
        <v>45982.76277777777</v>
      </c>
      <c r="Q1294" s="60" t="n">
        <v>8.4</v>
      </c>
      <c r="R1294" s="60" t="n">
        <v>1.1296</v>
      </c>
      <c r="S1294" t="inlineStr">
        <is>
          <t>团队模拟数据（基于公开单线数据派生）</t>
        </is>
      </c>
      <c r="T1294" t="inlineStr">
        <is>
          <t>SIM-v2.2-20260807-20260804</t>
        </is>
      </c>
      <c r="U1294" t="inlineStr">
        <is>
          <t>https://zenodo.org/records/17855209</t>
        </is>
      </c>
      <c r="V1294" t="inlineStr">
        <is>
          <t>LINE-S03-PRE-20251121</t>
        </is>
      </c>
      <c r="W1294" t="inlineStr">
        <is>
          <t>已关联</t>
        </is>
      </c>
      <c r="X1294" t="inlineStr">
        <is>
          <t>按班次口径判断</t>
        </is>
      </c>
      <c r="Z1294" t="inlineStr">
        <is>
          <t>否</t>
        </is>
      </c>
    </row>
    <row r="1295">
      <c r="A1295" t="inlineStr">
        <is>
          <t>SIM-STOP-01294</t>
        </is>
      </c>
      <c r="B1295" t="inlineStr">
        <is>
          <t>STOP-PRE-00432</t>
        </is>
      </c>
      <c r="C1295" t="inlineStr">
        <is>
          <t>LINE-S01-PRE-20251121</t>
        </is>
      </c>
      <c r="D1295" t="inlineStr">
        <is>
          <t>SHIFT-PRE-20251121</t>
        </is>
      </c>
      <c r="E1295" t="inlineStr">
        <is>
          <t>LINE-S01</t>
        </is>
      </c>
      <c r="F1295" t="inlineStr">
        <is>
          <t>改善前</t>
        </is>
      </c>
      <c r="G1295" s="57" t="n">
        <v>45982</v>
      </c>
      <c r="H1295" t="inlineStr">
        <is>
          <t>智能终端系列</t>
        </is>
      </c>
      <c r="I1295" t="inlineStr">
        <is>
          <t>13KK33</t>
        </is>
      </c>
      <c r="J1295" t="inlineStr">
        <is>
          <t>SETUPS-CHANGEOVERS</t>
        </is>
      </c>
      <c r="K1295" t="inlineStr">
        <is>
          <t>Unplanned</t>
        </is>
      </c>
      <c r="L1295" t="inlineStr">
        <is>
          <t>HACKING STATION</t>
        </is>
      </c>
      <c r="M1295" t="inlineStr">
        <is>
          <t>上下料工位</t>
        </is>
      </c>
      <c r="N1295" t="inlineStr">
        <is>
          <t>OTHER CALIBRATION</t>
        </is>
      </c>
      <c r="O1295" s="59" t="n">
        <v>45982.74652777778</v>
      </c>
      <c r="P1295" s="59" t="n">
        <v>45982.75430555556</v>
      </c>
      <c r="Q1295" s="60" t="n">
        <v>11.2</v>
      </c>
      <c r="R1295" s="60" t="n">
        <v>0.9114</v>
      </c>
      <c r="S1295" t="inlineStr">
        <is>
          <t>团队模拟数据（基于公开单线数据派生）</t>
        </is>
      </c>
      <c r="T1295" t="inlineStr">
        <is>
          <t>SIM-v2.2-20260807-20260804</t>
        </is>
      </c>
      <c r="U1295" t="inlineStr">
        <is>
          <t>https://zenodo.org/records/17855209</t>
        </is>
      </c>
      <c r="V1295" t="inlineStr">
        <is>
          <t>LINE-S01-PRE-20251121</t>
        </is>
      </c>
      <c r="W1295" t="inlineStr">
        <is>
          <t>已关联</t>
        </is>
      </c>
      <c r="X1295" t="inlineStr">
        <is>
          <t>按班次口径判断</t>
        </is>
      </c>
      <c r="Z1295" t="inlineStr">
        <is>
          <t>是</t>
        </is>
      </c>
      <c r="AA1295">
        <f>IFERROR(VLOOKUP(N1295,'18_换产标准_模拟'!$B$2:$F$4,3,FALSE),"")</f>
        <v/>
      </c>
      <c r="AB1295">
        <f>IFERROR(MAX(Q1295-AA1295,0),"")</f>
        <v/>
      </c>
      <c r="AC1295">
        <f>IFERROR(IF(AB1295=0,"达标",IF(AB1295&lt;=VLOOKUP(N1295,'18_换产标准_模拟'!$B$2:$F$4,4,FALSE)-VLOOKUP(N1295,'18_换产标准_模拟'!$B$2:$F$4,3,FALSE),"轻微超时",IF(AB1295&lt;=VLOOKUP(N1295,'18_换产标准_模拟'!$B$2:$F$4,5,FALSE)-VLOOKUP(N1295,'18_换产标准_模拟'!$B$2:$F$4,3,FALSE),"超时","严重超时"))),"")</f>
        <v/>
      </c>
      <c r="AD1295">
        <f>IFERROR(INDEX('18_换产标准_模拟'!$A$2:$A$4,MATCH(N1295,'18_换产标准_模拟'!$B$2:$B$4,0)),"")</f>
        <v/>
      </c>
      <c r="AE1295" t="inlineStr">
        <is>
          <t>团队模拟数据</t>
        </is>
      </c>
    </row>
    <row r="1296">
      <c r="A1296" t="inlineStr">
        <is>
          <t>SIM-STOP-01295</t>
        </is>
      </c>
      <c r="B1296" t="inlineStr">
        <is>
          <t>STOP-PRE-00432</t>
        </is>
      </c>
      <c r="C1296" t="inlineStr">
        <is>
          <t>LINE-S02-PRE-20251121</t>
        </is>
      </c>
      <c r="D1296" t="inlineStr">
        <is>
          <t>SHIFT-PRE-20251121</t>
        </is>
      </c>
      <c r="E1296" t="inlineStr">
        <is>
          <t>LINE-S02</t>
        </is>
      </c>
      <c r="F1296" t="inlineStr">
        <is>
          <t>改善前</t>
        </is>
      </c>
      <c r="G1296" s="57" t="n">
        <v>45982</v>
      </c>
      <c r="H1296" t="inlineStr">
        <is>
          <t>视觉设备系列</t>
        </is>
      </c>
      <c r="I1296" t="inlineStr">
        <is>
          <t>13KK33</t>
        </is>
      </c>
      <c r="J1296" t="inlineStr">
        <is>
          <t>SETUPS-CHANGEOVERS</t>
        </is>
      </c>
      <c r="K1296" t="inlineStr">
        <is>
          <t>Unplanned</t>
        </is>
      </c>
      <c r="L1296" t="inlineStr">
        <is>
          <t>HACKING STATION</t>
        </is>
      </c>
      <c r="M1296" t="inlineStr">
        <is>
          <t>上下料工位</t>
        </is>
      </c>
      <c r="N1296" t="inlineStr">
        <is>
          <t>OTHER CALIBRATION</t>
        </is>
      </c>
      <c r="O1296" s="59" t="n">
        <v>45982.76041666666</v>
      </c>
      <c r="P1296" s="59" t="n">
        <v>45982.77180555555</v>
      </c>
      <c r="Q1296" s="60" t="n">
        <v>16.4</v>
      </c>
      <c r="R1296" s="60" t="n">
        <v>1.335</v>
      </c>
      <c r="S1296" t="inlineStr">
        <is>
          <t>团队模拟数据（基于公开单线数据派生）</t>
        </is>
      </c>
      <c r="T1296" t="inlineStr">
        <is>
          <t>SIM-v2.2-20260807-20260804</t>
        </is>
      </c>
      <c r="U1296" t="inlineStr">
        <is>
          <t>https://zenodo.org/records/17855209</t>
        </is>
      </c>
      <c r="V1296" t="inlineStr">
        <is>
          <t>LINE-S02-PRE-20251121</t>
        </is>
      </c>
      <c r="W1296" t="inlineStr">
        <is>
          <t>已关联</t>
        </is>
      </c>
      <c r="X1296" t="inlineStr">
        <is>
          <t>按班次口径判断</t>
        </is>
      </c>
      <c r="Z1296" t="inlineStr">
        <is>
          <t>是</t>
        </is>
      </c>
      <c r="AA1296">
        <f>IFERROR(VLOOKUP(N1296,'18_换产标准_模拟'!$B$2:$F$4,3,FALSE),"")</f>
        <v/>
      </c>
      <c r="AB1296">
        <f>IFERROR(MAX(Q1296-AA1296,0),"")</f>
        <v/>
      </c>
      <c r="AC1296">
        <f>IFERROR(IF(AB1296=0,"达标",IF(AB1296&lt;=VLOOKUP(N1296,'18_换产标准_模拟'!$B$2:$F$4,4,FALSE)-VLOOKUP(N1296,'18_换产标准_模拟'!$B$2:$F$4,3,FALSE),"轻微超时",IF(AB1296&lt;=VLOOKUP(N1296,'18_换产标准_模拟'!$B$2:$F$4,5,FALSE)-VLOOKUP(N1296,'18_换产标准_模拟'!$B$2:$F$4,3,FALSE),"超时","严重超时"))),"")</f>
        <v/>
      </c>
      <c r="AD1296">
        <f>IFERROR(INDEX('18_换产标准_模拟'!$A$2:$A$4,MATCH(N1296,'18_换产标准_模拟'!$B$2:$B$4,0)),"")</f>
        <v/>
      </c>
      <c r="AE1296" t="inlineStr">
        <is>
          <t>团队模拟数据</t>
        </is>
      </c>
    </row>
    <row r="1297">
      <c r="A1297" t="inlineStr">
        <is>
          <t>SIM-STOP-01296</t>
        </is>
      </c>
      <c r="B1297" t="inlineStr">
        <is>
          <t>STOP-PRE-00432</t>
        </is>
      </c>
      <c r="C1297" t="inlineStr">
        <is>
          <t>LINE-S03-PRE-20251121</t>
        </is>
      </c>
      <c r="D1297" t="inlineStr">
        <is>
          <t>SHIFT-PRE-20251121</t>
        </is>
      </c>
      <c r="E1297" t="inlineStr">
        <is>
          <t>LINE-S03</t>
        </is>
      </c>
      <c r="F1297" t="inlineStr">
        <is>
          <t>改善前</t>
        </is>
      </c>
      <c r="G1297" s="57" t="n">
        <v>45982</v>
      </c>
      <c r="H1297" t="inlineStr">
        <is>
          <t>音频模组系列</t>
        </is>
      </c>
      <c r="I1297" t="inlineStr">
        <is>
          <t>13KK33</t>
        </is>
      </c>
      <c r="J1297" t="inlineStr">
        <is>
          <t>SETUPS-CHANGEOVERS</t>
        </is>
      </c>
      <c r="K1297" t="inlineStr">
        <is>
          <t>Unplanned</t>
        </is>
      </c>
      <c r="L1297" t="inlineStr">
        <is>
          <t>HACKING STATION</t>
        </is>
      </c>
      <c r="M1297" t="inlineStr">
        <is>
          <t>上下料工位</t>
        </is>
      </c>
      <c r="N1297" t="inlineStr">
        <is>
          <t>OTHER CALIBRATION</t>
        </is>
      </c>
      <c r="O1297" s="59" t="n">
        <v>45982.77430555555</v>
      </c>
      <c r="P1297" s="59" t="n">
        <v>45982.78430555556</v>
      </c>
      <c r="Q1297" s="60" t="n">
        <v>14.4</v>
      </c>
      <c r="R1297" s="60" t="n">
        <v>1.1731</v>
      </c>
      <c r="S1297" t="inlineStr">
        <is>
          <t>团队模拟数据（基于公开单线数据派生）</t>
        </is>
      </c>
      <c r="T1297" t="inlineStr">
        <is>
          <t>SIM-v2.2-20260807-20260804</t>
        </is>
      </c>
      <c r="U1297" t="inlineStr">
        <is>
          <t>https://zenodo.org/records/17855209</t>
        </is>
      </c>
      <c r="V1297" t="inlineStr">
        <is>
          <t>LINE-S03-PRE-20251121</t>
        </is>
      </c>
      <c r="W1297" t="inlineStr">
        <is>
          <t>已关联</t>
        </is>
      </c>
      <c r="X1297" t="inlineStr">
        <is>
          <t>按班次口径判断</t>
        </is>
      </c>
      <c r="Z1297" t="inlineStr">
        <is>
          <t>是</t>
        </is>
      </c>
      <c r="AA1297">
        <f>IFERROR(VLOOKUP(N1297,'18_换产标准_模拟'!$B$2:$F$4,3,FALSE),"")</f>
        <v/>
      </c>
      <c r="AB1297">
        <f>IFERROR(MAX(Q1297-AA1297,0),"")</f>
        <v/>
      </c>
      <c r="AC1297">
        <f>IFERROR(IF(AB1297=0,"达标",IF(AB1297&lt;=VLOOKUP(N1297,'18_换产标准_模拟'!$B$2:$F$4,4,FALSE)-VLOOKUP(N1297,'18_换产标准_模拟'!$B$2:$F$4,3,FALSE),"轻微超时",IF(AB1297&lt;=VLOOKUP(N1297,'18_换产标准_模拟'!$B$2:$F$4,5,FALSE)-VLOOKUP(N1297,'18_换产标准_模拟'!$B$2:$F$4,3,FALSE),"超时","严重超时"))),"")</f>
        <v/>
      </c>
      <c r="AD1297">
        <f>IFERROR(INDEX('18_换产标准_模拟'!$A$2:$A$4,MATCH(N1297,'18_换产标准_模拟'!$B$2:$B$4,0)),"")</f>
        <v/>
      </c>
      <c r="AE1297" t="inlineStr">
        <is>
          <t>团队模拟数据</t>
        </is>
      </c>
    </row>
    <row r="1298">
      <c r="A1298" t="inlineStr">
        <is>
          <t>SIM-STOP-01297</t>
        </is>
      </c>
      <c r="B1298" t="inlineStr">
        <is>
          <t>STOP-PRE-00433</t>
        </is>
      </c>
      <c r="C1298" t="inlineStr">
        <is>
          <t>LINE-S01-PRE-20251121</t>
        </is>
      </c>
      <c r="D1298" t="inlineStr">
        <is>
          <t>SHIFT-PRE-20251121</t>
        </is>
      </c>
      <c r="E1298" t="inlineStr">
        <is>
          <t>LINE-S01</t>
        </is>
      </c>
      <c r="F1298" t="inlineStr">
        <is>
          <t>改善前</t>
        </is>
      </c>
      <c r="G1298" s="57" t="n">
        <v>45982</v>
      </c>
      <c r="H1298" t="inlineStr">
        <is>
          <t>智能终端系列</t>
        </is>
      </c>
      <c r="I1298" t="inlineStr">
        <is>
          <t>KK250</t>
        </is>
      </c>
      <c r="J1298" t="inlineStr">
        <is>
          <t>SETUPS-CHANGEOVERS</t>
        </is>
      </c>
      <c r="K1298" t="inlineStr">
        <is>
          <t>Planned - Included in OEE</t>
        </is>
      </c>
      <c r="L1298" t="inlineStr">
        <is>
          <t>EXTRUDER PRESS</t>
        </is>
      </c>
      <c r="M1298" t="inlineStr">
        <is>
          <t>主加工工位</t>
        </is>
      </c>
      <c r="N1298" t="inlineStr">
        <is>
          <t>MATERIAL CHANGEOVER</t>
        </is>
      </c>
      <c r="O1298" s="59" t="n">
        <v>45982.77847222222</v>
      </c>
      <c r="P1298" s="59" t="n">
        <v>45982.795</v>
      </c>
      <c r="Q1298" s="60" t="n">
        <v>23.8</v>
      </c>
      <c r="R1298" s="60" t="n">
        <v>0.9284</v>
      </c>
      <c r="S1298" t="inlineStr">
        <is>
          <t>团队模拟数据（基于公开单线数据派生）</t>
        </is>
      </c>
      <c r="T1298" t="inlineStr">
        <is>
          <t>SIM-v2.2-20260807-20260804</t>
        </is>
      </c>
      <c r="U1298" t="inlineStr">
        <is>
          <t>https://zenodo.org/records/17855209</t>
        </is>
      </c>
      <c r="V1298" t="inlineStr">
        <is>
          <t>LINE-S01-PRE-20251121</t>
        </is>
      </c>
      <c r="W1298" t="inlineStr">
        <is>
          <t>已关联</t>
        </is>
      </c>
      <c r="X1298" t="inlineStr">
        <is>
          <t>按班次口径判断</t>
        </is>
      </c>
      <c r="Z1298" t="inlineStr">
        <is>
          <t>是</t>
        </is>
      </c>
      <c r="AA1298">
        <f>IFERROR(VLOOKUP(N1298,'18_换产标准_模拟'!$B$2:$F$4,3,FALSE),"")</f>
        <v/>
      </c>
      <c r="AB1298">
        <f>IFERROR(MAX(Q1298-AA1298,0),"")</f>
        <v/>
      </c>
      <c r="AC1298">
        <f>IFERROR(IF(AB1298=0,"达标",IF(AB1298&lt;=VLOOKUP(N1298,'18_换产标准_模拟'!$B$2:$F$4,4,FALSE)-VLOOKUP(N1298,'18_换产标准_模拟'!$B$2:$F$4,3,FALSE),"轻微超时",IF(AB1298&lt;=VLOOKUP(N1298,'18_换产标准_模拟'!$B$2:$F$4,5,FALSE)-VLOOKUP(N1298,'18_换产标准_模拟'!$B$2:$F$4,3,FALSE),"超时","严重超时"))),"")</f>
        <v/>
      </c>
      <c r="AD1298">
        <f>IFERROR(INDEX('18_换产标准_模拟'!$A$2:$A$4,MATCH(N1298,'18_换产标准_模拟'!$B$2:$B$4,0)),"")</f>
        <v/>
      </c>
      <c r="AE1298" t="inlineStr">
        <is>
          <t>团队模拟数据</t>
        </is>
      </c>
    </row>
    <row r="1299">
      <c r="A1299" t="inlineStr">
        <is>
          <t>SIM-STOP-01298</t>
        </is>
      </c>
      <c r="B1299" t="inlineStr">
        <is>
          <t>STOP-PRE-00433</t>
        </is>
      </c>
      <c r="C1299" t="inlineStr">
        <is>
          <t>LINE-S02-PRE-20251121</t>
        </is>
      </c>
      <c r="D1299" t="inlineStr">
        <is>
          <t>SHIFT-PRE-20251121</t>
        </is>
      </c>
      <c r="E1299" t="inlineStr">
        <is>
          <t>LINE-S02</t>
        </is>
      </c>
      <c r="F1299" t="inlineStr">
        <is>
          <t>改善前</t>
        </is>
      </c>
      <c r="G1299" s="57" t="n">
        <v>45982</v>
      </c>
      <c r="H1299" t="inlineStr">
        <is>
          <t>视觉设备系列</t>
        </is>
      </c>
      <c r="I1299" t="inlineStr">
        <is>
          <t>KK250</t>
        </is>
      </c>
      <c r="J1299" t="inlineStr">
        <is>
          <t>SETUPS-CHANGEOVERS</t>
        </is>
      </c>
      <c r="K1299" t="inlineStr">
        <is>
          <t>Planned - Included in OEE</t>
        </is>
      </c>
      <c r="L1299" t="inlineStr">
        <is>
          <t>EXTRUDER PRESS</t>
        </is>
      </c>
      <c r="M1299" t="inlineStr">
        <is>
          <t>主加工工位</t>
        </is>
      </c>
      <c r="N1299" t="inlineStr">
        <is>
          <t>MATERIAL CHANGEOVER</t>
        </is>
      </c>
      <c r="O1299" s="59" t="n">
        <v>45982.79236111111</v>
      </c>
      <c r="P1299" s="59" t="n">
        <v>45982.81097222222</v>
      </c>
      <c r="Q1299" s="60" t="n">
        <v>26.8</v>
      </c>
      <c r="R1299" s="60" t="n">
        <v>1.0483</v>
      </c>
      <c r="S1299" t="inlineStr">
        <is>
          <t>团队模拟数据（基于公开单线数据派生）</t>
        </is>
      </c>
      <c r="T1299" t="inlineStr">
        <is>
          <t>SIM-v2.2-20260807-20260804</t>
        </is>
      </c>
      <c r="U1299" t="inlineStr">
        <is>
          <t>https://zenodo.org/records/17855209</t>
        </is>
      </c>
      <c r="V1299" t="inlineStr">
        <is>
          <t>LINE-S02-PRE-20251121</t>
        </is>
      </c>
      <c r="W1299" t="inlineStr">
        <is>
          <t>已关联</t>
        </is>
      </c>
      <c r="X1299" t="inlineStr">
        <is>
          <t>按班次口径判断</t>
        </is>
      </c>
      <c r="Z1299" t="inlineStr">
        <is>
          <t>是</t>
        </is>
      </c>
      <c r="AA1299">
        <f>IFERROR(VLOOKUP(N1299,'18_换产标准_模拟'!$B$2:$F$4,3,FALSE),"")</f>
        <v/>
      </c>
      <c r="AB1299">
        <f>IFERROR(MAX(Q1299-AA1299,0),"")</f>
        <v/>
      </c>
      <c r="AC1299">
        <f>IFERROR(IF(AB1299=0,"达标",IF(AB1299&lt;=VLOOKUP(N1299,'18_换产标准_模拟'!$B$2:$F$4,4,FALSE)-VLOOKUP(N1299,'18_换产标准_模拟'!$B$2:$F$4,3,FALSE),"轻微超时",IF(AB1299&lt;=VLOOKUP(N1299,'18_换产标准_模拟'!$B$2:$F$4,5,FALSE)-VLOOKUP(N1299,'18_换产标准_模拟'!$B$2:$F$4,3,FALSE),"超时","严重超时"))),"")</f>
        <v/>
      </c>
      <c r="AD1299">
        <f>IFERROR(INDEX('18_换产标准_模拟'!$A$2:$A$4,MATCH(N1299,'18_换产标准_模拟'!$B$2:$B$4,0)),"")</f>
        <v/>
      </c>
      <c r="AE1299" t="inlineStr">
        <is>
          <t>团队模拟数据</t>
        </is>
      </c>
    </row>
    <row r="1300">
      <c r="A1300" t="inlineStr">
        <is>
          <t>SIM-STOP-01299</t>
        </is>
      </c>
      <c r="B1300" t="inlineStr">
        <is>
          <t>STOP-PRE-00433</t>
        </is>
      </c>
      <c r="C1300" t="inlineStr">
        <is>
          <t>LINE-S03-PRE-20251121</t>
        </is>
      </c>
      <c r="D1300" t="inlineStr">
        <is>
          <t>SHIFT-PRE-20251121</t>
        </is>
      </c>
      <c r="E1300" t="inlineStr">
        <is>
          <t>LINE-S03</t>
        </is>
      </c>
      <c r="F1300" t="inlineStr">
        <is>
          <t>改善前</t>
        </is>
      </c>
      <c r="G1300" s="57" t="n">
        <v>45982</v>
      </c>
      <c r="H1300" t="inlineStr">
        <is>
          <t>音频模组系列</t>
        </is>
      </c>
      <c r="I1300" t="inlineStr">
        <is>
          <t>KK250</t>
        </is>
      </c>
      <c r="J1300" t="inlineStr">
        <is>
          <t>SETUPS-CHANGEOVERS</t>
        </is>
      </c>
      <c r="K1300" t="inlineStr">
        <is>
          <t>Planned - Included in OEE</t>
        </is>
      </c>
      <c r="L1300" t="inlineStr">
        <is>
          <t>EXTRUDER PRESS</t>
        </is>
      </c>
      <c r="M1300" t="inlineStr">
        <is>
          <t>主加工工位</t>
        </is>
      </c>
      <c r="N1300" t="inlineStr">
        <is>
          <t>MATERIAL CHANGEOVER</t>
        </is>
      </c>
      <c r="O1300" s="59" t="n">
        <v>45982.80625</v>
      </c>
      <c r="P1300" s="59" t="n">
        <v>45982.82375</v>
      </c>
      <c r="Q1300" s="60" t="n">
        <v>25.2</v>
      </c>
      <c r="R1300" s="60" t="n">
        <v>0.9833</v>
      </c>
      <c r="S1300" t="inlineStr">
        <is>
          <t>团队模拟数据（基于公开单线数据派生）</t>
        </is>
      </c>
      <c r="T1300" t="inlineStr">
        <is>
          <t>SIM-v2.2-20260807-20260804</t>
        </is>
      </c>
      <c r="U1300" t="inlineStr">
        <is>
          <t>https://zenodo.org/records/17855209</t>
        </is>
      </c>
      <c r="V1300" t="inlineStr">
        <is>
          <t>LINE-S03-PRE-20251121</t>
        </is>
      </c>
      <c r="W1300" t="inlineStr">
        <is>
          <t>已关联</t>
        </is>
      </c>
      <c r="X1300" t="inlineStr">
        <is>
          <t>按班次口径判断</t>
        </is>
      </c>
      <c r="Z1300" t="inlineStr">
        <is>
          <t>是</t>
        </is>
      </c>
      <c r="AA1300">
        <f>IFERROR(VLOOKUP(N1300,'18_换产标准_模拟'!$B$2:$F$4,3,FALSE),"")</f>
        <v/>
      </c>
      <c r="AB1300">
        <f>IFERROR(MAX(Q1300-AA1300,0),"")</f>
        <v/>
      </c>
      <c r="AC1300">
        <f>IFERROR(IF(AB1300=0,"达标",IF(AB1300&lt;=VLOOKUP(N1300,'18_换产标准_模拟'!$B$2:$F$4,4,FALSE)-VLOOKUP(N1300,'18_换产标准_模拟'!$B$2:$F$4,3,FALSE),"轻微超时",IF(AB1300&lt;=VLOOKUP(N1300,'18_换产标准_模拟'!$B$2:$F$4,5,FALSE)-VLOOKUP(N1300,'18_换产标准_模拟'!$B$2:$F$4,3,FALSE),"超时","严重超时"))),"")</f>
        <v/>
      </c>
      <c r="AD1300">
        <f>IFERROR(INDEX('18_换产标准_模拟'!$A$2:$A$4,MATCH(N1300,'18_换产标准_模拟'!$B$2:$B$4,0)),"")</f>
        <v/>
      </c>
      <c r="AE1300" t="inlineStr">
        <is>
          <t>团队模拟数据</t>
        </is>
      </c>
    </row>
    <row r="1301">
      <c r="A1301" t="inlineStr">
        <is>
          <t>SIM-STOP-01300</t>
        </is>
      </c>
      <c r="B1301" t="inlineStr">
        <is>
          <t>STOP-PRE-00434</t>
        </is>
      </c>
      <c r="C1301" t="inlineStr">
        <is>
          <t>LINE-S01-PRE-20251121</t>
        </is>
      </c>
      <c r="D1301" t="inlineStr">
        <is>
          <t>SHIFT-PRE-20251121</t>
        </is>
      </c>
      <c r="E1301" t="inlineStr">
        <is>
          <t>LINE-S01</t>
        </is>
      </c>
      <c r="F1301" t="inlineStr">
        <is>
          <t>改善前</t>
        </is>
      </c>
      <c r="G1301" s="57" t="n">
        <v>45982</v>
      </c>
      <c r="H1301" t="inlineStr">
        <is>
          <t>智能终端系列</t>
        </is>
      </c>
      <c r="I1301" t="inlineStr">
        <is>
          <t>KK250</t>
        </is>
      </c>
      <c r="J1301" t="inlineStr">
        <is>
          <t>FAILURE</t>
        </is>
      </c>
      <c r="K1301" t="inlineStr">
        <is>
          <t>Unplanned</t>
        </is>
      </c>
      <c r="L1301" t="inlineStr">
        <is>
          <t>CUTTER</t>
        </is>
      </c>
      <c r="M1301" t="inlineStr">
        <is>
          <t>切割/分板工位</t>
        </is>
      </c>
      <c r="N1301" t="inlineStr">
        <is>
          <t>MECHANICAL FAILURE</t>
        </is>
      </c>
      <c r="O1301" s="59" t="n">
        <v>45982.79861111111</v>
      </c>
      <c r="P1301" s="59" t="n">
        <v>45982.80069444444</v>
      </c>
      <c r="Q1301" s="60" t="n">
        <v>3</v>
      </c>
      <c r="R1301" s="60" t="n">
        <v>0.8869</v>
      </c>
      <c r="S1301" t="inlineStr">
        <is>
          <t>团队模拟数据（基于公开单线数据派生）</t>
        </is>
      </c>
      <c r="T1301" t="inlineStr">
        <is>
          <t>SIM-v2.2-20260807-20260804</t>
        </is>
      </c>
      <c r="U1301" t="inlineStr">
        <is>
          <t>https://zenodo.org/records/17855209</t>
        </is>
      </c>
      <c r="V1301" t="inlineStr">
        <is>
          <t>LINE-S01-PRE-20251121</t>
        </is>
      </c>
      <c r="W1301" t="inlineStr">
        <is>
          <t>已关联</t>
        </is>
      </c>
      <c r="X1301" t="inlineStr">
        <is>
          <t>按班次口径判断</t>
        </is>
      </c>
      <c r="Z1301" t="inlineStr">
        <is>
          <t>否</t>
        </is>
      </c>
    </row>
    <row r="1302">
      <c r="A1302" t="inlineStr">
        <is>
          <t>SIM-STOP-01301</t>
        </is>
      </c>
      <c r="B1302" t="inlineStr">
        <is>
          <t>STOP-PRE-00434</t>
        </is>
      </c>
      <c r="C1302" t="inlineStr">
        <is>
          <t>LINE-S02-PRE-20251121</t>
        </is>
      </c>
      <c r="D1302" t="inlineStr">
        <is>
          <t>SHIFT-PRE-20251121</t>
        </is>
      </c>
      <c r="E1302" t="inlineStr">
        <is>
          <t>LINE-S02</t>
        </is>
      </c>
      <c r="F1302" t="inlineStr">
        <is>
          <t>改善前</t>
        </is>
      </c>
      <c r="G1302" s="57" t="n">
        <v>45982</v>
      </c>
      <c r="H1302" t="inlineStr">
        <is>
          <t>视觉设备系列</t>
        </is>
      </c>
      <c r="I1302" t="inlineStr">
        <is>
          <t>KK250</t>
        </is>
      </c>
      <c r="J1302" t="inlineStr">
        <is>
          <t>FAILURE</t>
        </is>
      </c>
      <c r="K1302" t="inlineStr">
        <is>
          <t>Unplanned</t>
        </is>
      </c>
      <c r="L1302" t="inlineStr">
        <is>
          <t>CUTTER</t>
        </is>
      </c>
      <c r="M1302" t="inlineStr">
        <is>
          <t>切割/分板工位</t>
        </is>
      </c>
      <c r="N1302" t="inlineStr">
        <is>
          <t>MECHANICAL FAILURE</t>
        </is>
      </c>
      <c r="O1302" s="59" t="n">
        <v>45982.8125</v>
      </c>
      <c r="P1302" s="59" t="n">
        <v>45982.81631944444</v>
      </c>
      <c r="Q1302" s="60" t="n">
        <v>5.5</v>
      </c>
      <c r="R1302" s="60" t="n">
        <v>1.6219</v>
      </c>
      <c r="S1302" t="inlineStr">
        <is>
          <t>团队模拟数据（基于公开单线数据派生）</t>
        </is>
      </c>
      <c r="T1302" t="inlineStr">
        <is>
          <t>SIM-v2.2-20260807-20260804</t>
        </is>
      </c>
      <c r="U1302" t="inlineStr">
        <is>
          <t>https://zenodo.org/records/17855209</t>
        </is>
      </c>
      <c r="V1302" t="inlineStr">
        <is>
          <t>LINE-S02-PRE-20251121</t>
        </is>
      </c>
      <c r="W1302" t="inlineStr">
        <is>
          <t>已关联</t>
        </is>
      </c>
      <c r="X1302" t="inlineStr">
        <is>
          <t>按班次口径判断</t>
        </is>
      </c>
      <c r="Z1302" t="inlineStr">
        <is>
          <t>否</t>
        </is>
      </c>
    </row>
    <row r="1303">
      <c r="A1303" t="inlineStr">
        <is>
          <t>SIM-STOP-01302</t>
        </is>
      </c>
      <c r="B1303" t="inlineStr">
        <is>
          <t>STOP-PRE-00434</t>
        </is>
      </c>
      <c r="C1303" t="inlineStr">
        <is>
          <t>LINE-S03-PRE-20251121</t>
        </is>
      </c>
      <c r="D1303" t="inlineStr">
        <is>
          <t>SHIFT-PRE-20251121</t>
        </is>
      </c>
      <c r="E1303" t="inlineStr">
        <is>
          <t>LINE-S03</t>
        </is>
      </c>
      <c r="F1303" t="inlineStr">
        <is>
          <t>改善前</t>
        </is>
      </c>
      <c r="G1303" s="57" t="n">
        <v>45982</v>
      </c>
      <c r="H1303" t="inlineStr">
        <is>
          <t>音频模组系列</t>
        </is>
      </c>
      <c r="I1303" t="inlineStr">
        <is>
          <t>KK250</t>
        </is>
      </c>
      <c r="J1303" t="inlineStr">
        <is>
          <t>FAILURE</t>
        </is>
      </c>
      <c r="K1303" t="inlineStr">
        <is>
          <t>Unplanned</t>
        </is>
      </c>
      <c r="L1303" t="inlineStr">
        <is>
          <t>CUTTER</t>
        </is>
      </c>
      <c r="M1303" t="inlineStr">
        <is>
          <t>切割/分板工位</t>
        </is>
      </c>
      <c r="N1303" t="inlineStr">
        <is>
          <t>MECHANICAL FAILURE</t>
        </is>
      </c>
      <c r="O1303" s="59" t="n">
        <v>45982.82638888889</v>
      </c>
      <c r="P1303" s="59" t="n">
        <v>45982.82875</v>
      </c>
      <c r="Q1303" s="60" t="n">
        <v>3.4</v>
      </c>
      <c r="R1303" s="60" t="n">
        <v>1.0018</v>
      </c>
      <c r="S1303" t="inlineStr">
        <is>
          <t>团队模拟数据（基于公开单线数据派生）</t>
        </is>
      </c>
      <c r="T1303" t="inlineStr">
        <is>
          <t>SIM-v2.2-20260807-20260804</t>
        </is>
      </c>
      <c r="U1303" t="inlineStr">
        <is>
          <t>https://zenodo.org/records/17855209</t>
        </is>
      </c>
      <c r="V1303" t="inlineStr">
        <is>
          <t>LINE-S03-PRE-20251121</t>
        </is>
      </c>
      <c r="W1303" t="inlineStr">
        <is>
          <t>已关联</t>
        </is>
      </c>
      <c r="X1303" t="inlineStr">
        <is>
          <t>按班次口径判断</t>
        </is>
      </c>
      <c r="Z1303" t="inlineStr">
        <is>
          <t>否</t>
        </is>
      </c>
    </row>
    <row r="1304">
      <c r="A1304" t="inlineStr">
        <is>
          <t>SIM-STOP-01303</t>
        </is>
      </c>
      <c r="B1304" t="inlineStr">
        <is>
          <t>STOP-PRE-00435</t>
        </is>
      </c>
      <c r="C1304" t="inlineStr">
        <is>
          <t>LINE-S01-PRE-20251121</t>
        </is>
      </c>
      <c r="D1304" t="inlineStr">
        <is>
          <t>SHIFT-PRE-20251121</t>
        </is>
      </c>
      <c r="E1304" t="inlineStr">
        <is>
          <t>LINE-S01</t>
        </is>
      </c>
      <c r="F1304" t="inlineStr">
        <is>
          <t>改善前</t>
        </is>
      </c>
      <c r="G1304" s="57" t="n">
        <v>45982</v>
      </c>
      <c r="H1304" t="inlineStr">
        <is>
          <t>智能终端系列</t>
        </is>
      </c>
      <c r="I1304" t="inlineStr">
        <is>
          <t>KK250</t>
        </is>
      </c>
      <c r="J1304" t="inlineStr">
        <is>
          <t>FAILURE</t>
        </is>
      </c>
      <c r="K1304" t="inlineStr">
        <is>
          <t>Unplanned</t>
        </is>
      </c>
      <c r="L1304" t="inlineStr">
        <is>
          <t>CUTTER</t>
        </is>
      </c>
      <c r="M1304" t="inlineStr">
        <is>
          <t>切割/分板工位</t>
        </is>
      </c>
      <c r="N1304" t="inlineStr">
        <is>
          <t>MECHANICAL FAILURE</t>
        </is>
      </c>
      <c r="O1304" s="59" t="n">
        <v>45982.82986111111</v>
      </c>
      <c r="P1304" s="59" t="n">
        <v>45982.831875</v>
      </c>
      <c r="Q1304" s="60" t="n">
        <v>2.9</v>
      </c>
      <c r="R1304" s="60" t="n">
        <v>0.9212</v>
      </c>
      <c r="S1304" t="inlineStr">
        <is>
          <t>团队模拟数据（基于公开单线数据派生）</t>
        </is>
      </c>
      <c r="T1304" t="inlineStr">
        <is>
          <t>SIM-v2.2-20260807-20260804</t>
        </is>
      </c>
      <c r="U1304" t="inlineStr">
        <is>
          <t>https://zenodo.org/records/17855209</t>
        </is>
      </c>
      <c r="V1304" t="inlineStr">
        <is>
          <t>LINE-S01-PRE-20251121</t>
        </is>
      </c>
      <c r="W1304" t="inlineStr">
        <is>
          <t>已关联</t>
        </is>
      </c>
      <c r="X1304" t="inlineStr">
        <is>
          <t>按班次口径判断</t>
        </is>
      </c>
      <c r="Z1304" t="inlineStr">
        <is>
          <t>否</t>
        </is>
      </c>
    </row>
    <row r="1305">
      <c r="A1305" t="inlineStr">
        <is>
          <t>SIM-STOP-01304</t>
        </is>
      </c>
      <c r="B1305" t="inlineStr">
        <is>
          <t>STOP-PRE-00435</t>
        </is>
      </c>
      <c r="C1305" t="inlineStr">
        <is>
          <t>LINE-S02-PRE-20251121</t>
        </is>
      </c>
      <c r="D1305" t="inlineStr">
        <is>
          <t>SHIFT-PRE-20251121</t>
        </is>
      </c>
      <c r="E1305" t="inlineStr">
        <is>
          <t>LINE-S02</t>
        </is>
      </c>
      <c r="F1305" t="inlineStr">
        <is>
          <t>改善前</t>
        </is>
      </c>
      <c r="G1305" s="57" t="n">
        <v>45982</v>
      </c>
      <c r="H1305" t="inlineStr">
        <is>
          <t>视觉设备系列</t>
        </is>
      </c>
      <c r="I1305" t="inlineStr">
        <is>
          <t>KK250</t>
        </is>
      </c>
      <c r="J1305" t="inlineStr">
        <is>
          <t>FAILURE</t>
        </is>
      </c>
      <c r="K1305" t="inlineStr">
        <is>
          <t>Unplanned</t>
        </is>
      </c>
      <c r="L1305" t="inlineStr">
        <is>
          <t>CUTTER</t>
        </is>
      </c>
      <c r="M1305" t="inlineStr">
        <is>
          <t>切割/分板工位</t>
        </is>
      </c>
      <c r="N1305" t="inlineStr">
        <is>
          <t>MECHANICAL FAILURE</t>
        </is>
      </c>
      <c r="O1305" s="59" t="n">
        <v>45982.84375</v>
      </c>
      <c r="P1305" s="59" t="n">
        <v>45982.84736111111</v>
      </c>
      <c r="Q1305" s="60" t="n">
        <v>5.2</v>
      </c>
      <c r="R1305" s="60" t="n">
        <v>1.6875</v>
      </c>
      <c r="S1305" t="inlineStr">
        <is>
          <t>团队模拟数据（基于公开单线数据派生）</t>
        </is>
      </c>
      <c r="T1305" t="inlineStr">
        <is>
          <t>SIM-v2.2-20260807-20260804</t>
        </is>
      </c>
      <c r="U1305" t="inlineStr">
        <is>
          <t>https://zenodo.org/records/17855209</t>
        </is>
      </c>
      <c r="V1305" t="inlineStr">
        <is>
          <t>LINE-S02-PRE-20251121</t>
        </is>
      </c>
      <c r="W1305" t="inlineStr">
        <is>
          <t>已关联</t>
        </is>
      </c>
      <c r="X1305" t="inlineStr">
        <is>
          <t>按班次口径判断</t>
        </is>
      </c>
      <c r="Z1305" t="inlineStr">
        <is>
          <t>否</t>
        </is>
      </c>
    </row>
    <row r="1306">
      <c r="A1306" t="inlineStr">
        <is>
          <t>SIM-STOP-01305</t>
        </is>
      </c>
      <c r="B1306" t="inlineStr">
        <is>
          <t>STOP-PRE-00435</t>
        </is>
      </c>
      <c r="C1306" t="inlineStr">
        <is>
          <t>LINE-S03-PRE-20251121</t>
        </is>
      </c>
      <c r="D1306" t="inlineStr">
        <is>
          <t>SHIFT-PRE-20251121</t>
        </is>
      </c>
      <c r="E1306" t="inlineStr">
        <is>
          <t>LINE-S03</t>
        </is>
      </c>
      <c r="F1306" t="inlineStr">
        <is>
          <t>改善前</t>
        </is>
      </c>
      <c r="G1306" s="57" t="n">
        <v>45982</v>
      </c>
      <c r="H1306" t="inlineStr">
        <is>
          <t>音频模组系列</t>
        </is>
      </c>
      <c r="I1306" t="inlineStr">
        <is>
          <t>KK250</t>
        </is>
      </c>
      <c r="J1306" t="inlineStr">
        <is>
          <t>FAILURE</t>
        </is>
      </c>
      <c r="K1306" t="inlineStr">
        <is>
          <t>Unplanned</t>
        </is>
      </c>
      <c r="L1306" t="inlineStr">
        <is>
          <t>CUTTER</t>
        </is>
      </c>
      <c r="M1306" t="inlineStr">
        <is>
          <t>切割/分板工位</t>
        </is>
      </c>
      <c r="N1306" t="inlineStr">
        <is>
          <t>MECHANICAL FAILURE</t>
        </is>
      </c>
      <c r="O1306" s="59" t="n">
        <v>45982.85763888889</v>
      </c>
      <c r="P1306" s="59" t="n">
        <v>45982.85965277778</v>
      </c>
      <c r="Q1306" s="60" t="n">
        <v>2.9</v>
      </c>
      <c r="R1306" s="60" t="n">
        <v>0.9364</v>
      </c>
      <c r="S1306" t="inlineStr">
        <is>
          <t>团队模拟数据（基于公开单线数据派生）</t>
        </is>
      </c>
      <c r="T1306" t="inlineStr">
        <is>
          <t>SIM-v2.2-20260807-20260804</t>
        </is>
      </c>
      <c r="U1306" t="inlineStr">
        <is>
          <t>https://zenodo.org/records/17855209</t>
        </is>
      </c>
      <c r="V1306" t="inlineStr">
        <is>
          <t>LINE-S03-PRE-20251121</t>
        </is>
      </c>
      <c r="W1306" t="inlineStr">
        <is>
          <t>已关联</t>
        </is>
      </c>
      <c r="X1306" t="inlineStr">
        <is>
          <t>按班次口径判断</t>
        </is>
      </c>
      <c r="Z1306" t="inlineStr">
        <is>
          <t>否</t>
        </is>
      </c>
    </row>
    <row r="1307">
      <c r="A1307" t="inlineStr">
        <is>
          <t>SIM-STOP-01306</t>
        </is>
      </c>
      <c r="B1307" t="inlineStr">
        <is>
          <t>STOP-PRE-00436</t>
        </is>
      </c>
      <c r="C1307" t="inlineStr">
        <is>
          <t>LINE-S01-PRE-20251124</t>
        </is>
      </c>
      <c r="D1307" t="inlineStr">
        <is>
          <t>SHIFT-PRE-20251124</t>
        </is>
      </c>
      <c r="E1307" t="inlineStr">
        <is>
          <t>LINE-S01</t>
        </is>
      </c>
      <c r="F1307" t="inlineStr">
        <is>
          <t>改善前</t>
        </is>
      </c>
      <c r="G1307" s="57" t="n">
        <v>45985</v>
      </c>
      <c r="H1307" t="inlineStr">
        <is>
          <t>智能终端系列</t>
        </is>
      </c>
      <c r="I1307" t="inlineStr">
        <is>
          <t>KK250</t>
        </is>
      </c>
      <c r="J1307" t="inlineStr">
        <is>
          <t>OPERATIONAL</t>
        </is>
      </c>
      <c r="K1307" t="inlineStr">
        <is>
          <t>Planned - Included in OEE</t>
        </is>
      </c>
      <c r="L1307" t="inlineStr">
        <is>
          <t>EXTRUDER PRESS</t>
        </is>
      </c>
      <c r="M1307" t="inlineStr">
        <is>
          <t>主加工工位</t>
        </is>
      </c>
      <c r="N1307" t="inlineStr">
        <is>
          <t>CLEANING</t>
        </is>
      </c>
      <c r="O1307" s="59" t="n">
        <v>45985.51041666666</v>
      </c>
      <c r="P1307" s="59" t="n">
        <v>45985.51555555555</v>
      </c>
      <c r="Q1307" s="60" t="n">
        <v>7.4</v>
      </c>
      <c r="R1307" s="60" t="n">
        <v>0.9391</v>
      </c>
      <c r="S1307" t="inlineStr">
        <is>
          <t>团队模拟数据（基于公开单线数据派生）</t>
        </is>
      </c>
      <c r="T1307" t="inlineStr">
        <is>
          <t>SIM-v2.2-20260807-20260804</t>
        </is>
      </c>
      <c r="U1307" t="inlineStr">
        <is>
          <t>https://zenodo.org/records/17855209</t>
        </is>
      </c>
      <c r="V1307" t="inlineStr">
        <is>
          <t>LINE-S01-PRE-20251124</t>
        </is>
      </c>
      <c r="W1307" t="inlineStr">
        <is>
          <t>已关联</t>
        </is>
      </c>
      <c r="X1307" t="inlineStr">
        <is>
          <t>按班次口径判断</t>
        </is>
      </c>
      <c r="Z1307" t="inlineStr">
        <is>
          <t>否</t>
        </is>
      </c>
    </row>
    <row r="1308">
      <c r="A1308" t="inlineStr">
        <is>
          <t>SIM-STOP-01307</t>
        </is>
      </c>
      <c r="B1308" t="inlineStr">
        <is>
          <t>STOP-PRE-00436</t>
        </is>
      </c>
      <c r="C1308" t="inlineStr">
        <is>
          <t>LINE-S02-PRE-20251124</t>
        </is>
      </c>
      <c r="D1308" t="inlineStr">
        <is>
          <t>SHIFT-PRE-20251124</t>
        </is>
      </c>
      <c r="E1308" t="inlineStr">
        <is>
          <t>LINE-S02</t>
        </is>
      </c>
      <c r="F1308" t="inlineStr">
        <is>
          <t>改善前</t>
        </is>
      </c>
      <c r="G1308" s="57" t="n">
        <v>45985</v>
      </c>
      <c r="H1308" t="inlineStr">
        <is>
          <t>视觉设备系列</t>
        </is>
      </c>
      <c r="I1308" t="inlineStr">
        <is>
          <t>KK250</t>
        </is>
      </c>
      <c r="J1308" t="inlineStr">
        <is>
          <t>OPERATIONAL</t>
        </is>
      </c>
      <c r="K1308" t="inlineStr">
        <is>
          <t>Planned - Included in OEE</t>
        </is>
      </c>
      <c r="L1308" t="inlineStr">
        <is>
          <t>EXTRUDER PRESS</t>
        </is>
      </c>
      <c r="M1308" t="inlineStr">
        <is>
          <t>主加工工位</t>
        </is>
      </c>
      <c r="N1308" t="inlineStr">
        <is>
          <t>CLEANING</t>
        </is>
      </c>
      <c r="O1308" s="59" t="n">
        <v>45985.52430555555</v>
      </c>
      <c r="P1308" s="59" t="n">
        <v>45985.53013888889</v>
      </c>
      <c r="Q1308" s="60" t="n">
        <v>8.4</v>
      </c>
      <c r="R1308" s="60" t="n">
        <v>1.0597</v>
      </c>
      <c r="S1308" t="inlineStr">
        <is>
          <t>团队模拟数据（基于公开单线数据派生）</t>
        </is>
      </c>
      <c r="T1308" t="inlineStr">
        <is>
          <t>SIM-v2.2-20260807-20260804</t>
        </is>
      </c>
      <c r="U1308" t="inlineStr">
        <is>
          <t>https://zenodo.org/records/17855209</t>
        </is>
      </c>
      <c r="V1308" t="inlineStr">
        <is>
          <t>LINE-S02-PRE-20251124</t>
        </is>
      </c>
      <c r="W1308" t="inlineStr">
        <is>
          <t>已关联</t>
        </is>
      </c>
      <c r="X1308" t="inlineStr">
        <is>
          <t>按班次口径判断</t>
        </is>
      </c>
      <c r="Z1308" t="inlineStr">
        <is>
          <t>否</t>
        </is>
      </c>
    </row>
    <row r="1309">
      <c r="A1309" t="inlineStr">
        <is>
          <t>SIM-STOP-01308</t>
        </is>
      </c>
      <c r="B1309" t="inlineStr">
        <is>
          <t>STOP-PRE-00436</t>
        </is>
      </c>
      <c r="C1309" t="inlineStr">
        <is>
          <t>LINE-S03-PRE-20251124</t>
        </is>
      </c>
      <c r="D1309" t="inlineStr">
        <is>
          <t>SHIFT-PRE-20251124</t>
        </is>
      </c>
      <c r="E1309" t="inlineStr">
        <is>
          <t>LINE-S03</t>
        </is>
      </c>
      <c r="F1309" t="inlineStr">
        <is>
          <t>改善前</t>
        </is>
      </c>
      <c r="G1309" s="57" t="n">
        <v>45985</v>
      </c>
      <c r="H1309" t="inlineStr">
        <is>
          <t>音频模组系列</t>
        </is>
      </c>
      <c r="I1309" t="inlineStr">
        <is>
          <t>KK250</t>
        </is>
      </c>
      <c r="J1309" t="inlineStr">
        <is>
          <t>OPERATIONAL</t>
        </is>
      </c>
      <c r="K1309" t="inlineStr">
        <is>
          <t>Planned - Included in OEE</t>
        </is>
      </c>
      <c r="L1309" t="inlineStr">
        <is>
          <t>EXTRUDER PRESS</t>
        </is>
      </c>
      <c r="M1309" t="inlineStr">
        <is>
          <t>主加工工位</t>
        </is>
      </c>
      <c r="N1309" t="inlineStr">
        <is>
          <t>CLEANING</t>
        </is>
      </c>
      <c r="O1309" s="59" t="n">
        <v>45985.53819444445</v>
      </c>
      <c r="P1309" s="59" t="n">
        <v>45985.54368055556</v>
      </c>
      <c r="Q1309" s="60" t="n">
        <v>7.9</v>
      </c>
      <c r="R1309" s="60" t="n">
        <v>0.9944</v>
      </c>
      <c r="S1309" t="inlineStr">
        <is>
          <t>团队模拟数据（基于公开单线数据派生）</t>
        </is>
      </c>
      <c r="T1309" t="inlineStr">
        <is>
          <t>SIM-v2.2-20260807-20260804</t>
        </is>
      </c>
      <c r="U1309" t="inlineStr">
        <is>
          <t>https://zenodo.org/records/17855209</t>
        </is>
      </c>
      <c r="V1309" t="inlineStr">
        <is>
          <t>LINE-S03-PRE-20251124</t>
        </is>
      </c>
      <c r="W1309" t="inlineStr">
        <is>
          <t>已关联</t>
        </is>
      </c>
      <c r="X1309" t="inlineStr">
        <is>
          <t>按班次口径判断</t>
        </is>
      </c>
      <c r="Z1309" t="inlineStr">
        <is>
          <t>否</t>
        </is>
      </c>
    </row>
    <row r="1310">
      <c r="A1310" t="inlineStr">
        <is>
          <t>SIM-STOP-01309</t>
        </is>
      </c>
      <c r="B1310" t="inlineStr">
        <is>
          <t>STOP-PRE-00437</t>
        </is>
      </c>
      <c r="C1310" t="inlineStr">
        <is>
          <t>LINE-S01-PRE-20251124</t>
        </is>
      </c>
      <c r="D1310" t="inlineStr">
        <is>
          <t>SHIFT-PRE-20251124</t>
        </is>
      </c>
      <c r="E1310" t="inlineStr">
        <is>
          <t>LINE-S01</t>
        </is>
      </c>
      <c r="F1310" t="inlineStr">
        <is>
          <t>改善前</t>
        </is>
      </c>
      <c r="G1310" s="57" t="n">
        <v>45985</v>
      </c>
      <c r="H1310" t="inlineStr">
        <is>
          <t>智能终端系列</t>
        </is>
      </c>
      <c r="I1310" t="inlineStr">
        <is>
          <t>KK250</t>
        </is>
      </c>
      <c r="J1310" t="inlineStr">
        <is>
          <t>FAILURE</t>
        </is>
      </c>
      <c r="K1310" t="inlineStr">
        <is>
          <t>Unplanned</t>
        </is>
      </c>
      <c r="L1310" t="inlineStr">
        <is>
          <t>CUTTER</t>
        </is>
      </c>
      <c r="M1310" t="inlineStr">
        <is>
          <t>切割/分板工位</t>
        </is>
      </c>
      <c r="N1310" t="inlineStr">
        <is>
          <t>MECHANICAL FAILURE</t>
        </is>
      </c>
      <c r="O1310" s="59" t="n">
        <v>45985.53958333333</v>
      </c>
      <c r="P1310" s="59" t="n">
        <v>45985.54229166666</v>
      </c>
      <c r="Q1310" s="60" t="n">
        <v>3.9</v>
      </c>
      <c r="R1310" s="60" t="n">
        <v>0.8967000000000001</v>
      </c>
      <c r="S1310" t="inlineStr">
        <is>
          <t>团队模拟数据（基于公开单线数据派生）</t>
        </is>
      </c>
      <c r="T1310" t="inlineStr">
        <is>
          <t>SIM-v2.2-20260807-20260804</t>
        </is>
      </c>
      <c r="U1310" t="inlineStr">
        <is>
          <t>https://zenodo.org/records/17855209</t>
        </is>
      </c>
      <c r="V1310" t="inlineStr">
        <is>
          <t>LINE-S01-PRE-20251124</t>
        </is>
      </c>
      <c r="W1310" t="inlineStr">
        <is>
          <t>已关联</t>
        </is>
      </c>
      <c r="X1310" t="inlineStr">
        <is>
          <t>按班次口径判断</t>
        </is>
      </c>
      <c r="Z1310" t="inlineStr">
        <is>
          <t>否</t>
        </is>
      </c>
    </row>
    <row r="1311">
      <c r="A1311" t="inlineStr">
        <is>
          <t>SIM-STOP-01310</t>
        </is>
      </c>
      <c r="B1311" t="inlineStr">
        <is>
          <t>STOP-PRE-00437</t>
        </is>
      </c>
      <c r="C1311" t="inlineStr">
        <is>
          <t>LINE-S02-PRE-20251124</t>
        </is>
      </c>
      <c r="D1311" t="inlineStr">
        <is>
          <t>SHIFT-PRE-20251124</t>
        </is>
      </c>
      <c r="E1311" t="inlineStr">
        <is>
          <t>LINE-S02</t>
        </is>
      </c>
      <c r="F1311" t="inlineStr">
        <is>
          <t>改善前</t>
        </is>
      </c>
      <c r="G1311" s="57" t="n">
        <v>45985</v>
      </c>
      <c r="H1311" t="inlineStr">
        <is>
          <t>视觉设备系列</t>
        </is>
      </c>
      <c r="I1311" t="inlineStr">
        <is>
          <t>KK250</t>
        </is>
      </c>
      <c r="J1311" t="inlineStr">
        <is>
          <t>FAILURE</t>
        </is>
      </c>
      <c r="K1311" t="inlineStr">
        <is>
          <t>Unplanned</t>
        </is>
      </c>
      <c r="L1311" t="inlineStr">
        <is>
          <t>CUTTER</t>
        </is>
      </c>
      <c r="M1311" t="inlineStr">
        <is>
          <t>切割/分板工位</t>
        </is>
      </c>
      <c r="N1311" t="inlineStr">
        <is>
          <t>MECHANICAL FAILURE</t>
        </is>
      </c>
      <c r="O1311" s="59" t="n">
        <v>45985.55347222222</v>
      </c>
      <c r="P1311" s="59" t="n">
        <v>45985.55840277778</v>
      </c>
      <c r="Q1311" s="60" t="n">
        <v>7.1</v>
      </c>
      <c r="R1311" s="60" t="n">
        <v>1.6406</v>
      </c>
      <c r="S1311" t="inlineStr">
        <is>
          <t>团队模拟数据（基于公开单线数据派生）</t>
        </is>
      </c>
      <c r="T1311" t="inlineStr">
        <is>
          <t>SIM-v2.2-20260807-20260804</t>
        </is>
      </c>
      <c r="U1311" t="inlineStr">
        <is>
          <t>https://zenodo.org/records/17855209</t>
        </is>
      </c>
      <c r="V1311" t="inlineStr">
        <is>
          <t>LINE-S02-PRE-20251124</t>
        </is>
      </c>
      <c r="W1311" t="inlineStr">
        <is>
          <t>已关联</t>
        </is>
      </c>
      <c r="X1311" t="inlineStr">
        <is>
          <t>按班次口径判断</t>
        </is>
      </c>
      <c r="Z1311" t="inlineStr">
        <is>
          <t>否</t>
        </is>
      </c>
    </row>
    <row r="1312">
      <c r="A1312" t="inlineStr">
        <is>
          <t>SIM-STOP-01311</t>
        </is>
      </c>
      <c r="B1312" t="inlineStr">
        <is>
          <t>STOP-PRE-00437</t>
        </is>
      </c>
      <c r="C1312" t="inlineStr">
        <is>
          <t>LINE-S03-PRE-20251124</t>
        </is>
      </c>
      <c r="D1312" t="inlineStr">
        <is>
          <t>SHIFT-PRE-20251124</t>
        </is>
      </c>
      <c r="E1312" t="inlineStr">
        <is>
          <t>LINE-S03</t>
        </is>
      </c>
      <c r="F1312" t="inlineStr">
        <is>
          <t>改善前</t>
        </is>
      </c>
      <c r="G1312" s="57" t="n">
        <v>45985</v>
      </c>
      <c r="H1312" t="inlineStr">
        <is>
          <t>音频模组系列</t>
        </is>
      </c>
      <c r="I1312" t="inlineStr">
        <is>
          <t>KK250</t>
        </is>
      </c>
      <c r="J1312" t="inlineStr">
        <is>
          <t>FAILURE</t>
        </is>
      </c>
      <c r="K1312" t="inlineStr">
        <is>
          <t>Unplanned</t>
        </is>
      </c>
      <c r="L1312" t="inlineStr">
        <is>
          <t>CUTTER</t>
        </is>
      </c>
      <c r="M1312" t="inlineStr">
        <is>
          <t>切割/分板工位</t>
        </is>
      </c>
      <c r="N1312" t="inlineStr">
        <is>
          <t>MECHANICAL FAILURE</t>
        </is>
      </c>
      <c r="O1312" s="59" t="n">
        <v>45985.56736111111</v>
      </c>
      <c r="P1312" s="59" t="n">
        <v>45985.57041666667</v>
      </c>
      <c r="Q1312" s="60" t="n">
        <v>4.4</v>
      </c>
      <c r="R1312" s="60" t="n">
        <v>1.0127</v>
      </c>
      <c r="S1312" t="inlineStr">
        <is>
          <t>团队模拟数据（基于公开单线数据派生）</t>
        </is>
      </c>
      <c r="T1312" t="inlineStr">
        <is>
          <t>SIM-v2.2-20260807-20260804</t>
        </is>
      </c>
      <c r="U1312" t="inlineStr">
        <is>
          <t>https://zenodo.org/records/17855209</t>
        </is>
      </c>
      <c r="V1312" t="inlineStr">
        <is>
          <t>LINE-S03-PRE-20251124</t>
        </is>
      </c>
      <c r="W1312" t="inlineStr">
        <is>
          <t>已关联</t>
        </is>
      </c>
      <c r="X1312" t="inlineStr">
        <is>
          <t>按班次口径判断</t>
        </is>
      </c>
      <c r="Z1312" t="inlineStr">
        <is>
          <t>否</t>
        </is>
      </c>
    </row>
    <row r="1313">
      <c r="A1313" t="inlineStr">
        <is>
          <t>SIM-STOP-01312</t>
        </is>
      </c>
      <c r="B1313" t="inlineStr">
        <is>
          <t>STOP-PRE-00438</t>
        </is>
      </c>
      <c r="C1313" t="inlineStr">
        <is>
          <t>LINE-S01-PRE-20251124</t>
        </is>
      </c>
      <c r="D1313" t="inlineStr">
        <is>
          <t>SHIFT-PRE-20251124</t>
        </is>
      </c>
      <c r="E1313" t="inlineStr">
        <is>
          <t>LINE-S01</t>
        </is>
      </c>
      <c r="F1313" t="inlineStr">
        <is>
          <t>改善前</t>
        </is>
      </c>
      <c r="G1313" s="57" t="n">
        <v>45985</v>
      </c>
      <c r="H1313" t="inlineStr">
        <is>
          <t>智能终端系列</t>
        </is>
      </c>
      <c r="I1313" t="inlineStr">
        <is>
          <t>KK200-1</t>
        </is>
      </c>
      <c r="J1313" t="inlineStr">
        <is>
          <t>SETUPS-CHANGEOVERS</t>
        </is>
      </c>
      <c r="K1313" t="inlineStr">
        <is>
          <t>Planned - Included in OEE</t>
        </is>
      </c>
      <c r="L1313" t="inlineStr">
        <is>
          <t>EXTRUDER PRESS</t>
        </is>
      </c>
      <c r="M1313" t="inlineStr">
        <is>
          <t>主加工工位</t>
        </is>
      </c>
      <c r="N1313" t="inlineStr">
        <is>
          <t>MATERIAL CHANGEOVER</t>
        </is>
      </c>
      <c r="O1313" s="59" t="n">
        <v>45985.63333333333</v>
      </c>
      <c r="P1313" s="59" t="n">
        <v>45985.64256944445</v>
      </c>
      <c r="Q1313" s="60" t="n">
        <v>13.3</v>
      </c>
      <c r="R1313" s="60" t="n">
        <v>0.9124</v>
      </c>
      <c r="S1313" t="inlineStr">
        <is>
          <t>团队模拟数据（基于公开单线数据派生）</t>
        </is>
      </c>
      <c r="T1313" t="inlineStr">
        <is>
          <t>SIM-v2.2-20260807-20260804</t>
        </is>
      </c>
      <c r="U1313" t="inlineStr">
        <is>
          <t>https://zenodo.org/records/17855209</t>
        </is>
      </c>
      <c r="V1313" t="inlineStr">
        <is>
          <t>LINE-S01-PRE-20251124</t>
        </is>
      </c>
      <c r="W1313" t="inlineStr">
        <is>
          <t>已关联</t>
        </is>
      </c>
      <c r="X1313" t="inlineStr">
        <is>
          <t>按班次口径判断</t>
        </is>
      </c>
      <c r="Z1313" t="inlineStr">
        <is>
          <t>是</t>
        </is>
      </c>
      <c r="AA1313">
        <f>IFERROR(VLOOKUP(N1313,'18_换产标准_模拟'!$B$2:$F$4,3,FALSE),"")</f>
        <v/>
      </c>
      <c r="AB1313">
        <f>IFERROR(MAX(Q1313-AA1313,0),"")</f>
        <v/>
      </c>
      <c r="AC1313">
        <f>IFERROR(IF(AB1313=0,"达标",IF(AB1313&lt;=VLOOKUP(N1313,'18_换产标准_模拟'!$B$2:$F$4,4,FALSE)-VLOOKUP(N1313,'18_换产标准_模拟'!$B$2:$F$4,3,FALSE),"轻微超时",IF(AB1313&lt;=VLOOKUP(N1313,'18_换产标准_模拟'!$B$2:$F$4,5,FALSE)-VLOOKUP(N1313,'18_换产标准_模拟'!$B$2:$F$4,3,FALSE),"超时","严重超时"))),"")</f>
        <v/>
      </c>
      <c r="AD1313">
        <f>IFERROR(INDEX('18_换产标准_模拟'!$A$2:$A$4,MATCH(N1313,'18_换产标准_模拟'!$B$2:$B$4,0)),"")</f>
        <v/>
      </c>
      <c r="AE1313" t="inlineStr">
        <is>
          <t>团队模拟数据</t>
        </is>
      </c>
    </row>
    <row r="1314">
      <c r="A1314" t="inlineStr">
        <is>
          <t>SIM-STOP-01313</t>
        </is>
      </c>
      <c r="B1314" t="inlineStr">
        <is>
          <t>STOP-PRE-00438</t>
        </is>
      </c>
      <c r="C1314" t="inlineStr">
        <is>
          <t>LINE-S02-PRE-20251124</t>
        </is>
      </c>
      <c r="D1314" t="inlineStr">
        <is>
          <t>SHIFT-PRE-20251124</t>
        </is>
      </c>
      <c r="E1314" t="inlineStr">
        <is>
          <t>LINE-S02</t>
        </is>
      </c>
      <c r="F1314" t="inlineStr">
        <is>
          <t>改善前</t>
        </is>
      </c>
      <c r="G1314" s="57" t="n">
        <v>45985</v>
      </c>
      <c r="H1314" t="inlineStr">
        <is>
          <t>视觉设备系列</t>
        </is>
      </c>
      <c r="I1314" t="inlineStr">
        <is>
          <t>KK200-1</t>
        </is>
      </c>
      <c r="J1314" t="inlineStr">
        <is>
          <t>SETUPS-CHANGEOVERS</t>
        </is>
      </c>
      <c r="K1314" t="inlineStr">
        <is>
          <t>Planned - Included in OEE</t>
        </is>
      </c>
      <c r="L1314" t="inlineStr">
        <is>
          <t>EXTRUDER PRESS</t>
        </is>
      </c>
      <c r="M1314" t="inlineStr">
        <is>
          <t>主加工工位</t>
        </is>
      </c>
      <c r="N1314" t="inlineStr">
        <is>
          <t>MATERIAL CHANGEOVER</t>
        </is>
      </c>
      <c r="O1314" s="59" t="n">
        <v>45985.64722222222</v>
      </c>
      <c r="P1314" s="59" t="n">
        <v>45985.65770833333</v>
      </c>
      <c r="Q1314" s="60" t="n">
        <v>15.1</v>
      </c>
      <c r="R1314" s="60" t="n">
        <v>1.0313</v>
      </c>
      <c r="S1314" t="inlineStr">
        <is>
          <t>团队模拟数据（基于公开单线数据派生）</t>
        </is>
      </c>
      <c r="T1314" t="inlineStr">
        <is>
          <t>SIM-v2.2-20260807-20260804</t>
        </is>
      </c>
      <c r="U1314" t="inlineStr">
        <is>
          <t>https://zenodo.org/records/17855209</t>
        </is>
      </c>
      <c r="V1314" t="inlineStr">
        <is>
          <t>LINE-S02-PRE-20251124</t>
        </is>
      </c>
      <c r="W1314" t="inlineStr">
        <is>
          <t>已关联</t>
        </is>
      </c>
      <c r="X1314" t="inlineStr">
        <is>
          <t>按班次口径判断</t>
        </is>
      </c>
      <c r="Z1314" t="inlineStr">
        <is>
          <t>是</t>
        </is>
      </c>
      <c r="AA1314">
        <f>IFERROR(VLOOKUP(N1314,'18_换产标准_模拟'!$B$2:$F$4,3,FALSE),"")</f>
        <v/>
      </c>
      <c r="AB1314">
        <f>IFERROR(MAX(Q1314-AA1314,0),"")</f>
        <v/>
      </c>
      <c r="AC1314">
        <f>IFERROR(IF(AB1314=0,"达标",IF(AB1314&lt;=VLOOKUP(N1314,'18_换产标准_模拟'!$B$2:$F$4,4,FALSE)-VLOOKUP(N1314,'18_换产标准_模拟'!$B$2:$F$4,3,FALSE),"轻微超时",IF(AB1314&lt;=VLOOKUP(N1314,'18_换产标准_模拟'!$B$2:$F$4,5,FALSE)-VLOOKUP(N1314,'18_换产标准_模拟'!$B$2:$F$4,3,FALSE),"超时","严重超时"))),"")</f>
        <v/>
      </c>
      <c r="AD1314">
        <f>IFERROR(INDEX('18_换产标准_模拟'!$A$2:$A$4,MATCH(N1314,'18_换产标准_模拟'!$B$2:$B$4,0)),"")</f>
        <v/>
      </c>
      <c r="AE1314" t="inlineStr">
        <is>
          <t>团队模拟数据</t>
        </is>
      </c>
    </row>
    <row r="1315">
      <c r="A1315" t="inlineStr">
        <is>
          <t>SIM-STOP-01314</t>
        </is>
      </c>
      <c r="B1315" t="inlineStr">
        <is>
          <t>STOP-PRE-00438</t>
        </is>
      </c>
      <c r="C1315" t="inlineStr">
        <is>
          <t>LINE-S03-PRE-20251124</t>
        </is>
      </c>
      <c r="D1315" t="inlineStr">
        <is>
          <t>SHIFT-PRE-20251124</t>
        </is>
      </c>
      <c r="E1315" t="inlineStr">
        <is>
          <t>LINE-S03</t>
        </is>
      </c>
      <c r="F1315" t="inlineStr">
        <is>
          <t>改善前</t>
        </is>
      </c>
      <c r="G1315" s="57" t="n">
        <v>45985</v>
      </c>
      <c r="H1315" t="inlineStr">
        <is>
          <t>音频模组系列</t>
        </is>
      </c>
      <c r="I1315" t="inlineStr">
        <is>
          <t>KK200-1</t>
        </is>
      </c>
      <c r="J1315" t="inlineStr">
        <is>
          <t>SETUPS-CHANGEOVERS</t>
        </is>
      </c>
      <c r="K1315" t="inlineStr">
        <is>
          <t>Planned - Included in OEE</t>
        </is>
      </c>
      <c r="L1315" t="inlineStr">
        <is>
          <t>EXTRUDER PRESS</t>
        </is>
      </c>
      <c r="M1315" t="inlineStr">
        <is>
          <t>主加工工位</t>
        </is>
      </c>
      <c r="N1315" t="inlineStr">
        <is>
          <t>MATERIAL CHANGEOVER</t>
        </is>
      </c>
      <c r="O1315" s="59" t="n">
        <v>45985.66111111111</v>
      </c>
      <c r="P1315" s="59" t="n">
        <v>45985.67090277778</v>
      </c>
      <c r="Q1315" s="60" t="n">
        <v>14.1</v>
      </c>
      <c r="R1315" s="60" t="n">
        <v>0.9667</v>
      </c>
      <c r="S1315" t="inlineStr">
        <is>
          <t>团队模拟数据（基于公开单线数据派生）</t>
        </is>
      </c>
      <c r="T1315" t="inlineStr">
        <is>
          <t>SIM-v2.2-20260807-20260804</t>
        </is>
      </c>
      <c r="U1315" t="inlineStr">
        <is>
          <t>https://zenodo.org/records/17855209</t>
        </is>
      </c>
      <c r="V1315" t="inlineStr">
        <is>
          <t>LINE-S03-PRE-20251124</t>
        </is>
      </c>
      <c r="W1315" t="inlineStr">
        <is>
          <t>已关联</t>
        </is>
      </c>
      <c r="X1315" t="inlineStr">
        <is>
          <t>按班次口径判断</t>
        </is>
      </c>
      <c r="Z1315" t="inlineStr">
        <is>
          <t>是</t>
        </is>
      </c>
      <c r="AA1315">
        <f>IFERROR(VLOOKUP(N1315,'18_换产标准_模拟'!$B$2:$F$4,3,FALSE),"")</f>
        <v/>
      </c>
      <c r="AB1315">
        <f>IFERROR(MAX(Q1315-AA1315,0),"")</f>
        <v/>
      </c>
      <c r="AC1315">
        <f>IFERROR(IF(AB1315=0,"达标",IF(AB1315&lt;=VLOOKUP(N1315,'18_换产标准_模拟'!$B$2:$F$4,4,FALSE)-VLOOKUP(N1315,'18_换产标准_模拟'!$B$2:$F$4,3,FALSE),"轻微超时",IF(AB1315&lt;=VLOOKUP(N1315,'18_换产标准_模拟'!$B$2:$F$4,5,FALSE)-VLOOKUP(N1315,'18_换产标准_模拟'!$B$2:$F$4,3,FALSE),"超时","严重超时"))),"")</f>
        <v/>
      </c>
      <c r="AD1315">
        <f>IFERROR(INDEX('18_换产标准_模拟'!$A$2:$A$4,MATCH(N1315,'18_换产标准_模拟'!$B$2:$B$4,0)),"")</f>
        <v/>
      </c>
      <c r="AE1315" t="inlineStr">
        <is>
          <t>团队模拟数据</t>
        </is>
      </c>
    </row>
    <row r="1316">
      <c r="A1316" t="inlineStr">
        <is>
          <t>SIM-STOP-01315</t>
        </is>
      </c>
      <c r="B1316" t="inlineStr">
        <is>
          <t>STOP-PRE-00439</t>
        </is>
      </c>
      <c r="C1316" t="inlineStr">
        <is>
          <t>LINE-S01-PRE-20251124</t>
        </is>
      </c>
      <c r="D1316" t="inlineStr">
        <is>
          <t>SHIFT-PRE-20251124</t>
        </is>
      </c>
      <c r="E1316" t="inlineStr">
        <is>
          <t>LINE-S01</t>
        </is>
      </c>
      <c r="F1316" t="inlineStr">
        <is>
          <t>改善前</t>
        </is>
      </c>
      <c r="G1316" s="57" t="n">
        <v>45985</v>
      </c>
      <c r="H1316" t="inlineStr">
        <is>
          <t>智能终端系列</t>
        </is>
      </c>
      <c r="I1316" t="inlineStr">
        <is>
          <t>KK200-1</t>
        </is>
      </c>
      <c r="J1316" t="inlineStr">
        <is>
          <t>OPERATIONAL</t>
        </is>
      </c>
      <c r="K1316" t="inlineStr">
        <is>
          <t>Planned - Included in OEE</t>
        </is>
      </c>
      <c r="L1316" t="inlineStr">
        <is>
          <t>EXTRUDER PRESS</t>
        </is>
      </c>
      <c r="M1316" t="inlineStr">
        <is>
          <t>主加工工位</t>
        </is>
      </c>
      <c r="N1316" t="inlineStr">
        <is>
          <t>QUALITY CONTROL</t>
        </is>
      </c>
      <c r="O1316" s="59" t="n">
        <v>45985.64791666667</v>
      </c>
      <c r="P1316" s="59" t="n">
        <v>45985.64993055556</v>
      </c>
      <c r="Q1316" s="60" t="n">
        <v>2.9</v>
      </c>
      <c r="R1316" s="60" t="n">
        <v>0.9497</v>
      </c>
      <c r="S1316" t="inlineStr">
        <is>
          <t>团队模拟数据（基于公开单线数据派生）</t>
        </is>
      </c>
      <c r="T1316" t="inlineStr">
        <is>
          <t>SIM-v2.2-20260807-20260804</t>
        </is>
      </c>
      <c r="U1316" t="inlineStr">
        <is>
          <t>https://zenodo.org/records/17855209</t>
        </is>
      </c>
      <c r="V1316" t="inlineStr">
        <is>
          <t>LINE-S01-PRE-20251124</t>
        </is>
      </c>
      <c r="W1316" t="inlineStr">
        <is>
          <t>已关联</t>
        </is>
      </c>
      <c r="X1316" t="inlineStr">
        <is>
          <t>按班次口径判断</t>
        </is>
      </c>
      <c r="Z1316" t="inlineStr">
        <is>
          <t>否</t>
        </is>
      </c>
    </row>
    <row r="1317">
      <c r="A1317" t="inlineStr">
        <is>
          <t>SIM-STOP-01316</t>
        </is>
      </c>
      <c r="B1317" t="inlineStr">
        <is>
          <t>STOP-PRE-00439</t>
        </is>
      </c>
      <c r="C1317" t="inlineStr">
        <is>
          <t>LINE-S02-PRE-20251124</t>
        </is>
      </c>
      <c r="D1317" t="inlineStr">
        <is>
          <t>SHIFT-PRE-20251124</t>
        </is>
      </c>
      <c r="E1317" t="inlineStr">
        <is>
          <t>LINE-S02</t>
        </is>
      </c>
      <c r="F1317" t="inlineStr">
        <is>
          <t>改善前</t>
        </is>
      </c>
      <c r="G1317" s="57" t="n">
        <v>45985</v>
      </c>
      <c r="H1317" t="inlineStr">
        <is>
          <t>视觉设备系列</t>
        </is>
      </c>
      <c r="I1317" t="inlineStr">
        <is>
          <t>KK200-1</t>
        </is>
      </c>
      <c r="J1317" t="inlineStr">
        <is>
          <t>OPERATIONAL</t>
        </is>
      </c>
      <c r="K1317" t="inlineStr">
        <is>
          <t>Planned - Included in OEE</t>
        </is>
      </c>
      <c r="L1317" t="inlineStr">
        <is>
          <t>EXTRUDER PRESS</t>
        </is>
      </c>
      <c r="M1317" t="inlineStr">
        <is>
          <t>主加工工位</t>
        </is>
      </c>
      <c r="N1317" t="inlineStr">
        <is>
          <t>QUALITY CONTROL</t>
        </is>
      </c>
      <c r="O1317" s="59" t="n">
        <v>45985.66180555556</v>
      </c>
      <c r="P1317" s="59" t="n">
        <v>45985.66409722222</v>
      </c>
      <c r="Q1317" s="60" t="n">
        <v>3.3</v>
      </c>
      <c r="R1317" s="60" t="n">
        <v>1.071</v>
      </c>
      <c r="S1317" t="inlineStr">
        <is>
          <t>团队模拟数据（基于公开单线数据派生）</t>
        </is>
      </c>
      <c r="T1317" t="inlineStr">
        <is>
          <t>SIM-v2.2-20260807-20260804</t>
        </is>
      </c>
      <c r="U1317" t="inlineStr">
        <is>
          <t>https://zenodo.org/records/17855209</t>
        </is>
      </c>
      <c r="V1317" t="inlineStr">
        <is>
          <t>LINE-S02-PRE-20251124</t>
        </is>
      </c>
      <c r="W1317" t="inlineStr">
        <is>
          <t>已关联</t>
        </is>
      </c>
      <c r="X1317" t="inlineStr">
        <is>
          <t>按班次口径判断</t>
        </is>
      </c>
      <c r="Z1317" t="inlineStr">
        <is>
          <t>否</t>
        </is>
      </c>
    </row>
    <row r="1318">
      <c r="A1318" t="inlineStr">
        <is>
          <t>SIM-STOP-01317</t>
        </is>
      </c>
      <c r="B1318" t="inlineStr">
        <is>
          <t>STOP-PRE-00439</t>
        </is>
      </c>
      <c r="C1318" t="inlineStr">
        <is>
          <t>LINE-S03-PRE-20251124</t>
        </is>
      </c>
      <c r="D1318" t="inlineStr">
        <is>
          <t>SHIFT-PRE-20251124</t>
        </is>
      </c>
      <c r="E1318" t="inlineStr">
        <is>
          <t>LINE-S03</t>
        </is>
      </c>
      <c r="F1318" t="inlineStr">
        <is>
          <t>改善前</t>
        </is>
      </c>
      <c r="G1318" s="57" t="n">
        <v>45985</v>
      </c>
      <c r="H1318" t="inlineStr">
        <is>
          <t>音频模组系列</t>
        </is>
      </c>
      <c r="I1318" t="inlineStr">
        <is>
          <t>KK200-1</t>
        </is>
      </c>
      <c r="J1318" t="inlineStr">
        <is>
          <t>OPERATIONAL</t>
        </is>
      </c>
      <c r="K1318" t="inlineStr">
        <is>
          <t>Planned - Included in OEE</t>
        </is>
      </c>
      <c r="L1318" t="inlineStr">
        <is>
          <t>EXTRUDER PRESS</t>
        </is>
      </c>
      <c r="M1318" t="inlineStr">
        <is>
          <t>主加工工位</t>
        </is>
      </c>
      <c r="N1318" t="inlineStr">
        <is>
          <t>QUALITY CONTROL</t>
        </is>
      </c>
      <c r="O1318" s="59" t="n">
        <v>45985.67569444444</v>
      </c>
      <c r="P1318" s="59" t="n">
        <v>45985.67784722222</v>
      </c>
      <c r="Q1318" s="60" t="n">
        <v>3.1</v>
      </c>
      <c r="R1318" s="60" t="n">
        <v>1.0056</v>
      </c>
      <c r="S1318" t="inlineStr">
        <is>
          <t>团队模拟数据（基于公开单线数据派生）</t>
        </is>
      </c>
      <c r="T1318" t="inlineStr">
        <is>
          <t>SIM-v2.2-20260807-20260804</t>
        </is>
      </c>
      <c r="U1318" t="inlineStr">
        <is>
          <t>https://zenodo.org/records/17855209</t>
        </is>
      </c>
      <c r="V1318" t="inlineStr">
        <is>
          <t>LINE-S03-PRE-20251124</t>
        </is>
      </c>
      <c r="W1318" t="inlineStr">
        <is>
          <t>已关联</t>
        </is>
      </c>
      <c r="X1318" t="inlineStr">
        <is>
          <t>按班次口径判断</t>
        </is>
      </c>
      <c r="Z1318" t="inlineStr">
        <is>
          <t>否</t>
        </is>
      </c>
    </row>
    <row r="1319">
      <c r="A1319" t="inlineStr">
        <is>
          <t>SIM-STOP-01318</t>
        </is>
      </c>
      <c r="B1319" t="inlineStr">
        <is>
          <t>STOP-PRE-00440</t>
        </is>
      </c>
      <c r="C1319" t="inlineStr">
        <is>
          <t>LINE-S01-PRE-20251124</t>
        </is>
      </c>
      <c r="D1319" t="inlineStr">
        <is>
          <t>SHIFT-PRE-20251124</t>
        </is>
      </c>
      <c r="E1319" t="inlineStr">
        <is>
          <t>LINE-S01</t>
        </is>
      </c>
      <c r="F1319" t="inlineStr">
        <is>
          <t>改善前</t>
        </is>
      </c>
      <c r="G1319" s="57" t="n">
        <v>45985</v>
      </c>
      <c r="H1319" t="inlineStr">
        <is>
          <t>智能终端系列</t>
        </is>
      </c>
      <c r="I1319" t="inlineStr">
        <is>
          <t>KK200-1</t>
        </is>
      </c>
      <c r="J1319" t="inlineStr">
        <is>
          <t>FAILURE</t>
        </is>
      </c>
      <c r="K1319" t="inlineStr">
        <is>
          <t>Unplanned</t>
        </is>
      </c>
      <c r="L1319" t="inlineStr">
        <is>
          <t>LINE 52</t>
        </is>
      </c>
      <c r="M1319" t="inlineStr">
        <is>
          <t>其他工位</t>
        </is>
      </c>
      <c r="N1319" t="inlineStr">
        <is>
          <t>AUTOMATION FAILURE</t>
        </is>
      </c>
      <c r="O1319" s="59" t="n">
        <v>45985.71666666667</v>
      </c>
      <c r="P1319" s="59" t="n">
        <v>45985.72208333333</v>
      </c>
      <c r="Q1319" s="60" t="n">
        <v>7.8</v>
      </c>
      <c r="R1319" s="60" t="n">
        <v>0.9065</v>
      </c>
      <c r="S1319" t="inlineStr">
        <is>
          <t>团队模拟数据（基于公开单线数据派生）</t>
        </is>
      </c>
      <c r="T1319" t="inlineStr">
        <is>
          <t>SIM-v2.2-20260807-20260804</t>
        </is>
      </c>
      <c r="U1319" t="inlineStr">
        <is>
          <t>https://zenodo.org/records/17855209</t>
        </is>
      </c>
      <c r="V1319" t="inlineStr">
        <is>
          <t>LINE-S01-PRE-20251124</t>
        </is>
      </c>
      <c r="W1319" t="inlineStr">
        <is>
          <t>已关联</t>
        </is>
      </c>
      <c r="X1319" t="inlineStr">
        <is>
          <t>按班次口径判断</t>
        </is>
      </c>
      <c r="Z1319" t="inlineStr">
        <is>
          <t>否</t>
        </is>
      </c>
    </row>
    <row r="1320">
      <c r="A1320" t="inlineStr">
        <is>
          <t>SIM-STOP-01319</t>
        </is>
      </c>
      <c r="B1320" t="inlineStr">
        <is>
          <t>STOP-PRE-00440</t>
        </is>
      </c>
      <c r="C1320" t="inlineStr">
        <is>
          <t>LINE-S02-PRE-20251124</t>
        </is>
      </c>
      <c r="D1320" t="inlineStr">
        <is>
          <t>SHIFT-PRE-20251124</t>
        </is>
      </c>
      <c r="E1320" t="inlineStr">
        <is>
          <t>LINE-S02</t>
        </is>
      </c>
      <c r="F1320" t="inlineStr">
        <is>
          <t>改善前</t>
        </is>
      </c>
      <c r="G1320" s="57" t="n">
        <v>45985</v>
      </c>
      <c r="H1320" t="inlineStr">
        <is>
          <t>视觉设备系列</t>
        </is>
      </c>
      <c r="I1320" t="inlineStr">
        <is>
          <t>KK200-1</t>
        </is>
      </c>
      <c r="J1320" t="inlineStr">
        <is>
          <t>FAILURE</t>
        </is>
      </c>
      <c r="K1320" t="inlineStr">
        <is>
          <t>Unplanned</t>
        </is>
      </c>
      <c r="L1320" t="inlineStr">
        <is>
          <t>LINE 52</t>
        </is>
      </c>
      <c r="M1320" t="inlineStr">
        <is>
          <t>其他工位</t>
        </is>
      </c>
      <c r="N1320" t="inlineStr">
        <is>
          <t>AUTOMATION FAILURE</t>
        </is>
      </c>
      <c r="O1320" s="59" t="n">
        <v>45985.73055555556</v>
      </c>
      <c r="P1320" s="59" t="n">
        <v>45985.73847222222</v>
      </c>
      <c r="Q1320" s="60" t="n">
        <v>11.4</v>
      </c>
      <c r="R1320" s="60" t="n">
        <v>1.3275</v>
      </c>
      <c r="S1320" t="inlineStr">
        <is>
          <t>团队模拟数据（基于公开单线数据派生）</t>
        </is>
      </c>
      <c r="T1320" t="inlineStr">
        <is>
          <t>SIM-v2.2-20260807-20260804</t>
        </is>
      </c>
      <c r="U1320" t="inlineStr">
        <is>
          <t>https://zenodo.org/records/17855209</t>
        </is>
      </c>
      <c r="V1320" t="inlineStr">
        <is>
          <t>LINE-S02-PRE-20251124</t>
        </is>
      </c>
      <c r="W1320" t="inlineStr">
        <is>
          <t>已关联</t>
        </is>
      </c>
      <c r="X1320" t="inlineStr">
        <is>
          <t>按班次口径判断</t>
        </is>
      </c>
      <c r="Z1320" t="inlineStr">
        <is>
          <t>否</t>
        </is>
      </c>
    </row>
    <row r="1321">
      <c r="A1321" t="inlineStr">
        <is>
          <t>SIM-STOP-01320</t>
        </is>
      </c>
      <c r="B1321" t="inlineStr">
        <is>
          <t>STOP-PRE-00440</t>
        </is>
      </c>
      <c r="C1321" t="inlineStr">
        <is>
          <t>LINE-S03-PRE-20251124</t>
        </is>
      </c>
      <c r="D1321" t="inlineStr">
        <is>
          <t>SHIFT-PRE-20251124</t>
        </is>
      </c>
      <c r="E1321" t="inlineStr">
        <is>
          <t>LINE-S03</t>
        </is>
      </c>
      <c r="F1321" t="inlineStr">
        <is>
          <t>改善前</t>
        </is>
      </c>
      <c r="G1321" s="57" t="n">
        <v>45985</v>
      </c>
      <c r="H1321" t="inlineStr">
        <is>
          <t>音频模组系列</t>
        </is>
      </c>
      <c r="I1321" t="inlineStr">
        <is>
          <t>KK200-1</t>
        </is>
      </c>
      <c r="J1321" t="inlineStr">
        <is>
          <t>FAILURE</t>
        </is>
      </c>
      <c r="K1321" t="inlineStr">
        <is>
          <t>Unplanned</t>
        </is>
      </c>
      <c r="L1321" t="inlineStr">
        <is>
          <t>LINE 52</t>
        </is>
      </c>
      <c r="M1321" t="inlineStr">
        <is>
          <t>其他工位</t>
        </is>
      </c>
      <c r="N1321" t="inlineStr">
        <is>
          <t>AUTOMATION FAILURE</t>
        </is>
      </c>
      <c r="O1321" s="59" t="n">
        <v>45985.74444444444</v>
      </c>
      <c r="P1321" s="59" t="n">
        <v>45985.75055555555</v>
      </c>
      <c r="Q1321" s="60" t="n">
        <v>8.800000000000001</v>
      </c>
      <c r="R1321" s="60" t="n">
        <v>1.0236</v>
      </c>
      <c r="S1321" t="inlineStr">
        <is>
          <t>团队模拟数据（基于公开单线数据派生）</t>
        </is>
      </c>
      <c r="T1321" t="inlineStr">
        <is>
          <t>SIM-v2.2-20260807-20260804</t>
        </is>
      </c>
      <c r="U1321" t="inlineStr">
        <is>
          <t>https://zenodo.org/records/17855209</t>
        </is>
      </c>
      <c r="V1321" t="inlineStr">
        <is>
          <t>LINE-S03-PRE-20251124</t>
        </is>
      </c>
      <c r="W1321" t="inlineStr">
        <is>
          <t>已关联</t>
        </is>
      </c>
      <c r="X1321" t="inlineStr">
        <is>
          <t>按班次口径判断</t>
        </is>
      </c>
      <c r="Z1321" t="inlineStr">
        <is>
          <t>否</t>
        </is>
      </c>
    </row>
    <row r="1322">
      <c r="A1322" t="inlineStr">
        <is>
          <t>SIM-STOP-01321</t>
        </is>
      </c>
      <c r="B1322" t="inlineStr">
        <is>
          <t>STOP-PRE-00441</t>
        </is>
      </c>
      <c r="C1322" t="inlineStr">
        <is>
          <t>LINE-S01-PRE-20251124</t>
        </is>
      </c>
      <c r="D1322" t="inlineStr">
        <is>
          <t>SHIFT-PRE-20251124</t>
        </is>
      </c>
      <c r="E1322" t="inlineStr">
        <is>
          <t>LINE-S01</t>
        </is>
      </c>
      <c r="F1322" t="inlineStr">
        <is>
          <t>改善前</t>
        </is>
      </c>
      <c r="G1322" s="57" t="n">
        <v>45985</v>
      </c>
      <c r="H1322" t="inlineStr">
        <is>
          <t>智能终端系列</t>
        </is>
      </c>
      <c r="I1322" t="inlineStr">
        <is>
          <t>KK200-1</t>
        </is>
      </c>
      <c r="J1322" t="inlineStr">
        <is>
          <t>FAILURE</t>
        </is>
      </c>
      <c r="K1322" t="inlineStr">
        <is>
          <t>Unplanned</t>
        </is>
      </c>
      <c r="L1322" t="inlineStr">
        <is>
          <t>DRYER</t>
        </is>
      </c>
      <c r="M1322" t="inlineStr">
        <is>
          <t>烘干/固化工位</t>
        </is>
      </c>
      <c r="N1322" t="inlineStr">
        <is>
          <t>AUTOMATION FAILURE</t>
        </is>
      </c>
      <c r="O1322" s="59" t="n">
        <v>45985.73125</v>
      </c>
      <c r="P1322" s="59" t="n">
        <v>45985.73666666666</v>
      </c>
      <c r="Q1322" s="60" t="n">
        <v>7.8</v>
      </c>
      <c r="R1322" s="60" t="n">
        <v>0.8477</v>
      </c>
      <c r="S1322" t="inlineStr">
        <is>
          <t>团队模拟数据（基于公开单线数据派生）</t>
        </is>
      </c>
      <c r="T1322" t="inlineStr">
        <is>
          <t>SIM-v2.2-20260807-20260804</t>
        </is>
      </c>
      <c r="U1322" t="inlineStr">
        <is>
          <t>https://zenodo.org/records/17855209</t>
        </is>
      </c>
      <c r="V1322" t="inlineStr">
        <is>
          <t>LINE-S01-PRE-20251124</t>
        </is>
      </c>
      <c r="W1322" t="inlineStr">
        <is>
          <t>已关联</t>
        </is>
      </c>
      <c r="X1322" t="inlineStr">
        <is>
          <t>按班次口径判断</t>
        </is>
      </c>
      <c r="Z1322" t="inlineStr">
        <is>
          <t>否</t>
        </is>
      </c>
    </row>
    <row r="1323">
      <c r="A1323" t="inlineStr">
        <is>
          <t>SIM-STOP-01322</t>
        </is>
      </c>
      <c r="B1323" t="inlineStr">
        <is>
          <t>STOP-PRE-00441</t>
        </is>
      </c>
      <c r="C1323" t="inlineStr">
        <is>
          <t>LINE-S02-PRE-20251124</t>
        </is>
      </c>
      <c r="D1323" t="inlineStr">
        <is>
          <t>SHIFT-PRE-20251124</t>
        </is>
      </c>
      <c r="E1323" t="inlineStr">
        <is>
          <t>LINE-S02</t>
        </is>
      </c>
      <c r="F1323" t="inlineStr">
        <is>
          <t>改善前</t>
        </is>
      </c>
      <c r="G1323" s="57" t="n">
        <v>45985</v>
      </c>
      <c r="H1323" t="inlineStr">
        <is>
          <t>视觉设备系列</t>
        </is>
      </c>
      <c r="I1323" t="inlineStr">
        <is>
          <t>KK200-1</t>
        </is>
      </c>
      <c r="J1323" t="inlineStr">
        <is>
          <t>FAILURE</t>
        </is>
      </c>
      <c r="K1323" t="inlineStr">
        <is>
          <t>Unplanned</t>
        </is>
      </c>
      <c r="L1323" t="inlineStr">
        <is>
          <t>DRYER</t>
        </is>
      </c>
      <c r="M1323" t="inlineStr">
        <is>
          <t>烘干/固化工位</t>
        </is>
      </c>
      <c r="N1323" t="inlineStr">
        <is>
          <t>AUTOMATION FAILURE</t>
        </is>
      </c>
      <c r="O1323" s="59" t="n">
        <v>45985.74513888889</v>
      </c>
      <c r="P1323" s="59" t="n">
        <v>45985.75395833333</v>
      </c>
      <c r="Q1323" s="60" t="n">
        <v>12.7</v>
      </c>
      <c r="R1323" s="60" t="n">
        <v>1.38</v>
      </c>
      <c r="S1323" t="inlineStr">
        <is>
          <t>团队模拟数据（基于公开单线数据派生）</t>
        </is>
      </c>
      <c r="T1323" t="inlineStr">
        <is>
          <t>SIM-v2.2-20260807-20260804</t>
        </is>
      </c>
      <c r="U1323" t="inlineStr">
        <is>
          <t>https://zenodo.org/records/17855209</t>
        </is>
      </c>
      <c r="V1323" t="inlineStr">
        <is>
          <t>LINE-S02-PRE-20251124</t>
        </is>
      </c>
      <c r="W1323" t="inlineStr">
        <is>
          <t>已关联</t>
        </is>
      </c>
      <c r="X1323" t="inlineStr">
        <is>
          <t>按班次口径判断</t>
        </is>
      </c>
      <c r="Z1323" t="inlineStr">
        <is>
          <t>否</t>
        </is>
      </c>
    </row>
    <row r="1324">
      <c r="A1324" t="inlineStr">
        <is>
          <t>SIM-STOP-01323</t>
        </is>
      </c>
      <c r="B1324" t="inlineStr">
        <is>
          <t>STOP-PRE-00441</t>
        </is>
      </c>
      <c r="C1324" t="inlineStr">
        <is>
          <t>LINE-S03-PRE-20251124</t>
        </is>
      </c>
      <c r="D1324" t="inlineStr">
        <is>
          <t>SHIFT-PRE-20251124</t>
        </is>
      </c>
      <c r="E1324" t="inlineStr">
        <is>
          <t>LINE-S03</t>
        </is>
      </c>
      <c r="F1324" t="inlineStr">
        <is>
          <t>改善前</t>
        </is>
      </c>
      <c r="G1324" s="57" t="n">
        <v>45985</v>
      </c>
      <c r="H1324" t="inlineStr">
        <is>
          <t>音频模组系列</t>
        </is>
      </c>
      <c r="I1324" t="inlineStr">
        <is>
          <t>KK200-1</t>
        </is>
      </c>
      <c r="J1324" t="inlineStr">
        <is>
          <t>FAILURE</t>
        </is>
      </c>
      <c r="K1324" t="inlineStr">
        <is>
          <t>Unplanned</t>
        </is>
      </c>
      <c r="L1324" t="inlineStr">
        <is>
          <t>DRYER</t>
        </is>
      </c>
      <c r="M1324" t="inlineStr">
        <is>
          <t>烘干/固化工位</t>
        </is>
      </c>
      <c r="N1324" t="inlineStr">
        <is>
          <t>AUTOMATION FAILURE</t>
        </is>
      </c>
      <c r="O1324" s="59" t="n">
        <v>45985.75902777778</v>
      </c>
      <c r="P1324" s="59" t="n">
        <v>45985.76513888889</v>
      </c>
      <c r="Q1324" s="60" t="n">
        <v>8.800000000000001</v>
      </c>
      <c r="R1324" s="60" t="n">
        <v>0.9582000000000001</v>
      </c>
      <c r="S1324" t="inlineStr">
        <is>
          <t>团队模拟数据（基于公开单线数据派生）</t>
        </is>
      </c>
      <c r="T1324" t="inlineStr">
        <is>
          <t>SIM-v2.2-20260807-20260804</t>
        </is>
      </c>
      <c r="U1324" t="inlineStr">
        <is>
          <t>https://zenodo.org/records/17855209</t>
        </is>
      </c>
      <c r="V1324" t="inlineStr">
        <is>
          <t>LINE-S03-PRE-20251124</t>
        </is>
      </c>
      <c r="W1324" t="inlineStr">
        <is>
          <t>已关联</t>
        </is>
      </c>
      <c r="X1324" t="inlineStr">
        <is>
          <t>按班次口径判断</t>
        </is>
      </c>
      <c r="Z1324" t="inlineStr">
        <is>
          <t>否</t>
        </is>
      </c>
    </row>
    <row r="1325">
      <c r="A1325" t="inlineStr">
        <is>
          <t>SIM-STOP-01324</t>
        </is>
      </c>
      <c r="B1325" t="inlineStr">
        <is>
          <t>STOP-PRE-00442</t>
        </is>
      </c>
      <c r="C1325" t="inlineStr">
        <is>
          <t>LINE-S01-PRE-20251124</t>
        </is>
      </c>
      <c r="D1325" t="inlineStr">
        <is>
          <t>SHIFT-PRE-20251124</t>
        </is>
      </c>
      <c r="E1325" t="inlineStr">
        <is>
          <t>LINE-S01</t>
        </is>
      </c>
      <c r="F1325" t="inlineStr">
        <is>
          <t>改善前</t>
        </is>
      </c>
      <c r="G1325" s="57" t="n">
        <v>45985</v>
      </c>
      <c r="H1325" t="inlineStr">
        <is>
          <t>智能终端系列</t>
        </is>
      </c>
      <c r="I1325" t="inlineStr">
        <is>
          <t>KK200-1</t>
        </is>
      </c>
      <c r="J1325" t="inlineStr">
        <is>
          <t>FAILURE</t>
        </is>
      </c>
      <c r="K1325" t="inlineStr">
        <is>
          <t>Unplanned</t>
        </is>
      </c>
      <c r="L1325" t="inlineStr">
        <is>
          <t>LINE 52</t>
        </is>
      </c>
      <c r="M1325" t="inlineStr">
        <is>
          <t>其他工位</t>
        </is>
      </c>
      <c r="N1325" t="inlineStr">
        <is>
          <t>AUTOMATION FAILURE</t>
        </is>
      </c>
      <c r="O1325" s="59" t="n">
        <v>45985.74305555555</v>
      </c>
      <c r="P1325" s="59" t="n">
        <v>45985.74534722222</v>
      </c>
      <c r="Q1325" s="60" t="n">
        <v>3.3</v>
      </c>
      <c r="R1325" s="60" t="n">
        <v>0.882</v>
      </c>
      <c r="S1325" t="inlineStr">
        <is>
          <t>团队模拟数据（基于公开单线数据派生）</t>
        </is>
      </c>
      <c r="T1325" t="inlineStr">
        <is>
          <t>SIM-v2.2-20260807-20260804</t>
        </is>
      </c>
      <c r="U1325" t="inlineStr">
        <is>
          <t>https://zenodo.org/records/17855209</t>
        </is>
      </c>
      <c r="V1325" t="inlineStr">
        <is>
          <t>LINE-S01-PRE-20251124</t>
        </is>
      </c>
      <c r="W1325" t="inlineStr">
        <is>
          <t>已关联</t>
        </is>
      </c>
      <c r="X1325" t="inlineStr">
        <is>
          <t>按班次口径判断</t>
        </is>
      </c>
      <c r="Z1325" t="inlineStr">
        <is>
          <t>否</t>
        </is>
      </c>
    </row>
    <row r="1326">
      <c r="A1326" t="inlineStr">
        <is>
          <t>SIM-STOP-01325</t>
        </is>
      </c>
      <c r="B1326" t="inlineStr">
        <is>
          <t>STOP-PRE-00442</t>
        </is>
      </c>
      <c r="C1326" t="inlineStr">
        <is>
          <t>LINE-S02-PRE-20251124</t>
        </is>
      </c>
      <c r="D1326" t="inlineStr">
        <is>
          <t>SHIFT-PRE-20251124</t>
        </is>
      </c>
      <c r="E1326" t="inlineStr">
        <is>
          <t>LINE-S02</t>
        </is>
      </c>
      <c r="F1326" t="inlineStr">
        <is>
          <t>改善前</t>
        </is>
      </c>
      <c r="G1326" s="57" t="n">
        <v>45985</v>
      </c>
      <c r="H1326" t="inlineStr">
        <is>
          <t>视觉设备系列</t>
        </is>
      </c>
      <c r="I1326" t="inlineStr">
        <is>
          <t>KK200-1</t>
        </is>
      </c>
      <c r="J1326" t="inlineStr">
        <is>
          <t>FAILURE</t>
        </is>
      </c>
      <c r="K1326" t="inlineStr">
        <is>
          <t>Unplanned</t>
        </is>
      </c>
      <c r="L1326" t="inlineStr">
        <is>
          <t>LINE 52</t>
        </is>
      </c>
      <c r="M1326" t="inlineStr">
        <is>
          <t>其他工位</t>
        </is>
      </c>
      <c r="N1326" t="inlineStr">
        <is>
          <t>AUTOMATION FAILURE</t>
        </is>
      </c>
      <c r="O1326" s="59" t="n">
        <v>45985.75694444445</v>
      </c>
      <c r="P1326" s="59" t="n">
        <v>45985.76027777778</v>
      </c>
      <c r="Q1326" s="60" t="n">
        <v>4.8</v>
      </c>
      <c r="R1326" s="60" t="n">
        <v>1.29</v>
      </c>
      <c r="S1326" t="inlineStr">
        <is>
          <t>团队模拟数据（基于公开单线数据派生）</t>
        </is>
      </c>
      <c r="T1326" t="inlineStr">
        <is>
          <t>SIM-v2.2-20260807-20260804</t>
        </is>
      </c>
      <c r="U1326" t="inlineStr">
        <is>
          <t>https://zenodo.org/records/17855209</t>
        </is>
      </c>
      <c r="V1326" t="inlineStr">
        <is>
          <t>LINE-S02-PRE-20251124</t>
        </is>
      </c>
      <c r="W1326" t="inlineStr">
        <is>
          <t>已关联</t>
        </is>
      </c>
      <c r="X1326" t="inlineStr">
        <is>
          <t>按班次口径判断</t>
        </is>
      </c>
      <c r="Z1326" t="inlineStr">
        <is>
          <t>否</t>
        </is>
      </c>
    </row>
    <row r="1327">
      <c r="A1327" t="inlineStr">
        <is>
          <t>SIM-STOP-01326</t>
        </is>
      </c>
      <c r="B1327" t="inlineStr">
        <is>
          <t>STOP-PRE-00442</t>
        </is>
      </c>
      <c r="C1327" t="inlineStr">
        <is>
          <t>LINE-S03-PRE-20251124</t>
        </is>
      </c>
      <c r="D1327" t="inlineStr">
        <is>
          <t>SHIFT-PRE-20251124</t>
        </is>
      </c>
      <c r="E1327" t="inlineStr">
        <is>
          <t>LINE-S03</t>
        </is>
      </c>
      <c r="F1327" t="inlineStr">
        <is>
          <t>改善前</t>
        </is>
      </c>
      <c r="G1327" s="57" t="n">
        <v>45985</v>
      </c>
      <c r="H1327" t="inlineStr">
        <is>
          <t>音频模组系列</t>
        </is>
      </c>
      <c r="I1327" t="inlineStr">
        <is>
          <t>KK200-1</t>
        </is>
      </c>
      <c r="J1327" t="inlineStr">
        <is>
          <t>FAILURE</t>
        </is>
      </c>
      <c r="K1327" t="inlineStr">
        <is>
          <t>Unplanned</t>
        </is>
      </c>
      <c r="L1327" t="inlineStr">
        <is>
          <t>LINE 52</t>
        </is>
      </c>
      <c r="M1327" t="inlineStr">
        <is>
          <t>其他工位</t>
        </is>
      </c>
      <c r="N1327" t="inlineStr">
        <is>
          <t>AUTOMATION FAILURE</t>
        </is>
      </c>
      <c r="O1327" s="59" t="n">
        <v>45985.77083333334</v>
      </c>
      <c r="P1327" s="59" t="n">
        <v>45985.77340277778</v>
      </c>
      <c r="Q1327" s="60" t="n">
        <v>3.7</v>
      </c>
      <c r="R1327" s="60" t="n">
        <v>0.9963</v>
      </c>
      <c r="S1327" t="inlineStr">
        <is>
          <t>团队模拟数据（基于公开单线数据派生）</t>
        </is>
      </c>
      <c r="T1327" t="inlineStr">
        <is>
          <t>SIM-v2.2-20260807-20260804</t>
        </is>
      </c>
      <c r="U1327" t="inlineStr">
        <is>
          <t>https://zenodo.org/records/17855209</t>
        </is>
      </c>
      <c r="V1327" t="inlineStr">
        <is>
          <t>LINE-S03-PRE-20251124</t>
        </is>
      </c>
      <c r="W1327" t="inlineStr">
        <is>
          <t>已关联</t>
        </is>
      </c>
      <c r="X1327" t="inlineStr">
        <is>
          <t>按班次口径判断</t>
        </is>
      </c>
      <c r="Z1327" t="inlineStr">
        <is>
          <t>否</t>
        </is>
      </c>
    </row>
    <row r="1328">
      <c r="A1328" t="inlineStr">
        <is>
          <t>SIM-STOP-01327</t>
        </is>
      </c>
      <c r="B1328" t="inlineStr">
        <is>
          <t>STOP-PRE-00443</t>
        </is>
      </c>
      <c r="C1328" t="inlineStr">
        <is>
          <t>LINE-S01-PRE-20251124</t>
        </is>
      </c>
      <c r="D1328" t="inlineStr">
        <is>
          <t>SHIFT-PRE-20251124</t>
        </is>
      </c>
      <c r="E1328" t="inlineStr">
        <is>
          <t>LINE-S01</t>
        </is>
      </c>
      <c r="F1328" t="inlineStr">
        <is>
          <t>改善前</t>
        </is>
      </c>
      <c r="G1328" s="57" t="n">
        <v>45985</v>
      </c>
      <c r="H1328" t="inlineStr">
        <is>
          <t>智能终端系列</t>
        </is>
      </c>
      <c r="I1328" t="inlineStr">
        <is>
          <t>KK200-1</t>
        </is>
      </c>
      <c r="J1328" t="inlineStr">
        <is>
          <t>FAILURE</t>
        </is>
      </c>
      <c r="K1328" t="inlineStr">
        <is>
          <t>Unplanned</t>
        </is>
      </c>
      <c r="L1328" t="inlineStr">
        <is>
          <t>HYDRAULIC ELEVATOR (LOADING)</t>
        </is>
      </c>
      <c r="M1328" t="inlineStr">
        <is>
          <t>输送系统</t>
        </is>
      </c>
      <c r="N1328" t="inlineStr">
        <is>
          <t>MECHANICAL FAILURE</t>
        </is>
      </c>
      <c r="O1328" s="59" t="n">
        <v>45985.76736111111</v>
      </c>
      <c r="P1328" s="59" t="n">
        <v>45985.77013888889</v>
      </c>
      <c r="Q1328" s="60" t="n">
        <v>4</v>
      </c>
      <c r="R1328" s="60" t="n">
        <v>0.9163</v>
      </c>
      <c r="S1328" t="inlineStr">
        <is>
          <t>团队模拟数据（基于公开单线数据派生）</t>
        </is>
      </c>
      <c r="T1328" t="inlineStr">
        <is>
          <t>SIM-v2.2-20260807-20260804</t>
        </is>
      </c>
      <c r="U1328" t="inlineStr">
        <is>
          <t>https://zenodo.org/records/17855209</t>
        </is>
      </c>
      <c r="V1328" t="inlineStr">
        <is>
          <t>LINE-S01-PRE-20251124</t>
        </is>
      </c>
      <c r="W1328" t="inlineStr">
        <is>
          <t>已关联</t>
        </is>
      </c>
      <c r="X1328" t="inlineStr">
        <is>
          <t>按班次口径判断</t>
        </is>
      </c>
      <c r="Z1328" t="inlineStr">
        <is>
          <t>否</t>
        </is>
      </c>
    </row>
    <row r="1329">
      <c r="A1329" t="inlineStr">
        <is>
          <t>SIM-STOP-01328</t>
        </is>
      </c>
      <c r="B1329" t="inlineStr">
        <is>
          <t>STOP-PRE-00443</t>
        </is>
      </c>
      <c r="C1329" t="inlineStr">
        <is>
          <t>LINE-S02-PRE-20251124</t>
        </is>
      </c>
      <c r="D1329" t="inlineStr">
        <is>
          <t>SHIFT-PRE-20251124</t>
        </is>
      </c>
      <c r="E1329" t="inlineStr">
        <is>
          <t>LINE-S02</t>
        </is>
      </c>
      <c r="F1329" t="inlineStr">
        <is>
          <t>改善前</t>
        </is>
      </c>
      <c r="G1329" s="57" t="n">
        <v>45985</v>
      </c>
      <c r="H1329" t="inlineStr">
        <is>
          <t>视觉设备系列</t>
        </is>
      </c>
      <c r="I1329" t="inlineStr">
        <is>
          <t>KK200-1</t>
        </is>
      </c>
      <c r="J1329" t="inlineStr">
        <is>
          <t>FAILURE</t>
        </is>
      </c>
      <c r="K1329" t="inlineStr">
        <is>
          <t>Unplanned</t>
        </is>
      </c>
      <c r="L1329" t="inlineStr">
        <is>
          <t>HYDRAULIC ELEVATOR (LOADING)</t>
        </is>
      </c>
      <c r="M1329" t="inlineStr">
        <is>
          <t>输送系统</t>
        </is>
      </c>
      <c r="N1329" t="inlineStr">
        <is>
          <t>MECHANICAL FAILURE</t>
        </is>
      </c>
      <c r="O1329" s="59" t="n">
        <v>45985.78125</v>
      </c>
      <c r="P1329" s="59" t="n">
        <v>45985.78638888889</v>
      </c>
      <c r="Q1329" s="60" t="n">
        <v>7.4</v>
      </c>
      <c r="R1329" s="60" t="n">
        <v>1.6781</v>
      </c>
      <c r="S1329" t="inlineStr">
        <is>
          <t>团队模拟数据（基于公开单线数据派生）</t>
        </is>
      </c>
      <c r="T1329" t="inlineStr">
        <is>
          <t>SIM-v2.2-20260807-20260804</t>
        </is>
      </c>
      <c r="U1329" t="inlineStr">
        <is>
          <t>https://zenodo.org/records/17855209</t>
        </is>
      </c>
      <c r="V1329" t="inlineStr">
        <is>
          <t>LINE-S02-PRE-20251124</t>
        </is>
      </c>
      <c r="W1329" t="inlineStr">
        <is>
          <t>已关联</t>
        </is>
      </c>
      <c r="X1329" t="inlineStr">
        <is>
          <t>按班次口径判断</t>
        </is>
      </c>
      <c r="Z1329" t="inlineStr">
        <is>
          <t>否</t>
        </is>
      </c>
    </row>
    <row r="1330">
      <c r="A1330" t="inlineStr">
        <is>
          <t>SIM-STOP-01329</t>
        </is>
      </c>
      <c r="B1330" t="inlineStr">
        <is>
          <t>STOP-PRE-00443</t>
        </is>
      </c>
      <c r="C1330" t="inlineStr">
        <is>
          <t>LINE-S03-PRE-20251124</t>
        </is>
      </c>
      <c r="D1330" t="inlineStr">
        <is>
          <t>SHIFT-PRE-20251124</t>
        </is>
      </c>
      <c r="E1330" t="inlineStr">
        <is>
          <t>LINE-S03</t>
        </is>
      </c>
      <c r="F1330" t="inlineStr">
        <is>
          <t>改善前</t>
        </is>
      </c>
      <c r="G1330" s="57" t="n">
        <v>45985</v>
      </c>
      <c r="H1330" t="inlineStr">
        <is>
          <t>音频模组系列</t>
        </is>
      </c>
      <c r="I1330" t="inlineStr">
        <is>
          <t>KK200-1</t>
        </is>
      </c>
      <c r="J1330" t="inlineStr">
        <is>
          <t>FAILURE</t>
        </is>
      </c>
      <c r="K1330" t="inlineStr">
        <is>
          <t>Unplanned</t>
        </is>
      </c>
      <c r="L1330" t="inlineStr">
        <is>
          <t>HYDRAULIC ELEVATOR (LOADING)</t>
        </is>
      </c>
      <c r="M1330" t="inlineStr">
        <is>
          <t>输送系统</t>
        </is>
      </c>
      <c r="N1330" t="inlineStr">
        <is>
          <t>MECHANICAL FAILURE</t>
        </is>
      </c>
      <c r="O1330" s="59" t="n">
        <v>45985.79513888889</v>
      </c>
      <c r="P1330" s="59" t="n">
        <v>45985.79798611111</v>
      </c>
      <c r="Q1330" s="60" t="n">
        <v>4.1</v>
      </c>
      <c r="R1330" s="60" t="n">
        <v>0.931</v>
      </c>
      <c r="S1330" t="inlineStr">
        <is>
          <t>团队模拟数据（基于公开单线数据派生）</t>
        </is>
      </c>
      <c r="T1330" t="inlineStr">
        <is>
          <t>SIM-v2.2-20260807-20260804</t>
        </is>
      </c>
      <c r="U1330" t="inlineStr">
        <is>
          <t>https://zenodo.org/records/17855209</t>
        </is>
      </c>
      <c r="V1330" t="inlineStr">
        <is>
          <t>LINE-S03-PRE-20251124</t>
        </is>
      </c>
      <c r="W1330" t="inlineStr">
        <is>
          <t>已关联</t>
        </is>
      </c>
      <c r="X1330" t="inlineStr">
        <is>
          <t>按班次口径判断</t>
        </is>
      </c>
      <c r="Z1330" t="inlineStr">
        <is>
          <t>否</t>
        </is>
      </c>
    </row>
    <row r="1331">
      <c r="A1331" t="inlineStr">
        <is>
          <t>SIM-STOP-01330</t>
        </is>
      </c>
      <c r="B1331" t="inlineStr">
        <is>
          <t>STOP-PRE-00444</t>
        </is>
      </c>
      <c r="C1331" t="inlineStr">
        <is>
          <t>LINE-S01-PRE-20251124</t>
        </is>
      </c>
      <c r="D1331" t="inlineStr">
        <is>
          <t>SHIFT-PRE-20251124</t>
        </is>
      </c>
      <c r="E1331" t="inlineStr">
        <is>
          <t>LINE-S01</t>
        </is>
      </c>
      <c r="F1331" t="inlineStr">
        <is>
          <t>改善前</t>
        </is>
      </c>
      <c r="G1331" s="57" t="n">
        <v>45985</v>
      </c>
      <c r="H1331" t="inlineStr">
        <is>
          <t>智能终端系列</t>
        </is>
      </c>
      <c r="I1331" t="inlineStr">
        <is>
          <t>KK200-1</t>
        </is>
      </c>
      <c r="J1331" t="inlineStr">
        <is>
          <t>MATERIALS</t>
        </is>
      </c>
      <c r="K1331" t="inlineStr">
        <is>
          <t>Unplanned</t>
        </is>
      </c>
      <c r="L1331" t="inlineStr">
        <is>
          <t>PAN MILL</t>
        </is>
      </c>
      <c r="M1331" t="inlineStr">
        <is>
          <t>供料系统</t>
        </is>
      </c>
      <c r="N1331" t="inlineStr">
        <is>
          <t>METAL DETECTOR</t>
        </is>
      </c>
      <c r="O1331" s="59" t="n">
        <v>45985.77708333333</v>
      </c>
      <c r="P1331" s="59" t="n">
        <v>45985.77979166667</v>
      </c>
      <c r="Q1331" s="60" t="n">
        <v>3.9</v>
      </c>
      <c r="R1331" s="60" t="n">
        <v>0.8575</v>
      </c>
      <c r="S1331" t="inlineStr">
        <is>
          <t>团队模拟数据（基于公开单线数据派生）</t>
        </is>
      </c>
      <c r="T1331" t="inlineStr">
        <is>
          <t>SIM-v2.2-20260807-20260804</t>
        </is>
      </c>
      <c r="U1331" t="inlineStr">
        <is>
          <t>https://zenodo.org/records/17855209</t>
        </is>
      </c>
      <c r="V1331" t="inlineStr">
        <is>
          <t>LINE-S01-PRE-20251124</t>
        </is>
      </c>
      <c r="W1331" t="inlineStr">
        <is>
          <t>已关联</t>
        </is>
      </c>
      <c r="X1331" t="inlineStr">
        <is>
          <t>按班次口径判断</t>
        </is>
      </c>
      <c r="Z1331" t="inlineStr">
        <is>
          <t>否</t>
        </is>
      </c>
    </row>
    <row r="1332">
      <c r="A1332" t="inlineStr">
        <is>
          <t>SIM-STOP-01331</t>
        </is>
      </c>
      <c r="B1332" t="inlineStr">
        <is>
          <t>STOP-PRE-00444</t>
        </is>
      </c>
      <c r="C1332" t="inlineStr">
        <is>
          <t>LINE-S02-PRE-20251124</t>
        </is>
      </c>
      <c r="D1332" t="inlineStr">
        <is>
          <t>SHIFT-PRE-20251124</t>
        </is>
      </c>
      <c r="E1332" t="inlineStr">
        <is>
          <t>LINE-S02</t>
        </is>
      </c>
      <c r="F1332" t="inlineStr">
        <is>
          <t>改善前</t>
        </is>
      </c>
      <c r="G1332" s="57" t="n">
        <v>45985</v>
      </c>
      <c r="H1332" t="inlineStr">
        <is>
          <t>视觉设备系列</t>
        </is>
      </c>
      <c r="I1332" t="inlineStr">
        <is>
          <t>KK200-1</t>
        </is>
      </c>
      <c r="J1332" t="inlineStr">
        <is>
          <t>MATERIALS</t>
        </is>
      </c>
      <c r="K1332" t="inlineStr">
        <is>
          <t>Unplanned</t>
        </is>
      </c>
      <c r="L1332" t="inlineStr">
        <is>
          <t>PAN MILL</t>
        </is>
      </c>
      <c r="M1332" t="inlineStr">
        <is>
          <t>供料系统</t>
        </is>
      </c>
      <c r="N1332" t="inlineStr">
        <is>
          <t>METAL DETECTOR</t>
        </is>
      </c>
      <c r="O1332" s="59" t="n">
        <v>45985.79097222222</v>
      </c>
      <c r="P1332" s="59" t="n">
        <v>45985.79534722222</v>
      </c>
      <c r="Q1332" s="60" t="n">
        <v>6.3</v>
      </c>
      <c r="R1332" s="60" t="n">
        <v>1.395</v>
      </c>
      <c r="S1332" t="inlineStr">
        <is>
          <t>团队模拟数据（基于公开单线数据派生）</t>
        </is>
      </c>
      <c r="T1332" t="inlineStr">
        <is>
          <t>SIM-v2.2-20260807-20260804</t>
        </is>
      </c>
      <c r="U1332" t="inlineStr">
        <is>
          <t>https://zenodo.org/records/17855209</t>
        </is>
      </c>
      <c r="V1332" t="inlineStr">
        <is>
          <t>LINE-S02-PRE-20251124</t>
        </is>
      </c>
      <c r="W1332" t="inlineStr">
        <is>
          <t>已关联</t>
        </is>
      </c>
      <c r="X1332" t="inlineStr">
        <is>
          <t>按班次口径判断</t>
        </is>
      </c>
      <c r="Z1332" t="inlineStr">
        <is>
          <t>否</t>
        </is>
      </c>
    </row>
    <row r="1333">
      <c r="A1333" t="inlineStr">
        <is>
          <t>SIM-STOP-01332</t>
        </is>
      </c>
      <c r="B1333" t="inlineStr">
        <is>
          <t>STOP-PRE-00444</t>
        </is>
      </c>
      <c r="C1333" t="inlineStr">
        <is>
          <t>LINE-S03-PRE-20251124</t>
        </is>
      </c>
      <c r="D1333" t="inlineStr">
        <is>
          <t>SHIFT-PRE-20251124</t>
        </is>
      </c>
      <c r="E1333" t="inlineStr">
        <is>
          <t>LINE-S03</t>
        </is>
      </c>
      <c r="F1333" t="inlineStr">
        <is>
          <t>改善前</t>
        </is>
      </c>
      <c r="G1333" s="57" t="n">
        <v>45985</v>
      </c>
      <c r="H1333" t="inlineStr">
        <is>
          <t>音频模组系列</t>
        </is>
      </c>
      <c r="I1333" t="inlineStr">
        <is>
          <t>KK200-1</t>
        </is>
      </c>
      <c r="J1333" t="inlineStr">
        <is>
          <t>MATERIALS</t>
        </is>
      </c>
      <c r="K1333" t="inlineStr">
        <is>
          <t>Unplanned</t>
        </is>
      </c>
      <c r="L1333" t="inlineStr">
        <is>
          <t>PAN MILL</t>
        </is>
      </c>
      <c r="M1333" t="inlineStr">
        <is>
          <t>供料系统</t>
        </is>
      </c>
      <c r="N1333" t="inlineStr">
        <is>
          <t>METAL DETECTOR</t>
        </is>
      </c>
      <c r="O1333" s="59" t="n">
        <v>45985.80486111111</v>
      </c>
      <c r="P1333" s="59" t="n">
        <v>45985.80833333333</v>
      </c>
      <c r="Q1333" s="60" t="n">
        <v>5</v>
      </c>
      <c r="R1333" s="60" t="n">
        <v>1.1048</v>
      </c>
      <c r="S1333" t="inlineStr">
        <is>
          <t>团队模拟数据（基于公开单线数据派生）</t>
        </is>
      </c>
      <c r="T1333" t="inlineStr">
        <is>
          <t>SIM-v2.2-20260807-20260804</t>
        </is>
      </c>
      <c r="U1333" t="inlineStr">
        <is>
          <t>https://zenodo.org/records/17855209</t>
        </is>
      </c>
      <c r="V1333" t="inlineStr">
        <is>
          <t>LINE-S03-PRE-20251124</t>
        </is>
      </c>
      <c r="W1333" t="inlineStr">
        <is>
          <t>已关联</t>
        </is>
      </c>
      <c r="X1333" t="inlineStr">
        <is>
          <t>按班次口径判断</t>
        </is>
      </c>
      <c r="Z1333" t="inlineStr">
        <is>
          <t>否</t>
        </is>
      </c>
    </row>
    <row r="1334">
      <c r="A1334" t="inlineStr">
        <is>
          <t>SIM-STOP-01333</t>
        </is>
      </c>
      <c r="B1334" t="inlineStr">
        <is>
          <t>STOP-PRE-00445</t>
        </is>
      </c>
      <c r="C1334" t="inlineStr">
        <is>
          <t>LINE-S01-PRE-20251124</t>
        </is>
      </c>
      <c r="D1334" t="inlineStr">
        <is>
          <t>SHIFT-PRE-20251124</t>
        </is>
      </c>
      <c r="E1334" t="inlineStr">
        <is>
          <t>LINE-S01</t>
        </is>
      </c>
      <c r="F1334" t="inlineStr">
        <is>
          <t>改善前</t>
        </is>
      </c>
      <c r="G1334" s="57" t="n">
        <v>45985</v>
      </c>
      <c r="H1334" t="inlineStr">
        <is>
          <t>智能终端系列</t>
        </is>
      </c>
      <c r="I1334" t="inlineStr">
        <is>
          <t>KK200-1</t>
        </is>
      </c>
      <c r="J1334" t="inlineStr">
        <is>
          <t>MATERIALS</t>
        </is>
      </c>
      <c r="K1334" t="inlineStr">
        <is>
          <t>Unplanned</t>
        </is>
      </c>
      <c r="L1334" t="inlineStr">
        <is>
          <t>HYDRAULIC ELEVATOR (UNLOADING)</t>
        </is>
      </c>
      <c r="M1334" t="inlineStr">
        <is>
          <t>输送系统</t>
        </is>
      </c>
      <c r="N1334" t="inlineStr">
        <is>
          <t>RACKS</t>
        </is>
      </c>
      <c r="O1334" s="59" t="n">
        <v>45985.79652777778</v>
      </c>
      <c r="P1334" s="59" t="n">
        <v>45985.79951388889</v>
      </c>
      <c r="Q1334" s="60" t="n">
        <v>4.3</v>
      </c>
      <c r="R1334" s="60" t="n">
        <v>0.8918</v>
      </c>
      <c r="S1334" t="inlineStr">
        <is>
          <t>团队模拟数据（基于公开单线数据派生）</t>
        </is>
      </c>
      <c r="T1334" t="inlineStr">
        <is>
          <t>SIM-v2.2-20260807-20260804</t>
        </is>
      </c>
      <c r="U1334" t="inlineStr">
        <is>
          <t>https://zenodo.org/records/17855209</t>
        </is>
      </c>
      <c r="V1334" t="inlineStr">
        <is>
          <t>LINE-S01-PRE-20251124</t>
        </is>
      </c>
      <c r="W1334" t="inlineStr">
        <is>
          <t>已关联</t>
        </is>
      </c>
      <c r="X1334" t="inlineStr">
        <is>
          <t>按班次口径判断</t>
        </is>
      </c>
      <c r="Z1334" t="inlineStr">
        <is>
          <t>否</t>
        </is>
      </c>
    </row>
    <row r="1335">
      <c r="A1335" t="inlineStr">
        <is>
          <t>SIM-STOP-01334</t>
        </is>
      </c>
      <c r="B1335" t="inlineStr">
        <is>
          <t>STOP-PRE-00445</t>
        </is>
      </c>
      <c r="C1335" t="inlineStr">
        <is>
          <t>LINE-S02-PRE-20251124</t>
        </is>
      </c>
      <c r="D1335" t="inlineStr">
        <is>
          <t>SHIFT-PRE-20251124</t>
        </is>
      </c>
      <c r="E1335" t="inlineStr">
        <is>
          <t>LINE-S02</t>
        </is>
      </c>
      <c r="F1335" t="inlineStr">
        <is>
          <t>改善前</t>
        </is>
      </c>
      <c r="G1335" s="57" t="n">
        <v>45985</v>
      </c>
      <c r="H1335" t="inlineStr">
        <is>
          <t>视觉设备系列</t>
        </is>
      </c>
      <c r="I1335" t="inlineStr">
        <is>
          <t>KK200-1</t>
        </is>
      </c>
      <c r="J1335" t="inlineStr">
        <is>
          <t>MATERIALS</t>
        </is>
      </c>
      <c r="K1335" t="inlineStr">
        <is>
          <t>Unplanned</t>
        </is>
      </c>
      <c r="L1335" t="inlineStr">
        <is>
          <t>HYDRAULIC ELEVATOR (UNLOADING)</t>
        </is>
      </c>
      <c r="M1335" t="inlineStr">
        <is>
          <t>输送系统</t>
        </is>
      </c>
      <c r="N1335" t="inlineStr">
        <is>
          <t>RACKS</t>
        </is>
      </c>
      <c r="O1335" s="59" t="n">
        <v>45985.81041666667</v>
      </c>
      <c r="P1335" s="59" t="n">
        <v>45985.81583333333</v>
      </c>
      <c r="Q1335" s="60" t="n">
        <v>7.8</v>
      </c>
      <c r="R1335" s="60" t="n">
        <v>1.6313</v>
      </c>
      <c r="S1335" t="inlineStr">
        <is>
          <t>团队模拟数据（基于公开单线数据派生）</t>
        </is>
      </c>
      <c r="T1335" t="inlineStr">
        <is>
          <t>SIM-v2.2-20260807-20260804</t>
        </is>
      </c>
      <c r="U1335" t="inlineStr">
        <is>
          <t>https://zenodo.org/records/17855209</t>
        </is>
      </c>
      <c r="V1335" t="inlineStr">
        <is>
          <t>LINE-S02-PRE-20251124</t>
        </is>
      </c>
      <c r="W1335" t="inlineStr">
        <is>
          <t>已关联</t>
        </is>
      </c>
      <c r="X1335" t="inlineStr">
        <is>
          <t>按班次口径判断</t>
        </is>
      </c>
      <c r="Z1335" t="inlineStr">
        <is>
          <t>否</t>
        </is>
      </c>
    </row>
    <row r="1336">
      <c r="A1336" t="inlineStr">
        <is>
          <t>SIM-STOP-01335</t>
        </is>
      </c>
      <c r="B1336" t="inlineStr">
        <is>
          <t>STOP-PRE-00445</t>
        </is>
      </c>
      <c r="C1336" t="inlineStr">
        <is>
          <t>LINE-S03-PRE-20251124</t>
        </is>
      </c>
      <c r="D1336" t="inlineStr">
        <is>
          <t>SHIFT-PRE-20251124</t>
        </is>
      </c>
      <c r="E1336" t="inlineStr">
        <is>
          <t>LINE-S03</t>
        </is>
      </c>
      <c r="F1336" t="inlineStr">
        <is>
          <t>改善前</t>
        </is>
      </c>
      <c r="G1336" s="57" t="n">
        <v>45985</v>
      </c>
      <c r="H1336" t="inlineStr">
        <is>
          <t>音频模组系列</t>
        </is>
      </c>
      <c r="I1336" t="inlineStr">
        <is>
          <t>KK200-1</t>
        </is>
      </c>
      <c r="J1336" t="inlineStr">
        <is>
          <t>MATERIALS</t>
        </is>
      </c>
      <c r="K1336" t="inlineStr">
        <is>
          <t>Unplanned</t>
        </is>
      </c>
      <c r="L1336" t="inlineStr">
        <is>
          <t>HYDRAULIC ELEVATOR (UNLOADING)</t>
        </is>
      </c>
      <c r="M1336" t="inlineStr">
        <is>
          <t>输送系统</t>
        </is>
      </c>
      <c r="N1336" t="inlineStr">
        <is>
          <t>RACKS</t>
        </is>
      </c>
      <c r="O1336" s="59" t="n">
        <v>45985.82430555556</v>
      </c>
      <c r="P1336" s="59" t="n">
        <v>45985.828125</v>
      </c>
      <c r="Q1336" s="60" t="n">
        <v>5.5</v>
      </c>
      <c r="R1336" s="60" t="n">
        <v>1.1482</v>
      </c>
      <c r="S1336" t="inlineStr">
        <is>
          <t>团队模拟数据（基于公开单线数据派生）</t>
        </is>
      </c>
      <c r="T1336" t="inlineStr">
        <is>
          <t>SIM-v2.2-20260807-20260804</t>
        </is>
      </c>
      <c r="U1336" t="inlineStr">
        <is>
          <t>https://zenodo.org/records/17855209</t>
        </is>
      </c>
      <c r="V1336" t="inlineStr">
        <is>
          <t>LINE-S03-PRE-20251124</t>
        </is>
      </c>
      <c r="W1336" t="inlineStr">
        <is>
          <t>已关联</t>
        </is>
      </c>
      <c r="X1336" t="inlineStr">
        <is>
          <t>按班次口径判断</t>
        </is>
      </c>
      <c r="Z1336" t="inlineStr">
        <is>
          <t>否</t>
        </is>
      </c>
    </row>
    <row r="1337">
      <c r="A1337" t="inlineStr">
        <is>
          <t>SIM-STOP-01336</t>
        </is>
      </c>
      <c r="B1337" t="inlineStr">
        <is>
          <t>STOP-PRE-00446</t>
        </is>
      </c>
      <c r="C1337" t="inlineStr">
        <is>
          <t>LINE-S01-PRE-20251124</t>
        </is>
      </c>
      <c r="D1337" t="inlineStr">
        <is>
          <t>SHIFT-PRE-20251124</t>
        </is>
      </c>
      <c r="E1337" t="inlineStr">
        <is>
          <t>LINE-S01</t>
        </is>
      </c>
      <c r="F1337" t="inlineStr">
        <is>
          <t>改善前</t>
        </is>
      </c>
      <c r="G1337" s="57" t="n">
        <v>45985</v>
      </c>
      <c r="H1337" t="inlineStr">
        <is>
          <t>智能终端系列</t>
        </is>
      </c>
      <c r="I1337" t="inlineStr">
        <is>
          <t>KK200-1</t>
        </is>
      </c>
      <c r="J1337" t="inlineStr">
        <is>
          <t>FAILURE</t>
        </is>
      </c>
      <c r="K1337" t="inlineStr">
        <is>
          <t>Unplanned</t>
        </is>
      </c>
      <c r="L1337" t="inlineStr">
        <is>
          <t>SCREEN FEEDER</t>
        </is>
      </c>
      <c r="M1337" t="inlineStr">
        <is>
          <t>供料系统</t>
        </is>
      </c>
      <c r="N1337" t="inlineStr">
        <is>
          <t>AUTOMATION FAILURE</t>
        </is>
      </c>
      <c r="O1337" s="59" t="n">
        <v>45985.82569444444</v>
      </c>
      <c r="P1337" s="59" t="n">
        <v>45985.82875</v>
      </c>
      <c r="Q1337" s="60" t="n">
        <v>4.4</v>
      </c>
      <c r="R1337" s="60" t="n">
        <v>0.9261</v>
      </c>
      <c r="S1337" t="inlineStr">
        <is>
          <t>团队模拟数据（基于公开单线数据派生）</t>
        </is>
      </c>
      <c r="T1337" t="inlineStr">
        <is>
          <t>SIM-v2.2-20260807-20260804</t>
        </is>
      </c>
      <c r="U1337" t="inlineStr">
        <is>
          <t>https://zenodo.org/records/17855209</t>
        </is>
      </c>
      <c r="V1337" t="inlineStr">
        <is>
          <t>LINE-S01-PRE-20251124</t>
        </is>
      </c>
      <c r="W1337" t="inlineStr">
        <is>
          <t>已关联</t>
        </is>
      </c>
      <c r="X1337" t="inlineStr">
        <is>
          <t>按班次口径判断</t>
        </is>
      </c>
      <c r="Z1337" t="inlineStr">
        <is>
          <t>否</t>
        </is>
      </c>
    </row>
    <row r="1338">
      <c r="A1338" t="inlineStr">
        <is>
          <t>SIM-STOP-01337</t>
        </is>
      </c>
      <c r="B1338" t="inlineStr">
        <is>
          <t>STOP-PRE-00446</t>
        </is>
      </c>
      <c r="C1338" t="inlineStr">
        <is>
          <t>LINE-S02-PRE-20251124</t>
        </is>
      </c>
      <c r="D1338" t="inlineStr">
        <is>
          <t>SHIFT-PRE-20251124</t>
        </is>
      </c>
      <c r="E1338" t="inlineStr">
        <is>
          <t>LINE-S02</t>
        </is>
      </c>
      <c r="F1338" t="inlineStr">
        <is>
          <t>改善前</t>
        </is>
      </c>
      <c r="G1338" s="57" t="n">
        <v>45985</v>
      </c>
      <c r="H1338" t="inlineStr">
        <is>
          <t>视觉设备系列</t>
        </is>
      </c>
      <c r="I1338" t="inlineStr">
        <is>
          <t>KK200-1</t>
        </is>
      </c>
      <c r="J1338" t="inlineStr">
        <is>
          <t>FAILURE</t>
        </is>
      </c>
      <c r="K1338" t="inlineStr">
        <is>
          <t>Unplanned</t>
        </is>
      </c>
      <c r="L1338" t="inlineStr">
        <is>
          <t>SCREEN FEEDER</t>
        </is>
      </c>
      <c r="M1338" t="inlineStr">
        <is>
          <t>供料系统</t>
        </is>
      </c>
      <c r="N1338" t="inlineStr">
        <is>
          <t>AUTOMATION FAILURE</t>
        </is>
      </c>
      <c r="O1338" s="59" t="n">
        <v>45985.83958333333</v>
      </c>
      <c r="P1338" s="59" t="n">
        <v>45985.84402777778</v>
      </c>
      <c r="Q1338" s="60" t="n">
        <v>6.4</v>
      </c>
      <c r="R1338" s="60" t="n">
        <v>1.3575</v>
      </c>
      <c r="S1338" t="inlineStr">
        <is>
          <t>团队模拟数据（基于公开单线数据派生）</t>
        </is>
      </c>
      <c r="T1338" t="inlineStr">
        <is>
          <t>SIM-v2.2-20260807-20260804</t>
        </is>
      </c>
      <c r="U1338" t="inlineStr">
        <is>
          <t>https://zenodo.org/records/17855209</t>
        </is>
      </c>
      <c r="V1338" t="inlineStr">
        <is>
          <t>LINE-S02-PRE-20251124</t>
        </is>
      </c>
      <c r="W1338" t="inlineStr">
        <is>
          <t>已关联</t>
        </is>
      </c>
      <c r="X1338" t="inlineStr">
        <is>
          <t>按班次口径判断</t>
        </is>
      </c>
      <c r="Z1338" t="inlineStr">
        <is>
          <t>否</t>
        </is>
      </c>
    </row>
    <row r="1339">
      <c r="A1339" t="inlineStr">
        <is>
          <t>SIM-STOP-01338</t>
        </is>
      </c>
      <c r="B1339" t="inlineStr">
        <is>
          <t>STOP-PRE-00446</t>
        </is>
      </c>
      <c r="C1339" t="inlineStr">
        <is>
          <t>LINE-S03-PRE-20251124</t>
        </is>
      </c>
      <c r="D1339" t="inlineStr">
        <is>
          <t>SHIFT-PRE-20251124</t>
        </is>
      </c>
      <c r="E1339" t="inlineStr">
        <is>
          <t>LINE-S03</t>
        </is>
      </c>
      <c r="F1339" t="inlineStr">
        <is>
          <t>改善前</t>
        </is>
      </c>
      <c r="G1339" s="57" t="n">
        <v>45985</v>
      </c>
      <c r="H1339" t="inlineStr">
        <is>
          <t>音频模组系列</t>
        </is>
      </c>
      <c r="I1339" t="inlineStr">
        <is>
          <t>KK200-1</t>
        </is>
      </c>
      <c r="J1339" t="inlineStr">
        <is>
          <t>FAILURE</t>
        </is>
      </c>
      <c r="K1339" t="inlineStr">
        <is>
          <t>Unplanned</t>
        </is>
      </c>
      <c r="L1339" t="inlineStr">
        <is>
          <t>SCREEN FEEDER</t>
        </is>
      </c>
      <c r="M1339" t="inlineStr">
        <is>
          <t>供料系统</t>
        </is>
      </c>
      <c r="N1339" t="inlineStr">
        <is>
          <t>AUTOMATION FAILURE</t>
        </is>
      </c>
      <c r="O1339" s="59" t="n">
        <v>45985.85347222222</v>
      </c>
      <c r="P1339" s="59" t="n">
        <v>45985.85652777777</v>
      </c>
      <c r="Q1339" s="60" t="n">
        <v>4.4</v>
      </c>
      <c r="R1339" s="60" t="n">
        <v>0.9419</v>
      </c>
      <c r="S1339" t="inlineStr">
        <is>
          <t>团队模拟数据（基于公开单线数据派生）</t>
        </is>
      </c>
      <c r="T1339" t="inlineStr">
        <is>
          <t>SIM-v2.2-20260807-20260804</t>
        </is>
      </c>
      <c r="U1339" t="inlineStr">
        <is>
          <t>https://zenodo.org/records/17855209</t>
        </is>
      </c>
      <c r="V1339" t="inlineStr">
        <is>
          <t>LINE-S03-PRE-20251124</t>
        </is>
      </c>
      <c r="W1339" t="inlineStr">
        <is>
          <t>已关联</t>
        </is>
      </c>
      <c r="X1339" t="inlineStr">
        <is>
          <t>按班次口径判断</t>
        </is>
      </c>
      <c r="Z1339" t="inlineStr">
        <is>
          <t>否</t>
        </is>
      </c>
    </row>
    <row r="1340">
      <c r="A1340" t="inlineStr">
        <is>
          <t>SIM-STOP-01339</t>
        </is>
      </c>
      <c r="B1340" t="inlineStr">
        <is>
          <t>STOP-PRE-00447</t>
        </is>
      </c>
      <c r="C1340" t="inlineStr">
        <is>
          <t>LINE-S01-PRE-20251124</t>
        </is>
      </c>
      <c r="D1340" t="inlineStr">
        <is>
          <t>SHIFT-PRE-20251124</t>
        </is>
      </c>
      <c r="E1340" t="inlineStr">
        <is>
          <t>LINE-S01</t>
        </is>
      </c>
      <c r="F1340" t="inlineStr">
        <is>
          <t>改善前</t>
        </is>
      </c>
      <c r="G1340" s="57" t="n">
        <v>45985</v>
      </c>
      <c r="H1340" t="inlineStr">
        <is>
          <t>智能终端系列</t>
        </is>
      </c>
      <c r="I1340" t="inlineStr">
        <is>
          <t>KK200-1</t>
        </is>
      </c>
      <c r="J1340" t="inlineStr">
        <is>
          <t>OPERATIONAL</t>
        </is>
      </c>
      <c r="K1340" t="inlineStr">
        <is>
          <t>Planned - Included in OEE</t>
        </is>
      </c>
      <c r="L1340" t="inlineStr">
        <is>
          <t>EXTRUDER PRESS</t>
        </is>
      </c>
      <c r="M1340" t="inlineStr">
        <is>
          <t>主加工工位</t>
        </is>
      </c>
      <c r="N1340" t="inlineStr">
        <is>
          <t>CLEANING</t>
        </is>
      </c>
      <c r="O1340" s="59" t="n">
        <v>45985.84513888889</v>
      </c>
      <c r="P1340" s="59" t="n">
        <v>45985.85368055556</v>
      </c>
      <c r="Q1340" s="60" t="n">
        <v>12.3</v>
      </c>
      <c r="R1340" s="60" t="n">
        <v>0.9444</v>
      </c>
      <c r="S1340" t="inlineStr">
        <is>
          <t>团队模拟数据（基于公开单线数据派生）</t>
        </is>
      </c>
      <c r="T1340" t="inlineStr">
        <is>
          <t>SIM-v2.2-20260807-20260804</t>
        </is>
      </c>
      <c r="U1340" t="inlineStr">
        <is>
          <t>https://zenodo.org/records/17855209</t>
        </is>
      </c>
      <c r="V1340" t="inlineStr">
        <is>
          <t>LINE-S01-PRE-20251124</t>
        </is>
      </c>
      <c r="W1340" t="inlineStr">
        <is>
          <t>已关联</t>
        </is>
      </c>
      <c r="X1340" t="inlineStr">
        <is>
          <t>按班次口径判断</t>
        </is>
      </c>
      <c r="Z1340" t="inlineStr">
        <is>
          <t>否</t>
        </is>
      </c>
    </row>
    <row r="1341">
      <c r="A1341" t="inlineStr">
        <is>
          <t>SIM-STOP-01340</t>
        </is>
      </c>
      <c r="B1341" t="inlineStr">
        <is>
          <t>STOP-PRE-00447</t>
        </is>
      </c>
      <c r="C1341" t="inlineStr">
        <is>
          <t>LINE-S02-PRE-20251124</t>
        </is>
      </c>
      <c r="D1341" t="inlineStr">
        <is>
          <t>SHIFT-PRE-20251124</t>
        </is>
      </c>
      <c r="E1341" t="inlineStr">
        <is>
          <t>LINE-S02</t>
        </is>
      </c>
      <c r="F1341" t="inlineStr">
        <is>
          <t>改善前</t>
        </is>
      </c>
      <c r="G1341" s="57" t="n">
        <v>45985</v>
      </c>
      <c r="H1341" t="inlineStr">
        <is>
          <t>视觉设备系列</t>
        </is>
      </c>
      <c r="I1341" t="inlineStr">
        <is>
          <t>KK200-1</t>
        </is>
      </c>
      <c r="J1341" t="inlineStr">
        <is>
          <t>OPERATIONAL</t>
        </is>
      </c>
      <c r="K1341" t="inlineStr">
        <is>
          <t>Planned - Included in OEE</t>
        </is>
      </c>
      <c r="L1341" t="inlineStr">
        <is>
          <t>EXTRUDER PRESS</t>
        </is>
      </c>
      <c r="M1341" t="inlineStr">
        <is>
          <t>主加工工位</t>
        </is>
      </c>
      <c r="N1341" t="inlineStr">
        <is>
          <t>CLEANING</t>
        </is>
      </c>
      <c r="O1341" s="59" t="n">
        <v>45985.85902777778</v>
      </c>
      <c r="P1341" s="59" t="n">
        <v>45985.86861111111</v>
      </c>
      <c r="Q1341" s="60" t="n">
        <v>13.8</v>
      </c>
      <c r="R1341" s="60" t="n">
        <v>1.0653</v>
      </c>
      <c r="S1341" t="inlineStr">
        <is>
          <t>团队模拟数据（基于公开单线数据派生）</t>
        </is>
      </c>
      <c r="T1341" t="inlineStr">
        <is>
          <t>SIM-v2.2-20260807-20260804</t>
        </is>
      </c>
      <c r="U1341" t="inlineStr">
        <is>
          <t>https://zenodo.org/records/17855209</t>
        </is>
      </c>
      <c r="V1341" t="inlineStr">
        <is>
          <t>LINE-S02-PRE-20251124</t>
        </is>
      </c>
      <c r="W1341" t="inlineStr">
        <is>
          <t>已关联</t>
        </is>
      </c>
      <c r="X1341" t="inlineStr">
        <is>
          <t>按班次口径判断</t>
        </is>
      </c>
      <c r="Z1341" t="inlineStr">
        <is>
          <t>否</t>
        </is>
      </c>
    </row>
    <row r="1342">
      <c r="A1342" t="inlineStr">
        <is>
          <t>SIM-STOP-01341</t>
        </is>
      </c>
      <c r="B1342" t="inlineStr">
        <is>
          <t>STOP-PRE-00447</t>
        </is>
      </c>
      <c r="C1342" t="inlineStr">
        <is>
          <t>LINE-S03-PRE-20251124</t>
        </is>
      </c>
      <c r="D1342" t="inlineStr">
        <is>
          <t>SHIFT-PRE-20251124</t>
        </is>
      </c>
      <c r="E1342" t="inlineStr">
        <is>
          <t>LINE-S03</t>
        </is>
      </c>
      <c r="F1342" t="inlineStr">
        <is>
          <t>改善前</t>
        </is>
      </c>
      <c r="G1342" s="57" t="n">
        <v>45985</v>
      </c>
      <c r="H1342" t="inlineStr">
        <is>
          <t>音频模组系列</t>
        </is>
      </c>
      <c r="I1342" t="inlineStr">
        <is>
          <t>KK200-1</t>
        </is>
      </c>
      <c r="J1342" t="inlineStr">
        <is>
          <t>OPERATIONAL</t>
        </is>
      </c>
      <c r="K1342" t="inlineStr">
        <is>
          <t>Planned - Included in OEE</t>
        </is>
      </c>
      <c r="L1342" t="inlineStr">
        <is>
          <t>EXTRUDER PRESS</t>
        </is>
      </c>
      <c r="M1342" t="inlineStr">
        <is>
          <t>主加工工位</t>
        </is>
      </c>
      <c r="N1342" t="inlineStr">
        <is>
          <t>CLEANING</t>
        </is>
      </c>
      <c r="O1342" s="59" t="n">
        <v>45985.87291666667</v>
      </c>
      <c r="P1342" s="59" t="n">
        <v>45985.88194444445</v>
      </c>
      <c r="Q1342" s="60" t="n">
        <v>13</v>
      </c>
      <c r="R1342" s="60" t="n">
        <v>1</v>
      </c>
      <c r="S1342" t="inlineStr">
        <is>
          <t>团队模拟数据（基于公开单线数据派生）</t>
        </is>
      </c>
      <c r="T1342" t="inlineStr">
        <is>
          <t>SIM-v2.2-20260807-20260804</t>
        </is>
      </c>
      <c r="U1342" t="inlineStr">
        <is>
          <t>https://zenodo.org/records/17855209</t>
        </is>
      </c>
      <c r="V1342" t="inlineStr">
        <is>
          <t>LINE-S03-PRE-20251124</t>
        </is>
      </c>
      <c r="W1342" t="inlineStr">
        <is>
          <t>已关联</t>
        </is>
      </c>
      <c r="X1342" t="inlineStr">
        <is>
          <t>按班次口径判断</t>
        </is>
      </c>
      <c r="Z1342" t="inlineStr">
        <is>
          <t>否</t>
        </is>
      </c>
    </row>
    <row r="1343">
      <c r="A1343" t="inlineStr">
        <is>
          <t>SIM-STOP-01342</t>
        </is>
      </c>
      <c r="B1343" t="inlineStr">
        <is>
          <t>STOP-PRE-00448</t>
        </is>
      </c>
      <c r="C1343" t="inlineStr">
        <is>
          <t>LINE-S01-PRE-20251125</t>
        </is>
      </c>
      <c r="D1343" t="inlineStr">
        <is>
          <t>SHIFT-PRE-20251125</t>
        </is>
      </c>
      <c r="E1343" t="inlineStr">
        <is>
          <t>LINE-S01</t>
        </is>
      </c>
      <c r="F1343" t="inlineStr">
        <is>
          <t>改善前</t>
        </is>
      </c>
      <c r="G1343" s="57" t="n">
        <v>45986</v>
      </c>
      <c r="H1343" t="inlineStr">
        <is>
          <t>智能终端系列</t>
        </is>
      </c>
      <c r="I1343" t="inlineStr">
        <is>
          <t>KK200-1</t>
        </is>
      </c>
      <c r="J1343" t="inlineStr">
        <is>
          <t>OPERATIONAL</t>
        </is>
      </c>
      <c r="K1343" t="inlineStr">
        <is>
          <t>Planned - Included in OEE</t>
        </is>
      </c>
      <c r="L1343" t="inlineStr">
        <is>
          <t>EXTRUDER PRESS</t>
        </is>
      </c>
      <c r="M1343" t="inlineStr">
        <is>
          <t>主加工工位</t>
        </is>
      </c>
      <c r="N1343" t="inlineStr">
        <is>
          <t>CLEANING</t>
        </is>
      </c>
      <c r="O1343" s="59" t="n">
        <v>45986.51041666666</v>
      </c>
      <c r="P1343" s="59" t="n">
        <v>45986.51375</v>
      </c>
      <c r="Q1343" s="60" t="n">
        <v>4.8</v>
      </c>
      <c r="R1343" s="60" t="n">
        <v>0.9817</v>
      </c>
      <c r="S1343" t="inlineStr">
        <is>
          <t>团队模拟数据（基于公开单线数据派生）</t>
        </is>
      </c>
      <c r="T1343" t="inlineStr">
        <is>
          <t>SIM-v2.2-20260807-20260804</t>
        </is>
      </c>
      <c r="U1343" t="inlineStr">
        <is>
          <t>https://zenodo.org/records/17855209</t>
        </is>
      </c>
      <c r="V1343" t="inlineStr">
        <is>
          <t>LINE-S01-PRE-20251125</t>
        </is>
      </c>
      <c r="W1343" t="inlineStr">
        <is>
          <t>已关联</t>
        </is>
      </c>
      <c r="X1343" t="inlineStr">
        <is>
          <t>按班次口径判断</t>
        </is>
      </c>
      <c r="Z1343" t="inlineStr">
        <is>
          <t>否</t>
        </is>
      </c>
    </row>
    <row r="1344">
      <c r="A1344" t="inlineStr">
        <is>
          <t>SIM-STOP-01343</t>
        </is>
      </c>
      <c r="B1344" t="inlineStr">
        <is>
          <t>STOP-PRE-00448</t>
        </is>
      </c>
      <c r="C1344" t="inlineStr">
        <is>
          <t>LINE-S02-PRE-20251125</t>
        </is>
      </c>
      <c r="D1344" t="inlineStr">
        <is>
          <t>SHIFT-PRE-20251125</t>
        </is>
      </c>
      <c r="E1344" t="inlineStr">
        <is>
          <t>LINE-S02</t>
        </is>
      </c>
      <c r="F1344" t="inlineStr">
        <is>
          <t>改善前</t>
        </is>
      </c>
      <c r="G1344" s="57" t="n">
        <v>45986</v>
      </c>
      <c r="H1344" t="inlineStr">
        <is>
          <t>视觉设备系列</t>
        </is>
      </c>
      <c r="I1344" t="inlineStr">
        <is>
          <t>KK200-1</t>
        </is>
      </c>
      <c r="J1344" t="inlineStr">
        <is>
          <t>OPERATIONAL</t>
        </is>
      </c>
      <c r="K1344" t="inlineStr">
        <is>
          <t>Planned - Included in OEE</t>
        </is>
      </c>
      <c r="L1344" t="inlineStr">
        <is>
          <t>EXTRUDER PRESS</t>
        </is>
      </c>
      <c r="M1344" t="inlineStr">
        <is>
          <t>主加工工位</t>
        </is>
      </c>
      <c r="N1344" t="inlineStr">
        <is>
          <t>CLEANING</t>
        </is>
      </c>
      <c r="O1344" s="59" t="n">
        <v>45986.52430555555</v>
      </c>
      <c r="P1344" s="59" t="n">
        <v>45986.52770833333</v>
      </c>
      <c r="Q1344" s="60" t="n">
        <v>4.9</v>
      </c>
      <c r="R1344" s="60" t="n">
        <v>0.9973</v>
      </c>
      <c r="S1344" t="inlineStr">
        <is>
          <t>团队模拟数据（基于公开单线数据派生）</t>
        </is>
      </c>
      <c r="T1344" t="inlineStr">
        <is>
          <t>SIM-v2.2-20260807-20260804</t>
        </is>
      </c>
      <c r="U1344" t="inlineStr">
        <is>
          <t>https://zenodo.org/records/17855209</t>
        </is>
      </c>
      <c r="V1344" t="inlineStr">
        <is>
          <t>LINE-S02-PRE-20251125</t>
        </is>
      </c>
      <c r="W1344" t="inlineStr">
        <is>
          <t>已关联</t>
        </is>
      </c>
      <c r="X1344" t="inlineStr">
        <is>
          <t>按班次口径判断</t>
        </is>
      </c>
      <c r="Z1344" t="inlineStr">
        <is>
          <t>否</t>
        </is>
      </c>
    </row>
    <row r="1345">
      <c r="A1345" t="inlineStr">
        <is>
          <t>SIM-STOP-01344</t>
        </is>
      </c>
      <c r="B1345" t="inlineStr">
        <is>
          <t>STOP-PRE-00448</t>
        </is>
      </c>
      <c r="C1345" t="inlineStr">
        <is>
          <t>LINE-S03-PRE-20251125</t>
        </is>
      </c>
      <c r="D1345" t="inlineStr">
        <is>
          <t>SHIFT-PRE-20251125</t>
        </is>
      </c>
      <c r="E1345" t="inlineStr">
        <is>
          <t>LINE-S03</t>
        </is>
      </c>
      <c r="F1345" t="inlineStr">
        <is>
          <t>改善前</t>
        </is>
      </c>
      <c r="G1345" s="57" t="n">
        <v>45986</v>
      </c>
      <c r="H1345" t="inlineStr">
        <is>
          <t>音频模组系列</t>
        </is>
      </c>
      <c r="I1345" t="inlineStr">
        <is>
          <t>KK200-1</t>
        </is>
      </c>
      <c r="J1345" t="inlineStr">
        <is>
          <t>OPERATIONAL</t>
        </is>
      </c>
      <c r="K1345" t="inlineStr">
        <is>
          <t>Planned - Included in OEE</t>
        </is>
      </c>
      <c r="L1345" t="inlineStr">
        <is>
          <t>EXTRUDER PRESS</t>
        </is>
      </c>
      <c r="M1345" t="inlineStr">
        <is>
          <t>主加工工位</t>
        </is>
      </c>
      <c r="N1345" t="inlineStr">
        <is>
          <t>CLEANING</t>
        </is>
      </c>
      <c r="O1345" s="59" t="n">
        <v>45986.53819444445</v>
      </c>
      <c r="P1345" s="59" t="n">
        <v>45986.54173611111</v>
      </c>
      <c r="Q1345" s="60" t="n">
        <v>5.1</v>
      </c>
      <c r="R1345" s="60" t="n">
        <v>1.0389</v>
      </c>
      <c r="S1345" t="inlineStr">
        <is>
          <t>团队模拟数据（基于公开单线数据派生）</t>
        </is>
      </c>
      <c r="T1345" t="inlineStr">
        <is>
          <t>SIM-v2.2-20260807-20260804</t>
        </is>
      </c>
      <c r="U1345" t="inlineStr">
        <is>
          <t>https://zenodo.org/records/17855209</t>
        </is>
      </c>
      <c r="V1345" t="inlineStr">
        <is>
          <t>LINE-S03-PRE-20251125</t>
        </is>
      </c>
      <c r="W1345" t="inlineStr">
        <is>
          <t>已关联</t>
        </is>
      </c>
      <c r="X1345" t="inlineStr">
        <is>
          <t>按班次口径判断</t>
        </is>
      </c>
      <c r="Z1345" t="inlineStr">
        <is>
          <t>否</t>
        </is>
      </c>
    </row>
    <row r="1346">
      <c r="A1346" t="inlineStr">
        <is>
          <t>SIM-STOP-01345</t>
        </is>
      </c>
      <c r="B1346" t="inlineStr">
        <is>
          <t>STOP-PRE-00449</t>
        </is>
      </c>
      <c r="C1346" t="inlineStr">
        <is>
          <t>LINE-S01-PRE-20251125</t>
        </is>
      </c>
      <c r="D1346" t="inlineStr">
        <is>
          <t>SHIFT-PRE-20251125</t>
        </is>
      </c>
      <c r="E1346" t="inlineStr">
        <is>
          <t>LINE-S01</t>
        </is>
      </c>
      <c r="F1346" t="inlineStr">
        <is>
          <t>改善前</t>
        </is>
      </c>
      <c r="G1346" s="57" t="n">
        <v>45986</v>
      </c>
      <c r="H1346" t="inlineStr">
        <is>
          <t>智能终端系列</t>
        </is>
      </c>
      <c r="I1346" t="inlineStr">
        <is>
          <t>KK200-1</t>
        </is>
      </c>
      <c r="J1346" t="inlineStr">
        <is>
          <t>MATERIALS</t>
        </is>
      </c>
      <c r="K1346" t="inlineStr">
        <is>
          <t>Unplanned</t>
        </is>
      </c>
      <c r="L1346" t="inlineStr">
        <is>
          <t>HYDRAULIC ELEVATOR (LOADING)</t>
        </is>
      </c>
      <c r="M1346" t="inlineStr">
        <is>
          <t>输送系统</t>
        </is>
      </c>
      <c r="N1346" t="inlineStr">
        <is>
          <t>RACKS</t>
        </is>
      </c>
      <c r="O1346" s="59" t="n">
        <v>45986.51597222222</v>
      </c>
      <c r="P1346" s="59" t="n">
        <v>45986.51777777778</v>
      </c>
      <c r="Q1346" s="60" t="n">
        <v>2.6</v>
      </c>
      <c r="R1346" s="60" t="n">
        <v>0.8428</v>
      </c>
      <c r="S1346" t="inlineStr">
        <is>
          <t>团队模拟数据（基于公开单线数据派生）</t>
        </is>
      </c>
      <c r="T1346" t="inlineStr">
        <is>
          <t>SIM-v2.2-20260807-20260804</t>
        </is>
      </c>
      <c r="U1346" t="inlineStr">
        <is>
          <t>https://zenodo.org/records/17855209</t>
        </is>
      </c>
      <c r="V1346" t="inlineStr">
        <is>
          <t>LINE-S01-PRE-20251125</t>
        </is>
      </c>
      <c r="W1346" t="inlineStr">
        <is>
          <t>已关联</t>
        </is>
      </c>
      <c r="X1346" t="inlineStr">
        <is>
          <t>按班次口径判断</t>
        </is>
      </c>
      <c r="Z1346" t="inlineStr">
        <is>
          <t>否</t>
        </is>
      </c>
    </row>
    <row r="1347">
      <c r="A1347" t="inlineStr">
        <is>
          <t>SIM-STOP-01346</t>
        </is>
      </c>
      <c r="B1347" t="inlineStr">
        <is>
          <t>STOP-PRE-00449</t>
        </is>
      </c>
      <c r="C1347" t="inlineStr">
        <is>
          <t>LINE-S02-PRE-20251125</t>
        </is>
      </c>
      <c r="D1347" t="inlineStr">
        <is>
          <t>SHIFT-PRE-20251125</t>
        </is>
      </c>
      <c r="E1347" t="inlineStr">
        <is>
          <t>LINE-S02</t>
        </is>
      </c>
      <c r="F1347" t="inlineStr">
        <is>
          <t>改善前</t>
        </is>
      </c>
      <c r="G1347" s="57" t="n">
        <v>45986</v>
      </c>
      <c r="H1347" t="inlineStr">
        <is>
          <t>视觉设备系列</t>
        </is>
      </c>
      <c r="I1347" t="inlineStr">
        <is>
          <t>KK200-1</t>
        </is>
      </c>
      <c r="J1347" t="inlineStr">
        <is>
          <t>MATERIALS</t>
        </is>
      </c>
      <c r="K1347" t="inlineStr">
        <is>
          <t>Unplanned</t>
        </is>
      </c>
      <c r="L1347" t="inlineStr">
        <is>
          <t>HYDRAULIC ELEVATOR (LOADING)</t>
        </is>
      </c>
      <c r="M1347" t="inlineStr">
        <is>
          <t>输送系统</t>
        </is>
      </c>
      <c r="N1347" t="inlineStr">
        <is>
          <t>RACKS</t>
        </is>
      </c>
      <c r="O1347" s="59" t="n">
        <v>45986.52986111111</v>
      </c>
      <c r="P1347" s="59" t="n">
        <v>45986.53354166666</v>
      </c>
      <c r="Q1347" s="60" t="n">
        <v>5.3</v>
      </c>
      <c r="R1347" s="60" t="n">
        <v>1.7156</v>
      </c>
      <c r="S1347" t="inlineStr">
        <is>
          <t>团队模拟数据（基于公开单线数据派生）</t>
        </is>
      </c>
      <c r="T1347" t="inlineStr">
        <is>
          <t>SIM-v2.2-20260807-20260804</t>
        </is>
      </c>
      <c r="U1347" t="inlineStr">
        <is>
          <t>https://zenodo.org/records/17855209</t>
        </is>
      </c>
      <c r="V1347" t="inlineStr">
        <is>
          <t>LINE-S02-PRE-20251125</t>
        </is>
      </c>
      <c r="W1347" t="inlineStr">
        <is>
          <t>已关联</t>
        </is>
      </c>
      <c r="X1347" t="inlineStr">
        <is>
          <t>按班次口径判断</t>
        </is>
      </c>
      <c r="Z1347" t="inlineStr">
        <is>
          <t>否</t>
        </is>
      </c>
    </row>
    <row r="1348">
      <c r="A1348" t="inlineStr">
        <is>
          <t>SIM-STOP-01347</t>
        </is>
      </c>
      <c r="B1348" t="inlineStr">
        <is>
          <t>STOP-PRE-00449</t>
        </is>
      </c>
      <c r="C1348" t="inlineStr">
        <is>
          <t>LINE-S03-PRE-20251125</t>
        </is>
      </c>
      <c r="D1348" t="inlineStr">
        <is>
          <t>SHIFT-PRE-20251125</t>
        </is>
      </c>
      <c r="E1348" t="inlineStr">
        <is>
          <t>LINE-S03</t>
        </is>
      </c>
      <c r="F1348" t="inlineStr">
        <is>
          <t>改善前</t>
        </is>
      </c>
      <c r="G1348" s="57" t="n">
        <v>45986</v>
      </c>
      <c r="H1348" t="inlineStr">
        <is>
          <t>音频模组系列</t>
        </is>
      </c>
      <c r="I1348" t="inlineStr">
        <is>
          <t>KK200-1</t>
        </is>
      </c>
      <c r="J1348" t="inlineStr">
        <is>
          <t>MATERIALS</t>
        </is>
      </c>
      <c r="K1348" t="inlineStr">
        <is>
          <t>Unplanned</t>
        </is>
      </c>
      <c r="L1348" t="inlineStr">
        <is>
          <t>HYDRAULIC ELEVATOR (LOADING)</t>
        </is>
      </c>
      <c r="M1348" t="inlineStr">
        <is>
          <t>输送系统</t>
        </is>
      </c>
      <c r="N1348" t="inlineStr">
        <is>
          <t>RACKS</t>
        </is>
      </c>
      <c r="O1348" s="59" t="n">
        <v>45986.54375</v>
      </c>
      <c r="P1348" s="59" t="n">
        <v>45986.54611111111</v>
      </c>
      <c r="Q1348" s="60" t="n">
        <v>3.4</v>
      </c>
      <c r="R1348" s="60" t="n">
        <v>1.0862</v>
      </c>
      <c r="S1348" t="inlineStr">
        <is>
          <t>团队模拟数据（基于公开单线数据派生）</t>
        </is>
      </c>
      <c r="T1348" t="inlineStr">
        <is>
          <t>SIM-v2.2-20260807-20260804</t>
        </is>
      </c>
      <c r="U1348" t="inlineStr">
        <is>
          <t>https://zenodo.org/records/17855209</t>
        </is>
      </c>
      <c r="V1348" t="inlineStr">
        <is>
          <t>LINE-S03-PRE-20251125</t>
        </is>
      </c>
      <c r="W1348" t="inlineStr">
        <is>
          <t>已关联</t>
        </is>
      </c>
      <c r="X1348" t="inlineStr">
        <is>
          <t>按班次口径判断</t>
        </is>
      </c>
      <c r="Z1348" t="inlineStr">
        <is>
          <t>否</t>
        </is>
      </c>
    </row>
    <row r="1349">
      <c r="A1349" t="inlineStr">
        <is>
          <t>SIM-STOP-01348</t>
        </is>
      </c>
      <c r="B1349" t="inlineStr">
        <is>
          <t>STOP-PRE-00450</t>
        </is>
      </c>
      <c r="C1349" t="inlineStr">
        <is>
          <t>LINE-S01-PRE-20251125</t>
        </is>
      </c>
      <c r="D1349" t="inlineStr">
        <is>
          <t>SHIFT-PRE-20251125</t>
        </is>
      </c>
      <c r="E1349" t="inlineStr">
        <is>
          <t>LINE-S01</t>
        </is>
      </c>
      <c r="F1349" t="inlineStr">
        <is>
          <t>改善前</t>
        </is>
      </c>
      <c r="G1349" s="57" t="n">
        <v>45986</v>
      </c>
      <c r="H1349" t="inlineStr">
        <is>
          <t>智能终端系列</t>
        </is>
      </c>
      <c r="I1349" t="inlineStr">
        <is>
          <t>KK200-1</t>
        </is>
      </c>
      <c r="J1349" t="inlineStr">
        <is>
          <t>OPERATIONAL</t>
        </is>
      </c>
      <c r="K1349" t="inlineStr">
        <is>
          <t>Unplanned</t>
        </is>
      </c>
      <c r="L1349" t="inlineStr">
        <is>
          <t>HYDRAULIC ELEVATOR (UNLOADING)</t>
        </is>
      </c>
      <c r="M1349" t="inlineStr">
        <is>
          <t>输送系统</t>
        </is>
      </c>
      <c r="N1349" t="inlineStr">
        <is>
          <t>OTHER</t>
        </is>
      </c>
      <c r="O1349" s="59" t="n">
        <v>45986.51944444444</v>
      </c>
      <c r="P1349" s="59" t="n">
        <v>45986.52861111111</v>
      </c>
      <c r="Q1349" s="60" t="n">
        <v>13.2</v>
      </c>
      <c r="R1349" s="60" t="n">
        <v>0.8771</v>
      </c>
      <c r="S1349" t="inlineStr">
        <is>
          <t>团队模拟数据（基于公开单线数据派生）</t>
        </is>
      </c>
      <c r="T1349" t="inlineStr">
        <is>
          <t>SIM-v2.2-20260807-20260804</t>
        </is>
      </c>
      <c r="U1349" t="inlineStr">
        <is>
          <t>https://zenodo.org/records/17855209</t>
        </is>
      </c>
      <c r="V1349" t="inlineStr">
        <is>
          <t>LINE-S01-PRE-20251125</t>
        </is>
      </c>
      <c r="W1349" t="inlineStr">
        <is>
          <t>已关联</t>
        </is>
      </c>
      <c r="X1349" t="inlineStr">
        <is>
          <t>按班次口径判断</t>
        </is>
      </c>
      <c r="Z1349" t="inlineStr">
        <is>
          <t>否</t>
        </is>
      </c>
    </row>
    <row r="1350">
      <c r="A1350" t="inlineStr">
        <is>
          <t>SIM-STOP-01349</t>
        </is>
      </c>
      <c r="B1350" t="inlineStr">
        <is>
          <t>STOP-PRE-00450</t>
        </is>
      </c>
      <c r="C1350" t="inlineStr">
        <is>
          <t>LINE-S02-PRE-20251125</t>
        </is>
      </c>
      <c r="D1350" t="inlineStr">
        <is>
          <t>SHIFT-PRE-20251125</t>
        </is>
      </c>
      <c r="E1350" t="inlineStr">
        <is>
          <t>LINE-S02</t>
        </is>
      </c>
      <c r="F1350" t="inlineStr">
        <is>
          <t>改善前</t>
        </is>
      </c>
      <c r="G1350" s="57" t="n">
        <v>45986</v>
      </c>
      <c r="H1350" t="inlineStr">
        <is>
          <t>视觉设备系列</t>
        </is>
      </c>
      <c r="I1350" t="inlineStr">
        <is>
          <t>KK200-1</t>
        </is>
      </c>
      <c r="J1350" t="inlineStr">
        <is>
          <t>OPERATIONAL</t>
        </is>
      </c>
      <c r="K1350" t="inlineStr">
        <is>
          <t>Unplanned</t>
        </is>
      </c>
      <c r="L1350" t="inlineStr">
        <is>
          <t>HYDRAULIC ELEVATOR (UNLOADING)</t>
        </is>
      </c>
      <c r="M1350" t="inlineStr">
        <is>
          <t>输送系统</t>
        </is>
      </c>
      <c r="N1350" t="inlineStr">
        <is>
          <t>OTHER</t>
        </is>
      </c>
      <c r="O1350" s="59" t="n">
        <v>45986.53333333333</v>
      </c>
      <c r="P1350" s="59" t="n">
        <v>45986.55</v>
      </c>
      <c r="Q1350" s="60" t="n">
        <v>24</v>
      </c>
      <c r="R1350" s="60" t="n">
        <v>1.6031</v>
      </c>
      <c r="S1350" t="inlineStr">
        <is>
          <t>团队模拟数据（基于公开单线数据派生）</t>
        </is>
      </c>
      <c r="T1350" t="inlineStr">
        <is>
          <t>SIM-v2.2-20260807-20260804</t>
        </is>
      </c>
      <c r="U1350" t="inlineStr">
        <is>
          <t>https://zenodo.org/records/17855209</t>
        </is>
      </c>
      <c r="V1350" t="inlineStr">
        <is>
          <t>LINE-S02-PRE-20251125</t>
        </is>
      </c>
      <c r="W1350" t="inlineStr">
        <is>
          <t>已关联</t>
        </is>
      </c>
      <c r="X1350" t="inlineStr">
        <is>
          <t>按班次口径判断</t>
        </is>
      </c>
      <c r="Z1350" t="inlineStr">
        <is>
          <t>否</t>
        </is>
      </c>
    </row>
    <row r="1351">
      <c r="A1351" t="inlineStr">
        <is>
          <t>SIM-STOP-01350</t>
        </is>
      </c>
      <c r="B1351" t="inlineStr">
        <is>
          <t>STOP-PRE-00450</t>
        </is>
      </c>
      <c r="C1351" t="inlineStr">
        <is>
          <t>LINE-S03-PRE-20251125</t>
        </is>
      </c>
      <c r="D1351" t="inlineStr">
        <is>
          <t>SHIFT-PRE-20251125</t>
        </is>
      </c>
      <c r="E1351" t="inlineStr">
        <is>
          <t>LINE-S03</t>
        </is>
      </c>
      <c r="F1351" t="inlineStr">
        <is>
          <t>改善前</t>
        </is>
      </c>
      <c r="G1351" s="57" t="n">
        <v>45986</v>
      </c>
      <c r="H1351" t="inlineStr">
        <is>
          <t>音频模组系列</t>
        </is>
      </c>
      <c r="I1351" t="inlineStr">
        <is>
          <t>KK200-1</t>
        </is>
      </c>
      <c r="J1351" t="inlineStr">
        <is>
          <t>OPERATIONAL</t>
        </is>
      </c>
      <c r="K1351" t="inlineStr">
        <is>
          <t>Unplanned</t>
        </is>
      </c>
      <c r="L1351" t="inlineStr">
        <is>
          <t>HYDRAULIC ELEVATOR (UNLOADING)</t>
        </is>
      </c>
      <c r="M1351" t="inlineStr">
        <is>
          <t>输送系统</t>
        </is>
      </c>
      <c r="N1351" t="inlineStr">
        <is>
          <t>OTHER</t>
        </is>
      </c>
      <c r="O1351" s="59" t="n">
        <v>45986.54722222222</v>
      </c>
      <c r="P1351" s="59" t="n">
        <v>45986.55756944444</v>
      </c>
      <c r="Q1351" s="60" t="n">
        <v>14.9</v>
      </c>
      <c r="R1351" s="60" t="n">
        <v>0.9909</v>
      </c>
      <c r="S1351" t="inlineStr">
        <is>
          <t>团队模拟数据（基于公开单线数据派生）</t>
        </is>
      </c>
      <c r="T1351" t="inlineStr">
        <is>
          <t>SIM-v2.2-20260807-20260804</t>
        </is>
      </c>
      <c r="U1351" t="inlineStr">
        <is>
          <t>https://zenodo.org/records/17855209</t>
        </is>
      </c>
      <c r="V1351" t="inlineStr">
        <is>
          <t>LINE-S03-PRE-20251125</t>
        </is>
      </c>
      <c r="W1351" t="inlineStr">
        <is>
          <t>已关联</t>
        </is>
      </c>
      <c r="X1351" t="inlineStr">
        <is>
          <t>按班次口径判断</t>
        </is>
      </c>
      <c r="Z1351" t="inlineStr">
        <is>
          <t>否</t>
        </is>
      </c>
    </row>
    <row r="1352">
      <c r="A1352" t="inlineStr">
        <is>
          <t>SIM-STOP-01351</t>
        </is>
      </c>
      <c r="B1352" t="inlineStr">
        <is>
          <t>STOP-PRE-00451</t>
        </is>
      </c>
      <c r="C1352" t="inlineStr">
        <is>
          <t>LINE-S01-PRE-20251125</t>
        </is>
      </c>
      <c r="D1352" t="inlineStr">
        <is>
          <t>SHIFT-PRE-20251125</t>
        </is>
      </c>
      <c r="E1352" t="inlineStr">
        <is>
          <t>LINE-S01</t>
        </is>
      </c>
      <c r="F1352" t="inlineStr">
        <is>
          <t>改善前</t>
        </is>
      </c>
      <c r="G1352" s="57" t="n">
        <v>45986</v>
      </c>
      <c r="H1352" t="inlineStr">
        <is>
          <t>智能终端系列</t>
        </is>
      </c>
      <c r="I1352" t="inlineStr">
        <is>
          <t>KK200-1</t>
        </is>
      </c>
      <c r="J1352" t="inlineStr">
        <is>
          <t>OPERATIONAL</t>
        </is>
      </c>
      <c r="K1352" t="inlineStr">
        <is>
          <t>Unplanned</t>
        </is>
      </c>
      <c r="L1352" t="inlineStr">
        <is>
          <t>HYDRAULIC ELEVATOR (UNLOADING)</t>
        </is>
      </c>
      <c r="M1352" t="inlineStr">
        <is>
          <t>输送系统</t>
        </is>
      </c>
      <c r="N1352" t="inlineStr">
        <is>
          <t>OTHER</t>
        </is>
      </c>
      <c r="O1352" s="59" t="n">
        <v>45986.52986111111</v>
      </c>
      <c r="P1352" s="59" t="n">
        <v>45986.53493055556</v>
      </c>
      <c r="Q1352" s="60" t="n">
        <v>7.3</v>
      </c>
      <c r="R1352" s="60" t="n">
        <v>0.9114</v>
      </c>
      <c r="S1352" t="inlineStr">
        <is>
          <t>团队模拟数据（基于公开单线数据派生）</t>
        </is>
      </c>
      <c r="T1352" t="inlineStr">
        <is>
          <t>SIM-v2.2-20260807-20260804</t>
        </is>
      </c>
      <c r="U1352" t="inlineStr">
        <is>
          <t>https://zenodo.org/records/17855209</t>
        </is>
      </c>
      <c r="V1352" t="inlineStr">
        <is>
          <t>LINE-S01-PRE-20251125</t>
        </is>
      </c>
      <c r="W1352" t="inlineStr">
        <is>
          <t>已关联</t>
        </is>
      </c>
      <c r="X1352" t="inlineStr">
        <is>
          <t>按班次口径判断</t>
        </is>
      </c>
      <c r="Z1352" t="inlineStr">
        <is>
          <t>否</t>
        </is>
      </c>
    </row>
    <row r="1353">
      <c r="A1353" t="inlineStr">
        <is>
          <t>SIM-STOP-01352</t>
        </is>
      </c>
      <c r="B1353" t="inlineStr">
        <is>
          <t>STOP-PRE-00451</t>
        </is>
      </c>
      <c r="C1353" t="inlineStr">
        <is>
          <t>LINE-S02-PRE-20251125</t>
        </is>
      </c>
      <c r="D1353" t="inlineStr">
        <is>
          <t>SHIFT-PRE-20251125</t>
        </is>
      </c>
      <c r="E1353" t="inlineStr">
        <is>
          <t>LINE-S02</t>
        </is>
      </c>
      <c r="F1353" t="inlineStr">
        <is>
          <t>改善前</t>
        </is>
      </c>
      <c r="G1353" s="57" t="n">
        <v>45986</v>
      </c>
      <c r="H1353" t="inlineStr">
        <is>
          <t>视觉设备系列</t>
        </is>
      </c>
      <c r="I1353" t="inlineStr">
        <is>
          <t>KK200-1</t>
        </is>
      </c>
      <c r="J1353" t="inlineStr">
        <is>
          <t>OPERATIONAL</t>
        </is>
      </c>
      <c r="K1353" t="inlineStr">
        <is>
          <t>Unplanned</t>
        </is>
      </c>
      <c r="L1353" t="inlineStr">
        <is>
          <t>HYDRAULIC ELEVATOR (UNLOADING)</t>
        </is>
      </c>
      <c r="M1353" t="inlineStr">
        <is>
          <t>输送系统</t>
        </is>
      </c>
      <c r="N1353" t="inlineStr">
        <is>
          <t>OTHER</t>
        </is>
      </c>
      <c r="O1353" s="59" t="n">
        <v>45986.54375</v>
      </c>
      <c r="P1353" s="59" t="n">
        <v>45986.55305555555</v>
      </c>
      <c r="Q1353" s="60" t="n">
        <v>13.4</v>
      </c>
      <c r="R1353" s="60" t="n">
        <v>1.6688</v>
      </c>
      <c r="S1353" t="inlineStr">
        <is>
          <t>团队模拟数据（基于公开单线数据派生）</t>
        </is>
      </c>
      <c r="T1353" t="inlineStr">
        <is>
          <t>SIM-v2.2-20260807-20260804</t>
        </is>
      </c>
      <c r="U1353" t="inlineStr">
        <is>
          <t>https://zenodo.org/records/17855209</t>
        </is>
      </c>
      <c r="V1353" t="inlineStr">
        <is>
          <t>LINE-S02-PRE-20251125</t>
        </is>
      </c>
      <c r="W1353" t="inlineStr">
        <is>
          <t>已关联</t>
        </is>
      </c>
      <c r="X1353" t="inlineStr">
        <is>
          <t>按班次口径判断</t>
        </is>
      </c>
      <c r="Z1353" t="inlineStr">
        <is>
          <t>否</t>
        </is>
      </c>
    </row>
    <row r="1354">
      <c r="A1354" t="inlineStr">
        <is>
          <t>SIM-STOP-01353</t>
        </is>
      </c>
      <c r="B1354" t="inlineStr">
        <is>
          <t>STOP-PRE-00451</t>
        </is>
      </c>
      <c r="C1354" t="inlineStr">
        <is>
          <t>LINE-S03-PRE-20251125</t>
        </is>
      </c>
      <c r="D1354" t="inlineStr">
        <is>
          <t>SHIFT-PRE-20251125</t>
        </is>
      </c>
      <c r="E1354" t="inlineStr">
        <is>
          <t>LINE-S03</t>
        </is>
      </c>
      <c r="F1354" t="inlineStr">
        <is>
          <t>改善前</t>
        </is>
      </c>
      <c r="G1354" s="57" t="n">
        <v>45986</v>
      </c>
      <c r="H1354" t="inlineStr">
        <is>
          <t>音频模组系列</t>
        </is>
      </c>
      <c r="I1354" t="inlineStr">
        <is>
          <t>KK200-1</t>
        </is>
      </c>
      <c r="J1354" t="inlineStr">
        <is>
          <t>OPERATIONAL</t>
        </is>
      </c>
      <c r="K1354" t="inlineStr">
        <is>
          <t>Unplanned</t>
        </is>
      </c>
      <c r="L1354" t="inlineStr">
        <is>
          <t>HYDRAULIC ELEVATOR (UNLOADING)</t>
        </is>
      </c>
      <c r="M1354" t="inlineStr">
        <is>
          <t>输送系统</t>
        </is>
      </c>
      <c r="N1354" t="inlineStr">
        <is>
          <t>OTHER</t>
        </is>
      </c>
      <c r="O1354" s="59" t="n">
        <v>45986.55763888889</v>
      </c>
      <c r="P1354" s="59" t="n">
        <v>45986.56333333333</v>
      </c>
      <c r="Q1354" s="60" t="n">
        <v>8.199999999999999</v>
      </c>
      <c r="R1354" s="60" t="n">
        <v>1.029</v>
      </c>
      <c r="S1354" t="inlineStr">
        <is>
          <t>团队模拟数据（基于公开单线数据派生）</t>
        </is>
      </c>
      <c r="T1354" t="inlineStr">
        <is>
          <t>SIM-v2.2-20260807-20260804</t>
        </is>
      </c>
      <c r="U1354" t="inlineStr">
        <is>
          <t>https://zenodo.org/records/17855209</t>
        </is>
      </c>
      <c r="V1354" t="inlineStr">
        <is>
          <t>LINE-S03-PRE-20251125</t>
        </is>
      </c>
      <c r="W1354" t="inlineStr">
        <is>
          <t>已关联</t>
        </is>
      </c>
      <c r="X1354" t="inlineStr">
        <is>
          <t>按班次口径判断</t>
        </is>
      </c>
      <c r="Z1354" t="inlineStr">
        <is>
          <t>否</t>
        </is>
      </c>
    </row>
    <row r="1355">
      <c r="A1355" t="inlineStr">
        <is>
          <t>SIM-STOP-01354</t>
        </is>
      </c>
      <c r="B1355" t="inlineStr">
        <is>
          <t>STOP-PRE-00452</t>
        </is>
      </c>
      <c r="C1355" t="inlineStr">
        <is>
          <t>LINE-S01-PRE-20251125</t>
        </is>
      </c>
      <c r="D1355" t="inlineStr">
        <is>
          <t>SHIFT-PRE-20251125</t>
        </is>
      </c>
      <c r="E1355" t="inlineStr">
        <is>
          <t>LINE-S01</t>
        </is>
      </c>
      <c r="F1355" t="inlineStr">
        <is>
          <t>改善前</t>
        </is>
      </c>
      <c r="G1355" s="57" t="n">
        <v>45986</v>
      </c>
      <c r="H1355" t="inlineStr">
        <is>
          <t>智能终端系列</t>
        </is>
      </c>
      <c r="I1355" t="inlineStr">
        <is>
          <t>7KK25</t>
        </is>
      </c>
      <c r="J1355" t="inlineStr">
        <is>
          <t>SETUPS-CHANGEOVERS</t>
        </is>
      </c>
      <c r="K1355" t="inlineStr">
        <is>
          <t>Planned - Included in OEE</t>
        </is>
      </c>
      <c r="L1355" t="inlineStr">
        <is>
          <t>EXTRUDER PRESS</t>
        </is>
      </c>
      <c r="M1355" t="inlineStr">
        <is>
          <t>主加工工位</t>
        </is>
      </c>
      <c r="N1355" t="inlineStr">
        <is>
          <t>MATERIAL CHANGEOVER</t>
        </is>
      </c>
      <c r="O1355" s="59" t="n">
        <v>45986.53541666667</v>
      </c>
      <c r="P1355" s="59" t="n">
        <v>45986.55451388889</v>
      </c>
      <c r="Q1355" s="60" t="n">
        <v>27.5</v>
      </c>
      <c r="R1355" s="60" t="n">
        <v>0.9284</v>
      </c>
      <c r="S1355" t="inlineStr">
        <is>
          <t>团队模拟数据（基于公开单线数据派生）</t>
        </is>
      </c>
      <c r="T1355" t="inlineStr">
        <is>
          <t>SIM-v2.2-20260807-20260804</t>
        </is>
      </c>
      <c r="U1355" t="inlineStr">
        <is>
          <t>https://zenodo.org/records/17855209</t>
        </is>
      </c>
      <c r="V1355" t="inlineStr">
        <is>
          <t>LINE-S01-PRE-20251125</t>
        </is>
      </c>
      <c r="W1355" t="inlineStr">
        <is>
          <t>已关联</t>
        </is>
      </c>
      <c r="X1355" t="inlineStr">
        <is>
          <t>按班次口径判断</t>
        </is>
      </c>
      <c r="Z1355" t="inlineStr">
        <is>
          <t>是</t>
        </is>
      </c>
      <c r="AA1355">
        <f>IFERROR(VLOOKUP(N1355,'18_换产标准_模拟'!$B$2:$F$4,3,FALSE),"")</f>
        <v/>
      </c>
      <c r="AB1355">
        <f>IFERROR(MAX(Q1355-AA1355,0),"")</f>
        <v/>
      </c>
      <c r="AC1355">
        <f>IFERROR(IF(AB1355=0,"达标",IF(AB1355&lt;=VLOOKUP(N1355,'18_换产标准_模拟'!$B$2:$F$4,4,FALSE)-VLOOKUP(N1355,'18_换产标准_模拟'!$B$2:$F$4,3,FALSE),"轻微超时",IF(AB1355&lt;=VLOOKUP(N1355,'18_换产标准_模拟'!$B$2:$F$4,5,FALSE)-VLOOKUP(N1355,'18_换产标准_模拟'!$B$2:$F$4,3,FALSE),"超时","严重超时"))),"")</f>
        <v/>
      </c>
      <c r="AD1355">
        <f>IFERROR(INDEX('18_换产标准_模拟'!$A$2:$A$4,MATCH(N1355,'18_换产标准_模拟'!$B$2:$B$4,0)),"")</f>
        <v/>
      </c>
      <c r="AE1355" t="inlineStr">
        <is>
          <t>团队模拟数据</t>
        </is>
      </c>
    </row>
    <row r="1356">
      <c r="A1356" t="inlineStr">
        <is>
          <t>SIM-STOP-01355</t>
        </is>
      </c>
      <c r="B1356" t="inlineStr">
        <is>
          <t>STOP-PRE-00452</t>
        </is>
      </c>
      <c r="C1356" t="inlineStr">
        <is>
          <t>LINE-S02-PRE-20251125</t>
        </is>
      </c>
      <c r="D1356" t="inlineStr">
        <is>
          <t>SHIFT-PRE-20251125</t>
        </is>
      </c>
      <c r="E1356" t="inlineStr">
        <is>
          <t>LINE-S02</t>
        </is>
      </c>
      <c r="F1356" t="inlineStr">
        <is>
          <t>改善前</t>
        </is>
      </c>
      <c r="G1356" s="57" t="n">
        <v>45986</v>
      </c>
      <c r="H1356" t="inlineStr">
        <is>
          <t>视觉设备系列</t>
        </is>
      </c>
      <c r="I1356" t="inlineStr">
        <is>
          <t>7KK25</t>
        </is>
      </c>
      <c r="J1356" t="inlineStr">
        <is>
          <t>SETUPS-CHANGEOVERS</t>
        </is>
      </c>
      <c r="K1356" t="inlineStr">
        <is>
          <t>Planned - Included in OEE</t>
        </is>
      </c>
      <c r="L1356" t="inlineStr">
        <is>
          <t>EXTRUDER PRESS</t>
        </is>
      </c>
      <c r="M1356" t="inlineStr">
        <is>
          <t>主加工工位</t>
        </is>
      </c>
      <c r="N1356" t="inlineStr">
        <is>
          <t>MATERIAL CHANGEOVER</t>
        </is>
      </c>
      <c r="O1356" s="59" t="n">
        <v>45986.54930555556</v>
      </c>
      <c r="P1356" s="59" t="n">
        <v>45986.57083333333</v>
      </c>
      <c r="Q1356" s="60" t="n">
        <v>31</v>
      </c>
      <c r="R1356" s="60" t="n">
        <v>1.0483</v>
      </c>
      <c r="S1356" t="inlineStr">
        <is>
          <t>团队模拟数据（基于公开单线数据派生）</t>
        </is>
      </c>
      <c r="T1356" t="inlineStr">
        <is>
          <t>SIM-v2.2-20260807-20260804</t>
        </is>
      </c>
      <c r="U1356" t="inlineStr">
        <is>
          <t>https://zenodo.org/records/17855209</t>
        </is>
      </c>
      <c r="V1356" t="inlineStr">
        <is>
          <t>LINE-S02-PRE-20251125</t>
        </is>
      </c>
      <c r="W1356" t="inlineStr">
        <is>
          <t>已关联</t>
        </is>
      </c>
      <c r="X1356" t="inlineStr">
        <is>
          <t>按班次口径判断</t>
        </is>
      </c>
      <c r="Z1356" t="inlineStr">
        <is>
          <t>是</t>
        </is>
      </c>
      <c r="AA1356">
        <f>IFERROR(VLOOKUP(N1356,'18_换产标准_模拟'!$B$2:$F$4,3,FALSE),"")</f>
        <v/>
      </c>
      <c r="AB1356">
        <f>IFERROR(MAX(Q1356-AA1356,0),"")</f>
        <v/>
      </c>
      <c r="AC1356">
        <f>IFERROR(IF(AB1356=0,"达标",IF(AB1356&lt;=VLOOKUP(N1356,'18_换产标准_模拟'!$B$2:$F$4,4,FALSE)-VLOOKUP(N1356,'18_换产标准_模拟'!$B$2:$F$4,3,FALSE),"轻微超时",IF(AB1356&lt;=VLOOKUP(N1356,'18_换产标准_模拟'!$B$2:$F$4,5,FALSE)-VLOOKUP(N1356,'18_换产标准_模拟'!$B$2:$F$4,3,FALSE),"超时","严重超时"))),"")</f>
        <v/>
      </c>
      <c r="AD1356">
        <f>IFERROR(INDEX('18_换产标准_模拟'!$A$2:$A$4,MATCH(N1356,'18_换产标准_模拟'!$B$2:$B$4,0)),"")</f>
        <v/>
      </c>
      <c r="AE1356" t="inlineStr">
        <is>
          <t>团队模拟数据</t>
        </is>
      </c>
    </row>
    <row r="1357">
      <c r="A1357" t="inlineStr">
        <is>
          <t>SIM-STOP-01356</t>
        </is>
      </c>
      <c r="B1357" t="inlineStr">
        <is>
          <t>STOP-PRE-00452</t>
        </is>
      </c>
      <c r="C1357" t="inlineStr">
        <is>
          <t>LINE-S03-PRE-20251125</t>
        </is>
      </c>
      <c r="D1357" t="inlineStr">
        <is>
          <t>SHIFT-PRE-20251125</t>
        </is>
      </c>
      <c r="E1357" t="inlineStr">
        <is>
          <t>LINE-S03</t>
        </is>
      </c>
      <c r="F1357" t="inlineStr">
        <is>
          <t>改善前</t>
        </is>
      </c>
      <c r="G1357" s="57" t="n">
        <v>45986</v>
      </c>
      <c r="H1357" t="inlineStr">
        <is>
          <t>音频模组系列</t>
        </is>
      </c>
      <c r="I1357" t="inlineStr">
        <is>
          <t>7KK25</t>
        </is>
      </c>
      <c r="J1357" t="inlineStr">
        <is>
          <t>SETUPS-CHANGEOVERS</t>
        </is>
      </c>
      <c r="K1357" t="inlineStr">
        <is>
          <t>Planned - Included in OEE</t>
        </is>
      </c>
      <c r="L1357" t="inlineStr">
        <is>
          <t>EXTRUDER PRESS</t>
        </is>
      </c>
      <c r="M1357" t="inlineStr">
        <is>
          <t>主加工工位</t>
        </is>
      </c>
      <c r="N1357" t="inlineStr">
        <is>
          <t>MATERIAL CHANGEOVER</t>
        </is>
      </c>
      <c r="O1357" s="59" t="n">
        <v>45986.56319444445</v>
      </c>
      <c r="P1357" s="59" t="n">
        <v>45986.58340277777</v>
      </c>
      <c r="Q1357" s="60" t="n">
        <v>29.1</v>
      </c>
      <c r="R1357" s="60" t="n">
        <v>0.9833</v>
      </c>
      <c r="S1357" t="inlineStr">
        <is>
          <t>团队模拟数据（基于公开单线数据派生）</t>
        </is>
      </c>
      <c r="T1357" t="inlineStr">
        <is>
          <t>SIM-v2.2-20260807-20260804</t>
        </is>
      </c>
      <c r="U1357" t="inlineStr">
        <is>
          <t>https://zenodo.org/records/17855209</t>
        </is>
      </c>
      <c r="V1357" t="inlineStr">
        <is>
          <t>LINE-S03-PRE-20251125</t>
        </is>
      </c>
      <c r="W1357" t="inlineStr">
        <is>
          <t>已关联</t>
        </is>
      </c>
      <c r="X1357" t="inlineStr">
        <is>
          <t>按班次口径判断</t>
        </is>
      </c>
      <c r="Z1357" t="inlineStr">
        <is>
          <t>是</t>
        </is>
      </c>
      <c r="AA1357">
        <f>IFERROR(VLOOKUP(N1357,'18_换产标准_模拟'!$B$2:$F$4,3,FALSE),"")</f>
        <v/>
      </c>
      <c r="AB1357">
        <f>IFERROR(MAX(Q1357-AA1357,0),"")</f>
        <v/>
      </c>
      <c r="AC1357">
        <f>IFERROR(IF(AB1357=0,"达标",IF(AB1357&lt;=VLOOKUP(N1357,'18_换产标准_模拟'!$B$2:$F$4,4,FALSE)-VLOOKUP(N1357,'18_换产标准_模拟'!$B$2:$F$4,3,FALSE),"轻微超时",IF(AB1357&lt;=VLOOKUP(N1357,'18_换产标准_模拟'!$B$2:$F$4,5,FALSE)-VLOOKUP(N1357,'18_换产标准_模拟'!$B$2:$F$4,3,FALSE),"超时","严重超时"))),"")</f>
        <v/>
      </c>
      <c r="AD1357">
        <f>IFERROR(INDEX('18_换产标准_模拟'!$A$2:$A$4,MATCH(N1357,'18_换产标准_模拟'!$B$2:$B$4,0)),"")</f>
        <v/>
      </c>
      <c r="AE1357" t="inlineStr">
        <is>
          <t>团队模拟数据</t>
        </is>
      </c>
    </row>
    <row r="1358">
      <c r="A1358" t="inlineStr">
        <is>
          <t>SIM-STOP-01357</t>
        </is>
      </c>
      <c r="B1358" t="inlineStr">
        <is>
          <t>STOP-PRE-00453</t>
        </is>
      </c>
      <c r="C1358" t="inlineStr">
        <is>
          <t>LINE-S01-PRE-20251125</t>
        </is>
      </c>
      <c r="D1358" t="inlineStr">
        <is>
          <t>SHIFT-PRE-20251125</t>
        </is>
      </c>
      <c r="E1358" t="inlineStr">
        <is>
          <t>LINE-S01</t>
        </is>
      </c>
      <c r="F1358" t="inlineStr">
        <is>
          <t>改善前</t>
        </is>
      </c>
      <c r="G1358" s="57" t="n">
        <v>45986</v>
      </c>
      <c r="H1358" t="inlineStr">
        <is>
          <t>智能终端系列</t>
        </is>
      </c>
      <c r="I1358" t="inlineStr">
        <is>
          <t>7KK25</t>
        </is>
      </c>
      <c r="J1358" t="inlineStr">
        <is>
          <t>SETUPS-CHANGEOVERS</t>
        </is>
      </c>
      <c r="K1358" t="inlineStr">
        <is>
          <t>Planned - Included in OEE</t>
        </is>
      </c>
      <c r="L1358" t="inlineStr">
        <is>
          <t>HACKING STATION</t>
        </is>
      </c>
      <c r="M1358" t="inlineStr">
        <is>
          <t>上下料工位</t>
        </is>
      </c>
      <c r="N1358" t="inlineStr">
        <is>
          <t>MATERIAL CHANGEOVER</t>
        </is>
      </c>
      <c r="O1358" s="59" t="n">
        <v>45986.61736111111</v>
      </c>
      <c r="P1358" s="59" t="n">
        <v>45986.62423611111</v>
      </c>
      <c r="Q1358" s="60" t="n">
        <v>9.9</v>
      </c>
      <c r="R1358" s="60" t="n">
        <v>0.9657</v>
      </c>
      <c r="S1358" t="inlineStr">
        <is>
          <t>团队模拟数据（基于公开单线数据派生）</t>
        </is>
      </c>
      <c r="T1358" t="inlineStr">
        <is>
          <t>SIM-v2.2-20260807-20260804</t>
        </is>
      </c>
      <c r="U1358" t="inlineStr">
        <is>
          <t>https://zenodo.org/records/17855209</t>
        </is>
      </c>
      <c r="V1358" t="inlineStr">
        <is>
          <t>LINE-S01-PRE-20251125</t>
        </is>
      </c>
      <c r="W1358" t="inlineStr">
        <is>
          <t>已关联</t>
        </is>
      </c>
      <c r="X1358" t="inlineStr">
        <is>
          <t>按班次口径判断</t>
        </is>
      </c>
      <c r="Z1358" t="inlineStr">
        <is>
          <t>是</t>
        </is>
      </c>
      <c r="AA1358">
        <f>IFERROR(VLOOKUP(N1358,'18_换产标准_模拟'!$B$2:$F$4,3,FALSE),"")</f>
        <v/>
      </c>
      <c r="AB1358">
        <f>IFERROR(MAX(Q1358-AA1358,0),"")</f>
        <v/>
      </c>
      <c r="AC1358">
        <f>IFERROR(IF(AB1358=0,"达标",IF(AB1358&lt;=VLOOKUP(N1358,'18_换产标准_模拟'!$B$2:$F$4,4,FALSE)-VLOOKUP(N1358,'18_换产标准_模拟'!$B$2:$F$4,3,FALSE),"轻微超时",IF(AB1358&lt;=VLOOKUP(N1358,'18_换产标准_模拟'!$B$2:$F$4,5,FALSE)-VLOOKUP(N1358,'18_换产标准_模拟'!$B$2:$F$4,3,FALSE),"超时","严重超时"))),"")</f>
        <v/>
      </c>
      <c r="AD1358">
        <f>IFERROR(INDEX('18_换产标准_模拟'!$A$2:$A$4,MATCH(N1358,'18_换产标准_模拟'!$B$2:$B$4,0)),"")</f>
        <v/>
      </c>
      <c r="AE1358" t="inlineStr">
        <is>
          <t>团队模拟数据</t>
        </is>
      </c>
    </row>
    <row r="1359">
      <c r="A1359" t="inlineStr">
        <is>
          <t>SIM-STOP-01358</t>
        </is>
      </c>
      <c r="B1359" t="inlineStr">
        <is>
          <t>STOP-PRE-00453</t>
        </is>
      </c>
      <c r="C1359" t="inlineStr">
        <is>
          <t>LINE-S02-PRE-20251125</t>
        </is>
      </c>
      <c r="D1359" t="inlineStr">
        <is>
          <t>SHIFT-PRE-20251125</t>
        </is>
      </c>
      <c r="E1359" t="inlineStr">
        <is>
          <t>LINE-S02</t>
        </is>
      </c>
      <c r="F1359" t="inlineStr">
        <is>
          <t>改善前</t>
        </is>
      </c>
      <c r="G1359" s="57" t="n">
        <v>45986</v>
      </c>
      <c r="H1359" t="inlineStr">
        <is>
          <t>视觉设备系列</t>
        </is>
      </c>
      <c r="I1359" t="inlineStr">
        <is>
          <t>7KK25</t>
        </is>
      </c>
      <c r="J1359" t="inlineStr">
        <is>
          <t>SETUPS-CHANGEOVERS</t>
        </is>
      </c>
      <c r="K1359" t="inlineStr">
        <is>
          <t>Planned - Included in OEE</t>
        </is>
      </c>
      <c r="L1359" t="inlineStr">
        <is>
          <t>HACKING STATION</t>
        </is>
      </c>
      <c r="M1359" t="inlineStr">
        <is>
          <t>上下料工位</t>
        </is>
      </c>
      <c r="N1359" t="inlineStr">
        <is>
          <t>MATERIAL CHANGEOVER</t>
        </is>
      </c>
      <c r="O1359" s="59" t="n">
        <v>45986.63125</v>
      </c>
      <c r="P1359" s="59" t="n">
        <v>45986.63819444444</v>
      </c>
      <c r="Q1359" s="60" t="n">
        <v>10</v>
      </c>
      <c r="R1359" s="60" t="n">
        <v>0.9802999999999999</v>
      </c>
      <c r="S1359" t="inlineStr">
        <is>
          <t>团队模拟数据（基于公开单线数据派生）</t>
        </is>
      </c>
      <c r="T1359" t="inlineStr">
        <is>
          <t>SIM-v2.2-20260807-20260804</t>
        </is>
      </c>
      <c r="U1359" t="inlineStr">
        <is>
          <t>https://zenodo.org/records/17855209</t>
        </is>
      </c>
      <c r="V1359" t="inlineStr">
        <is>
          <t>LINE-S02-PRE-20251125</t>
        </is>
      </c>
      <c r="W1359" t="inlineStr">
        <is>
          <t>已关联</t>
        </is>
      </c>
      <c r="X1359" t="inlineStr">
        <is>
          <t>按班次口径判断</t>
        </is>
      </c>
      <c r="Z1359" t="inlineStr">
        <is>
          <t>是</t>
        </is>
      </c>
      <c r="AA1359">
        <f>IFERROR(VLOOKUP(N1359,'18_换产标准_模拟'!$B$2:$F$4,3,FALSE),"")</f>
        <v/>
      </c>
      <c r="AB1359">
        <f>IFERROR(MAX(Q1359-AA1359,0),"")</f>
        <v/>
      </c>
      <c r="AC1359">
        <f>IFERROR(IF(AB1359=0,"达标",IF(AB1359&lt;=VLOOKUP(N1359,'18_换产标准_模拟'!$B$2:$F$4,4,FALSE)-VLOOKUP(N1359,'18_换产标准_模拟'!$B$2:$F$4,3,FALSE),"轻微超时",IF(AB1359&lt;=VLOOKUP(N1359,'18_换产标准_模拟'!$B$2:$F$4,5,FALSE)-VLOOKUP(N1359,'18_换产标准_模拟'!$B$2:$F$4,3,FALSE),"超时","严重超时"))),"")</f>
        <v/>
      </c>
      <c r="AD1359">
        <f>IFERROR(INDEX('18_换产标准_模拟'!$A$2:$A$4,MATCH(N1359,'18_换产标准_模拟'!$B$2:$B$4,0)),"")</f>
        <v/>
      </c>
      <c r="AE1359" t="inlineStr">
        <is>
          <t>团队模拟数据</t>
        </is>
      </c>
    </row>
    <row r="1360">
      <c r="A1360" t="inlineStr">
        <is>
          <t>SIM-STOP-01359</t>
        </is>
      </c>
      <c r="B1360" t="inlineStr">
        <is>
          <t>STOP-PRE-00453</t>
        </is>
      </c>
      <c r="C1360" t="inlineStr">
        <is>
          <t>LINE-S03-PRE-20251125</t>
        </is>
      </c>
      <c r="D1360" t="inlineStr">
        <is>
          <t>SHIFT-PRE-20251125</t>
        </is>
      </c>
      <c r="E1360" t="inlineStr">
        <is>
          <t>LINE-S03</t>
        </is>
      </c>
      <c r="F1360" t="inlineStr">
        <is>
          <t>改善前</t>
        </is>
      </c>
      <c r="G1360" s="57" t="n">
        <v>45986</v>
      </c>
      <c r="H1360" t="inlineStr">
        <is>
          <t>音频模组系列</t>
        </is>
      </c>
      <c r="I1360" t="inlineStr">
        <is>
          <t>7KK25</t>
        </is>
      </c>
      <c r="J1360" t="inlineStr">
        <is>
          <t>SETUPS-CHANGEOVERS</t>
        </is>
      </c>
      <c r="K1360" t="inlineStr">
        <is>
          <t>Planned - Included in OEE</t>
        </is>
      </c>
      <c r="L1360" t="inlineStr">
        <is>
          <t>HACKING STATION</t>
        </is>
      </c>
      <c r="M1360" t="inlineStr">
        <is>
          <t>上下料工位</t>
        </is>
      </c>
      <c r="N1360" t="inlineStr">
        <is>
          <t>MATERIAL CHANGEOVER</t>
        </is>
      </c>
      <c r="O1360" s="59" t="n">
        <v>45986.64513888889</v>
      </c>
      <c r="P1360" s="59" t="n">
        <v>45986.65340277777</v>
      </c>
      <c r="Q1360" s="60" t="n">
        <v>11.9</v>
      </c>
      <c r="R1360" s="60" t="n">
        <v>1.1653</v>
      </c>
      <c r="S1360" t="inlineStr">
        <is>
          <t>团队模拟数据（基于公开单线数据派生）</t>
        </is>
      </c>
      <c r="T1360" t="inlineStr">
        <is>
          <t>SIM-v2.2-20260807-20260804</t>
        </is>
      </c>
      <c r="U1360" t="inlineStr">
        <is>
          <t>https://zenodo.org/records/17855209</t>
        </is>
      </c>
      <c r="V1360" t="inlineStr">
        <is>
          <t>LINE-S03-PRE-20251125</t>
        </is>
      </c>
      <c r="W1360" t="inlineStr">
        <is>
          <t>已关联</t>
        </is>
      </c>
      <c r="X1360" t="inlineStr">
        <is>
          <t>按班次口径判断</t>
        </is>
      </c>
      <c r="Z1360" t="inlineStr">
        <is>
          <t>是</t>
        </is>
      </c>
      <c r="AA1360">
        <f>IFERROR(VLOOKUP(N1360,'18_换产标准_模拟'!$B$2:$F$4,3,FALSE),"")</f>
        <v/>
      </c>
      <c r="AB1360">
        <f>IFERROR(MAX(Q1360-AA1360,0),"")</f>
        <v/>
      </c>
      <c r="AC1360">
        <f>IFERROR(IF(AB1360=0,"达标",IF(AB1360&lt;=VLOOKUP(N1360,'18_换产标准_模拟'!$B$2:$F$4,4,FALSE)-VLOOKUP(N1360,'18_换产标准_模拟'!$B$2:$F$4,3,FALSE),"轻微超时",IF(AB1360&lt;=VLOOKUP(N1360,'18_换产标准_模拟'!$B$2:$F$4,5,FALSE)-VLOOKUP(N1360,'18_换产标准_模拟'!$B$2:$F$4,3,FALSE),"超时","严重超时"))),"")</f>
        <v/>
      </c>
      <c r="AD1360">
        <f>IFERROR(INDEX('18_换产标准_模拟'!$A$2:$A$4,MATCH(N1360,'18_换产标准_模拟'!$B$2:$B$4,0)),"")</f>
        <v/>
      </c>
      <c r="AE1360" t="inlineStr">
        <is>
          <t>团队模拟数据</t>
        </is>
      </c>
    </row>
    <row r="1361">
      <c r="A1361" t="inlineStr">
        <is>
          <t>SIM-STOP-01360</t>
        </is>
      </c>
      <c r="B1361" t="inlineStr">
        <is>
          <t>STOP-PRE-00454</t>
        </is>
      </c>
      <c r="C1361" t="inlineStr">
        <is>
          <t>LINE-S01-PRE-20251125</t>
        </is>
      </c>
      <c r="D1361" t="inlineStr">
        <is>
          <t>SHIFT-PRE-20251125</t>
        </is>
      </c>
      <c r="E1361" t="inlineStr">
        <is>
          <t>LINE-S01</t>
        </is>
      </c>
      <c r="F1361" t="inlineStr">
        <is>
          <t>改善前</t>
        </is>
      </c>
      <c r="G1361" s="57" t="n">
        <v>45986</v>
      </c>
      <c r="H1361" t="inlineStr">
        <is>
          <t>智能终端系列</t>
        </is>
      </c>
      <c r="I1361" t="inlineStr">
        <is>
          <t>7KK25</t>
        </is>
      </c>
      <c r="J1361" t="inlineStr">
        <is>
          <t>MATERIALS</t>
        </is>
      </c>
      <c r="K1361" t="inlineStr">
        <is>
          <t>Unplanned</t>
        </is>
      </c>
      <c r="L1361" t="inlineStr">
        <is>
          <t>HACKING STATION</t>
        </is>
      </c>
      <c r="M1361" t="inlineStr">
        <is>
          <t>上下料工位</t>
        </is>
      </c>
      <c r="N1361" t="inlineStr">
        <is>
          <t>MANUAL BRICK HANDLING</t>
        </is>
      </c>
      <c r="O1361" s="59" t="n">
        <v>45986.63472222222</v>
      </c>
      <c r="P1361" s="59" t="n">
        <v>45986.644375</v>
      </c>
      <c r="Q1361" s="60" t="n">
        <v>13.9</v>
      </c>
      <c r="R1361" s="60" t="n">
        <v>0.9212</v>
      </c>
      <c r="S1361" t="inlineStr">
        <is>
          <t>团队模拟数据（基于公开单线数据派生）</t>
        </is>
      </c>
      <c r="T1361" t="inlineStr">
        <is>
          <t>SIM-v2.2-20260807-20260804</t>
        </is>
      </c>
      <c r="U1361" t="inlineStr">
        <is>
          <t>https://zenodo.org/records/17855209</t>
        </is>
      </c>
      <c r="V1361" t="inlineStr">
        <is>
          <t>LINE-S01-PRE-20251125</t>
        </is>
      </c>
      <c r="W1361" t="inlineStr">
        <is>
          <t>已关联</t>
        </is>
      </c>
      <c r="X1361" t="inlineStr">
        <is>
          <t>按班次口径判断</t>
        </is>
      </c>
      <c r="Z1361" t="inlineStr">
        <is>
          <t>否</t>
        </is>
      </c>
    </row>
    <row r="1362">
      <c r="A1362" t="inlineStr">
        <is>
          <t>SIM-STOP-01361</t>
        </is>
      </c>
      <c r="B1362" t="inlineStr">
        <is>
          <t>STOP-PRE-00454</t>
        </is>
      </c>
      <c r="C1362" t="inlineStr">
        <is>
          <t>LINE-S02-PRE-20251125</t>
        </is>
      </c>
      <c r="D1362" t="inlineStr">
        <is>
          <t>SHIFT-PRE-20251125</t>
        </is>
      </c>
      <c r="E1362" t="inlineStr">
        <is>
          <t>LINE-S02</t>
        </is>
      </c>
      <c r="F1362" t="inlineStr">
        <is>
          <t>改善前</t>
        </is>
      </c>
      <c r="G1362" s="57" t="n">
        <v>45986</v>
      </c>
      <c r="H1362" t="inlineStr">
        <is>
          <t>视觉设备系列</t>
        </is>
      </c>
      <c r="I1362" t="inlineStr">
        <is>
          <t>7KK25</t>
        </is>
      </c>
      <c r="J1362" t="inlineStr">
        <is>
          <t>MATERIALS</t>
        </is>
      </c>
      <c r="K1362" t="inlineStr">
        <is>
          <t>Unplanned</t>
        </is>
      </c>
      <c r="L1362" t="inlineStr">
        <is>
          <t>HACKING STATION</t>
        </is>
      </c>
      <c r="M1362" t="inlineStr">
        <is>
          <t>上下料工位</t>
        </is>
      </c>
      <c r="N1362" t="inlineStr">
        <is>
          <t>MANUAL BRICK HANDLING</t>
        </is>
      </c>
      <c r="O1362" s="59" t="n">
        <v>45986.64861111111</v>
      </c>
      <c r="P1362" s="59" t="n">
        <v>45986.66277777778</v>
      </c>
      <c r="Q1362" s="60" t="n">
        <v>20.4</v>
      </c>
      <c r="R1362" s="60" t="n">
        <v>1.35</v>
      </c>
      <c r="S1362" t="inlineStr">
        <is>
          <t>团队模拟数据（基于公开单线数据派生）</t>
        </is>
      </c>
      <c r="T1362" t="inlineStr">
        <is>
          <t>SIM-v2.2-20260807-20260804</t>
        </is>
      </c>
      <c r="U1362" t="inlineStr">
        <is>
          <t>https://zenodo.org/records/17855209</t>
        </is>
      </c>
      <c r="V1362" t="inlineStr">
        <is>
          <t>LINE-S02-PRE-20251125</t>
        </is>
      </c>
      <c r="W1362" t="inlineStr">
        <is>
          <t>已关联</t>
        </is>
      </c>
      <c r="X1362" t="inlineStr">
        <is>
          <t>按班次口径判断</t>
        </is>
      </c>
      <c r="Z1362" t="inlineStr">
        <is>
          <t>否</t>
        </is>
      </c>
    </row>
    <row r="1363">
      <c r="A1363" t="inlineStr">
        <is>
          <t>SIM-STOP-01362</t>
        </is>
      </c>
      <c r="B1363" t="inlineStr">
        <is>
          <t>STOP-PRE-00454</t>
        </is>
      </c>
      <c r="C1363" t="inlineStr">
        <is>
          <t>LINE-S03-PRE-20251125</t>
        </is>
      </c>
      <c r="D1363" t="inlineStr">
        <is>
          <t>SHIFT-PRE-20251125</t>
        </is>
      </c>
      <c r="E1363" t="inlineStr">
        <is>
          <t>LINE-S03</t>
        </is>
      </c>
      <c r="F1363" t="inlineStr">
        <is>
          <t>改善前</t>
        </is>
      </c>
      <c r="G1363" s="57" t="n">
        <v>45986</v>
      </c>
      <c r="H1363" t="inlineStr">
        <is>
          <t>音频模组系列</t>
        </is>
      </c>
      <c r="I1363" t="inlineStr">
        <is>
          <t>7KK25</t>
        </is>
      </c>
      <c r="J1363" t="inlineStr">
        <is>
          <t>MATERIALS</t>
        </is>
      </c>
      <c r="K1363" t="inlineStr">
        <is>
          <t>Unplanned</t>
        </is>
      </c>
      <c r="L1363" t="inlineStr">
        <is>
          <t>HACKING STATION</t>
        </is>
      </c>
      <c r="M1363" t="inlineStr">
        <is>
          <t>上下料工位</t>
        </is>
      </c>
      <c r="N1363" t="inlineStr">
        <is>
          <t>MANUAL BRICK HANDLING</t>
        </is>
      </c>
      <c r="O1363" s="59" t="n">
        <v>45986.6625</v>
      </c>
      <c r="P1363" s="59" t="n">
        <v>45986.67368055556</v>
      </c>
      <c r="Q1363" s="60" t="n">
        <v>16.1</v>
      </c>
      <c r="R1363" s="60" t="n">
        <v>1.0675</v>
      </c>
      <c r="S1363" t="inlineStr">
        <is>
          <t>团队模拟数据（基于公开单线数据派生）</t>
        </is>
      </c>
      <c r="T1363" t="inlineStr">
        <is>
          <t>SIM-v2.2-20260807-20260804</t>
        </is>
      </c>
      <c r="U1363" t="inlineStr">
        <is>
          <t>https://zenodo.org/records/17855209</t>
        </is>
      </c>
      <c r="V1363" t="inlineStr">
        <is>
          <t>LINE-S03-PRE-20251125</t>
        </is>
      </c>
      <c r="W1363" t="inlineStr">
        <is>
          <t>已关联</t>
        </is>
      </c>
      <c r="X1363" t="inlineStr">
        <is>
          <t>按班次口径判断</t>
        </is>
      </c>
      <c r="Z1363" t="inlineStr">
        <is>
          <t>否</t>
        </is>
      </c>
    </row>
    <row r="1364">
      <c r="A1364" t="inlineStr">
        <is>
          <t>SIM-STOP-01363</t>
        </is>
      </c>
      <c r="B1364" t="inlineStr">
        <is>
          <t>STOP-PRE-00455</t>
        </is>
      </c>
      <c r="C1364" t="inlineStr">
        <is>
          <t>LINE-S01-PRE-20251125</t>
        </is>
      </c>
      <c r="D1364" t="inlineStr">
        <is>
          <t>SHIFT-PRE-20251125</t>
        </is>
      </c>
      <c r="E1364" t="inlineStr">
        <is>
          <t>LINE-S01</t>
        </is>
      </c>
      <c r="F1364" t="inlineStr">
        <is>
          <t>改善前</t>
        </is>
      </c>
      <c r="G1364" s="57" t="n">
        <v>45986</v>
      </c>
      <c r="H1364" t="inlineStr">
        <is>
          <t>智能终端系列</t>
        </is>
      </c>
      <c r="I1364" t="inlineStr">
        <is>
          <t>7KK25</t>
        </is>
      </c>
      <c r="J1364" t="inlineStr">
        <is>
          <t>FAILURE</t>
        </is>
      </c>
      <c r="K1364" t="inlineStr">
        <is>
          <t>Unplanned</t>
        </is>
      </c>
      <c r="L1364" t="inlineStr">
        <is>
          <t>LINE 52</t>
        </is>
      </c>
      <c r="M1364" t="inlineStr">
        <is>
          <t>其他工位</t>
        </is>
      </c>
      <c r="N1364" t="inlineStr">
        <is>
          <t>AUTOMATION FAILURE</t>
        </is>
      </c>
      <c r="O1364" s="59" t="n">
        <v>45986.70486111111</v>
      </c>
      <c r="P1364" s="59" t="n">
        <v>45986.71041666667</v>
      </c>
      <c r="Q1364" s="60" t="n">
        <v>8</v>
      </c>
      <c r="R1364" s="60" t="n">
        <v>0.8624000000000001</v>
      </c>
      <c r="S1364" t="inlineStr">
        <is>
          <t>团队模拟数据（基于公开单线数据派生）</t>
        </is>
      </c>
      <c r="T1364" t="inlineStr">
        <is>
          <t>SIM-v2.2-20260807-20260804</t>
        </is>
      </c>
      <c r="U1364" t="inlineStr">
        <is>
          <t>https://zenodo.org/records/17855209</t>
        </is>
      </c>
      <c r="V1364" t="inlineStr">
        <is>
          <t>LINE-S01-PRE-20251125</t>
        </is>
      </c>
      <c r="W1364" t="inlineStr">
        <is>
          <t>已关联</t>
        </is>
      </c>
      <c r="X1364" t="inlineStr">
        <is>
          <t>按班次口径判断</t>
        </is>
      </c>
      <c r="Z1364" t="inlineStr">
        <is>
          <t>否</t>
        </is>
      </c>
    </row>
    <row r="1365">
      <c r="A1365" t="inlineStr">
        <is>
          <t>SIM-STOP-01364</t>
        </is>
      </c>
      <c r="B1365" t="inlineStr">
        <is>
          <t>STOP-PRE-00455</t>
        </is>
      </c>
      <c r="C1365" t="inlineStr">
        <is>
          <t>LINE-S02-PRE-20251125</t>
        </is>
      </c>
      <c r="D1365" t="inlineStr">
        <is>
          <t>SHIFT-PRE-20251125</t>
        </is>
      </c>
      <c r="E1365" t="inlineStr">
        <is>
          <t>LINE-S02</t>
        </is>
      </c>
      <c r="F1365" t="inlineStr">
        <is>
          <t>改善前</t>
        </is>
      </c>
      <c r="G1365" s="57" t="n">
        <v>45986</v>
      </c>
      <c r="H1365" t="inlineStr">
        <is>
          <t>视觉设备系列</t>
        </is>
      </c>
      <c r="I1365" t="inlineStr">
        <is>
          <t>7KK25</t>
        </is>
      </c>
      <c r="J1365" t="inlineStr">
        <is>
          <t>FAILURE</t>
        </is>
      </c>
      <c r="K1365" t="inlineStr">
        <is>
          <t>Unplanned</t>
        </is>
      </c>
      <c r="L1365" t="inlineStr">
        <is>
          <t>LINE 52</t>
        </is>
      </c>
      <c r="M1365" t="inlineStr">
        <is>
          <t>其他工位</t>
        </is>
      </c>
      <c r="N1365" t="inlineStr">
        <is>
          <t>AUTOMATION FAILURE</t>
        </is>
      </c>
      <c r="O1365" s="59" t="n">
        <v>45986.71875</v>
      </c>
      <c r="P1365" s="59" t="n">
        <v>45986.72777777778</v>
      </c>
      <c r="Q1365" s="60" t="n">
        <v>13</v>
      </c>
      <c r="R1365" s="60" t="n">
        <v>1.4025</v>
      </c>
      <c r="S1365" t="inlineStr">
        <is>
          <t>团队模拟数据（基于公开单线数据派生）</t>
        </is>
      </c>
      <c r="T1365" t="inlineStr">
        <is>
          <t>SIM-v2.2-20260807-20260804</t>
        </is>
      </c>
      <c r="U1365" t="inlineStr">
        <is>
          <t>https://zenodo.org/records/17855209</t>
        </is>
      </c>
      <c r="V1365" t="inlineStr">
        <is>
          <t>LINE-S02-PRE-20251125</t>
        </is>
      </c>
      <c r="W1365" t="inlineStr">
        <is>
          <t>已关联</t>
        </is>
      </c>
      <c r="X1365" t="inlineStr">
        <is>
          <t>按班次口径判断</t>
        </is>
      </c>
      <c r="Z1365" t="inlineStr">
        <is>
          <t>否</t>
        </is>
      </c>
    </row>
    <row r="1366">
      <c r="A1366" t="inlineStr">
        <is>
          <t>SIM-STOP-01365</t>
        </is>
      </c>
      <c r="B1366" t="inlineStr">
        <is>
          <t>STOP-PRE-00455</t>
        </is>
      </c>
      <c r="C1366" t="inlineStr">
        <is>
          <t>LINE-S03-PRE-20251125</t>
        </is>
      </c>
      <c r="D1366" t="inlineStr">
        <is>
          <t>SHIFT-PRE-20251125</t>
        </is>
      </c>
      <c r="E1366" t="inlineStr">
        <is>
          <t>LINE-S03</t>
        </is>
      </c>
      <c r="F1366" t="inlineStr">
        <is>
          <t>改善前</t>
        </is>
      </c>
      <c r="G1366" s="57" t="n">
        <v>45986</v>
      </c>
      <c r="H1366" t="inlineStr">
        <is>
          <t>音频模组系列</t>
        </is>
      </c>
      <c r="I1366" t="inlineStr">
        <is>
          <t>7KK25</t>
        </is>
      </c>
      <c r="J1366" t="inlineStr">
        <is>
          <t>FAILURE</t>
        </is>
      </c>
      <c r="K1366" t="inlineStr">
        <is>
          <t>Unplanned</t>
        </is>
      </c>
      <c r="L1366" t="inlineStr">
        <is>
          <t>LINE 52</t>
        </is>
      </c>
      <c r="M1366" t="inlineStr">
        <is>
          <t>其他工位</t>
        </is>
      </c>
      <c r="N1366" t="inlineStr">
        <is>
          <t>AUTOMATION FAILURE</t>
        </is>
      </c>
      <c r="O1366" s="59" t="n">
        <v>45986.73263888889</v>
      </c>
      <c r="P1366" s="59" t="n">
        <v>45986.73895833334</v>
      </c>
      <c r="Q1366" s="60" t="n">
        <v>9.1</v>
      </c>
      <c r="R1366" s="60" t="n">
        <v>0.9746</v>
      </c>
      <c r="S1366" t="inlineStr">
        <is>
          <t>团队模拟数据（基于公开单线数据派生）</t>
        </is>
      </c>
      <c r="T1366" t="inlineStr">
        <is>
          <t>SIM-v2.2-20260807-20260804</t>
        </is>
      </c>
      <c r="U1366" t="inlineStr">
        <is>
          <t>https://zenodo.org/records/17855209</t>
        </is>
      </c>
      <c r="V1366" t="inlineStr">
        <is>
          <t>LINE-S03-PRE-20251125</t>
        </is>
      </c>
      <c r="W1366" t="inlineStr">
        <is>
          <t>已关联</t>
        </is>
      </c>
      <c r="X1366" t="inlineStr">
        <is>
          <t>按班次口径判断</t>
        </is>
      </c>
      <c r="Z1366" t="inlineStr">
        <is>
          <t>否</t>
        </is>
      </c>
    </row>
    <row r="1367">
      <c r="A1367" t="inlineStr">
        <is>
          <t>SIM-STOP-01366</t>
        </is>
      </c>
      <c r="B1367" t="inlineStr">
        <is>
          <t>STOP-PRE-00456</t>
        </is>
      </c>
      <c r="C1367" t="inlineStr">
        <is>
          <t>LINE-S01-PRE-20251125</t>
        </is>
      </c>
      <c r="D1367" t="inlineStr">
        <is>
          <t>SHIFT-PRE-20251125</t>
        </is>
      </c>
      <c r="E1367" t="inlineStr">
        <is>
          <t>LINE-S01</t>
        </is>
      </c>
      <c r="F1367" t="inlineStr">
        <is>
          <t>改善前</t>
        </is>
      </c>
      <c r="G1367" s="57" t="n">
        <v>45986</v>
      </c>
      <c r="H1367" t="inlineStr">
        <is>
          <t>智能终端系列</t>
        </is>
      </c>
      <c r="I1367" t="inlineStr">
        <is>
          <t>7KK25</t>
        </is>
      </c>
      <c r="J1367" t="inlineStr">
        <is>
          <t>MATERIALS</t>
        </is>
      </c>
      <c r="K1367" t="inlineStr">
        <is>
          <t>Unplanned</t>
        </is>
      </c>
      <c r="L1367" t="inlineStr">
        <is>
          <t>HYDRAULIC ELEVATOR (UNLOADING)</t>
        </is>
      </c>
      <c r="M1367" t="inlineStr">
        <is>
          <t>输送系统</t>
        </is>
      </c>
      <c r="N1367" t="inlineStr">
        <is>
          <t>RACKS</t>
        </is>
      </c>
      <c r="O1367" s="59" t="n">
        <v>45986.74375</v>
      </c>
      <c r="P1367" s="59" t="n">
        <v>45986.74722222222</v>
      </c>
      <c r="Q1367" s="60" t="n">
        <v>5</v>
      </c>
      <c r="R1367" s="60" t="n">
        <v>0.8967000000000001</v>
      </c>
      <c r="S1367" t="inlineStr">
        <is>
          <t>团队模拟数据（基于公开单线数据派生）</t>
        </is>
      </c>
      <c r="T1367" t="inlineStr">
        <is>
          <t>SIM-v2.2-20260807-20260804</t>
        </is>
      </c>
      <c r="U1367" t="inlineStr">
        <is>
          <t>https://zenodo.org/records/17855209</t>
        </is>
      </c>
      <c r="V1367" t="inlineStr">
        <is>
          <t>LINE-S01-PRE-20251125</t>
        </is>
      </c>
      <c r="W1367" t="inlineStr">
        <is>
          <t>已关联</t>
        </is>
      </c>
      <c r="X1367" t="inlineStr">
        <is>
          <t>按班次口径判断</t>
        </is>
      </c>
      <c r="Z1367" t="inlineStr">
        <is>
          <t>否</t>
        </is>
      </c>
    </row>
    <row r="1368">
      <c r="A1368" t="inlineStr">
        <is>
          <t>SIM-STOP-01367</t>
        </is>
      </c>
      <c r="B1368" t="inlineStr">
        <is>
          <t>STOP-PRE-00456</t>
        </is>
      </c>
      <c r="C1368" t="inlineStr">
        <is>
          <t>LINE-S02-PRE-20251125</t>
        </is>
      </c>
      <c r="D1368" t="inlineStr">
        <is>
          <t>SHIFT-PRE-20251125</t>
        </is>
      </c>
      <c r="E1368" t="inlineStr">
        <is>
          <t>LINE-S02</t>
        </is>
      </c>
      <c r="F1368" t="inlineStr">
        <is>
          <t>改善前</t>
        </is>
      </c>
      <c r="G1368" s="57" t="n">
        <v>45986</v>
      </c>
      <c r="H1368" t="inlineStr">
        <is>
          <t>视觉设备系列</t>
        </is>
      </c>
      <c r="I1368" t="inlineStr">
        <is>
          <t>7KK25</t>
        </is>
      </c>
      <c r="J1368" t="inlineStr">
        <is>
          <t>MATERIALS</t>
        </is>
      </c>
      <c r="K1368" t="inlineStr">
        <is>
          <t>Unplanned</t>
        </is>
      </c>
      <c r="L1368" t="inlineStr">
        <is>
          <t>HYDRAULIC ELEVATOR (UNLOADING)</t>
        </is>
      </c>
      <c r="M1368" t="inlineStr">
        <is>
          <t>输送系统</t>
        </is>
      </c>
      <c r="N1368" t="inlineStr">
        <is>
          <t>RACKS</t>
        </is>
      </c>
      <c r="O1368" s="59" t="n">
        <v>45986.75763888889</v>
      </c>
      <c r="P1368" s="59" t="n">
        <v>45986.76402777778</v>
      </c>
      <c r="Q1368" s="60" t="n">
        <v>9.199999999999999</v>
      </c>
      <c r="R1368" s="60" t="n">
        <v>1.6406</v>
      </c>
      <c r="S1368" t="inlineStr">
        <is>
          <t>团队模拟数据（基于公开单线数据派生）</t>
        </is>
      </c>
      <c r="T1368" t="inlineStr">
        <is>
          <t>SIM-v2.2-20260807-20260804</t>
        </is>
      </c>
      <c r="U1368" t="inlineStr">
        <is>
          <t>https://zenodo.org/records/17855209</t>
        </is>
      </c>
      <c r="V1368" t="inlineStr">
        <is>
          <t>LINE-S02-PRE-20251125</t>
        </is>
      </c>
      <c r="W1368" t="inlineStr">
        <is>
          <t>已关联</t>
        </is>
      </c>
      <c r="X1368" t="inlineStr">
        <is>
          <t>按班次口径判断</t>
        </is>
      </c>
      <c r="Z1368" t="inlineStr">
        <is>
          <t>否</t>
        </is>
      </c>
    </row>
    <row r="1369">
      <c r="A1369" t="inlineStr">
        <is>
          <t>SIM-STOP-01368</t>
        </is>
      </c>
      <c r="B1369" t="inlineStr">
        <is>
          <t>STOP-PRE-00456</t>
        </is>
      </c>
      <c r="C1369" t="inlineStr">
        <is>
          <t>LINE-S03-PRE-20251125</t>
        </is>
      </c>
      <c r="D1369" t="inlineStr">
        <is>
          <t>SHIFT-PRE-20251125</t>
        </is>
      </c>
      <c r="E1369" t="inlineStr">
        <is>
          <t>LINE-S03</t>
        </is>
      </c>
      <c r="F1369" t="inlineStr">
        <is>
          <t>改善前</t>
        </is>
      </c>
      <c r="G1369" s="57" t="n">
        <v>45986</v>
      </c>
      <c r="H1369" t="inlineStr">
        <is>
          <t>音频模组系列</t>
        </is>
      </c>
      <c r="I1369" t="inlineStr">
        <is>
          <t>7KK25</t>
        </is>
      </c>
      <c r="J1369" t="inlineStr">
        <is>
          <t>MATERIALS</t>
        </is>
      </c>
      <c r="K1369" t="inlineStr">
        <is>
          <t>Unplanned</t>
        </is>
      </c>
      <c r="L1369" t="inlineStr">
        <is>
          <t>HYDRAULIC ELEVATOR (UNLOADING)</t>
        </is>
      </c>
      <c r="M1369" t="inlineStr">
        <is>
          <t>输送系统</t>
        </is>
      </c>
      <c r="N1369" t="inlineStr">
        <is>
          <t>RACKS</t>
        </is>
      </c>
      <c r="O1369" s="59" t="n">
        <v>45986.77152777778</v>
      </c>
      <c r="P1369" s="59" t="n">
        <v>45986.77604166666</v>
      </c>
      <c r="Q1369" s="60" t="n">
        <v>6.5</v>
      </c>
      <c r="R1369" s="60" t="n">
        <v>1.1544</v>
      </c>
      <c r="S1369" t="inlineStr">
        <is>
          <t>团队模拟数据（基于公开单线数据派生）</t>
        </is>
      </c>
      <c r="T1369" t="inlineStr">
        <is>
          <t>SIM-v2.2-20260807-20260804</t>
        </is>
      </c>
      <c r="U1369" t="inlineStr">
        <is>
          <t>https://zenodo.org/records/17855209</t>
        </is>
      </c>
      <c r="V1369" t="inlineStr">
        <is>
          <t>LINE-S03-PRE-20251125</t>
        </is>
      </c>
      <c r="W1369" t="inlineStr">
        <is>
          <t>已关联</t>
        </is>
      </c>
      <c r="X1369" t="inlineStr">
        <is>
          <t>按班次口径判断</t>
        </is>
      </c>
      <c r="Z1369" t="inlineStr">
        <is>
          <t>否</t>
        </is>
      </c>
    </row>
    <row r="1370">
      <c r="A1370" t="inlineStr">
        <is>
          <t>SIM-STOP-01369</t>
        </is>
      </c>
      <c r="B1370" t="inlineStr">
        <is>
          <t>STOP-PRE-00457</t>
        </is>
      </c>
      <c r="C1370" t="inlineStr">
        <is>
          <t>LINE-S01-PRE-20251125</t>
        </is>
      </c>
      <c r="D1370" t="inlineStr">
        <is>
          <t>SHIFT-PRE-20251125</t>
        </is>
      </c>
      <c r="E1370" t="inlineStr">
        <is>
          <t>LINE-S01</t>
        </is>
      </c>
      <c r="F1370" t="inlineStr">
        <is>
          <t>改善前</t>
        </is>
      </c>
      <c r="G1370" s="57" t="n">
        <v>45986</v>
      </c>
      <c r="H1370" t="inlineStr">
        <is>
          <t>智能终端系列</t>
        </is>
      </c>
      <c r="I1370" t="inlineStr">
        <is>
          <t>7KK25</t>
        </is>
      </c>
      <c r="J1370" t="inlineStr">
        <is>
          <t>MATERIALS</t>
        </is>
      </c>
      <c r="K1370" t="inlineStr">
        <is>
          <t>Unplanned</t>
        </is>
      </c>
      <c r="L1370" t="inlineStr">
        <is>
          <t>HYDRAULIC ELEVATOR (LOADING)</t>
        </is>
      </c>
      <c r="M1370" t="inlineStr">
        <is>
          <t>输送系统</t>
        </is>
      </c>
      <c r="N1370" t="inlineStr">
        <is>
          <t>RACKS</t>
        </is>
      </c>
      <c r="O1370" s="59" t="n">
        <v>45986.78055555555</v>
      </c>
      <c r="P1370" s="59" t="n">
        <v>45986.78326388889</v>
      </c>
      <c r="Q1370" s="60" t="n">
        <v>3.9</v>
      </c>
      <c r="R1370" s="60" t="n">
        <v>0.8379</v>
      </c>
      <c r="S1370" t="inlineStr">
        <is>
          <t>团队模拟数据（基于公开单线数据派生）</t>
        </is>
      </c>
      <c r="T1370" t="inlineStr">
        <is>
          <t>SIM-v2.2-20260807-20260804</t>
        </is>
      </c>
      <c r="U1370" t="inlineStr">
        <is>
          <t>https://zenodo.org/records/17855209</t>
        </is>
      </c>
      <c r="V1370" t="inlineStr">
        <is>
          <t>LINE-S01-PRE-20251125</t>
        </is>
      </c>
      <c r="W1370" t="inlineStr">
        <is>
          <t>已关联</t>
        </is>
      </c>
      <c r="X1370" t="inlineStr">
        <is>
          <t>按班次口径判断</t>
        </is>
      </c>
      <c r="Z1370" t="inlineStr">
        <is>
          <t>否</t>
        </is>
      </c>
    </row>
    <row r="1371">
      <c r="A1371" t="inlineStr">
        <is>
          <t>SIM-STOP-01370</t>
        </is>
      </c>
      <c r="B1371" t="inlineStr">
        <is>
          <t>STOP-PRE-00457</t>
        </is>
      </c>
      <c r="C1371" t="inlineStr">
        <is>
          <t>LINE-S02-PRE-20251125</t>
        </is>
      </c>
      <c r="D1371" t="inlineStr">
        <is>
          <t>SHIFT-PRE-20251125</t>
        </is>
      </c>
      <c r="E1371" t="inlineStr">
        <is>
          <t>LINE-S02</t>
        </is>
      </c>
      <c r="F1371" t="inlineStr">
        <is>
          <t>改善前</t>
        </is>
      </c>
      <c r="G1371" s="57" t="n">
        <v>45986</v>
      </c>
      <c r="H1371" t="inlineStr">
        <is>
          <t>视觉设备系列</t>
        </is>
      </c>
      <c r="I1371" t="inlineStr">
        <is>
          <t>7KK25</t>
        </is>
      </c>
      <c r="J1371" t="inlineStr">
        <is>
          <t>MATERIALS</t>
        </is>
      </c>
      <c r="K1371" t="inlineStr">
        <is>
          <t>Unplanned</t>
        </is>
      </c>
      <c r="L1371" t="inlineStr">
        <is>
          <t>HYDRAULIC ELEVATOR (LOADING)</t>
        </is>
      </c>
      <c r="M1371" t="inlineStr">
        <is>
          <t>输送系统</t>
        </is>
      </c>
      <c r="N1371" t="inlineStr">
        <is>
          <t>RACKS</t>
        </is>
      </c>
      <c r="O1371" s="59" t="n">
        <v>45986.79444444444</v>
      </c>
      <c r="P1371" s="59" t="n">
        <v>45986.8</v>
      </c>
      <c r="Q1371" s="60" t="n">
        <v>8</v>
      </c>
      <c r="R1371" s="60" t="n">
        <v>1.7063</v>
      </c>
      <c r="S1371" t="inlineStr">
        <is>
          <t>团队模拟数据（基于公开单线数据派生）</t>
        </is>
      </c>
      <c r="T1371" t="inlineStr">
        <is>
          <t>SIM-v2.2-20260807-20260804</t>
        </is>
      </c>
      <c r="U1371" t="inlineStr">
        <is>
          <t>https://zenodo.org/records/17855209</t>
        </is>
      </c>
      <c r="V1371" t="inlineStr">
        <is>
          <t>LINE-S02-PRE-20251125</t>
        </is>
      </c>
      <c r="W1371" t="inlineStr">
        <is>
          <t>已关联</t>
        </is>
      </c>
      <c r="X1371" t="inlineStr">
        <is>
          <t>按班次口径判断</t>
        </is>
      </c>
      <c r="Z1371" t="inlineStr">
        <is>
          <t>否</t>
        </is>
      </c>
    </row>
    <row r="1372">
      <c r="A1372" t="inlineStr">
        <is>
          <t>SIM-STOP-01371</t>
        </is>
      </c>
      <c r="B1372" t="inlineStr">
        <is>
          <t>STOP-PRE-00457</t>
        </is>
      </c>
      <c r="C1372" t="inlineStr">
        <is>
          <t>LINE-S03-PRE-20251125</t>
        </is>
      </c>
      <c r="D1372" t="inlineStr">
        <is>
          <t>SHIFT-PRE-20251125</t>
        </is>
      </c>
      <c r="E1372" t="inlineStr">
        <is>
          <t>LINE-S03</t>
        </is>
      </c>
      <c r="F1372" t="inlineStr">
        <is>
          <t>改善前</t>
        </is>
      </c>
      <c r="G1372" s="57" t="n">
        <v>45986</v>
      </c>
      <c r="H1372" t="inlineStr">
        <is>
          <t>音频模组系列</t>
        </is>
      </c>
      <c r="I1372" t="inlineStr">
        <is>
          <t>7KK25</t>
        </is>
      </c>
      <c r="J1372" t="inlineStr">
        <is>
          <t>MATERIALS</t>
        </is>
      </c>
      <c r="K1372" t="inlineStr">
        <is>
          <t>Unplanned</t>
        </is>
      </c>
      <c r="L1372" t="inlineStr">
        <is>
          <t>HYDRAULIC ELEVATOR (LOADING)</t>
        </is>
      </c>
      <c r="M1372" t="inlineStr">
        <is>
          <t>输送系统</t>
        </is>
      </c>
      <c r="N1372" t="inlineStr">
        <is>
          <t>RACKS</t>
        </is>
      </c>
      <c r="O1372" s="59" t="n">
        <v>45986.80833333333</v>
      </c>
      <c r="P1372" s="59" t="n">
        <v>45986.811875</v>
      </c>
      <c r="Q1372" s="60" t="n">
        <v>5.1</v>
      </c>
      <c r="R1372" s="60" t="n">
        <v>1.08</v>
      </c>
      <c r="S1372" t="inlineStr">
        <is>
          <t>团队模拟数据（基于公开单线数据派生）</t>
        </is>
      </c>
      <c r="T1372" t="inlineStr">
        <is>
          <t>SIM-v2.2-20260807-20260804</t>
        </is>
      </c>
      <c r="U1372" t="inlineStr">
        <is>
          <t>https://zenodo.org/records/17855209</t>
        </is>
      </c>
      <c r="V1372" t="inlineStr">
        <is>
          <t>LINE-S03-PRE-20251125</t>
        </is>
      </c>
      <c r="W1372" t="inlineStr">
        <is>
          <t>已关联</t>
        </is>
      </c>
      <c r="X1372" t="inlineStr">
        <is>
          <t>按班次口径判断</t>
        </is>
      </c>
      <c r="Z1372" t="inlineStr">
        <is>
          <t>否</t>
        </is>
      </c>
    </row>
    <row r="1373">
      <c r="A1373" t="inlineStr">
        <is>
          <t>SIM-STOP-01372</t>
        </is>
      </c>
      <c r="B1373" t="inlineStr">
        <is>
          <t>STOP-PRE-00458</t>
        </is>
      </c>
      <c r="C1373" t="inlineStr">
        <is>
          <t>LINE-S01-PRE-20251125</t>
        </is>
      </c>
      <c r="D1373" t="inlineStr">
        <is>
          <t>SHIFT-PRE-20251125</t>
        </is>
      </c>
      <c r="E1373" t="inlineStr">
        <is>
          <t>LINE-S01</t>
        </is>
      </c>
      <c r="F1373" t="inlineStr">
        <is>
          <t>改善前</t>
        </is>
      </c>
      <c r="G1373" s="57" t="n">
        <v>45986</v>
      </c>
      <c r="H1373" t="inlineStr">
        <is>
          <t>智能终端系列</t>
        </is>
      </c>
      <c r="I1373" t="inlineStr">
        <is>
          <t>KK250</t>
        </is>
      </c>
      <c r="J1373" t="inlineStr">
        <is>
          <t>SETUPS-CHANGEOVERS</t>
        </is>
      </c>
      <c r="K1373" t="inlineStr">
        <is>
          <t>Planned - Included in OEE</t>
        </is>
      </c>
      <c r="L1373" t="inlineStr">
        <is>
          <t>EXTRUDER PRESS</t>
        </is>
      </c>
      <c r="M1373" t="inlineStr">
        <is>
          <t>主加工工位</t>
        </is>
      </c>
      <c r="N1373" t="inlineStr">
        <is>
          <t>MATERIAL CHANGEOVER</t>
        </is>
      </c>
      <c r="O1373" s="59" t="n">
        <v>45986.80486111111</v>
      </c>
      <c r="P1373" s="59" t="n">
        <v>45986.81256944445</v>
      </c>
      <c r="Q1373" s="60" t="n">
        <v>11.1</v>
      </c>
      <c r="R1373" s="60" t="n">
        <v>0.9497</v>
      </c>
      <c r="S1373" t="inlineStr">
        <is>
          <t>团队模拟数据（基于公开单线数据派生）</t>
        </is>
      </c>
      <c r="T1373" t="inlineStr">
        <is>
          <t>SIM-v2.2-20260807-20260804</t>
        </is>
      </c>
      <c r="U1373" t="inlineStr">
        <is>
          <t>https://zenodo.org/records/17855209</t>
        </is>
      </c>
      <c r="V1373" t="inlineStr">
        <is>
          <t>LINE-S01-PRE-20251125</t>
        </is>
      </c>
      <c r="W1373" t="inlineStr">
        <is>
          <t>已关联</t>
        </is>
      </c>
      <c r="X1373" t="inlineStr">
        <is>
          <t>按班次口径判断</t>
        </is>
      </c>
      <c r="Z1373" t="inlineStr">
        <is>
          <t>是</t>
        </is>
      </c>
      <c r="AA1373">
        <f>IFERROR(VLOOKUP(N1373,'18_换产标准_模拟'!$B$2:$F$4,3,FALSE),"")</f>
        <v/>
      </c>
      <c r="AB1373">
        <f>IFERROR(MAX(Q1373-AA1373,0),"")</f>
        <v/>
      </c>
      <c r="AC1373">
        <f>IFERROR(IF(AB1373=0,"达标",IF(AB1373&lt;=VLOOKUP(N1373,'18_换产标准_模拟'!$B$2:$F$4,4,FALSE)-VLOOKUP(N1373,'18_换产标准_模拟'!$B$2:$F$4,3,FALSE),"轻微超时",IF(AB1373&lt;=VLOOKUP(N1373,'18_换产标准_模拟'!$B$2:$F$4,5,FALSE)-VLOOKUP(N1373,'18_换产标准_模拟'!$B$2:$F$4,3,FALSE),"超时","严重超时"))),"")</f>
        <v/>
      </c>
      <c r="AD1373">
        <f>IFERROR(INDEX('18_换产标准_模拟'!$A$2:$A$4,MATCH(N1373,'18_换产标准_模拟'!$B$2:$B$4,0)),"")</f>
        <v/>
      </c>
      <c r="AE1373" t="inlineStr">
        <is>
          <t>团队模拟数据</t>
        </is>
      </c>
    </row>
    <row r="1374">
      <c r="A1374" t="inlineStr">
        <is>
          <t>SIM-STOP-01373</t>
        </is>
      </c>
      <c r="B1374" t="inlineStr">
        <is>
          <t>STOP-PRE-00458</t>
        </is>
      </c>
      <c r="C1374" t="inlineStr">
        <is>
          <t>LINE-S02-PRE-20251125</t>
        </is>
      </c>
      <c r="D1374" t="inlineStr">
        <is>
          <t>SHIFT-PRE-20251125</t>
        </is>
      </c>
      <c r="E1374" t="inlineStr">
        <is>
          <t>LINE-S02</t>
        </is>
      </c>
      <c r="F1374" t="inlineStr">
        <is>
          <t>改善前</t>
        </is>
      </c>
      <c r="G1374" s="57" t="n">
        <v>45986</v>
      </c>
      <c r="H1374" t="inlineStr">
        <is>
          <t>视觉设备系列</t>
        </is>
      </c>
      <c r="I1374" t="inlineStr">
        <is>
          <t>KK250</t>
        </is>
      </c>
      <c r="J1374" t="inlineStr">
        <is>
          <t>SETUPS-CHANGEOVERS</t>
        </is>
      </c>
      <c r="K1374" t="inlineStr">
        <is>
          <t>Planned - Included in OEE</t>
        </is>
      </c>
      <c r="L1374" t="inlineStr">
        <is>
          <t>EXTRUDER PRESS</t>
        </is>
      </c>
      <c r="M1374" t="inlineStr">
        <is>
          <t>主加工工位</t>
        </is>
      </c>
      <c r="N1374" t="inlineStr">
        <is>
          <t>MATERIAL CHANGEOVER</t>
        </is>
      </c>
      <c r="O1374" s="59" t="n">
        <v>45986.81875</v>
      </c>
      <c r="P1374" s="59" t="n">
        <v>45986.82743055555</v>
      </c>
      <c r="Q1374" s="60" t="n">
        <v>12.5</v>
      </c>
      <c r="R1374" s="60" t="n">
        <v>1.071</v>
      </c>
      <c r="S1374" t="inlineStr">
        <is>
          <t>团队模拟数据（基于公开单线数据派生）</t>
        </is>
      </c>
      <c r="T1374" t="inlineStr">
        <is>
          <t>SIM-v2.2-20260807-20260804</t>
        </is>
      </c>
      <c r="U1374" t="inlineStr">
        <is>
          <t>https://zenodo.org/records/17855209</t>
        </is>
      </c>
      <c r="V1374" t="inlineStr">
        <is>
          <t>LINE-S02-PRE-20251125</t>
        </is>
      </c>
      <c r="W1374" t="inlineStr">
        <is>
          <t>已关联</t>
        </is>
      </c>
      <c r="X1374" t="inlineStr">
        <is>
          <t>按班次口径判断</t>
        </is>
      </c>
      <c r="Z1374" t="inlineStr">
        <is>
          <t>是</t>
        </is>
      </c>
      <c r="AA1374">
        <f>IFERROR(VLOOKUP(N1374,'18_换产标准_模拟'!$B$2:$F$4,3,FALSE),"")</f>
        <v/>
      </c>
      <c r="AB1374">
        <f>IFERROR(MAX(Q1374-AA1374,0),"")</f>
        <v/>
      </c>
      <c r="AC1374">
        <f>IFERROR(IF(AB1374=0,"达标",IF(AB1374&lt;=VLOOKUP(N1374,'18_换产标准_模拟'!$B$2:$F$4,4,FALSE)-VLOOKUP(N1374,'18_换产标准_模拟'!$B$2:$F$4,3,FALSE),"轻微超时",IF(AB1374&lt;=VLOOKUP(N1374,'18_换产标准_模拟'!$B$2:$F$4,5,FALSE)-VLOOKUP(N1374,'18_换产标准_模拟'!$B$2:$F$4,3,FALSE),"超时","严重超时"))),"")</f>
        <v/>
      </c>
      <c r="AD1374">
        <f>IFERROR(INDEX('18_换产标准_模拟'!$A$2:$A$4,MATCH(N1374,'18_换产标准_模拟'!$B$2:$B$4,0)),"")</f>
        <v/>
      </c>
      <c r="AE1374" t="inlineStr">
        <is>
          <t>团队模拟数据</t>
        </is>
      </c>
    </row>
    <row r="1375">
      <c r="A1375" t="inlineStr">
        <is>
          <t>SIM-STOP-01374</t>
        </is>
      </c>
      <c r="B1375" t="inlineStr">
        <is>
          <t>STOP-PRE-00458</t>
        </is>
      </c>
      <c r="C1375" t="inlineStr">
        <is>
          <t>LINE-S03-PRE-20251125</t>
        </is>
      </c>
      <c r="D1375" t="inlineStr">
        <is>
          <t>SHIFT-PRE-20251125</t>
        </is>
      </c>
      <c r="E1375" t="inlineStr">
        <is>
          <t>LINE-S03</t>
        </is>
      </c>
      <c r="F1375" t="inlineStr">
        <is>
          <t>改善前</t>
        </is>
      </c>
      <c r="G1375" s="57" t="n">
        <v>45986</v>
      </c>
      <c r="H1375" t="inlineStr">
        <is>
          <t>音频模组系列</t>
        </is>
      </c>
      <c r="I1375" t="inlineStr">
        <is>
          <t>KK250</t>
        </is>
      </c>
      <c r="J1375" t="inlineStr">
        <is>
          <t>SETUPS-CHANGEOVERS</t>
        </is>
      </c>
      <c r="K1375" t="inlineStr">
        <is>
          <t>Planned - Included in OEE</t>
        </is>
      </c>
      <c r="L1375" t="inlineStr">
        <is>
          <t>EXTRUDER PRESS</t>
        </is>
      </c>
      <c r="M1375" t="inlineStr">
        <is>
          <t>主加工工位</t>
        </is>
      </c>
      <c r="N1375" t="inlineStr">
        <is>
          <t>MATERIAL CHANGEOVER</t>
        </is>
      </c>
      <c r="O1375" s="59" t="n">
        <v>45986.83263888889</v>
      </c>
      <c r="P1375" s="59" t="n">
        <v>45986.84083333334</v>
      </c>
      <c r="Q1375" s="60" t="n">
        <v>11.8</v>
      </c>
      <c r="R1375" s="60" t="n">
        <v>1.0056</v>
      </c>
      <c r="S1375" t="inlineStr">
        <is>
          <t>团队模拟数据（基于公开单线数据派生）</t>
        </is>
      </c>
      <c r="T1375" t="inlineStr">
        <is>
          <t>SIM-v2.2-20260807-20260804</t>
        </is>
      </c>
      <c r="U1375" t="inlineStr">
        <is>
          <t>https://zenodo.org/records/17855209</t>
        </is>
      </c>
      <c r="V1375" t="inlineStr">
        <is>
          <t>LINE-S03-PRE-20251125</t>
        </is>
      </c>
      <c r="W1375" t="inlineStr">
        <is>
          <t>已关联</t>
        </is>
      </c>
      <c r="X1375" t="inlineStr">
        <is>
          <t>按班次口径判断</t>
        </is>
      </c>
      <c r="Z1375" t="inlineStr">
        <is>
          <t>是</t>
        </is>
      </c>
      <c r="AA1375">
        <f>IFERROR(VLOOKUP(N1375,'18_换产标准_模拟'!$B$2:$F$4,3,FALSE),"")</f>
        <v/>
      </c>
      <c r="AB1375">
        <f>IFERROR(MAX(Q1375-AA1375,0),"")</f>
        <v/>
      </c>
      <c r="AC1375">
        <f>IFERROR(IF(AB1375=0,"达标",IF(AB1375&lt;=VLOOKUP(N1375,'18_换产标准_模拟'!$B$2:$F$4,4,FALSE)-VLOOKUP(N1375,'18_换产标准_模拟'!$B$2:$F$4,3,FALSE),"轻微超时",IF(AB1375&lt;=VLOOKUP(N1375,'18_换产标准_模拟'!$B$2:$F$4,5,FALSE)-VLOOKUP(N1375,'18_换产标准_模拟'!$B$2:$F$4,3,FALSE),"超时","严重超时"))),"")</f>
        <v/>
      </c>
      <c r="AD1375">
        <f>IFERROR(INDEX('18_换产标准_模拟'!$A$2:$A$4,MATCH(N1375,'18_换产标准_模拟'!$B$2:$B$4,0)),"")</f>
        <v/>
      </c>
      <c r="AE1375" t="inlineStr">
        <is>
          <t>团队模拟数据</t>
        </is>
      </c>
    </row>
    <row r="1376">
      <c r="A1376" t="inlineStr">
        <is>
          <t>SIM-STOP-01375</t>
        </is>
      </c>
      <c r="B1376" t="inlineStr">
        <is>
          <t>STOP-PRE-00459</t>
        </is>
      </c>
      <c r="C1376" t="inlineStr">
        <is>
          <t>LINE-S01-PRE-20251125</t>
        </is>
      </c>
      <c r="D1376" t="inlineStr">
        <is>
          <t>SHIFT-PRE-20251125</t>
        </is>
      </c>
      <c r="E1376" t="inlineStr">
        <is>
          <t>LINE-S01</t>
        </is>
      </c>
      <c r="F1376" t="inlineStr">
        <is>
          <t>改善前</t>
        </is>
      </c>
      <c r="G1376" s="57" t="n">
        <v>45986</v>
      </c>
      <c r="H1376" t="inlineStr">
        <is>
          <t>智能终端系列</t>
        </is>
      </c>
      <c r="I1376" t="inlineStr">
        <is>
          <t>KK250</t>
        </is>
      </c>
      <c r="J1376" t="inlineStr">
        <is>
          <t>SETUPS-CHANGEOVERS</t>
        </is>
      </c>
      <c r="K1376" t="inlineStr">
        <is>
          <t>Planned - Included in OEE</t>
        </is>
      </c>
      <c r="L1376" t="inlineStr">
        <is>
          <t>EXTRUDER PRESS</t>
        </is>
      </c>
      <c r="M1376" t="inlineStr">
        <is>
          <t>主加工工位</t>
        </is>
      </c>
      <c r="N1376" t="inlineStr">
        <is>
          <t>MATERIAL CHANGEOVER</t>
        </is>
      </c>
      <c r="O1376" s="59" t="n">
        <v>45986.81319444445</v>
      </c>
      <c r="P1376" s="59" t="n">
        <v>45986.81861111111</v>
      </c>
      <c r="Q1376" s="60" t="n">
        <v>7.8</v>
      </c>
      <c r="R1376" s="60" t="n">
        <v>0.9871</v>
      </c>
      <c r="S1376" t="inlineStr">
        <is>
          <t>团队模拟数据（基于公开单线数据派生）</t>
        </is>
      </c>
      <c r="T1376" t="inlineStr">
        <is>
          <t>SIM-v2.2-20260807-20260804</t>
        </is>
      </c>
      <c r="U1376" t="inlineStr">
        <is>
          <t>https://zenodo.org/records/17855209</t>
        </is>
      </c>
      <c r="V1376" t="inlineStr">
        <is>
          <t>LINE-S01-PRE-20251125</t>
        </is>
      </c>
      <c r="W1376" t="inlineStr">
        <is>
          <t>已关联</t>
        </is>
      </c>
      <c r="X1376" t="inlineStr">
        <is>
          <t>按班次口径判断</t>
        </is>
      </c>
      <c r="Z1376" t="inlineStr">
        <is>
          <t>是</t>
        </is>
      </c>
      <c r="AA1376">
        <f>IFERROR(VLOOKUP(N1376,'18_换产标准_模拟'!$B$2:$F$4,3,FALSE),"")</f>
        <v/>
      </c>
      <c r="AB1376">
        <f>IFERROR(MAX(Q1376-AA1376,0),"")</f>
        <v/>
      </c>
      <c r="AC1376">
        <f>IFERROR(IF(AB1376=0,"达标",IF(AB1376&lt;=VLOOKUP(N1376,'18_换产标准_模拟'!$B$2:$F$4,4,FALSE)-VLOOKUP(N1376,'18_换产标准_模拟'!$B$2:$F$4,3,FALSE),"轻微超时",IF(AB1376&lt;=VLOOKUP(N1376,'18_换产标准_模拟'!$B$2:$F$4,5,FALSE)-VLOOKUP(N1376,'18_换产标准_模拟'!$B$2:$F$4,3,FALSE),"超时","严重超时"))),"")</f>
        <v/>
      </c>
      <c r="AD1376">
        <f>IFERROR(INDEX('18_换产标准_模拟'!$A$2:$A$4,MATCH(N1376,'18_换产标准_模拟'!$B$2:$B$4,0)),"")</f>
        <v/>
      </c>
      <c r="AE1376" t="inlineStr">
        <is>
          <t>团队模拟数据</t>
        </is>
      </c>
    </row>
    <row r="1377">
      <c r="A1377" t="inlineStr">
        <is>
          <t>SIM-STOP-01376</t>
        </is>
      </c>
      <c r="B1377" t="inlineStr">
        <is>
          <t>STOP-PRE-00459</t>
        </is>
      </c>
      <c r="C1377" t="inlineStr">
        <is>
          <t>LINE-S02-PRE-20251125</t>
        </is>
      </c>
      <c r="D1377" t="inlineStr">
        <is>
          <t>SHIFT-PRE-20251125</t>
        </is>
      </c>
      <c r="E1377" t="inlineStr">
        <is>
          <t>LINE-S02</t>
        </is>
      </c>
      <c r="F1377" t="inlineStr">
        <is>
          <t>改善前</t>
        </is>
      </c>
      <c r="G1377" s="57" t="n">
        <v>45986</v>
      </c>
      <c r="H1377" t="inlineStr">
        <is>
          <t>视觉设备系列</t>
        </is>
      </c>
      <c r="I1377" t="inlineStr">
        <is>
          <t>KK250</t>
        </is>
      </c>
      <c r="J1377" t="inlineStr">
        <is>
          <t>SETUPS-CHANGEOVERS</t>
        </is>
      </c>
      <c r="K1377" t="inlineStr">
        <is>
          <t>Planned - Included in OEE</t>
        </is>
      </c>
      <c r="L1377" t="inlineStr">
        <is>
          <t>EXTRUDER PRESS</t>
        </is>
      </c>
      <c r="M1377" t="inlineStr">
        <is>
          <t>主加工工位</t>
        </is>
      </c>
      <c r="N1377" t="inlineStr">
        <is>
          <t>MATERIAL CHANGEOVER</t>
        </is>
      </c>
      <c r="O1377" s="59" t="n">
        <v>45986.82708333333</v>
      </c>
      <c r="P1377" s="59" t="n">
        <v>45986.83256944444</v>
      </c>
      <c r="Q1377" s="60" t="n">
        <v>7.9</v>
      </c>
      <c r="R1377" s="60" t="n">
        <v>1.003</v>
      </c>
      <c r="S1377" t="inlineStr">
        <is>
          <t>团队模拟数据（基于公开单线数据派生）</t>
        </is>
      </c>
      <c r="T1377" t="inlineStr">
        <is>
          <t>SIM-v2.2-20260807-20260804</t>
        </is>
      </c>
      <c r="U1377" t="inlineStr">
        <is>
          <t>https://zenodo.org/records/17855209</t>
        </is>
      </c>
      <c r="V1377" t="inlineStr">
        <is>
          <t>LINE-S02-PRE-20251125</t>
        </is>
      </c>
      <c r="W1377" t="inlineStr">
        <is>
          <t>已关联</t>
        </is>
      </c>
      <c r="X1377" t="inlineStr">
        <is>
          <t>按班次口径判断</t>
        </is>
      </c>
      <c r="Z1377" t="inlineStr">
        <is>
          <t>是</t>
        </is>
      </c>
      <c r="AA1377">
        <f>IFERROR(VLOOKUP(N1377,'18_换产标准_模拟'!$B$2:$F$4,3,FALSE),"")</f>
        <v/>
      </c>
      <c r="AB1377">
        <f>IFERROR(MAX(Q1377-AA1377,0),"")</f>
        <v/>
      </c>
      <c r="AC1377">
        <f>IFERROR(IF(AB1377=0,"达标",IF(AB1377&lt;=VLOOKUP(N1377,'18_换产标准_模拟'!$B$2:$F$4,4,FALSE)-VLOOKUP(N1377,'18_换产标准_模拟'!$B$2:$F$4,3,FALSE),"轻微超时",IF(AB1377&lt;=VLOOKUP(N1377,'18_换产标准_模拟'!$B$2:$F$4,5,FALSE)-VLOOKUP(N1377,'18_换产标准_模拟'!$B$2:$F$4,3,FALSE),"超时","严重超时"))),"")</f>
        <v/>
      </c>
      <c r="AD1377">
        <f>IFERROR(INDEX('18_换产标准_模拟'!$A$2:$A$4,MATCH(N1377,'18_换产标准_模拟'!$B$2:$B$4,0)),"")</f>
        <v/>
      </c>
      <c r="AE1377" t="inlineStr">
        <is>
          <t>团队模拟数据</t>
        </is>
      </c>
    </row>
    <row r="1378">
      <c r="A1378" t="inlineStr">
        <is>
          <t>SIM-STOP-01377</t>
        </is>
      </c>
      <c r="B1378" t="inlineStr">
        <is>
          <t>STOP-PRE-00459</t>
        </is>
      </c>
      <c r="C1378" t="inlineStr">
        <is>
          <t>LINE-S03-PRE-20251125</t>
        </is>
      </c>
      <c r="D1378" t="inlineStr">
        <is>
          <t>SHIFT-PRE-20251125</t>
        </is>
      </c>
      <c r="E1378" t="inlineStr">
        <is>
          <t>LINE-S03</t>
        </is>
      </c>
      <c r="F1378" t="inlineStr">
        <is>
          <t>改善前</t>
        </is>
      </c>
      <c r="G1378" s="57" t="n">
        <v>45986</v>
      </c>
      <c r="H1378" t="inlineStr">
        <is>
          <t>音频模组系列</t>
        </is>
      </c>
      <c r="I1378" t="inlineStr">
        <is>
          <t>KK250</t>
        </is>
      </c>
      <c r="J1378" t="inlineStr">
        <is>
          <t>SETUPS-CHANGEOVERS</t>
        </is>
      </c>
      <c r="K1378" t="inlineStr">
        <is>
          <t>Planned - Included in OEE</t>
        </is>
      </c>
      <c r="L1378" t="inlineStr">
        <is>
          <t>EXTRUDER PRESS</t>
        </is>
      </c>
      <c r="M1378" t="inlineStr">
        <is>
          <t>主加工工位</t>
        </is>
      </c>
      <c r="N1378" t="inlineStr">
        <is>
          <t>MATERIAL CHANGEOVER</t>
        </is>
      </c>
      <c r="O1378" s="59" t="n">
        <v>45986.84097222222</v>
      </c>
      <c r="P1378" s="59" t="n">
        <v>45986.84673611111</v>
      </c>
      <c r="Q1378" s="60" t="n">
        <v>8.300000000000001</v>
      </c>
      <c r="R1378" s="60" t="n">
        <v>1.0444</v>
      </c>
      <c r="S1378" t="inlineStr">
        <is>
          <t>团队模拟数据（基于公开单线数据派生）</t>
        </is>
      </c>
      <c r="T1378" t="inlineStr">
        <is>
          <t>SIM-v2.2-20260807-20260804</t>
        </is>
      </c>
      <c r="U1378" t="inlineStr">
        <is>
          <t>https://zenodo.org/records/17855209</t>
        </is>
      </c>
      <c r="V1378" t="inlineStr">
        <is>
          <t>LINE-S03-PRE-20251125</t>
        </is>
      </c>
      <c r="W1378" t="inlineStr">
        <is>
          <t>已关联</t>
        </is>
      </c>
      <c r="X1378" t="inlineStr">
        <is>
          <t>按班次口径判断</t>
        </is>
      </c>
      <c r="Z1378" t="inlineStr">
        <is>
          <t>是</t>
        </is>
      </c>
      <c r="AA1378">
        <f>IFERROR(VLOOKUP(N1378,'18_换产标准_模拟'!$B$2:$F$4,3,FALSE),"")</f>
        <v/>
      </c>
      <c r="AB1378">
        <f>IFERROR(MAX(Q1378-AA1378,0),"")</f>
        <v/>
      </c>
      <c r="AC1378">
        <f>IFERROR(IF(AB1378=0,"达标",IF(AB1378&lt;=VLOOKUP(N1378,'18_换产标准_模拟'!$B$2:$F$4,4,FALSE)-VLOOKUP(N1378,'18_换产标准_模拟'!$B$2:$F$4,3,FALSE),"轻微超时",IF(AB1378&lt;=VLOOKUP(N1378,'18_换产标准_模拟'!$B$2:$F$4,5,FALSE)-VLOOKUP(N1378,'18_换产标准_模拟'!$B$2:$F$4,3,FALSE),"超时","严重超时"))),"")</f>
        <v/>
      </c>
      <c r="AD1378">
        <f>IFERROR(INDEX('18_换产标准_模拟'!$A$2:$A$4,MATCH(N1378,'18_换产标准_模拟'!$B$2:$B$4,0)),"")</f>
        <v/>
      </c>
      <c r="AE1378" t="inlineStr">
        <is>
          <t>团队模拟数据</t>
        </is>
      </c>
    </row>
    <row r="1379">
      <c r="A1379" t="inlineStr">
        <is>
          <t>SIM-STOP-01378</t>
        </is>
      </c>
      <c r="B1379" t="inlineStr">
        <is>
          <t>STOP-PRE-00460</t>
        </is>
      </c>
      <c r="C1379" t="inlineStr">
        <is>
          <t>LINE-S01-PRE-20251125</t>
        </is>
      </c>
      <c r="D1379" t="inlineStr">
        <is>
          <t>SHIFT-PRE-20251125</t>
        </is>
      </c>
      <c r="E1379" t="inlineStr">
        <is>
          <t>LINE-S01</t>
        </is>
      </c>
      <c r="F1379" t="inlineStr">
        <is>
          <t>改善前</t>
        </is>
      </c>
      <c r="G1379" s="57" t="n">
        <v>45986</v>
      </c>
      <c r="H1379" t="inlineStr">
        <is>
          <t>智能终端系列</t>
        </is>
      </c>
      <c r="I1379" t="inlineStr">
        <is>
          <t>KK250</t>
        </is>
      </c>
      <c r="J1379" t="inlineStr">
        <is>
          <t>OPERATIONAL</t>
        </is>
      </c>
      <c r="K1379" t="inlineStr">
        <is>
          <t>Planned - Included in OEE</t>
        </is>
      </c>
      <c r="L1379" t="inlineStr">
        <is>
          <t>EXTRUDER PRESS</t>
        </is>
      </c>
      <c r="M1379" t="inlineStr">
        <is>
          <t>主加工工位</t>
        </is>
      </c>
      <c r="N1379" t="inlineStr">
        <is>
          <t>CLEANING</t>
        </is>
      </c>
      <c r="O1379" s="59" t="n">
        <v>45986.84722222222</v>
      </c>
      <c r="P1379" s="59" t="n">
        <v>45986.85361111111</v>
      </c>
      <c r="Q1379" s="60" t="n">
        <v>9.199999999999999</v>
      </c>
      <c r="R1379" s="60" t="n">
        <v>0.9231</v>
      </c>
      <c r="S1379" t="inlineStr">
        <is>
          <t>团队模拟数据（基于公开单线数据派生）</t>
        </is>
      </c>
      <c r="T1379" t="inlineStr">
        <is>
          <t>SIM-v2.2-20260807-20260804</t>
        </is>
      </c>
      <c r="U1379" t="inlineStr">
        <is>
          <t>https://zenodo.org/records/17855209</t>
        </is>
      </c>
      <c r="V1379" t="inlineStr">
        <is>
          <t>LINE-S01-PRE-20251125</t>
        </is>
      </c>
      <c r="W1379" t="inlineStr">
        <is>
          <t>已关联</t>
        </is>
      </c>
      <c r="X1379" t="inlineStr">
        <is>
          <t>按班次口径判断</t>
        </is>
      </c>
      <c r="Z1379" t="inlineStr">
        <is>
          <t>否</t>
        </is>
      </c>
    </row>
    <row r="1380">
      <c r="A1380" t="inlineStr">
        <is>
          <t>SIM-STOP-01379</t>
        </is>
      </c>
      <c r="B1380" t="inlineStr">
        <is>
          <t>STOP-PRE-00460</t>
        </is>
      </c>
      <c r="C1380" t="inlineStr">
        <is>
          <t>LINE-S02-PRE-20251125</t>
        </is>
      </c>
      <c r="D1380" t="inlineStr">
        <is>
          <t>SHIFT-PRE-20251125</t>
        </is>
      </c>
      <c r="E1380" t="inlineStr">
        <is>
          <t>LINE-S02</t>
        </is>
      </c>
      <c r="F1380" t="inlineStr">
        <is>
          <t>改善前</t>
        </is>
      </c>
      <c r="G1380" s="57" t="n">
        <v>45986</v>
      </c>
      <c r="H1380" t="inlineStr">
        <is>
          <t>视觉设备系列</t>
        </is>
      </c>
      <c r="I1380" t="inlineStr">
        <is>
          <t>KK250</t>
        </is>
      </c>
      <c r="J1380" t="inlineStr">
        <is>
          <t>OPERATIONAL</t>
        </is>
      </c>
      <c r="K1380" t="inlineStr">
        <is>
          <t>Planned - Included in OEE</t>
        </is>
      </c>
      <c r="L1380" t="inlineStr">
        <is>
          <t>EXTRUDER PRESS</t>
        </is>
      </c>
      <c r="M1380" t="inlineStr">
        <is>
          <t>主加工工位</t>
        </is>
      </c>
      <c r="N1380" t="inlineStr">
        <is>
          <t>CLEANING</t>
        </is>
      </c>
      <c r="O1380" s="59" t="n">
        <v>45986.86111111111</v>
      </c>
      <c r="P1380" s="59" t="n">
        <v>45986.86833333333</v>
      </c>
      <c r="Q1380" s="60" t="n">
        <v>10.4</v>
      </c>
      <c r="R1380" s="60" t="n">
        <v>1.0427</v>
      </c>
      <c r="S1380" t="inlineStr">
        <is>
          <t>团队模拟数据（基于公开单线数据派生）</t>
        </is>
      </c>
      <c r="T1380" t="inlineStr">
        <is>
          <t>SIM-v2.2-20260807-20260804</t>
        </is>
      </c>
      <c r="U1380" t="inlineStr">
        <is>
          <t>https://zenodo.org/records/17855209</t>
        </is>
      </c>
      <c r="V1380" t="inlineStr">
        <is>
          <t>LINE-S02-PRE-20251125</t>
        </is>
      </c>
      <c r="W1380" t="inlineStr">
        <is>
          <t>已关联</t>
        </is>
      </c>
      <c r="X1380" t="inlineStr">
        <is>
          <t>按班次口径判断</t>
        </is>
      </c>
      <c r="Z1380" t="inlineStr">
        <is>
          <t>否</t>
        </is>
      </c>
    </row>
    <row r="1381">
      <c r="A1381" t="inlineStr">
        <is>
          <t>SIM-STOP-01380</t>
        </is>
      </c>
      <c r="B1381" t="inlineStr">
        <is>
          <t>STOP-PRE-00460</t>
        </is>
      </c>
      <c r="C1381" t="inlineStr">
        <is>
          <t>LINE-S03-PRE-20251125</t>
        </is>
      </c>
      <c r="D1381" t="inlineStr">
        <is>
          <t>SHIFT-PRE-20251125</t>
        </is>
      </c>
      <c r="E1381" t="inlineStr">
        <is>
          <t>LINE-S03</t>
        </is>
      </c>
      <c r="F1381" t="inlineStr">
        <is>
          <t>改善前</t>
        </is>
      </c>
      <c r="G1381" s="57" t="n">
        <v>45986</v>
      </c>
      <c r="H1381" t="inlineStr">
        <is>
          <t>音频模组系列</t>
        </is>
      </c>
      <c r="I1381" t="inlineStr">
        <is>
          <t>KK250</t>
        </is>
      </c>
      <c r="J1381" t="inlineStr">
        <is>
          <t>OPERATIONAL</t>
        </is>
      </c>
      <c r="K1381" t="inlineStr">
        <is>
          <t>Planned - Included in OEE</t>
        </is>
      </c>
      <c r="L1381" t="inlineStr">
        <is>
          <t>EXTRUDER PRESS</t>
        </is>
      </c>
      <c r="M1381" t="inlineStr">
        <is>
          <t>主加工工位</t>
        </is>
      </c>
      <c r="N1381" t="inlineStr">
        <is>
          <t>CLEANING</t>
        </is>
      </c>
      <c r="O1381" s="59" t="n">
        <v>45986.875</v>
      </c>
      <c r="P1381" s="59" t="n">
        <v>45986.88180555555</v>
      </c>
      <c r="Q1381" s="60" t="n">
        <v>9.800000000000001</v>
      </c>
      <c r="R1381" s="60" t="n">
        <v>0.9778</v>
      </c>
      <c r="S1381" t="inlineStr">
        <is>
          <t>团队模拟数据（基于公开单线数据派生）</t>
        </is>
      </c>
      <c r="T1381" t="inlineStr">
        <is>
          <t>SIM-v2.2-20260807-20260804</t>
        </is>
      </c>
      <c r="U1381" t="inlineStr">
        <is>
          <t>https://zenodo.org/records/17855209</t>
        </is>
      </c>
      <c r="V1381" t="inlineStr">
        <is>
          <t>LINE-S03-PRE-20251125</t>
        </is>
      </c>
      <c r="W1381" t="inlineStr">
        <is>
          <t>已关联</t>
        </is>
      </c>
      <c r="X1381" t="inlineStr">
        <is>
          <t>按班次口径判断</t>
        </is>
      </c>
      <c r="Z1381" t="inlineStr">
        <is>
          <t>否</t>
        </is>
      </c>
    </row>
    <row r="1382">
      <c r="A1382" t="inlineStr">
        <is>
          <t>SIM-STOP-01381</t>
        </is>
      </c>
      <c r="B1382" t="inlineStr">
        <is>
          <t>STOP-PRE-00461</t>
        </is>
      </c>
      <c r="C1382" t="inlineStr">
        <is>
          <t>LINE-S01-PRE-20251126</t>
        </is>
      </c>
      <c r="D1382" t="inlineStr">
        <is>
          <t>SHIFT-PRE-20251126</t>
        </is>
      </c>
      <c r="E1382" t="inlineStr">
        <is>
          <t>LINE-S01</t>
        </is>
      </c>
      <c r="F1382" t="inlineStr">
        <is>
          <t>改善前</t>
        </is>
      </c>
      <c r="G1382" s="57" t="n">
        <v>45987</v>
      </c>
      <c r="H1382" t="inlineStr">
        <is>
          <t>智能终端系列</t>
        </is>
      </c>
      <c r="I1382" t="inlineStr">
        <is>
          <t>KK250</t>
        </is>
      </c>
      <c r="J1382" t="inlineStr">
        <is>
          <t>OPERATIONAL</t>
        </is>
      </c>
      <c r="K1382" t="inlineStr">
        <is>
          <t>Planned - Included in OEE</t>
        </is>
      </c>
      <c r="L1382" t="inlineStr">
        <is>
          <t>EXTRUDER PRESS</t>
        </is>
      </c>
      <c r="M1382" t="inlineStr">
        <is>
          <t>主加工工位</t>
        </is>
      </c>
      <c r="N1382" t="inlineStr">
        <is>
          <t>CLEANING</t>
        </is>
      </c>
      <c r="O1382" s="59" t="n">
        <v>45987.51041666666</v>
      </c>
      <c r="P1382" s="59" t="n">
        <v>45987.515625</v>
      </c>
      <c r="Q1382" s="60" t="n">
        <v>7.5</v>
      </c>
      <c r="R1382" s="60" t="n">
        <v>0.9604</v>
      </c>
      <c r="S1382" t="inlineStr">
        <is>
          <t>团队模拟数据（基于公开单线数据派生）</t>
        </is>
      </c>
      <c r="T1382" t="inlineStr">
        <is>
          <t>SIM-v2.2-20260807-20260804</t>
        </is>
      </c>
      <c r="U1382" t="inlineStr">
        <is>
          <t>https://zenodo.org/records/17855209</t>
        </is>
      </c>
      <c r="V1382" t="inlineStr">
        <is>
          <t>LINE-S01-PRE-20251126</t>
        </is>
      </c>
      <c r="W1382" t="inlineStr">
        <is>
          <t>已关联</t>
        </is>
      </c>
      <c r="X1382" t="inlineStr">
        <is>
          <t>按班次口径判断</t>
        </is>
      </c>
      <c r="Z1382" t="inlineStr">
        <is>
          <t>否</t>
        </is>
      </c>
    </row>
    <row r="1383">
      <c r="A1383" t="inlineStr">
        <is>
          <t>SIM-STOP-01382</t>
        </is>
      </c>
      <c r="B1383" t="inlineStr">
        <is>
          <t>STOP-PRE-00461</t>
        </is>
      </c>
      <c r="C1383" t="inlineStr">
        <is>
          <t>LINE-S02-PRE-20251126</t>
        </is>
      </c>
      <c r="D1383" t="inlineStr">
        <is>
          <t>SHIFT-PRE-20251126</t>
        </is>
      </c>
      <c r="E1383" t="inlineStr">
        <is>
          <t>LINE-S02</t>
        </is>
      </c>
      <c r="F1383" t="inlineStr">
        <is>
          <t>改善前</t>
        </is>
      </c>
      <c r="G1383" s="57" t="n">
        <v>45987</v>
      </c>
      <c r="H1383" t="inlineStr">
        <is>
          <t>视觉设备系列</t>
        </is>
      </c>
      <c r="I1383" t="inlineStr">
        <is>
          <t>KK250</t>
        </is>
      </c>
      <c r="J1383" t="inlineStr">
        <is>
          <t>OPERATIONAL</t>
        </is>
      </c>
      <c r="K1383" t="inlineStr">
        <is>
          <t>Planned - Included in OEE</t>
        </is>
      </c>
      <c r="L1383" t="inlineStr">
        <is>
          <t>EXTRUDER PRESS</t>
        </is>
      </c>
      <c r="M1383" t="inlineStr">
        <is>
          <t>主加工工位</t>
        </is>
      </c>
      <c r="N1383" t="inlineStr">
        <is>
          <t>CLEANING</t>
        </is>
      </c>
      <c r="O1383" s="59" t="n">
        <v>45987.52430555555</v>
      </c>
      <c r="P1383" s="59" t="n">
        <v>45987.52958333334</v>
      </c>
      <c r="Q1383" s="60" t="n">
        <v>7.6</v>
      </c>
      <c r="R1383" s="60" t="n">
        <v>0.9747</v>
      </c>
      <c r="S1383" t="inlineStr">
        <is>
          <t>团队模拟数据（基于公开单线数据派生）</t>
        </is>
      </c>
      <c r="T1383" t="inlineStr">
        <is>
          <t>SIM-v2.2-20260807-20260804</t>
        </is>
      </c>
      <c r="U1383" t="inlineStr">
        <is>
          <t>https://zenodo.org/records/17855209</t>
        </is>
      </c>
      <c r="V1383" t="inlineStr">
        <is>
          <t>LINE-S02-PRE-20251126</t>
        </is>
      </c>
      <c r="W1383" t="inlineStr">
        <is>
          <t>已关联</t>
        </is>
      </c>
      <c r="X1383" t="inlineStr">
        <is>
          <t>按班次口径判断</t>
        </is>
      </c>
      <c r="Z1383" t="inlineStr">
        <is>
          <t>否</t>
        </is>
      </c>
    </row>
    <row r="1384">
      <c r="A1384" t="inlineStr">
        <is>
          <t>SIM-STOP-01383</t>
        </is>
      </c>
      <c r="B1384" t="inlineStr">
        <is>
          <t>STOP-PRE-00461</t>
        </is>
      </c>
      <c r="C1384" t="inlineStr">
        <is>
          <t>LINE-S03-PRE-20251126</t>
        </is>
      </c>
      <c r="D1384" t="inlineStr">
        <is>
          <t>SHIFT-PRE-20251126</t>
        </is>
      </c>
      <c r="E1384" t="inlineStr">
        <is>
          <t>LINE-S03</t>
        </is>
      </c>
      <c r="F1384" t="inlineStr">
        <is>
          <t>改善前</t>
        </is>
      </c>
      <c r="G1384" s="57" t="n">
        <v>45987</v>
      </c>
      <c r="H1384" t="inlineStr">
        <is>
          <t>音频模组系列</t>
        </is>
      </c>
      <c r="I1384" t="inlineStr">
        <is>
          <t>KK250</t>
        </is>
      </c>
      <c r="J1384" t="inlineStr">
        <is>
          <t>OPERATIONAL</t>
        </is>
      </c>
      <c r="K1384" t="inlineStr">
        <is>
          <t>Planned - Included in OEE</t>
        </is>
      </c>
      <c r="L1384" t="inlineStr">
        <is>
          <t>EXTRUDER PRESS</t>
        </is>
      </c>
      <c r="M1384" t="inlineStr">
        <is>
          <t>主加工工位</t>
        </is>
      </c>
      <c r="N1384" t="inlineStr">
        <is>
          <t>CLEANING</t>
        </is>
      </c>
      <c r="O1384" s="59" t="n">
        <v>45987.53819444445</v>
      </c>
      <c r="P1384" s="59" t="n">
        <v>45987.54368055556</v>
      </c>
      <c r="Q1384" s="60" t="n">
        <v>7.9</v>
      </c>
      <c r="R1384" s="60" t="n">
        <v>1.0167</v>
      </c>
      <c r="S1384" t="inlineStr">
        <is>
          <t>团队模拟数据（基于公开单线数据派生）</t>
        </is>
      </c>
      <c r="T1384" t="inlineStr">
        <is>
          <t>SIM-v2.2-20260807-20260804</t>
        </is>
      </c>
      <c r="U1384" t="inlineStr">
        <is>
          <t>https://zenodo.org/records/17855209</t>
        </is>
      </c>
      <c r="V1384" t="inlineStr">
        <is>
          <t>LINE-S03-PRE-20251126</t>
        </is>
      </c>
      <c r="W1384" t="inlineStr">
        <is>
          <t>已关联</t>
        </is>
      </c>
      <c r="X1384" t="inlineStr">
        <is>
          <t>按班次口径判断</t>
        </is>
      </c>
      <c r="Z1384" t="inlineStr">
        <is>
          <t>否</t>
        </is>
      </c>
    </row>
    <row r="1385">
      <c r="A1385" t="inlineStr">
        <is>
          <t>SIM-STOP-01384</t>
        </is>
      </c>
      <c r="B1385" t="inlineStr">
        <is>
          <t>STOP-PRE-00462</t>
        </is>
      </c>
      <c r="C1385" t="inlineStr">
        <is>
          <t>LINE-S01-PRE-20251126</t>
        </is>
      </c>
      <c r="D1385" t="inlineStr">
        <is>
          <t>SHIFT-PRE-20251126</t>
        </is>
      </c>
      <c r="E1385" t="inlineStr">
        <is>
          <t>LINE-S01</t>
        </is>
      </c>
      <c r="F1385" t="inlineStr">
        <is>
          <t>改善前</t>
        </is>
      </c>
      <c r="G1385" s="57" t="n">
        <v>45987</v>
      </c>
      <c r="H1385" t="inlineStr">
        <is>
          <t>智能终端系列</t>
        </is>
      </c>
      <c r="I1385" t="inlineStr">
        <is>
          <t>KK250</t>
        </is>
      </c>
      <c r="J1385" t="inlineStr">
        <is>
          <t>FAILURE</t>
        </is>
      </c>
      <c r="K1385" t="inlineStr">
        <is>
          <t>Unplanned</t>
        </is>
      </c>
      <c r="L1385" t="inlineStr">
        <is>
          <t>DRYER</t>
        </is>
      </c>
      <c r="M1385" t="inlineStr">
        <is>
          <t>烘干/固化工位</t>
        </is>
      </c>
      <c r="N1385" t="inlineStr">
        <is>
          <t>MECHANICAL FAILURE</t>
        </is>
      </c>
      <c r="O1385" s="59" t="n">
        <v>45987.57013888889</v>
      </c>
      <c r="P1385" s="59" t="n">
        <v>45987.59576388889</v>
      </c>
      <c r="Q1385" s="60" t="n">
        <v>36.9</v>
      </c>
      <c r="R1385" s="60" t="n">
        <v>0.9163</v>
      </c>
      <c r="S1385" t="inlineStr">
        <is>
          <t>团队模拟数据（基于公开单线数据派生）</t>
        </is>
      </c>
      <c r="T1385" t="inlineStr">
        <is>
          <t>SIM-v2.2-20260807-20260804</t>
        </is>
      </c>
      <c r="U1385" t="inlineStr">
        <is>
          <t>https://zenodo.org/records/17855209</t>
        </is>
      </c>
      <c r="V1385" t="inlineStr">
        <is>
          <t>LINE-S01-PRE-20251126</t>
        </is>
      </c>
      <c r="W1385" t="inlineStr">
        <is>
          <t>已关联</t>
        </is>
      </c>
      <c r="X1385" t="inlineStr">
        <is>
          <t>按班次口径判断</t>
        </is>
      </c>
      <c r="Z1385" t="inlineStr">
        <is>
          <t>否</t>
        </is>
      </c>
    </row>
    <row r="1386">
      <c r="A1386" t="inlineStr">
        <is>
          <t>SIM-STOP-01385</t>
        </is>
      </c>
      <c r="B1386" t="inlineStr">
        <is>
          <t>STOP-PRE-00462</t>
        </is>
      </c>
      <c r="C1386" t="inlineStr">
        <is>
          <t>LINE-S02-PRE-20251126</t>
        </is>
      </c>
      <c r="D1386" t="inlineStr">
        <is>
          <t>SHIFT-PRE-20251126</t>
        </is>
      </c>
      <c r="E1386" t="inlineStr">
        <is>
          <t>LINE-S02</t>
        </is>
      </c>
      <c r="F1386" t="inlineStr">
        <is>
          <t>改善前</t>
        </is>
      </c>
      <c r="G1386" s="57" t="n">
        <v>45987</v>
      </c>
      <c r="H1386" t="inlineStr">
        <is>
          <t>视觉设备系列</t>
        </is>
      </c>
      <c r="I1386" t="inlineStr">
        <is>
          <t>KK250</t>
        </is>
      </c>
      <c r="J1386" t="inlineStr">
        <is>
          <t>FAILURE</t>
        </is>
      </c>
      <c r="K1386" t="inlineStr">
        <is>
          <t>Unplanned</t>
        </is>
      </c>
      <c r="L1386" t="inlineStr">
        <is>
          <t>DRYER</t>
        </is>
      </c>
      <c r="M1386" t="inlineStr">
        <is>
          <t>烘干/固化工位</t>
        </is>
      </c>
      <c r="N1386" t="inlineStr">
        <is>
          <t>MECHANICAL FAILURE</t>
        </is>
      </c>
      <c r="O1386" s="59" t="n">
        <v>45987.58402777778</v>
      </c>
      <c r="P1386" s="59" t="n">
        <v>45987.62159722222</v>
      </c>
      <c r="Q1386" s="60" t="n">
        <v>54.1</v>
      </c>
      <c r="R1386" s="60" t="n">
        <v>1.3425</v>
      </c>
      <c r="S1386" t="inlineStr">
        <is>
          <t>团队模拟数据（基于公开单线数据派生）</t>
        </is>
      </c>
      <c r="T1386" t="inlineStr">
        <is>
          <t>SIM-v2.2-20260807-20260804</t>
        </is>
      </c>
      <c r="U1386" t="inlineStr">
        <is>
          <t>https://zenodo.org/records/17855209</t>
        </is>
      </c>
      <c r="V1386" t="inlineStr">
        <is>
          <t>LINE-S02-PRE-20251126</t>
        </is>
      </c>
      <c r="W1386" t="inlineStr">
        <is>
          <t>已关联</t>
        </is>
      </c>
      <c r="X1386" t="inlineStr">
        <is>
          <t>按班次口径判断</t>
        </is>
      </c>
      <c r="Z1386" t="inlineStr">
        <is>
          <t>否</t>
        </is>
      </c>
    </row>
    <row r="1387">
      <c r="A1387" t="inlineStr">
        <is>
          <t>SIM-STOP-01386</t>
        </is>
      </c>
      <c r="B1387" t="inlineStr">
        <is>
          <t>STOP-PRE-00462</t>
        </is>
      </c>
      <c r="C1387" t="inlineStr">
        <is>
          <t>LINE-S03-PRE-20251126</t>
        </is>
      </c>
      <c r="D1387" t="inlineStr">
        <is>
          <t>SHIFT-PRE-20251126</t>
        </is>
      </c>
      <c r="E1387" t="inlineStr">
        <is>
          <t>LINE-S03</t>
        </is>
      </c>
      <c r="F1387" t="inlineStr">
        <is>
          <t>改善前</t>
        </is>
      </c>
      <c r="G1387" s="57" t="n">
        <v>45987</v>
      </c>
      <c r="H1387" t="inlineStr">
        <is>
          <t>音频模组系列</t>
        </is>
      </c>
      <c r="I1387" t="inlineStr">
        <is>
          <t>KK250</t>
        </is>
      </c>
      <c r="J1387" t="inlineStr">
        <is>
          <t>FAILURE</t>
        </is>
      </c>
      <c r="K1387" t="inlineStr">
        <is>
          <t>Unplanned</t>
        </is>
      </c>
      <c r="L1387" t="inlineStr">
        <is>
          <t>DRYER</t>
        </is>
      </c>
      <c r="M1387" t="inlineStr">
        <is>
          <t>烘干/固化工位</t>
        </is>
      </c>
      <c r="N1387" t="inlineStr">
        <is>
          <t>MECHANICAL FAILURE</t>
        </is>
      </c>
      <c r="O1387" s="59" t="n">
        <v>45987.59791666667</v>
      </c>
      <c r="P1387" s="59" t="n">
        <v>45987.62395833333</v>
      </c>
      <c r="Q1387" s="60" t="n">
        <v>37.5</v>
      </c>
      <c r="R1387" s="60" t="n">
        <v>0.931</v>
      </c>
      <c r="S1387" t="inlineStr">
        <is>
          <t>团队模拟数据（基于公开单线数据派生）</t>
        </is>
      </c>
      <c r="T1387" t="inlineStr">
        <is>
          <t>SIM-v2.2-20260807-20260804</t>
        </is>
      </c>
      <c r="U1387" t="inlineStr">
        <is>
          <t>https://zenodo.org/records/17855209</t>
        </is>
      </c>
      <c r="V1387" t="inlineStr">
        <is>
          <t>LINE-S03-PRE-20251126</t>
        </is>
      </c>
      <c r="W1387" t="inlineStr">
        <is>
          <t>已关联</t>
        </is>
      </c>
      <c r="X1387" t="inlineStr">
        <is>
          <t>按班次口径判断</t>
        </is>
      </c>
      <c r="Z1387" t="inlineStr">
        <is>
          <t>否</t>
        </is>
      </c>
    </row>
    <row r="1388">
      <c r="A1388" t="inlineStr">
        <is>
          <t>SIM-STOP-01387</t>
        </is>
      </c>
      <c r="B1388" t="inlineStr">
        <is>
          <t>STOP-PRE-00463</t>
        </is>
      </c>
      <c r="C1388" t="inlineStr">
        <is>
          <t>LINE-S01-PRE-20251126</t>
        </is>
      </c>
      <c r="D1388" t="inlineStr">
        <is>
          <t>SHIFT-PRE-20251126</t>
        </is>
      </c>
      <c r="E1388" t="inlineStr">
        <is>
          <t>LINE-S01</t>
        </is>
      </c>
      <c r="F1388" t="inlineStr">
        <is>
          <t>改善前</t>
        </is>
      </c>
      <c r="G1388" s="57" t="n">
        <v>45987</v>
      </c>
      <c r="H1388" t="inlineStr">
        <is>
          <t>智能终端系列</t>
        </is>
      </c>
      <c r="I1388" t="inlineStr">
        <is>
          <t>KK250</t>
        </is>
      </c>
      <c r="J1388" t="inlineStr">
        <is>
          <t>MATERIALS</t>
        </is>
      </c>
      <c r="K1388" t="inlineStr">
        <is>
          <t>Unplanned</t>
        </is>
      </c>
      <c r="L1388" t="inlineStr">
        <is>
          <t>HACKING STATION</t>
        </is>
      </c>
      <c r="M1388" t="inlineStr">
        <is>
          <t>上下料工位</t>
        </is>
      </c>
      <c r="N1388" t="inlineStr">
        <is>
          <t>MANUAL BRICK HANDLING</t>
        </is>
      </c>
      <c r="O1388" s="59" t="n">
        <v>45987.61666666667</v>
      </c>
      <c r="P1388" s="59" t="n">
        <v>45987.62055555556</v>
      </c>
      <c r="Q1388" s="60" t="n">
        <v>5.6</v>
      </c>
      <c r="R1388" s="60" t="n">
        <v>0.8575</v>
      </c>
      <c r="S1388" t="inlineStr">
        <is>
          <t>团队模拟数据（基于公开单线数据派生）</t>
        </is>
      </c>
      <c r="T1388" t="inlineStr">
        <is>
          <t>SIM-v2.2-20260807-20260804</t>
        </is>
      </c>
      <c r="U1388" t="inlineStr">
        <is>
          <t>https://zenodo.org/records/17855209</t>
        </is>
      </c>
      <c r="V1388" t="inlineStr">
        <is>
          <t>LINE-S01-PRE-20251126</t>
        </is>
      </c>
      <c r="W1388" t="inlineStr">
        <is>
          <t>已关联</t>
        </is>
      </c>
      <c r="X1388" t="inlineStr">
        <is>
          <t>按班次口径判断</t>
        </is>
      </c>
      <c r="Z1388" t="inlineStr">
        <is>
          <t>否</t>
        </is>
      </c>
    </row>
    <row r="1389">
      <c r="A1389" t="inlineStr">
        <is>
          <t>SIM-STOP-01388</t>
        </is>
      </c>
      <c r="B1389" t="inlineStr">
        <is>
          <t>STOP-PRE-00463</t>
        </is>
      </c>
      <c r="C1389" t="inlineStr">
        <is>
          <t>LINE-S02-PRE-20251126</t>
        </is>
      </c>
      <c r="D1389" t="inlineStr">
        <is>
          <t>SHIFT-PRE-20251126</t>
        </is>
      </c>
      <c r="E1389" t="inlineStr">
        <is>
          <t>LINE-S02</t>
        </is>
      </c>
      <c r="F1389" t="inlineStr">
        <is>
          <t>改善前</t>
        </is>
      </c>
      <c r="G1389" s="57" t="n">
        <v>45987</v>
      </c>
      <c r="H1389" t="inlineStr">
        <is>
          <t>视觉设备系列</t>
        </is>
      </c>
      <c r="I1389" t="inlineStr">
        <is>
          <t>KK250</t>
        </is>
      </c>
      <c r="J1389" t="inlineStr">
        <is>
          <t>MATERIALS</t>
        </is>
      </c>
      <c r="K1389" t="inlineStr">
        <is>
          <t>Unplanned</t>
        </is>
      </c>
      <c r="L1389" t="inlineStr">
        <is>
          <t>HACKING STATION</t>
        </is>
      </c>
      <c r="M1389" t="inlineStr">
        <is>
          <t>上下料工位</t>
        </is>
      </c>
      <c r="N1389" t="inlineStr">
        <is>
          <t>MANUAL BRICK HANDLING</t>
        </is>
      </c>
      <c r="O1389" s="59" t="n">
        <v>45987.63055555556</v>
      </c>
      <c r="P1389" s="59" t="n">
        <v>45987.636875</v>
      </c>
      <c r="Q1389" s="60" t="n">
        <v>9.1</v>
      </c>
      <c r="R1389" s="60" t="n">
        <v>1.395</v>
      </c>
      <c r="S1389" t="inlineStr">
        <is>
          <t>团队模拟数据（基于公开单线数据派生）</t>
        </is>
      </c>
      <c r="T1389" t="inlineStr">
        <is>
          <t>SIM-v2.2-20260807-20260804</t>
        </is>
      </c>
      <c r="U1389" t="inlineStr">
        <is>
          <t>https://zenodo.org/records/17855209</t>
        </is>
      </c>
      <c r="V1389" t="inlineStr">
        <is>
          <t>LINE-S02-PRE-20251126</t>
        </is>
      </c>
      <c r="W1389" t="inlineStr">
        <is>
          <t>已关联</t>
        </is>
      </c>
      <c r="X1389" t="inlineStr">
        <is>
          <t>按班次口径判断</t>
        </is>
      </c>
      <c r="Z1389" t="inlineStr">
        <is>
          <t>否</t>
        </is>
      </c>
    </row>
    <row r="1390">
      <c r="A1390" t="inlineStr">
        <is>
          <t>SIM-STOP-01389</t>
        </is>
      </c>
      <c r="B1390" t="inlineStr">
        <is>
          <t>STOP-PRE-00463</t>
        </is>
      </c>
      <c r="C1390" t="inlineStr">
        <is>
          <t>LINE-S03-PRE-20251126</t>
        </is>
      </c>
      <c r="D1390" t="inlineStr">
        <is>
          <t>SHIFT-PRE-20251126</t>
        </is>
      </c>
      <c r="E1390" t="inlineStr">
        <is>
          <t>LINE-S03</t>
        </is>
      </c>
      <c r="F1390" t="inlineStr">
        <is>
          <t>改善前</t>
        </is>
      </c>
      <c r="G1390" s="57" t="n">
        <v>45987</v>
      </c>
      <c r="H1390" t="inlineStr">
        <is>
          <t>音频模组系列</t>
        </is>
      </c>
      <c r="I1390" t="inlineStr">
        <is>
          <t>KK250</t>
        </is>
      </c>
      <c r="J1390" t="inlineStr">
        <is>
          <t>MATERIALS</t>
        </is>
      </c>
      <c r="K1390" t="inlineStr">
        <is>
          <t>Unplanned</t>
        </is>
      </c>
      <c r="L1390" t="inlineStr">
        <is>
          <t>HACKING STATION</t>
        </is>
      </c>
      <c r="M1390" t="inlineStr">
        <is>
          <t>上下料工位</t>
        </is>
      </c>
      <c r="N1390" t="inlineStr">
        <is>
          <t>MANUAL BRICK HANDLING</t>
        </is>
      </c>
      <c r="O1390" s="59" t="n">
        <v>45987.64444444444</v>
      </c>
      <c r="P1390" s="59" t="n">
        <v>45987.64944444445</v>
      </c>
      <c r="Q1390" s="60" t="n">
        <v>7.2</v>
      </c>
      <c r="R1390" s="60" t="n">
        <v>1.1048</v>
      </c>
      <c r="S1390" t="inlineStr">
        <is>
          <t>团队模拟数据（基于公开单线数据派生）</t>
        </is>
      </c>
      <c r="T1390" t="inlineStr">
        <is>
          <t>SIM-v2.2-20260807-20260804</t>
        </is>
      </c>
      <c r="U1390" t="inlineStr">
        <is>
          <t>https://zenodo.org/records/17855209</t>
        </is>
      </c>
      <c r="V1390" t="inlineStr">
        <is>
          <t>LINE-S03-PRE-20251126</t>
        </is>
      </c>
      <c r="W1390" t="inlineStr">
        <is>
          <t>已关联</t>
        </is>
      </c>
      <c r="X1390" t="inlineStr">
        <is>
          <t>按班次口径判断</t>
        </is>
      </c>
      <c r="Z1390" t="inlineStr">
        <is>
          <t>否</t>
        </is>
      </c>
    </row>
    <row r="1391">
      <c r="A1391" t="inlineStr">
        <is>
          <t>SIM-STOP-01390</t>
        </is>
      </c>
      <c r="B1391" t="inlineStr">
        <is>
          <t>STOP-PRE-00464</t>
        </is>
      </c>
      <c r="C1391" t="inlineStr">
        <is>
          <t>LINE-S01-PRE-20251126</t>
        </is>
      </c>
      <c r="D1391" t="inlineStr">
        <is>
          <t>SHIFT-PRE-20251126</t>
        </is>
      </c>
      <c r="E1391" t="inlineStr">
        <is>
          <t>LINE-S01</t>
        </is>
      </c>
      <c r="F1391" t="inlineStr">
        <is>
          <t>改善前</t>
        </is>
      </c>
      <c r="G1391" s="57" t="n">
        <v>45987</v>
      </c>
      <c r="H1391" t="inlineStr">
        <is>
          <t>智能终端系列</t>
        </is>
      </c>
      <c r="I1391" t="inlineStr">
        <is>
          <t>KK250</t>
        </is>
      </c>
      <c r="J1391" t="inlineStr">
        <is>
          <t>MATERIALS</t>
        </is>
      </c>
      <c r="K1391" t="inlineStr">
        <is>
          <t>Unplanned</t>
        </is>
      </c>
      <c r="L1391" t="inlineStr">
        <is>
          <t>HACKING STATION</t>
        </is>
      </c>
      <c r="M1391" t="inlineStr">
        <is>
          <t>上下料工位</t>
        </is>
      </c>
      <c r="N1391" t="inlineStr">
        <is>
          <t>MANUAL BRICK HANDLING</t>
        </is>
      </c>
      <c r="O1391" s="59" t="n">
        <v>45987.64791666667</v>
      </c>
      <c r="P1391" s="59" t="n">
        <v>45987.65118055556</v>
      </c>
      <c r="Q1391" s="60" t="n">
        <v>4.7</v>
      </c>
      <c r="R1391" s="60" t="n">
        <v>0.8918</v>
      </c>
      <c r="S1391" t="inlineStr">
        <is>
          <t>团队模拟数据（基于公开单线数据派生）</t>
        </is>
      </c>
      <c r="T1391" t="inlineStr">
        <is>
          <t>SIM-v2.2-20260807-20260804</t>
        </is>
      </c>
      <c r="U1391" t="inlineStr">
        <is>
          <t>https://zenodo.org/records/17855209</t>
        </is>
      </c>
      <c r="V1391" t="inlineStr">
        <is>
          <t>LINE-S01-PRE-20251126</t>
        </is>
      </c>
      <c r="W1391" t="inlineStr">
        <is>
          <t>已关联</t>
        </is>
      </c>
      <c r="X1391" t="inlineStr">
        <is>
          <t>按班次口径判断</t>
        </is>
      </c>
      <c r="Z1391" t="inlineStr">
        <is>
          <t>否</t>
        </is>
      </c>
    </row>
    <row r="1392">
      <c r="A1392" t="inlineStr">
        <is>
          <t>SIM-STOP-01391</t>
        </is>
      </c>
      <c r="B1392" t="inlineStr">
        <is>
          <t>STOP-PRE-00464</t>
        </is>
      </c>
      <c r="C1392" t="inlineStr">
        <is>
          <t>LINE-S02-PRE-20251126</t>
        </is>
      </c>
      <c r="D1392" t="inlineStr">
        <is>
          <t>SHIFT-PRE-20251126</t>
        </is>
      </c>
      <c r="E1392" t="inlineStr">
        <is>
          <t>LINE-S02</t>
        </is>
      </c>
      <c r="F1392" t="inlineStr">
        <is>
          <t>改善前</t>
        </is>
      </c>
      <c r="G1392" s="57" t="n">
        <v>45987</v>
      </c>
      <c r="H1392" t="inlineStr">
        <is>
          <t>视觉设备系列</t>
        </is>
      </c>
      <c r="I1392" t="inlineStr">
        <is>
          <t>KK250</t>
        </is>
      </c>
      <c r="J1392" t="inlineStr">
        <is>
          <t>MATERIALS</t>
        </is>
      </c>
      <c r="K1392" t="inlineStr">
        <is>
          <t>Unplanned</t>
        </is>
      </c>
      <c r="L1392" t="inlineStr">
        <is>
          <t>HACKING STATION</t>
        </is>
      </c>
      <c r="M1392" t="inlineStr">
        <is>
          <t>上下料工位</t>
        </is>
      </c>
      <c r="N1392" t="inlineStr">
        <is>
          <t>MANUAL BRICK HANDLING</t>
        </is>
      </c>
      <c r="O1392" s="59" t="n">
        <v>45987.66180555556</v>
      </c>
      <c r="P1392" s="59" t="n">
        <v>45987.66659722223</v>
      </c>
      <c r="Q1392" s="60" t="n">
        <v>6.9</v>
      </c>
      <c r="R1392" s="60" t="n">
        <v>1.305</v>
      </c>
      <c r="S1392" t="inlineStr">
        <is>
          <t>团队模拟数据（基于公开单线数据派生）</t>
        </is>
      </c>
      <c r="T1392" t="inlineStr">
        <is>
          <t>SIM-v2.2-20260807-20260804</t>
        </is>
      </c>
      <c r="U1392" t="inlineStr">
        <is>
          <t>https://zenodo.org/records/17855209</t>
        </is>
      </c>
      <c r="V1392" t="inlineStr">
        <is>
          <t>LINE-S02-PRE-20251126</t>
        </is>
      </c>
      <c r="W1392" t="inlineStr">
        <is>
          <t>已关联</t>
        </is>
      </c>
      <c r="X1392" t="inlineStr">
        <is>
          <t>按班次口径判断</t>
        </is>
      </c>
      <c r="Z1392" t="inlineStr">
        <is>
          <t>否</t>
        </is>
      </c>
    </row>
    <row r="1393">
      <c r="A1393" t="inlineStr">
        <is>
          <t>SIM-STOP-01392</t>
        </is>
      </c>
      <c r="B1393" t="inlineStr">
        <is>
          <t>STOP-PRE-00464</t>
        </is>
      </c>
      <c r="C1393" t="inlineStr">
        <is>
          <t>LINE-S03-PRE-20251126</t>
        </is>
      </c>
      <c r="D1393" t="inlineStr">
        <is>
          <t>SHIFT-PRE-20251126</t>
        </is>
      </c>
      <c r="E1393" t="inlineStr">
        <is>
          <t>LINE-S03</t>
        </is>
      </c>
      <c r="F1393" t="inlineStr">
        <is>
          <t>改善前</t>
        </is>
      </c>
      <c r="G1393" s="57" t="n">
        <v>45987</v>
      </c>
      <c r="H1393" t="inlineStr">
        <is>
          <t>音频模组系列</t>
        </is>
      </c>
      <c r="I1393" t="inlineStr">
        <is>
          <t>KK250</t>
        </is>
      </c>
      <c r="J1393" t="inlineStr">
        <is>
          <t>MATERIALS</t>
        </is>
      </c>
      <c r="K1393" t="inlineStr">
        <is>
          <t>Unplanned</t>
        </is>
      </c>
      <c r="L1393" t="inlineStr">
        <is>
          <t>HACKING STATION</t>
        </is>
      </c>
      <c r="M1393" t="inlineStr">
        <is>
          <t>上下料工位</t>
        </is>
      </c>
      <c r="N1393" t="inlineStr">
        <is>
          <t>MANUAL BRICK HANDLING</t>
        </is>
      </c>
      <c r="O1393" s="59" t="n">
        <v>45987.67569444444</v>
      </c>
      <c r="P1393" s="59" t="n">
        <v>45987.67993055555</v>
      </c>
      <c r="Q1393" s="60" t="n">
        <v>6.1</v>
      </c>
      <c r="R1393" s="60" t="n">
        <v>1.1482</v>
      </c>
      <c r="S1393" t="inlineStr">
        <is>
          <t>团队模拟数据（基于公开单线数据派生）</t>
        </is>
      </c>
      <c r="T1393" t="inlineStr">
        <is>
          <t>SIM-v2.2-20260807-20260804</t>
        </is>
      </c>
      <c r="U1393" t="inlineStr">
        <is>
          <t>https://zenodo.org/records/17855209</t>
        </is>
      </c>
      <c r="V1393" t="inlineStr">
        <is>
          <t>LINE-S03-PRE-20251126</t>
        </is>
      </c>
      <c r="W1393" t="inlineStr">
        <is>
          <t>已关联</t>
        </is>
      </c>
      <c r="X1393" t="inlineStr">
        <is>
          <t>按班次口径判断</t>
        </is>
      </c>
      <c r="Z1393" t="inlineStr">
        <is>
          <t>否</t>
        </is>
      </c>
    </row>
    <row r="1394">
      <c r="A1394" t="inlineStr">
        <is>
          <t>SIM-STOP-01393</t>
        </is>
      </c>
      <c r="B1394" t="inlineStr">
        <is>
          <t>STOP-PRE-00465</t>
        </is>
      </c>
      <c r="C1394" t="inlineStr">
        <is>
          <t>LINE-S01-PRE-20251126</t>
        </is>
      </c>
      <c r="D1394" t="inlineStr">
        <is>
          <t>SHIFT-PRE-20251126</t>
        </is>
      </c>
      <c r="E1394" t="inlineStr">
        <is>
          <t>LINE-S01</t>
        </is>
      </c>
      <c r="F1394" t="inlineStr">
        <is>
          <t>改善前</t>
        </is>
      </c>
      <c r="G1394" s="57" t="n">
        <v>45987</v>
      </c>
      <c r="H1394" t="inlineStr">
        <is>
          <t>智能终端系列</t>
        </is>
      </c>
      <c r="I1394" t="inlineStr">
        <is>
          <t>KK150</t>
        </is>
      </c>
      <c r="J1394" t="inlineStr">
        <is>
          <t>SETUPS-CHANGEOVERS</t>
        </is>
      </c>
      <c r="K1394" t="inlineStr">
        <is>
          <t>Planned - Included in OEE</t>
        </is>
      </c>
      <c r="L1394" t="inlineStr">
        <is>
          <t>EXTRUDER PRESS</t>
        </is>
      </c>
      <c r="M1394" t="inlineStr">
        <is>
          <t>主加工工位</t>
        </is>
      </c>
      <c r="N1394" t="inlineStr">
        <is>
          <t>MATERIAL CHANGEOVER</t>
        </is>
      </c>
      <c r="O1394" s="59" t="n">
        <v>45987.66111111111</v>
      </c>
      <c r="P1394" s="59" t="n">
        <v>45987.673125</v>
      </c>
      <c r="Q1394" s="60" t="n">
        <v>17.3</v>
      </c>
      <c r="R1394" s="60" t="n">
        <v>1.0084</v>
      </c>
      <c r="S1394" t="inlineStr">
        <is>
          <t>团队模拟数据（基于公开单线数据派生）</t>
        </is>
      </c>
      <c r="T1394" t="inlineStr">
        <is>
          <t>SIM-v2.2-20260807-20260804</t>
        </is>
      </c>
      <c r="U1394" t="inlineStr">
        <is>
          <t>https://zenodo.org/records/17855209</t>
        </is>
      </c>
      <c r="V1394" t="inlineStr">
        <is>
          <t>LINE-S01-PRE-20251126</t>
        </is>
      </c>
      <c r="W1394" t="inlineStr">
        <is>
          <t>已关联</t>
        </is>
      </c>
      <c r="X1394" t="inlineStr">
        <is>
          <t>按班次口径判断</t>
        </is>
      </c>
      <c r="Z1394" t="inlineStr">
        <is>
          <t>是</t>
        </is>
      </c>
      <c r="AA1394">
        <f>IFERROR(VLOOKUP(N1394,'18_换产标准_模拟'!$B$2:$F$4,3,FALSE),"")</f>
        <v/>
      </c>
      <c r="AB1394">
        <f>IFERROR(MAX(Q1394-AA1394,0),"")</f>
        <v/>
      </c>
      <c r="AC1394">
        <f>IFERROR(IF(AB1394=0,"达标",IF(AB1394&lt;=VLOOKUP(N1394,'18_换产标准_模拟'!$B$2:$F$4,4,FALSE)-VLOOKUP(N1394,'18_换产标准_模拟'!$B$2:$F$4,3,FALSE),"轻微超时",IF(AB1394&lt;=VLOOKUP(N1394,'18_换产标准_模拟'!$B$2:$F$4,5,FALSE)-VLOOKUP(N1394,'18_换产标准_模拟'!$B$2:$F$4,3,FALSE),"超时","严重超时"))),"")</f>
        <v/>
      </c>
      <c r="AD1394">
        <f>IFERROR(INDEX('18_换产标准_模拟'!$A$2:$A$4,MATCH(N1394,'18_换产标准_模拟'!$B$2:$B$4,0)),"")</f>
        <v/>
      </c>
      <c r="AE1394" t="inlineStr">
        <is>
          <t>团队模拟数据</t>
        </is>
      </c>
    </row>
    <row r="1395">
      <c r="A1395" t="inlineStr">
        <is>
          <t>SIM-STOP-01394</t>
        </is>
      </c>
      <c r="B1395" t="inlineStr">
        <is>
          <t>STOP-PRE-00465</t>
        </is>
      </c>
      <c r="C1395" t="inlineStr">
        <is>
          <t>LINE-S02-PRE-20251126</t>
        </is>
      </c>
      <c r="D1395" t="inlineStr">
        <is>
          <t>SHIFT-PRE-20251126</t>
        </is>
      </c>
      <c r="E1395" t="inlineStr">
        <is>
          <t>LINE-S02</t>
        </is>
      </c>
      <c r="F1395" t="inlineStr">
        <is>
          <t>改善前</t>
        </is>
      </c>
      <c r="G1395" s="57" t="n">
        <v>45987</v>
      </c>
      <c r="H1395" t="inlineStr">
        <is>
          <t>视觉设备系列</t>
        </is>
      </c>
      <c r="I1395" t="inlineStr">
        <is>
          <t>KK150</t>
        </is>
      </c>
      <c r="J1395" t="inlineStr">
        <is>
          <t>SETUPS-CHANGEOVERS</t>
        </is>
      </c>
      <c r="K1395" t="inlineStr">
        <is>
          <t>Planned - Included in OEE</t>
        </is>
      </c>
      <c r="L1395" t="inlineStr">
        <is>
          <t>EXTRUDER PRESS</t>
        </is>
      </c>
      <c r="M1395" t="inlineStr">
        <is>
          <t>主加工工位</t>
        </is>
      </c>
      <c r="N1395" t="inlineStr">
        <is>
          <t>MATERIAL CHANGEOVER</t>
        </is>
      </c>
      <c r="O1395" s="59" t="n">
        <v>45987.675</v>
      </c>
      <c r="P1395" s="59" t="n">
        <v>45987.68722222222</v>
      </c>
      <c r="Q1395" s="60" t="n">
        <v>17.6</v>
      </c>
      <c r="R1395" s="60" t="n">
        <v>1.0257</v>
      </c>
      <c r="S1395" t="inlineStr">
        <is>
          <t>团队模拟数据（基于公开单线数据派生）</t>
        </is>
      </c>
      <c r="T1395" t="inlineStr">
        <is>
          <t>SIM-v2.2-20260807-20260804</t>
        </is>
      </c>
      <c r="U1395" t="inlineStr">
        <is>
          <t>https://zenodo.org/records/17855209</t>
        </is>
      </c>
      <c r="V1395" t="inlineStr">
        <is>
          <t>LINE-S02-PRE-20251126</t>
        </is>
      </c>
      <c r="W1395" t="inlineStr">
        <is>
          <t>已关联</t>
        </is>
      </c>
      <c r="X1395" t="inlineStr">
        <is>
          <t>按班次口径判断</t>
        </is>
      </c>
      <c r="Z1395" t="inlineStr">
        <is>
          <t>是</t>
        </is>
      </c>
      <c r="AA1395">
        <f>IFERROR(VLOOKUP(N1395,'18_换产标准_模拟'!$B$2:$F$4,3,FALSE),"")</f>
        <v/>
      </c>
      <c r="AB1395">
        <f>IFERROR(MAX(Q1395-AA1395,0),"")</f>
        <v/>
      </c>
      <c r="AC1395">
        <f>IFERROR(IF(AB1395=0,"达标",IF(AB1395&lt;=VLOOKUP(N1395,'18_换产标准_模拟'!$B$2:$F$4,4,FALSE)-VLOOKUP(N1395,'18_换产标准_模拟'!$B$2:$F$4,3,FALSE),"轻微超时",IF(AB1395&lt;=VLOOKUP(N1395,'18_换产标准_模拟'!$B$2:$F$4,5,FALSE)-VLOOKUP(N1395,'18_换产标准_模拟'!$B$2:$F$4,3,FALSE),"超时","严重超时"))),"")</f>
        <v/>
      </c>
      <c r="AD1395">
        <f>IFERROR(INDEX('18_换产标准_模拟'!$A$2:$A$4,MATCH(N1395,'18_换产标准_模拟'!$B$2:$B$4,0)),"")</f>
        <v/>
      </c>
      <c r="AE1395" t="inlineStr">
        <is>
          <t>团队模拟数据</t>
        </is>
      </c>
    </row>
    <row r="1396">
      <c r="A1396" t="inlineStr">
        <is>
          <t>SIM-STOP-01395</t>
        </is>
      </c>
      <c r="B1396" t="inlineStr">
        <is>
          <t>STOP-PRE-00465</t>
        </is>
      </c>
      <c r="C1396" t="inlineStr">
        <is>
          <t>LINE-S03-PRE-20251126</t>
        </is>
      </c>
      <c r="D1396" t="inlineStr">
        <is>
          <t>SHIFT-PRE-20251126</t>
        </is>
      </c>
      <c r="E1396" t="inlineStr">
        <is>
          <t>LINE-S03</t>
        </is>
      </c>
      <c r="F1396" t="inlineStr">
        <is>
          <t>改善前</t>
        </is>
      </c>
      <c r="G1396" s="57" t="n">
        <v>45987</v>
      </c>
      <c r="H1396" t="inlineStr">
        <is>
          <t>音频模组系列</t>
        </is>
      </c>
      <c r="I1396" t="inlineStr">
        <is>
          <t>KK150</t>
        </is>
      </c>
      <c r="J1396" t="inlineStr">
        <is>
          <t>SETUPS-CHANGEOVERS</t>
        </is>
      </c>
      <c r="K1396" t="inlineStr">
        <is>
          <t>Planned - Included in OEE</t>
        </is>
      </c>
      <c r="L1396" t="inlineStr">
        <is>
          <t>EXTRUDER PRESS</t>
        </is>
      </c>
      <c r="M1396" t="inlineStr">
        <is>
          <t>主加工工位</t>
        </is>
      </c>
      <c r="N1396" t="inlineStr">
        <is>
          <t>MATERIAL CHANGEOVER</t>
        </is>
      </c>
      <c r="O1396" s="59" t="n">
        <v>45987.68888888889</v>
      </c>
      <c r="P1396" s="59" t="n">
        <v>45987.70034722222</v>
      </c>
      <c r="Q1396" s="60" t="n">
        <v>16.5</v>
      </c>
      <c r="R1396" s="60" t="n">
        <v>0.9611</v>
      </c>
      <c r="S1396" t="inlineStr">
        <is>
          <t>团队模拟数据（基于公开单线数据派生）</t>
        </is>
      </c>
      <c r="T1396" t="inlineStr">
        <is>
          <t>SIM-v2.2-20260807-20260804</t>
        </is>
      </c>
      <c r="U1396" t="inlineStr">
        <is>
          <t>https://zenodo.org/records/17855209</t>
        </is>
      </c>
      <c r="V1396" t="inlineStr">
        <is>
          <t>LINE-S03-PRE-20251126</t>
        </is>
      </c>
      <c r="W1396" t="inlineStr">
        <is>
          <t>已关联</t>
        </is>
      </c>
      <c r="X1396" t="inlineStr">
        <is>
          <t>按班次口径判断</t>
        </is>
      </c>
      <c r="Z1396" t="inlineStr">
        <is>
          <t>是</t>
        </is>
      </c>
      <c r="AA1396">
        <f>IFERROR(VLOOKUP(N1396,'18_换产标准_模拟'!$B$2:$F$4,3,FALSE),"")</f>
        <v/>
      </c>
      <c r="AB1396">
        <f>IFERROR(MAX(Q1396-AA1396,0),"")</f>
        <v/>
      </c>
      <c r="AC1396">
        <f>IFERROR(IF(AB1396=0,"达标",IF(AB1396&lt;=VLOOKUP(N1396,'18_换产标准_模拟'!$B$2:$F$4,4,FALSE)-VLOOKUP(N1396,'18_换产标准_模拟'!$B$2:$F$4,3,FALSE),"轻微超时",IF(AB1396&lt;=VLOOKUP(N1396,'18_换产标准_模拟'!$B$2:$F$4,5,FALSE)-VLOOKUP(N1396,'18_换产标准_模拟'!$B$2:$F$4,3,FALSE),"超时","严重超时"))),"")</f>
        <v/>
      </c>
      <c r="AD1396">
        <f>IFERROR(INDEX('18_换产标准_模拟'!$A$2:$A$4,MATCH(N1396,'18_换产标准_模拟'!$B$2:$B$4,0)),"")</f>
        <v/>
      </c>
      <c r="AE1396" t="inlineStr">
        <is>
          <t>团队模拟数据</t>
        </is>
      </c>
    </row>
    <row r="1397">
      <c r="A1397" t="inlineStr">
        <is>
          <t>SIM-STOP-01396</t>
        </is>
      </c>
      <c r="B1397" t="inlineStr">
        <is>
          <t>STOP-PRE-00466</t>
        </is>
      </c>
      <c r="C1397" t="inlineStr">
        <is>
          <t>LINE-S01-PRE-20251126</t>
        </is>
      </c>
      <c r="D1397" t="inlineStr">
        <is>
          <t>SHIFT-PRE-20251126</t>
        </is>
      </c>
      <c r="E1397" t="inlineStr">
        <is>
          <t>LINE-S01</t>
        </is>
      </c>
      <c r="F1397" t="inlineStr">
        <is>
          <t>改善前</t>
        </is>
      </c>
      <c r="G1397" s="57" t="n">
        <v>45987</v>
      </c>
      <c r="H1397" t="inlineStr">
        <is>
          <t>智能终端系列</t>
        </is>
      </c>
      <c r="I1397" t="inlineStr">
        <is>
          <t>KK150</t>
        </is>
      </c>
      <c r="J1397" t="inlineStr">
        <is>
          <t>OPERATIONAL</t>
        </is>
      </c>
      <c r="K1397" t="inlineStr">
        <is>
          <t>Planned - Included in OEE</t>
        </is>
      </c>
      <c r="L1397" t="inlineStr">
        <is>
          <t>EXTRUDER PRESS</t>
        </is>
      </c>
      <c r="M1397" t="inlineStr">
        <is>
          <t>主加工工位</t>
        </is>
      </c>
      <c r="N1397" t="inlineStr">
        <is>
          <t>CLEANING</t>
        </is>
      </c>
      <c r="O1397" s="59" t="n">
        <v>45987.77708333333</v>
      </c>
      <c r="P1397" s="59" t="n">
        <v>45987.84006944444</v>
      </c>
      <c r="Q1397" s="60" t="n">
        <v>90.7</v>
      </c>
      <c r="R1397" s="60" t="n">
        <v>0.9444</v>
      </c>
      <c r="S1397" t="inlineStr">
        <is>
          <t>团队模拟数据（基于公开单线数据派生）</t>
        </is>
      </c>
      <c r="T1397" t="inlineStr">
        <is>
          <t>SIM-v2.2-20260807-20260804</t>
        </is>
      </c>
      <c r="U1397" t="inlineStr">
        <is>
          <t>https://zenodo.org/records/17855209</t>
        </is>
      </c>
      <c r="V1397" t="inlineStr">
        <is>
          <t>LINE-S01-PRE-20251126</t>
        </is>
      </c>
      <c r="W1397" t="inlineStr">
        <is>
          <t>已关联</t>
        </is>
      </c>
      <c r="X1397" t="inlineStr">
        <is>
          <t>按班次口径判断</t>
        </is>
      </c>
      <c r="Z1397" t="inlineStr">
        <is>
          <t>否</t>
        </is>
      </c>
    </row>
    <row r="1398">
      <c r="A1398" t="inlineStr">
        <is>
          <t>SIM-STOP-01397</t>
        </is>
      </c>
      <c r="B1398" t="inlineStr">
        <is>
          <t>STOP-PRE-00466</t>
        </is>
      </c>
      <c r="C1398" t="inlineStr">
        <is>
          <t>LINE-S02-PRE-20251126</t>
        </is>
      </c>
      <c r="D1398" t="inlineStr">
        <is>
          <t>SHIFT-PRE-20251126</t>
        </is>
      </c>
      <c r="E1398" t="inlineStr">
        <is>
          <t>LINE-S02</t>
        </is>
      </c>
      <c r="F1398" t="inlineStr">
        <is>
          <t>改善前</t>
        </is>
      </c>
      <c r="G1398" s="57" t="n">
        <v>45987</v>
      </c>
      <c r="H1398" t="inlineStr">
        <is>
          <t>视觉设备系列</t>
        </is>
      </c>
      <c r="I1398" t="inlineStr">
        <is>
          <t>KK150</t>
        </is>
      </c>
      <c r="J1398" t="inlineStr">
        <is>
          <t>OPERATIONAL</t>
        </is>
      </c>
      <c r="K1398" t="inlineStr">
        <is>
          <t>Planned - Included in OEE</t>
        </is>
      </c>
      <c r="L1398" t="inlineStr">
        <is>
          <t>EXTRUDER PRESS</t>
        </is>
      </c>
      <c r="M1398" t="inlineStr">
        <is>
          <t>主加工工位</t>
        </is>
      </c>
      <c r="N1398" t="inlineStr">
        <is>
          <t>CLEANING</t>
        </is>
      </c>
      <c r="O1398" s="59" t="n">
        <v>45987.79097222222</v>
      </c>
      <c r="P1398" s="59" t="n">
        <v>45987.86201388889</v>
      </c>
      <c r="Q1398" s="60" t="n">
        <v>102.3</v>
      </c>
      <c r="R1398" s="60" t="n">
        <v>1.0653</v>
      </c>
      <c r="S1398" t="inlineStr">
        <is>
          <t>团队模拟数据（基于公开单线数据派生）</t>
        </is>
      </c>
      <c r="T1398" t="inlineStr">
        <is>
          <t>SIM-v2.2-20260807-20260804</t>
        </is>
      </c>
      <c r="U1398" t="inlineStr">
        <is>
          <t>https://zenodo.org/records/17855209</t>
        </is>
      </c>
      <c r="V1398" t="inlineStr">
        <is>
          <t>LINE-S02-PRE-20251126</t>
        </is>
      </c>
      <c r="W1398" t="inlineStr">
        <is>
          <t>已关联</t>
        </is>
      </c>
      <c r="X1398" t="inlineStr">
        <is>
          <t>按班次口径判断</t>
        </is>
      </c>
      <c r="Z1398" t="inlineStr">
        <is>
          <t>否</t>
        </is>
      </c>
    </row>
    <row r="1399">
      <c r="A1399" t="inlineStr">
        <is>
          <t>SIM-STOP-01398</t>
        </is>
      </c>
      <c r="B1399" t="inlineStr">
        <is>
          <t>STOP-PRE-00466</t>
        </is>
      </c>
      <c r="C1399" t="inlineStr">
        <is>
          <t>LINE-S03-PRE-20251126</t>
        </is>
      </c>
      <c r="D1399" t="inlineStr">
        <is>
          <t>SHIFT-PRE-20251126</t>
        </is>
      </c>
      <c r="E1399" t="inlineStr">
        <is>
          <t>LINE-S03</t>
        </is>
      </c>
      <c r="F1399" t="inlineStr">
        <is>
          <t>改善前</t>
        </is>
      </c>
      <c r="G1399" s="57" t="n">
        <v>45987</v>
      </c>
      <c r="H1399" t="inlineStr">
        <is>
          <t>音频模组系列</t>
        </is>
      </c>
      <c r="I1399" t="inlineStr">
        <is>
          <t>KK150</t>
        </is>
      </c>
      <c r="J1399" t="inlineStr">
        <is>
          <t>OPERATIONAL</t>
        </is>
      </c>
      <c r="K1399" t="inlineStr">
        <is>
          <t>Planned - Included in OEE</t>
        </is>
      </c>
      <c r="L1399" t="inlineStr">
        <is>
          <t>EXTRUDER PRESS</t>
        </is>
      </c>
      <c r="M1399" t="inlineStr">
        <is>
          <t>主加工工位</t>
        </is>
      </c>
      <c r="N1399" t="inlineStr">
        <is>
          <t>CLEANING</t>
        </is>
      </c>
      <c r="O1399" s="59" t="n">
        <v>45987.80486111111</v>
      </c>
      <c r="P1399" s="59" t="n">
        <v>45987.87152777778</v>
      </c>
      <c r="Q1399" s="60" t="n">
        <v>96</v>
      </c>
      <c r="R1399" s="60" t="n">
        <v>1</v>
      </c>
      <c r="S1399" t="inlineStr">
        <is>
          <t>团队模拟数据（基于公开单线数据派生）</t>
        </is>
      </c>
      <c r="T1399" t="inlineStr">
        <is>
          <t>SIM-v2.2-20260807-20260804</t>
        </is>
      </c>
      <c r="U1399" t="inlineStr">
        <is>
          <t>https://zenodo.org/records/17855209</t>
        </is>
      </c>
      <c r="V1399" t="inlineStr">
        <is>
          <t>LINE-S03-PRE-20251126</t>
        </is>
      </c>
      <c r="W1399" t="inlineStr">
        <is>
          <t>已关联</t>
        </is>
      </c>
      <c r="X1399" t="inlineStr">
        <is>
          <t>按班次口径判断</t>
        </is>
      </c>
      <c r="Z1399" t="inlineStr">
        <is>
          <t>否</t>
        </is>
      </c>
    </row>
    <row r="1400">
      <c r="A1400" t="inlineStr">
        <is>
          <t>SIM-STOP-01399</t>
        </is>
      </c>
      <c r="B1400" t="inlineStr">
        <is>
          <t>STOP-PRE-00467</t>
        </is>
      </c>
      <c r="C1400" t="inlineStr">
        <is>
          <t>LINE-S01-PRE-20251127</t>
        </is>
      </c>
      <c r="D1400" t="inlineStr">
        <is>
          <t>SHIFT-PRE-20251127</t>
        </is>
      </c>
      <c r="E1400" t="inlineStr">
        <is>
          <t>LINE-S01</t>
        </is>
      </c>
      <c r="F1400" t="inlineStr">
        <is>
          <t>改善前</t>
        </is>
      </c>
      <c r="G1400" s="57" t="n">
        <v>45988</v>
      </c>
      <c r="H1400" t="inlineStr">
        <is>
          <t>智能终端系列</t>
        </is>
      </c>
      <c r="I1400" t="inlineStr">
        <is>
          <t>9KK30</t>
        </is>
      </c>
      <c r="J1400" t="inlineStr">
        <is>
          <t>SETUPS-CHANGEOVERS</t>
        </is>
      </c>
      <c r="K1400" t="inlineStr">
        <is>
          <t>Planned - Included in OEE</t>
        </is>
      </c>
      <c r="L1400" t="inlineStr">
        <is>
          <t>EXTRUDER PRESS</t>
        </is>
      </c>
      <c r="M1400" t="inlineStr">
        <is>
          <t>主加工工位</t>
        </is>
      </c>
      <c r="N1400" t="inlineStr">
        <is>
          <t>MATERIAL CHANGEOVER</t>
        </is>
      </c>
      <c r="O1400" s="59" t="n">
        <v>45988.51805555556</v>
      </c>
      <c r="P1400" s="59" t="n">
        <v>45988.53180555555</v>
      </c>
      <c r="Q1400" s="60" t="n">
        <v>19.8</v>
      </c>
      <c r="R1400" s="60" t="n">
        <v>0.9817</v>
      </c>
      <c r="S1400" t="inlineStr">
        <is>
          <t>团队模拟数据（基于公开单线数据派生）</t>
        </is>
      </c>
      <c r="T1400" t="inlineStr">
        <is>
          <t>SIM-v2.2-20260807-20260804</t>
        </is>
      </c>
      <c r="U1400" t="inlineStr">
        <is>
          <t>https://zenodo.org/records/17855209</t>
        </is>
      </c>
      <c r="V1400" t="inlineStr">
        <is>
          <t>LINE-S01-PRE-20251127</t>
        </is>
      </c>
      <c r="W1400" t="inlineStr">
        <is>
          <t>已关联</t>
        </is>
      </c>
      <c r="X1400" t="inlineStr">
        <is>
          <t>按班次口径判断</t>
        </is>
      </c>
      <c r="Z1400" t="inlineStr">
        <is>
          <t>是</t>
        </is>
      </c>
      <c r="AA1400">
        <f>IFERROR(VLOOKUP(N1400,'18_换产标准_模拟'!$B$2:$F$4,3,FALSE),"")</f>
        <v/>
      </c>
      <c r="AB1400">
        <f>IFERROR(MAX(Q1400-AA1400,0),"")</f>
        <v/>
      </c>
      <c r="AC1400">
        <f>IFERROR(IF(AB1400=0,"达标",IF(AB1400&lt;=VLOOKUP(N1400,'18_换产标准_模拟'!$B$2:$F$4,4,FALSE)-VLOOKUP(N1400,'18_换产标准_模拟'!$B$2:$F$4,3,FALSE),"轻微超时",IF(AB1400&lt;=VLOOKUP(N1400,'18_换产标准_模拟'!$B$2:$F$4,5,FALSE)-VLOOKUP(N1400,'18_换产标准_模拟'!$B$2:$F$4,3,FALSE),"超时","严重超时"))),"")</f>
        <v/>
      </c>
      <c r="AD1400">
        <f>IFERROR(INDEX('18_换产标准_模拟'!$A$2:$A$4,MATCH(N1400,'18_换产标准_模拟'!$B$2:$B$4,0)),"")</f>
        <v/>
      </c>
      <c r="AE1400" t="inlineStr">
        <is>
          <t>团队模拟数据</t>
        </is>
      </c>
    </row>
    <row r="1401">
      <c r="A1401" t="inlineStr">
        <is>
          <t>SIM-STOP-01400</t>
        </is>
      </c>
      <c r="B1401" t="inlineStr">
        <is>
          <t>STOP-PRE-00467</t>
        </is>
      </c>
      <c r="C1401" t="inlineStr">
        <is>
          <t>LINE-S02-PRE-20251127</t>
        </is>
      </c>
      <c r="D1401" t="inlineStr">
        <is>
          <t>SHIFT-PRE-20251127</t>
        </is>
      </c>
      <c r="E1401" t="inlineStr">
        <is>
          <t>LINE-S02</t>
        </is>
      </c>
      <c r="F1401" t="inlineStr">
        <is>
          <t>改善前</t>
        </is>
      </c>
      <c r="G1401" s="57" t="n">
        <v>45988</v>
      </c>
      <c r="H1401" t="inlineStr">
        <is>
          <t>视觉设备系列</t>
        </is>
      </c>
      <c r="I1401" t="inlineStr">
        <is>
          <t>9KK30</t>
        </is>
      </c>
      <c r="J1401" t="inlineStr">
        <is>
          <t>SETUPS-CHANGEOVERS</t>
        </is>
      </c>
      <c r="K1401" t="inlineStr">
        <is>
          <t>Planned - Included in OEE</t>
        </is>
      </c>
      <c r="L1401" t="inlineStr">
        <is>
          <t>EXTRUDER PRESS</t>
        </is>
      </c>
      <c r="M1401" t="inlineStr">
        <is>
          <t>主加工工位</t>
        </is>
      </c>
      <c r="N1401" t="inlineStr">
        <is>
          <t>MATERIAL CHANGEOVER</t>
        </is>
      </c>
      <c r="O1401" s="59" t="n">
        <v>45988.53194444445</v>
      </c>
      <c r="P1401" s="59" t="n">
        <v>45988.54590277778</v>
      </c>
      <c r="Q1401" s="60" t="n">
        <v>20.1</v>
      </c>
      <c r="R1401" s="60" t="n">
        <v>0.9973</v>
      </c>
      <c r="S1401" t="inlineStr">
        <is>
          <t>团队模拟数据（基于公开单线数据派生）</t>
        </is>
      </c>
      <c r="T1401" t="inlineStr">
        <is>
          <t>SIM-v2.2-20260807-20260804</t>
        </is>
      </c>
      <c r="U1401" t="inlineStr">
        <is>
          <t>https://zenodo.org/records/17855209</t>
        </is>
      </c>
      <c r="V1401" t="inlineStr">
        <is>
          <t>LINE-S02-PRE-20251127</t>
        </is>
      </c>
      <c r="W1401" t="inlineStr">
        <is>
          <t>已关联</t>
        </is>
      </c>
      <c r="X1401" t="inlineStr">
        <is>
          <t>按班次口径判断</t>
        </is>
      </c>
      <c r="Z1401" t="inlineStr">
        <is>
          <t>是</t>
        </is>
      </c>
      <c r="AA1401">
        <f>IFERROR(VLOOKUP(N1401,'18_换产标准_模拟'!$B$2:$F$4,3,FALSE),"")</f>
        <v/>
      </c>
      <c r="AB1401">
        <f>IFERROR(MAX(Q1401-AA1401,0),"")</f>
        <v/>
      </c>
      <c r="AC1401">
        <f>IFERROR(IF(AB1401=0,"达标",IF(AB1401&lt;=VLOOKUP(N1401,'18_换产标准_模拟'!$B$2:$F$4,4,FALSE)-VLOOKUP(N1401,'18_换产标准_模拟'!$B$2:$F$4,3,FALSE),"轻微超时",IF(AB1401&lt;=VLOOKUP(N1401,'18_换产标准_模拟'!$B$2:$F$4,5,FALSE)-VLOOKUP(N1401,'18_换产标准_模拟'!$B$2:$F$4,3,FALSE),"超时","严重超时"))),"")</f>
        <v/>
      </c>
      <c r="AD1401">
        <f>IFERROR(INDEX('18_换产标准_模拟'!$A$2:$A$4,MATCH(N1401,'18_换产标准_模拟'!$B$2:$B$4,0)),"")</f>
        <v/>
      </c>
      <c r="AE1401" t="inlineStr">
        <is>
          <t>团队模拟数据</t>
        </is>
      </c>
    </row>
    <row r="1402">
      <c r="A1402" t="inlineStr">
        <is>
          <t>SIM-STOP-01401</t>
        </is>
      </c>
      <c r="B1402" t="inlineStr">
        <is>
          <t>STOP-PRE-00467</t>
        </is>
      </c>
      <c r="C1402" t="inlineStr">
        <is>
          <t>LINE-S03-PRE-20251127</t>
        </is>
      </c>
      <c r="D1402" t="inlineStr">
        <is>
          <t>SHIFT-PRE-20251127</t>
        </is>
      </c>
      <c r="E1402" t="inlineStr">
        <is>
          <t>LINE-S03</t>
        </is>
      </c>
      <c r="F1402" t="inlineStr">
        <is>
          <t>改善前</t>
        </is>
      </c>
      <c r="G1402" s="57" t="n">
        <v>45988</v>
      </c>
      <c r="H1402" t="inlineStr">
        <is>
          <t>音频模组系列</t>
        </is>
      </c>
      <c r="I1402" t="inlineStr">
        <is>
          <t>9KK30</t>
        </is>
      </c>
      <c r="J1402" t="inlineStr">
        <is>
          <t>SETUPS-CHANGEOVERS</t>
        </is>
      </c>
      <c r="K1402" t="inlineStr">
        <is>
          <t>Planned - Included in OEE</t>
        </is>
      </c>
      <c r="L1402" t="inlineStr">
        <is>
          <t>EXTRUDER PRESS</t>
        </is>
      </c>
      <c r="M1402" t="inlineStr">
        <is>
          <t>主加工工位</t>
        </is>
      </c>
      <c r="N1402" t="inlineStr">
        <is>
          <t>MATERIAL CHANGEOVER</t>
        </is>
      </c>
      <c r="O1402" s="59" t="n">
        <v>45988.54583333333</v>
      </c>
      <c r="P1402" s="59" t="n">
        <v>45988.56041666667</v>
      </c>
      <c r="Q1402" s="60" t="n">
        <v>21</v>
      </c>
      <c r="R1402" s="60" t="n">
        <v>1.0389</v>
      </c>
      <c r="S1402" t="inlineStr">
        <is>
          <t>团队模拟数据（基于公开单线数据派生）</t>
        </is>
      </c>
      <c r="T1402" t="inlineStr">
        <is>
          <t>SIM-v2.2-20260807-20260804</t>
        </is>
      </c>
      <c r="U1402" t="inlineStr">
        <is>
          <t>https://zenodo.org/records/17855209</t>
        </is>
      </c>
      <c r="V1402" t="inlineStr">
        <is>
          <t>LINE-S03-PRE-20251127</t>
        </is>
      </c>
      <c r="W1402" t="inlineStr">
        <is>
          <t>已关联</t>
        </is>
      </c>
      <c r="X1402" t="inlineStr">
        <is>
          <t>按班次口径判断</t>
        </is>
      </c>
      <c r="Z1402" t="inlineStr">
        <is>
          <t>是</t>
        </is>
      </c>
      <c r="AA1402">
        <f>IFERROR(VLOOKUP(N1402,'18_换产标准_模拟'!$B$2:$F$4,3,FALSE),"")</f>
        <v/>
      </c>
      <c r="AB1402">
        <f>IFERROR(MAX(Q1402-AA1402,0),"")</f>
        <v/>
      </c>
      <c r="AC1402">
        <f>IFERROR(IF(AB1402=0,"达标",IF(AB1402&lt;=VLOOKUP(N1402,'18_换产标准_模拟'!$B$2:$F$4,4,FALSE)-VLOOKUP(N1402,'18_换产标准_模拟'!$B$2:$F$4,3,FALSE),"轻微超时",IF(AB1402&lt;=VLOOKUP(N1402,'18_换产标准_模拟'!$B$2:$F$4,5,FALSE)-VLOOKUP(N1402,'18_换产标准_模拟'!$B$2:$F$4,3,FALSE),"超时","严重超时"))),"")</f>
        <v/>
      </c>
      <c r="AD1402">
        <f>IFERROR(INDEX('18_换产标准_模拟'!$A$2:$A$4,MATCH(N1402,'18_换产标准_模拟'!$B$2:$B$4,0)),"")</f>
        <v/>
      </c>
      <c r="AE1402" t="inlineStr">
        <is>
          <t>团队模拟数据</t>
        </is>
      </c>
    </row>
    <row r="1403">
      <c r="A1403" t="inlineStr">
        <is>
          <t>SIM-STOP-01402</t>
        </is>
      </c>
      <c r="B1403" t="inlineStr">
        <is>
          <t>STOP-PRE-00468</t>
        </is>
      </c>
      <c r="C1403" t="inlineStr">
        <is>
          <t>LINE-S01-PRE-20251127</t>
        </is>
      </c>
      <c r="D1403" t="inlineStr">
        <is>
          <t>SHIFT-PRE-20251127</t>
        </is>
      </c>
      <c r="E1403" t="inlineStr">
        <is>
          <t>LINE-S01</t>
        </is>
      </c>
      <c r="F1403" t="inlineStr">
        <is>
          <t>改善前</t>
        </is>
      </c>
      <c r="G1403" s="57" t="n">
        <v>45988</v>
      </c>
      <c r="H1403" t="inlineStr">
        <is>
          <t>智能终端系列</t>
        </is>
      </c>
      <c r="I1403" t="inlineStr">
        <is>
          <t>9KK30</t>
        </is>
      </c>
      <c r="J1403" t="inlineStr">
        <is>
          <t>FAILURE</t>
        </is>
      </c>
      <c r="K1403" t="inlineStr">
        <is>
          <t>Unplanned</t>
        </is>
      </c>
      <c r="L1403" t="inlineStr">
        <is>
          <t>CUTTER</t>
        </is>
      </c>
      <c r="M1403" t="inlineStr">
        <is>
          <t>切割/分板工位</t>
        </is>
      </c>
      <c r="N1403" t="inlineStr">
        <is>
          <t>MECHANICAL FAILURE</t>
        </is>
      </c>
      <c r="O1403" s="59" t="n">
        <v>45988.54652777778</v>
      </c>
      <c r="P1403" s="59" t="n">
        <v>45988.54930555556</v>
      </c>
      <c r="Q1403" s="60" t="n">
        <v>4</v>
      </c>
      <c r="R1403" s="60" t="n">
        <v>0.8428</v>
      </c>
      <c r="S1403" t="inlineStr">
        <is>
          <t>团队模拟数据（基于公开单线数据派生）</t>
        </is>
      </c>
      <c r="T1403" t="inlineStr">
        <is>
          <t>SIM-v2.2-20260807-20260804</t>
        </is>
      </c>
      <c r="U1403" t="inlineStr">
        <is>
          <t>https://zenodo.org/records/17855209</t>
        </is>
      </c>
      <c r="V1403" t="inlineStr">
        <is>
          <t>LINE-S01-PRE-20251127</t>
        </is>
      </c>
      <c r="W1403" t="inlineStr">
        <is>
          <t>已关联</t>
        </is>
      </c>
      <c r="X1403" t="inlineStr">
        <is>
          <t>按班次口径判断</t>
        </is>
      </c>
      <c r="Z1403" t="inlineStr">
        <is>
          <t>否</t>
        </is>
      </c>
    </row>
    <row r="1404">
      <c r="A1404" t="inlineStr">
        <is>
          <t>SIM-STOP-01403</t>
        </is>
      </c>
      <c r="B1404" t="inlineStr">
        <is>
          <t>STOP-PRE-00468</t>
        </is>
      </c>
      <c r="C1404" t="inlineStr">
        <is>
          <t>LINE-S02-PRE-20251127</t>
        </is>
      </c>
      <c r="D1404" t="inlineStr">
        <is>
          <t>SHIFT-PRE-20251127</t>
        </is>
      </c>
      <c r="E1404" t="inlineStr">
        <is>
          <t>LINE-S02</t>
        </is>
      </c>
      <c r="F1404" t="inlineStr">
        <is>
          <t>改善前</t>
        </is>
      </c>
      <c r="G1404" s="57" t="n">
        <v>45988</v>
      </c>
      <c r="H1404" t="inlineStr">
        <is>
          <t>视觉设备系列</t>
        </is>
      </c>
      <c r="I1404" t="inlineStr">
        <is>
          <t>9KK30</t>
        </is>
      </c>
      <c r="J1404" t="inlineStr">
        <is>
          <t>FAILURE</t>
        </is>
      </c>
      <c r="K1404" t="inlineStr">
        <is>
          <t>Unplanned</t>
        </is>
      </c>
      <c r="L1404" t="inlineStr">
        <is>
          <t>CUTTER</t>
        </is>
      </c>
      <c r="M1404" t="inlineStr">
        <is>
          <t>切割/分板工位</t>
        </is>
      </c>
      <c r="N1404" t="inlineStr">
        <is>
          <t>MECHANICAL FAILURE</t>
        </is>
      </c>
      <c r="O1404" s="59" t="n">
        <v>45988.56041666667</v>
      </c>
      <c r="P1404" s="59" t="n">
        <v>45988.56604166667</v>
      </c>
      <c r="Q1404" s="60" t="n">
        <v>8.1</v>
      </c>
      <c r="R1404" s="60" t="n">
        <v>1.7156</v>
      </c>
      <c r="S1404" t="inlineStr">
        <is>
          <t>团队模拟数据（基于公开单线数据派生）</t>
        </is>
      </c>
      <c r="T1404" t="inlineStr">
        <is>
          <t>SIM-v2.2-20260807-20260804</t>
        </is>
      </c>
      <c r="U1404" t="inlineStr">
        <is>
          <t>https://zenodo.org/records/17855209</t>
        </is>
      </c>
      <c r="V1404" t="inlineStr">
        <is>
          <t>LINE-S02-PRE-20251127</t>
        </is>
      </c>
      <c r="W1404" t="inlineStr">
        <is>
          <t>已关联</t>
        </is>
      </c>
      <c r="X1404" t="inlineStr">
        <is>
          <t>按班次口径判断</t>
        </is>
      </c>
      <c r="Z1404" t="inlineStr">
        <is>
          <t>否</t>
        </is>
      </c>
    </row>
    <row r="1405">
      <c r="A1405" t="inlineStr">
        <is>
          <t>SIM-STOP-01404</t>
        </is>
      </c>
      <c r="B1405" t="inlineStr">
        <is>
          <t>STOP-PRE-00468</t>
        </is>
      </c>
      <c r="C1405" t="inlineStr">
        <is>
          <t>LINE-S03-PRE-20251127</t>
        </is>
      </c>
      <c r="D1405" t="inlineStr">
        <is>
          <t>SHIFT-PRE-20251127</t>
        </is>
      </c>
      <c r="E1405" t="inlineStr">
        <is>
          <t>LINE-S03</t>
        </is>
      </c>
      <c r="F1405" t="inlineStr">
        <is>
          <t>改善前</t>
        </is>
      </c>
      <c r="G1405" s="57" t="n">
        <v>45988</v>
      </c>
      <c r="H1405" t="inlineStr">
        <is>
          <t>音频模组系列</t>
        </is>
      </c>
      <c r="I1405" t="inlineStr">
        <is>
          <t>9KK30</t>
        </is>
      </c>
      <c r="J1405" t="inlineStr">
        <is>
          <t>FAILURE</t>
        </is>
      </c>
      <c r="K1405" t="inlineStr">
        <is>
          <t>Unplanned</t>
        </is>
      </c>
      <c r="L1405" t="inlineStr">
        <is>
          <t>CUTTER</t>
        </is>
      </c>
      <c r="M1405" t="inlineStr">
        <is>
          <t>切割/分板工位</t>
        </is>
      </c>
      <c r="N1405" t="inlineStr">
        <is>
          <t>MECHANICAL FAILURE</t>
        </is>
      </c>
      <c r="O1405" s="59" t="n">
        <v>45988.57430555556</v>
      </c>
      <c r="P1405" s="59" t="n">
        <v>45988.57743055555</v>
      </c>
      <c r="Q1405" s="60" t="n">
        <v>4.5</v>
      </c>
      <c r="R1405" s="60" t="n">
        <v>0.9528</v>
      </c>
      <c r="S1405" t="inlineStr">
        <is>
          <t>团队模拟数据（基于公开单线数据派生）</t>
        </is>
      </c>
      <c r="T1405" t="inlineStr">
        <is>
          <t>SIM-v2.2-20260807-20260804</t>
        </is>
      </c>
      <c r="U1405" t="inlineStr">
        <is>
          <t>https://zenodo.org/records/17855209</t>
        </is>
      </c>
      <c r="V1405" t="inlineStr">
        <is>
          <t>LINE-S03-PRE-20251127</t>
        </is>
      </c>
      <c r="W1405" t="inlineStr">
        <is>
          <t>已关联</t>
        </is>
      </c>
      <c r="X1405" t="inlineStr">
        <is>
          <t>按班次口径判断</t>
        </is>
      </c>
      <c r="Z1405" t="inlineStr">
        <is>
          <t>否</t>
        </is>
      </c>
    </row>
    <row r="1406">
      <c r="A1406" t="inlineStr">
        <is>
          <t>SIM-STOP-01405</t>
        </is>
      </c>
      <c r="B1406" t="inlineStr">
        <is>
          <t>STOP-PRE-00469</t>
        </is>
      </c>
      <c r="C1406" t="inlineStr">
        <is>
          <t>LINE-S01-PRE-20251127</t>
        </is>
      </c>
      <c r="D1406" t="inlineStr">
        <is>
          <t>SHIFT-PRE-20251127</t>
        </is>
      </c>
      <c r="E1406" t="inlineStr">
        <is>
          <t>LINE-S01</t>
        </is>
      </c>
      <c r="F1406" t="inlineStr">
        <is>
          <t>改善前</t>
        </is>
      </c>
      <c r="G1406" s="57" t="n">
        <v>45988</v>
      </c>
      <c r="H1406" t="inlineStr">
        <is>
          <t>智能终端系列</t>
        </is>
      </c>
      <c r="I1406" t="inlineStr">
        <is>
          <t>9KK25</t>
        </is>
      </c>
      <c r="J1406" t="inlineStr">
        <is>
          <t>SETUPS-CHANGEOVERS</t>
        </is>
      </c>
      <c r="K1406" t="inlineStr">
        <is>
          <t>Planned - Included in OEE</t>
        </is>
      </c>
      <c r="L1406" t="inlineStr">
        <is>
          <t>EXTRUDER PRESS</t>
        </is>
      </c>
      <c r="M1406" t="inlineStr">
        <is>
          <t>主加工工位</t>
        </is>
      </c>
      <c r="N1406" t="inlineStr">
        <is>
          <t>MATERIAL CHANGEOVER</t>
        </is>
      </c>
      <c r="O1406" s="59" t="n">
        <v>45988.65555555555</v>
      </c>
      <c r="P1406" s="59" t="n">
        <v>45988.66645833333</v>
      </c>
      <c r="Q1406" s="60" t="n">
        <v>15.7</v>
      </c>
      <c r="R1406" s="60" t="n">
        <v>0.9550999999999999</v>
      </c>
      <c r="S1406" t="inlineStr">
        <is>
          <t>团队模拟数据（基于公开单线数据派生）</t>
        </is>
      </c>
      <c r="T1406" t="inlineStr">
        <is>
          <t>SIM-v2.2-20260807-20260804</t>
        </is>
      </c>
      <c r="U1406" t="inlineStr">
        <is>
          <t>https://zenodo.org/records/17855209</t>
        </is>
      </c>
      <c r="V1406" t="inlineStr">
        <is>
          <t>LINE-S01-PRE-20251127</t>
        </is>
      </c>
      <c r="W1406" t="inlineStr">
        <is>
          <t>已关联</t>
        </is>
      </c>
      <c r="X1406" t="inlineStr">
        <is>
          <t>按班次口径判断</t>
        </is>
      </c>
      <c r="Z1406" t="inlineStr">
        <is>
          <t>是</t>
        </is>
      </c>
      <c r="AA1406">
        <f>IFERROR(VLOOKUP(N1406,'18_换产标准_模拟'!$B$2:$F$4,3,FALSE),"")</f>
        <v/>
      </c>
      <c r="AB1406">
        <f>IFERROR(MAX(Q1406-AA1406,0),"")</f>
        <v/>
      </c>
      <c r="AC1406">
        <f>IFERROR(IF(AB1406=0,"达标",IF(AB1406&lt;=VLOOKUP(N1406,'18_换产标准_模拟'!$B$2:$F$4,4,FALSE)-VLOOKUP(N1406,'18_换产标准_模拟'!$B$2:$F$4,3,FALSE),"轻微超时",IF(AB1406&lt;=VLOOKUP(N1406,'18_换产标准_模拟'!$B$2:$F$4,5,FALSE)-VLOOKUP(N1406,'18_换产标准_模拟'!$B$2:$F$4,3,FALSE),"超时","严重超时"))),"")</f>
        <v/>
      </c>
      <c r="AD1406">
        <f>IFERROR(INDEX('18_换产标准_模拟'!$A$2:$A$4,MATCH(N1406,'18_换产标准_模拟'!$B$2:$B$4,0)),"")</f>
        <v/>
      </c>
      <c r="AE1406" t="inlineStr">
        <is>
          <t>团队模拟数据</t>
        </is>
      </c>
    </row>
    <row r="1407">
      <c r="A1407" t="inlineStr">
        <is>
          <t>SIM-STOP-01406</t>
        </is>
      </c>
      <c r="B1407" t="inlineStr">
        <is>
          <t>STOP-PRE-00469</t>
        </is>
      </c>
      <c r="C1407" t="inlineStr">
        <is>
          <t>LINE-S02-PRE-20251127</t>
        </is>
      </c>
      <c r="D1407" t="inlineStr">
        <is>
          <t>SHIFT-PRE-20251127</t>
        </is>
      </c>
      <c r="E1407" t="inlineStr">
        <is>
          <t>LINE-S02</t>
        </is>
      </c>
      <c r="F1407" t="inlineStr">
        <is>
          <t>改善前</t>
        </is>
      </c>
      <c r="G1407" s="57" t="n">
        <v>45988</v>
      </c>
      <c r="H1407" t="inlineStr">
        <is>
          <t>视觉设备系列</t>
        </is>
      </c>
      <c r="I1407" t="inlineStr">
        <is>
          <t>9KK25</t>
        </is>
      </c>
      <c r="J1407" t="inlineStr">
        <is>
          <t>SETUPS-CHANGEOVERS</t>
        </is>
      </c>
      <c r="K1407" t="inlineStr">
        <is>
          <t>Planned - Included in OEE</t>
        </is>
      </c>
      <c r="L1407" t="inlineStr">
        <is>
          <t>EXTRUDER PRESS</t>
        </is>
      </c>
      <c r="M1407" t="inlineStr">
        <is>
          <t>主加工工位</t>
        </is>
      </c>
      <c r="N1407" t="inlineStr">
        <is>
          <t>MATERIAL CHANGEOVER</t>
        </is>
      </c>
      <c r="O1407" s="59" t="n">
        <v>45988.66944444444</v>
      </c>
      <c r="P1407" s="59" t="n">
        <v>45988.68048611111</v>
      </c>
      <c r="Q1407" s="60" t="n">
        <v>15.9</v>
      </c>
      <c r="R1407" s="60" t="n">
        <v>0.969</v>
      </c>
      <c r="S1407" t="inlineStr">
        <is>
          <t>团队模拟数据（基于公开单线数据派生）</t>
        </is>
      </c>
      <c r="T1407" t="inlineStr">
        <is>
          <t>SIM-v2.2-20260807-20260804</t>
        </is>
      </c>
      <c r="U1407" t="inlineStr">
        <is>
          <t>https://zenodo.org/records/17855209</t>
        </is>
      </c>
      <c r="V1407" t="inlineStr">
        <is>
          <t>LINE-S02-PRE-20251127</t>
        </is>
      </c>
      <c r="W1407" t="inlineStr">
        <is>
          <t>已关联</t>
        </is>
      </c>
      <c r="X1407" t="inlineStr">
        <is>
          <t>按班次口径判断</t>
        </is>
      </c>
      <c r="Z1407" t="inlineStr">
        <is>
          <t>是</t>
        </is>
      </c>
      <c r="AA1407">
        <f>IFERROR(VLOOKUP(N1407,'18_换产标准_模拟'!$B$2:$F$4,3,FALSE),"")</f>
        <v/>
      </c>
      <c r="AB1407">
        <f>IFERROR(MAX(Q1407-AA1407,0),"")</f>
        <v/>
      </c>
      <c r="AC1407">
        <f>IFERROR(IF(AB1407=0,"达标",IF(AB1407&lt;=VLOOKUP(N1407,'18_换产标准_模拟'!$B$2:$F$4,4,FALSE)-VLOOKUP(N1407,'18_换产标准_模拟'!$B$2:$F$4,3,FALSE),"轻微超时",IF(AB1407&lt;=VLOOKUP(N1407,'18_换产标准_模拟'!$B$2:$F$4,5,FALSE)-VLOOKUP(N1407,'18_换产标准_模拟'!$B$2:$F$4,3,FALSE),"超时","严重超时"))),"")</f>
        <v/>
      </c>
      <c r="AD1407">
        <f>IFERROR(INDEX('18_换产标准_模拟'!$A$2:$A$4,MATCH(N1407,'18_换产标准_模拟'!$B$2:$B$4,0)),"")</f>
        <v/>
      </c>
      <c r="AE1407" t="inlineStr">
        <is>
          <t>团队模拟数据</t>
        </is>
      </c>
    </row>
    <row r="1408">
      <c r="A1408" t="inlineStr">
        <is>
          <t>SIM-STOP-01407</t>
        </is>
      </c>
      <c r="B1408" t="inlineStr">
        <is>
          <t>STOP-PRE-00469</t>
        </is>
      </c>
      <c r="C1408" t="inlineStr">
        <is>
          <t>LINE-S03-PRE-20251127</t>
        </is>
      </c>
      <c r="D1408" t="inlineStr">
        <is>
          <t>SHIFT-PRE-20251127</t>
        </is>
      </c>
      <c r="E1408" t="inlineStr">
        <is>
          <t>LINE-S03</t>
        </is>
      </c>
      <c r="F1408" t="inlineStr">
        <is>
          <t>改善前</t>
        </is>
      </c>
      <c r="G1408" s="57" t="n">
        <v>45988</v>
      </c>
      <c r="H1408" t="inlineStr">
        <is>
          <t>音频模组系列</t>
        </is>
      </c>
      <c r="I1408" t="inlineStr">
        <is>
          <t>9KK25</t>
        </is>
      </c>
      <c r="J1408" t="inlineStr">
        <is>
          <t>SETUPS-CHANGEOVERS</t>
        </is>
      </c>
      <c r="K1408" t="inlineStr">
        <is>
          <t>Planned - Included in OEE</t>
        </is>
      </c>
      <c r="L1408" t="inlineStr">
        <is>
          <t>EXTRUDER PRESS</t>
        </is>
      </c>
      <c r="M1408" t="inlineStr">
        <is>
          <t>主加工工位</t>
        </is>
      </c>
      <c r="N1408" t="inlineStr">
        <is>
          <t>MATERIAL CHANGEOVER</t>
        </is>
      </c>
      <c r="O1408" s="59" t="n">
        <v>45988.68333333333</v>
      </c>
      <c r="P1408" s="59" t="n">
        <v>45988.69486111111</v>
      </c>
      <c r="Q1408" s="60" t="n">
        <v>16.6</v>
      </c>
      <c r="R1408" s="60" t="n">
        <v>1.0111</v>
      </c>
      <c r="S1408" t="inlineStr">
        <is>
          <t>团队模拟数据（基于公开单线数据派生）</t>
        </is>
      </c>
      <c r="T1408" t="inlineStr">
        <is>
          <t>SIM-v2.2-20260807-20260804</t>
        </is>
      </c>
      <c r="U1408" t="inlineStr">
        <is>
          <t>https://zenodo.org/records/17855209</t>
        </is>
      </c>
      <c r="V1408" t="inlineStr">
        <is>
          <t>LINE-S03-PRE-20251127</t>
        </is>
      </c>
      <c r="W1408" t="inlineStr">
        <is>
          <t>已关联</t>
        </is>
      </c>
      <c r="X1408" t="inlineStr">
        <is>
          <t>按班次口径判断</t>
        </is>
      </c>
      <c r="Z1408" t="inlineStr">
        <is>
          <t>是</t>
        </is>
      </c>
      <c r="AA1408">
        <f>IFERROR(VLOOKUP(N1408,'18_换产标准_模拟'!$B$2:$F$4,3,FALSE),"")</f>
        <v/>
      </c>
      <c r="AB1408">
        <f>IFERROR(MAX(Q1408-AA1408,0),"")</f>
        <v/>
      </c>
      <c r="AC1408">
        <f>IFERROR(IF(AB1408=0,"达标",IF(AB1408&lt;=VLOOKUP(N1408,'18_换产标准_模拟'!$B$2:$F$4,4,FALSE)-VLOOKUP(N1408,'18_换产标准_模拟'!$B$2:$F$4,3,FALSE),"轻微超时",IF(AB1408&lt;=VLOOKUP(N1408,'18_换产标准_模拟'!$B$2:$F$4,5,FALSE)-VLOOKUP(N1408,'18_换产标准_模拟'!$B$2:$F$4,3,FALSE),"超时","严重超时"))),"")</f>
        <v/>
      </c>
      <c r="AD1408">
        <f>IFERROR(INDEX('18_换产标准_模拟'!$A$2:$A$4,MATCH(N1408,'18_换产标准_模拟'!$B$2:$B$4,0)),"")</f>
        <v/>
      </c>
      <c r="AE1408" t="inlineStr">
        <is>
          <t>团队模拟数据</t>
        </is>
      </c>
    </row>
    <row r="1409">
      <c r="A1409" t="inlineStr">
        <is>
          <t>SIM-STOP-01408</t>
        </is>
      </c>
      <c r="B1409" t="inlineStr">
        <is>
          <t>STOP-PRE-00470</t>
        </is>
      </c>
      <c r="C1409" t="inlineStr">
        <is>
          <t>LINE-S01-PRE-20251127</t>
        </is>
      </c>
      <c r="D1409" t="inlineStr">
        <is>
          <t>SHIFT-PRE-20251127</t>
        </is>
      </c>
      <c r="E1409" t="inlineStr">
        <is>
          <t>LINE-S01</t>
        </is>
      </c>
      <c r="F1409" t="inlineStr">
        <is>
          <t>改善前</t>
        </is>
      </c>
      <c r="G1409" s="57" t="n">
        <v>45988</v>
      </c>
      <c r="H1409" t="inlineStr">
        <is>
          <t>智能终端系列</t>
        </is>
      </c>
      <c r="I1409" t="inlineStr">
        <is>
          <t>9KK25</t>
        </is>
      </c>
      <c r="J1409" t="inlineStr">
        <is>
          <t>OPERATIONAL</t>
        </is>
      </c>
      <c r="K1409" t="inlineStr">
        <is>
          <t>Planned - Included in OEE</t>
        </is>
      </c>
      <c r="L1409" t="inlineStr">
        <is>
          <t>EXTRUDER PRESS</t>
        </is>
      </c>
      <c r="M1409" t="inlineStr">
        <is>
          <t>主加工工位</t>
        </is>
      </c>
      <c r="N1409" t="inlineStr">
        <is>
          <t>QUALITY CONTROL</t>
        </is>
      </c>
      <c r="O1409" s="59" t="n">
        <v>45988.66944444444</v>
      </c>
      <c r="P1409" s="59" t="n">
        <v>45988.67159722222</v>
      </c>
      <c r="Q1409" s="60" t="n">
        <v>3.1</v>
      </c>
      <c r="R1409" s="60" t="n">
        <v>0.9923999999999999</v>
      </c>
      <c r="S1409" t="inlineStr">
        <is>
          <t>团队模拟数据（基于公开单线数据派生）</t>
        </is>
      </c>
      <c r="T1409" t="inlineStr">
        <is>
          <t>SIM-v2.2-20260807-20260804</t>
        </is>
      </c>
      <c r="U1409" t="inlineStr">
        <is>
          <t>https://zenodo.org/records/17855209</t>
        </is>
      </c>
      <c r="V1409" t="inlineStr">
        <is>
          <t>LINE-S01-PRE-20251127</t>
        </is>
      </c>
      <c r="W1409" t="inlineStr">
        <is>
          <t>已关联</t>
        </is>
      </c>
      <c r="X1409" t="inlineStr">
        <is>
          <t>按班次口径判断</t>
        </is>
      </c>
      <c r="Z1409" t="inlineStr">
        <is>
          <t>否</t>
        </is>
      </c>
    </row>
    <row r="1410">
      <c r="A1410" t="inlineStr">
        <is>
          <t>SIM-STOP-01409</t>
        </is>
      </c>
      <c r="B1410" t="inlineStr">
        <is>
          <t>STOP-PRE-00470</t>
        </is>
      </c>
      <c r="C1410" t="inlineStr">
        <is>
          <t>LINE-S02-PRE-20251127</t>
        </is>
      </c>
      <c r="D1410" t="inlineStr">
        <is>
          <t>SHIFT-PRE-20251127</t>
        </is>
      </c>
      <c r="E1410" t="inlineStr">
        <is>
          <t>LINE-S02</t>
        </is>
      </c>
      <c r="F1410" t="inlineStr">
        <is>
          <t>改善前</t>
        </is>
      </c>
      <c r="G1410" s="57" t="n">
        <v>45988</v>
      </c>
      <c r="H1410" t="inlineStr">
        <is>
          <t>视觉设备系列</t>
        </is>
      </c>
      <c r="I1410" t="inlineStr">
        <is>
          <t>9KK25</t>
        </is>
      </c>
      <c r="J1410" t="inlineStr">
        <is>
          <t>OPERATIONAL</t>
        </is>
      </c>
      <c r="K1410" t="inlineStr">
        <is>
          <t>Planned - Included in OEE</t>
        </is>
      </c>
      <c r="L1410" t="inlineStr">
        <is>
          <t>EXTRUDER PRESS</t>
        </is>
      </c>
      <c r="M1410" t="inlineStr">
        <is>
          <t>主加工工位</t>
        </is>
      </c>
      <c r="N1410" t="inlineStr">
        <is>
          <t>QUALITY CONTROL</t>
        </is>
      </c>
      <c r="O1410" s="59" t="n">
        <v>45988.68333333333</v>
      </c>
      <c r="P1410" s="59" t="n">
        <v>45988.68548611111</v>
      </c>
      <c r="Q1410" s="60" t="n">
        <v>3.1</v>
      </c>
      <c r="R1410" s="60" t="n">
        <v>1.0087</v>
      </c>
      <c r="S1410" t="inlineStr">
        <is>
          <t>团队模拟数据（基于公开单线数据派生）</t>
        </is>
      </c>
      <c r="T1410" t="inlineStr">
        <is>
          <t>SIM-v2.2-20260807-20260804</t>
        </is>
      </c>
      <c r="U1410" t="inlineStr">
        <is>
          <t>https://zenodo.org/records/17855209</t>
        </is>
      </c>
      <c r="V1410" t="inlineStr">
        <is>
          <t>LINE-S02-PRE-20251127</t>
        </is>
      </c>
      <c r="W1410" t="inlineStr">
        <is>
          <t>已关联</t>
        </is>
      </c>
      <c r="X1410" t="inlineStr">
        <is>
          <t>按班次口径判断</t>
        </is>
      </c>
      <c r="Z1410" t="inlineStr">
        <is>
          <t>否</t>
        </is>
      </c>
    </row>
    <row r="1411">
      <c r="A1411" t="inlineStr">
        <is>
          <t>SIM-STOP-01410</t>
        </is>
      </c>
      <c r="B1411" t="inlineStr">
        <is>
          <t>STOP-PRE-00470</t>
        </is>
      </c>
      <c r="C1411" t="inlineStr">
        <is>
          <t>LINE-S03-PRE-20251127</t>
        </is>
      </c>
      <c r="D1411" t="inlineStr">
        <is>
          <t>SHIFT-PRE-20251127</t>
        </is>
      </c>
      <c r="E1411" t="inlineStr">
        <is>
          <t>LINE-S03</t>
        </is>
      </c>
      <c r="F1411" t="inlineStr">
        <is>
          <t>改善前</t>
        </is>
      </c>
      <c r="G1411" s="57" t="n">
        <v>45988</v>
      </c>
      <c r="H1411" t="inlineStr">
        <is>
          <t>音频模组系列</t>
        </is>
      </c>
      <c r="I1411" t="inlineStr">
        <is>
          <t>9KK25</t>
        </is>
      </c>
      <c r="J1411" t="inlineStr">
        <is>
          <t>OPERATIONAL</t>
        </is>
      </c>
      <c r="K1411" t="inlineStr">
        <is>
          <t>Planned - Included in OEE</t>
        </is>
      </c>
      <c r="L1411" t="inlineStr">
        <is>
          <t>EXTRUDER PRESS</t>
        </is>
      </c>
      <c r="M1411" t="inlineStr">
        <is>
          <t>主加工工位</t>
        </is>
      </c>
      <c r="N1411" t="inlineStr">
        <is>
          <t>QUALITY CONTROL</t>
        </is>
      </c>
      <c r="O1411" s="59" t="n">
        <v>45988.69722222222</v>
      </c>
      <c r="P1411" s="59" t="n">
        <v>45988.69951388889</v>
      </c>
      <c r="Q1411" s="60" t="n">
        <v>3.3</v>
      </c>
      <c r="R1411" s="60" t="n">
        <v>1.05</v>
      </c>
      <c r="S1411" t="inlineStr">
        <is>
          <t>团队模拟数据（基于公开单线数据派生）</t>
        </is>
      </c>
      <c r="T1411" t="inlineStr">
        <is>
          <t>SIM-v2.2-20260807-20260804</t>
        </is>
      </c>
      <c r="U1411" t="inlineStr">
        <is>
          <t>https://zenodo.org/records/17855209</t>
        </is>
      </c>
      <c r="V1411" t="inlineStr">
        <is>
          <t>LINE-S03-PRE-20251127</t>
        </is>
      </c>
      <c r="W1411" t="inlineStr">
        <is>
          <t>已关联</t>
        </is>
      </c>
      <c r="X1411" t="inlineStr">
        <is>
          <t>按班次口径判断</t>
        </is>
      </c>
      <c r="Z1411" t="inlineStr">
        <is>
          <t>否</t>
        </is>
      </c>
    </row>
    <row r="1412">
      <c r="A1412" t="inlineStr">
        <is>
          <t>SIM-STOP-01411</t>
        </is>
      </c>
      <c r="B1412" t="inlineStr">
        <is>
          <t>STOP-PRE-00471</t>
        </is>
      </c>
      <c r="C1412" t="inlineStr">
        <is>
          <t>LINE-S01-PRE-20251127</t>
        </is>
      </c>
      <c r="D1412" t="inlineStr">
        <is>
          <t>SHIFT-PRE-20251127</t>
        </is>
      </c>
      <c r="E1412" t="inlineStr">
        <is>
          <t>LINE-S01</t>
        </is>
      </c>
      <c r="F1412" t="inlineStr">
        <is>
          <t>改善前</t>
        </is>
      </c>
      <c r="G1412" s="57" t="n">
        <v>45988</v>
      </c>
      <c r="H1412" t="inlineStr">
        <is>
          <t>智能终端系列</t>
        </is>
      </c>
      <c r="I1412" t="inlineStr">
        <is>
          <t>9KK25</t>
        </is>
      </c>
      <c r="J1412" t="inlineStr">
        <is>
          <t>SETUPS-CHANGEOVERS</t>
        </is>
      </c>
      <c r="K1412" t="inlineStr">
        <is>
          <t>Unplanned</t>
        </is>
      </c>
      <c r="L1412" t="inlineStr">
        <is>
          <t>EXTRUDER PRESS</t>
        </is>
      </c>
      <c r="M1412" t="inlineStr">
        <is>
          <t>主加工工位</t>
        </is>
      </c>
      <c r="N1412" t="inlineStr">
        <is>
          <t>OTHER CALIBRATION</t>
        </is>
      </c>
      <c r="O1412" s="59" t="n">
        <v>45988.68402777778</v>
      </c>
      <c r="P1412" s="59" t="n">
        <v>45988.69368055555</v>
      </c>
      <c r="Q1412" s="60" t="n">
        <v>13.9</v>
      </c>
      <c r="R1412" s="60" t="n">
        <v>0.8526</v>
      </c>
      <c r="S1412" t="inlineStr">
        <is>
          <t>团队模拟数据（基于公开单线数据派生）</t>
        </is>
      </c>
      <c r="T1412" t="inlineStr">
        <is>
          <t>SIM-v2.2-20260807-20260804</t>
        </is>
      </c>
      <c r="U1412" t="inlineStr">
        <is>
          <t>https://zenodo.org/records/17855209</t>
        </is>
      </c>
      <c r="V1412" t="inlineStr">
        <is>
          <t>LINE-S01-PRE-20251127</t>
        </is>
      </c>
      <c r="W1412" t="inlineStr">
        <is>
          <t>已关联</t>
        </is>
      </c>
      <c r="X1412" t="inlineStr">
        <is>
          <t>按班次口径判断</t>
        </is>
      </c>
      <c r="Z1412" t="inlineStr">
        <is>
          <t>是</t>
        </is>
      </c>
      <c r="AA1412">
        <f>IFERROR(VLOOKUP(N1412,'18_换产标准_模拟'!$B$2:$F$4,3,FALSE),"")</f>
        <v/>
      </c>
      <c r="AB1412">
        <f>IFERROR(MAX(Q1412-AA1412,0),"")</f>
        <v/>
      </c>
      <c r="AC1412">
        <f>IFERROR(IF(AB1412=0,"达标",IF(AB1412&lt;=VLOOKUP(N1412,'18_换产标准_模拟'!$B$2:$F$4,4,FALSE)-VLOOKUP(N1412,'18_换产标准_模拟'!$B$2:$F$4,3,FALSE),"轻微超时",IF(AB1412&lt;=VLOOKUP(N1412,'18_换产标准_模拟'!$B$2:$F$4,5,FALSE)-VLOOKUP(N1412,'18_换产标准_模拟'!$B$2:$F$4,3,FALSE),"超时","严重超时"))),"")</f>
        <v/>
      </c>
      <c r="AD1412">
        <f>IFERROR(INDEX('18_换产标准_模拟'!$A$2:$A$4,MATCH(N1412,'18_换产标准_模拟'!$B$2:$B$4,0)),"")</f>
        <v/>
      </c>
      <c r="AE1412" t="inlineStr">
        <is>
          <t>团队模拟数据</t>
        </is>
      </c>
    </row>
    <row r="1413">
      <c r="A1413" t="inlineStr">
        <is>
          <t>SIM-STOP-01412</t>
        </is>
      </c>
      <c r="B1413" t="inlineStr">
        <is>
          <t>STOP-PRE-00471</t>
        </is>
      </c>
      <c r="C1413" t="inlineStr">
        <is>
          <t>LINE-S02-PRE-20251127</t>
        </is>
      </c>
      <c r="D1413" t="inlineStr">
        <is>
          <t>SHIFT-PRE-20251127</t>
        </is>
      </c>
      <c r="E1413" t="inlineStr">
        <is>
          <t>LINE-S02</t>
        </is>
      </c>
      <c r="F1413" t="inlineStr">
        <is>
          <t>改善前</t>
        </is>
      </c>
      <c r="G1413" s="57" t="n">
        <v>45988</v>
      </c>
      <c r="H1413" t="inlineStr">
        <is>
          <t>视觉设备系列</t>
        </is>
      </c>
      <c r="I1413" t="inlineStr">
        <is>
          <t>9KK25</t>
        </is>
      </c>
      <c r="J1413" t="inlineStr">
        <is>
          <t>SETUPS-CHANGEOVERS</t>
        </is>
      </c>
      <c r="K1413" t="inlineStr">
        <is>
          <t>Unplanned</t>
        </is>
      </c>
      <c r="L1413" t="inlineStr">
        <is>
          <t>EXTRUDER PRESS</t>
        </is>
      </c>
      <c r="M1413" t="inlineStr">
        <is>
          <t>主加工工位</t>
        </is>
      </c>
      <c r="N1413" t="inlineStr">
        <is>
          <t>OTHER CALIBRATION</t>
        </is>
      </c>
      <c r="O1413" s="59" t="n">
        <v>45988.69791666666</v>
      </c>
      <c r="P1413" s="59" t="n">
        <v>45988.71756944444</v>
      </c>
      <c r="Q1413" s="60" t="n">
        <v>28.3</v>
      </c>
      <c r="R1413" s="60" t="n">
        <v>1.7344</v>
      </c>
      <c r="S1413" t="inlineStr">
        <is>
          <t>团队模拟数据（基于公开单线数据派生）</t>
        </is>
      </c>
      <c r="T1413" t="inlineStr">
        <is>
          <t>SIM-v2.2-20260807-20260804</t>
        </is>
      </c>
      <c r="U1413" t="inlineStr">
        <is>
          <t>https://zenodo.org/records/17855209</t>
        </is>
      </c>
      <c r="V1413" t="inlineStr">
        <is>
          <t>LINE-S02-PRE-20251127</t>
        </is>
      </c>
      <c r="W1413" t="inlineStr">
        <is>
          <t>已关联</t>
        </is>
      </c>
      <c r="X1413" t="inlineStr">
        <is>
          <t>按班次口径判断</t>
        </is>
      </c>
      <c r="Z1413" t="inlineStr">
        <is>
          <t>是</t>
        </is>
      </c>
      <c r="AA1413">
        <f>IFERROR(VLOOKUP(N1413,'18_换产标准_模拟'!$B$2:$F$4,3,FALSE),"")</f>
        <v/>
      </c>
      <c r="AB1413">
        <f>IFERROR(MAX(Q1413-AA1413,0),"")</f>
        <v/>
      </c>
      <c r="AC1413">
        <f>IFERROR(IF(AB1413=0,"达标",IF(AB1413&lt;=VLOOKUP(N1413,'18_换产标准_模拟'!$B$2:$F$4,4,FALSE)-VLOOKUP(N1413,'18_换产标准_模拟'!$B$2:$F$4,3,FALSE),"轻微超时",IF(AB1413&lt;=VLOOKUP(N1413,'18_换产标准_模拟'!$B$2:$F$4,5,FALSE)-VLOOKUP(N1413,'18_换产标准_模拟'!$B$2:$F$4,3,FALSE),"超时","严重超时"))),"")</f>
        <v/>
      </c>
      <c r="AD1413">
        <f>IFERROR(INDEX('18_换产标准_模拟'!$A$2:$A$4,MATCH(N1413,'18_换产标准_模拟'!$B$2:$B$4,0)),"")</f>
        <v/>
      </c>
      <c r="AE1413" t="inlineStr">
        <is>
          <t>团队模拟数据</t>
        </is>
      </c>
    </row>
    <row r="1414">
      <c r="A1414" t="inlineStr">
        <is>
          <t>SIM-STOP-01413</t>
        </is>
      </c>
      <c r="B1414" t="inlineStr">
        <is>
          <t>STOP-PRE-00471</t>
        </is>
      </c>
      <c r="C1414" t="inlineStr">
        <is>
          <t>LINE-S03-PRE-20251127</t>
        </is>
      </c>
      <c r="D1414" t="inlineStr">
        <is>
          <t>SHIFT-PRE-20251127</t>
        </is>
      </c>
      <c r="E1414" t="inlineStr">
        <is>
          <t>LINE-S03</t>
        </is>
      </c>
      <c r="F1414" t="inlineStr">
        <is>
          <t>改善前</t>
        </is>
      </c>
      <c r="G1414" s="57" t="n">
        <v>45988</v>
      </c>
      <c r="H1414" t="inlineStr">
        <is>
          <t>音频模组系列</t>
        </is>
      </c>
      <c r="I1414" t="inlineStr">
        <is>
          <t>9KK25</t>
        </is>
      </c>
      <c r="J1414" t="inlineStr">
        <is>
          <t>SETUPS-CHANGEOVERS</t>
        </is>
      </c>
      <c r="K1414" t="inlineStr">
        <is>
          <t>Unplanned</t>
        </is>
      </c>
      <c r="L1414" t="inlineStr">
        <is>
          <t>EXTRUDER PRESS</t>
        </is>
      </c>
      <c r="M1414" t="inlineStr">
        <is>
          <t>主加工工位</t>
        </is>
      </c>
      <c r="N1414" t="inlineStr">
        <is>
          <t>OTHER CALIBRATION</t>
        </is>
      </c>
      <c r="O1414" s="59" t="n">
        <v>45988.71180555555</v>
      </c>
      <c r="P1414" s="59" t="n">
        <v>45988.72270833333</v>
      </c>
      <c r="Q1414" s="60" t="n">
        <v>15.7</v>
      </c>
      <c r="R1414" s="60" t="n">
        <v>0.9637</v>
      </c>
      <c r="S1414" t="inlineStr">
        <is>
          <t>团队模拟数据（基于公开单线数据派生）</t>
        </is>
      </c>
      <c r="T1414" t="inlineStr">
        <is>
          <t>SIM-v2.2-20260807-20260804</t>
        </is>
      </c>
      <c r="U1414" t="inlineStr">
        <is>
          <t>https://zenodo.org/records/17855209</t>
        </is>
      </c>
      <c r="V1414" t="inlineStr">
        <is>
          <t>LINE-S03-PRE-20251127</t>
        </is>
      </c>
      <c r="W1414" t="inlineStr">
        <is>
          <t>已关联</t>
        </is>
      </c>
      <c r="X1414" t="inlineStr">
        <is>
          <t>按班次口径判断</t>
        </is>
      </c>
      <c r="Z1414" t="inlineStr">
        <is>
          <t>是</t>
        </is>
      </c>
      <c r="AA1414">
        <f>IFERROR(VLOOKUP(N1414,'18_换产标准_模拟'!$B$2:$F$4,3,FALSE),"")</f>
        <v/>
      </c>
      <c r="AB1414">
        <f>IFERROR(MAX(Q1414-AA1414,0),"")</f>
        <v/>
      </c>
      <c r="AC1414">
        <f>IFERROR(IF(AB1414=0,"达标",IF(AB1414&lt;=VLOOKUP(N1414,'18_换产标准_模拟'!$B$2:$F$4,4,FALSE)-VLOOKUP(N1414,'18_换产标准_模拟'!$B$2:$F$4,3,FALSE),"轻微超时",IF(AB1414&lt;=VLOOKUP(N1414,'18_换产标准_模拟'!$B$2:$F$4,5,FALSE)-VLOOKUP(N1414,'18_换产标准_模拟'!$B$2:$F$4,3,FALSE),"超时","严重超时"))),"")</f>
        <v/>
      </c>
      <c r="AD1414">
        <f>IFERROR(INDEX('18_换产标准_模拟'!$A$2:$A$4,MATCH(N1414,'18_换产标准_模拟'!$B$2:$B$4,0)),"")</f>
        <v/>
      </c>
      <c r="AE1414" t="inlineStr">
        <is>
          <t>团队模拟数据</t>
        </is>
      </c>
    </row>
    <row r="1415">
      <c r="A1415" t="inlineStr">
        <is>
          <t>SIM-STOP-01414</t>
        </is>
      </c>
      <c r="B1415" t="inlineStr">
        <is>
          <t>STOP-PRE-00472</t>
        </is>
      </c>
      <c r="C1415" t="inlineStr">
        <is>
          <t>LINE-S01-PRE-20251127</t>
        </is>
      </c>
      <c r="D1415" t="inlineStr">
        <is>
          <t>SHIFT-PRE-20251127</t>
        </is>
      </c>
      <c r="E1415" t="inlineStr">
        <is>
          <t>LINE-S01</t>
        </is>
      </c>
      <c r="F1415" t="inlineStr">
        <is>
          <t>改善前</t>
        </is>
      </c>
      <c r="G1415" s="57" t="n">
        <v>45988</v>
      </c>
      <c r="H1415" t="inlineStr">
        <is>
          <t>智能终端系列</t>
        </is>
      </c>
      <c r="I1415" t="inlineStr">
        <is>
          <t>9KK25</t>
        </is>
      </c>
      <c r="J1415" t="inlineStr">
        <is>
          <t>FAILURE</t>
        </is>
      </c>
      <c r="K1415" t="inlineStr">
        <is>
          <t>Unplanned</t>
        </is>
      </c>
      <c r="L1415" t="inlineStr">
        <is>
          <t>DRYER</t>
        </is>
      </c>
      <c r="M1415" t="inlineStr">
        <is>
          <t>烘干/固化工位</t>
        </is>
      </c>
      <c r="N1415" t="inlineStr">
        <is>
          <t>AUTOMATION FAILURE</t>
        </is>
      </c>
      <c r="O1415" s="59" t="n">
        <v>45988.7375</v>
      </c>
      <c r="P1415" s="59" t="n">
        <v>45988.74340277778</v>
      </c>
      <c r="Q1415" s="60" t="n">
        <v>8.5</v>
      </c>
      <c r="R1415" s="60" t="n">
        <v>0.8869</v>
      </c>
      <c r="S1415" t="inlineStr">
        <is>
          <t>团队模拟数据（基于公开单线数据派生）</t>
        </is>
      </c>
      <c r="T1415" t="inlineStr">
        <is>
          <t>SIM-v2.2-20260807-20260804</t>
        </is>
      </c>
      <c r="U1415" t="inlineStr">
        <is>
          <t>https://zenodo.org/records/17855209</t>
        </is>
      </c>
      <c r="V1415" t="inlineStr">
        <is>
          <t>LINE-S01-PRE-20251127</t>
        </is>
      </c>
      <c r="W1415" t="inlineStr">
        <is>
          <t>已关联</t>
        </is>
      </c>
      <c r="X1415" t="inlineStr">
        <is>
          <t>按班次口径判断</t>
        </is>
      </c>
      <c r="Z1415" t="inlineStr">
        <is>
          <t>否</t>
        </is>
      </c>
    </row>
    <row r="1416">
      <c r="A1416" t="inlineStr">
        <is>
          <t>SIM-STOP-01415</t>
        </is>
      </c>
      <c r="B1416" t="inlineStr">
        <is>
          <t>STOP-PRE-00472</t>
        </is>
      </c>
      <c r="C1416" t="inlineStr">
        <is>
          <t>LINE-S02-PRE-20251127</t>
        </is>
      </c>
      <c r="D1416" t="inlineStr">
        <is>
          <t>SHIFT-PRE-20251127</t>
        </is>
      </c>
      <c r="E1416" t="inlineStr">
        <is>
          <t>LINE-S02</t>
        </is>
      </c>
      <c r="F1416" t="inlineStr">
        <is>
          <t>改善前</t>
        </is>
      </c>
      <c r="G1416" s="57" t="n">
        <v>45988</v>
      </c>
      <c r="H1416" t="inlineStr">
        <is>
          <t>视觉设备系列</t>
        </is>
      </c>
      <c r="I1416" t="inlineStr">
        <is>
          <t>9KK25</t>
        </is>
      </c>
      <c r="J1416" t="inlineStr">
        <is>
          <t>FAILURE</t>
        </is>
      </c>
      <c r="K1416" t="inlineStr">
        <is>
          <t>Unplanned</t>
        </is>
      </c>
      <c r="L1416" t="inlineStr">
        <is>
          <t>DRYER</t>
        </is>
      </c>
      <c r="M1416" t="inlineStr">
        <is>
          <t>烘干/固化工位</t>
        </is>
      </c>
      <c r="N1416" t="inlineStr">
        <is>
          <t>AUTOMATION FAILURE</t>
        </is>
      </c>
      <c r="O1416" s="59" t="n">
        <v>45988.75138888889</v>
      </c>
      <c r="P1416" s="59" t="n">
        <v>45988.76006944444</v>
      </c>
      <c r="Q1416" s="60" t="n">
        <v>12.5</v>
      </c>
      <c r="R1416" s="60" t="n">
        <v>1.2975</v>
      </c>
      <c r="S1416" t="inlineStr">
        <is>
          <t>团队模拟数据（基于公开单线数据派生）</t>
        </is>
      </c>
      <c r="T1416" t="inlineStr">
        <is>
          <t>SIM-v2.2-20260807-20260804</t>
        </is>
      </c>
      <c r="U1416" t="inlineStr">
        <is>
          <t>https://zenodo.org/records/17855209</t>
        </is>
      </c>
      <c r="V1416" t="inlineStr">
        <is>
          <t>LINE-S02-PRE-20251127</t>
        </is>
      </c>
      <c r="W1416" t="inlineStr">
        <is>
          <t>已关联</t>
        </is>
      </c>
      <c r="X1416" t="inlineStr">
        <is>
          <t>按班次口径判断</t>
        </is>
      </c>
      <c r="Z1416" t="inlineStr">
        <is>
          <t>否</t>
        </is>
      </c>
    </row>
    <row r="1417">
      <c r="A1417" t="inlineStr">
        <is>
          <t>SIM-STOP-01416</t>
        </is>
      </c>
      <c r="B1417" t="inlineStr">
        <is>
          <t>STOP-PRE-00472</t>
        </is>
      </c>
      <c r="C1417" t="inlineStr">
        <is>
          <t>LINE-S03-PRE-20251127</t>
        </is>
      </c>
      <c r="D1417" t="inlineStr">
        <is>
          <t>SHIFT-PRE-20251127</t>
        </is>
      </c>
      <c r="E1417" t="inlineStr">
        <is>
          <t>LINE-S03</t>
        </is>
      </c>
      <c r="F1417" t="inlineStr">
        <is>
          <t>改善前</t>
        </is>
      </c>
      <c r="G1417" s="57" t="n">
        <v>45988</v>
      </c>
      <c r="H1417" t="inlineStr">
        <is>
          <t>音频模组系列</t>
        </is>
      </c>
      <c r="I1417" t="inlineStr">
        <is>
          <t>9KK25</t>
        </is>
      </c>
      <c r="J1417" t="inlineStr">
        <is>
          <t>FAILURE</t>
        </is>
      </c>
      <c r="K1417" t="inlineStr">
        <is>
          <t>Unplanned</t>
        </is>
      </c>
      <c r="L1417" t="inlineStr">
        <is>
          <t>DRYER</t>
        </is>
      </c>
      <c r="M1417" t="inlineStr">
        <is>
          <t>烘干/固化工位</t>
        </is>
      </c>
      <c r="N1417" t="inlineStr">
        <is>
          <t>AUTOMATION FAILURE</t>
        </is>
      </c>
      <c r="O1417" s="59" t="n">
        <v>45988.76527777778</v>
      </c>
      <c r="P1417" s="59" t="n">
        <v>45988.77194444444</v>
      </c>
      <c r="Q1417" s="60" t="n">
        <v>9.6</v>
      </c>
      <c r="R1417" s="60" t="n">
        <v>1.0018</v>
      </c>
      <c r="S1417" t="inlineStr">
        <is>
          <t>团队模拟数据（基于公开单线数据派生）</t>
        </is>
      </c>
      <c r="T1417" t="inlineStr">
        <is>
          <t>SIM-v2.2-20260807-20260804</t>
        </is>
      </c>
      <c r="U1417" t="inlineStr">
        <is>
          <t>https://zenodo.org/records/17855209</t>
        </is>
      </c>
      <c r="V1417" t="inlineStr">
        <is>
          <t>LINE-S03-PRE-20251127</t>
        </is>
      </c>
      <c r="W1417" t="inlineStr">
        <is>
          <t>已关联</t>
        </is>
      </c>
      <c r="X1417" t="inlineStr">
        <is>
          <t>按班次口径判断</t>
        </is>
      </c>
      <c r="Z1417" t="inlineStr">
        <is>
          <t>否</t>
        </is>
      </c>
    </row>
    <row r="1418">
      <c r="A1418" t="inlineStr">
        <is>
          <t>SIM-STOP-01417</t>
        </is>
      </c>
      <c r="B1418" t="inlineStr">
        <is>
          <t>STOP-PRE-00473</t>
        </is>
      </c>
      <c r="C1418" t="inlineStr">
        <is>
          <t>LINE-S01-PRE-20251127</t>
        </is>
      </c>
      <c r="D1418" t="inlineStr">
        <is>
          <t>SHIFT-PRE-20251127</t>
        </is>
      </c>
      <c r="E1418" t="inlineStr">
        <is>
          <t>LINE-S01</t>
        </is>
      </c>
      <c r="F1418" t="inlineStr">
        <is>
          <t>改善前</t>
        </is>
      </c>
      <c r="G1418" s="57" t="n">
        <v>45988</v>
      </c>
      <c r="H1418" t="inlineStr">
        <is>
          <t>智能终端系列</t>
        </is>
      </c>
      <c r="I1418" t="inlineStr">
        <is>
          <t>9KK25</t>
        </is>
      </c>
      <c r="J1418" t="inlineStr">
        <is>
          <t>FAILURE</t>
        </is>
      </c>
      <c r="K1418" t="inlineStr">
        <is>
          <t>Unplanned</t>
        </is>
      </c>
      <c r="L1418" t="inlineStr">
        <is>
          <t>PAN MILL</t>
        </is>
      </c>
      <c r="M1418" t="inlineStr">
        <is>
          <t>供料系统</t>
        </is>
      </c>
      <c r="N1418" t="inlineStr">
        <is>
          <t>OTHER FAILURE</t>
        </is>
      </c>
      <c r="O1418" s="59" t="n">
        <v>45988.74722222222</v>
      </c>
      <c r="P1418" s="59" t="n">
        <v>45988.74965277778</v>
      </c>
      <c r="Q1418" s="60" t="n">
        <v>3.5</v>
      </c>
      <c r="R1418" s="60" t="n">
        <v>0.9212</v>
      </c>
      <c r="S1418" t="inlineStr">
        <is>
          <t>团队模拟数据（基于公开单线数据派生）</t>
        </is>
      </c>
      <c r="T1418" t="inlineStr">
        <is>
          <t>SIM-v2.2-20260807-20260804</t>
        </is>
      </c>
      <c r="U1418" t="inlineStr">
        <is>
          <t>https://zenodo.org/records/17855209</t>
        </is>
      </c>
      <c r="V1418" t="inlineStr">
        <is>
          <t>LINE-S01-PRE-20251127</t>
        </is>
      </c>
      <c r="W1418" t="inlineStr">
        <is>
          <t>已关联</t>
        </is>
      </c>
      <c r="X1418" t="inlineStr">
        <is>
          <t>按班次口径判断</t>
        </is>
      </c>
      <c r="Z1418" t="inlineStr">
        <is>
          <t>否</t>
        </is>
      </c>
    </row>
    <row r="1419">
      <c r="A1419" t="inlineStr">
        <is>
          <t>SIM-STOP-01418</t>
        </is>
      </c>
      <c r="B1419" t="inlineStr">
        <is>
          <t>STOP-PRE-00473</t>
        </is>
      </c>
      <c r="C1419" t="inlineStr">
        <is>
          <t>LINE-S02-PRE-20251127</t>
        </is>
      </c>
      <c r="D1419" t="inlineStr">
        <is>
          <t>SHIFT-PRE-20251127</t>
        </is>
      </c>
      <c r="E1419" t="inlineStr">
        <is>
          <t>LINE-S02</t>
        </is>
      </c>
      <c r="F1419" t="inlineStr">
        <is>
          <t>改善前</t>
        </is>
      </c>
      <c r="G1419" s="57" t="n">
        <v>45988</v>
      </c>
      <c r="H1419" t="inlineStr">
        <is>
          <t>视觉设备系列</t>
        </is>
      </c>
      <c r="I1419" t="inlineStr">
        <is>
          <t>9KK25</t>
        </is>
      </c>
      <c r="J1419" t="inlineStr">
        <is>
          <t>FAILURE</t>
        </is>
      </c>
      <c r="K1419" t="inlineStr">
        <is>
          <t>Unplanned</t>
        </is>
      </c>
      <c r="L1419" t="inlineStr">
        <is>
          <t>PAN MILL</t>
        </is>
      </c>
      <c r="M1419" t="inlineStr">
        <is>
          <t>供料系统</t>
        </is>
      </c>
      <c r="N1419" t="inlineStr">
        <is>
          <t>OTHER FAILURE</t>
        </is>
      </c>
      <c r="O1419" s="59" t="n">
        <v>45988.76111111111</v>
      </c>
      <c r="P1419" s="59" t="n">
        <v>45988.76465277778</v>
      </c>
      <c r="Q1419" s="60" t="n">
        <v>5.1</v>
      </c>
      <c r="R1419" s="60" t="n">
        <v>1.35</v>
      </c>
      <c r="S1419" t="inlineStr">
        <is>
          <t>团队模拟数据（基于公开单线数据派生）</t>
        </is>
      </c>
      <c r="T1419" t="inlineStr">
        <is>
          <t>SIM-v2.2-20260807-20260804</t>
        </is>
      </c>
      <c r="U1419" t="inlineStr">
        <is>
          <t>https://zenodo.org/records/17855209</t>
        </is>
      </c>
      <c r="V1419" t="inlineStr">
        <is>
          <t>LINE-S02-PRE-20251127</t>
        </is>
      </c>
      <c r="W1419" t="inlineStr">
        <is>
          <t>已关联</t>
        </is>
      </c>
      <c r="X1419" t="inlineStr">
        <is>
          <t>按班次口径判断</t>
        </is>
      </c>
      <c r="Z1419" t="inlineStr">
        <is>
          <t>否</t>
        </is>
      </c>
    </row>
    <row r="1420">
      <c r="A1420" t="inlineStr">
        <is>
          <t>SIM-STOP-01419</t>
        </is>
      </c>
      <c r="B1420" t="inlineStr">
        <is>
          <t>STOP-PRE-00473</t>
        </is>
      </c>
      <c r="C1420" t="inlineStr">
        <is>
          <t>LINE-S03-PRE-20251127</t>
        </is>
      </c>
      <c r="D1420" t="inlineStr">
        <is>
          <t>SHIFT-PRE-20251127</t>
        </is>
      </c>
      <c r="E1420" t="inlineStr">
        <is>
          <t>LINE-S03</t>
        </is>
      </c>
      <c r="F1420" t="inlineStr">
        <is>
          <t>改善前</t>
        </is>
      </c>
      <c r="G1420" s="57" t="n">
        <v>45988</v>
      </c>
      <c r="H1420" t="inlineStr">
        <is>
          <t>音频模组系列</t>
        </is>
      </c>
      <c r="I1420" t="inlineStr">
        <is>
          <t>9KK25</t>
        </is>
      </c>
      <c r="J1420" t="inlineStr">
        <is>
          <t>FAILURE</t>
        </is>
      </c>
      <c r="K1420" t="inlineStr">
        <is>
          <t>Unplanned</t>
        </is>
      </c>
      <c r="L1420" t="inlineStr">
        <is>
          <t>PAN MILL</t>
        </is>
      </c>
      <c r="M1420" t="inlineStr">
        <is>
          <t>供料系统</t>
        </is>
      </c>
      <c r="N1420" t="inlineStr">
        <is>
          <t>OTHER FAILURE</t>
        </is>
      </c>
      <c r="O1420" s="59" t="n">
        <v>45988.775</v>
      </c>
      <c r="P1420" s="59" t="n">
        <v>45988.7775</v>
      </c>
      <c r="Q1420" s="60" t="n">
        <v>3.6</v>
      </c>
      <c r="R1420" s="60" t="n">
        <v>0.9364</v>
      </c>
      <c r="S1420" t="inlineStr">
        <is>
          <t>团队模拟数据（基于公开单线数据派生）</t>
        </is>
      </c>
      <c r="T1420" t="inlineStr">
        <is>
          <t>SIM-v2.2-20260807-20260804</t>
        </is>
      </c>
      <c r="U1420" t="inlineStr">
        <is>
          <t>https://zenodo.org/records/17855209</t>
        </is>
      </c>
      <c r="V1420" t="inlineStr">
        <is>
          <t>LINE-S03-PRE-20251127</t>
        </is>
      </c>
      <c r="W1420" t="inlineStr">
        <is>
          <t>已关联</t>
        </is>
      </c>
      <c r="X1420" t="inlineStr">
        <is>
          <t>按班次口径判断</t>
        </is>
      </c>
      <c r="Z1420" t="inlineStr">
        <is>
          <t>否</t>
        </is>
      </c>
    </row>
    <row r="1421">
      <c r="A1421" t="inlineStr">
        <is>
          <t>SIM-STOP-01420</t>
        </is>
      </c>
      <c r="B1421" t="inlineStr">
        <is>
          <t>STOP-PRE-00474</t>
        </is>
      </c>
      <c r="C1421" t="inlineStr">
        <is>
          <t>LINE-S01-PRE-20251127</t>
        </is>
      </c>
      <c r="D1421" t="inlineStr">
        <is>
          <t>SHIFT-PRE-20251127</t>
        </is>
      </c>
      <c r="E1421" t="inlineStr">
        <is>
          <t>LINE-S01</t>
        </is>
      </c>
      <c r="F1421" t="inlineStr">
        <is>
          <t>改善前</t>
        </is>
      </c>
      <c r="G1421" s="57" t="n">
        <v>45988</v>
      </c>
      <c r="H1421" t="inlineStr">
        <is>
          <t>智能终端系列</t>
        </is>
      </c>
      <c r="I1421" t="inlineStr">
        <is>
          <t>9KK25</t>
        </is>
      </c>
      <c r="J1421" t="inlineStr">
        <is>
          <t>OPERATIONAL</t>
        </is>
      </c>
      <c r="K1421" t="inlineStr">
        <is>
          <t>Planned - Included in OEE</t>
        </is>
      </c>
      <c r="L1421" t="inlineStr">
        <is>
          <t>EXTRUDER PRESS</t>
        </is>
      </c>
      <c r="M1421" t="inlineStr">
        <is>
          <t>主加工工位</t>
        </is>
      </c>
      <c r="N1421" t="inlineStr">
        <is>
          <t>CLEANING</t>
        </is>
      </c>
      <c r="O1421" s="59" t="n">
        <v>45988.80069444444</v>
      </c>
      <c r="P1421" s="59" t="n">
        <v>45988.85090277778</v>
      </c>
      <c r="Q1421" s="60" t="n">
        <v>72.3</v>
      </c>
      <c r="R1421" s="60" t="n">
        <v>0.9391</v>
      </c>
      <c r="S1421" t="inlineStr">
        <is>
          <t>团队模拟数据（基于公开单线数据派生）</t>
        </is>
      </c>
      <c r="T1421" t="inlineStr">
        <is>
          <t>SIM-v2.2-20260807-20260804</t>
        </is>
      </c>
      <c r="U1421" t="inlineStr">
        <is>
          <t>https://zenodo.org/records/17855209</t>
        </is>
      </c>
      <c r="V1421" t="inlineStr">
        <is>
          <t>LINE-S01-PRE-20251127</t>
        </is>
      </c>
      <c r="W1421" t="inlineStr">
        <is>
          <t>已关联</t>
        </is>
      </c>
      <c r="X1421" t="inlineStr">
        <is>
          <t>按班次口径判断</t>
        </is>
      </c>
      <c r="Z1421" t="inlineStr">
        <is>
          <t>否</t>
        </is>
      </c>
    </row>
    <row r="1422">
      <c r="A1422" t="inlineStr">
        <is>
          <t>SIM-STOP-01421</t>
        </is>
      </c>
      <c r="B1422" t="inlineStr">
        <is>
          <t>STOP-PRE-00474</t>
        </is>
      </c>
      <c r="C1422" t="inlineStr">
        <is>
          <t>LINE-S02-PRE-20251127</t>
        </is>
      </c>
      <c r="D1422" t="inlineStr">
        <is>
          <t>SHIFT-PRE-20251127</t>
        </is>
      </c>
      <c r="E1422" t="inlineStr">
        <is>
          <t>LINE-S02</t>
        </is>
      </c>
      <c r="F1422" t="inlineStr">
        <is>
          <t>改善前</t>
        </is>
      </c>
      <c r="G1422" s="57" t="n">
        <v>45988</v>
      </c>
      <c r="H1422" t="inlineStr">
        <is>
          <t>视觉设备系列</t>
        </is>
      </c>
      <c r="I1422" t="inlineStr">
        <is>
          <t>9KK25</t>
        </is>
      </c>
      <c r="J1422" t="inlineStr">
        <is>
          <t>OPERATIONAL</t>
        </is>
      </c>
      <c r="K1422" t="inlineStr">
        <is>
          <t>Planned - Included in OEE</t>
        </is>
      </c>
      <c r="L1422" t="inlineStr">
        <is>
          <t>EXTRUDER PRESS</t>
        </is>
      </c>
      <c r="M1422" t="inlineStr">
        <is>
          <t>主加工工位</t>
        </is>
      </c>
      <c r="N1422" t="inlineStr">
        <is>
          <t>CLEANING</t>
        </is>
      </c>
      <c r="O1422" s="59" t="n">
        <v>45988.81458333333</v>
      </c>
      <c r="P1422" s="59" t="n">
        <v>45988.87125</v>
      </c>
      <c r="Q1422" s="60" t="n">
        <v>81.59999999999999</v>
      </c>
      <c r="R1422" s="60" t="n">
        <v>1.0597</v>
      </c>
      <c r="S1422" t="inlineStr">
        <is>
          <t>团队模拟数据（基于公开单线数据派生）</t>
        </is>
      </c>
      <c r="T1422" t="inlineStr">
        <is>
          <t>SIM-v2.2-20260807-20260804</t>
        </is>
      </c>
      <c r="U1422" t="inlineStr">
        <is>
          <t>https://zenodo.org/records/17855209</t>
        </is>
      </c>
      <c r="V1422" t="inlineStr">
        <is>
          <t>LINE-S02-PRE-20251127</t>
        </is>
      </c>
      <c r="W1422" t="inlineStr">
        <is>
          <t>已关联</t>
        </is>
      </c>
      <c r="X1422" t="inlineStr">
        <is>
          <t>按班次口径判断</t>
        </is>
      </c>
      <c r="Z1422" t="inlineStr">
        <is>
          <t>否</t>
        </is>
      </c>
    </row>
    <row r="1423">
      <c r="A1423" t="inlineStr">
        <is>
          <t>SIM-STOP-01422</t>
        </is>
      </c>
      <c r="B1423" t="inlineStr">
        <is>
          <t>STOP-PRE-00474</t>
        </is>
      </c>
      <c r="C1423" t="inlineStr">
        <is>
          <t>LINE-S03-PRE-20251127</t>
        </is>
      </c>
      <c r="D1423" t="inlineStr">
        <is>
          <t>SHIFT-PRE-20251127</t>
        </is>
      </c>
      <c r="E1423" t="inlineStr">
        <is>
          <t>LINE-S03</t>
        </is>
      </c>
      <c r="F1423" t="inlineStr">
        <is>
          <t>改善前</t>
        </is>
      </c>
      <c r="G1423" s="57" t="n">
        <v>45988</v>
      </c>
      <c r="H1423" t="inlineStr">
        <is>
          <t>音频模组系列</t>
        </is>
      </c>
      <c r="I1423" t="inlineStr">
        <is>
          <t>9KK25</t>
        </is>
      </c>
      <c r="J1423" t="inlineStr">
        <is>
          <t>OPERATIONAL</t>
        </is>
      </c>
      <c r="K1423" t="inlineStr">
        <is>
          <t>Planned - Included in OEE</t>
        </is>
      </c>
      <c r="L1423" t="inlineStr">
        <is>
          <t>EXTRUDER PRESS</t>
        </is>
      </c>
      <c r="M1423" t="inlineStr">
        <is>
          <t>主加工工位</t>
        </is>
      </c>
      <c r="N1423" t="inlineStr">
        <is>
          <t>CLEANING</t>
        </is>
      </c>
      <c r="O1423" s="59" t="n">
        <v>45988.82847222222</v>
      </c>
      <c r="P1423" s="59" t="n">
        <v>45988.88166666667</v>
      </c>
      <c r="Q1423" s="60" t="n">
        <v>76.59999999999999</v>
      </c>
      <c r="R1423" s="60" t="n">
        <v>0.9944</v>
      </c>
      <c r="S1423" t="inlineStr">
        <is>
          <t>团队模拟数据（基于公开单线数据派生）</t>
        </is>
      </c>
      <c r="T1423" t="inlineStr">
        <is>
          <t>SIM-v2.2-20260807-20260804</t>
        </is>
      </c>
      <c r="U1423" t="inlineStr">
        <is>
          <t>https://zenodo.org/records/17855209</t>
        </is>
      </c>
      <c r="V1423" t="inlineStr">
        <is>
          <t>LINE-S03-PRE-20251127</t>
        </is>
      </c>
      <c r="W1423" t="inlineStr">
        <is>
          <t>已关联</t>
        </is>
      </c>
      <c r="X1423" t="inlineStr">
        <is>
          <t>按班次口径判断</t>
        </is>
      </c>
      <c r="Z1423" t="inlineStr">
        <is>
          <t>否</t>
        </is>
      </c>
    </row>
    <row r="1424">
      <c r="A1424" t="inlineStr">
        <is>
          <t>SIM-STOP-01423</t>
        </is>
      </c>
      <c r="B1424" t="inlineStr">
        <is>
          <t>STOP-PRE-00475</t>
        </is>
      </c>
      <c r="C1424" t="inlineStr">
        <is>
          <t>LINE-S01-PRE-20251128</t>
        </is>
      </c>
      <c r="D1424" t="inlineStr">
        <is>
          <t>SHIFT-PRE-20251128</t>
        </is>
      </c>
      <c r="E1424" t="inlineStr">
        <is>
          <t>LINE-S01</t>
        </is>
      </c>
      <c r="F1424" t="inlineStr">
        <is>
          <t>改善前</t>
        </is>
      </c>
      <c r="G1424" s="57" t="n">
        <v>45989</v>
      </c>
      <c r="H1424" t="inlineStr">
        <is>
          <t>智能终端系列</t>
        </is>
      </c>
      <c r="I1424" t="inlineStr">
        <is>
          <t>9KK25</t>
        </is>
      </c>
      <c r="J1424" t="inlineStr">
        <is>
          <t>FAILURE</t>
        </is>
      </c>
      <c r="K1424" t="inlineStr">
        <is>
          <t>Unplanned</t>
        </is>
      </c>
      <c r="L1424" t="inlineStr">
        <is>
          <t>HYDRAULIC ELEVATOR (LOADING)</t>
        </is>
      </c>
      <c r="M1424" t="inlineStr">
        <is>
          <t>输送系统</t>
        </is>
      </c>
      <c r="N1424" t="inlineStr">
        <is>
          <t>AUTOMATION FAILURE</t>
        </is>
      </c>
      <c r="O1424" s="59" t="n">
        <v>45989.54027777778</v>
      </c>
      <c r="P1424" s="59" t="n">
        <v>45989.55625</v>
      </c>
      <c r="Q1424" s="60" t="n">
        <v>23</v>
      </c>
      <c r="R1424" s="60" t="n">
        <v>0.8967000000000001</v>
      </c>
      <c r="S1424" t="inlineStr">
        <is>
          <t>团队模拟数据（基于公开单线数据派生）</t>
        </is>
      </c>
      <c r="T1424" t="inlineStr">
        <is>
          <t>SIM-v2.2-20260807-20260804</t>
        </is>
      </c>
      <c r="U1424" t="inlineStr">
        <is>
          <t>https://zenodo.org/records/17855209</t>
        </is>
      </c>
      <c r="V1424" t="inlineStr">
        <is>
          <t>LINE-S01-PRE-20251128</t>
        </is>
      </c>
      <c r="W1424" t="inlineStr">
        <is>
          <t>已关联</t>
        </is>
      </c>
      <c r="X1424" t="inlineStr">
        <is>
          <t>按班次口径判断</t>
        </is>
      </c>
      <c r="Z1424" t="inlineStr">
        <is>
          <t>否</t>
        </is>
      </c>
    </row>
    <row r="1425">
      <c r="A1425" t="inlineStr">
        <is>
          <t>SIM-STOP-01424</t>
        </is>
      </c>
      <c r="B1425" t="inlineStr">
        <is>
          <t>STOP-PRE-00475</t>
        </is>
      </c>
      <c r="C1425" t="inlineStr">
        <is>
          <t>LINE-S02-PRE-20251128</t>
        </is>
      </c>
      <c r="D1425" t="inlineStr">
        <is>
          <t>SHIFT-PRE-20251128</t>
        </is>
      </c>
      <c r="E1425" t="inlineStr">
        <is>
          <t>LINE-S02</t>
        </is>
      </c>
      <c r="F1425" t="inlineStr">
        <is>
          <t>改善前</t>
        </is>
      </c>
      <c r="G1425" s="57" t="n">
        <v>45989</v>
      </c>
      <c r="H1425" t="inlineStr">
        <is>
          <t>视觉设备系列</t>
        </is>
      </c>
      <c r="I1425" t="inlineStr">
        <is>
          <t>9KK25</t>
        </is>
      </c>
      <c r="J1425" t="inlineStr">
        <is>
          <t>FAILURE</t>
        </is>
      </c>
      <c r="K1425" t="inlineStr">
        <is>
          <t>Unplanned</t>
        </is>
      </c>
      <c r="L1425" t="inlineStr">
        <is>
          <t>HYDRAULIC ELEVATOR (LOADING)</t>
        </is>
      </c>
      <c r="M1425" t="inlineStr">
        <is>
          <t>输送系统</t>
        </is>
      </c>
      <c r="N1425" t="inlineStr">
        <is>
          <t>AUTOMATION FAILURE</t>
        </is>
      </c>
      <c r="O1425" s="59" t="n">
        <v>45989.55416666667</v>
      </c>
      <c r="P1425" s="59" t="n">
        <v>45989.58333333334</v>
      </c>
      <c r="Q1425" s="60" t="n">
        <v>42</v>
      </c>
      <c r="R1425" s="60" t="n">
        <v>1.6406</v>
      </c>
      <c r="S1425" t="inlineStr">
        <is>
          <t>团队模拟数据（基于公开单线数据派生）</t>
        </is>
      </c>
      <c r="T1425" t="inlineStr">
        <is>
          <t>SIM-v2.2-20260807-20260804</t>
        </is>
      </c>
      <c r="U1425" t="inlineStr">
        <is>
          <t>https://zenodo.org/records/17855209</t>
        </is>
      </c>
      <c r="V1425" t="inlineStr">
        <is>
          <t>LINE-S02-PRE-20251128</t>
        </is>
      </c>
      <c r="W1425" t="inlineStr">
        <is>
          <t>已关联</t>
        </is>
      </c>
      <c r="X1425" t="inlineStr">
        <is>
          <t>按班次口径判断</t>
        </is>
      </c>
      <c r="Z1425" t="inlineStr">
        <is>
          <t>否</t>
        </is>
      </c>
    </row>
    <row r="1426">
      <c r="A1426" t="inlineStr">
        <is>
          <t>SIM-STOP-01425</t>
        </is>
      </c>
      <c r="B1426" t="inlineStr">
        <is>
          <t>STOP-PRE-00475</t>
        </is>
      </c>
      <c r="C1426" t="inlineStr">
        <is>
          <t>LINE-S03-PRE-20251128</t>
        </is>
      </c>
      <c r="D1426" t="inlineStr">
        <is>
          <t>SHIFT-PRE-20251128</t>
        </is>
      </c>
      <c r="E1426" t="inlineStr">
        <is>
          <t>LINE-S03</t>
        </is>
      </c>
      <c r="F1426" t="inlineStr">
        <is>
          <t>改善前</t>
        </is>
      </c>
      <c r="G1426" s="57" t="n">
        <v>45989</v>
      </c>
      <c r="H1426" t="inlineStr">
        <is>
          <t>音频模组系列</t>
        </is>
      </c>
      <c r="I1426" t="inlineStr">
        <is>
          <t>9KK25</t>
        </is>
      </c>
      <c r="J1426" t="inlineStr">
        <is>
          <t>FAILURE</t>
        </is>
      </c>
      <c r="K1426" t="inlineStr">
        <is>
          <t>Unplanned</t>
        </is>
      </c>
      <c r="L1426" t="inlineStr">
        <is>
          <t>HYDRAULIC ELEVATOR (LOADING)</t>
        </is>
      </c>
      <c r="M1426" t="inlineStr">
        <is>
          <t>输送系统</t>
        </is>
      </c>
      <c r="N1426" t="inlineStr">
        <is>
          <t>AUTOMATION FAILURE</t>
        </is>
      </c>
      <c r="O1426" s="59" t="n">
        <v>45989.56805555556</v>
      </c>
      <c r="P1426" s="59" t="n">
        <v>45989.58604166667</v>
      </c>
      <c r="Q1426" s="60" t="n">
        <v>25.9</v>
      </c>
      <c r="R1426" s="60" t="n">
        <v>1.0127</v>
      </c>
      <c r="S1426" t="inlineStr">
        <is>
          <t>团队模拟数据（基于公开单线数据派生）</t>
        </is>
      </c>
      <c r="T1426" t="inlineStr">
        <is>
          <t>SIM-v2.2-20260807-20260804</t>
        </is>
      </c>
      <c r="U1426" t="inlineStr">
        <is>
          <t>https://zenodo.org/records/17855209</t>
        </is>
      </c>
      <c r="V1426" t="inlineStr">
        <is>
          <t>LINE-S03-PRE-20251128</t>
        </is>
      </c>
      <c r="W1426" t="inlineStr">
        <is>
          <t>已关联</t>
        </is>
      </c>
      <c r="X1426" t="inlineStr">
        <is>
          <t>按班次口径判断</t>
        </is>
      </c>
      <c r="Z1426" t="inlineStr">
        <is>
          <t>否</t>
        </is>
      </c>
    </row>
    <row r="1427">
      <c r="A1427" t="inlineStr">
        <is>
          <t>SIM-STOP-01426</t>
        </is>
      </c>
      <c r="B1427" t="inlineStr">
        <is>
          <t>STOP-PRE-00476</t>
        </is>
      </c>
      <c r="C1427" t="inlineStr">
        <is>
          <t>LINE-S01-PRE-20251128</t>
        </is>
      </c>
      <c r="D1427" t="inlineStr">
        <is>
          <t>SHIFT-PRE-20251128</t>
        </is>
      </c>
      <c r="E1427" t="inlineStr">
        <is>
          <t>LINE-S01</t>
        </is>
      </c>
      <c r="F1427" t="inlineStr">
        <is>
          <t>改善前</t>
        </is>
      </c>
      <c r="G1427" s="57" t="n">
        <v>45989</v>
      </c>
      <c r="H1427" t="inlineStr">
        <is>
          <t>智能终端系列</t>
        </is>
      </c>
      <c r="I1427" t="inlineStr">
        <is>
          <t>9KK25</t>
        </is>
      </c>
      <c r="J1427" t="inlineStr">
        <is>
          <t>MATERIALS</t>
        </is>
      </c>
      <c r="K1427" t="inlineStr">
        <is>
          <t>Unplanned</t>
        </is>
      </c>
      <c r="L1427" t="inlineStr">
        <is>
          <t>PACKAGING</t>
        </is>
      </c>
      <c r="M1427" t="inlineStr">
        <is>
          <t>包装工位</t>
        </is>
      </c>
      <c r="N1427" t="inlineStr">
        <is>
          <t>KILN CAR STARVATION</t>
        </is>
      </c>
      <c r="O1427" s="59" t="n">
        <v>45989.58333333334</v>
      </c>
      <c r="P1427" s="59" t="n">
        <v>45989.59909722222</v>
      </c>
      <c r="Q1427" s="60" t="n">
        <v>22.7</v>
      </c>
      <c r="R1427" s="60" t="n">
        <v>0.8379</v>
      </c>
      <c r="S1427" t="inlineStr">
        <is>
          <t>团队模拟数据（基于公开单线数据派生）</t>
        </is>
      </c>
      <c r="T1427" t="inlineStr">
        <is>
          <t>SIM-v2.2-20260807-20260804</t>
        </is>
      </c>
      <c r="U1427" t="inlineStr">
        <is>
          <t>https://zenodo.org/records/17855209</t>
        </is>
      </c>
      <c r="V1427" t="inlineStr">
        <is>
          <t>LINE-S01-PRE-20251128</t>
        </is>
      </c>
      <c r="W1427" t="inlineStr">
        <is>
          <t>已关联</t>
        </is>
      </c>
      <c r="X1427" t="inlineStr">
        <is>
          <t>按班次口径判断</t>
        </is>
      </c>
      <c r="Z1427" t="inlineStr">
        <is>
          <t>否</t>
        </is>
      </c>
    </row>
    <row r="1428">
      <c r="A1428" t="inlineStr">
        <is>
          <t>SIM-STOP-01427</t>
        </is>
      </c>
      <c r="B1428" t="inlineStr">
        <is>
          <t>STOP-PRE-00476</t>
        </is>
      </c>
      <c r="C1428" t="inlineStr">
        <is>
          <t>LINE-S02-PRE-20251128</t>
        </is>
      </c>
      <c r="D1428" t="inlineStr">
        <is>
          <t>SHIFT-PRE-20251128</t>
        </is>
      </c>
      <c r="E1428" t="inlineStr">
        <is>
          <t>LINE-S02</t>
        </is>
      </c>
      <c r="F1428" t="inlineStr">
        <is>
          <t>改善前</t>
        </is>
      </c>
      <c r="G1428" s="57" t="n">
        <v>45989</v>
      </c>
      <c r="H1428" t="inlineStr">
        <is>
          <t>视觉设备系列</t>
        </is>
      </c>
      <c r="I1428" t="inlineStr">
        <is>
          <t>9KK25</t>
        </is>
      </c>
      <c r="J1428" t="inlineStr">
        <is>
          <t>MATERIALS</t>
        </is>
      </c>
      <c r="K1428" t="inlineStr">
        <is>
          <t>Unplanned</t>
        </is>
      </c>
      <c r="L1428" t="inlineStr">
        <is>
          <t>PACKAGING</t>
        </is>
      </c>
      <c r="M1428" t="inlineStr">
        <is>
          <t>包装工位</t>
        </is>
      </c>
      <c r="N1428" t="inlineStr">
        <is>
          <t>KILN CAR STARVATION</t>
        </is>
      </c>
      <c r="O1428" s="59" t="n">
        <v>45989.59722222222</v>
      </c>
      <c r="P1428" s="59" t="n">
        <v>45989.62291666667</v>
      </c>
      <c r="Q1428" s="60" t="n">
        <v>37</v>
      </c>
      <c r="R1428" s="60" t="n">
        <v>1.365</v>
      </c>
      <c r="S1428" t="inlineStr">
        <is>
          <t>团队模拟数据（基于公开单线数据派生）</t>
        </is>
      </c>
      <c r="T1428" t="inlineStr">
        <is>
          <t>SIM-v2.2-20260807-20260804</t>
        </is>
      </c>
      <c r="U1428" t="inlineStr">
        <is>
          <t>https://zenodo.org/records/17855209</t>
        </is>
      </c>
      <c r="V1428" t="inlineStr">
        <is>
          <t>LINE-S02-PRE-20251128</t>
        </is>
      </c>
      <c r="W1428" t="inlineStr">
        <is>
          <t>已关联</t>
        </is>
      </c>
      <c r="X1428" t="inlineStr">
        <is>
          <t>按班次口径判断</t>
        </is>
      </c>
      <c r="Z1428" t="inlineStr">
        <is>
          <t>否</t>
        </is>
      </c>
    </row>
    <row r="1429">
      <c r="A1429" t="inlineStr">
        <is>
          <t>SIM-STOP-01428</t>
        </is>
      </c>
      <c r="B1429" t="inlineStr">
        <is>
          <t>STOP-PRE-00476</t>
        </is>
      </c>
      <c r="C1429" t="inlineStr">
        <is>
          <t>LINE-S03-PRE-20251128</t>
        </is>
      </c>
      <c r="D1429" t="inlineStr">
        <is>
          <t>SHIFT-PRE-20251128</t>
        </is>
      </c>
      <c r="E1429" t="inlineStr">
        <is>
          <t>LINE-S03</t>
        </is>
      </c>
      <c r="F1429" t="inlineStr">
        <is>
          <t>改善前</t>
        </is>
      </c>
      <c r="G1429" s="57" t="n">
        <v>45989</v>
      </c>
      <c r="H1429" t="inlineStr">
        <is>
          <t>音频模组系列</t>
        </is>
      </c>
      <c r="I1429" t="inlineStr">
        <is>
          <t>9KK25</t>
        </is>
      </c>
      <c r="J1429" t="inlineStr">
        <is>
          <t>MATERIALS</t>
        </is>
      </c>
      <c r="K1429" t="inlineStr">
        <is>
          <t>Unplanned</t>
        </is>
      </c>
      <c r="L1429" t="inlineStr">
        <is>
          <t>PACKAGING</t>
        </is>
      </c>
      <c r="M1429" t="inlineStr">
        <is>
          <t>包装工位</t>
        </is>
      </c>
      <c r="N1429" t="inlineStr">
        <is>
          <t>KILN CAR STARVATION</t>
        </is>
      </c>
      <c r="O1429" s="59" t="n">
        <v>45989.61111111111</v>
      </c>
      <c r="P1429" s="59" t="n">
        <v>45989.63145833334</v>
      </c>
      <c r="Q1429" s="60" t="n">
        <v>29.3</v>
      </c>
      <c r="R1429" s="60" t="n">
        <v>1.08</v>
      </c>
      <c r="S1429" t="inlineStr">
        <is>
          <t>团队模拟数据（基于公开单线数据派生）</t>
        </is>
      </c>
      <c r="T1429" t="inlineStr">
        <is>
          <t>SIM-v2.2-20260807-20260804</t>
        </is>
      </c>
      <c r="U1429" t="inlineStr">
        <is>
          <t>https://zenodo.org/records/17855209</t>
        </is>
      </c>
      <c r="V1429" t="inlineStr">
        <is>
          <t>LINE-S03-PRE-20251128</t>
        </is>
      </c>
      <c r="W1429" t="inlineStr">
        <is>
          <t>已关联</t>
        </is>
      </c>
      <c r="X1429" t="inlineStr">
        <is>
          <t>按班次口径判断</t>
        </is>
      </c>
      <c r="Z1429" t="inlineStr">
        <is>
          <t>否</t>
        </is>
      </c>
    </row>
    <row r="1430">
      <c r="A1430" t="inlineStr">
        <is>
          <t>SIM-STOP-01429</t>
        </is>
      </c>
      <c r="B1430" t="inlineStr">
        <is>
          <t>STOP-PRE-00477</t>
        </is>
      </c>
      <c r="C1430" t="inlineStr">
        <is>
          <t>LINE-S01-PRE-20251128</t>
        </is>
      </c>
      <c r="D1430" t="inlineStr">
        <is>
          <t>SHIFT-PRE-20251128</t>
        </is>
      </c>
      <c r="E1430" t="inlineStr">
        <is>
          <t>LINE-S01</t>
        </is>
      </c>
      <c r="F1430" t="inlineStr">
        <is>
          <t>改善前</t>
        </is>
      </c>
      <c r="G1430" s="57" t="n">
        <v>45989</v>
      </c>
      <c r="H1430" t="inlineStr">
        <is>
          <t>智能终端系列</t>
        </is>
      </c>
      <c r="I1430" t="inlineStr">
        <is>
          <t>9KK25</t>
        </is>
      </c>
      <c r="J1430" t="inlineStr">
        <is>
          <t>FAILURE</t>
        </is>
      </c>
      <c r="K1430" t="inlineStr">
        <is>
          <t>Unplanned</t>
        </is>
      </c>
      <c r="L1430" t="inlineStr">
        <is>
          <t>DRYER</t>
        </is>
      </c>
      <c r="M1430" t="inlineStr">
        <is>
          <t>烘干/固化工位</t>
        </is>
      </c>
      <c r="N1430" t="inlineStr">
        <is>
          <t>AUTOMATION FAILURE</t>
        </is>
      </c>
      <c r="O1430" s="59" t="n">
        <v>45989.62916666667</v>
      </c>
      <c r="P1430" s="59" t="n">
        <v>45989.635</v>
      </c>
      <c r="Q1430" s="60" t="n">
        <v>8.4</v>
      </c>
      <c r="R1430" s="60" t="n">
        <v>0.8722</v>
      </c>
      <c r="S1430" t="inlineStr">
        <is>
          <t>团队模拟数据（基于公开单线数据派生）</t>
        </is>
      </c>
      <c r="T1430" t="inlineStr">
        <is>
          <t>SIM-v2.2-20260807-20260804</t>
        </is>
      </c>
      <c r="U1430" t="inlineStr">
        <is>
          <t>https://zenodo.org/records/17855209</t>
        </is>
      </c>
      <c r="V1430" t="inlineStr">
        <is>
          <t>LINE-S01-PRE-20251128</t>
        </is>
      </c>
      <c r="W1430" t="inlineStr">
        <is>
          <t>已关联</t>
        </is>
      </c>
      <c r="X1430" t="inlineStr">
        <is>
          <t>按班次口径判断</t>
        </is>
      </c>
      <c r="Z1430" t="inlineStr">
        <is>
          <t>否</t>
        </is>
      </c>
    </row>
    <row r="1431">
      <c r="A1431" t="inlineStr">
        <is>
          <t>SIM-STOP-01430</t>
        </is>
      </c>
      <c r="B1431" t="inlineStr">
        <is>
          <t>STOP-PRE-00477</t>
        </is>
      </c>
      <c r="C1431" t="inlineStr">
        <is>
          <t>LINE-S02-PRE-20251128</t>
        </is>
      </c>
      <c r="D1431" t="inlineStr">
        <is>
          <t>SHIFT-PRE-20251128</t>
        </is>
      </c>
      <c r="E1431" t="inlineStr">
        <is>
          <t>LINE-S02</t>
        </is>
      </c>
      <c r="F1431" t="inlineStr">
        <is>
          <t>改善前</t>
        </is>
      </c>
      <c r="G1431" s="57" t="n">
        <v>45989</v>
      </c>
      <c r="H1431" t="inlineStr">
        <is>
          <t>视觉设备系列</t>
        </is>
      </c>
      <c r="I1431" t="inlineStr">
        <is>
          <t>9KK25</t>
        </is>
      </c>
      <c r="J1431" t="inlineStr">
        <is>
          <t>FAILURE</t>
        </is>
      </c>
      <c r="K1431" t="inlineStr">
        <is>
          <t>Unplanned</t>
        </is>
      </c>
      <c r="L1431" t="inlineStr">
        <is>
          <t>DRYER</t>
        </is>
      </c>
      <c r="M1431" t="inlineStr">
        <is>
          <t>烘干/固化工位</t>
        </is>
      </c>
      <c r="N1431" t="inlineStr">
        <is>
          <t>AUTOMATION FAILURE</t>
        </is>
      </c>
      <c r="O1431" s="59" t="n">
        <v>45989.64305555556</v>
      </c>
      <c r="P1431" s="59" t="n">
        <v>45989.6525</v>
      </c>
      <c r="Q1431" s="60" t="n">
        <v>13.6</v>
      </c>
      <c r="R1431" s="60" t="n">
        <v>1.4175</v>
      </c>
      <c r="S1431" t="inlineStr">
        <is>
          <t>团队模拟数据（基于公开单线数据派生）</t>
        </is>
      </c>
      <c r="T1431" t="inlineStr">
        <is>
          <t>SIM-v2.2-20260807-20260804</t>
        </is>
      </c>
      <c r="U1431" t="inlineStr">
        <is>
          <t>https://zenodo.org/records/17855209</t>
        </is>
      </c>
      <c r="V1431" t="inlineStr">
        <is>
          <t>LINE-S02-PRE-20251128</t>
        </is>
      </c>
      <c r="W1431" t="inlineStr">
        <is>
          <t>已关联</t>
        </is>
      </c>
      <c r="X1431" t="inlineStr">
        <is>
          <t>按班次口径判断</t>
        </is>
      </c>
      <c r="Z1431" t="inlineStr">
        <is>
          <t>否</t>
        </is>
      </c>
    </row>
    <row r="1432">
      <c r="A1432" t="inlineStr">
        <is>
          <t>SIM-STOP-01431</t>
        </is>
      </c>
      <c r="B1432" t="inlineStr">
        <is>
          <t>STOP-PRE-00477</t>
        </is>
      </c>
      <c r="C1432" t="inlineStr">
        <is>
          <t>LINE-S03-PRE-20251128</t>
        </is>
      </c>
      <c r="D1432" t="inlineStr">
        <is>
          <t>SHIFT-PRE-20251128</t>
        </is>
      </c>
      <c r="E1432" t="inlineStr">
        <is>
          <t>LINE-S03</t>
        </is>
      </c>
      <c r="F1432" t="inlineStr">
        <is>
          <t>改善前</t>
        </is>
      </c>
      <c r="G1432" s="57" t="n">
        <v>45989</v>
      </c>
      <c r="H1432" t="inlineStr">
        <is>
          <t>音频模组系列</t>
        </is>
      </c>
      <c r="I1432" t="inlineStr">
        <is>
          <t>9KK25</t>
        </is>
      </c>
      <c r="J1432" t="inlineStr">
        <is>
          <t>FAILURE</t>
        </is>
      </c>
      <c r="K1432" t="inlineStr">
        <is>
          <t>Unplanned</t>
        </is>
      </c>
      <c r="L1432" t="inlineStr">
        <is>
          <t>DRYER</t>
        </is>
      </c>
      <c r="M1432" t="inlineStr">
        <is>
          <t>烘干/固化工位</t>
        </is>
      </c>
      <c r="N1432" t="inlineStr">
        <is>
          <t>AUTOMATION FAILURE</t>
        </is>
      </c>
      <c r="O1432" s="59" t="n">
        <v>45989.65694444445</v>
      </c>
      <c r="P1432" s="59" t="n">
        <v>45989.66354166667</v>
      </c>
      <c r="Q1432" s="60" t="n">
        <v>9.5</v>
      </c>
      <c r="R1432" s="60" t="n">
        <v>0.9854000000000001</v>
      </c>
      <c r="S1432" t="inlineStr">
        <is>
          <t>团队模拟数据（基于公开单线数据派生）</t>
        </is>
      </c>
      <c r="T1432" t="inlineStr">
        <is>
          <t>SIM-v2.2-20260807-20260804</t>
        </is>
      </c>
      <c r="U1432" t="inlineStr">
        <is>
          <t>https://zenodo.org/records/17855209</t>
        </is>
      </c>
      <c r="V1432" t="inlineStr">
        <is>
          <t>LINE-S03-PRE-20251128</t>
        </is>
      </c>
      <c r="W1432" t="inlineStr">
        <is>
          <t>已关联</t>
        </is>
      </c>
      <c r="X1432" t="inlineStr">
        <is>
          <t>按班次口径判断</t>
        </is>
      </c>
      <c r="Z1432" t="inlineStr">
        <is>
          <t>否</t>
        </is>
      </c>
    </row>
    <row r="1433">
      <c r="A1433" t="inlineStr">
        <is>
          <t>SIM-STOP-01432</t>
        </is>
      </c>
      <c r="B1433" t="inlineStr">
        <is>
          <t>STOP-PRE-00478</t>
        </is>
      </c>
      <c r="C1433" t="inlineStr">
        <is>
          <t>LINE-S01-PRE-20251128</t>
        </is>
      </c>
      <c r="D1433" t="inlineStr">
        <is>
          <t>SHIFT-PRE-20251128</t>
        </is>
      </c>
      <c r="E1433" t="inlineStr">
        <is>
          <t>LINE-S01</t>
        </is>
      </c>
      <c r="F1433" t="inlineStr">
        <is>
          <t>改善前</t>
        </is>
      </c>
      <c r="G1433" s="57" t="n">
        <v>45989</v>
      </c>
      <c r="H1433" t="inlineStr">
        <is>
          <t>智能终端系列</t>
        </is>
      </c>
      <c r="I1433" t="inlineStr">
        <is>
          <t>KK250</t>
        </is>
      </c>
      <c r="J1433" t="inlineStr">
        <is>
          <t>SETUPS-CHANGEOVERS</t>
        </is>
      </c>
      <c r="K1433" t="inlineStr">
        <is>
          <t>Planned - Included in OEE</t>
        </is>
      </c>
      <c r="L1433" t="inlineStr">
        <is>
          <t>EXTRUDER PRESS</t>
        </is>
      </c>
      <c r="M1433" t="inlineStr">
        <is>
          <t>主加工工位</t>
        </is>
      </c>
      <c r="N1433" t="inlineStr">
        <is>
          <t>MATERIAL CHANGEOVER</t>
        </is>
      </c>
      <c r="O1433" s="59" t="n">
        <v>45989.66875</v>
      </c>
      <c r="P1433" s="59" t="n">
        <v>45989.67805555555</v>
      </c>
      <c r="Q1433" s="60" t="n">
        <v>13.4</v>
      </c>
      <c r="R1433" s="60" t="n">
        <v>0.9871</v>
      </c>
      <c r="S1433" t="inlineStr">
        <is>
          <t>团队模拟数据（基于公开单线数据派生）</t>
        </is>
      </c>
      <c r="T1433" t="inlineStr">
        <is>
          <t>SIM-v2.2-20260807-20260804</t>
        </is>
      </c>
      <c r="U1433" t="inlineStr">
        <is>
          <t>https://zenodo.org/records/17855209</t>
        </is>
      </c>
      <c r="V1433" t="inlineStr">
        <is>
          <t>LINE-S01-PRE-20251128</t>
        </is>
      </c>
      <c r="W1433" t="inlineStr">
        <is>
          <t>已关联</t>
        </is>
      </c>
      <c r="X1433" t="inlineStr">
        <is>
          <t>按班次口径判断</t>
        </is>
      </c>
      <c r="Z1433" t="inlineStr">
        <is>
          <t>是</t>
        </is>
      </c>
      <c r="AA1433">
        <f>IFERROR(VLOOKUP(N1433,'18_换产标准_模拟'!$B$2:$F$4,3,FALSE),"")</f>
        <v/>
      </c>
      <c r="AB1433">
        <f>IFERROR(MAX(Q1433-AA1433,0),"")</f>
        <v/>
      </c>
      <c r="AC1433">
        <f>IFERROR(IF(AB1433=0,"达标",IF(AB1433&lt;=VLOOKUP(N1433,'18_换产标准_模拟'!$B$2:$F$4,4,FALSE)-VLOOKUP(N1433,'18_换产标准_模拟'!$B$2:$F$4,3,FALSE),"轻微超时",IF(AB1433&lt;=VLOOKUP(N1433,'18_换产标准_模拟'!$B$2:$F$4,5,FALSE)-VLOOKUP(N1433,'18_换产标准_模拟'!$B$2:$F$4,3,FALSE),"超时","严重超时"))),"")</f>
        <v/>
      </c>
      <c r="AD1433">
        <f>IFERROR(INDEX('18_换产标准_模拟'!$A$2:$A$4,MATCH(N1433,'18_换产标准_模拟'!$B$2:$B$4,0)),"")</f>
        <v/>
      </c>
      <c r="AE1433" t="inlineStr">
        <is>
          <t>团队模拟数据</t>
        </is>
      </c>
    </row>
    <row r="1434">
      <c r="A1434" t="inlineStr">
        <is>
          <t>SIM-STOP-01433</t>
        </is>
      </c>
      <c r="B1434" t="inlineStr">
        <is>
          <t>STOP-PRE-00478</t>
        </is>
      </c>
      <c r="C1434" t="inlineStr">
        <is>
          <t>LINE-S02-PRE-20251128</t>
        </is>
      </c>
      <c r="D1434" t="inlineStr">
        <is>
          <t>SHIFT-PRE-20251128</t>
        </is>
      </c>
      <c r="E1434" t="inlineStr">
        <is>
          <t>LINE-S02</t>
        </is>
      </c>
      <c r="F1434" t="inlineStr">
        <is>
          <t>改善前</t>
        </is>
      </c>
      <c r="G1434" s="57" t="n">
        <v>45989</v>
      </c>
      <c r="H1434" t="inlineStr">
        <is>
          <t>视觉设备系列</t>
        </is>
      </c>
      <c r="I1434" t="inlineStr">
        <is>
          <t>KK250</t>
        </is>
      </c>
      <c r="J1434" t="inlineStr">
        <is>
          <t>SETUPS-CHANGEOVERS</t>
        </is>
      </c>
      <c r="K1434" t="inlineStr">
        <is>
          <t>Planned - Included in OEE</t>
        </is>
      </c>
      <c r="L1434" t="inlineStr">
        <is>
          <t>EXTRUDER PRESS</t>
        </is>
      </c>
      <c r="M1434" t="inlineStr">
        <is>
          <t>主加工工位</t>
        </is>
      </c>
      <c r="N1434" t="inlineStr">
        <is>
          <t>MATERIAL CHANGEOVER</t>
        </is>
      </c>
      <c r="O1434" s="59" t="n">
        <v>45989.68263888889</v>
      </c>
      <c r="P1434" s="59" t="n">
        <v>45989.69208333334</v>
      </c>
      <c r="Q1434" s="60" t="n">
        <v>13.6</v>
      </c>
      <c r="R1434" s="60" t="n">
        <v>1.003</v>
      </c>
      <c r="S1434" t="inlineStr">
        <is>
          <t>团队模拟数据（基于公开单线数据派生）</t>
        </is>
      </c>
      <c r="T1434" t="inlineStr">
        <is>
          <t>SIM-v2.2-20260807-20260804</t>
        </is>
      </c>
      <c r="U1434" t="inlineStr">
        <is>
          <t>https://zenodo.org/records/17855209</t>
        </is>
      </c>
      <c r="V1434" t="inlineStr">
        <is>
          <t>LINE-S02-PRE-20251128</t>
        </is>
      </c>
      <c r="W1434" t="inlineStr">
        <is>
          <t>已关联</t>
        </is>
      </c>
      <c r="X1434" t="inlineStr">
        <is>
          <t>按班次口径判断</t>
        </is>
      </c>
      <c r="Z1434" t="inlineStr">
        <is>
          <t>是</t>
        </is>
      </c>
      <c r="AA1434">
        <f>IFERROR(VLOOKUP(N1434,'18_换产标准_模拟'!$B$2:$F$4,3,FALSE),"")</f>
        <v/>
      </c>
      <c r="AB1434">
        <f>IFERROR(MAX(Q1434-AA1434,0),"")</f>
        <v/>
      </c>
      <c r="AC1434">
        <f>IFERROR(IF(AB1434=0,"达标",IF(AB1434&lt;=VLOOKUP(N1434,'18_换产标准_模拟'!$B$2:$F$4,4,FALSE)-VLOOKUP(N1434,'18_换产标准_模拟'!$B$2:$F$4,3,FALSE),"轻微超时",IF(AB1434&lt;=VLOOKUP(N1434,'18_换产标准_模拟'!$B$2:$F$4,5,FALSE)-VLOOKUP(N1434,'18_换产标准_模拟'!$B$2:$F$4,3,FALSE),"超时","严重超时"))),"")</f>
        <v/>
      </c>
      <c r="AD1434">
        <f>IFERROR(INDEX('18_换产标准_模拟'!$A$2:$A$4,MATCH(N1434,'18_换产标准_模拟'!$B$2:$B$4,0)),"")</f>
        <v/>
      </c>
      <c r="AE1434" t="inlineStr">
        <is>
          <t>团队模拟数据</t>
        </is>
      </c>
    </row>
    <row r="1435">
      <c r="A1435" t="inlineStr">
        <is>
          <t>SIM-STOP-01434</t>
        </is>
      </c>
      <c r="B1435" t="inlineStr">
        <is>
          <t>STOP-PRE-00478</t>
        </is>
      </c>
      <c r="C1435" t="inlineStr">
        <is>
          <t>LINE-S03-PRE-20251128</t>
        </is>
      </c>
      <c r="D1435" t="inlineStr">
        <is>
          <t>SHIFT-PRE-20251128</t>
        </is>
      </c>
      <c r="E1435" t="inlineStr">
        <is>
          <t>LINE-S03</t>
        </is>
      </c>
      <c r="F1435" t="inlineStr">
        <is>
          <t>改善前</t>
        </is>
      </c>
      <c r="G1435" s="57" t="n">
        <v>45989</v>
      </c>
      <c r="H1435" t="inlineStr">
        <is>
          <t>音频模组系列</t>
        </is>
      </c>
      <c r="I1435" t="inlineStr">
        <is>
          <t>KK250</t>
        </is>
      </c>
      <c r="J1435" t="inlineStr">
        <is>
          <t>SETUPS-CHANGEOVERS</t>
        </is>
      </c>
      <c r="K1435" t="inlineStr">
        <is>
          <t>Planned - Included in OEE</t>
        </is>
      </c>
      <c r="L1435" t="inlineStr">
        <is>
          <t>EXTRUDER PRESS</t>
        </is>
      </c>
      <c r="M1435" t="inlineStr">
        <is>
          <t>主加工工位</t>
        </is>
      </c>
      <c r="N1435" t="inlineStr">
        <is>
          <t>MATERIAL CHANGEOVER</t>
        </is>
      </c>
      <c r="O1435" s="59" t="n">
        <v>45989.69652777778</v>
      </c>
      <c r="P1435" s="59" t="n">
        <v>45989.70638888889</v>
      </c>
      <c r="Q1435" s="60" t="n">
        <v>14.2</v>
      </c>
      <c r="R1435" s="60" t="n">
        <v>1.0444</v>
      </c>
      <c r="S1435" t="inlineStr">
        <is>
          <t>团队模拟数据（基于公开单线数据派生）</t>
        </is>
      </c>
      <c r="T1435" t="inlineStr">
        <is>
          <t>SIM-v2.2-20260807-20260804</t>
        </is>
      </c>
      <c r="U1435" t="inlineStr">
        <is>
          <t>https://zenodo.org/records/17855209</t>
        </is>
      </c>
      <c r="V1435" t="inlineStr">
        <is>
          <t>LINE-S03-PRE-20251128</t>
        </is>
      </c>
      <c r="W1435" t="inlineStr">
        <is>
          <t>已关联</t>
        </is>
      </c>
      <c r="X1435" t="inlineStr">
        <is>
          <t>按班次口径判断</t>
        </is>
      </c>
      <c r="Z1435" t="inlineStr">
        <is>
          <t>是</t>
        </is>
      </c>
      <c r="AA1435">
        <f>IFERROR(VLOOKUP(N1435,'18_换产标准_模拟'!$B$2:$F$4,3,FALSE),"")</f>
        <v/>
      </c>
      <c r="AB1435">
        <f>IFERROR(MAX(Q1435-AA1435,0),"")</f>
        <v/>
      </c>
      <c r="AC1435">
        <f>IFERROR(IF(AB1435=0,"达标",IF(AB1435&lt;=VLOOKUP(N1435,'18_换产标准_模拟'!$B$2:$F$4,4,FALSE)-VLOOKUP(N1435,'18_换产标准_模拟'!$B$2:$F$4,3,FALSE),"轻微超时",IF(AB1435&lt;=VLOOKUP(N1435,'18_换产标准_模拟'!$B$2:$F$4,5,FALSE)-VLOOKUP(N1435,'18_换产标准_模拟'!$B$2:$F$4,3,FALSE),"超时","严重超时"))),"")</f>
        <v/>
      </c>
      <c r="AD1435">
        <f>IFERROR(INDEX('18_换产标准_模拟'!$A$2:$A$4,MATCH(N1435,'18_换产标准_模拟'!$B$2:$B$4,0)),"")</f>
        <v/>
      </c>
      <c r="AE1435" t="inlineStr">
        <is>
          <t>团队模拟数据</t>
        </is>
      </c>
    </row>
    <row r="1436">
      <c r="A1436" t="inlineStr">
        <is>
          <t>SIM-STOP-01435</t>
        </is>
      </c>
      <c r="B1436" t="inlineStr">
        <is>
          <t>STOP-PRE-00479</t>
        </is>
      </c>
      <c r="C1436" t="inlineStr">
        <is>
          <t>LINE-S01-PRE-20251128</t>
        </is>
      </c>
      <c r="D1436" t="inlineStr">
        <is>
          <t>SHIFT-PRE-20251128</t>
        </is>
      </c>
      <c r="E1436" t="inlineStr">
        <is>
          <t>LINE-S01</t>
        </is>
      </c>
      <c r="F1436" t="inlineStr">
        <is>
          <t>改善前</t>
        </is>
      </c>
      <c r="G1436" s="57" t="n">
        <v>45989</v>
      </c>
      <c r="H1436" t="inlineStr">
        <is>
          <t>智能终端系列</t>
        </is>
      </c>
      <c r="I1436" t="inlineStr">
        <is>
          <t>KK250</t>
        </is>
      </c>
      <c r="J1436" t="inlineStr">
        <is>
          <t>FAILURE</t>
        </is>
      </c>
      <c r="K1436" t="inlineStr">
        <is>
          <t>Unplanned</t>
        </is>
      </c>
      <c r="L1436" t="inlineStr">
        <is>
          <t>ROBOT (HACKING STATION)</t>
        </is>
      </c>
      <c r="M1436" t="inlineStr">
        <is>
          <t>上下料工位</t>
        </is>
      </c>
      <c r="N1436" t="inlineStr">
        <is>
          <t>AUTOMATION FAILURE</t>
        </is>
      </c>
      <c r="O1436" s="59" t="n">
        <v>45989.69791666666</v>
      </c>
      <c r="P1436" s="59" t="n">
        <v>45989.70375</v>
      </c>
      <c r="Q1436" s="60" t="n">
        <v>8.4</v>
      </c>
      <c r="R1436" s="60" t="n">
        <v>0.8477</v>
      </c>
      <c r="S1436" t="inlineStr">
        <is>
          <t>团队模拟数据（基于公开单线数据派生）</t>
        </is>
      </c>
      <c r="T1436" t="inlineStr">
        <is>
          <t>SIM-v2.2-20260807-20260804</t>
        </is>
      </c>
      <c r="U1436" t="inlineStr">
        <is>
          <t>https://zenodo.org/records/17855209</t>
        </is>
      </c>
      <c r="V1436" t="inlineStr">
        <is>
          <t>LINE-S01-PRE-20251128</t>
        </is>
      </c>
      <c r="W1436" t="inlineStr">
        <is>
          <t>已关联</t>
        </is>
      </c>
      <c r="X1436" t="inlineStr">
        <is>
          <t>按班次口径判断</t>
        </is>
      </c>
      <c r="Z1436" t="inlineStr">
        <is>
          <t>否</t>
        </is>
      </c>
    </row>
    <row r="1437">
      <c r="A1437" t="inlineStr">
        <is>
          <t>SIM-STOP-01436</t>
        </is>
      </c>
      <c r="B1437" t="inlineStr">
        <is>
          <t>STOP-PRE-00479</t>
        </is>
      </c>
      <c r="C1437" t="inlineStr">
        <is>
          <t>LINE-S02-PRE-20251128</t>
        </is>
      </c>
      <c r="D1437" t="inlineStr">
        <is>
          <t>SHIFT-PRE-20251128</t>
        </is>
      </c>
      <c r="E1437" t="inlineStr">
        <is>
          <t>LINE-S02</t>
        </is>
      </c>
      <c r="F1437" t="inlineStr">
        <is>
          <t>改善前</t>
        </is>
      </c>
      <c r="G1437" s="57" t="n">
        <v>45989</v>
      </c>
      <c r="H1437" t="inlineStr">
        <is>
          <t>视觉设备系列</t>
        </is>
      </c>
      <c r="I1437" t="inlineStr">
        <is>
          <t>KK250</t>
        </is>
      </c>
      <c r="J1437" t="inlineStr">
        <is>
          <t>FAILURE</t>
        </is>
      </c>
      <c r="K1437" t="inlineStr">
        <is>
          <t>Unplanned</t>
        </is>
      </c>
      <c r="L1437" t="inlineStr">
        <is>
          <t>ROBOT (HACKING STATION)</t>
        </is>
      </c>
      <c r="M1437" t="inlineStr">
        <is>
          <t>上下料工位</t>
        </is>
      </c>
      <c r="N1437" t="inlineStr">
        <is>
          <t>AUTOMATION FAILURE</t>
        </is>
      </c>
      <c r="O1437" s="59" t="n">
        <v>45989.71180555555</v>
      </c>
      <c r="P1437" s="59" t="n">
        <v>45989.72131944444</v>
      </c>
      <c r="Q1437" s="60" t="n">
        <v>13.7</v>
      </c>
      <c r="R1437" s="60" t="n">
        <v>1.38</v>
      </c>
      <c r="S1437" t="inlineStr">
        <is>
          <t>团队模拟数据（基于公开单线数据派生）</t>
        </is>
      </c>
      <c r="T1437" t="inlineStr">
        <is>
          <t>SIM-v2.2-20260807-20260804</t>
        </is>
      </c>
      <c r="U1437" t="inlineStr">
        <is>
          <t>https://zenodo.org/records/17855209</t>
        </is>
      </c>
      <c r="V1437" t="inlineStr">
        <is>
          <t>LINE-S02-PRE-20251128</t>
        </is>
      </c>
      <c r="W1437" t="inlineStr">
        <is>
          <t>已关联</t>
        </is>
      </c>
      <c r="X1437" t="inlineStr">
        <is>
          <t>按班次口径判断</t>
        </is>
      </c>
      <c r="Z1437" t="inlineStr">
        <is>
          <t>否</t>
        </is>
      </c>
    </row>
    <row r="1438">
      <c r="A1438" t="inlineStr">
        <is>
          <t>SIM-STOP-01437</t>
        </is>
      </c>
      <c r="B1438" t="inlineStr">
        <is>
          <t>STOP-PRE-00479</t>
        </is>
      </c>
      <c r="C1438" t="inlineStr">
        <is>
          <t>LINE-S03-PRE-20251128</t>
        </is>
      </c>
      <c r="D1438" t="inlineStr">
        <is>
          <t>SHIFT-PRE-20251128</t>
        </is>
      </c>
      <c r="E1438" t="inlineStr">
        <is>
          <t>LINE-S03</t>
        </is>
      </c>
      <c r="F1438" t="inlineStr">
        <is>
          <t>改善前</t>
        </is>
      </c>
      <c r="G1438" s="57" t="n">
        <v>45989</v>
      </c>
      <c r="H1438" t="inlineStr">
        <is>
          <t>音频模组系列</t>
        </is>
      </c>
      <c r="I1438" t="inlineStr">
        <is>
          <t>KK250</t>
        </is>
      </c>
      <c r="J1438" t="inlineStr">
        <is>
          <t>FAILURE</t>
        </is>
      </c>
      <c r="K1438" t="inlineStr">
        <is>
          <t>Unplanned</t>
        </is>
      </c>
      <c r="L1438" t="inlineStr">
        <is>
          <t>ROBOT (HACKING STATION)</t>
        </is>
      </c>
      <c r="M1438" t="inlineStr">
        <is>
          <t>上下料工位</t>
        </is>
      </c>
      <c r="N1438" t="inlineStr">
        <is>
          <t>AUTOMATION FAILURE</t>
        </is>
      </c>
      <c r="O1438" s="59" t="n">
        <v>45989.72569444445</v>
      </c>
      <c r="P1438" s="59" t="n">
        <v>45989.73319444444</v>
      </c>
      <c r="Q1438" s="60" t="n">
        <v>10.8</v>
      </c>
      <c r="R1438" s="60" t="n">
        <v>1.0924</v>
      </c>
      <c r="S1438" t="inlineStr">
        <is>
          <t>团队模拟数据（基于公开单线数据派生）</t>
        </is>
      </c>
      <c r="T1438" t="inlineStr">
        <is>
          <t>SIM-v2.2-20260807-20260804</t>
        </is>
      </c>
      <c r="U1438" t="inlineStr">
        <is>
          <t>https://zenodo.org/records/17855209</t>
        </is>
      </c>
      <c r="V1438" t="inlineStr">
        <is>
          <t>LINE-S03-PRE-20251128</t>
        </is>
      </c>
      <c r="W1438" t="inlineStr">
        <is>
          <t>已关联</t>
        </is>
      </c>
      <c r="X1438" t="inlineStr">
        <is>
          <t>按班次口径判断</t>
        </is>
      </c>
      <c r="Z1438" t="inlineStr">
        <is>
          <t>否</t>
        </is>
      </c>
    </row>
    <row r="1439">
      <c r="A1439" t="inlineStr">
        <is>
          <t>SIM-STOP-01438</t>
        </is>
      </c>
      <c r="B1439" t="inlineStr">
        <is>
          <t>STOP-PRE-00480</t>
        </is>
      </c>
      <c r="C1439" t="inlineStr">
        <is>
          <t>LINE-S01-PRE-20251128</t>
        </is>
      </c>
      <c r="D1439" t="inlineStr">
        <is>
          <t>SHIFT-PRE-20251128</t>
        </is>
      </c>
      <c r="E1439" t="inlineStr">
        <is>
          <t>LINE-S01</t>
        </is>
      </c>
      <c r="F1439" t="inlineStr">
        <is>
          <t>改善前</t>
        </is>
      </c>
      <c r="G1439" s="57" t="n">
        <v>45989</v>
      </c>
      <c r="H1439" t="inlineStr">
        <is>
          <t>智能终端系列</t>
        </is>
      </c>
      <c r="I1439" t="inlineStr">
        <is>
          <t>KK250</t>
        </is>
      </c>
      <c r="J1439" t="inlineStr">
        <is>
          <t>MATERIALS</t>
        </is>
      </c>
      <c r="K1439" t="inlineStr">
        <is>
          <t>Unplanned</t>
        </is>
      </c>
      <c r="L1439" t="inlineStr">
        <is>
          <t>PACKAGING</t>
        </is>
      </c>
      <c r="M1439" t="inlineStr">
        <is>
          <t>包装工位</t>
        </is>
      </c>
      <c r="N1439" t="inlineStr">
        <is>
          <t>KILN CAR STARVATION</t>
        </is>
      </c>
      <c r="O1439" s="59" t="n">
        <v>45989.73472222222</v>
      </c>
      <c r="P1439" s="59" t="n">
        <v>45989.75597222222</v>
      </c>
      <c r="Q1439" s="60" t="n">
        <v>30.6</v>
      </c>
      <c r="R1439" s="60" t="n">
        <v>0.882</v>
      </c>
      <c r="S1439" t="inlineStr">
        <is>
          <t>团队模拟数据（基于公开单线数据派生）</t>
        </is>
      </c>
      <c r="T1439" t="inlineStr">
        <is>
          <t>SIM-v2.2-20260807-20260804</t>
        </is>
      </c>
      <c r="U1439" t="inlineStr">
        <is>
          <t>https://zenodo.org/records/17855209</t>
        </is>
      </c>
      <c r="V1439" t="inlineStr">
        <is>
          <t>LINE-S01-PRE-20251128</t>
        </is>
      </c>
      <c r="W1439" t="inlineStr">
        <is>
          <t>已关联</t>
        </is>
      </c>
      <c r="X1439" t="inlineStr">
        <is>
          <t>按班次口径判断</t>
        </is>
      </c>
      <c r="Z1439" t="inlineStr">
        <is>
          <t>否</t>
        </is>
      </c>
    </row>
    <row r="1440">
      <c r="A1440" t="inlineStr">
        <is>
          <t>SIM-STOP-01439</t>
        </is>
      </c>
      <c r="B1440" t="inlineStr">
        <is>
          <t>STOP-PRE-00480</t>
        </is>
      </c>
      <c r="C1440" t="inlineStr">
        <is>
          <t>LINE-S02-PRE-20251128</t>
        </is>
      </c>
      <c r="D1440" t="inlineStr">
        <is>
          <t>SHIFT-PRE-20251128</t>
        </is>
      </c>
      <c r="E1440" t="inlineStr">
        <is>
          <t>LINE-S02</t>
        </is>
      </c>
      <c r="F1440" t="inlineStr">
        <is>
          <t>改善前</t>
        </is>
      </c>
      <c r="G1440" s="57" t="n">
        <v>45989</v>
      </c>
      <c r="H1440" t="inlineStr">
        <is>
          <t>视觉设备系列</t>
        </is>
      </c>
      <c r="I1440" t="inlineStr">
        <is>
          <t>KK250</t>
        </is>
      </c>
      <c r="J1440" t="inlineStr">
        <is>
          <t>MATERIALS</t>
        </is>
      </c>
      <c r="K1440" t="inlineStr">
        <is>
          <t>Unplanned</t>
        </is>
      </c>
      <c r="L1440" t="inlineStr">
        <is>
          <t>PACKAGING</t>
        </is>
      </c>
      <c r="M1440" t="inlineStr">
        <is>
          <t>包装工位</t>
        </is>
      </c>
      <c r="N1440" t="inlineStr">
        <is>
          <t>KILN CAR STARVATION</t>
        </is>
      </c>
      <c r="O1440" s="59" t="n">
        <v>45989.74861111111</v>
      </c>
      <c r="P1440" s="59" t="n">
        <v>45989.77972222222</v>
      </c>
      <c r="Q1440" s="60" t="n">
        <v>44.8</v>
      </c>
      <c r="R1440" s="60" t="n">
        <v>1.29</v>
      </c>
      <c r="S1440" t="inlineStr">
        <is>
          <t>团队模拟数据（基于公开单线数据派生）</t>
        </is>
      </c>
      <c r="T1440" t="inlineStr">
        <is>
          <t>SIM-v2.2-20260807-20260804</t>
        </is>
      </c>
      <c r="U1440" t="inlineStr">
        <is>
          <t>https://zenodo.org/records/17855209</t>
        </is>
      </c>
      <c r="V1440" t="inlineStr">
        <is>
          <t>LINE-S02-PRE-20251128</t>
        </is>
      </c>
      <c r="W1440" t="inlineStr">
        <is>
          <t>已关联</t>
        </is>
      </c>
      <c r="X1440" t="inlineStr">
        <is>
          <t>按班次口径判断</t>
        </is>
      </c>
      <c r="Z1440" t="inlineStr">
        <is>
          <t>否</t>
        </is>
      </c>
    </row>
    <row r="1441">
      <c r="A1441" t="inlineStr">
        <is>
          <t>SIM-STOP-01440</t>
        </is>
      </c>
      <c r="B1441" t="inlineStr">
        <is>
          <t>STOP-PRE-00480</t>
        </is>
      </c>
      <c r="C1441" t="inlineStr">
        <is>
          <t>LINE-S03-PRE-20251128</t>
        </is>
      </c>
      <c r="D1441" t="inlineStr">
        <is>
          <t>SHIFT-PRE-20251128</t>
        </is>
      </c>
      <c r="E1441" t="inlineStr">
        <is>
          <t>LINE-S03</t>
        </is>
      </c>
      <c r="F1441" t="inlineStr">
        <is>
          <t>改善前</t>
        </is>
      </c>
      <c r="G1441" s="57" t="n">
        <v>45989</v>
      </c>
      <c r="H1441" t="inlineStr">
        <is>
          <t>音频模组系列</t>
        </is>
      </c>
      <c r="I1441" t="inlineStr">
        <is>
          <t>KK250</t>
        </is>
      </c>
      <c r="J1441" t="inlineStr">
        <is>
          <t>MATERIALS</t>
        </is>
      </c>
      <c r="K1441" t="inlineStr">
        <is>
          <t>Unplanned</t>
        </is>
      </c>
      <c r="L1441" t="inlineStr">
        <is>
          <t>PACKAGING</t>
        </is>
      </c>
      <c r="M1441" t="inlineStr">
        <is>
          <t>包装工位</t>
        </is>
      </c>
      <c r="N1441" t="inlineStr">
        <is>
          <t>KILN CAR STARVATION</t>
        </is>
      </c>
      <c r="O1441" s="59" t="n">
        <v>45989.7625</v>
      </c>
      <c r="P1441" s="59" t="n">
        <v>45989.78986111111</v>
      </c>
      <c r="Q1441" s="60" t="n">
        <v>39.4</v>
      </c>
      <c r="R1441" s="60" t="n">
        <v>1.1358</v>
      </c>
      <c r="S1441" t="inlineStr">
        <is>
          <t>团队模拟数据（基于公开单线数据派生）</t>
        </is>
      </c>
      <c r="T1441" t="inlineStr">
        <is>
          <t>SIM-v2.2-20260807-20260804</t>
        </is>
      </c>
      <c r="U1441" t="inlineStr">
        <is>
          <t>https://zenodo.org/records/17855209</t>
        </is>
      </c>
      <c r="V1441" t="inlineStr">
        <is>
          <t>LINE-S03-PRE-20251128</t>
        </is>
      </c>
      <c r="W1441" t="inlineStr">
        <is>
          <t>已关联</t>
        </is>
      </c>
      <c r="X1441" t="inlineStr">
        <is>
          <t>按班次口径判断</t>
        </is>
      </c>
      <c r="Z1441" t="inlineStr">
        <is>
          <t>否</t>
        </is>
      </c>
    </row>
    <row r="1442">
      <c r="A1442" t="inlineStr">
        <is>
          <t>SIM-STOP-01441</t>
        </is>
      </c>
      <c r="B1442" t="inlineStr">
        <is>
          <t>STOP-PRE-00481</t>
        </is>
      </c>
      <c r="C1442" t="inlineStr">
        <is>
          <t>LINE-S01-PRE-20251128</t>
        </is>
      </c>
      <c r="D1442" t="inlineStr">
        <is>
          <t>SHIFT-PRE-20251128</t>
        </is>
      </c>
      <c r="E1442" t="inlineStr">
        <is>
          <t>LINE-S01</t>
        </is>
      </c>
      <c r="F1442" t="inlineStr">
        <is>
          <t>改善前</t>
        </is>
      </c>
      <c r="G1442" s="57" t="n">
        <v>45989</v>
      </c>
      <c r="H1442" t="inlineStr">
        <is>
          <t>智能终端系列</t>
        </is>
      </c>
      <c r="I1442" t="inlineStr">
        <is>
          <t>KK250</t>
        </is>
      </c>
      <c r="J1442" t="inlineStr">
        <is>
          <t>MATERIALS</t>
        </is>
      </c>
      <c r="K1442" t="inlineStr">
        <is>
          <t>Unplanned</t>
        </is>
      </c>
      <c r="L1442" t="inlineStr">
        <is>
          <t>PACKAGING</t>
        </is>
      </c>
      <c r="M1442" t="inlineStr">
        <is>
          <t>包装工位</t>
        </is>
      </c>
      <c r="N1442" t="inlineStr">
        <is>
          <t>KILN CAR STARVATION</t>
        </is>
      </c>
      <c r="O1442" s="59" t="n">
        <v>45989.76180555556</v>
      </c>
      <c r="P1442" s="59" t="n">
        <v>45989.77888888889</v>
      </c>
      <c r="Q1442" s="60" t="n">
        <v>24.6</v>
      </c>
      <c r="R1442" s="60" t="n">
        <v>0.9163</v>
      </c>
      <c r="S1442" t="inlineStr">
        <is>
          <t>团队模拟数据（基于公开单线数据派生）</t>
        </is>
      </c>
      <c r="T1442" t="inlineStr">
        <is>
          <t>SIM-v2.2-20260807-20260804</t>
        </is>
      </c>
      <c r="U1442" t="inlineStr">
        <is>
          <t>https://zenodo.org/records/17855209</t>
        </is>
      </c>
      <c r="V1442" t="inlineStr">
        <is>
          <t>LINE-S01-PRE-20251128</t>
        </is>
      </c>
      <c r="W1442" t="inlineStr">
        <is>
          <t>已关联</t>
        </is>
      </c>
      <c r="X1442" t="inlineStr">
        <is>
          <t>按班次口径判断</t>
        </is>
      </c>
      <c r="Z1442" t="inlineStr">
        <is>
          <t>否</t>
        </is>
      </c>
    </row>
    <row r="1443">
      <c r="A1443" t="inlineStr">
        <is>
          <t>SIM-STOP-01442</t>
        </is>
      </c>
      <c r="B1443" t="inlineStr">
        <is>
          <t>STOP-PRE-00481</t>
        </is>
      </c>
      <c r="C1443" t="inlineStr">
        <is>
          <t>LINE-S02-PRE-20251128</t>
        </is>
      </c>
      <c r="D1443" t="inlineStr">
        <is>
          <t>SHIFT-PRE-20251128</t>
        </is>
      </c>
      <c r="E1443" t="inlineStr">
        <is>
          <t>LINE-S02</t>
        </is>
      </c>
      <c r="F1443" t="inlineStr">
        <is>
          <t>改善前</t>
        </is>
      </c>
      <c r="G1443" s="57" t="n">
        <v>45989</v>
      </c>
      <c r="H1443" t="inlineStr">
        <is>
          <t>视觉设备系列</t>
        </is>
      </c>
      <c r="I1443" t="inlineStr">
        <is>
          <t>KK250</t>
        </is>
      </c>
      <c r="J1443" t="inlineStr">
        <is>
          <t>MATERIALS</t>
        </is>
      </c>
      <c r="K1443" t="inlineStr">
        <is>
          <t>Unplanned</t>
        </is>
      </c>
      <c r="L1443" t="inlineStr">
        <is>
          <t>PACKAGING</t>
        </is>
      </c>
      <c r="M1443" t="inlineStr">
        <is>
          <t>包装工位</t>
        </is>
      </c>
      <c r="N1443" t="inlineStr">
        <is>
          <t>KILN CAR STARVATION</t>
        </is>
      </c>
      <c r="O1443" s="59" t="n">
        <v>45989.77569444444</v>
      </c>
      <c r="P1443" s="59" t="n">
        <v>45989.80069444444</v>
      </c>
      <c r="Q1443" s="60" t="n">
        <v>36</v>
      </c>
      <c r="R1443" s="60" t="n">
        <v>1.3425</v>
      </c>
      <c r="S1443" t="inlineStr">
        <is>
          <t>团队模拟数据（基于公开单线数据派生）</t>
        </is>
      </c>
      <c r="T1443" t="inlineStr">
        <is>
          <t>SIM-v2.2-20260807-20260804</t>
        </is>
      </c>
      <c r="U1443" t="inlineStr">
        <is>
          <t>https://zenodo.org/records/17855209</t>
        </is>
      </c>
      <c r="V1443" t="inlineStr">
        <is>
          <t>LINE-S02-PRE-20251128</t>
        </is>
      </c>
      <c r="W1443" t="inlineStr">
        <is>
          <t>已关联</t>
        </is>
      </c>
      <c r="X1443" t="inlineStr">
        <is>
          <t>按班次口径判断</t>
        </is>
      </c>
      <c r="Z1443" t="inlineStr">
        <is>
          <t>否</t>
        </is>
      </c>
    </row>
    <row r="1444">
      <c r="A1444" t="inlineStr">
        <is>
          <t>SIM-STOP-01443</t>
        </is>
      </c>
      <c r="B1444" t="inlineStr">
        <is>
          <t>STOP-PRE-00481</t>
        </is>
      </c>
      <c r="C1444" t="inlineStr">
        <is>
          <t>LINE-S03-PRE-20251128</t>
        </is>
      </c>
      <c r="D1444" t="inlineStr">
        <is>
          <t>SHIFT-PRE-20251128</t>
        </is>
      </c>
      <c r="E1444" t="inlineStr">
        <is>
          <t>LINE-S03</t>
        </is>
      </c>
      <c r="F1444" t="inlineStr">
        <is>
          <t>改善前</t>
        </is>
      </c>
      <c r="G1444" s="57" t="n">
        <v>45989</v>
      </c>
      <c r="H1444" t="inlineStr">
        <is>
          <t>音频模组系列</t>
        </is>
      </c>
      <c r="I1444" t="inlineStr">
        <is>
          <t>KK250</t>
        </is>
      </c>
      <c r="J1444" t="inlineStr">
        <is>
          <t>MATERIALS</t>
        </is>
      </c>
      <c r="K1444" t="inlineStr">
        <is>
          <t>Unplanned</t>
        </is>
      </c>
      <c r="L1444" t="inlineStr">
        <is>
          <t>PACKAGING</t>
        </is>
      </c>
      <c r="M1444" t="inlineStr">
        <is>
          <t>包装工位</t>
        </is>
      </c>
      <c r="N1444" t="inlineStr">
        <is>
          <t>KILN CAR STARVATION</t>
        </is>
      </c>
      <c r="O1444" s="59" t="n">
        <v>45989.78958333333</v>
      </c>
      <c r="P1444" s="59" t="n">
        <v>45989.80930555556</v>
      </c>
      <c r="Q1444" s="60" t="n">
        <v>28.4</v>
      </c>
      <c r="R1444" s="60" t="n">
        <v>1.0613</v>
      </c>
      <c r="S1444" t="inlineStr">
        <is>
          <t>团队模拟数据（基于公开单线数据派生）</t>
        </is>
      </c>
      <c r="T1444" t="inlineStr">
        <is>
          <t>SIM-v2.2-20260807-20260804</t>
        </is>
      </c>
      <c r="U1444" t="inlineStr">
        <is>
          <t>https://zenodo.org/records/17855209</t>
        </is>
      </c>
      <c r="V1444" t="inlineStr">
        <is>
          <t>LINE-S03-PRE-20251128</t>
        </is>
      </c>
      <c r="W1444" t="inlineStr">
        <is>
          <t>已关联</t>
        </is>
      </c>
      <c r="X1444" t="inlineStr">
        <is>
          <t>按班次口径判断</t>
        </is>
      </c>
      <c r="Z1444" t="inlineStr">
        <is>
          <t>否</t>
        </is>
      </c>
    </row>
    <row r="1445">
      <c r="A1445" t="inlineStr">
        <is>
          <t>SIM-STOP-01444</t>
        </is>
      </c>
      <c r="B1445" t="inlineStr">
        <is>
          <t>STOP-PRE-00482</t>
        </is>
      </c>
      <c r="C1445" t="inlineStr">
        <is>
          <t>LINE-S01-PRE-20251128</t>
        </is>
      </c>
      <c r="D1445" t="inlineStr">
        <is>
          <t>SHIFT-PRE-20251128</t>
        </is>
      </c>
      <c r="E1445" t="inlineStr">
        <is>
          <t>LINE-S01</t>
        </is>
      </c>
      <c r="F1445" t="inlineStr">
        <is>
          <t>改善前</t>
        </is>
      </c>
      <c r="G1445" s="57" t="n">
        <v>45989</v>
      </c>
      <c r="H1445" t="inlineStr">
        <is>
          <t>智能终端系列</t>
        </is>
      </c>
      <c r="I1445" t="inlineStr">
        <is>
          <t>KK250</t>
        </is>
      </c>
      <c r="J1445" t="inlineStr">
        <is>
          <t>MATERIALS</t>
        </is>
      </c>
      <c r="K1445" t="inlineStr">
        <is>
          <t>Unplanned</t>
        </is>
      </c>
      <c r="L1445" t="inlineStr">
        <is>
          <t>PACKAGING</t>
        </is>
      </c>
      <c r="M1445" t="inlineStr">
        <is>
          <t>包装工位</t>
        </is>
      </c>
      <c r="N1445" t="inlineStr">
        <is>
          <t>KILN CAR STARVATION</t>
        </is>
      </c>
      <c r="O1445" s="59" t="n">
        <v>45989.79236111111</v>
      </c>
      <c r="P1445" s="59" t="n">
        <v>45989.79680555555</v>
      </c>
      <c r="Q1445" s="60" t="n">
        <v>6.4</v>
      </c>
      <c r="R1445" s="60" t="n">
        <v>0.8575</v>
      </c>
      <c r="S1445" t="inlineStr">
        <is>
          <t>团队模拟数据（基于公开单线数据派生）</t>
        </is>
      </c>
      <c r="T1445" t="inlineStr">
        <is>
          <t>SIM-v2.2-20260807-20260804</t>
        </is>
      </c>
      <c r="U1445" t="inlineStr">
        <is>
          <t>https://zenodo.org/records/17855209</t>
        </is>
      </c>
      <c r="V1445" t="inlineStr">
        <is>
          <t>LINE-S01-PRE-20251128</t>
        </is>
      </c>
      <c r="W1445" t="inlineStr">
        <is>
          <t>已关联</t>
        </is>
      </c>
      <c r="X1445" t="inlineStr">
        <is>
          <t>按班次口径判断</t>
        </is>
      </c>
      <c r="Z1445" t="inlineStr">
        <is>
          <t>否</t>
        </is>
      </c>
    </row>
    <row r="1446">
      <c r="A1446" t="inlineStr">
        <is>
          <t>SIM-STOP-01445</t>
        </is>
      </c>
      <c r="B1446" t="inlineStr">
        <is>
          <t>STOP-PRE-00482</t>
        </is>
      </c>
      <c r="C1446" t="inlineStr">
        <is>
          <t>LINE-S02-PRE-20251128</t>
        </is>
      </c>
      <c r="D1446" t="inlineStr">
        <is>
          <t>SHIFT-PRE-20251128</t>
        </is>
      </c>
      <c r="E1446" t="inlineStr">
        <is>
          <t>LINE-S02</t>
        </is>
      </c>
      <c r="F1446" t="inlineStr">
        <is>
          <t>改善前</t>
        </is>
      </c>
      <c r="G1446" s="57" t="n">
        <v>45989</v>
      </c>
      <c r="H1446" t="inlineStr">
        <is>
          <t>视觉设备系列</t>
        </is>
      </c>
      <c r="I1446" t="inlineStr">
        <is>
          <t>KK250</t>
        </is>
      </c>
      <c r="J1446" t="inlineStr">
        <is>
          <t>MATERIALS</t>
        </is>
      </c>
      <c r="K1446" t="inlineStr">
        <is>
          <t>Unplanned</t>
        </is>
      </c>
      <c r="L1446" t="inlineStr">
        <is>
          <t>PACKAGING</t>
        </is>
      </c>
      <c r="M1446" t="inlineStr">
        <is>
          <t>包装工位</t>
        </is>
      </c>
      <c r="N1446" t="inlineStr">
        <is>
          <t>KILN CAR STARVATION</t>
        </is>
      </c>
      <c r="O1446" s="59" t="n">
        <v>45989.80625</v>
      </c>
      <c r="P1446" s="59" t="n">
        <v>45989.81354166667</v>
      </c>
      <c r="Q1446" s="60" t="n">
        <v>10.5</v>
      </c>
      <c r="R1446" s="60" t="n">
        <v>1.395</v>
      </c>
      <c r="S1446" t="inlineStr">
        <is>
          <t>团队模拟数据（基于公开单线数据派生）</t>
        </is>
      </c>
      <c r="T1446" t="inlineStr">
        <is>
          <t>SIM-v2.2-20260807-20260804</t>
        </is>
      </c>
      <c r="U1446" t="inlineStr">
        <is>
          <t>https://zenodo.org/records/17855209</t>
        </is>
      </c>
      <c r="V1446" t="inlineStr">
        <is>
          <t>LINE-S02-PRE-20251128</t>
        </is>
      </c>
      <c r="W1446" t="inlineStr">
        <is>
          <t>已关联</t>
        </is>
      </c>
      <c r="X1446" t="inlineStr">
        <is>
          <t>按班次口径判断</t>
        </is>
      </c>
      <c r="Z1446" t="inlineStr">
        <is>
          <t>否</t>
        </is>
      </c>
    </row>
    <row r="1447">
      <c r="A1447" t="inlineStr">
        <is>
          <t>SIM-STOP-01446</t>
        </is>
      </c>
      <c r="B1447" t="inlineStr">
        <is>
          <t>STOP-PRE-00482</t>
        </is>
      </c>
      <c r="C1447" t="inlineStr">
        <is>
          <t>LINE-S03-PRE-20251128</t>
        </is>
      </c>
      <c r="D1447" t="inlineStr">
        <is>
          <t>SHIFT-PRE-20251128</t>
        </is>
      </c>
      <c r="E1447" t="inlineStr">
        <is>
          <t>LINE-S03</t>
        </is>
      </c>
      <c r="F1447" t="inlineStr">
        <is>
          <t>改善前</t>
        </is>
      </c>
      <c r="G1447" s="57" t="n">
        <v>45989</v>
      </c>
      <c r="H1447" t="inlineStr">
        <is>
          <t>音频模组系列</t>
        </is>
      </c>
      <c r="I1447" t="inlineStr">
        <is>
          <t>KK250</t>
        </is>
      </c>
      <c r="J1447" t="inlineStr">
        <is>
          <t>MATERIALS</t>
        </is>
      </c>
      <c r="K1447" t="inlineStr">
        <is>
          <t>Unplanned</t>
        </is>
      </c>
      <c r="L1447" t="inlineStr">
        <is>
          <t>PACKAGING</t>
        </is>
      </c>
      <c r="M1447" t="inlineStr">
        <is>
          <t>包装工位</t>
        </is>
      </c>
      <c r="N1447" t="inlineStr">
        <is>
          <t>KILN CAR STARVATION</t>
        </is>
      </c>
      <c r="O1447" s="59" t="n">
        <v>45989.82013888889</v>
      </c>
      <c r="P1447" s="59" t="n">
        <v>45989.82590277777</v>
      </c>
      <c r="Q1447" s="60" t="n">
        <v>8.300000000000001</v>
      </c>
      <c r="R1447" s="60" t="n">
        <v>1.1048</v>
      </c>
      <c r="S1447" t="inlineStr">
        <is>
          <t>团队模拟数据（基于公开单线数据派生）</t>
        </is>
      </c>
      <c r="T1447" t="inlineStr">
        <is>
          <t>SIM-v2.2-20260807-20260804</t>
        </is>
      </c>
      <c r="U1447" t="inlineStr">
        <is>
          <t>https://zenodo.org/records/17855209</t>
        </is>
      </c>
      <c r="V1447" t="inlineStr">
        <is>
          <t>LINE-S03-PRE-20251128</t>
        </is>
      </c>
      <c r="W1447" t="inlineStr">
        <is>
          <t>已关联</t>
        </is>
      </c>
      <c r="X1447" t="inlineStr">
        <is>
          <t>按班次口径判断</t>
        </is>
      </c>
      <c r="Z1447" t="inlineStr">
        <is>
          <t>否</t>
        </is>
      </c>
    </row>
    <row r="1448">
      <c r="A1448" t="inlineStr">
        <is>
          <t>SIM-STOP-01447</t>
        </is>
      </c>
      <c r="B1448" t="inlineStr">
        <is>
          <t>STOP-PRE-00483</t>
        </is>
      </c>
      <c r="C1448" t="inlineStr">
        <is>
          <t>LINE-S01-PRE-20251128</t>
        </is>
      </c>
      <c r="D1448" t="inlineStr">
        <is>
          <t>SHIFT-PRE-20251128</t>
        </is>
      </c>
      <c r="E1448" t="inlineStr">
        <is>
          <t>LINE-S01</t>
        </is>
      </c>
      <c r="F1448" t="inlineStr">
        <is>
          <t>改善前</t>
        </is>
      </c>
      <c r="G1448" s="57" t="n">
        <v>45989</v>
      </c>
      <c r="H1448" t="inlineStr">
        <is>
          <t>智能终端系列</t>
        </is>
      </c>
      <c r="I1448" t="inlineStr">
        <is>
          <t>KK250</t>
        </is>
      </c>
      <c r="J1448" t="inlineStr">
        <is>
          <t>MATERIALS</t>
        </is>
      </c>
      <c r="K1448" t="inlineStr">
        <is>
          <t>Unplanned</t>
        </is>
      </c>
      <c r="L1448" t="inlineStr">
        <is>
          <t>PACKAGING</t>
        </is>
      </c>
      <c r="M1448" t="inlineStr">
        <is>
          <t>包装工位</t>
        </is>
      </c>
      <c r="N1448" t="inlineStr">
        <is>
          <t>KILN CAR STARVATION</t>
        </is>
      </c>
      <c r="O1448" s="59" t="n">
        <v>45989.80625</v>
      </c>
      <c r="P1448" s="59" t="n">
        <v>45989.80875</v>
      </c>
      <c r="Q1448" s="60" t="n">
        <v>3.6</v>
      </c>
      <c r="R1448" s="60" t="n">
        <v>0.8918</v>
      </c>
      <c r="S1448" t="inlineStr">
        <is>
          <t>团队模拟数据（基于公开单线数据派生）</t>
        </is>
      </c>
      <c r="T1448" t="inlineStr">
        <is>
          <t>SIM-v2.2-20260807-20260804</t>
        </is>
      </c>
      <c r="U1448" t="inlineStr">
        <is>
          <t>https://zenodo.org/records/17855209</t>
        </is>
      </c>
      <c r="V1448" t="inlineStr">
        <is>
          <t>LINE-S01-PRE-20251128</t>
        </is>
      </c>
      <c r="W1448" t="inlineStr">
        <is>
          <t>已关联</t>
        </is>
      </c>
      <c r="X1448" t="inlineStr">
        <is>
          <t>按班次口径判断</t>
        </is>
      </c>
      <c r="Z1448" t="inlineStr">
        <is>
          <t>否</t>
        </is>
      </c>
    </row>
    <row r="1449">
      <c r="A1449" t="inlineStr">
        <is>
          <t>SIM-STOP-01448</t>
        </is>
      </c>
      <c r="B1449" t="inlineStr">
        <is>
          <t>STOP-PRE-00483</t>
        </is>
      </c>
      <c r="C1449" t="inlineStr">
        <is>
          <t>LINE-S02-PRE-20251128</t>
        </is>
      </c>
      <c r="D1449" t="inlineStr">
        <is>
          <t>SHIFT-PRE-20251128</t>
        </is>
      </c>
      <c r="E1449" t="inlineStr">
        <is>
          <t>LINE-S02</t>
        </is>
      </c>
      <c r="F1449" t="inlineStr">
        <is>
          <t>改善前</t>
        </is>
      </c>
      <c r="G1449" s="57" t="n">
        <v>45989</v>
      </c>
      <c r="H1449" t="inlineStr">
        <is>
          <t>视觉设备系列</t>
        </is>
      </c>
      <c r="I1449" t="inlineStr">
        <is>
          <t>KK250</t>
        </is>
      </c>
      <c r="J1449" t="inlineStr">
        <is>
          <t>MATERIALS</t>
        </is>
      </c>
      <c r="K1449" t="inlineStr">
        <is>
          <t>Unplanned</t>
        </is>
      </c>
      <c r="L1449" t="inlineStr">
        <is>
          <t>PACKAGING</t>
        </is>
      </c>
      <c r="M1449" t="inlineStr">
        <is>
          <t>包装工位</t>
        </is>
      </c>
      <c r="N1449" t="inlineStr">
        <is>
          <t>KILN CAR STARVATION</t>
        </is>
      </c>
      <c r="O1449" s="59" t="n">
        <v>45989.82013888889</v>
      </c>
      <c r="P1449" s="59" t="n">
        <v>45989.82375</v>
      </c>
      <c r="Q1449" s="60" t="n">
        <v>5.2</v>
      </c>
      <c r="R1449" s="60" t="n">
        <v>1.305</v>
      </c>
      <c r="S1449" t="inlineStr">
        <is>
          <t>团队模拟数据（基于公开单线数据派生）</t>
        </is>
      </c>
      <c r="T1449" t="inlineStr">
        <is>
          <t>SIM-v2.2-20260807-20260804</t>
        </is>
      </c>
      <c r="U1449" t="inlineStr">
        <is>
          <t>https://zenodo.org/records/17855209</t>
        </is>
      </c>
      <c r="V1449" t="inlineStr">
        <is>
          <t>LINE-S02-PRE-20251128</t>
        </is>
      </c>
      <c r="W1449" t="inlineStr">
        <is>
          <t>已关联</t>
        </is>
      </c>
      <c r="X1449" t="inlineStr">
        <is>
          <t>按班次口径判断</t>
        </is>
      </c>
      <c r="Z1449" t="inlineStr">
        <is>
          <t>否</t>
        </is>
      </c>
    </row>
    <row r="1450">
      <c r="A1450" t="inlineStr">
        <is>
          <t>SIM-STOP-01449</t>
        </is>
      </c>
      <c r="B1450" t="inlineStr">
        <is>
          <t>STOP-PRE-00483</t>
        </is>
      </c>
      <c r="C1450" t="inlineStr">
        <is>
          <t>LINE-S03-PRE-20251128</t>
        </is>
      </c>
      <c r="D1450" t="inlineStr">
        <is>
          <t>SHIFT-PRE-20251128</t>
        </is>
      </c>
      <c r="E1450" t="inlineStr">
        <is>
          <t>LINE-S03</t>
        </is>
      </c>
      <c r="F1450" t="inlineStr">
        <is>
          <t>改善前</t>
        </is>
      </c>
      <c r="G1450" s="57" t="n">
        <v>45989</v>
      </c>
      <c r="H1450" t="inlineStr">
        <is>
          <t>音频模组系列</t>
        </is>
      </c>
      <c r="I1450" t="inlineStr">
        <is>
          <t>KK250</t>
        </is>
      </c>
      <c r="J1450" t="inlineStr">
        <is>
          <t>MATERIALS</t>
        </is>
      </c>
      <c r="K1450" t="inlineStr">
        <is>
          <t>Unplanned</t>
        </is>
      </c>
      <c r="L1450" t="inlineStr">
        <is>
          <t>PACKAGING</t>
        </is>
      </c>
      <c r="M1450" t="inlineStr">
        <is>
          <t>包装工位</t>
        </is>
      </c>
      <c r="N1450" t="inlineStr">
        <is>
          <t>KILN CAR STARVATION</t>
        </is>
      </c>
      <c r="O1450" s="59" t="n">
        <v>45989.83402777778</v>
      </c>
      <c r="P1450" s="59" t="n">
        <v>45989.83722222222</v>
      </c>
      <c r="Q1450" s="60" t="n">
        <v>4.6</v>
      </c>
      <c r="R1450" s="60" t="n">
        <v>1.1482</v>
      </c>
      <c r="S1450" t="inlineStr">
        <is>
          <t>团队模拟数据（基于公开单线数据派生）</t>
        </is>
      </c>
      <c r="T1450" t="inlineStr">
        <is>
          <t>SIM-v2.2-20260807-20260804</t>
        </is>
      </c>
      <c r="U1450" t="inlineStr">
        <is>
          <t>https://zenodo.org/records/17855209</t>
        </is>
      </c>
      <c r="V1450" t="inlineStr">
        <is>
          <t>LINE-S03-PRE-20251128</t>
        </is>
      </c>
      <c r="W1450" t="inlineStr">
        <is>
          <t>已关联</t>
        </is>
      </c>
      <c r="X1450" t="inlineStr">
        <is>
          <t>按班次口径判断</t>
        </is>
      </c>
      <c r="Z1450" t="inlineStr">
        <is>
          <t>否</t>
        </is>
      </c>
    </row>
    <row r="1451">
      <c r="A1451" t="inlineStr">
        <is>
          <t>SIM-STOP-01450</t>
        </is>
      </c>
      <c r="B1451" t="inlineStr">
        <is>
          <t>STOP-PRE-00484</t>
        </is>
      </c>
      <c r="C1451" t="inlineStr">
        <is>
          <t>LINE-S01-PRE-20251128</t>
        </is>
      </c>
      <c r="D1451" t="inlineStr">
        <is>
          <t>SHIFT-PRE-20251128</t>
        </is>
      </c>
      <c r="E1451" t="inlineStr">
        <is>
          <t>LINE-S01</t>
        </is>
      </c>
      <c r="F1451" t="inlineStr">
        <is>
          <t>改善前</t>
        </is>
      </c>
      <c r="G1451" s="57" t="n">
        <v>45989</v>
      </c>
      <c r="H1451" t="inlineStr">
        <is>
          <t>智能终端系列</t>
        </is>
      </c>
      <c r="I1451" t="inlineStr">
        <is>
          <t>KK250</t>
        </is>
      </c>
      <c r="J1451" t="inlineStr">
        <is>
          <t>OPERATIONAL</t>
        </is>
      </c>
      <c r="K1451" t="inlineStr">
        <is>
          <t>Planned - Included in OEE</t>
        </is>
      </c>
      <c r="L1451" t="inlineStr">
        <is>
          <t>EXTRUDER PRESS</t>
        </is>
      </c>
      <c r="M1451" t="inlineStr">
        <is>
          <t>主加工工位</t>
        </is>
      </c>
      <c r="N1451" t="inlineStr">
        <is>
          <t>CLEANING</t>
        </is>
      </c>
      <c r="O1451" s="59" t="n">
        <v>45989.81597222222</v>
      </c>
      <c r="P1451" s="59" t="n">
        <v>45989.83347222222</v>
      </c>
      <c r="Q1451" s="60" t="n">
        <v>25.2</v>
      </c>
      <c r="R1451" s="60" t="n">
        <v>1.0084</v>
      </c>
      <c r="S1451" t="inlineStr">
        <is>
          <t>团队模拟数据（基于公开单线数据派生）</t>
        </is>
      </c>
      <c r="T1451" t="inlineStr">
        <is>
          <t>SIM-v2.2-20260807-20260804</t>
        </is>
      </c>
      <c r="U1451" t="inlineStr">
        <is>
          <t>https://zenodo.org/records/17855209</t>
        </is>
      </c>
      <c r="V1451" t="inlineStr">
        <is>
          <t>LINE-S01-PRE-20251128</t>
        </is>
      </c>
      <c r="W1451" t="inlineStr">
        <is>
          <t>已关联</t>
        </is>
      </c>
      <c r="X1451" t="inlineStr">
        <is>
          <t>按班次口径判断</t>
        </is>
      </c>
      <c r="Z1451" t="inlineStr">
        <is>
          <t>否</t>
        </is>
      </c>
    </row>
    <row r="1452">
      <c r="A1452" t="inlineStr">
        <is>
          <t>SIM-STOP-01451</t>
        </is>
      </c>
      <c r="B1452" t="inlineStr">
        <is>
          <t>STOP-PRE-00484</t>
        </is>
      </c>
      <c r="C1452" t="inlineStr">
        <is>
          <t>LINE-S02-PRE-20251128</t>
        </is>
      </c>
      <c r="D1452" t="inlineStr">
        <is>
          <t>SHIFT-PRE-20251128</t>
        </is>
      </c>
      <c r="E1452" t="inlineStr">
        <is>
          <t>LINE-S02</t>
        </is>
      </c>
      <c r="F1452" t="inlineStr">
        <is>
          <t>改善前</t>
        </is>
      </c>
      <c r="G1452" s="57" t="n">
        <v>45989</v>
      </c>
      <c r="H1452" t="inlineStr">
        <is>
          <t>视觉设备系列</t>
        </is>
      </c>
      <c r="I1452" t="inlineStr">
        <is>
          <t>KK250</t>
        </is>
      </c>
      <c r="J1452" t="inlineStr">
        <is>
          <t>OPERATIONAL</t>
        </is>
      </c>
      <c r="K1452" t="inlineStr">
        <is>
          <t>Planned - Included in OEE</t>
        </is>
      </c>
      <c r="L1452" t="inlineStr">
        <is>
          <t>EXTRUDER PRESS</t>
        </is>
      </c>
      <c r="M1452" t="inlineStr">
        <is>
          <t>主加工工位</t>
        </is>
      </c>
      <c r="N1452" t="inlineStr">
        <is>
          <t>CLEANING</t>
        </is>
      </c>
      <c r="O1452" s="59" t="n">
        <v>45989.82986111111</v>
      </c>
      <c r="P1452" s="59" t="n">
        <v>45989.84763888889</v>
      </c>
      <c r="Q1452" s="60" t="n">
        <v>25.6</v>
      </c>
      <c r="R1452" s="60" t="n">
        <v>1.0257</v>
      </c>
      <c r="S1452" t="inlineStr">
        <is>
          <t>团队模拟数据（基于公开单线数据派生）</t>
        </is>
      </c>
      <c r="T1452" t="inlineStr">
        <is>
          <t>SIM-v2.2-20260807-20260804</t>
        </is>
      </c>
      <c r="U1452" t="inlineStr">
        <is>
          <t>https://zenodo.org/records/17855209</t>
        </is>
      </c>
      <c r="V1452" t="inlineStr">
        <is>
          <t>LINE-S02-PRE-20251128</t>
        </is>
      </c>
      <c r="W1452" t="inlineStr">
        <is>
          <t>已关联</t>
        </is>
      </c>
      <c r="X1452" t="inlineStr">
        <is>
          <t>按班次口径判断</t>
        </is>
      </c>
      <c r="Z1452" t="inlineStr">
        <is>
          <t>否</t>
        </is>
      </c>
    </row>
    <row r="1453">
      <c r="A1453" t="inlineStr">
        <is>
          <t>SIM-STOP-01452</t>
        </is>
      </c>
      <c r="B1453" t="inlineStr">
        <is>
          <t>STOP-PRE-00484</t>
        </is>
      </c>
      <c r="C1453" t="inlineStr">
        <is>
          <t>LINE-S03-PRE-20251128</t>
        </is>
      </c>
      <c r="D1453" t="inlineStr">
        <is>
          <t>SHIFT-PRE-20251128</t>
        </is>
      </c>
      <c r="E1453" t="inlineStr">
        <is>
          <t>LINE-S03</t>
        </is>
      </c>
      <c r="F1453" t="inlineStr">
        <is>
          <t>改善前</t>
        </is>
      </c>
      <c r="G1453" s="57" t="n">
        <v>45989</v>
      </c>
      <c r="H1453" t="inlineStr">
        <is>
          <t>音频模组系列</t>
        </is>
      </c>
      <c r="I1453" t="inlineStr">
        <is>
          <t>KK250</t>
        </is>
      </c>
      <c r="J1453" t="inlineStr">
        <is>
          <t>OPERATIONAL</t>
        </is>
      </c>
      <c r="K1453" t="inlineStr">
        <is>
          <t>Planned - Included in OEE</t>
        </is>
      </c>
      <c r="L1453" t="inlineStr">
        <is>
          <t>EXTRUDER PRESS</t>
        </is>
      </c>
      <c r="M1453" t="inlineStr">
        <is>
          <t>主加工工位</t>
        </is>
      </c>
      <c r="N1453" t="inlineStr">
        <is>
          <t>CLEANING</t>
        </is>
      </c>
      <c r="O1453" s="59" t="n">
        <v>45989.84375</v>
      </c>
      <c r="P1453" s="59" t="n">
        <v>45989.86041666667</v>
      </c>
      <c r="Q1453" s="60" t="n">
        <v>24</v>
      </c>
      <c r="R1453" s="60" t="n">
        <v>0.9611</v>
      </c>
      <c r="S1453" t="inlineStr">
        <is>
          <t>团队模拟数据（基于公开单线数据派生）</t>
        </is>
      </c>
      <c r="T1453" t="inlineStr">
        <is>
          <t>SIM-v2.2-20260807-20260804</t>
        </is>
      </c>
      <c r="U1453" t="inlineStr">
        <is>
          <t>https://zenodo.org/records/17855209</t>
        </is>
      </c>
      <c r="V1453" t="inlineStr">
        <is>
          <t>LINE-S03-PRE-20251128</t>
        </is>
      </c>
      <c r="W1453" t="inlineStr">
        <is>
          <t>已关联</t>
        </is>
      </c>
      <c r="X1453" t="inlineStr">
        <is>
          <t>按班次口径判断</t>
        </is>
      </c>
      <c r="Z1453" t="inlineStr">
        <is>
          <t>否</t>
        </is>
      </c>
    </row>
    <row r="1454">
      <c r="A1454" t="inlineStr">
        <is>
          <t>SIM-STOP-01453</t>
        </is>
      </c>
      <c r="B1454" t="inlineStr">
        <is>
          <t>STOP-PRE-00485</t>
        </is>
      </c>
      <c r="C1454" t="inlineStr">
        <is>
          <t>LINE-S01-PRE-20251201</t>
        </is>
      </c>
      <c r="D1454" t="inlineStr">
        <is>
          <t>SHIFT-PRE-20251201</t>
        </is>
      </c>
      <c r="E1454" t="inlineStr">
        <is>
          <t>LINE-S01</t>
        </is>
      </c>
      <c r="F1454" t="inlineStr">
        <is>
          <t>改善前</t>
        </is>
      </c>
      <c r="G1454" s="57" t="n">
        <v>45992</v>
      </c>
      <c r="H1454" t="inlineStr">
        <is>
          <t>智能终端系列</t>
        </is>
      </c>
      <c r="I1454" t="inlineStr">
        <is>
          <t>KK250</t>
        </is>
      </c>
      <c r="J1454" t="inlineStr">
        <is>
          <t>OPERATIONAL</t>
        </is>
      </c>
      <c r="K1454" t="inlineStr">
        <is>
          <t>Planned - Included in OEE</t>
        </is>
      </c>
      <c r="L1454" t="inlineStr">
        <is>
          <t>EXTRUDER PRESS</t>
        </is>
      </c>
      <c r="M1454" t="inlineStr">
        <is>
          <t>主加工工位</t>
        </is>
      </c>
      <c r="N1454" t="inlineStr">
        <is>
          <t>CLEANING</t>
        </is>
      </c>
      <c r="O1454" s="59" t="n">
        <v>45992.51041666666</v>
      </c>
      <c r="P1454" s="59" t="n">
        <v>45992.51666666667</v>
      </c>
      <c r="Q1454" s="60" t="n">
        <v>9</v>
      </c>
      <c r="R1454" s="60" t="n">
        <v>0.9444</v>
      </c>
      <c r="S1454" t="inlineStr">
        <is>
          <t>团队模拟数据（基于公开单线数据派生）</t>
        </is>
      </c>
      <c r="T1454" t="inlineStr">
        <is>
          <t>SIM-v2.2-20260807-20260804</t>
        </is>
      </c>
      <c r="U1454" t="inlineStr">
        <is>
          <t>https://zenodo.org/records/17855209</t>
        </is>
      </c>
      <c r="V1454" t="inlineStr">
        <is>
          <t>LINE-S01-PRE-20251201</t>
        </is>
      </c>
      <c r="W1454" t="inlineStr">
        <is>
          <t>已关联</t>
        </is>
      </c>
      <c r="X1454" t="inlineStr">
        <is>
          <t>按班次口径判断</t>
        </is>
      </c>
      <c r="Z1454" t="inlineStr">
        <is>
          <t>否</t>
        </is>
      </c>
    </row>
    <row r="1455">
      <c r="A1455" t="inlineStr">
        <is>
          <t>SIM-STOP-01454</t>
        </is>
      </c>
      <c r="B1455" t="inlineStr">
        <is>
          <t>STOP-PRE-00485</t>
        </is>
      </c>
      <c r="C1455" t="inlineStr">
        <is>
          <t>LINE-S02-PRE-20251201</t>
        </is>
      </c>
      <c r="D1455" t="inlineStr">
        <is>
          <t>SHIFT-PRE-20251201</t>
        </is>
      </c>
      <c r="E1455" t="inlineStr">
        <is>
          <t>LINE-S02</t>
        </is>
      </c>
      <c r="F1455" t="inlineStr">
        <is>
          <t>改善前</t>
        </is>
      </c>
      <c r="G1455" s="57" t="n">
        <v>45992</v>
      </c>
      <c r="H1455" t="inlineStr">
        <is>
          <t>视觉设备系列</t>
        </is>
      </c>
      <c r="I1455" t="inlineStr">
        <is>
          <t>KK250</t>
        </is>
      </c>
      <c r="J1455" t="inlineStr">
        <is>
          <t>OPERATIONAL</t>
        </is>
      </c>
      <c r="K1455" t="inlineStr">
        <is>
          <t>Planned - Included in OEE</t>
        </is>
      </c>
      <c r="L1455" t="inlineStr">
        <is>
          <t>EXTRUDER PRESS</t>
        </is>
      </c>
      <c r="M1455" t="inlineStr">
        <is>
          <t>主加工工位</t>
        </is>
      </c>
      <c r="N1455" t="inlineStr">
        <is>
          <t>CLEANING</t>
        </is>
      </c>
      <c r="O1455" s="59" t="n">
        <v>45992.52430555555</v>
      </c>
      <c r="P1455" s="59" t="n">
        <v>45992.53131944445</v>
      </c>
      <c r="Q1455" s="60" t="n">
        <v>10.1</v>
      </c>
      <c r="R1455" s="60" t="n">
        <v>1.0653</v>
      </c>
      <c r="S1455" t="inlineStr">
        <is>
          <t>团队模拟数据（基于公开单线数据派生）</t>
        </is>
      </c>
      <c r="T1455" t="inlineStr">
        <is>
          <t>SIM-v2.2-20260807-20260804</t>
        </is>
      </c>
      <c r="U1455" t="inlineStr">
        <is>
          <t>https://zenodo.org/records/17855209</t>
        </is>
      </c>
      <c r="V1455" t="inlineStr">
        <is>
          <t>LINE-S02-PRE-20251201</t>
        </is>
      </c>
      <c r="W1455" t="inlineStr">
        <is>
          <t>已关联</t>
        </is>
      </c>
      <c r="X1455" t="inlineStr">
        <is>
          <t>按班次口径判断</t>
        </is>
      </c>
      <c r="Z1455" t="inlineStr">
        <is>
          <t>否</t>
        </is>
      </c>
    </row>
    <row r="1456">
      <c r="A1456" t="inlineStr">
        <is>
          <t>SIM-STOP-01455</t>
        </is>
      </c>
      <c r="B1456" t="inlineStr">
        <is>
          <t>STOP-PRE-00485</t>
        </is>
      </c>
      <c r="C1456" t="inlineStr">
        <is>
          <t>LINE-S03-PRE-20251201</t>
        </is>
      </c>
      <c r="D1456" t="inlineStr">
        <is>
          <t>SHIFT-PRE-20251201</t>
        </is>
      </c>
      <c r="E1456" t="inlineStr">
        <is>
          <t>LINE-S03</t>
        </is>
      </c>
      <c r="F1456" t="inlineStr">
        <is>
          <t>改善前</t>
        </is>
      </c>
      <c r="G1456" s="57" t="n">
        <v>45992</v>
      </c>
      <c r="H1456" t="inlineStr">
        <is>
          <t>音频模组系列</t>
        </is>
      </c>
      <c r="I1456" t="inlineStr">
        <is>
          <t>KK250</t>
        </is>
      </c>
      <c r="J1456" t="inlineStr">
        <is>
          <t>OPERATIONAL</t>
        </is>
      </c>
      <c r="K1456" t="inlineStr">
        <is>
          <t>Planned - Included in OEE</t>
        </is>
      </c>
      <c r="L1456" t="inlineStr">
        <is>
          <t>EXTRUDER PRESS</t>
        </is>
      </c>
      <c r="M1456" t="inlineStr">
        <is>
          <t>主加工工位</t>
        </is>
      </c>
      <c r="N1456" t="inlineStr">
        <is>
          <t>CLEANING</t>
        </is>
      </c>
      <c r="O1456" s="59" t="n">
        <v>45992.53819444445</v>
      </c>
      <c r="P1456" s="59" t="n">
        <v>45992.54479166667</v>
      </c>
      <c r="Q1456" s="60" t="n">
        <v>9.5</v>
      </c>
      <c r="R1456" s="60" t="n">
        <v>1</v>
      </c>
      <c r="S1456" t="inlineStr">
        <is>
          <t>团队模拟数据（基于公开单线数据派生）</t>
        </is>
      </c>
      <c r="T1456" t="inlineStr">
        <is>
          <t>SIM-v2.2-20260807-20260804</t>
        </is>
      </c>
      <c r="U1456" t="inlineStr">
        <is>
          <t>https://zenodo.org/records/17855209</t>
        </is>
      </c>
      <c r="V1456" t="inlineStr">
        <is>
          <t>LINE-S03-PRE-20251201</t>
        </is>
      </c>
      <c r="W1456" t="inlineStr">
        <is>
          <t>已关联</t>
        </is>
      </c>
      <c r="X1456" t="inlineStr">
        <is>
          <t>按班次口径判断</t>
        </is>
      </c>
      <c r="Z1456" t="inlineStr">
        <is>
          <t>否</t>
        </is>
      </c>
    </row>
    <row r="1457">
      <c r="A1457" t="inlineStr">
        <is>
          <t>SIM-STOP-01456</t>
        </is>
      </c>
      <c r="B1457" t="inlineStr">
        <is>
          <t>STOP-PRE-00486</t>
        </is>
      </c>
      <c r="C1457" t="inlineStr">
        <is>
          <t>LINE-S01-PRE-20251201</t>
        </is>
      </c>
      <c r="D1457" t="inlineStr">
        <is>
          <t>SHIFT-PRE-20251201</t>
        </is>
      </c>
      <c r="E1457" t="inlineStr">
        <is>
          <t>LINE-S01</t>
        </is>
      </c>
      <c r="F1457" t="inlineStr">
        <is>
          <t>改善前</t>
        </is>
      </c>
      <c r="G1457" s="57" t="n">
        <v>45992</v>
      </c>
      <c r="H1457" t="inlineStr">
        <is>
          <t>智能终端系列</t>
        </is>
      </c>
      <c r="I1457" t="inlineStr">
        <is>
          <t>KK250</t>
        </is>
      </c>
      <c r="J1457" t="inlineStr">
        <is>
          <t>FAILURE</t>
        </is>
      </c>
      <c r="K1457" t="inlineStr">
        <is>
          <t>Unplanned</t>
        </is>
      </c>
      <c r="L1457" t="inlineStr">
        <is>
          <t>DRYER</t>
        </is>
      </c>
      <c r="M1457" t="inlineStr">
        <is>
          <t>烘干/固化工位</t>
        </is>
      </c>
      <c r="N1457" t="inlineStr">
        <is>
          <t>AUTOMATION FAILURE</t>
        </is>
      </c>
      <c r="O1457" s="59" t="n">
        <v>45992.54652777778</v>
      </c>
      <c r="P1457" s="59" t="n">
        <v>45992.55208333334</v>
      </c>
      <c r="Q1457" s="60" t="n">
        <v>8</v>
      </c>
      <c r="R1457" s="60" t="n">
        <v>0.9016</v>
      </c>
      <c r="S1457" t="inlineStr">
        <is>
          <t>团队模拟数据（基于公开单线数据派生）</t>
        </is>
      </c>
      <c r="T1457" t="inlineStr">
        <is>
          <t>SIM-v2.2-20260807-20260804</t>
        </is>
      </c>
      <c r="U1457" t="inlineStr">
        <is>
          <t>https://zenodo.org/records/17855209</t>
        </is>
      </c>
      <c r="V1457" t="inlineStr">
        <is>
          <t>LINE-S01-PRE-20251201</t>
        </is>
      </c>
      <c r="W1457" t="inlineStr">
        <is>
          <t>已关联</t>
        </is>
      </c>
      <c r="X1457" t="inlineStr">
        <is>
          <t>按班次口径判断</t>
        </is>
      </c>
      <c r="Z1457" t="inlineStr">
        <is>
          <t>否</t>
        </is>
      </c>
    </row>
    <row r="1458">
      <c r="A1458" t="inlineStr">
        <is>
          <t>SIM-STOP-01457</t>
        </is>
      </c>
      <c r="B1458" t="inlineStr">
        <is>
          <t>STOP-PRE-00486</t>
        </is>
      </c>
      <c r="C1458" t="inlineStr">
        <is>
          <t>LINE-S02-PRE-20251201</t>
        </is>
      </c>
      <c r="D1458" t="inlineStr">
        <is>
          <t>SHIFT-PRE-20251201</t>
        </is>
      </c>
      <c r="E1458" t="inlineStr">
        <is>
          <t>LINE-S02</t>
        </is>
      </c>
      <c r="F1458" t="inlineStr">
        <is>
          <t>改善前</t>
        </is>
      </c>
      <c r="G1458" s="57" t="n">
        <v>45992</v>
      </c>
      <c r="H1458" t="inlineStr">
        <is>
          <t>视觉设备系列</t>
        </is>
      </c>
      <c r="I1458" t="inlineStr">
        <is>
          <t>KK250</t>
        </is>
      </c>
      <c r="J1458" t="inlineStr">
        <is>
          <t>FAILURE</t>
        </is>
      </c>
      <c r="K1458" t="inlineStr">
        <is>
          <t>Unplanned</t>
        </is>
      </c>
      <c r="L1458" t="inlineStr">
        <is>
          <t>DRYER</t>
        </is>
      </c>
      <c r="M1458" t="inlineStr">
        <is>
          <t>烘干/固化工位</t>
        </is>
      </c>
      <c r="N1458" t="inlineStr">
        <is>
          <t>AUTOMATION FAILURE</t>
        </is>
      </c>
      <c r="O1458" s="59" t="n">
        <v>45992.56041666667</v>
      </c>
      <c r="P1458" s="59" t="n">
        <v>45992.56854166667</v>
      </c>
      <c r="Q1458" s="60" t="n">
        <v>11.7</v>
      </c>
      <c r="R1458" s="60" t="n">
        <v>1.32</v>
      </c>
      <c r="S1458" t="inlineStr">
        <is>
          <t>团队模拟数据（基于公开单线数据派生）</t>
        </is>
      </c>
      <c r="T1458" t="inlineStr">
        <is>
          <t>SIM-v2.2-20260807-20260804</t>
        </is>
      </c>
      <c r="U1458" t="inlineStr">
        <is>
          <t>https://zenodo.org/records/17855209</t>
        </is>
      </c>
      <c r="V1458" t="inlineStr">
        <is>
          <t>LINE-S02-PRE-20251201</t>
        </is>
      </c>
      <c r="W1458" t="inlineStr">
        <is>
          <t>已关联</t>
        </is>
      </c>
      <c r="X1458" t="inlineStr">
        <is>
          <t>按班次口径判断</t>
        </is>
      </c>
      <c r="Z1458" t="inlineStr">
        <is>
          <t>否</t>
        </is>
      </c>
    </row>
    <row r="1459">
      <c r="A1459" t="inlineStr">
        <is>
          <t>SIM-STOP-01458</t>
        </is>
      </c>
      <c r="B1459" t="inlineStr">
        <is>
          <t>STOP-PRE-00486</t>
        </is>
      </c>
      <c r="C1459" t="inlineStr">
        <is>
          <t>LINE-S03-PRE-20251201</t>
        </is>
      </c>
      <c r="D1459" t="inlineStr">
        <is>
          <t>SHIFT-PRE-20251201</t>
        </is>
      </c>
      <c r="E1459" t="inlineStr">
        <is>
          <t>LINE-S03</t>
        </is>
      </c>
      <c r="F1459" t="inlineStr">
        <is>
          <t>改善前</t>
        </is>
      </c>
      <c r="G1459" s="57" t="n">
        <v>45992</v>
      </c>
      <c r="H1459" t="inlineStr">
        <is>
          <t>音频模组系列</t>
        </is>
      </c>
      <c r="I1459" t="inlineStr">
        <is>
          <t>KK250</t>
        </is>
      </c>
      <c r="J1459" t="inlineStr">
        <is>
          <t>FAILURE</t>
        </is>
      </c>
      <c r="K1459" t="inlineStr">
        <is>
          <t>Unplanned</t>
        </is>
      </c>
      <c r="L1459" t="inlineStr">
        <is>
          <t>DRYER</t>
        </is>
      </c>
      <c r="M1459" t="inlineStr">
        <is>
          <t>烘干/固化工位</t>
        </is>
      </c>
      <c r="N1459" t="inlineStr">
        <is>
          <t>AUTOMATION FAILURE</t>
        </is>
      </c>
      <c r="O1459" s="59" t="n">
        <v>45992.57430555556</v>
      </c>
      <c r="P1459" s="59" t="n">
        <v>45992.580625</v>
      </c>
      <c r="Q1459" s="60" t="n">
        <v>9.1</v>
      </c>
      <c r="R1459" s="60" t="n">
        <v>1.0181</v>
      </c>
      <c r="S1459" t="inlineStr">
        <is>
          <t>团队模拟数据（基于公开单线数据派生）</t>
        </is>
      </c>
      <c r="T1459" t="inlineStr">
        <is>
          <t>SIM-v2.2-20260807-20260804</t>
        </is>
      </c>
      <c r="U1459" t="inlineStr">
        <is>
          <t>https://zenodo.org/records/17855209</t>
        </is>
      </c>
      <c r="V1459" t="inlineStr">
        <is>
          <t>LINE-S03-PRE-20251201</t>
        </is>
      </c>
      <c r="W1459" t="inlineStr">
        <is>
          <t>已关联</t>
        </is>
      </c>
      <c r="X1459" t="inlineStr">
        <is>
          <t>按班次口径判断</t>
        </is>
      </c>
      <c r="Z1459" t="inlineStr">
        <is>
          <t>否</t>
        </is>
      </c>
    </row>
    <row r="1460">
      <c r="A1460" t="inlineStr">
        <is>
          <t>SIM-STOP-01459</t>
        </is>
      </c>
      <c r="B1460" t="inlineStr">
        <is>
          <t>STOP-PRE-00487</t>
        </is>
      </c>
      <c r="C1460" t="inlineStr">
        <is>
          <t>LINE-S01-PRE-20251201</t>
        </is>
      </c>
      <c r="D1460" t="inlineStr">
        <is>
          <t>SHIFT-PRE-20251201</t>
        </is>
      </c>
      <c r="E1460" t="inlineStr">
        <is>
          <t>LINE-S01</t>
        </is>
      </c>
      <c r="F1460" t="inlineStr">
        <is>
          <t>改善前</t>
        </is>
      </c>
      <c r="G1460" s="57" t="n">
        <v>45992</v>
      </c>
      <c r="H1460" t="inlineStr">
        <is>
          <t>智能终端系列</t>
        </is>
      </c>
      <c r="I1460" t="inlineStr">
        <is>
          <t>KK200-1</t>
        </is>
      </c>
      <c r="J1460" t="inlineStr">
        <is>
          <t>SETUPS-CHANGEOVERS</t>
        </is>
      </c>
      <c r="K1460" t="inlineStr">
        <is>
          <t>Planned - Included in OEE</t>
        </is>
      </c>
      <c r="L1460" t="inlineStr">
        <is>
          <t>HACKING STATION</t>
        </is>
      </c>
      <c r="M1460" t="inlineStr">
        <is>
          <t>上下料工位</t>
        </is>
      </c>
      <c r="N1460" t="inlineStr">
        <is>
          <t>MATERIAL CHANGEOVER</t>
        </is>
      </c>
      <c r="O1460" s="59" t="n">
        <v>45992.57916666667</v>
      </c>
      <c r="P1460" s="59" t="n">
        <v>45992.58631944445</v>
      </c>
      <c r="Q1460" s="60" t="n">
        <v>10.3</v>
      </c>
      <c r="R1460" s="60" t="n">
        <v>0.9177</v>
      </c>
      <c r="S1460" t="inlineStr">
        <is>
          <t>团队模拟数据（基于公开单线数据派生）</t>
        </is>
      </c>
      <c r="T1460" t="inlineStr">
        <is>
          <t>SIM-v2.2-20260807-20260804</t>
        </is>
      </c>
      <c r="U1460" t="inlineStr">
        <is>
          <t>https://zenodo.org/records/17855209</t>
        </is>
      </c>
      <c r="V1460" t="inlineStr">
        <is>
          <t>LINE-S01-PRE-20251201</t>
        </is>
      </c>
      <c r="W1460" t="inlineStr">
        <is>
          <t>已关联</t>
        </is>
      </c>
      <c r="X1460" t="inlineStr">
        <is>
          <t>按班次口径判断</t>
        </is>
      </c>
      <c r="Z1460" t="inlineStr">
        <is>
          <t>是</t>
        </is>
      </c>
      <c r="AA1460">
        <f>IFERROR(VLOOKUP(N1460,'18_换产标准_模拟'!$B$2:$F$4,3,FALSE),"")</f>
        <v/>
      </c>
      <c r="AB1460">
        <f>IFERROR(MAX(Q1460-AA1460,0),"")</f>
        <v/>
      </c>
      <c r="AC1460">
        <f>IFERROR(IF(AB1460=0,"达标",IF(AB1460&lt;=VLOOKUP(N1460,'18_换产标准_模拟'!$B$2:$F$4,4,FALSE)-VLOOKUP(N1460,'18_换产标准_模拟'!$B$2:$F$4,3,FALSE),"轻微超时",IF(AB1460&lt;=VLOOKUP(N1460,'18_换产标准_模拟'!$B$2:$F$4,5,FALSE)-VLOOKUP(N1460,'18_换产标准_模拟'!$B$2:$F$4,3,FALSE),"超时","严重超时"))),"")</f>
        <v/>
      </c>
      <c r="AD1460">
        <f>IFERROR(INDEX('18_换产标准_模拟'!$A$2:$A$4,MATCH(N1460,'18_换产标准_模拟'!$B$2:$B$4,0)),"")</f>
        <v/>
      </c>
      <c r="AE1460" t="inlineStr">
        <is>
          <t>团队模拟数据</t>
        </is>
      </c>
    </row>
    <row r="1461">
      <c r="A1461" t="inlineStr">
        <is>
          <t>SIM-STOP-01460</t>
        </is>
      </c>
      <c r="B1461" t="inlineStr">
        <is>
          <t>STOP-PRE-00487</t>
        </is>
      </c>
      <c r="C1461" t="inlineStr">
        <is>
          <t>LINE-S02-PRE-20251201</t>
        </is>
      </c>
      <c r="D1461" t="inlineStr">
        <is>
          <t>SHIFT-PRE-20251201</t>
        </is>
      </c>
      <c r="E1461" t="inlineStr">
        <is>
          <t>LINE-S02</t>
        </is>
      </c>
      <c r="F1461" t="inlineStr">
        <is>
          <t>改善前</t>
        </is>
      </c>
      <c r="G1461" s="57" t="n">
        <v>45992</v>
      </c>
      <c r="H1461" t="inlineStr">
        <is>
          <t>视觉设备系列</t>
        </is>
      </c>
      <c r="I1461" t="inlineStr">
        <is>
          <t>KK200-1</t>
        </is>
      </c>
      <c r="J1461" t="inlineStr">
        <is>
          <t>SETUPS-CHANGEOVERS</t>
        </is>
      </c>
      <c r="K1461" t="inlineStr">
        <is>
          <t>Planned - Included in OEE</t>
        </is>
      </c>
      <c r="L1461" t="inlineStr">
        <is>
          <t>HACKING STATION</t>
        </is>
      </c>
      <c r="M1461" t="inlineStr">
        <is>
          <t>上下料工位</t>
        </is>
      </c>
      <c r="N1461" t="inlineStr">
        <is>
          <t>MATERIAL CHANGEOVER</t>
        </is>
      </c>
      <c r="O1461" s="59" t="n">
        <v>45992.59305555555</v>
      </c>
      <c r="P1461" s="59" t="n">
        <v>45992.60111111111</v>
      </c>
      <c r="Q1461" s="60" t="n">
        <v>11.6</v>
      </c>
      <c r="R1461" s="60" t="n">
        <v>1.037</v>
      </c>
      <c r="S1461" t="inlineStr">
        <is>
          <t>团队模拟数据（基于公开单线数据派生）</t>
        </is>
      </c>
      <c r="T1461" t="inlineStr">
        <is>
          <t>SIM-v2.2-20260807-20260804</t>
        </is>
      </c>
      <c r="U1461" t="inlineStr">
        <is>
          <t>https://zenodo.org/records/17855209</t>
        </is>
      </c>
      <c r="V1461" t="inlineStr">
        <is>
          <t>LINE-S02-PRE-20251201</t>
        </is>
      </c>
      <c r="W1461" t="inlineStr">
        <is>
          <t>已关联</t>
        </is>
      </c>
      <c r="X1461" t="inlineStr">
        <is>
          <t>按班次口径判断</t>
        </is>
      </c>
      <c r="Z1461" t="inlineStr">
        <is>
          <t>是</t>
        </is>
      </c>
      <c r="AA1461">
        <f>IFERROR(VLOOKUP(N1461,'18_换产标准_模拟'!$B$2:$F$4,3,FALSE),"")</f>
        <v/>
      </c>
      <c r="AB1461">
        <f>IFERROR(MAX(Q1461-AA1461,0),"")</f>
        <v/>
      </c>
      <c r="AC1461">
        <f>IFERROR(IF(AB1461=0,"达标",IF(AB1461&lt;=VLOOKUP(N1461,'18_换产标准_模拟'!$B$2:$F$4,4,FALSE)-VLOOKUP(N1461,'18_换产标准_模拟'!$B$2:$F$4,3,FALSE),"轻微超时",IF(AB1461&lt;=VLOOKUP(N1461,'18_换产标准_模拟'!$B$2:$F$4,5,FALSE)-VLOOKUP(N1461,'18_换产标准_模拟'!$B$2:$F$4,3,FALSE),"超时","严重超时"))),"")</f>
        <v/>
      </c>
      <c r="AD1461">
        <f>IFERROR(INDEX('18_换产标准_模拟'!$A$2:$A$4,MATCH(N1461,'18_换产标准_模拟'!$B$2:$B$4,0)),"")</f>
        <v/>
      </c>
      <c r="AE1461" t="inlineStr">
        <is>
          <t>团队模拟数据</t>
        </is>
      </c>
    </row>
    <row r="1462">
      <c r="A1462" t="inlineStr">
        <is>
          <t>SIM-STOP-01461</t>
        </is>
      </c>
      <c r="B1462" t="inlineStr">
        <is>
          <t>STOP-PRE-00487</t>
        </is>
      </c>
      <c r="C1462" t="inlineStr">
        <is>
          <t>LINE-S03-PRE-20251201</t>
        </is>
      </c>
      <c r="D1462" t="inlineStr">
        <is>
          <t>SHIFT-PRE-20251201</t>
        </is>
      </c>
      <c r="E1462" t="inlineStr">
        <is>
          <t>LINE-S03</t>
        </is>
      </c>
      <c r="F1462" t="inlineStr">
        <is>
          <t>改善前</t>
        </is>
      </c>
      <c r="G1462" s="57" t="n">
        <v>45992</v>
      </c>
      <c r="H1462" t="inlineStr">
        <is>
          <t>音频模组系列</t>
        </is>
      </c>
      <c r="I1462" t="inlineStr">
        <is>
          <t>KK200-1</t>
        </is>
      </c>
      <c r="J1462" t="inlineStr">
        <is>
          <t>SETUPS-CHANGEOVERS</t>
        </is>
      </c>
      <c r="K1462" t="inlineStr">
        <is>
          <t>Planned - Included in OEE</t>
        </is>
      </c>
      <c r="L1462" t="inlineStr">
        <is>
          <t>HACKING STATION</t>
        </is>
      </c>
      <c r="M1462" t="inlineStr">
        <is>
          <t>上下料工位</t>
        </is>
      </c>
      <c r="N1462" t="inlineStr">
        <is>
          <t>MATERIAL CHANGEOVER</t>
        </is>
      </c>
      <c r="O1462" s="59" t="n">
        <v>45992.60694444444</v>
      </c>
      <c r="P1462" s="59" t="n">
        <v>45992.61555555555</v>
      </c>
      <c r="Q1462" s="60" t="n">
        <v>12.4</v>
      </c>
      <c r="R1462" s="60" t="n">
        <v>1.1083</v>
      </c>
      <c r="S1462" t="inlineStr">
        <is>
          <t>团队模拟数据（基于公开单线数据派生）</t>
        </is>
      </c>
      <c r="T1462" t="inlineStr">
        <is>
          <t>SIM-v2.2-20260807-20260804</t>
        </is>
      </c>
      <c r="U1462" t="inlineStr">
        <is>
          <t>https://zenodo.org/records/17855209</t>
        </is>
      </c>
      <c r="V1462" t="inlineStr">
        <is>
          <t>LINE-S03-PRE-20251201</t>
        </is>
      </c>
      <c r="W1462" t="inlineStr">
        <is>
          <t>已关联</t>
        </is>
      </c>
      <c r="X1462" t="inlineStr">
        <is>
          <t>按班次口径判断</t>
        </is>
      </c>
      <c r="Z1462" t="inlineStr">
        <is>
          <t>是</t>
        </is>
      </c>
      <c r="AA1462">
        <f>IFERROR(VLOOKUP(N1462,'18_换产标准_模拟'!$B$2:$F$4,3,FALSE),"")</f>
        <v/>
      </c>
      <c r="AB1462">
        <f>IFERROR(MAX(Q1462-AA1462,0),"")</f>
        <v/>
      </c>
      <c r="AC1462">
        <f>IFERROR(IF(AB1462=0,"达标",IF(AB1462&lt;=VLOOKUP(N1462,'18_换产标准_模拟'!$B$2:$F$4,4,FALSE)-VLOOKUP(N1462,'18_换产标准_模拟'!$B$2:$F$4,3,FALSE),"轻微超时",IF(AB1462&lt;=VLOOKUP(N1462,'18_换产标准_模拟'!$B$2:$F$4,5,FALSE)-VLOOKUP(N1462,'18_换产标准_模拟'!$B$2:$F$4,3,FALSE),"超时","严重超时"))),"")</f>
        <v/>
      </c>
      <c r="AD1462">
        <f>IFERROR(INDEX('18_换产标准_模拟'!$A$2:$A$4,MATCH(N1462,'18_换产标准_模拟'!$B$2:$B$4,0)),"")</f>
        <v/>
      </c>
      <c r="AE1462" t="inlineStr">
        <is>
          <t>团队模拟数据</t>
        </is>
      </c>
    </row>
    <row r="1463">
      <c r="A1463" t="inlineStr">
        <is>
          <t>SIM-STOP-01462</t>
        </is>
      </c>
      <c r="B1463" t="inlineStr">
        <is>
          <t>STOP-PRE-00488</t>
        </is>
      </c>
      <c r="C1463" t="inlineStr">
        <is>
          <t>LINE-S01-PRE-20251201</t>
        </is>
      </c>
      <c r="D1463" t="inlineStr">
        <is>
          <t>SHIFT-PRE-20251201</t>
        </is>
      </c>
      <c r="E1463" t="inlineStr">
        <is>
          <t>LINE-S01</t>
        </is>
      </c>
      <c r="F1463" t="inlineStr">
        <is>
          <t>改善前</t>
        </is>
      </c>
      <c r="G1463" s="57" t="n">
        <v>45992</v>
      </c>
      <c r="H1463" t="inlineStr">
        <is>
          <t>智能终端系列</t>
        </is>
      </c>
      <c r="I1463" t="inlineStr">
        <is>
          <t>KK200-1</t>
        </is>
      </c>
      <c r="J1463" t="inlineStr">
        <is>
          <t>SETUPS-CHANGEOVERS</t>
        </is>
      </c>
      <c r="K1463" t="inlineStr">
        <is>
          <t>Planned - Included in OEE</t>
        </is>
      </c>
      <c r="L1463" t="inlineStr">
        <is>
          <t>HACKING STATION</t>
        </is>
      </c>
      <c r="M1463" t="inlineStr">
        <is>
          <t>上下料工位</t>
        </is>
      </c>
      <c r="N1463" t="inlineStr">
        <is>
          <t>MATERIAL CHANGEOVER</t>
        </is>
      </c>
      <c r="O1463" s="59" t="n">
        <v>45992.58819444444</v>
      </c>
      <c r="P1463" s="59" t="n">
        <v>45992.59069444444</v>
      </c>
      <c r="Q1463" s="60" t="n">
        <v>3.6</v>
      </c>
      <c r="R1463" s="60" t="n">
        <v>0.9550999999999999</v>
      </c>
      <c r="S1463" t="inlineStr">
        <is>
          <t>团队模拟数据（基于公开单线数据派生）</t>
        </is>
      </c>
      <c r="T1463" t="inlineStr">
        <is>
          <t>SIM-v2.2-20260807-20260804</t>
        </is>
      </c>
      <c r="U1463" t="inlineStr">
        <is>
          <t>https://zenodo.org/records/17855209</t>
        </is>
      </c>
      <c r="V1463" t="inlineStr">
        <is>
          <t>LINE-S01-PRE-20251201</t>
        </is>
      </c>
      <c r="W1463" t="inlineStr">
        <is>
          <t>已关联</t>
        </is>
      </c>
      <c r="X1463" t="inlineStr">
        <is>
          <t>按班次口径判断</t>
        </is>
      </c>
      <c r="Z1463" t="inlineStr">
        <is>
          <t>是</t>
        </is>
      </c>
      <c r="AA1463">
        <f>IFERROR(VLOOKUP(N1463,'18_换产标准_模拟'!$B$2:$F$4,3,FALSE),"")</f>
        <v/>
      </c>
      <c r="AB1463">
        <f>IFERROR(MAX(Q1463-AA1463,0),"")</f>
        <v/>
      </c>
      <c r="AC1463">
        <f>IFERROR(IF(AB1463=0,"达标",IF(AB1463&lt;=VLOOKUP(N1463,'18_换产标准_模拟'!$B$2:$F$4,4,FALSE)-VLOOKUP(N1463,'18_换产标准_模拟'!$B$2:$F$4,3,FALSE),"轻微超时",IF(AB1463&lt;=VLOOKUP(N1463,'18_换产标准_模拟'!$B$2:$F$4,5,FALSE)-VLOOKUP(N1463,'18_换产标准_模拟'!$B$2:$F$4,3,FALSE),"超时","严重超时"))),"")</f>
        <v/>
      </c>
      <c r="AD1463">
        <f>IFERROR(INDEX('18_换产标准_模拟'!$A$2:$A$4,MATCH(N1463,'18_换产标准_模拟'!$B$2:$B$4,0)),"")</f>
        <v/>
      </c>
      <c r="AE1463" t="inlineStr">
        <is>
          <t>团队模拟数据</t>
        </is>
      </c>
    </row>
    <row r="1464">
      <c r="A1464" t="inlineStr">
        <is>
          <t>SIM-STOP-01463</t>
        </is>
      </c>
      <c r="B1464" t="inlineStr">
        <is>
          <t>STOP-PRE-00488</t>
        </is>
      </c>
      <c r="C1464" t="inlineStr">
        <is>
          <t>LINE-S02-PRE-20251201</t>
        </is>
      </c>
      <c r="D1464" t="inlineStr">
        <is>
          <t>SHIFT-PRE-20251201</t>
        </is>
      </c>
      <c r="E1464" t="inlineStr">
        <is>
          <t>LINE-S02</t>
        </is>
      </c>
      <c r="F1464" t="inlineStr">
        <is>
          <t>改善前</t>
        </is>
      </c>
      <c r="G1464" s="57" t="n">
        <v>45992</v>
      </c>
      <c r="H1464" t="inlineStr">
        <is>
          <t>视觉设备系列</t>
        </is>
      </c>
      <c r="I1464" t="inlineStr">
        <is>
          <t>KK200-1</t>
        </is>
      </c>
      <c r="J1464" t="inlineStr">
        <is>
          <t>SETUPS-CHANGEOVERS</t>
        </is>
      </c>
      <c r="K1464" t="inlineStr">
        <is>
          <t>Planned - Included in OEE</t>
        </is>
      </c>
      <c r="L1464" t="inlineStr">
        <is>
          <t>HACKING STATION</t>
        </is>
      </c>
      <c r="M1464" t="inlineStr">
        <is>
          <t>上下料工位</t>
        </is>
      </c>
      <c r="N1464" t="inlineStr">
        <is>
          <t>MATERIAL CHANGEOVER</t>
        </is>
      </c>
      <c r="O1464" s="59" t="n">
        <v>45992.60208333333</v>
      </c>
      <c r="P1464" s="59" t="n">
        <v>45992.60465277778</v>
      </c>
      <c r="Q1464" s="60" t="n">
        <v>3.7</v>
      </c>
      <c r="R1464" s="60" t="n">
        <v>0.969</v>
      </c>
      <c r="S1464" t="inlineStr">
        <is>
          <t>团队模拟数据（基于公开单线数据派生）</t>
        </is>
      </c>
      <c r="T1464" t="inlineStr">
        <is>
          <t>SIM-v2.2-20260807-20260804</t>
        </is>
      </c>
      <c r="U1464" t="inlineStr">
        <is>
          <t>https://zenodo.org/records/17855209</t>
        </is>
      </c>
      <c r="V1464" t="inlineStr">
        <is>
          <t>LINE-S02-PRE-20251201</t>
        </is>
      </c>
      <c r="W1464" t="inlineStr">
        <is>
          <t>已关联</t>
        </is>
      </c>
      <c r="X1464" t="inlineStr">
        <is>
          <t>按班次口径判断</t>
        </is>
      </c>
      <c r="Z1464" t="inlineStr">
        <is>
          <t>是</t>
        </is>
      </c>
      <c r="AA1464">
        <f>IFERROR(VLOOKUP(N1464,'18_换产标准_模拟'!$B$2:$F$4,3,FALSE),"")</f>
        <v/>
      </c>
      <c r="AB1464">
        <f>IFERROR(MAX(Q1464-AA1464,0),"")</f>
        <v/>
      </c>
      <c r="AC1464">
        <f>IFERROR(IF(AB1464=0,"达标",IF(AB1464&lt;=VLOOKUP(N1464,'18_换产标准_模拟'!$B$2:$F$4,4,FALSE)-VLOOKUP(N1464,'18_换产标准_模拟'!$B$2:$F$4,3,FALSE),"轻微超时",IF(AB1464&lt;=VLOOKUP(N1464,'18_换产标准_模拟'!$B$2:$F$4,5,FALSE)-VLOOKUP(N1464,'18_换产标准_模拟'!$B$2:$F$4,3,FALSE),"超时","严重超时"))),"")</f>
        <v/>
      </c>
      <c r="AD1464">
        <f>IFERROR(INDEX('18_换产标准_模拟'!$A$2:$A$4,MATCH(N1464,'18_换产标准_模拟'!$B$2:$B$4,0)),"")</f>
        <v/>
      </c>
      <c r="AE1464" t="inlineStr">
        <is>
          <t>团队模拟数据</t>
        </is>
      </c>
    </row>
    <row r="1465">
      <c r="A1465" t="inlineStr">
        <is>
          <t>SIM-STOP-01464</t>
        </is>
      </c>
      <c r="B1465" t="inlineStr">
        <is>
          <t>STOP-PRE-00488</t>
        </is>
      </c>
      <c r="C1465" t="inlineStr">
        <is>
          <t>LINE-S03-PRE-20251201</t>
        </is>
      </c>
      <c r="D1465" t="inlineStr">
        <is>
          <t>SHIFT-PRE-20251201</t>
        </is>
      </c>
      <c r="E1465" t="inlineStr">
        <is>
          <t>LINE-S03</t>
        </is>
      </c>
      <c r="F1465" t="inlineStr">
        <is>
          <t>改善前</t>
        </is>
      </c>
      <c r="G1465" s="57" t="n">
        <v>45992</v>
      </c>
      <c r="H1465" t="inlineStr">
        <is>
          <t>音频模组系列</t>
        </is>
      </c>
      <c r="I1465" t="inlineStr">
        <is>
          <t>KK200-1</t>
        </is>
      </c>
      <c r="J1465" t="inlineStr">
        <is>
          <t>SETUPS-CHANGEOVERS</t>
        </is>
      </c>
      <c r="K1465" t="inlineStr">
        <is>
          <t>Planned - Included in OEE</t>
        </is>
      </c>
      <c r="L1465" t="inlineStr">
        <is>
          <t>HACKING STATION</t>
        </is>
      </c>
      <c r="M1465" t="inlineStr">
        <is>
          <t>上下料工位</t>
        </is>
      </c>
      <c r="N1465" t="inlineStr">
        <is>
          <t>MATERIAL CHANGEOVER</t>
        </is>
      </c>
      <c r="O1465" s="59" t="n">
        <v>45992.61597222222</v>
      </c>
      <c r="P1465" s="59" t="n">
        <v>45992.61902777778</v>
      </c>
      <c r="Q1465" s="60" t="n">
        <v>4.4</v>
      </c>
      <c r="R1465" s="60" t="n">
        <v>1.1527</v>
      </c>
      <c r="S1465" t="inlineStr">
        <is>
          <t>团队模拟数据（基于公开单线数据派生）</t>
        </is>
      </c>
      <c r="T1465" t="inlineStr">
        <is>
          <t>SIM-v2.2-20260807-20260804</t>
        </is>
      </c>
      <c r="U1465" t="inlineStr">
        <is>
          <t>https://zenodo.org/records/17855209</t>
        </is>
      </c>
      <c r="V1465" t="inlineStr">
        <is>
          <t>LINE-S03-PRE-20251201</t>
        </is>
      </c>
      <c r="W1465" t="inlineStr">
        <is>
          <t>已关联</t>
        </is>
      </c>
      <c r="X1465" t="inlineStr">
        <is>
          <t>按班次口径判断</t>
        </is>
      </c>
      <c r="Z1465" t="inlineStr">
        <is>
          <t>是</t>
        </is>
      </c>
      <c r="AA1465">
        <f>IFERROR(VLOOKUP(N1465,'18_换产标准_模拟'!$B$2:$F$4,3,FALSE),"")</f>
        <v/>
      </c>
      <c r="AB1465">
        <f>IFERROR(MAX(Q1465-AA1465,0),"")</f>
        <v/>
      </c>
      <c r="AC1465">
        <f>IFERROR(IF(AB1465=0,"达标",IF(AB1465&lt;=VLOOKUP(N1465,'18_换产标准_模拟'!$B$2:$F$4,4,FALSE)-VLOOKUP(N1465,'18_换产标准_模拟'!$B$2:$F$4,3,FALSE),"轻微超时",IF(AB1465&lt;=VLOOKUP(N1465,'18_换产标准_模拟'!$B$2:$F$4,5,FALSE)-VLOOKUP(N1465,'18_换产标准_模拟'!$B$2:$F$4,3,FALSE),"超时","严重超时"))),"")</f>
        <v/>
      </c>
      <c r="AD1465">
        <f>IFERROR(INDEX('18_换产标准_模拟'!$A$2:$A$4,MATCH(N1465,'18_换产标准_模拟'!$B$2:$B$4,0)),"")</f>
        <v/>
      </c>
      <c r="AE1465" t="inlineStr">
        <is>
          <t>团队模拟数据</t>
        </is>
      </c>
    </row>
    <row r="1466">
      <c r="A1466" t="inlineStr">
        <is>
          <t>SIM-STOP-01465</t>
        </is>
      </c>
      <c r="B1466" t="inlineStr">
        <is>
          <t>STOP-PRE-00489</t>
        </is>
      </c>
      <c r="C1466" t="inlineStr">
        <is>
          <t>LINE-S01-PRE-20251201</t>
        </is>
      </c>
      <c r="D1466" t="inlineStr">
        <is>
          <t>SHIFT-PRE-20251201</t>
        </is>
      </c>
      <c r="E1466" t="inlineStr">
        <is>
          <t>LINE-S01</t>
        </is>
      </c>
      <c r="F1466" t="inlineStr">
        <is>
          <t>改善前</t>
        </is>
      </c>
      <c r="G1466" s="57" t="n">
        <v>45992</v>
      </c>
      <c r="H1466" t="inlineStr">
        <is>
          <t>智能终端系列</t>
        </is>
      </c>
      <c r="I1466" t="inlineStr">
        <is>
          <t>KK200-1</t>
        </is>
      </c>
      <c r="J1466" t="inlineStr">
        <is>
          <t>OPERATIONAL</t>
        </is>
      </c>
      <c r="K1466" t="inlineStr">
        <is>
          <t>Planned - Included in OEE</t>
        </is>
      </c>
      <c r="L1466" t="inlineStr">
        <is>
          <t>EXTRUDER PRESS</t>
        </is>
      </c>
      <c r="M1466" t="inlineStr">
        <is>
          <t>主加工工位</t>
        </is>
      </c>
      <c r="N1466" t="inlineStr">
        <is>
          <t>QUALITY CONTROL</t>
        </is>
      </c>
      <c r="O1466" s="59" t="n">
        <v>45992.59583333333</v>
      </c>
      <c r="P1466" s="59" t="n">
        <v>45992.60131944445</v>
      </c>
      <c r="Q1466" s="60" t="n">
        <v>7.9</v>
      </c>
      <c r="R1466" s="60" t="n">
        <v>0.9923999999999999</v>
      </c>
      <c r="S1466" t="inlineStr">
        <is>
          <t>团队模拟数据（基于公开单线数据派生）</t>
        </is>
      </c>
      <c r="T1466" t="inlineStr">
        <is>
          <t>SIM-v2.2-20260807-20260804</t>
        </is>
      </c>
      <c r="U1466" t="inlineStr">
        <is>
          <t>https://zenodo.org/records/17855209</t>
        </is>
      </c>
      <c r="V1466" t="inlineStr">
        <is>
          <t>LINE-S01-PRE-20251201</t>
        </is>
      </c>
      <c r="W1466" t="inlineStr">
        <is>
          <t>已关联</t>
        </is>
      </c>
      <c r="X1466" t="inlineStr">
        <is>
          <t>按班次口径判断</t>
        </is>
      </c>
      <c r="Z1466" t="inlineStr">
        <is>
          <t>否</t>
        </is>
      </c>
    </row>
    <row r="1467">
      <c r="A1467" t="inlineStr">
        <is>
          <t>SIM-STOP-01466</t>
        </is>
      </c>
      <c r="B1467" t="inlineStr">
        <is>
          <t>STOP-PRE-00489</t>
        </is>
      </c>
      <c r="C1467" t="inlineStr">
        <is>
          <t>LINE-S02-PRE-20251201</t>
        </is>
      </c>
      <c r="D1467" t="inlineStr">
        <is>
          <t>SHIFT-PRE-20251201</t>
        </is>
      </c>
      <c r="E1467" t="inlineStr">
        <is>
          <t>LINE-S02</t>
        </is>
      </c>
      <c r="F1467" t="inlineStr">
        <is>
          <t>改善前</t>
        </is>
      </c>
      <c r="G1467" s="57" t="n">
        <v>45992</v>
      </c>
      <c r="H1467" t="inlineStr">
        <is>
          <t>视觉设备系列</t>
        </is>
      </c>
      <c r="I1467" t="inlineStr">
        <is>
          <t>KK200-1</t>
        </is>
      </c>
      <c r="J1467" t="inlineStr">
        <is>
          <t>OPERATIONAL</t>
        </is>
      </c>
      <c r="K1467" t="inlineStr">
        <is>
          <t>Planned - Included in OEE</t>
        </is>
      </c>
      <c r="L1467" t="inlineStr">
        <is>
          <t>EXTRUDER PRESS</t>
        </is>
      </c>
      <c r="M1467" t="inlineStr">
        <is>
          <t>主加工工位</t>
        </is>
      </c>
      <c r="N1467" t="inlineStr">
        <is>
          <t>QUALITY CONTROL</t>
        </is>
      </c>
      <c r="O1467" s="59" t="n">
        <v>45992.60972222222</v>
      </c>
      <c r="P1467" s="59" t="n">
        <v>45992.61534722222</v>
      </c>
      <c r="Q1467" s="60" t="n">
        <v>8.1</v>
      </c>
      <c r="R1467" s="60" t="n">
        <v>1.0087</v>
      </c>
      <c r="S1467" t="inlineStr">
        <is>
          <t>团队模拟数据（基于公开单线数据派生）</t>
        </is>
      </c>
      <c r="T1467" t="inlineStr">
        <is>
          <t>SIM-v2.2-20260807-20260804</t>
        </is>
      </c>
      <c r="U1467" t="inlineStr">
        <is>
          <t>https://zenodo.org/records/17855209</t>
        </is>
      </c>
      <c r="V1467" t="inlineStr">
        <is>
          <t>LINE-S02-PRE-20251201</t>
        </is>
      </c>
      <c r="W1467" t="inlineStr">
        <is>
          <t>已关联</t>
        </is>
      </c>
      <c r="X1467" t="inlineStr">
        <is>
          <t>按班次口径判断</t>
        </is>
      </c>
      <c r="Z1467" t="inlineStr">
        <is>
          <t>否</t>
        </is>
      </c>
    </row>
    <row r="1468">
      <c r="A1468" t="inlineStr">
        <is>
          <t>SIM-STOP-01467</t>
        </is>
      </c>
      <c r="B1468" t="inlineStr">
        <is>
          <t>STOP-PRE-00489</t>
        </is>
      </c>
      <c r="C1468" t="inlineStr">
        <is>
          <t>LINE-S03-PRE-20251201</t>
        </is>
      </c>
      <c r="D1468" t="inlineStr">
        <is>
          <t>SHIFT-PRE-20251201</t>
        </is>
      </c>
      <c r="E1468" t="inlineStr">
        <is>
          <t>LINE-S03</t>
        </is>
      </c>
      <c r="F1468" t="inlineStr">
        <is>
          <t>改善前</t>
        </is>
      </c>
      <c r="G1468" s="57" t="n">
        <v>45992</v>
      </c>
      <c r="H1468" t="inlineStr">
        <is>
          <t>音频模组系列</t>
        </is>
      </c>
      <c r="I1468" t="inlineStr">
        <is>
          <t>KK200-1</t>
        </is>
      </c>
      <c r="J1468" t="inlineStr">
        <is>
          <t>OPERATIONAL</t>
        </is>
      </c>
      <c r="K1468" t="inlineStr">
        <is>
          <t>Planned - Included in OEE</t>
        </is>
      </c>
      <c r="L1468" t="inlineStr">
        <is>
          <t>EXTRUDER PRESS</t>
        </is>
      </c>
      <c r="M1468" t="inlineStr">
        <is>
          <t>主加工工位</t>
        </is>
      </c>
      <c r="N1468" t="inlineStr">
        <is>
          <t>QUALITY CONTROL</t>
        </is>
      </c>
      <c r="O1468" s="59" t="n">
        <v>45992.62361111111</v>
      </c>
      <c r="P1468" s="59" t="n">
        <v>45992.62944444444</v>
      </c>
      <c r="Q1468" s="60" t="n">
        <v>8.4</v>
      </c>
      <c r="R1468" s="60" t="n">
        <v>1.05</v>
      </c>
      <c r="S1468" t="inlineStr">
        <is>
          <t>团队模拟数据（基于公开单线数据派生）</t>
        </is>
      </c>
      <c r="T1468" t="inlineStr">
        <is>
          <t>SIM-v2.2-20260807-20260804</t>
        </is>
      </c>
      <c r="U1468" t="inlineStr">
        <is>
          <t>https://zenodo.org/records/17855209</t>
        </is>
      </c>
      <c r="V1468" t="inlineStr">
        <is>
          <t>LINE-S03-PRE-20251201</t>
        </is>
      </c>
      <c r="W1468" t="inlineStr">
        <is>
          <t>已关联</t>
        </is>
      </c>
      <c r="X1468" t="inlineStr">
        <is>
          <t>按班次口径判断</t>
        </is>
      </c>
      <c r="Z1468" t="inlineStr">
        <is>
          <t>否</t>
        </is>
      </c>
    </row>
    <row r="1469">
      <c r="A1469" t="inlineStr">
        <is>
          <t>SIM-STOP-01468</t>
        </is>
      </c>
      <c r="B1469" t="inlineStr">
        <is>
          <t>STOP-PRE-00490</t>
        </is>
      </c>
      <c r="C1469" t="inlineStr">
        <is>
          <t>LINE-S01-PRE-20251201</t>
        </is>
      </c>
      <c r="D1469" t="inlineStr">
        <is>
          <t>SHIFT-PRE-20251201</t>
        </is>
      </c>
      <c r="E1469" t="inlineStr">
        <is>
          <t>LINE-S01</t>
        </is>
      </c>
      <c r="F1469" t="inlineStr">
        <is>
          <t>改善前</t>
        </is>
      </c>
      <c r="G1469" s="57" t="n">
        <v>45992</v>
      </c>
      <c r="H1469" t="inlineStr">
        <is>
          <t>智能终端系列</t>
        </is>
      </c>
      <c r="I1469" t="inlineStr">
        <is>
          <t>KK200-1</t>
        </is>
      </c>
      <c r="J1469" t="inlineStr">
        <is>
          <t>FAILURE</t>
        </is>
      </c>
      <c r="K1469" t="inlineStr">
        <is>
          <t>Unplanned</t>
        </is>
      </c>
      <c r="L1469" t="inlineStr">
        <is>
          <t>HYDRAULIC ELEVATOR (UNLOADING)</t>
        </is>
      </c>
      <c r="M1469" t="inlineStr">
        <is>
          <t>输送系统</t>
        </is>
      </c>
      <c r="N1469" t="inlineStr">
        <is>
          <t>MECHANICAL FAILURE</t>
        </is>
      </c>
      <c r="O1469" s="59" t="n">
        <v>45992.61944444444</v>
      </c>
      <c r="P1469" s="59" t="n">
        <v>45992.63333333333</v>
      </c>
      <c r="Q1469" s="60" t="n">
        <v>20</v>
      </c>
      <c r="R1469" s="60" t="n">
        <v>0.8526</v>
      </c>
      <c r="S1469" t="inlineStr">
        <is>
          <t>团队模拟数据（基于公开单线数据派生）</t>
        </is>
      </c>
      <c r="T1469" t="inlineStr">
        <is>
          <t>SIM-v2.2-20260807-20260804</t>
        </is>
      </c>
      <c r="U1469" t="inlineStr">
        <is>
          <t>https://zenodo.org/records/17855209</t>
        </is>
      </c>
      <c r="V1469" t="inlineStr">
        <is>
          <t>LINE-S01-PRE-20251201</t>
        </is>
      </c>
      <c r="W1469" t="inlineStr">
        <is>
          <t>已关联</t>
        </is>
      </c>
      <c r="X1469" t="inlineStr">
        <is>
          <t>按班次口径判断</t>
        </is>
      </c>
      <c r="Z1469" t="inlineStr">
        <is>
          <t>否</t>
        </is>
      </c>
    </row>
    <row r="1470">
      <c r="A1470" t="inlineStr">
        <is>
          <t>SIM-STOP-01469</t>
        </is>
      </c>
      <c r="B1470" t="inlineStr">
        <is>
          <t>STOP-PRE-00490</t>
        </is>
      </c>
      <c r="C1470" t="inlineStr">
        <is>
          <t>LINE-S02-PRE-20251201</t>
        </is>
      </c>
      <c r="D1470" t="inlineStr">
        <is>
          <t>SHIFT-PRE-20251201</t>
        </is>
      </c>
      <c r="E1470" t="inlineStr">
        <is>
          <t>LINE-S02</t>
        </is>
      </c>
      <c r="F1470" t="inlineStr">
        <is>
          <t>改善前</t>
        </is>
      </c>
      <c r="G1470" s="57" t="n">
        <v>45992</v>
      </c>
      <c r="H1470" t="inlineStr">
        <is>
          <t>视觉设备系列</t>
        </is>
      </c>
      <c r="I1470" t="inlineStr">
        <is>
          <t>KK200-1</t>
        </is>
      </c>
      <c r="J1470" t="inlineStr">
        <is>
          <t>FAILURE</t>
        </is>
      </c>
      <c r="K1470" t="inlineStr">
        <is>
          <t>Unplanned</t>
        </is>
      </c>
      <c r="L1470" t="inlineStr">
        <is>
          <t>HYDRAULIC ELEVATOR (UNLOADING)</t>
        </is>
      </c>
      <c r="M1470" t="inlineStr">
        <is>
          <t>输送系统</t>
        </is>
      </c>
      <c r="N1470" t="inlineStr">
        <is>
          <t>MECHANICAL FAILURE</t>
        </is>
      </c>
      <c r="O1470" s="59" t="n">
        <v>45992.63333333333</v>
      </c>
      <c r="P1470" s="59" t="n">
        <v>45992.66152777777</v>
      </c>
      <c r="Q1470" s="60" t="n">
        <v>40.6</v>
      </c>
      <c r="R1470" s="60" t="n">
        <v>1.7344</v>
      </c>
      <c r="S1470" t="inlineStr">
        <is>
          <t>团队模拟数据（基于公开单线数据派生）</t>
        </is>
      </c>
      <c r="T1470" t="inlineStr">
        <is>
          <t>SIM-v2.2-20260807-20260804</t>
        </is>
      </c>
      <c r="U1470" t="inlineStr">
        <is>
          <t>https://zenodo.org/records/17855209</t>
        </is>
      </c>
      <c r="V1470" t="inlineStr">
        <is>
          <t>LINE-S02-PRE-20251201</t>
        </is>
      </c>
      <c r="W1470" t="inlineStr">
        <is>
          <t>已关联</t>
        </is>
      </c>
      <c r="X1470" t="inlineStr">
        <is>
          <t>按班次口径判断</t>
        </is>
      </c>
      <c r="Z1470" t="inlineStr">
        <is>
          <t>否</t>
        </is>
      </c>
    </row>
    <row r="1471">
      <c r="A1471" t="inlineStr">
        <is>
          <t>SIM-STOP-01470</t>
        </is>
      </c>
      <c r="B1471" t="inlineStr">
        <is>
          <t>STOP-PRE-00490</t>
        </is>
      </c>
      <c r="C1471" t="inlineStr">
        <is>
          <t>LINE-S03-PRE-20251201</t>
        </is>
      </c>
      <c r="D1471" t="inlineStr">
        <is>
          <t>SHIFT-PRE-20251201</t>
        </is>
      </c>
      <c r="E1471" t="inlineStr">
        <is>
          <t>LINE-S03</t>
        </is>
      </c>
      <c r="F1471" t="inlineStr">
        <is>
          <t>改善前</t>
        </is>
      </c>
      <c r="G1471" s="57" t="n">
        <v>45992</v>
      </c>
      <c r="H1471" t="inlineStr">
        <is>
          <t>音频模组系列</t>
        </is>
      </c>
      <c r="I1471" t="inlineStr">
        <is>
          <t>KK200-1</t>
        </is>
      </c>
      <c r="J1471" t="inlineStr">
        <is>
          <t>FAILURE</t>
        </is>
      </c>
      <c r="K1471" t="inlineStr">
        <is>
          <t>Unplanned</t>
        </is>
      </c>
      <c r="L1471" t="inlineStr">
        <is>
          <t>HYDRAULIC ELEVATOR (UNLOADING)</t>
        </is>
      </c>
      <c r="M1471" t="inlineStr">
        <is>
          <t>输送系统</t>
        </is>
      </c>
      <c r="N1471" t="inlineStr">
        <is>
          <t>MECHANICAL FAILURE</t>
        </is>
      </c>
      <c r="O1471" s="59" t="n">
        <v>45992.64722222222</v>
      </c>
      <c r="P1471" s="59" t="n">
        <v>45992.66284722222</v>
      </c>
      <c r="Q1471" s="60" t="n">
        <v>22.5</v>
      </c>
      <c r="R1471" s="60" t="n">
        <v>0.9637</v>
      </c>
      <c r="S1471" t="inlineStr">
        <is>
          <t>团队模拟数据（基于公开单线数据派生）</t>
        </is>
      </c>
      <c r="T1471" t="inlineStr">
        <is>
          <t>SIM-v2.2-20260807-20260804</t>
        </is>
      </c>
      <c r="U1471" t="inlineStr">
        <is>
          <t>https://zenodo.org/records/17855209</t>
        </is>
      </c>
      <c r="V1471" t="inlineStr">
        <is>
          <t>LINE-S03-PRE-20251201</t>
        </is>
      </c>
      <c r="W1471" t="inlineStr">
        <is>
          <t>已关联</t>
        </is>
      </c>
      <c r="X1471" t="inlineStr">
        <is>
          <t>按班次口径判断</t>
        </is>
      </c>
      <c r="Z1471" t="inlineStr">
        <is>
          <t>否</t>
        </is>
      </c>
    </row>
    <row r="1472">
      <c r="A1472" t="inlineStr">
        <is>
          <t>SIM-STOP-01471</t>
        </is>
      </c>
      <c r="B1472" t="inlineStr">
        <is>
          <t>STOP-PRE-00491</t>
        </is>
      </c>
      <c r="C1472" t="inlineStr">
        <is>
          <t>LINE-S01-PRE-20251201</t>
        </is>
      </c>
      <c r="D1472" t="inlineStr">
        <is>
          <t>SHIFT-PRE-20251201</t>
        </is>
      </c>
      <c r="E1472" t="inlineStr">
        <is>
          <t>LINE-S01</t>
        </is>
      </c>
      <c r="F1472" t="inlineStr">
        <is>
          <t>改善前</t>
        </is>
      </c>
      <c r="G1472" s="57" t="n">
        <v>45992</v>
      </c>
      <c r="H1472" t="inlineStr">
        <is>
          <t>智能终端系列</t>
        </is>
      </c>
      <c r="I1472" t="inlineStr">
        <is>
          <t>KK200-1</t>
        </is>
      </c>
      <c r="J1472" t="inlineStr">
        <is>
          <t>FAILURE</t>
        </is>
      </c>
      <c r="K1472" t="inlineStr">
        <is>
          <t>Unplanned</t>
        </is>
      </c>
      <c r="L1472" t="inlineStr">
        <is>
          <t>HYDRAULIC ELEVATOR (UNLOADING)</t>
        </is>
      </c>
      <c r="M1472" t="inlineStr">
        <is>
          <t>输送系统</t>
        </is>
      </c>
      <c r="N1472" t="inlineStr">
        <is>
          <t>MECHANICAL FAILURE</t>
        </is>
      </c>
      <c r="O1472" s="59" t="n">
        <v>45992.63958333333</v>
      </c>
      <c r="P1472" s="59" t="n">
        <v>45992.64423611111</v>
      </c>
      <c r="Q1472" s="60" t="n">
        <v>6.7</v>
      </c>
      <c r="R1472" s="60" t="n">
        <v>0.8869</v>
      </c>
      <c r="S1472" t="inlineStr">
        <is>
          <t>团队模拟数据（基于公开单线数据派生）</t>
        </is>
      </c>
      <c r="T1472" t="inlineStr">
        <is>
          <t>SIM-v2.2-20260807-20260804</t>
        </is>
      </c>
      <c r="U1472" t="inlineStr">
        <is>
          <t>https://zenodo.org/records/17855209</t>
        </is>
      </c>
      <c r="V1472" t="inlineStr">
        <is>
          <t>LINE-S01-PRE-20251201</t>
        </is>
      </c>
      <c r="W1472" t="inlineStr">
        <is>
          <t>已关联</t>
        </is>
      </c>
      <c r="X1472" t="inlineStr">
        <is>
          <t>按班次口径判断</t>
        </is>
      </c>
      <c r="Z1472" t="inlineStr">
        <is>
          <t>否</t>
        </is>
      </c>
    </row>
    <row r="1473">
      <c r="A1473" t="inlineStr">
        <is>
          <t>SIM-STOP-01472</t>
        </is>
      </c>
      <c r="B1473" t="inlineStr">
        <is>
          <t>STOP-PRE-00491</t>
        </is>
      </c>
      <c r="C1473" t="inlineStr">
        <is>
          <t>LINE-S02-PRE-20251201</t>
        </is>
      </c>
      <c r="D1473" t="inlineStr">
        <is>
          <t>SHIFT-PRE-20251201</t>
        </is>
      </c>
      <c r="E1473" t="inlineStr">
        <is>
          <t>LINE-S02</t>
        </is>
      </c>
      <c r="F1473" t="inlineStr">
        <is>
          <t>改善前</t>
        </is>
      </c>
      <c r="G1473" s="57" t="n">
        <v>45992</v>
      </c>
      <c r="H1473" t="inlineStr">
        <is>
          <t>视觉设备系列</t>
        </is>
      </c>
      <c r="I1473" t="inlineStr">
        <is>
          <t>KK200-1</t>
        </is>
      </c>
      <c r="J1473" t="inlineStr">
        <is>
          <t>FAILURE</t>
        </is>
      </c>
      <c r="K1473" t="inlineStr">
        <is>
          <t>Unplanned</t>
        </is>
      </c>
      <c r="L1473" t="inlineStr">
        <is>
          <t>HYDRAULIC ELEVATOR (UNLOADING)</t>
        </is>
      </c>
      <c r="M1473" t="inlineStr">
        <is>
          <t>输送系统</t>
        </is>
      </c>
      <c r="N1473" t="inlineStr">
        <is>
          <t>MECHANICAL FAILURE</t>
        </is>
      </c>
      <c r="O1473" s="59" t="n">
        <v>45992.65347222222</v>
      </c>
      <c r="P1473" s="59" t="n">
        <v>45992.66201388889</v>
      </c>
      <c r="Q1473" s="60" t="n">
        <v>12.3</v>
      </c>
      <c r="R1473" s="60" t="n">
        <v>1.6219</v>
      </c>
      <c r="S1473" t="inlineStr">
        <is>
          <t>团队模拟数据（基于公开单线数据派生）</t>
        </is>
      </c>
      <c r="T1473" t="inlineStr">
        <is>
          <t>SIM-v2.2-20260807-20260804</t>
        </is>
      </c>
      <c r="U1473" t="inlineStr">
        <is>
          <t>https://zenodo.org/records/17855209</t>
        </is>
      </c>
      <c r="V1473" t="inlineStr">
        <is>
          <t>LINE-S02-PRE-20251201</t>
        </is>
      </c>
      <c r="W1473" t="inlineStr">
        <is>
          <t>已关联</t>
        </is>
      </c>
      <c r="X1473" t="inlineStr">
        <is>
          <t>按班次口径判断</t>
        </is>
      </c>
      <c r="Z1473" t="inlineStr">
        <is>
          <t>否</t>
        </is>
      </c>
    </row>
    <row r="1474">
      <c r="A1474" t="inlineStr">
        <is>
          <t>SIM-STOP-01473</t>
        </is>
      </c>
      <c r="B1474" t="inlineStr">
        <is>
          <t>STOP-PRE-00491</t>
        </is>
      </c>
      <c r="C1474" t="inlineStr">
        <is>
          <t>LINE-S03-PRE-20251201</t>
        </is>
      </c>
      <c r="D1474" t="inlineStr">
        <is>
          <t>SHIFT-PRE-20251201</t>
        </is>
      </c>
      <c r="E1474" t="inlineStr">
        <is>
          <t>LINE-S03</t>
        </is>
      </c>
      <c r="F1474" t="inlineStr">
        <is>
          <t>改善前</t>
        </is>
      </c>
      <c r="G1474" s="57" t="n">
        <v>45992</v>
      </c>
      <c r="H1474" t="inlineStr">
        <is>
          <t>音频模组系列</t>
        </is>
      </c>
      <c r="I1474" t="inlineStr">
        <is>
          <t>KK200-1</t>
        </is>
      </c>
      <c r="J1474" t="inlineStr">
        <is>
          <t>FAILURE</t>
        </is>
      </c>
      <c r="K1474" t="inlineStr">
        <is>
          <t>Unplanned</t>
        </is>
      </c>
      <c r="L1474" t="inlineStr">
        <is>
          <t>HYDRAULIC ELEVATOR (UNLOADING)</t>
        </is>
      </c>
      <c r="M1474" t="inlineStr">
        <is>
          <t>输送系统</t>
        </is>
      </c>
      <c r="N1474" t="inlineStr">
        <is>
          <t>MECHANICAL FAILURE</t>
        </is>
      </c>
      <c r="O1474" s="59" t="n">
        <v>45992.66736111111</v>
      </c>
      <c r="P1474" s="59" t="n">
        <v>45992.67263888889</v>
      </c>
      <c r="Q1474" s="60" t="n">
        <v>7.6</v>
      </c>
      <c r="R1474" s="60" t="n">
        <v>1.0018</v>
      </c>
      <c r="S1474" t="inlineStr">
        <is>
          <t>团队模拟数据（基于公开单线数据派生）</t>
        </is>
      </c>
      <c r="T1474" t="inlineStr">
        <is>
          <t>SIM-v2.2-20260807-20260804</t>
        </is>
      </c>
      <c r="U1474" t="inlineStr">
        <is>
          <t>https://zenodo.org/records/17855209</t>
        </is>
      </c>
      <c r="V1474" t="inlineStr">
        <is>
          <t>LINE-S03-PRE-20251201</t>
        </is>
      </c>
      <c r="W1474" t="inlineStr">
        <is>
          <t>已关联</t>
        </is>
      </c>
      <c r="X1474" t="inlineStr">
        <is>
          <t>按班次口径判断</t>
        </is>
      </c>
      <c r="Z1474" t="inlineStr">
        <is>
          <t>否</t>
        </is>
      </c>
    </row>
    <row r="1475">
      <c r="A1475" t="inlineStr">
        <is>
          <t>SIM-STOP-01474</t>
        </is>
      </c>
      <c r="B1475" t="inlineStr">
        <is>
          <t>STOP-PRE-00492</t>
        </is>
      </c>
      <c r="C1475" t="inlineStr">
        <is>
          <t>LINE-S01-PRE-20251201</t>
        </is>
      </c>
      <c r="D1475" t="inlineStr">
        <is>
          <t>SHIFT-PRE-20251201</t>
        </is>
      </c>
      <c r="E1475" t="inlineStr">
        <is>
          <t>LINE-S01</t>
        </is>
      </c>
      <c r="F1475" t="inlineStr">
        <is>
          <t>改善前</t>
        </is>
      </c>
      <c r="G1475" s="57" t="n">
        <v>45992</v>
      </c>
      <c r="H1475" t="inlineStr">
        <is>
          <t>智能终端系列</t>
        </is>
      </c>
      <c r="I1475" t="inlineStr">
        <is>
          <t>KK200-1</t>
        </is>
      </c>
      <c r="J1475" t="inlineStr">
        <is>
          <t>FAILURE</t>
        </is>
      </c>
      <c r="K1475" t="inlineStr">
        <is>
          <t>Unplanned</t>
        </is>
      </c>
      <c r="L1475" t="inlineStr">
        <is>
          <t>HYDRAULIC ELEVATOR (UNLOADING)</t>
        </is>
      </c>
      <c r="M1475" t="inlineStr">
        <is>
          <t>输送系统</t>
        </is>
      </c>
      <c r="N1475" t="inlineStr">
        <is>
          <t>MECHANICAL FAILURE</t>
        </is>
      </c>
      <c r="O1475" s="59" t="n">
        <v>45992.65069444444</v>
      </c>
      <c r="P1475" s="59" t="n">
        <v>45992.65819444445</v>
      </c>
      <c r="Q1475" s="60" t="n">
        <v>10.8</v>
      </c>
      <c r="R1475" s="60" t="n">
        <v>0.9212</v>
      </c>
      <c r="S1475" t="inlineStr">
        <is>
          <t>团队模拟数据（基于公开单线数据派生）</t>
        </is>
      </c>
      <c r="T1475" t="inlineStr">
        <is>
          <t>SIM-v2.2-20260807-20260804</t>
        </is>
      </c>
      <c r="U1475" t="inlineStr">
        <is>
          <t>https://zenodo.org/records/17855209</t>
        </is>
      </c>
      <c r="V1475" t="inlineStr">
        <is>
          <t>LINE-S01-PRE-20251201</t>
        </is>
      </c>
      <c r="W1475" t="inlineStr">
        <is>
          <t>已关联</t>
        </is>
      </c>
      <c r="X1475" t="inlineStr">
        <is>
          <t>按班次口径判断</t>
        </is>
      </c>
      <c r="Z1475" t="inlineStr">
        <is>
          <t>否</t>
        </is>
      </c>
    </row>
    <row r="1476">
      <c r="A1476" t="inlineStr">
        <is>
          <t>SIM-STOP-01475</t>
        </is>
      </c>
      <c r="B1476" t="inlineStr">
        <is>
          <t>STOP-PRE-00492</t>
        </is>
      </c>
      <c r="C1476" t="inlineStr">
        <is>
          <t>LINE-S02-PRE-20251201</t>
        </is>
      </c>
      <c r="D1476" t="inlineStr">
        <is>
          <t>SHIFT-PRE-20251201</t>
        </is>
      </c>
      <c r="E1476" t="inlineStr">
        <is>
          <t>LINE-S02</t>
        </is>
      </c>
      <c r="F1476" t="inlineStr">
        <is>
          <t>改善前</t>
        </is>
      </c>
      <c r="G1476" s="57" t="n">
        <v>45992</v>
      </c>
      <c r="H1476" t="inlineStr">
        <is>
          <t>视觉设备系列</t>
        </is>
      </c>
      <c r="I1476" t="inlineStr">
        <is>
          <t>KK200-1</t>
        </is>
      </c>
      <c r="J1476" t="inlineStr">
        <is>
          <t>FAILURE</t>
        </is>
      </c>
      <c r="K1476" t="inlineStr">
        <is>
          <t>Unplanned</t>
        </is>
      </c>
      <c r="L1476" t="inlineStr">
        <is>
          <t>HYDRAULIC ELEVATOR (UNLOADING)</t>
        </is>
      </c>
      <c r="M1476" t="inlineStr">
        <is>
          <t>输送系统</t>
        </is>
      </c>
      <c r="N1476" t="inlineStr">
        <is>
          <t>MECHANICAL FAILURE</t>
        </is>
      </c>
      <c r="O1476" s="59" t="n">
        <v>45992.66458333333</v>
      </c>
      <c r="P1476" s="59" t="n">
        <v>45992.67826388889</v>
      </c>
      <c r="Q1476" s="60" t="n">
        <v>19.7</v>
      </c>
      <c r="R1476" s="60" t="n">
        <v>1.6875</v>
      </c>
      <c r="S1476" t="inlineStr">
        <is>
          <t>团队模拟数据（基于公开单线数据派生）</t>
        </is>
      </c>
      <c r="T1476" t="inlineStr">
        <is>
          <t>SIM-v2.2-20260807-20260804</t>
        </is>
      </c>
      <c r="U1476" t="inlineStr">
        <is>
          <t>https://zenodo.org/records/17855209</t>
        </is>
      </c>
      <c r="V1476" t="inlineStr">
        <is>
          <t>LINE-S02-PRE-20251201</t>
        </is>
      </c>
      <c r="W1476" t="inlineStr">
        <is>
          <t>已关联</t>
        </is>
      </c>
      <c r="X1476" t="inlineStr">
        <is>
          <t>按班次口径判断</t>
        </is>
      </c>
      <c r="Z1476" t="inlineStr">
        <is>
          <t>否</t>
        </is>
      </c>
    </row>
    <row r="1477">
      <c r="A1477" t="inlineStr">
        <is>
          <t>SIM-STOP-01476</t>
        </is>
      </c>
      <c r="B1477" t="inlineStr">
        <is>
          <t>STOP-PRE-00492</t>
        </is>
      </c>
      <c r="C1477" t="inlineStr">
        <is>
          <t>LINE-S03-PRE-20251201</t>
        </is>
      </c>
      <c r="D1477" t="inlineStr">
        <is>
          <t>SHIFT-PRE-20251201</t>
        </is>
      </c>
      <c r="E1477" t="inlineStr">
        <is>
          <t>LINE-S03</t>
        </is>
      </c>
      <c r="F1477" t="inlineStr">
        <is>
          <t>改善前</t>
        </is>
      </c>
      <c r="G1477" s="57" t="n">
        <v>45992</v>
      </c>
      <c r="H1477" t="inlineStr">
        <is>
          <t>音频模组系列</t>
        </is>
      </c>
      <c r="I1477" t="inlineStr">
        <is>
          <t>KK200-1</t>
        </is>
      </c>
      <c r="J1477" t="inlineStr">
        <is>
          <t>FAILURE</t>
        </is>
      </c>
      <c r="K1477" t="inlineStr">
        <is>
          <t>Unplanned</t>
        </is>
      </c>
      <c r="L1477" t="inlineStr">
        <is>
          <t>HYDRAULIC ELEVATOR (UNLOADING)</t>
        </is>
      </c>
      <c r="M1477" t="inlineStr">
        <is>
          <t>输送系统</t>
        </is>
      </c>
      <c r="N1477" t="inlineStr">
        <is>
          <t>MECHANICAL FAILURE</t>
        </is>
      </c>
      <c r="O1477" s="59" t="n">
        <v>45992.67847222222</v>
      </c>
      <c r="P1477" s="59" t="n">
        <v>45992.68611111111</v>
      </c>
      <c r="Q1477" s="60" t="n">
        <v>11</v>
      </c>
      <c r="R1477" s="60" t="n">
        <v>0.9364</v>
      </c>
      <c r="S1477" t="inlineStr">
        <is>
          <t>团队模拟数据（基于公开单线数据派生）</t>
        </is>
      </c>
      <c r="T1477" t="inlineStr">
        <is>
          <t>SIM-v2.2-20260807-20260804</t>
        </is>
      </c>
      <c r="U1477" t="inlineStr">
        <is>
          <t>https://zenodo.org/records/17855209</t>
        </is>
      </c>
      <c r="V1477" t="inlineStr">
        <is>
          <t>LINE-S03-PRE-20251201</t>
        </is>
      </c>
      <c r="W1477" t="inlineStr">
        <is>
          <t>已关联</t>
        </is>
      </c>
      <c r="X1477" t="inlineStr">
        <is>
          <t>按班次口径判断</t>
        </is>
      </c>
      <c r="Z1477" t="inlineStr">
        <is>
          <t>否</t>
        </is>
      </c>
    </row>
    <row r="1478">
      <c r="A1478" t="inlineStr">
        <is>
          <t>SIM-STOP-01477</t>
        </is>
      </c>
      <c r="B1478" t="inlineStr">
        <is>
          <t>STOP-PRE-00493</t>
        </is>
      </c>
      <c r="C1478" t="inlineStr">
        <is>
          <t>LINE-S01-PRE-20251201</t>
        </is>
      </c>
      <c r="D1478" t="inlineStr">
        <is>
          <t>SHIFT-PRE-20251201</t>
        </is>
      </c>
      <c r="E1478" t="inlineStr">
        <is>
          <t>LINE-S01</t>
        </is>
      </c>
      <c r="F1478" t="inlineStr">
        <is>
          <t>改善前</t>
        </is>
      </c>
      <c r="G1478" s="57" t="n">
        <v>45992</v>
      </c>
      <c r="H1478" t="inlineStr">
        <is>
          <t>智能终端系列</t>
        </is>
      </c>
      <c r="I1478" t="inlineStr">
        <is>
          <t>KK200-1</t>
        </is>
      </c>
      <c r="J1478" t="inlineStr">
        <is>
          <t>SETUPS-CHANGEOVERS</t>
        </is>
      </c>
      <c r="K1478" t="inlineStr">
        <is>
          <t>Planned - Included in OEE</t>
        </is>
      </c>
      <c r="L1478" t="inlineStr">
        <is>
          <t>HACKING STATION</t>
        </is>
      </c>
      <c r="M1478" t="inlineStr">
        <is>
          <t>上下料工位</t>
        </is>
      </c>
      <c r="N1478" t="inlineStr">
        <is>
          <t>MATERIAL CHANGEOVER</t>
        </is>
      </c>
      <c r="O1478" s="59" t="n">
        <v>45992.69722222222</v>
      </c>
      <c r="P1478" s="59" t="n">
        <v>45992.69972222222</v>
      </c>
      <c r="Q1478" s="60" t="n">
        <v>3.6</v>
      </c>
      <c r="R1478" s="60" t="n">
        <v>0.9391</v>
      </c>
      <c r="S1478" t="inlineStr">
        <is>
          <t>团队模拟数据（基于公开单线数据派生）</t>
        </is>
      </c>
      <c r="T1478" t="inlineStr">
        <is>
          <t>SIM-v2.2-20260807-20260804</t>
        </is>
      </c>
      <c r="U1478" t="inlineStr">
        <is>
          <t>https://zenodo.org/records/17855209</t>
        </is>
      </c>
      <c r="V1478" t="inlineStr">
        <is>
          <t>LINE-S01-PRE-20251201</t>
        </is>
      </c>
      <c r="W1478" t="inlineStr">
        <is>
          <t>已关联</t>
        </is>
      </c>
      <c r="X1478" t="inlineStr">
        <is>
          <t>按班次口径判断</t>
        </is>
      </c>
      <c r="Z1478" t="inlineStr">
        <is>
          <t>是</t>
        </is>
      </c>
      <c r="AA1478">
        <f>IFERROR(VLOOKUP(N1478,'18_换产标准_模拟'!$B$2:$F$4,3,FALSE),"")</f>
        <v/>
      </c>
      <c r="AB1478">
        <f>IFERROR(MAX(Q1478-AA1478,0),"")</f>
        <v/>
      </c>
      <c r="AC1478">
        <f>IFERROR(IF(AB1478=0,"达标",IF(AB1478&lt;=VLOOKUP(N1478,'18_换产标准_模拟'!$B$2:$F$4,4,FALSE)-VLOOKUP(N1478,'18_换产标准_模拟'!$B$2:$F$4,3,FALSE),"轻微超时",IF(AB1478&lt;=VLOOKUP(N1478,'18_换产标准_模拟'!$B$2:$F$4,5,FALSE)-VLOOKUP(N1478,'18_换产标准_模拟'!$B$2:$F$4,3,FALSE),"超时","严重超时"))),"")</f>
        <v/>
      </c>
      <c r="AD1478">
        <f>IFERROR(INDEX('18_换产标准_模拟'!$A$2:$A$4,MATCH(N1478,'18_换产标准_模拟'!$B$2:$B$4,0)),"")</f>
        <v/>
      </c>
      <c r="AE1478" t="inlineStr">
        <is>
          <t>团队模拟数据</t>
        </is>
      </c>
    </row>
    <row r="1479">
      <c r="A1479" t="inlineStr">
        <is>
          <t>SIM-STOP-01478</t>
        </is>
      </c>
      <c r="B1479" t="inlineStr">
        <is>
          <t>STOP-PRE-00493</t>
        </is>
      </c>
      <c r="C1479" t="inlineStr">
        <is>
          <t>LINE-S02-PRE-20251201</t>
        </is>
      </c>
      <c r="D1479" t="inlineStr">
        <is>
          <t>SHIFT-PRE-20251201</t>
        </is>
      </c>
      <c r="E1479" t="inlineStr">
        <is>
          <t>LINE-S02</t>
        </is>
      </c>
      <c r="F1479" t="inlineStr">
        <is>
          <t>改善前</t>
        </is>
      </c>
      <c r="G1479" s="57" t="n">
        <v>45992</v>
      </c>
      <c r="H1479" t="inlineStr">
        <is>
          <t>视觉设备系列</t>
        </is>
      </c>
      <c r="I1479" t="inlineStr">
        <is>
          <t>KK200-1</t>
        </is>
      </c>
      <c r="J1479" t="inlineStr">
        <is>
          <t>SETUPS-CHANGEOVERS</t>
        </is>
      </c>
      <c r="K1479" t="inlineStr">
        <is>
          <t>Planned - Included in OEE</t>
        </is>
      </c>
      <c r="L1479" t="inlineStr">
        <is>
          <t>HACKING STATION</t>
        </is>
      </c>
      <c r="M1479" t="inlineStr">
        <is>
          <t>上下料工位</t>
        </is>
      </c>
      <c r="N1479" t="inlineStr">
        <is>
          <t>MATERIAL CHANGEOVER</t>
        </is>
      </c>
      <c r="O1479" s="59" t="n">
        <v>45992.71111111111</v>
      </c>
      <c r="P1479" s="59" t="n">
        <v>45992.71388888889</v>
      </c>
      <c r="Q1479" s="60" t="n">
        <v>4</v>
      </c>
      <c r="R1479" s="60" t="n">
        <v>1.0597</v>
      </c>
      <c r="S1479" t="inlineStr">
        <is>
          <t>团队模拟数据（基于公开单线数据派生）</t>
        </is>
      </c>
      <c r="T1479" t="inlineStr">
        <is>
          <t>SIM-v2.2-20260807-20260804</t>
        </is>
      </c>
      <c r="U1479" t="inlineStr">
        <is>
          <t>https://zenodo.org/records/17855209</t>
        </is>
      </c>
      <c r="V1479" t="inlineStr">
        <is>
          <t>LINE-S02-PRE-20251201</t>
        </is>
      </c>
      <c r="W1479" t="inlineStr">
        <is>
          <t>已关联</t>
        </is>
      </c>
      <c r="X1479" t="inlineStr">
        <is>
          <t>按班次口径判断</t>
        </is>
      </c>
      <c r="Z1479" t="inlineStr">
        <is>
          <t>是</t>
        </is>
      </c>
      <c r="AA1479">
        <f>IFERROR(VLOOKUP(N1479,'18_换产标准_模拟'!$B$2:$F$4,3,FALSE),"")</f>
        <v/>
      </c>
      <c r="AB1479">
        <f>IFERROR(MAX(Q1479-AA1479,0),"")</f>
        <v/>
      </c>
      <c r="AC1479">
        <f>IFERROR(IF(AB1479=0,"达标",IF(AB1479&lt;=VLOOKUP(N1479,'18_换产标准_模拟'!$B$2:$F$4,4,FALSE)-VLOOKUP(N1479,'18_换产标准_模拟'!$B$2:$F$4,3,FALSE),"轻微超时",IF(AB1479&lt;=VLOOKUP(N1479,'18_换产标准_模拟'!$B$2:$F$4,5,FALSE)-VLOOKUP(N1479,'18_换产标准_模拟'!$B$2:$F$4,3,FALSE),"超时","严重超时"))),"")</f>
        <v/>
      </c>
      <c r="AD1479">
        <f>IFERROR(INDEX('18_换产标准_模拟'!$A$2:$A$4,MATCH(N1479,'18_换产标准_模拟'!$B$2:$B$4,0)),"")</f>
        <v/>
      </c>
      <c r="AE1479" t="inlineStr">
        <is>
          <t>团队模拟数据</t>
        </is>
      </c>
    </row>
    <row r="1480">
      <c r="A1480" t="inlineStr">
        <is>
          <t>SIM-STOP-01479</t>
        </is>
      </c>
      <c r="B1480" t="inlineStr">
        <is>
          <t>STOP-PRE-00493</t>
        </is>
      </c>
      <c r="C1480" t="inlineStr">
        <is>
          <t>LINE-S03-PRE-20251201</t>
        </is>
      </c>
      <c r="D1480" t="inlineStr">
        <is>
          <t>SHIFT-PRE-20251201</t>
        </is>
      </c>
      <c r="E1480" t="inlineStr">
        <is>
          <t>LINE-S03</t>
        </is>
      </c>
      <c r="F1480" t="inlineStr">
        <is>
          <t>改善前</t>
        </is>
      </c>
      <c r="G1480" s="57" t="n">
        <v>45992</v>
      </c>
      <c r="H1480" t="inlineStr">
        <is>
          <t>音频模组系列</t>
        </is>
      </c>
      <c r="I1480" t="inlineStr">
        <is>
          <t>KK200-1</t>
        </is>
      </c>
      <c r="J1480" t="inlineStr">
        <is>
          <t>SETUPS-CHANGEOVERS</t>
        </is>
      </c>
      <c r="K1480" t="inlineStr">
        <is>
          <t>Planned - Included in OEE</t>
        </is>
      </c>
      <c r="L1480" t="inlineStr">
        <is>
          <t>HACKING STATION</t>
        </is>
      </c>
      <c r="M1480" t="inlineStr">
        <is>
          <t>上下料工位</t>
        </is>
      </c>
      <c r="N1480" t="inlineStr">
        <is>
          <t>MATERIAL CHANGEOVER</t>
        </is>
      </c>
      <c r="O1480" s="59" t="n">
        <v>45992.725</v>
      </c>
      <c r="P1480" s="59" t="n">
        <v>45992.72798611111</v>
      </c>
      <c r="Q1480" s="60" t="n">
        <v>4.3</v>
      </c>
      <c r="R1480" s="60" t="n">
        <v>1.1337</v>
      </c>
      <c r="S1480" t="inlineStr">
        <is>
          <t>团队模拟数据（基于公开单线数据派生）</t>
        </is>
      </c>
      <c r="T1480" t="inlineStr">
        <is>
          <t>SIM-v2.2-20260807-20260804</t>
        </is>
      </c>
      <c r="U1480" t="inlineStr">
        <is>
          <t>https://zenodo.org/records/17855209</t>
        </is>
      </c>
      <c r="V1480" t="inlineStr">
        <is>
          <t>LINE-S03-PRE-20251201</t>
        </is>
      </c>
      <c r="W1480" t="inlineStr">
        <is>
          <t>已关联</t>
        </is>
      </c>
      <c r="X1480" t="inlineStr">
        <is>
          <t>按班次口径判断</t>
        </is>
      </c>
      <c r="Z1480" t="inlineStr">
        <is>
          <t>是</t>
        </is>
      </c>
      <c r="AA1480">
        <f>IFERROR(VLOOKUP(N1480,'18_换产标准_模拟'!$B$2:$F$4,3,FALSE),"")</f>
        <v/>
      </c>
      <c r="AB1480">
        <f>IFERROR(MAX(Q1480-AA1480,0),"")</f>
        <v/>
      </c>
      <c r="AC1480">
        <f>IFERROR(IF(AB1480=0,"达标",IF(AB1480&lt;=VLOOKUP(N1480,'18_换产标准_模拟'!$B$2:$F$4,4,FALSE)-VLOOKUP(N1480,'18_换产标准_模拟'!$B$2:$F$4,3,FALSE),"轻微超时",IF(AB1480&lt;=VLOOKUP(N1480,'18_换产标准_模拟'!$B$2:$F$4,5,FALSE)-VLOOKUP(N1480,'18_换产标准_模拟'!$B$2:$F$4,3,FALSE),"超时","严重超时"))),"")</f>
        <v/>
      </c>
      <c r="AD1480">
        <f>IFERROR(INDEX('18_换产标准_模拟'!$A$2:$A$4,MATCH(N1480,'18_换产标准_模拟'!$B$2:$B$4,0)),"")</f>
        <v/>
      </c>
      <c r="AE1480" t="inlineStr">
        <is>
          <t>团队模拟数据</t>
        </is>
      </c>
    </row>
    <row r="1481">
      <c r="A1481" t="inlineStr">
        <is>
          <t>SIM-STOP-01480</t>
        </is>
      </c>
      <c r="B1481" t="inlineStr">
        <is>
          <t>STOP-PRE-00494</t>
        </is>
      </c>
      <c r="C1481" t="inlineStr">
        <is>
          <t>LINE-S01-PRE-20251201</t>
        </is>
      </c>
      <c r="D1481" t="inlineStr">
        <is>
          <t>SHIFT-PRE-20251201</t>
        </is>
      </c>
      <c r="E1481" t="inlineStr">
        <is>
          <t>LINE-S01</t>
        </is>
      </c>
      <c r="F1481" t="inlineStr">
        <is>
          <t>改善前</t>
        </is>
      </c>
      <c r="G1481" s="57" t="n">
        <v>45992</v>
      </c>
      <c r="H1481" t="inlineStr">
        <is>
          <t>智能终端系列</t>
        </is>
      </c>
      <c r="I1481" t="inlineStr">
        <is>
          <t>KK200-1</t>
        </is>
      </c>
      <c r="J1481" t="inlineStr">
        <is>
          <t>SETUPS-CHANGEOVERS</t>
        </is>
      </c>
      <c r="K1481" t="inlineStr">
        <is>
          <t>Unplanned</t>
        </is>
      </c>
      <c r="L1481" t="inlineStr">
        <is>
          <t>ROBOT (HACKING STATION)</t>
        </is>
      </c>
      <c r="M1481" t="inlineStr">
        <is>
          <t>上下料工位</t>
        </is>
      </c>
      <c r="N1481" t="inlineStr">
        <is>
          <t>OTHER CALIBRATION</t>
        </is>
      </c>
      <c r="O1481" s="59" t="n">
        <v>45992.70555555556</v>
      </c>
      <c r="P1481" s="59" t="n">
        <v>45992.80277777778</v>
      </c>
      <c r="Q1481" s="60" t="n">
        <v>140</v>
      </c>
      <c r="R1481" s="60" t="n">
        <v>0.8967000000000001</v>
      </c>
      <c r="S1481" t="inlineStr">
        <is>
          <t>团队模拟数据（基于公开单线数据派生）</t>
        </is>
      </c>
      <c r="T1481" t="inlineStr">
        <is>
          <t>SIM-v2.2-20260807-20260804</t>
        </is>
      </c>
      <c r="U1481" t="inlineStr">
        <is>
          <t>https://zenodo.org/records/17855209</t>
        </is>
      </c>
      <c r="V1481" t="inlineStr">
        <is>
          <t>LINE-S01-PRE-20251201</t>
        </is>
      </c>
      <c r="W1481" t="inlineStr">
        <is>
          <t>已关联</t>
        </is>
      </c>
      <c r="X1481" t="inlineStr">
        <is>
          <t>按班次口径判断</t>
        </is>
      </c>
      <c r="Z1481" t="inlineStr">
        <is>
          <t>是</t>
        </is>
      </c>
      <c r="AA1481">
        <f>IFERROR(VLOOKUP(N1481,'18_换产标准_模拟'!$B$2:$F$4,3,FALSE),"")</f>
        <v/>
      </c>
      <c r="AB1481">
        <f>IFERROR(MAX(Q1481-AA1481,0),"")</f>
        <v/>
      </c>
      <c r="AC1481">
        <f>IFERROR(IF(AB1481=0,"达标",IF(AB1481&lt;=VLOOKUP(N1481,'18_换产标准_模拟'!$B$2:$F$4,4,FALSE)-VLOOKUP(N1481,'18_换产标准_模拟'!$B$2:$F$4,3,FALSE),"轻微超时",IF(AB1481&lt;=VLOOKUP(N1481,'18_换产标准_模拟'!$B$2:$F$4,5,FALSE)-VLOOKUP(N1481,'18_换产标准_模拟'!$B$2:$F$4,3,FALSE),"超时","严重超时"))),"")</f>
        <v/>
      </c>
      <c r="AD1481">
        <f>IFERROR(INDEX('18_换产标准_模拟'!$A$2:$A$4,MATCH(N1481,'18_换产标准_模拟'!$B$2:$B$4,0)),"")</f>
        <v/>
      </c>
      <c r="AE1481" t="inlineStr">
        <is>
          <t>团队模拟数据</t>
        </is>
      </c>
    </row>
    <row r="1482">
      <c r="A1482" t="inlineStr">
        <is>
          <t>SIM-STOP-01481</t>
        </is>
      </c>
      <c r="B1482" t="inlineStr">
        <is>
          <t>STOP-PRE-00494</t>
        </is>
      </c>
      <c r="C1482" t="inlineStr">
        <is>
          <t>LINE-S02-PRE-20251201</t>
        </is>
      </c>
      <c r="D1482" t="inlineStr">
        <is>
          <t>SHIFT-PRE-20251201</t>
        </is>
      </c>
      <c r="E1482" t="inlineStr">
        <is>
          <t>LINE-S02</t>
        </is>
      </c>
      <c r="F1482" t="inlineStr">
        <is>
          <t>改善前</t>
        </is>
      </c>
      <c r="G1482" s="57" t="n">
        <v>45992</v>
      </c>
      <c r="H1482" t="inlineStr">
        <is>
          <t>视觉设备系列</t>
        </is>
      </c>
      <c r="I1482" t="inlineStr">
        <is>
          <t>KK200-1</t>
        </is>
      </c>
      <c r="J1482" t="inlineStr">
        <is>
          <t>SETUPS-CHANGEOVERS</t>
        </is>
      </c>
      <c r="K1482" t="inlineStr">
        <is>
          <t>Unplanned</t>
        </is>
      </c>
      <c r="L1482" t="inlineStr">
        <is>
          <t>ROBOT (HACKING STATION)</t>
        </is>
      </c>
      <c r="M1482" t="inlineStr">
        <is>
          <t>上下料工位</t>
        </is>
      </c>
      <c r="N1482" t="inlineStr">
        <is>
          <t>OTHER CALIBRATION</t>
        </is>
      </c>
      <c r="O1482" s="59" t="n">
        <v>45992.71944444445</v>
      </c>
      <c r="P1482" s="59" t="n">
        <v>45992.86173611111</v>
      </c>
      <c r="Q1482" s="60" t="n">
        <v>204.9</v>
      </c>
      <c r="R1482" s="60" t="n">
        <v>1.3125</v>
      </c>
      <c r="S1482" t="inlineStr">
        <is>
          <t>团队模拟数据（基于公开单线数据派生）</t>
        </is>
      </c>
      <c r="T1482" t="inlineStr">
        <is>
          <t>SIM-v2.2-20260807-20260804</t>
        </is>
      </c>
      <c r="U1482" t="inlineStr">
        <is>
          <t>https://zenodo.org/records/17855209</t>
        </is>
      </c>
      <c r="V1482" t="inlineStr">
        <is>
          <t>LINE-S02-PRE-20251201</t>
        </is>
      </c>
      <c r="W1482" t="inlineStr">
        <is>
          <t>已关联</t>
        </is>
      </c>
      <c r="X1482" t="inlineStr">
        <is>
          <t>按班次口径判断</t>
        </is>
      </c>
      <c r="Z1482" t="inlineStr">
        <is>
          <t>是</t>
        </is>
      </c>
      <c r="AA1482">
        <f>IFERROR(VLOOKUP(N1482,'18_换产标准_模拟'!$B$2:$F$4,3,FALSE),"")</f>
        <v/>
      </c>
      <c r="AB1482">
        <f>IFERROR(MAX(Q1482-AA1482,0),"")</f>
        <v/>
      </c>
      <c r="AC1482">
        <f>IFERROR(IF(AB1482=0,"达标",IF(AB1482&lt;=VLOOKUP(N1482,'18_换产标准_模拟'!$B$2:$F$4,4,FALSE)-VLOOKUP(N1482,'18_换产标准_模拟'!$B$2:$F$4,3,FALSE),"轻微超时",IF(AB1482&lt;=VLOOKUP(N1482,'18_换产标准_模拟'!$B$2:$F$4,5,FALSE)-VLOOKUP(N1482,'18_换产标准_模拟'!$B$2:$F$4,3,FALSE),"超时","严重超时"))),"")</f>
        <v/>
      </c>
      <c r="AD1482">
        <f>IFERROR(INDEX('18_换产标准_模拟'!$A$2:$A$4,MATCH(N1482,'18_换产标准_模拟'!$B$2:$B$4,0)),"")</f>
        <v/>
      </c>
      <c r="AE1482" t="inlineStr">
        <is>
          <t>团队模拟数据</t>
        </is>
      </c>
    </row>
    <row r="1483">
      <c r="A1483" t="inlineStr">
        <is>
          <t>SIM-STOP-01482</t>
        </is>
      </c>
      <c r="B1483" t="inlineStr">
        <is>
          <t>STOP-PRE-00494</t>
        </is>
      </c>
      <c r="C1483" t="inlineStr">
        <is>
          <t>LINE-S03-PRE-20251201</t>
        </is>
      </c>
      <c r="D1483" t="inlineStr">
        <is>
          <t>SHIFT-PRE-20251201</t>
        </is>
      </c>
      <c r="E1483" t="inlineStr">
        <is>
          <t>LINE-S03</t>
        </is>
      </c>
      <c r="F1483" t="inlineStr">
        <is>
          <t>改善前</t>
        </is>
      </c>
      <c r="G1483" s="57" t="n">
        <v>45992</v>
      </c>
      <c r="H1483" t="inlineStr">
        <is>
          <t>音频模组系列</t>
        </is>
      </c>
      <c r="I1483" t="inlineStr">
        <is>
          <t>KK200-1</t>
        </is>
      </c>
      <c r="J1483" t="inlineStr">
        <is>
          <t>SETUPS-CHANGEOVERS</t>
        </is>
      </c>
      <c r="K1483" t="inlineStr">
        <is>
          <t>Unplanned</t>
        </is>
      </c>
      <c r="L1483" t="inlineStr">
        <is>
          <t>ROBOT (HACKING STATION)</t>
        </is>
      </c>
      <c r="M1483" t="inlineStr">
        <is>
          <t>上下料工位</t>
        </is>
      </c>
      <c r="N1483" t="inlineStr">
        <is>
          <t>OTHER CALIBRATION</t>
        </is>
      </c>
      <c r="O1483" s="59" t="n">
        <v>45992.73333333333</v>
      </c>
      <c r="P1483" s="59" t="n">
        <v>45992.85847222222</v>
      </c>
      <c r="Q1483" s="60" t="n">
        <v>180.2</v>
      </c>
      <c r="R1483" s="60" t="n">
        <v>1.1544</v>
      </c>
      <c r="S1483" t="inlineStr">
        <is>
          <t>团队模拟数据（基于公开单线数据派生）</t>
        </is>
      </c>
      <c r="T1483" t="inlineStr">
        <is>
          <t>SIM-v2.2-20260807-20260804</t>
        </is>
      </c>
      <c r="U1483" t="inlineStr">
        <is>
          <t>https://zenodo.org/records/17855209</t>
        </is>
      </c>
      <c r="V1483" t="inlineStr">
        <is>
          <t>LINE-S03-PRE-20251201</t>
        </is>
      </c>
      <c r="W1483" t="inlineStr">
        <is>
          <t>已关联</t>
        </is>
      </c>
      <c r="X1483" t="inlineStr">
        <is>
          <t>按班次口径判断</t>
        </is>
      </c>
      <c r="Z1483" t="inlineStr">
        <is>
          <t>是</t>
        </is>
      </c>
      <c r="AA1483">
        <f>IFERROR(VLOOKUP(N1483,'18_换产标准_模拟'!$B$2:$F$4,3,FALSE),"")</f>
        <v/>
      </c>
      <c r="AB1483">
        <f>IFERROR(MAX(Q1483-AA1483,0),"")</f>
        <v/>
      </c>
      <c r="AC1483">
        <f>IFERROR(IF(AB1483=0,"达标",IF(AB1483&lt;=VLOOKUP(N1483,'18_换产标准_模拟'!$B$2:$F$4,4,FALSE)-VLOOKUP(N1483,'18_换产标准_模拟'!$B$2:$F$4,3,FALSE),"轻微超时",IF(AB1483&lt;=VLOOKUP(N1483,'18_换产标准_模拟'!$B$2:$F$4,5,FALSE)-VLOOKUP(N1483,'18_换产标准_模拟'!$B$2:$F$4,3,FALSE),"超时","严重超时"))),"")</f>
        <v/>
      </c>
      <c r="AD1483">
        <f>IFERROR(INDEX('18_换产标准_模拟'!$A$2:$A$4,MATCH(N1483,'18_换产标准_模拟'!$B$2:$B$4,0)),"")</f>
        <v/>
      </c>
      <c r="AE1483" t="inlineStr">
        <is>
          <t>团队模拟数据</t>
        </is>
      </c>
    </row>
    <row r="1484">
      <c r="A1484" t="inlineStr">
        <is>
          <t>SIM-STOP-01483</t>
        </is>
      </c>
      <c r="B1484" t="inlineStr">
        <is>
          <t>STOP-PRE-00495</t>
        </is>
      </c>
      <c r="C1484" t="inlineStr">
        <is>
          <t>LINE-S01-PRE-20251201</t>
        </is>
      </c>
      <c r="D1484" t="inlineStr">
        <is>
          <t>SHIFT-PRE-20251201</t>
        </is>
      </c>
      <c r="E1484" t="inlineStr">
        <is>
          <t>LINE-S01</t>
        </is>
      </c>
      <c r="F1484" t="inlineStr">
        <is>
          <t>改善前</t>
        </is>
      </c>
      <c r="G1484" s="57" t="n">
        <v>45992</v>
      </c>
      <c r="H1484" t="inlineStr">
        <is>
          <t>智能终端系列</t>
        </is>
      </c>
      <c r="I1484" t="inlineStr">
        <is>
          <t>KK200-1</t>
        </is>
      </c>
      <c r="J1484" t="inlineStr">
        <is>
          <t>OPERATIONAL</t>
        </is>
      </c>
      <c r="K1484" t="inlineStr">
        <is>
          <t>Planned - Included in OEE</t>
        </is>
      </c>
      <c r="L1484" t="inlineStr">
        <is>
          <t>EXTRUDER PRESS</t>
        </is>
      </c>
      <c r="M1484" t="inlineStr">
        <is>
          <t>主加工工位</t>
        </is>
      </c>
      <c r="N1484" t="inlineStr">
        <is>
          <t>CLEANING</t>
        </is>
      </c>
      <c r="O1484" s="59" t="n">
        <v>45992.84513888889</v>
      </c>
      <c r="P1484" s="59" t="n">
        <v>45992.85340277778</v>
      </c>
      <c r="Q1484" s="60" t="n">
        <v>11.9</v>
      </c>
      <c r="R1484" s="60" t="n">
        <v>0.9124</v>
      </c>
      <c r="S1484" t="inlineStr">
        <is>
          <t>团队模拟数据（基于公开单线数据派生）</t>
        </is>
      </c>
      <c r="T1484" t="inlineStr">
        <is>
          <t>SIM-v2.2-20260807-20260804</t>
        </is>
      </c>
      <c r="U1484" t="inlineStr">
        <is>
          <t>https://zenodo.org/records/17855209</t>
        </is>
      </c>
      <c r="V1484" t="inlineStr">
        <is>
          <t>LINE-S01-PRE-20251201</t>
        </is>
      </c>
      <c r="W1484" t="inlineStr">
        <is>
          <t>已关联</t>
        </is>
      </c>
      <c r="X1484" t="inlineStr">
        <is>
          <t>按班次口径判断</t>
        </is>
      </c>
      <c r="Z1484" t="inlineStr">
        <is>
          <t>否</t>
        </is>
      </c>
    </row>
    <row r="1485">
      <c r="A1485" t="inlineStr">
        <is>
          <t>SIM-STOP-01484</t>
        </is>
      </c>
      <c r="B1485" t="inlineStr">
        <is>
          <t>STOP-PRE-00495</t>
        </is>
      </c>
      <c r="C1485" t="inlineStr">
        <is>
          <t>LINE-S02-PRE-20251201</t>
        </is>
      </c>
      <c r="D1485" t="inlineStr">
        <is>
          <t>SHIFT-PRE-20251201</t>
        </is>
      </c>
      <c r="E1485" t="inlineStr">
        <is>
          <t>LINE-S02</t>
        </is>
      </c>
      <c r="F1485" t="inlineStr">
        <is>
          <t>改善前</t>
        </is>
      </c>
      <c r="G1485" s="57" t="n">
        <v>45992</v>
      </c>
      <c r="H1485" t="inlineStr">
        <is>
          <t>视觉设备系列</t>
        </is>
      </c>
      <c r="I1485" t="inlineStr">
        <is>
          <t>KK200-1</t>
        </is>
      </c>
      <c r="J1485" t="inlineStr">
        <is>
          <t>OPERATIONAL</t>
        </is>
      </c>
      <c r="K1485" t="inlineStr">
        <is>
          <t>Planned - Included in OEE</t>
        </is>
      </c>
      <c r="L1485" t="inlineStr">
        <is>
          <t>EXTRUDER PRESS</t>
        </is>
      </c>
      <c r="M1485" t="inlineStr">
        <is>
          <t>主加工工位</t>
        </is>
      </c>
      <c r="N1485" t="inlineStr">
        <is>
          <t>CLEANING</t>
        </is>
      </c>
      <c r="O1485" s="59" t="n">
        <v>45992.85902777778</v>
      </c>
      <c r="P1485" s="59" t="n">
        <v>45992.86833333333</v>
      </c>
      <c r="Q1485" s="60" t="n">
        <v>13.4</v>
      </c>
      <c r="R1485" s="60" t="n">
        <v>1.0313</v>
      </c>
      <c r="S1485" t="inlineStr">
        <is>
          <t>团队模拟数据（基于公开单线数据派生）</t>
        </is>
      </c>
      <c r="T1485" t="inlineStr">
        <is>
          <t>SIM-v2.2-20260807-20260804</t>
        </is>
      </c>
      <c r="U1485" t="inlineStr">
        <is>
          <t>https://zenodo.org/records/17855209</t>
        </is>
      </c>
      <c r="V1485" t="inlineStr">
        <is>
          <t>LINE-S02-PRE-20251201</t>
        </is>
      </c>
      <c r="W1485" t="inlineStr">
        <is>
          <t>已关联</t>
        </is>
      </c>
      <c r="X1485" t="inlineStr">
        <is>
          <t>按班次口径判断</t>
        </is>
      </c>
      <c r="Z1485" t="inlineStr">
        <is>
          <t>否</t>
        </is>
      </c>
    </row>
    <row r="1486">
      <c r="A1486" t="inlineStr">
        <is>
          <t>SIM-STOP-01485</t>
        </is>
      </c>
      <c r="B1486" t="inlineStr">
        <is>
          <t>STOP-PRE-00495</t>
        </is>
      </c>
      <c r="C1486" t="inlineStr">
        <is>
          <t>LINE-S03-PRE-20251201</t>
        </is>
      </c>
      <c r="D1486" t="inlineStr">
        <is>
          <t>SHIFT-PRE-20251201</t>
        </is>
      </c>
      <c r="E1486" t="inlineStr">
        <is>
          <t>LINE-S03</t>
        </is>
      </c>
      <c r="F1486" t="inlineStr">
        <is>
          <t>改善前</t>
        </is>
      </c>
      <c r="G1486" s="57" t="n">
        <v>45992</v>
      </c>
      <c r="H1486" t="inlineStr">
        <is>
          <t>音频模组系列</t>
        </is>
      </c>
      <c r="I1486" t="inlineStr">
        <is>
          <t>KK200-1</t>
        </is>
      </c>
      <c r="J1486" t="inlineStr">
        <is>
          <t>OPERATIONAL</t>
        </is>
      </c>
      <c r="K1486" t="inlineStr">
        <is>
          <t>Planned - Included in OEE</t>
        </is>
      </c>
      <c r="L1486" t="inlineStr">
        <is>
          <t>EXTRUDER PRESS</t>
        </is>
      </c>
      <c r="M1486" t="inlineStr">
        <is>
          <t>主加工工位</t>
        </is>
      </c>
      <c r="N1486" t="inlineStr">
        <is>
          <t>CLEANING</t>
        </is>
      </c>
      <c r="O1486" s="59" t="n">
        <v>45992.87291666667</v>
      </c>
      <c r="P1486" s="59" t="n">
        <v>45992.88166666667</v>
      </c>
      <c r="Q1486" s="60" t="n">
        <v>12.6</v>
      </c>
      <c r="R1486" s="60" t="n">
        <v>0.9667</v>
      </c>
      <c r="S1486" t="inlineStr">
        <is>
          <t>团队模拟数据（基于公开单线数据派生）</t>
        </is>
      </c>
      <c r="T1486" t="inlineStr">
        <is>
          <t>SIM-v2.2-20260807-20260804</t>
        </is>
      </c>
      <c r="U1486" t="inlineStr">
        <is>
          <t>https://zenodo.org/records/17855209</t>
        </is>
      </c>
      <c r="V1486" t="inlineStr">
        <is>
          <t>LINE-S03-PRE-20251201</t>
        </is>
      </c>
      <c r="W1486" t="inlineStr">
        <is>
          <t>已关联</t>
        </is>
      </c>
      <c r="X1486" t="inlineStr">
        <is>
          <t>按班次口径判断</t>
        </is>
      </c>
      <c r="Z1486" t="inlineStr">
        <is>
          <t>否</t>
        </is>
      </c>
    </row>
    <row r="1487">
      <c r="A1487" t="inlineStr">
        <is>
          <t>SIM-STOP-01486</t>
        </is>
      </c>
      <c r="B1487" t="inlineStr">
        <is>
          <t>STOP-PRE-00496</t>
        </is>
      </c>
      <c r="C1487" t="inlineStr">
        <is>
          <t>LINE-S01-PRE-20251202</t>
        </is>
      </c>
      <c r="D1487" t="inlineStr">
        <is>
          <t>SHIFT-PRE-20251202</t>
        </is>
      </c>
      <c r="E1487" t="inlineStr">
        <is>
          <t>LINE-S01</t>
        </is>
      </c>
      <c r="F1487" t="inlineStr">
        <is>
          <t>改善前</t>
        </is>
      </c>
      <c r="G1487" s="57" t="n">
        <v>45993</v>
      </c>
      <c r="H1487" t="inlineStr">
        <is>
          <t>智能终端系列</t>
        </is>
      </c>
      <c r="I1487" t="inlineStr">
        <is>
          <t>KK200-1</t>
        </is>
      </c>
      <c r="J1487" t="inlineStr">
        <is>
          <t>OPERATIONAL</t>
        </is>
      </c>
      <c r="K1487" t="inlineStr">
        <is>
          <t>Planned - Included in OEE</t>
        </is>
      </c>
      <c r="L1487" t="inlineStr">
        <is>
          <t>EXTRUDER PRESS</t>
        </is>
      </c>
      <c r="M1487" t="inlineStr">
        <is>
          <t>主加工工位</t>
        </is>
      </c>
      <c r="N1487" t="inlineStr">
        <is>
          <t>CLEANING</t>
        </is>
      </c>
      <c r="O1487" s="59" t="n">
        <v>45993.51041666666</v>
      </c>
      <c r="P1487" s="59" t="n">
        <v>45993.51451388889</v>
      </c>
      <c r="Q1487" s="60" t="n">
        <v>5.9</v>
      </c>
      <c r="R1487" s="60" t="n">
        <v>0.9497</v>
      </c>
      <c r="S1487" t="inlineStr">
        <is>
          <t>团队模拟数据（基于公开单线数据派生）</t>
        </is>
      </c>
      <c r="T1487" t="inlineStr">
        <is>
          <t>SIM-v2.2-20260807-20260804</t>
        </is>
      </c>
      <c r="U1487" t="inlineStr">
        <is>
          <t>https://zenodo.org/records/17855209</t>
        </is>
      </c>
      <c r="V1487" t="inlineStr">
        <is>
          <t>LINE-S01-PRE-20251202</t>
        </is>
      </c>
      <c r="W1487" t="inlineStr">
        <is>
          <t>已关联</t>
        </is>
      </c>
      <c r="X1487" t="inlineStr">
        <is>
          <t>按班次口径判断</t>
        </is>
      </c>
      <c r="Z1487" t="inlineStr">
        <is>
          <t>否</t>
        </is>
      </c>
    </row>
    <row r="1488">
      <c r="A1488" t="inlineStr">
        <is>
          <t>SIM-STOP-01487</t>
        </is>
      </c>
      <c r="B1488" t="inlineStr">
        <is>
          <t>STOP-PRE-00496</t>
        </is>
      </c>
      <c r="C1488" t="inlineStr">
        <is>
          <t>LINE-S02-PRE-20251202</t>
        </is>
      </c>
      <c r="D1488" t="inlineStr">
        <is>
          <t>SHIFT-PRE-20251202</t>
        </is>
      </c>
      <c r="E1488" t="inlineStr">
        <is>
          <t>LINE-S02</t>
        </is>
      </c>
      <c r="F1488" t="inlineStr">
        <is>
          <t>改善前</t>
        </is>
      </c>
      <c r="G1488" s="57" t="n">
        <v>45993</v>
      </c>
      <c r="H1488" t="inlineStr">
        <is>
          <t>视觉设备系列</t>
        </is>
      </c>
      <c r="I1488" t="inlineStr">
        <is>
          <t>KK200-1</t>
        </is>
      </c>
      <c r="J1488" t="inlineStr">
        <is>
          <t>OPERATIONAL</t>
        </is>
      </c>
      <c r="K1488" t="inlineStr">
        <is>
          <t>Planned - Included in OEE</t>
        </is>
      </c>
      <c r="L1488" t="inlineStr">
        <is>
          <t>EXTRUDER PRESS</t>
        </is>
      </c>
      <c r="M1488" t="inlineStr">
        <is>
          <t>主加工工位</t>
        </is>
      </c>
      <c r="N1488" t="inlineStr">
        <is>
          <t>CLEANING</t>
        </is>
      </c>
      <c r="O1488" s="59" t="n">
        <v>45993.52430555555</v>
      </c>
      <c r="P1488" s="59" t="n">
        <v>45993.52888888889</v>
      </c>
      <c r="Q1488" s="60" t="n">
        <v>6.6</v>
      </c>
      <c r="R1488" s="60" t="n">
        <v>1.071</v>
      </c>
      <c r="S1488" t="inlineStr">
        <is>
          <t>团队模拟数据（基于公开单线数据派生）</t>
        </is>
      </c>
      <c r="T1488" t="inlineStr">
        <is>
          <t>SIM-v2.2-20260807-20260804</t>
        </is>
      </c>
      <c r="U1488" t="inlineStr">
        <is>
          <t>https://zenodo.org/records/17855209</t>
        </is>
      </c>
      <c r="V1488" t="inlineStr">
        <is>
          <t>LINE-S02-PRE-20251202</t>
        </is>
      </c>
      <c r="W1488" t="inlineStr">
        <is>
          <t>已关联</t>
        </is>
      </c>
      <c r="X1488" t="inlineStr">
        <is>
          <t>按班次口径判断</t>
        </is>
      </c>
      <c r="Z1488" t="inlineStr">
        <is>
          <t>否</t>
        </is>
      </c>
    </row>
    <row r="1489">
      <c r="A1489" t="inlineStr">
        <is>
          <t>SIM-STOP-01488</t>
        </is>
      </c>
      <c r="B1489" t="inlineStr">
        <is>
          <t>STOP-PRE-00496</t>
        </is>
      </c>
      <c r="C1489" t="inlineStr">
        <is>
          <t>LINE-S03-PRE-20251202</t>
        </is>
      </c>
      <c r="D1489" t="inlineStr">
        <is>
          <t>SHIFT-PRE-20251202</t>
        </is>
      </c>
      <c r="E1489" t="inlineStr">
        <is>
          <t>LINE-S03</t>
        </is>
      </c>
      <c r="F1489" t="inlineStr">
        <is>
          <t>改善前</t>
        </is>
      </c>
      <c r="G1489" s="57" t="n">
        <v>45993</v>
      </c>
      <c r="H1489" t="inlineStr">
        <is>
          <t>音频模组系列</t>
        </is>
      </c>
      <c r="I1489" t="inlineStr">
        <is>
          <t>KK200-1</t>
        </is>
      </c>
      <c r="J1489" t="inlineStr">
        <is>
          <t>OPERATIONAL</t>
        </is>
      </c>
      <c r="K1489" t="inlineStr">
        <is>
          <t>Planned - Included in OEE</t>
        </is>
      </c>
      <c r="L1489" t="inlineStr">
        <is>
          <t>EXTRUDER PRESS</t>
        </is>
      </c>
      <c r="M1489" t="inlineStr">
        <is>
          <t>主加工工位</t>
        </is>
      </c>
      <c r="N1489" t="inlineStr">
        <is>
          <t>CLEANING</t>
        </is>
      </c>
      <c r="O1489" s="59" t="n">
        <v>45993.53819444445</v>
      </c>
      <c r="P1489" s="59" t="n">
        <v>45993.5425</v>
      </c>
      <c r="Q1489" s="60" t="n">
        <v>6.2</v>
      </c>
      <c r="R1489" s="60" t="n">
        <v>1.0056</v>
      </c>
      <c r="S1489" t="inlineStr">
        <is>
          <t>团队模拟数据（基于公开单线数据派生）</t>
        </is>
      </c>
      <c r="T1489" t="inlineStr">
        <is>
          <t>SIM-v2.2-20260807-20260804</t>
        </is>
      </c>
      <c r="U1489" t="inlineStr">
        <is>
          <t>https://zenodo.org/records/17855209</t>
        </is>
      </c>
      <c r="V1489" t="inlineStr">
        <is>
          <t>LINE-S03-PRE-20251202</t>
        </is>
      </c>
      <c r="W1489" t="inlineStr">
        <is>
          <t>已关联</t>
        </is>
      </c>
      <c r="X1489" t="inlineStr">
        <is>
          <t>按班次口径判断</t>
        </is>
      </c>
      <c r="Z1489" t="inlineStr">
        <is>
          <t>否</t>
        </is>
      </c>
    </row>
    <row r="1490">
      <c r="A1490" t="inlineStr">
        <is>
          <t>SIM-STOP-01489</t>
        </is>
      </c>
      <c r="B1490" t="inlineStr">
        <is>
          <t>STOP-PRE-00497</t>
        </is>
      </c>
      <c r="C1490" t="inlineStr">
        <is>
          <t>LINE-S01-PRE-20251202</t>
        </is>
      </c>
      <c r="D1490" t="inlineStr">
        <is>
          <t>SHIFT-PRE-20251202</t>
        </is>
      </c>
      <c r="E1490" t="inlineStr">
        <is>
          <t>LINE-S01</t>
        </is>
      </c>
      <c r="F1490" t="inlineStr">
        <is>
          <t>改善前</t>
        </is>
      </c>
      <c r="G1490" s="57" t="n">
        <v>45993</v>
      </c>
      <c r="H1490" t="inlineStr">
        <is>
          <t>智能终端系列</t>
        </is>
      </c>
      <c r="I1490" t="inlineStr">
        <is>
          <t>KK200-1</t>
        </is>
      </c>
      <c r="J1490" t="inlineStr">
        <is>
          <t>SETUPS-CHANGEOVERS</t>
        </is>
      </c>
      <c r="K1490" t="inlineStr">
        <is>
          <t>Planned - Included in OEE</t>
        </is>
      </c>
      <c r="L1490" t="inlineStr">
        <is>
          <t>HACKING STATION</t>
        </is>
      </c>
      <c r="M1490" t="inlineStr">
        <is>
          <t>上下料工位</t>
        </is>
      </c>
      <c r="N1490" t="inlineStr">
        <is>
          <t>MATERIAL CHANGEOVER</t>
        </is>
      </c>
      <c r="O1490" s="59" t="n">
        <v>45993.57638888889</v>
      </c>
      <c r="P1490" s="59" t="n">
        <v>45993.58784722222</v>
      </c>
      <c r="Q1490" s="60" t="n">
        <v>16.5</v>
      </c>
      <c r="R1490" s="60" t="n">
        <v>0.9871</v>
      </c>
      <c r="S1490" t="inlineStr">
        <is>
          <t>团队模拟数据（基于公开单线数据派生）</t>
        </is>
      </c>
      <c r="T1490" t="inlineStr">
        <is>
          <t>SIM-v2.2-20260807-20260804</t>
        </is>
      </c>
      <c r="U1490" t="inlineStr">
        <is>
          <t>https://zenodo.org/records/17855209</t>
        </is>
      </c>
      <c r="V1490" t="inlineStr">
        <is>
          <t>LINE-S01-PRE-20251202</t>
        </is>
      </c>
      <c r="W1490" t="inlineStr">
        <is>
          <t>已关联</t>
        </is>
      </c>
      <c r="X1490" t="inlineStr">
        <is>
          <t>按班次口径判断</t>
        </is>
      </c>
      <c r="Z1490" t="inlineStr">
        <is>
          <t>是</t>
        </is>
      </c>
      <c r="AA1490">
        <f>IFERROR(VLOOKUP(N1490,'18_换产标准_模拟'!$B$2:$F$4,3,FALSE),"")</f>
        <v/>
      </c>
      <c r="AB1490">
        <f>IFERROR(MAX(Q1490-AA1490,0),"")</f>
        <v/>
      </c>
      <c r="AC1490">
        <f>IFERROR(IF(AB1490=0,"达标",IF(AB1490&lt;=VLOOKUP(N1490,'18_换产标准_模拟'!$B$2:$F$4,4,FALSE)-VLOOKUP(N1490,'18_换产标准_模拟'!$B$2:$F$4,3,FALSE),"轻微超时",IF(AB1490&lt;=VLOOKUP(N1490,'18_换产标准_模拟'!$B$2:$F$4,5,FALSE)-VLOOKUP(N1490,'18_换产标准_模拟'!$B$2:$F$4,3,FALSE),"超时","严重超时"))),"")</f>
        <v/>
      </c>
      <c r="AD1490">
        <f>IFERROR(INDEX('18_换产标准_模拟'!$A$2:$A$4,MATCH(N1490,'18_换产标准_模拟'!$B$2:$B$4,0)),"")</f>
        <v/>
      </c>
      <c r="AE1490" t="inlineStr">
        <is>
          <t>团队模拟数据</t>
        </is>
      </c>
    </row>
    <row r="1491">
      <c r="A1491" t="inlineStr">
        <is>
          <t>SIM-STOP-01490</t>
        </is>
      </c>
      <c r="B1491" t="inlineStr">
        <is>
          <t>STOP-PRE-00497</t>
        </is>
      </c>
      <c r="C1491" t="inlineStr">
        <is>
          <t>LINE-S02-PRE-20251202</t>
        </is>
      </c>
      <c r="D1491" t="inlineStr">
        <is>
          <t>SHIFT-PRE-20251202</t>
        </is>
      </c>
      <c r="E1491" t="inlineStr">
        <is>
          <t>LINE-S02</t>
        </is>
      </c>
      <c r="F1491" t="inlineStr">
        <is>
          <t>改善前</t>
        </is>
      </c>
      <c r="G1491" s="57" t="n">
        <v>45993</v>
      </c>
      <c r="H1491" t="inlineStr">
        <is>
          <t>视觉设备系列</t>
        </is>
      </c>
      <c r="I1491" t="inlineStr">
        <is>
          <t>KK200-1</t>
        </is>
      </c>
      <c r="J1491" t="inlineStr">
        <is>
          <t>SETUPS-CHANGEOVERS</t>
        </is>
      </c>
      <c r="K1491" t="inlineStr">
        <is>
          <t>Planned - Included in OEE</t>
        </is>
      </c>
      <c r="L1491" t="inlineStr">
        <is>
          <t>HACKING STATION</t>
        </is>
      </c>
      <c r="M1491" t="inlineStr">
        <is>
          <t>上下料工位</t>
        </is>
      </c>
      <c r="N1491" t="inlineStr">
        <is>
          <t>MATERIAL CHANGEOVER</t>
        </is>
      </c>
      <c r="O1491" s="59" t="n">
        <v>45993.59027777778</v>
      </c>
      <c r="P1491" s="59" t="n">
        <v>45993.60194444445</v>
      </c>
      <c r="Q1491" s="60" t="n">
        <v>16.8</v>
      </c>
      <c r="R1491" s="60" t="n">
        <v>1.003</v>
      </c>
      <c r="S1491" t="inlineStr">
        <is>
          <t>团队模拟数据（基于公开单线数据派生）</t>
        </is>
      </c>
      <c r="T1491" t="inlineStr">
        <is>
          <t>SIM-v2.2-20260807-20260804</t>
        </is>
      </c>
      <c r="U1491" t="inlineStr">
        <is>
          <t>https://zenodo.org/records/17855209</t>
        </is>
      </c>
      <c r="V1491" t="inlineStr">
        <is>
          <t>LINE-S02-PRE-20251202</t>
        </is>
      </c>
      <c r="W1491" t="inlineStr">
        <is>
          <t>已关联</t>
        </is>
      </c>
      <c r="X1491" t="inlineStr">
        <is>
          <t>按班次口径判断</t>
        </is>
      </c>
      <c r="Z1491" t="inlineStr">
        <is>
          <t>是</t>
        </is>
      </c>
      <c r="AA1491">
        <f>IFERROR(VLOOKUP(N1491,'18_换产标准_模拟'!$B$2:$F$4,3,FALSE),"")</f>
        <v/>
      </c>
      <c r="AB1491">
        <f>IFERROR(MAX(Q1491-AA1491,0),"")</f>
        <v/>
      </c>
      <c r="AC1491">
        <f>IFERROR(IF(AB1491=0,"达标",IF(AB1491&lt;=VLOOKUP(N1491,'18_换产标准_模拟'!$B$2:$F$4,4,FALSE)-VLOOKUP(N1491,'18_换产标准_模拟'!$B$2:$F$4,3,FALSE),"轻微超时",IF(AB1491&lt;=VLOOKUP(N1491,'18_换产标准_模拟'!$B$2:$F$4,5,FALSE)-VLOOKUP(N1491,'18_换产标准_模拟'!$B$2:$F$4,3,FALSE),"超时","严重超时"))),"")</f>
        <v/>
      </c>
      <c r="AD1491">
        <f>IFERROR(INDEX('18_换产标准_模拟'!$A$2:$A$4,MATCH(N1491,'18_换产标准_模拟'!$B$2:$B$4,0)),"")</f>
        <v/>
      </c>
      <c r="AE1491" t="inlineStr">
        <is>
          <t>团队模拟数据</t>
        </is>
      </c>
    </row>
    <row r="1492">
      <c r="A1492" t="inlineStr">
        <is>
          <t>SIM-STOP-01491</t>
        </is>
      </c>
      <c r="B1492" t="inlineStr">
        <is>
          <t>STOP-PRE-00497</t>
        </is>
      </c>
      <c r="C1492" t="inlineStr">
        <is>
          <t>LINE-S03-PRE-20251202</t>
        </is>
      </c>
      <c r="D1492" t="inlineStr">
        <is>
          <t>SHIFT-PRE-20251202</t>
        </is>
      </c>
      <c r="E1492" t="inlineStr">
        <is>
          <t>LINE-S03</t>
        </is>
      </c>
      <c r="F1492" t="inlineStr">
        <is>
          <t>改善前</t>
        </is>
      </c>
      <c r="G1492" s="57" t="n">
        <v>45993</v>
      </c>
      <c r="H1492" t="inlineStr">
        <is>
          <t>音频模组系列</t>
        </is>
      </c>
      <c r="I1492" t="inlineStr">
        <is>
          <t>KK200-1</t>
        </is>
      </c>
      <c r="J1492" t="inlineStr">
        <is>
          <t>SETUPS-CHANGEOVERS</t>
        </is>
      </c>
      <c r="K1492" t="inlineStr">
        <is>
          <t>Planned - Included in OEE</t>
        </is>
      </c>
      <c r="L1492" t="inlineStr">
        <is>
          <t>HACKING STATION</t>
        </is>
      </c>
      <c r="M1492" t="inlineStr">
        <is>
          <t>上下料工位</t>
        </is>
      </c>
      <c r="N1492" t="inlineStr">
        <is>
          <t>MATERIAL CHANGEOVER</t>
        </is>
      </c>
      <c r="O1492" s="59" t="n">
        <v>45993.60416666666</v>
      </c>
      <c r="P1492" s="59" t="n">
        <v>45993.61798611111</v>
      </c>
      <c r="Q1492" s="60" t="n">
        <v>19.9</v>
      </c>
      <c r="R1492" s="60" t="n">
        <v>1.1907</v>
      </c>
      <c r="S1492" t="inlineStr">
        <is>
          <t>团队模拟数据（基于公开单线数据派生）</t>
        </is>
      </c>
      <c r="T1492" t="inlineStr">
        <is>
          <t>SIM-v2.2-20260807-20260804</t>
        </is>
      </c>
      <c r="U1492" t="inlineStr">
        <is>
          <t>https://zenodo.org/records/17855209</t>
        </is>
      </c>
      <c r="V1492" t="inlineStr">
        <is>
          <t>LINE-S03-PRE-20251202</t>
        </is>
      </c>
      <c r="W1492" t="inlineStr">
        <is>
          <t>已关联</t>
        </is>
      </c>
      <c r="X1492" t="inlineStr">
        <is>
          <t>按班次口径判断</t>
        </is>
      </c>
      <c r="Z1492" t="inlineStr">
        <is>
          <t>是</t>
        </is>
      </c>
      <c r="AA1492">
        <f>IFERROR(VLOOKUP(N1492,'18_换产标准_模拟'!$B$2:$F$4,3,FALSE),"")</f>
        <v/>
      </c>
      <c r="AB1492">
        <f>IFERROR(MAX(Q1492-AA1492,0),"")</f>
        <v/>
      </c>
      <c r="AC1492">
        <f>IFERROR(IF(AB1492=0,"达标",IF(AB1492&lt;=VLOOKUP(N1492,'18_换产标准_模拟'!$B$2:$F$4,4,FALSE)-VLOOKUP(N1492,'18_换产标准_模拟'!$B$2:$F$4,3,FALSE),"轻微超时",IF(AB1492&lt;=VLOOKUP(N1492,'18_换产标准_模拟'!$B$2:$F$4,5,FALSE)-VLOOKUP(N1492,'18_换产标准_模拟'!$B$2:$F$4,3,FALSE),"超时","严重超时"))),"")</f>
        <v/>
      </c>
      <c r="AD1492">
        <f>IFERROR(INDEX('18_换产标准_模拟'!$A$2:$A$4,MATCH(N1492,'18_换产标准_模拟'!$B$2:$B$4,0)),"")</f>
        <v/>
      </c>
      <c r="AE1492" t="inlineStr">
        <is>
          <t>团队模拟数据</t>
        </is>
      </c>
    </row>
    <row r="1493">
      <c r="A1493" t="inlineStr">
        <is>
          <t>SIM-STOP-01492</t>
        </is>
      </c>
      <c r="B1493" t="inlineStr">
        <is>
          <t>STOP-PRE-00498</t>
        </is>
      </c>
      <c r="C1493" t="inlineStr">
        <is>
          <t>LINE-S01-PRE-20251202</t>
        </is>
      </c>
      <c r="D1493" t="inlineStr">
        <is>
          <t>SHIFT-PRE-20251202</t>
        </is>
      </c>
      <c r="E1493" t="inlineStr">
        <is>
          <t>LINE-S01</t>
        </is>
      </c>
      <c r="F1493" t="inlineStr">
        <is>
          <t>改善前</t>
        </is>
      </c>
      <c r="G1493" s="57" t="n">
        <v>45993</v>
      </c>
      <c r="H1493" t="inlineStr">
        <is>
          <t>智能终端系列</t>
        </is>
      </c>
      <c r="I1493" t="inlineStr">
        <is>
          <t>KK200-1</t>
        </is>
      </c>
      <c r="J1493" t="inlineStr">
        <is>
          <t>MATERIALS</t>
        </is>
      </c>
      <c r="K1493" t="inlineStr">
        <is>
          <t>Unplanned</t>
        </is>
      </c>
      <c r="L1493" t="inlineStr">
        <is>
          <t>HACKING STATION</t>
        </is>
      </c>
      <c r="M1493" t="inlineStr">
        <is>
          <t>上下料工位</t>
        </is>
      </c>
      <c r="N1493" t="inlineStr">
        <is>
          <t>MANUAL BRICK HANDLING</t>
        </is>
      </c>
      <c r="O1493" s="59" t="n">
        <v>45993.59861111111</v>
      </c>
      <c r="P1493" s="59" t="n">
        <v>45993.60465277778</v>
      </c>
      <c r="Q1493" s="60" t="n">
        <v>8.699999999999999</v>
      </c>
      <c r="R1493" s="60" t="n">
        <v>0.8477</v>
      </c>
      <c r="S1493" t="inlineStr">
        <is>
          <t>团队模拟数据（基于公开单线数据派生）</t>
        </is>
      </c>
      <c r="T1493" t="inlineStr">
        <is>
          <t>SIM-v2.2-20260807-20260804</t>
        </is>
      </c>
      <c r="U1493" t="inlineStr">
        <is>
          <t>https://zenodo.org/records/17855209</t>
        </is>
      </c>
      <c r="V1493" t="inlineStr">
        <is>
          <t>LINE-S01-PRE-20251202</t>
        </is>
      </c>
      <c r="W1493" t="inlineStr">
        <is>
          <t>已关联</t>
        </is>
      </c>
      <c r="X1493" t="inlineStr">
        <is>
          <t>按班次口径判断</t>
        </is>
      </c>
      <c r="Z1493" t="inlineStr">
        <is>
          <t>否</t>
        </is>
      </c>
    </row>
    <row r="1494">
      <c r="A1494" t="inlineStr">
        <is>
          <t>SIM-STOP-01493</t>
        </is>
      </c>
      <c r="B1494" t="inlineStr">
        <is>
          <t>STOP-PRE-00498</t>
        </is>
      </c>
      <c r="C1494" t="inlineStr">
        <is>
          <t>LINE-S02-PRE-20251202</t>
        </is>
      </c>
      <c r="D1494" t="inlineStr">
        <is>
          <t>SHIFT-PRE-20251202</t>
        </is>
      </c>
      <c r="E1494" t="inlineStr">
        <is>
          <t>LINE-S02</t>
        </is>
      </c>
      <c r="F1494" t="inlineStr">
        <is>
          <t>改善前</t>
        </is>
      </c>
      <c r="G1494" s="57" t="n">
        <v>45993</v>
      </c>
      <c r="H1494" t="inlineStr">
        <is>
          <t>视觉设备系列</t>
        </is>
      </c>
      <c r="I1494" t="inlineStr">
        <is>
          <t>KK200-1</t>
        </is>
      </c>
      <c r="J1494" t="inlineStr">
        <is>
          <t>MATERIALS</t>
        </is>
      </c>
      <c r="K1494" t="inlineStr">
        <is>
          <t>Unplanned</t>
        </is>
      </c>
      <c r="L1494" t="inlineStr">
        <is>
          <t>HACKING STATION</t>
        </is>
      </c>
      <c r="M1494" t="inlineStr">
        <is>
          <t>上下料工位</t>
        </is>
      </c>
      <c r="N1494" t="inlineStr">
        <is>
          <t>MANUAL BRICK HANDLING</t>
        </is>
      </c>
      <c r="O1494" s="59" t="n">
        <v>45993.6125</v>
      </c>
      <c r="P1494" s="59" t="n">
        <v>45993.62236111111</v>
      </c>
      <c r="Q1494" s="60" t="n">
        <v>14.2</v>
      </c>
      <c r="R1494" s="60" t="n">
        <v>1.38</v>
      </c>
      <c r="S1494" t="inlineStr">
        <is>
          <t>团队模拟数据（基于公开单线数据派生）</t>
        </is>
      </c>
      <c r="T1494" t="inlineStr">
        <is>
          <t>SIM-v2.2-20260807-20260804</t>
        </is>
      </c>
      <c r="U1494" t="inlineStr">
        <is>
          <t>https://zenodo.org/records/17855209</t>
        </is>
      </c>
      <c r="V1494" t="inlineStr">
        <is>
          <t>LINE-S02-PRE-20251202</t>
        </is>
      </c>
      <c r="W1494" t="inlineStr">
        <is>
          <t>已关联</t>
        </is>
      </c>
      <c r="X1494" t="inlineStr">
        <is>
          <t>按班次口径判断</t>
        </is>
      </c>
      <c r="Z1494" t="inlineStr">
        <is>
          <t>否</t>
        </is>
      </c>
    </row>
    <row r="1495">
      <c r="A1495" t="inlineStr">
        <is>
          <t>SIM-STOP-01494</t>
        </is>
      </c>
      <c r="B1495" t="inlineStr">
        <is>
          <t>STOP-PRE-00498</t>
        </is>
      </c>
      <c r="C1495" t="inlineStr">
        <is>
          <t>LINE-S03-PRE-20251202</t>
        </is>
      </c>
      <c r="D1495" t="inlineStr">
        <is>
          <t>SHIFT-PRE-20251202</t>
        </is>
      </c>
      <c r="E1495" t="inlineStr">
        <is>
          <t>LINE-S03</t>
        </is>
      </c>
      <c r="F1495" t="inlineStr">
        <is>
          <t>改善前</t>
        </is>
      </c>
      <c r="G1495" s="57" t="n">
        <v>45993</v>
      </c>
      <c r="H1495" t="inlineStr">
        <is>
          <t>音频模组系列</t>
        </is>
      </c>
      <c r="I1495" t="inlineStr">
        <is>
          <t>KK200-1</t>
        </is>
      </c>
      <c r="J1495" t="inlineStr">
        <is>
          <t>MATERIALS</t>
        </is>
      </c>
      <c r="K1495" t="inlineStr">
        <is>
          <t>Unplanned</t>
        </is>
      </c>
      <c r="L1495" t="inlineStr">
        <is>
          <t>HACKING STATION</t>
        </is>
      </c>
      <c r="M1495" t="inlineStr">
        <is>
          <t>上下料工位</t>
        </is>
      </c>
      <c r="N1495" t="inlineStr">
        <is>
          <t>MANUAL BRICK HANDLING</t>
        </is>
      </c>
      <c r="O1495" s="59" t="n">
        <v>45993.62638888889</v>
      </c>
      <c r="P1495" s="59" t="n">
        <v>45993.63423611111</v>
      </c>
      <c r="Q1495" s="60" t="n">
        <v>11.3</v>
      </c>
      <c r="R1495" s="60" t="n">
        <v>1.0924</v>
      </c>
      <c r="S1495" t="inlineStr">
        <is>
          <t>团队模拟数据（基于公开单线数据派生）</t>
        </is>
      </c>
      <c r="T1495" t="inlineStr">
        <is>
          <t>SIM-v2.2-20260807-20260804</t>
        </is>
      </c>
      <c r="U1495" t="inlineStr">
        <is>
          <t>https://zenodo.org/records/17855209</t>
        </is>
      </c>
      <c r="V1495" t="inlineStr">
        <is>
          <t>LINE-S03-PRE-20251202</t>
        </is>
      </c>
      <c r="W1495" t="inlineStr">
        <is>
          <t>已关联</t>
        </is>
      </c>
      <c r="X1495" t="inlineStr">
        <is>
          <t>按班次口径判断</t>
        </is>
      </c>
      <c r="Z1495" t="inlineStr">
        <is>
          <t>否</t>
        </is>
      </c>
    </row>
    <row r="1496">
      <c r="A1496" t="inlineStr">
        <is>
          <t>SIM-STOP-01495</t>
        </is>
      </c>
      <c r="B1496" t="inlineStr">
        <is>
          <t>STOP-PRE-00499</t>
        </is>
      </c>
      <c r="C1496" t="inlineStr">
        <is>
          <t>LINE-S01-PRE-20251202</t>
        </is>
      </c>
      <c r="D1496" t="inlineStr">
        <is>
          <t>SHIFT-PRE-20251202</t>
        </is>
      </c>
      <c r="E1496" t="inlineStr">
        <is>
          <t>LINE-S01</t>
        </is>
      </c>
      <c r="F1496" t="inlineStr">
        <is>
          <t>改善前</t>
        </is>
      </c>
      <c r="G1496" s="57" t="n">
        <v>45993</v>
      </c>
      <c r="H1496" t="inlineStr">
        <is>
          <t>智能终端系列</t>
        </is>
      </c>
      <c r="I1496" t="inlineStr">
        <is>
          <t>KK200-1</t>
        </is>
      </c>
      <c r="J1496" t="inlineStr">
        <is>
          <t>MATERIALS</t>
        </is>
      </c>
      <c r="K1496" t="inlineStr">
        <is>
          <t>Unplanned</t>
        </is>
      </c>
      <c r="L1496" t="inlineStr">
        <is>
          <t>HACKING STATION</t>
        </is>
      </c>
      <c r="M1496" t="inlineStr">
        <is>
          <t>上下料工位</t>
        </is>
      </c>
      <c r="N1496" t="inlineStr">
        <is>
          <t>MANUAL BRICK HANDLING</t>
        </is>
      </c>
      <c r="O1496" s="59" t="n">
        <v>45993.60902777778</v>
      </c>
      <c r="P1496" s="59" t="n">
        <v>45993.61104166666</v>
      </c>
      <c r="Q1496" s="60" t="n">
        <v>2.9</v>
      </c>
      <c r="R1496" s="60" t="n">
        <v>0.882</v>
      </c>
      <c r="S1496" t="inlineStr">
        <is>
          <t>团队模拟数据（基于公开单线数据派生）</t>
        </is>
      </c>
      <c r="T1496" t="inlineStr">
        <is>
          <t>SIM-v2.2-20260807-20260804</t>
        </is>
      </c>
      <c r="U1496" t="inlineStr">
        <is>
          <t>https://zenodo.org/records/17855209</t>
        </is>
      </c>
      <c r="V1496" t="inlineStr">
        <is>
          <t>LINE-S01-PRE-20251202</t>
        </is>
      </c>
      <c r="W1496" t="inlineStr">
        <is>
          <t>已关联</t>
        </is>
      </c>
      <c r="X1496" t="inlineStr">
        <is>
          <t>按班次口径判断</t>
        </is>
      </c>
      <c r="Z1496" t="inlineStr">
        <is>
          <t>否</t>
        </is>
      </c>
    </row>
    <row r="1497">
      <c r="A1497" t="inlineStr">
        <is>
          <t>SIM-STOP-01496</t>
        </is>
      </c>
      <c r="B1497" t="inlineStr">
        <is>
          <t>STOP-PRE-00499</t>
        </is>
      </c>
      <c r="C1497" t="inlineStr">
        <is>
          <t>LINE-S02-PRE-20251202</t>
        </is>
      </c>
      <c r="D1497" t="inlineStr">
        <is>
          <t>SHIFT-PRE-20251202</t>
        </is>
      </c>
      <c r="E1497" t="inlineStr">
        <is>
          <t>LINE-S02</t>
        </is>
      </c>
      <c r="F1497" t="inlineStr">
        <is>
          <t>改善前</t>
        </is>
      </c>
      <c r="G1497" s="57" t="n">
        <v>45993</v>
      </c>
      <c r="H1497" t="inlineStr">
        <is>
          <t>视觉设备系列</t>
        </is>
      </c>
      <c r="I1497" t="inlineStr">
        <is>
          <t>KK200-1</t>
        </is>
      </c>
      <c r="J1497" t="inlineStr">
        <is>
          <t>MATERIALS</t>
        </is>
      </c>
      <c r="K1497" t="inlineStr">
        <is>
          <t>Unplanned</t>
        </is>
      </c>
      <c r="L1497" t="inlineStr">
        <is>
          <t>HACKING STATION</t>
        </is>
      </c>
      <c r="M1497" t="inlineStr">
        <is>
          <t>上下料工位</t>
        </is>
      </c>
      <c r="N1497" t="inlineStr">
        <is>
          <t>MANUAL BRICK HANDLING</t>
        </is>
      </c>
      <c r="O1497" s="59" t="n">
        <v>45993.62291666667</v>
      </c>
      <c r="P1497" s="59" t="n">
        <v>45993.62590277778</v>
      </c>
      <c r="Q1497" s="60" t="n">
        <v>4.3</v>
      </c>
      <c r="R1497" s="60" t="n">
        <v>1.29</v>
      </c>
      <c r="S1497" t="inlineStr">
        <is>
          <t>团队模拟数据（基于公开单线数据派生）</t>
        </is>
      </c>
      <c r="T1497" t="inlineStr">
        <is>
          <t>SIM-v2.2-20260807-20260804</t>
        </is>
      </c>
      <c r="U1497" t="inlineStr">
        <is>
          <t>https://zenodo.org/records/17855209</t>
        </is>
      </c>
      <c r="V1497" t="inlineStr">
        <is>
          <t>LINE-S02-PRE-20251202</t>
        </is>
      </c>
      <c r="W1497" t="inlineStr">
        <is>
          <t>已关联</t>
        </is>
      </c>
      <c r="X1497" t="inlineStr">
        <is>
          <t>按班次口径判断</t>
        </is>
      </c>
      <c r="Z1497" t="inlineStr">
        <is>
          <t>否</t>
        </is>
      </c>
    </row>
    <row r="1498">
      <c r="A1498" t="inlineStr">
        <is>
          <t>SIM-STOP-01497</t>
        </is>
      </c>
      <c r="B1498" t="inlineStr">
        <is>
          <t>STOP-PRE-00499</t>
        </is>
      </c>
      <c r="C1498" t="inlineStr">
        <is>
          <t>LINE-S03-PRE-20251202</t>
        </is>
      </c>
      <c r="D1498" t="inlineStr">
        <is>
          <t>SHIFT-PRE-20251202</t>
        </is>
      </c>
      <c r="E1498" t="inlineStr">
        <is>
          <t>LINE-S03</t>
        </is>
      </c>
      <c r="F1498" t="inlineStr">
        <is>
          <t>改善前</t>
        </is>
      </c>
      <c r="G1498" s="57" t="n">
        <v>45993</v>
      </c>
      <c r="H1498" t="inlineStr">
        <is>
          <t>音频模组系列</t>
        </is>
      </c>
      <c r="I1498" t="inlineStr">
        <is>
          <t>KK200-1</t>
        </is>
      </c>
      <c r="J1498" t="inlineStr">
        <is>
          <t>MATERIALS</t>
        </is>
      </c>
      <c r="K1498" t="inlineStr">
        <is>
          <t>Unplanned</t>
        </is>
      </c>
      <c r="L1498" t="inlineStr">
        <is>
          <t>HACKING STATION</t>
        </is>
      </c>
      <c r="M1498" t="inlineStr">
        <is>
          <t>上下料工位</t>
        </is>
      </c>
      <c r="N1498" t="inlineStr">
        <is>
          <t>MANUAL BRICK HANDLING</t>
        </is>
      </c>
      <c r="O1498" s="59" t="n">
        <v>45993.63680555556</v>
      </c>
      <c r="P1498" s="59" t="n">
        <v>45993.639375</v>
      </c>
      <c r="Q1498" s="60" t="n">
        <v>3.7</v>
      </c>
      <c r="R1498" s="60" t="n">
        <v>1.1358</v>
      </c>
      <c r="S1498" t="inlineStr">
        <is>
          <t>团队模拟数据（基于公开单线数据派生）</t>
        </is>
      </c>
      <c r="T1498" t="inlineStr">
        <is>
          <t>SIM-v2.2-20260807-20260804</t>
        </is>
      </c>
      <c r="U1498" t="inlineStr">
        <is>
          <t>https://zenodo.org/records/17855209</t>
        </is>
      </c>
      <c r="V1498" t="inlineStr">
        <is>
          <t>LINE-S03-PRE-20251202</t>
        </is>
      </c>
      <c r="W1498" t="inlineStr">
        <is>
          <t>已关联</t>
        </is>
      </c>
      <c r="X1498" t="inlineStr">
        <is>
          <t>按班次口径判断</t>
        </is>
      </c>
      <c r="Z1498" t="inlineStr">
        <is>
          <t>否</t>
        </is>
      </c>
    </row>
    <row r="1499">
      <c r="A1499" t="inlineStr">
        <is>
          <t>SIM-STOP-01498</t>
        </is>
      </c>
      <c r="B1499" t="inlineStr">
        <is>
          <t>STOP-PRE-00500</t>
        </is>
      </c>
      <c r="C1499" t="inlineStr">
        <is>
          <t>LINE-S01-PRE-20251202</t>
        </is>
      </c>
      <c r="D1499" t="inlineStr">
        <is>
          <t>SHIFT-PRE-20251202</t>
        </is>
      </c>
      <c r="E1499" t="inlineStr">
        <is>
          <t>LINE-S01</t>
        </is>
      </c>
      <c r="F1499" t="inlineStr">
        <is>
          <t>改善前</t>
        </is>
      </c>
      <c r="G1499" s="57" t="n">
        <v>45993</v>
      </c>
      <c r="H1499" t="inlineStr">
        <is>
          <t>智能终端系列</t>
        </is>
      </c>
      <c r="I1499" t="inlineStr">
        <is>
          <t>KK200-1</t>
        </is>
      </c>
      <c r="J1499" t="inlineStr">
        <is>
          <t>MATERIALS</t>
        </is>
      </c>
      <c r="K1499" t="inlineStr">
        <is>
          <t>Unplanned</t>
        </is>
      </c>
      <c r="L1499" t="inlineStr">
        <is>
          <t>HACKING STATION</t>
        </is>
      </c>
      <c r="M1499" t="inlineStr">
        <is>
          <t>上下料工位</t>
        </is>
      </c>
      <c r="N1499" t="inlineStr">
        <is>
          <t>MANUAL BRICK HANDLING</t>
        </is>
      </c>
      <c r="O1499" s="59" t="n">
        <v>45993.63055555556</v>
      </c>
      <c r="P1499" s="59" t="n">
        <v>45993.63805555556</v>
      </c>
      <c r="Q1499" s="60" t="n">
        <v>10.8</v>
      </c>
      <c r="R1499" s="60" t="n">
        <v>0.9163</v>
      </c>
      <c r="S1499" t="inlineStr">
        <is>
          <t>团队模拟数据（基于公开单线数据派生）</t>
        </is>
      </c>
      <c r="T1499" t="inlineStr">
        <is>
          <t>SIM-v2.2-20260807-20260804</t>
        </is>
      </c>
      <c r="U1499" t="inlineStr">
        <is>
          <t>https://zenodo.org/records/17855209</t>
        </is>
      </c>
      <c r="V1499" t="inlineStr">
        <is>
          <t>LINE-S01-PRE-20251202</t>
        </is>
      </c>
      <c r="W1499" t="inlineStr">
        <is>
          <t>已关联</t>
        </is>
      </c>
      <c r="X1499" t="inlineStr">
        <is>
          <t>按班次口径判断</t>
        </is>
      </c>
      <c r="Z1499" t="inlineStr">
        <is>
          <t>否</t>
        </is>
      </c>
    </row>
    <row r="1500">
      <c r="A1500" t="inlineStr">
        <is>
          <t>SIM-STOP-01499</t>
        </is>
      </c>
      <c r="B1500" t="inlineStr">
        <is>
          <t>STOP-PRE-00500</t>
        </is>
      </c>
      <c r="C1500" t="inlineStr">
        <is>
          <t>LINE-S02-PRE-20251202</t>
        </is>
      </c>
      <c r="D1500" t="inlineStr">
        <is>
          <t>SHIFT-PRE-20251202</t>
        </is>
      </c>
      <c r="E1500" t="inlineStr">
        <is>
          <t>LINE-S02</t>
        </is>
      </c>
      <c r="F1500" t="inlineStr">
        <is>
          <t>改善前</t>
        </is>
      </c>
      <c r="G1500" s="57" t="n">
        <v>45993</v>
      </c>
      <c r="H1500" t="inlineStr">
        <is>
          <t>视觉设备系列</t>
        </is>
      </c>
      <c r="I1500" t="inlineStr">
        <is>
          <t>KK200-1</t>
        </is>
      </c>
      <c r="J1500" t="inlineStr">
        <is>
          <t>MATERIALS</t>
        </is>
      </c>
      <c r="K1500" t="inlineStr">
        <is>
          <t>Unplanned</t>
        </is>
      </c>
      <c r="L1500" t="inlineStr">
        <is>
          <t>HACKING STATION</t>
        </is>
      </c>
      <c r="M1500" t="inlineStr">
        <is>
          <t>上下料工位</t>
        </is>
      </c>
      <c r="N1500" t="inlineStr">
        <is>
          <t>MANUAL BRICK HANDLING</t>
        </is>
      </c>
      <c r="O1500" s="59" t="n">
        <v>45993.64444444444</v>
      </c>
      <c r="P1500" s="59" t="n">
        <v>45993.65541666667</v>
      </c>
      <c r="Q1500" s="60" t="n">
        <v>15.8</v>
      </c>
      <c r="R1500" s="60" t="n">
        <v>1.3425</v>
      </c>
      <c r="S1500" t="inlineStr">
        <is>
          <t>团队模拟数据（基于公开单线数据派生）</t>
        </is>
      </c>
      <c r="T1500" t="inlineStr">
        <is>
          <t>SIM-v2.2-20260807-20260804</t>
        </is>
      </c>
      <c r="U1500" t="inlineStr">
        <is>
          <t>https://zenodo.org/records/17855209</t>
        </is>
      </c>
      <c r="V1500" t="inlineStr">
        <is>
          <t>LINE-S02-PRE-20251202</t>
        </is>
      </c>
      <c r="W1500" t="inlineStr">
        <is>
          <t>已关联</t>
        </is>
      </c>
      <c r="X1500" t="inlineStr">
        <is>
          <t>按班次口径判断</t>
        </is>
      </c>
      <c r="Z1500" t="inlineStr">
        <is>
          <t>否</t>
        </is>
      </c>
    </row>
    <row r="1501">
      <c r="A1501" t="inlineStr">
        <is>
          <t>SIM-STOP-01500</t>
        </is>
      </c>
      <c r="B1501" t="inlineStr">
        <is>
          <t>STOP-PRE-00500</t>
        </is>
      </c>
      <c r="C1501" t="inlineStr">
        <is>
          <t>LINE-S03-PRE-20251202</t>
        </is>
      </c>
      <c r="D1501" t="inlineStr">
        <is>
          <t>SHIFT-PRE-20251202</t>
        </is>
      </c>
      <c r="E1501" t="inlineStr">
        <is>
          <t>LINE-S03</t>
        </is>
      </c>
      <c r="F1501" t="inlineStr">
        <is>
          <t>改善前</t>
        </is>
      </c>
      <c r="G1501" s="57" t="n">
        <v>45993</v>
      </c>
      <c r="H1501" t="inlineStr">
        <is>
          <t>音频模组系列</t>
        </is>
      </c>
      <c r="I1501" t="inlineStr">
        <is>
          <t>KK200-1</t>
        </is>
      </c>
      <c r="J1501" t="inlineStr">
        <is>
          <t>MATERIALS</t>
        </is>
      </c>
      <c r="K1501" t="inlineStr">
        <is>
          <t>Unplanned</t>
        </is>
      </c>
      <c r="L1501" t="inlineStr">
        <is>
          <t>HACKING STATION</t>
        </is>
      </c>
      <c r="M1501" t="inlineStr">
        <is>
          <t>上下料工位</t>
        </is>
      </c>
      <c r="N1501" t="inlineStr">
        <is>
          <t>MANUAL BRICK HANDLING</t>
        </is>
      </c>
      <c r="O1501" s="59" t="n">
        <v>45993.65833333333</v>
      </c>
      <c r="P1501" s="59" t="n">
        <v>45993.66701388889</v>
      </c>
      <c r="Q1501" s="60" t="n">
        <v>12.5</v>
      </c>
      <c r="R1501" s="60" t="n">
        <v>1.0613</v>
      </c>
      <c r="S1501" t="inlineStr">
        <is>
          <t>团队模拟数据（基于公开单线数据派生）</t>
        </is>
      </c>
      <c r="T1501" t="inlineStr">
        <is>
          <t>SIM-v2.2-20260807-20260804</t>
        </is>
      </c>
      <c r="U1501" t="inlineStr">
        <is>
          <t>https://zenodo.org/records/17855209</t>
        </is>
      </c>
      <c r="V1501" t="inlineStr">
        <is>
          <t>LINE-S03-PRE-20251202</t>
        </is>
      </c>
      <c r="W1501" t="inlineStr">
        <is>
          <t>已关联</t>
        </is>
      </c>
      <c r="X1501" t="inlineStr">
        <is>
          <t>按班次口径判断</t>
        </is>
      </c>
      <c r="Z1501" t="inlineStr">
        <is>
          <t>否</t>
        </is>
      </c>
    </row>
    <row r="1502">
      <c r="A1502" t="inlineStr">
        <is>
          <t>SIM-STOP-01501</t>
        </is>
      </c>
      <c r="B1502" t="inlineStr">
        <is>
          <t>STOP-PRE-00501</t>
        </is>
      </c>
      <c r="C1502" t="inlineStr">
        <is>
          <t>LINE-S01-PRE-20251202</t>
        </is>
      </c>
      <c r="D1502" t="inlineStr">
        <is>
          <t>SHIFT-PRE-20251202</t>
        </is>
      </c>
      <c r="E1502" t="inlineStr">
        <is>
          <t>LINE-S01</t>
        </is>
      </c>
      <c r="F1502" t="inlineStr">
        <is>
          <t>改善前</t>
        </is>
      </c>
      <c r="G1502" s="57" t="n">
        <v>45993</v>
      </c>
      <c r="H1502" t="inlineStr">
        <is>
          <t>智能终端系列</t>
        </is>
      </c>
      <c r="I1502" t="inlineStr">
        <is>
          <t>KK200-1</t>
        </is>
      </c>
      <c r="J1502" t="inlineStr">
        <is>
          <t>OPERATIONAL</t>
        </is>
      </c>
      <c r="K1502" t="inlineStr">
        <is>
          <t>Unplanned</t>
        </is>
      </c>
      <c r="L1502" t="inlineStr">
        <is>
          <t>-</t>
        </is>
      </c>
      <c r="M1502" t="inlineStr">
        <is>
          <t>未标注工位</t>
        </is>
      </c>
      <c r="N1502" t="inlineStr">
        <is>
          <t>OTHER</t>
        </is>
      </c>
      <c r="O1502" s="59" t="n">
        <v>45993.66805555556</v>
      </c>
      <c r="P1502" s="59" t="n">
        <v>45993.69673611111</v>
      </c>
      <c r="Q1502" s="60" t="n">
        <v>41.3</v>
      </c>
      <c r="R1502" s="60" t="n">
        <v>0.8575</v>
      </c>
      <c r="S1502" t="inlineStr">
        <is>
          <t>团队模拟数据（基于公开单线数据派生）</t>
        </is>
      </c>
      <c r="T1502" t="inlineStr">
        <is>
          <t>SIM-v2.2-20260807-20260804</t>
        </is>
      </c>
      <c r="U1502" t="inlineStr">
        <is>
          <t>https://zenodo.org/records/17855209</t>
        </is>
      </c>
      <c r="V1502" t="inlineStr">
        <is>
          <t>LINE-S01-PRE-20251202</t>
        </is>
      </c>
      <c r="W1502" t="inlineStr">
        <is>
          <t>已关联</t>
        </is>
      </c>
      <c r="X1502" t="inlineStr">
        <is>
          <t>按班次口径判断</t>
        </is>
      </c>
      <c r="Z1502" t="inlineStr">
        <is>
          <t>否</t>
        </is>
      </c>
    </row>
    <row r="1503">
      <c r="A1503" t="inlineStr">
        <is>
          <t>SIM-STOP-01502</t>
        </is>
      </c>
      <c r="B1503" t="inlineStr">
        <is>
          <t>STOP-PRE-00501</t>
        </is>
      </c>
      <c r="C1503" t="inlineStr">
        <is>
          <t>LINE-S02-PRE-20251202</t>
        </is>
      </c>
      <c r="D1503" t="inlineStr">
        <is>
          <t>SHIFT-PRE-20251202</t>
        </is>
      </c>
      <c r="E1503" t="inlineStr">
        <is>
          <t>LINE-S02</t>
        </is>
      </c>
      <c r="F1503" t="inlineStr">
        <is>
          <t>改善前</t>
        </is>
      </c>
      <c r="G1503" s="57" t="n">
        <v>45993</v>
      </c>
      <c r="H1503" t="inlineStr">
        <is>
          <t>视觉设备系列</t>
        </is>
      </c>
      <c r="I1503" t="inlineStr">
        <is>
          <t>KK200-1</t>
        </is>
      </c>
      <c r="J1503" t="inlineStr">
        <is>
          <t>OPERATIONAL</t>
        </is>
      </c>
      <c r="K1503" t="inlineStr">
        <is>
          <t>Unplanned</t>
        </is>
      </c>
      <c r="L1503" t="inlineStr">
        <is>
          <t>-</t>
        </is>
      </c>
      <c r="M1503" t="inlineStr">
        <is>
          <t>未标注工位</t>
        </is>
      </c>
      <c r="N1503" t="inlineStr">
        <is>
          <t>OTHER</t>
        </is>
      </c>
      <c r="O1503" s="59" t="n">
        <v>45993.68194444444</v>
      </c>
      <c r="P1503" s="59" t="n">
        <v>45993.72861111111</v>
      </c>
      <c r="Q1503" s="60" t="n">
        <v>67.2</v>
      </c>
      <c r="R1503" s="60" t="n">
        <v>1.395</v>
      </c>
      <c r="S1503" t="inlineStr">
        <is>
          <t>团队模拟数据（基于公开单线数据派生）</t>
        </is>
      </c>
      <c r="T1503" t="inlineStr">
        <is>
          <t>SIM-v2.2-20260807-20260804</t>
        </is>
      </c>
      <c r="U1503" t="inlineStr">
        <is>
          <t>https://zenodo.org/records/17855209</t>
        </is>
      </c>
      <c r="V1503" t="inlineStr">
        <is>
          <t>LINE-S02-PRE-20251202</t>
        </is>
      </c>
      <c r="W1503" t="inlineStr">
        <is>
          <t>已关联</t>
        </is>
      </c>
      <c r="X1503" t="inlineStr">
        <is>
          <t>按班次口径判断</t>
        </is>
      </c>
      <c r="Z1503" t="inlineStr">
        <is>
          <t>否</t>
        </is>
      </c>
    </row>
    <row r="1504">
      <c r="A1504" t="inlineStr">
        <is>
          <t>SIM-STOP-01503</t>
        </is>
      </c>
      <c r="B1504" t="inlineStr">
        <is>
          <t>STOP-PRE-00501</t>
        </is>
      </c>
      <c r="C1504" t="inlineStr">
        <is>
          <t>LINE-S03-PRE-20251202</t>
        </is>
      </c>
      <c r="D1504" t="inlineStr">
        <is>
          <t>SHIFT-PRE-20251202</t>
        </is>
      </c>
      <c r="E1504" t="inlineStr">
        <is>
          <t>LINE-S03</t>
        </is>
      </c>
      <c r="F1504" t="inlineStr">
        <is>
          <t>改善前</t>
        </is>
      </c>
      <c r="G1504" s="57" t="n">
        <v>45993</v>
      </c>
      <c r="H1504" t="inlineStr">
        <is>
          <t>音频模组系列</t>
        </is>
      </c>
      <c r="I1504" t="inlineStr">
        <is>
          <t>KK200-1</t>
        </is>
      </c>
      <c r="J1504" t="inlineStr">
        <is>
          <t>OPERATIONAL</t>
        </is>
      </c>
      <c r="K1504" t="inlineStr">
        <is>
          <t>Unplanned</t>
        </is>
      </c>
      <c r="L1504" t="inlineStr">
        <is>
          <t>-</t>
        </is>
      </c>
      <c r="M1504" t="inlineStr">
        <is>
          <t>未标注工位</t>
        </is>
      </c>
      <c r="N1504" t="inlineStr">
        <is>
          <t>OTHER</t>
        </is>
      </c>
      <c r="O1504" s="59" t="n">
        <v>45993.69583333333</v>
      </c>
      <c r="P1504" s="59" t="n">
        <v>45993.72826388889</v>
      </c>
      <c r="Q1504" s="60" t="n">
        <v>46.7</v>
      </c>
      <c r="R1504" s="60" t="n">
        <v>0.9691</v>
      </c>
      <c r="S1504" t="inlineStr">
        <is>
          <t>团队模拟数据（基于公开单线数据派生）</t>
        </is>
      </c>
      <c r="T1504" t="inlineStr">
        <is>
          <t>SIM-v2.2-20260807-20260804</t>
        </is>
      </c>
      <c r="U1504" t="inlineStr">
        <is>
          <t>https://zenodo.org/records/17855209</t>
        </is>
      </c>
      <c r="V1504" t="inlineStr">
        <is>
          <t>LINE-S03-PRE-20251202</t>
        </is>
      </c>
      <c r="W1504" t="inlineStr">
        <is>
          <t>已关联</t>
        </is>
      </c>
      <c r="X1504" t="inlineStr">
        <is>
          <t>按班次口径判断</t>
        </is>
      </c>
      <c r="Z1504" t="inlineStr">
        <is>
          <t>否</t>
        </is>
      </c>
    </row>
    <row r="1505">
      <c r="A1505" t="inlineStr">
        <is>
          <t>SIM-STOP-01504</t>
        </is>
      </c>
      <c r="B1505" t="inlineStr">
        <is>
          <t>STOP-PRE-00502</t>
        </is>
      </c>
      <c r="C1505" t="inlineStr">
        <is>
          <t>LINE-S01-PRE-20251202</t>
        </is>
      </c>
      <c r="D1505" t="inlineStr">
        <is>
          <t>SHIFT-PRE-20251202</t>
        </is>
      </c>
      <c r="E1505" t="inlineStr">
        <is>
          <t>LINE-S01</t>
        </is>
      </c>
      <c r="F1505" t="inlineStr">
        <is>
          <t>改善前</t>
        </is>
      </c>
      <c r="G1505" s="57" t="n">
        <v>45993</v>
      </c>
      <c r="H1505" t="inlineStr">
        <is>
          <t>智能终端系列</t>
        </is>
      </c>
      <c r="I1505" t="inlineStr">
        <is>
          <t>7KK25</t>
        </is>
      </c>
      <c r="J1505" t="inlineStr">
        <is>
          <t>SETUPS-CHANGEOVERS</t>
        </is>
      </c>
      <c r="K1505" t="inlineStr">
        <is>
          <t>Planned - Included in OEE</t>
        </is>
      </c>
      <c r="L1505" t="inlineStr">
        <is>
          <t>EXTRUDER PRESS</t>
        </is>
      </c>
      <c r="M1505" t="inlineStr">
        <is>
          <t>主加工工位</t>
        </is>
      </c>
      <c r="N1505" t="inlineStr">
        <is>
          <t>MATERIAL CHANGEOVER</t>
        </is>
      </c>
      <c r="O1505" s="59" t="n">
        <v>45993.70486111111</v>
      </c>
      <c r="P1505" s="59" t="n">
        <v>45993.71291666666</v>
      </c>
      <c r="Q1505" s="60" t="n">
        <v>11.6</v>
      </c>
      <c r="R1505" s="60" t="n">
        <v>0.9711</v>
      </c>
      <c r="S1505" t="inlineStr">
        <is>
          <t>团队模拟数据（基于公开单线数据派生）</t>
        </is>
      </c>
      <c r="T1505" t="inlineStr">
        <is>
          <t>SIM-v2.2-20260807-20260804</t>
        </is>
      </c>
      <c r="U1505" t="inlineStr">
        <is>
          <t>https://zenodo.org/records/17855209</t>
        </is>
      </c>
      <c r="V1505" t="inlineStr">
        <is>
          <t>LINE-S01-PRE-20251202</t>
        </is>
      </c>
      <c r="W1505" t="inlineStr">
        <is>
          <t>已关联</t>
        </is>
      </c>
      <c r="X1505" t="inlineStr">
        <is>
          <t>按班次口径判断</t>
        </is>
      </c>
      <c r="Z1505" t="inlineStr">
        <is>
          <t>是</t>
        </is>
      </c>
      <c r="AA1505">
        <f>IFERROR(VLOOKUP(N1505,'18_换产标准_模拟'!$B$2:$F$4,3,FALSE),"")</f>
        <v/>
      </c>
      <c r="AB1505">
        <f>IFERROR(MAX(Q1505-AA1505,0),"")</f>
        <v/>
      </c>
      <c r="AC1505">
        <f>IFERROR(IF(AB1505=0,"达标",IF(AB1505&lt;=VLOOKUP(N1505,'18_换产标准_模拟'!$B$2:$F$4,4,FALSE)-VLOOKUP(N1505,'18_换产标准_模拟'!$B$2:$F$4,3,FALSE),"轻微超时",IF(AB1505&lt;=VLOOKUP(N1505,'18_换产标准_模拟'!$B$2:$F$4,5,FALSE)-VLOOKUP(N1505,'18_换产标准_模拟'!$B$2:$F$4,3,FALSE),"超时","严重超时"))),"")</f>
        <v/>
      </c>
      <c r="AD1505">
        <f>IFERROR(INDEX('18_换产标准_模拟'!$A$2:$A$4,MATCH(N1505,'18_换产标准_模拟'!$B$2:$B$4,0)),"")</f>
        <v/>
      </c>
      <c r="AE1505" t="inlineStr">
        <is>
          <t>团队模拟数据</t>
        </is>
      </c>
    </row>
    <row r="1506">
      <c r="A1506" t="inlineStr">
        <is>
          <t>SIM-STOP-01505</t>
        </is>
      </c>
      <c r="B1506" t="inlineStr">
        <is>
          <t>STOP-PRE-00502</t>
        </is>
      </c>
      <c r="C1506" t="inlineStr">
        <is>
          <t>LINE-S02-PRE-20251202</t>
        </is>
      </c>
      <c r="D1506" t="inlineStr">
        <is>
          <t>SHIFT-PRE-20251202</t>
        </is>
      </c>
      <c r="E1506" t="inlineStr">
        <is>
          <t>LINE-S02</t>
        </is>
      </c>
      <c r="F1506" t="inlineStr">
        <is>
          <t>改善前</t>
        </is>
      </c>
      <c r="G1506" s="57" t="n">
        <v>45993</v>
      </c>
      <c r="H1506" t="inlineStr">
        <is>
          <t>视觉设备系列</t>
        </is>
      </c>
      <c r="I1506" t="inlineStr">
        <is>
          <t>7KK25</t>
        </is>
      </c>
      <c r="J1506" t="inlineStr">
        <is>
          <t>SETUPS-CHANGEOVERS</t>
        </is>
      </c>
      <c r="K1506" t="inlineStr">
        <is>
          <t>Planned - Included in OEE</t>
        </is>
      </c>
      <c r="L1506" t="inlineStr">
        <is>
          <t>EXTRUDER PRESS</t>
        </is>
      </c>
      <c r="M1506" t="inlineStr">
        <is>
          <t>主加工工位</t>
        </is>
      </c>
      <c r="N1506" t="inlineStr">
        <is>
          <t>MATERIAL CHANGEOVER</t>
        </is>
      </c>
      <c r="O1506" s="59" t="n">
        <v>45993.71875</v>
      </c>
      <c r="P1506" s="59" t="n">
        <v>45993.726875</v>
      </c>
      <c r="Q1506" s="60" t="n">
        <v>11.7</v>
      </c>
      <c r="R1506" s="60" t="n">
        <v>0.986</v>
      </c>
      <c r="S1506" t="inlineStr">
        <is>
          <t>团队模拟数据（基于公开单线数据派生）</t>
        </is>
      </c>
      <c r="T1506" t="inlineStr">
        <is>
          <t>SIM-v2.2-20260807-20260804</t>
        </is>
      </c>
      <c r="U1506" t="inlineStr">
        <is>
          <t>https://zenodo.org/records/17855209</t>
        </is>
      </c>
      <c r="V1506" t="inlineStr">
        <is>
          <t>LINE-S02-PRE-20251202</t>
        </is>
      </c>
      <c r="W1506" t="inlineStr">
        <is>
          <t>已关联</t>
        </is>
      </c>
      <c r="X1506" t="inlineStr">
        <is>
          <t>按班次口径判断</t>
        </is>
      </c>
      <c r="Z1506" t="inlineStr">
        <is>
          <t>是</t>
        </is>
      </c>
      <c r="AA1506">
        <f>IFERROR(VLOOKUP(N1506,'18_换产标准_模拟'!$B$2:$F$4,3,FALSE),"")</f>
        <v/>
      </c>
      <c r="AB1506">
        <f>IFERROR(MAX(Q1506-AA1506,0),"")</f>
        <v/>
      </c>
      <c r="AC1506">
        <f>IFERROR(IF(AB1506=0,"达标",IF(AB1506&lt;=VLOOKUP(N1506,'18_换产标准_模拟'!$B$2:$F$4,4,FALSE)-VLOOKUP(N1506,'18_换产标准_模拟'!$B$2:$F$4,3,FALSE),"轻微超时",IF(AB1506&lt;=VLOOKUP(N1506,'18_换产标准_模拟'!$B$2:$F$4,5,FALSE)-VLOOKUP(N1506,'18_换产标准_模拟'!$B$2:$F$4,3,FALSE),"超时","严重超时"))),"")</f>
        <v/>
      </c>
      <c r="AD1506">
        <f>IFERROR(INDEX('18_换产标准_模拟'!$A$2:$A$4,MATCH(N1506,'18_换产标准_模拟'!$B$2:$B$4,0)),"")</f>
        <v/>
      </c>
      <c r="AE1506" t="inlineStr">
        <is>
          <t>团队模拟数据</t>
        </is>
      </c>
    </row>
    <row r="1507">
      <c r="A1507" t="inlineStr">
        <is>
          <t>SIM-STOP-01506</t>
        </is>
      </c>
      <c r="B1507" t="inlineStr">
        <is>
          <t>STOP-PRE-00502</t>
        </is>
      </c>
      <c r="C1507" t="inlineStr">
        <is>
          <t>LINE-S03-PRE-20251202</t>
        </is>
      </c>
      <c r="D1507" t="inlineStr">
        <is>
          <t>SHIFT-PRE-20251202</t>
        </is>
      </c>
      <c r="E1507" t="inlineStr">
        <is>
          <t>LINE-S03</t>
        </is>
      </c>
      <c r="F1507" t="inlineStr">
        <is>
          <t>改善前</t>
        </is>
      </c>
      <c r="G1507" s="57" t="n">
        <v>45993</v>
      </c>
      <c r="H1507" t="inlineStr">
        <is>
          <t>音频模组系列</t>
        </is>
      </c>
      <c r="I1507" t="inlineStr">
        <is>
          <t>7KK25</t>
        </is>
      </c>
      <c r="J1507" t="inlineStr">
        <is>
          <t>SETUPS-CHANGEOVERS</t>
        </is>
      </c>
      <c r="K1507" t="inlineStr">
        <is>
          <t>Planned - Included in OEE</t>
        </is>
      </c>
      <c r="L1507" t="inlineStr">
        <is>
          <t>EXTRUDER PRESS</t>
        </is>
      </c>
      <c r="M1507" t="inlineStr">
        <is>
          <t>主加工工位</t>
        </is>
      </c>
      <c r="N1507" t="inlineStr">
        <is>
          <t>MATERIAL CHANGEOVER</t>
        </is>
      </c>
      <c r="O1507" s="59" t="n">
        <v>45993.73263888889</v>
      </c>
      <c r="P1507" s="59" t="n">
        <v>45993.74111111111</v>
      </c>
      <c r="Q1507" s="60" t="n">
        <v>12.2</v>
      </c>
      <c r="R1507" s="60" t="n">
        <v>1.0278</v>
      </c>
      <c r="S1507" t="inlineStr">
        <is>
          <t>团队模拟数据（基于公开单线数据派生）</t>
        </is>
      </c>
      <c r="T1507" t="inlineStr">
        <is>
          <t>SIM-v2.2-20260807-20260804</t>
        </is>
      </c>
      <c r="U1507" t="inlineStr">
        <is>
          <t>https://zenodo.org/records/17855209</t>
        </is>
      </c>
      <c r="V1507" t="inlineStr">
        <is>
          <t>LINE-S03-PRE-20251202</t>
        </is>
      </c>
      <c r="W1507" t="inlineStr">
        <is>
          <t>已关联</t>
        </is>
      </c>
      <c r="X1507" t="inlineStr">
        <is>
          <t>按班次口径判断</t>
        </is>
      </c>
      <c r="Z1507" t="inlineStr">
        <is>
          <t>是</t>
        </is>
      </c>
      <c r="AA1507">
        <f>IFERROR(VLOOKUP(N1507,'18_换产标准_模拟'!$B$2:$F$4,3,FALSE),"")</f>
        <v/>
      </c>
      <c r="AB1507">
        <f>IFERROR(MAX(Q1507-AA1507,0),"")</f>
        <v/>
      </c>
      <c r="AC1507">
        <f>IFERROR(IF(AB1507=0,"达标",IF(AB1507&lt;=VLOOKUP(N1507,'18_换产标准_模拟'!$B$2:$F$4,4,FALSE)-VLOOKUP(N1507,'18_换产标准_模拟'!$B$2:$F$4,3,FALSE),"轻微超时",IF(AB1507&lt;=VLOOKUP(N1507,'18_换产标准_模拟'!$B$2:$F$4,5,FALSE)-VLOOKUP(N1507,'18_换产标准_模拟'!$B$2:$F$4,3,FALSE),"超时","严重超时"))),"")</f>
        <v/>
      </c>
      <c r="AD1507">
        <f>IFERROR(INDEX('18_换产标准_模拟'!$A$2:$A$4,MATCH(N1507,'18_换产标准_模拟'!$B$2:$B$4,0)),"")</f>
        <v/>
      </c>
      <c r="AE1507" t="inlineStr">
        <is>
          <t>团队模拟数据</t>
        </is>
      </c>
    </row>
    <row r="1508">
      <c r="A1508" t="inlineStr">
        <is>
          <t>SIM-STOP-01507</t>
        </is>
      </c>
      <c r="B1508" t="inlineStr">
        <is>
          <t>STOP-PRE-00503</t>
        </is>
      </c>
      <c r="C1508" t="inlineStr">
        <is>
          <t>LINE-S01-PRE-20251202</t>
        </is>
      </c>
      <c r="D1508" t="inlineStr">
        <is>
          <t>SHIFT-PRE-20251202</t>
        </is>
      </c>
      <c r="E1508" t="inlineStr">
        <is>
          <t>LINE-S01</t>
        </is>
      </c>
      <c r="F1508" t="inlineStr">
        <is>
          <t>改善前</t>
        </is>
      </c>
      <c r="G1508" s="57" t="n">
        <v>45993</v>
      </c>
      <c r="H1508" t="inlineStr">
        <is>
          <t>智能终端系列</t>
        </is>
      </c>
      <c r="I1508" t="inlineStr">
        <is>
          <t>7KK25</t>
        </is>
      </c>
      <c r="J1508" t="inlineStr">
        <is>
          <t>FAILURE</t>
        </is>
      </c>
      <c r="K1508" t="inlineStr">
        <is>
          <t>Unplanned</t>
        </is>
      </c>
      <c r="L1508" t="inlineStr">
        <is>
          <t>DRYER</t>
        </is>
      </c>
      <c r="M1508" t="inlineStr">
        <is>
          <t>烘干/固化工位</t>
        </is>
      </c>
      <c r="N1508" t="inlineStr">
        <is>
          <t>AUTOMATION FAILURE</t>
        </is>
      </c>
      <c r="O1508" s="59" t="n">
        <v>45993.80902777778</v>
      </c>
      <c r="P1508" s="59" t="n">
        <v>45993.813125</v>
      </c>
      <c r="Q1508" s="60" t="n">
        <v>5.9</v>
      </c>
      <c r="R1508" s="60" t="n">
        <v>0.9261</v>
      </c>
      <c r="S1508" t="inlineStr">
        <is>
          <t>团队模拟数据（基于公开单线数据派生）</t>
        </is>
      </c>
      <c r="T1508" t="inlineStr">
        <is>
          <t>SIM-v2.2-20260807-20260804</t>
        </is>
      </c>
      <c r="U1508" t="inlineStr">
        <is>
          <t>https://zenodo.org/records/17855209</t>
        </is>
      </c>
      <c r="V1508" t="inlineStr">
        <is>
          <t>LINE-S01-PRE-20251202</t>
        </is>
      </c>
      <c r="W1508" t="inlineStr">
        <is>
          <t>已关联</t>
        </is>
      </c>
      <c r="X1508" t="inlineStr">
        <is>
          <t>按班次口径判断</t>
        </is>
      </c>
      <c r="Z1508" t="inlineStr">
        <is>
          <t>否</t>
        </is>
      </c>
    </row>
    <row r="1509">
      <c r="A1509" t="inlineStr">
        <is>
          <t>SIM-STOP-01508</t>
        </is>
      </c>
      <c r="B1509" t="inlineStr">
        <is>
          <t>STOP-PRE-00503</t>
        </is>
      </c>
      <c r="C1509" t="inlineStr">
        <is>
          <t>LINE-S02-PRE-20251202</t>
        </is>
      </c>
      <c r="D1509" t="inlineStr">
        <is>
          <t>SHIFT-PRE-20251202</t>
        </is>
      </c>
      <c r="E1509" t="inlineStr">
        <is>
          <t>LINE-S02</t>
        </is>
      </c>
      <c r="F1509" t="inlineStr">
        <is>
          <t>改善前</t>
        </is>
      </c>
      <c r="G1509" s="57" t="n">
        <v>45993</v>
      </c>
      <c r="H1509" t="inlineStr">
        <is>
          <t>视觉设备系列</t>
        </is>
      </c>
      <c r="I1509" t="inlineStr">
        <is>
          <t>7KK25</t>
        </is>
      </c>
      <c r="J1509" t="inlineStr">
        <is>
          <t>FAILURE</t>
        </is>
      </c>
      <c r="K1509" t="inlineStr">
        <is>
          <t>Unplanned</t>
        </is>
      </c>
      <c r="L1509" t="inlineStr">
        <is>
          <t>DRYER</t>
        </is>
      </c>
      <c r="M1509" t="inlineStr">
        <is>
          <t>烘干/固化工位</t>
        </is>
      </c>
      <c r="N1509" t="inlineStr">
        <is>
          <t>AUTOMATION FAILURE</t>
        </is>
      </c>
      <c r="O1509" s="59" t="n">
        <v>45993.82291666666</v>
      </c>
      <c r="P1509" s="59" t="n">
        <v>45993.82895833333</v>
      </c>
      <c r="Q1509" s="60" t="n">
        <v>8.699999999999999</v>
      </c>
      <c r="R1509" s="60" t="n">
        <v>1.3575</v>
      </c>
      <c r="S1509" t="inlineStr">
        <is>
          <t>团队模拟数据（基于公开单线数据派生）</t>
        </is>
      </c>
      <c r="T1509" t="inlineStr">
        <is>
          <t>SIM-v2.2-20260807-20260804</t>
        </is>
      </c>
      <c r="U1509" t="inlineStr">
        <is>
          <t>https://zenodo.org/records/17855209</t>
        </is>
      </c>
      <c r="V1509" t="inlineStr">
        <is>
          <t>LINE-S02-PRE-20251202</t>
        </is>
      </c>
      <c r="W1509" t="inlineStr">
        <is>
          <t>已关联</t>
        </is>
      </c>
      <c r="X1509" t="inlineStr">
        <is>
          <t>按班次口径判断</t>
        </is>
      </c>
      <c r="Z1509" t="inlineStr">
        <is>
          <t>否</t>
        </is>
      </c>
    </row>
    <row r="1510">
      <c r="A1510" t="inlineStr">
        <is>
          <t>SIM-STOP-01509</t>
        </is>
      </c>
      <c r="B1510" t="inlineStr">
        <is>
          <t>STOP-PRE-00503</t>
        </is>
      </c>
      <c r="C1510" t="inlineStr">
        <is>
          <t>LINE-S03-PRE-20251202</t>
        </is>
      </c>
      <c r="D1510" t="inlineStr">
        <is>
          <t>SHIFT-PRE-20251202</t>
        </is>
      </c>
      <c r="E1510" t="inlineStr">
        <is>
          <t>LINE-S03</t>
        </is>
      </c>
      <c r="F1510" t="inlineStr">
        <is>
          <t>改善前</t>
        </is>
      </c>
      <c r="G1510" s="57" t="n">
        <v>45993</v>
      </c>
      <c r="H1510" t="inlineStr">
        <is>
          <t>音频模组系列</t>
        </is>
      </c>
      <c r="I1510" t="inlineStr">
        <is>
          <t>7KK25</t>
        </is>
      </c>
      <c r="J1510" t="inlineStr">
        <is>
          <t>FAILURE</t>
        </is>
      </c>
      <c r="K1510" t="inlineStr">
        <is>
          <t>Unplanned</t>
        </is>
      </c>
      <c r="L1510" t="inlineStr">
        <is>
          <t>DRYER</t>
        </is>
      </c>
      <c r="M1510" t="inlineStr">
        <is>
          <t>烘干/固化工位</t>
        </is>
      </c>
      <c r="N1510" t="inlineStr">
        <is>
          <t>AUTOMATION FAILURE</t>
        </is>
      </c>
      <c r="O1510" s="59" t="n">
        <v>45993.83680555555</v>
      </c>
      <c r="P1510" s="59" t="n">
        <v>45993.84097222222</v>
      </c>
      <c r="Q1510" s="60" t="n">
        <v>6</v>
      </c>
      <c r="R1510" s="60" t="n">
        <v>0.9419</v>
      </c>
      <c r="S1510" t="inlineStr">
        <is>
          <t>团队模拟数据（基于公开单线数据派生）</t>
        </is>
      </c>
      <c r="T1510" t="inlineStr">
        <is>
          <t>SIM-v2.2-20260807-20260804</t>
        </is>
      </c>
      <c r="U1510" t="inlineStr">
        <is>
          <t>https://zenodo.org/records/17855209</t>
        </is>
      </c>
      <c r="V1510" t="inlineStr">
        <is>
          <t>LINE-S03-PRE-20251202</t>
        </is>
      </c>
      <c r="W1510" t="inlineStr">
        <is>
          <t>已关联</t>
        </is>
      </c>
      <c r="X1510" t="inlineStr">
        <is>
          <t>按班次口径判断</t>
        </is>
      </c>
      <c r="Z1510" t="inlineStr">
        <is>
          <t>否</t>
        </is>
      </c>
    </row>
    <row r="1511">
      <c r="A1511" t="inlineStr">
        <is>
          <t>SIM-STOP-01510</t>
        </is>
      </c>
      <c r="B1511" t="inlineStr">
        <is>
          <t>STOP-PRE-00504</t>
        </is>
      </c>
      <c r="C1511" t="inlineStr">
        <is>
          <t>LINE-S01-PRE-20251202</t>
        </is>
      </c>
      <c r="D1511" t="inlineStr">
        <is>
          <t>SHIFT-PRE-20251202</t>
        </is>
      </c>
      <c r="E1511" t="inlineStr">
        <is>
          <t>LINE-S01</t>
        </is>
      </c>
      <c r="F1511" t="inlineStr">
        <is>
          <t>改善前</t>
        </is>
      </c>
      <c r="G1511" s="57" t="n">
        <v>45993</v>
      </c>
      <c r="H1511" t="inlineStr">
        <is>
          <t>智能终端系列</t>
        </is>
      </c>
      <c r="I1511" t="inlineStr">
        <is>
          <t>7KK25</t>
        </is>
      </c>
      <c r="J1511" t="inlineStr">
        <is>
          <t>OPERATIONAL</t>
        </is>
      </c>
      <c r="K1511" t="inlineStr">
        <is>
          <t>Planned - Not included in OEE</t>
        </is>
      </c>
      <c r="L1511" t="inlineStr">
        <is>
          <t>-</t>
        </is>
      </c>
      <c r="M1511" t="inlineStr">
        <is>
          <t>未标注工位</t>
        </is>
      </c>
      <c r="N1511" t="inlineStr">
        <is>
          <t>NO PRODUCTION SCHEDULE</t>
        </is>
      </c>
      <c r="O1511" s="59" t="n">
        <v>45993.81597222222</v>
      </c>
      <c r="P1511" s="59" t="n">
        <v>45993.85201388889</v>
      </c>
      <c r="Q1511" s="60" t="n">
        <v>51.9</v>
      </c>
      <c r="R1511" s="60" t="n">
        <v>0.9444</v>
      </c>
      <c r="S1511" t="inlineStr">
        <is>
          <t>团队模拟数据（基于公开单线数据派生）</t>
        </is>
      </c>
      <c r="T1511" t="inlineStr">
        <is>
          <t>SIM-v2.2-20260807-20260804</t>
        </is>
      </c>
      <c r="U1511" t="inlineStr">
        <is>
          <t>https://zenodo.org/records/17855209</t>
        </is>
      </c>
      <c r="V1511" t="inlineStr">
        <is>
          <t>LINE-S01-PRE-20251202</t>
        </is>
      </c>
      <c r="W1511" t="inlineStr">
        <is>
          <t>已关联</t>
        </is>
      </c>
      <c r="X1511" t="inlineStr">
        <is>
          <t>按班次口径判断</t>
        </is>
      </c>
      <c r="Z1511" t="inlineStr">
        <is>
          <t>否</t>
        </is>
      </c>
    </row>
    <row r="1512">
      <c r="A1512" t="inlineStr">
        <is>
          <t>SIM-STOP-01511</t>
        </is>
      </c>
      <c r="B1512" t="inlineStr">
        <is>
          <t>STOP-PRE-00504</t>
        </is>
      </c>
      <c r="C1512" t="inlineStr">
        <is>
          <t>LINE-S02-PRE-20251202</t>
        </is>
      </c>
      <c r="D1512" t="inlineStr">
        <is>
          <t>SHIFT-PRE-20251202</t>
        </is>
      </c>
      <c r="E1512" t="inlineStr">
        <is>
          <t>LINE-S02</t>
        </is>
      </c>
      <c r="F1512" t="inlineStr">
        <is>
          <t>改善前</t>
        </is>
      </c>
      <c r="G1512" s="57" t="n">
        <v>45993</v>
      </c>
      <c r="H1512" t="inlineStr">
        <is>
          <t>视觉设备系列</t>
        </is>
      </c>
      <c r="I1512" t="inlineStr">
        <is>
          <t>7KK25</t>
        </is>
      </c>
      <c r="J1512" t="inlineStr">
        <is>
          <t>OPERATIONAL</t>
        </is>
      </c>
      <c r="K1512" t="inlineStr">
        <is>
          <t>Planned - Not included in OEE</t>
        </is>
      </c>
      <c r="L1512" t="inlineStr">
        <is>
          <t>-</t>
        </is>
      </c>
      <c r="M1512" t="inlineStr">
        <is>
          <t>未标注工位</t>
        </is>
      </c>
      <c r="N1512" t="inlineStr">
        <is>
          <t>NO PRODUCTION SCHEDULE</t>
        </is>
      </c>
      <c r="O1512" s="59" t="n">
        <v>45993.82986111111</v>
      </c>
      <c r="P1512" s="59" t="n">
        <v>45993.87055555556</v>
      </c>
      <c r="Q1512" s="60" t="n">
        <v>58.6</v>
      </c>
      <c r="R1512" s="60" t="n">
        <v>1.0653</v>
      </c>
      <c r="S1512" t="inlineStr">
        <is>
          <t>团队模拟数据（基于公开单线数据派生）</t>
        </is>
      </c>
      <c r="T1512" t="inlineStr">
        <is>
          <t>SIM-v2.2-20260807-20260804</t>
        </is>
      </c>
      <c r="U1512" t="inlineStr">
        <is>
          <t>https://zenodo.org/records/17855209</t>
        </is>
      </c>
      <c r="V1512" t="inlineStr">
        <is>
          <t>LINE-S02-PRE-20251202</t>
        </is>
      </c>
      <c r="W1512" t="inlineStr">
        <is>
          <t>已关联</t>
        </is>
      </c>
      <c r="X1512" t="inlineStr">
        <is>
          <t>按班次口径判断</t>
        </is>
      </c>
      <c r="Z1512" t="inlineStr">
        <is>
          <t>否</t>
        </is>
      </c>
    </row>
    <row r="1513">
      <c r="A1513" t="inlineStr">
        <is>
          <t>SIM-STOP-01512</t>
        </is>
      </c>
      <c r="B1513" t="inlineStr">
        <is>
          <t>STOP-PRE-00504</t>
        </is>
      </c>
      <c r="C1513" t="inlineStr">
        <is>
          <t>LINE-S03-PRE-20251202</t>
        </is>
      </c>
      <c r="D1513" t="inlineStr">
        <is>
          <t>SHIFT-PRE-20251202</t>
        </is>
      </c>
      <c r="E1513" t="inlineStr">
        <is>
          <t>LINE-S03</t>
        </is>
      </c>
      <c r="F1513" t="inlineStr">
        <is>
          <t>改善前</t>
        </is>
      </c>
      <c r="G1513" s="57" t="n">
        <v>45993</v>
      </c>
      <c r="H1513" t="inlineStr">
        <is>
          <t>音频模组系列</t>
        </is>
      </c>
      <c r="I1513" t="inlineStr">
        <is>
          <t>7KK25</t>
        </is>
      </c>
      <c r="J1513" t="inlineStr">
        <is>
          <t>OPERATIONAL</t>
        </is>
      </c>
      <c r="K1513" t="inlineStr">
        <is>
          <t>Planned - Not included in OEE</t>
        </is>
      </c>
      <c r="L1513" t="inlineStr">
        <is>
          <t>-</t>
        </is>
      </c>
      <c r="M1513" t="inlineStr">
        <is>
          <t>未标注工位</t>
        </is>
      </c>
      <c r="N1513" t="inlineStr">
        <is>
          <t>NO PRODUCTION SCHEDULE</t>
        </is>
      </c>
      <c r="O1513" s="59" t="n">
        <v>45993.84375</v>
      </c>
      <c r="P1513" s="59" t="n">
        <v>45993.88194444445</v>
      </c>
      <c r="Q1513" s="60" t="n">
        <v>55</v>
      </c>
      <c r="R1513" s="60" t="n">
        <v>1</v>
      </c>
      <c r="S1513" t="inlineStr">
        <is>
          <t>团队模拟数据（基于公开单线数据派生）</t>
        </is>
      </c>
      <c r="T1513" t="inlineStr">
        <is>
          <t>SIM-v2.2-20260807-20260804</t>
        </is>
      </c>
      <c r="U1513" t="inlineStr">
        <is>
          <t>https://zenodo.org/records/17855209</t>
        </is>
      </c>
      <c r="V1513" t="inlineStr">
        <is>
          <t>LINE-S03-PRE-20251202</t>
        </is>
      </c>
      <c r="W1513" t="inlineStr">
        <is>
          <t>已关联</t>
        </is>
      </c>
      <c r="X1513" t="inlineStr">
        <is>
          <t>按班次口径判断</t>
        </is>
      </c>
      <c r="Z1513" t="inlineStr">
        <is>
          <t>否</t>
        </is>
      </c>
    </row>
    <row r="1514">
      <c r="A1514" t="inlineStr">
        <is>
          <t>SIM-STOP-01513</t>
        </is>
      </c>
      <c r="B1514" t="inlineStr">
        <is>
          <t>STOP-PRE-00505</t>
        </is>
      </c>
      <c r="C1514" t="inlineStr">
        <is>
          <t>LINE-S01-PRE-20251203</t>
        </is>
      </c>
      <c r="D1514" t="inlineStr">
        <is>
          <t>SHIFT-PRE-20251203</t>
        </is>
      </c>
      <c r="E1514" t="inlineStr">
        <is>
          <t>LINE-S01</t>
        </is>
      </c>
      <c r="F1514" t="inlineStr">
        <is>
          <t>改善前</t>
        </is>
      </c>
      <c r="G1514" s="57" t="n">
        <v>45994</v>
      </c>
      <c r="H1514" t="inlineStr">
        <is>
          <t>智能终端系列</t>
        </is>
      </c>
      <c r="I1514" t="inlineStr">
        <is>
          <t>KK250</t>
        </is>
      </c>
      <c r="J1514" t="inlineStr">
        <is>
          <t>SETUPS-CHANGEOVERS</t>
        </is>
      </c>
      <c r="K1514" t="inlineStr">
        <is>
          <t>Planned - Included in OEE</t>
        </is>
      </c>
      <c r="L1514" t="inlineStr">
        <is>
          <t>EXTRUDER PRESS</t>
        </is>
      </c>
      <c r="M1514" t="inlineStr">
        <is>
          <t>主加工工位</t>
        </is>
      </c>
      <c r="N1514" t="inlineStr">
        <is>
          <t>MATERIAL CHANGEOVER</t>
        </is>
      </c>
      <c r="O1514" s="59" t="n">
        <v>45994.53125</v>
      </c>
      <c r="P1514" s="59" t="n">
        <v>45994.53888888889</v>
      </c>
      <c r="Q1514" s="60" t="n">
        <v>11</v>
      </c>
      <c r="R1514" s="60" t="n">
        <v>0.9817</v>
      </c>
      <c r="S1514" t="inlineStr">
        <is>
          <t>团队模拟数据（基于公开单线数据派生）</t>
        </is>
      </c>
      <c r="T1514" t="inlineStr">
        <is>
          <t>SIM-v2.2-20260807-20260804</t>
        </is>
      </c>
      <c r="U1514" t="inlineStr">
        <is>
          <t>https://zenodo.org/records/17855209</t>
        </is>
      </c>
      <c r="V1514" t="inlineStr">
        <is>
          <t>LINE-S01-PRE-20251203</t>
        </is>
      </c>
      <c r="W1514" t="inlineStr">
        <is>
          <t>已关联</t>
        </is>
      </c>
      <c r="X1514" t="inlineStr">
        <is>
          <t>按班次口径判断</t>
        </is>
      </c>
      <c r="Z1514" t="inlineStr">
        <is>
          <t>是</t>
        </is>
      </c>
      <c r="AA1514">
        <f>IFERROR(VLOOKUP(N1514,'18_换产标准_模拟'!$B$2:$F$4,3,FALSE),"")</f>
        <v/>
      </c>
      <c r="AB1514">
        <f>IFERROR(MAX(Q1514-AA1514,0),"")</f>
        <v/>
      </c>
      <c r="AC1514">
        <f>IFERROR(IF(AB1514=0,"达标",IF(AB1514&lt;=VLOOKUP(N1514,'18_换产标准_模拟'!$B$2:$F$4,4,FALSE)-VLOOKUP(N1514,'18_换产标准_模拟'!$B$2:$F$4,3,FALSE),"轻微超时",IF(AB1514&lt;=VLOOKUP(N1514,'18_换产标准_模拟'!$B$2:$F$4,5,FALSE)-VLOOKUP(N1514,'18_换产标准_模拟'!$B$2:$F$4,3,FALSE),"超时","严重超时"))),"")</f>
        <v/>
      </c>
      <c r="AD1514">
        <f>IFERROR(INDEX('18_换产标准_模拟'!$A$2:$A$4,MATCH(N1514,'18_换产标准_模拟'!$B$2:$B$4,0)),"")</f>
        <v/>
      </c>
      <c r="AE1514" t="inlineStr">
        <is>
          <t>团队模拟数据</t>
        </is>
      </c>
    </row>
    <row r="1515">
      <c r="A1515" t="inlineStr">
        <is>
          <t>SIM-STOP-01514</t>
        </is>
      </c>
      <c r="B1515" t="inlineStr">
        <is>
          <t>STOP-PRE-00505</t>
        </is>
      </c>
      <c r="C1515" t="inlineStr">
        <is>
          <t>LINE-S02-PRE-20251203</t>
        </is>
      </c>
      <c r="D1515" t="inlineStr">
        <is>
          <t>SHIFT-PRE-20251203</t>
        </is>
      </c>
      <c r="E1515" t="inlineStr">
        <is>
          <t>LINE-S02</t>
        </is>
      </c>
      <c r="F1515" t="inlineStr">
        <is>
          <t>改善前</t>
        </is>
      </c>
      <c r="G1515" s="57" t="n">
        <v>45994</v>
      </c>
      <c r="H1515" t="inlineStr">
        <is>
          <t>视觉设备系列</t>
        </is>
      </c>
      <c r="I1515" t="inlineStr">
        <is>
          <t>KK250</t>
        </is>
      </c>
      <c r="J1515" t="inlineStr">
        <is>
          <t>SETUPS-CHANGEOVERS</t>
        </is>
      </c>
      <c r="K1515" t="inlineStr">
        <is>
          <t>Planned - Included in OEE</t>
        </is>
      </c>
      <c r="L1515" t="inlineStr">
        <is>
          <t>EXTRUDER PRESS</t>
        </is>
      </c>
      <c r="M1515" t="inlineStr">
        <is>
          <t>主加工工位</t>
        </is>
      </c>
      <c r="N1515" t="inlineStr">
        <is>
          <t>MATERIAL CHANGEOVER</t>
        </is>
      </c>
      <c r="O1515" s="59" t="n">
        <v>45994.54513888889</v>
      </c>
      <c r="P1515" s="59" t="n">
        <v>45994.55291666667</v>
      </c>
      <c r="Q1515" s="60" t="n">
        <v>11.2</v>
      </c>
      <c r="R1515" s="60" t="n">
        <v>0.9973</v>
      </c>
      <c r="S1515" t="inlineStr">
        <is>
          <t>团队模拟数据（基于公开单线数据派生）</t>
        </is>
      </c>
      <c r="T1515" t="inlineStr">
        <is>
          <t>SIM-v2.2-20260807-20260804</t>
        </is>
      </c>
      <c r="U1515" t="inlineStr">
        <is>
          <t>https://zenodo.org/records/17855209</t>
        </is>
      </c>
      <c r="V1515" t="inlineStr">
        <is>
          <t>LINE-S02-PRE-20251203</t>
        </is>
      </c>
      <c r="W1515" t="inlineStr">
        <is>
          <t>已关联</t>
        </is>
      </c>
      <c r="X1515" t="inlineStr">
        <is>
          <t>按班次口径判断</t>
        </is>
      </c>
      <c r="Z1515" t="inlineStr">
        <is>
          <t>是</t>
        </is>
      </c>
      <c r="AA1515">
        <f>IFERROR(VLOOKUP(N1515,'18_换产标准_模拟'!$B$2:$F$4,3,FALSE),"")</f>
        <v/>
      </c>
      <c r="AB1515">
        <f>IFERROR(MAX(Q1515-AA1515,0),"")</f>
        <v/>
      </c>
      <c r="AC1515">
        <f>IFERROR(IF(AB1515=0,"达标",IF(AB1515&lt;=VLOOKUP(N1515,'18_换产标准_模拟'!$B$2:$F$4,4,FALSE)-VLOOKUP(N1515,'18_换产标准_模拟'!$B$2:$F$4,3,FALSE),"轻微超时",IF(AB1515&lt;=VLOOKUP(N1515,'18_换产标准_模拟'!$B$2:$F$4,5,FALSE)-VLOOKUP(N1515,'18_换产标准_模拟'!$B$2:$F$4,3,FALSE),"超时","严重超时"))),"")</f>
        <v/>
      </c>
      <c r="AD1515">
        <f>IFERROR(INDEX('18_换产标准_模拟'!$A$2:$A$4,MATCH(N1515,'18_换产标准_模拟'!$B$2:$B$4,0)),"")</f>
        <v/>
      </c>
      <c r="AE1515" t="inlineStr">
        <is>
          <t>团队模拟数据</t>
        </is>
      </c>
    </row>
    <row r="1516">
      <c r="A1516" t="inlineStr">
        <is>
          <t>SIM-STOP-01515</t>
        </is>
      </c>
      <c r="B1516" t="inlineStr">
        <is>
          <t>STOP-PRE-00505</t>
        </is>
      </c>
      <c r="C1516" t="inlineStr">
        <is>
          <t>LINE-S03-PRE-20251203</t>
        </is>
      </c>
      <c r="D1516" t="inlineStr">
        <is>
          <t>SHIFT-PRE-20251203</t>
        </is>
      </c>
      <c r="E1516" t="inlineStr">
        <is>
          <t>LINE-S03</t>
        </is>
      </c>
      <c r="F1516" t="inlineStr">
        <is>
          <t>改善前</t>
        </is>
      </c>
      <c r="G1516" s="57" t="n">
        <v>45994</v>
      </c>
      <c r="H1516" t="inlineStr">
        <is>
          <t>音频模组系列</t>
        </is>
      </c>
      <c r="I1516" t="inlineStr">
        <is>
          <t>KK250</t>
        </is>
      </c>
      <c r="J1516" t="inlineStr">
        <is>
          <t>SETUPS-CHANGEOVERS</t>
        </is>
      </c>
      <c r="K1516" t="inlineStr">
        <is>
          <t>Planned - Included in OEE</t>
        </is>
      </c>
      <c r="L1516" t="inlineStr">
        <is>
          <t>EXTRUDER PRESS</t>
        </is>
      </c>
      <c r="M1516" t="inlineStr">
        <is>
          <t>主加工工位</t>
        </is>
      </c>
      <c r="N1516" t="inlineStr">
        <is>
          <t>MATERIAL CHANGEOVER</t>
        </is>
      </c>
      <c r="O1516" s="59" t="n">
        <v>45994.55902777778</v>
      </c>
      <c r="P1516" s="59" t="n">
        <v>45994.56708333334</v>
      </c>
      <c r="Q1516" s="60" t="n">
        <v>11.6</v>
      </c>
      <c r="R1516" s="60" t="n">
        <v>1.0389</v>
      </c>
      <c r="S1516" t="inlineStr">
        <is>
          <t>团队模拟数据（基于公开单线数据派生）</t>
        </is>
      </c>
      <c r="T1516" t="inlineStr">
        <is>
          <t>SIM-v2.2-20260807-20260804</t>
        </is>
      </c>
      <c r="U1516" t="inlineStr">
        <is>
          <t>https://zenodo.org/records/17855209</t>
        </is>
      </c>
      <c r="V1516" t="inlineStr">
        <is>
          <t>LINE-S03-PRE-20251203</t>
        </is>
      </c>
      <c r="W1516" t="inlineStr">
        <is>
          <t>已关联</t>
        </is>
      </c>
      <c r="X1516" t="inlineStr">
        <is>
          <t>按班次口径判断</t>
        </is>
      </c>
      <c r="Z1516" t="inlineStr">
        <is>
          <t>是</t>
        </is>
      </c>
      <c r="AA1516">
        <f>IFERROR(VLOOKUP(N1516,'18_换产标准_模拟'!$B$2:$F$4,3,FALSE),"")</f>
        <v/>
      </c>
      <c r="AB1516">
        <f>IFERROR(MAX(Q1516-AA1516,0),"")</f>
        <v/>
      </c>
      <c r="AC1516">
        <f>IFERROR(IF(AB1516=0,"达标",IF(AB1516&lt;=VLOOKUP(N1516,'18_换产标准_模拟'!$B$2:$F$4,4,FALSE)-VLOOKUP(N1516,'18_换产标准_模拟'!$B$2:$F$4,3,FALSE),"轻微超时",IF(AB1516&lt;=VLOOKUP(N1516,'18_换产标准_模拟'!$B$2:$F$4,5,FALSE)-VLOOKUP(N1516,'18_换产标准_模拟'!$B$2:$F$4,3,FALSE),"超时","严重超时"))),"")</f>
        <v/>
      </c>
      <c r="AD1516">
        <f>IFERROR(INDEX('18_换产标准_模拟'!$A$2:$A$4,MATCH(N1516,'18_换产标准_模拟'!$B$2:$B$4,0)),"")</f>
        <v/>
      </c>
      <c r="AE1516" t="inlineStr">
        <is>
          <t>团队模拟数据</t>
        </is>
      </c>
    </row>
    <row r="1517">
      <c r="A1517" t="inlineStr">
        <is>
          <t>SIM-STOP-01516</t>
        </is>
      </c>
      <c r="B1517" t="inlineStr">
        <is>
          <t>STOP-PRE-00506</t>
        </is>
      </c>
      <c r="C1517" t="inlineStr">
        <is>
          <t>LINE-S01-PRE-20251203</t>
        </is>
      </c>
      <c r="D1517" t="inlineStr">
        <is>
          <t>SHIFT-PRE-20251203</t>
        </is>
      </c>
      <c r="E1517" t="inlineStr">
        <is>
          <t>LINE-S01</t>
        </is>
      </c>
      <c r="F1517" t="inlineStr">
        <is>
          <t>改善前</t>
        </is>
      </c>
      <c r="G1517" s="57" t="n">
        <v>45994</v>
      </c>
      <c r="H1517" t="inlineStr">
        <is>
          <t>智能终端系列</t>
        </is>
      </c>
      <c r="I1517" t="inlineStr">
        <is>
          <t>KK250</t>
        </is>
      </c>
      <c r="J1517" t="inlineStr">
        <is>
          <t>FAILURE</t>
        </is>
      </c>
      <c r="K1517" t="inlineStr">
        <is>
          <t>Unplanned</t>
        </is>
      </c>
      <c r="L1517" t="inlineStr">
        <is>
          <t>CUTTER</t>
        </is>
      </c>
      <c r="M1517" t="inlineStr">
        <is>
          <t>切割/分板工位</t>
        </is>
      </c>
      <c r="N1517" t="inlineStr">
        <is>
          <t>MECHANICAL FAILURE</t>
        </is>
      </c>
      <c r="O1517" s="59" t="n">
        <v>45994.54513888889</v>
      </c>
      <c r="P1517" s="59" t="n">
        <v>45994.54701388889</v>
      </c>
      <c r="Q1517" s="60" t="n">
        <v>2.7</v>
      </c>
      <c r="R1517" s="60" t="n">
        <v>0.8428</v>
      </c>
      <c r="S1517" t="inlineStr">
        <is>
          <t>团队模拟数据（基于公开单线数据派生）</t>
        </is>
      </c>
      <c r="T1517" t="inlineStr">
        <is>
          <t>SIM-v2.2-20260807-20260804</t>
        </is>
      </c>
      <c r="U1517" t="inlineStr">
        <is>
          <t>https://zenodo.org/records/17855209</t>
        </is>
      </c>
      <c r="V1517" t="inlineStr">
        <is>
          <t>LINE-S01-PRE-20251203</t>
        </is>
      </c>
      <c r="W1517" t="inlineStr">
        <is>
          <t>已关联</t>
        </is>
      </c>
      <c r="X1517" t="inlineStr">
        <is>
          <t>按班次口径判断</t>
        </is>
      </c>
      <c r="Z1517" t="inlineStr">
        <is>
          <t>否</t>
        </is>
      </c>
    </row>
    <row r="1518">
      <c r="A1518" t="inlineStr">
        <is>
          <t>SIM-STOP-01517</t>
        </is>
      </c>
      <c r="B1518" t="inlineStr">
        <is>
          <t>STOP-PRE-00506</t>
        </is>
      </c>
      <c r="C1518" t="inlineStr">
        <is>
          <t>LINE-S02-PRE-20251203</t>
        </is>
      </c>
      <c r="D1518" t="inlineStr">
        <is>
          <t>SHIFT-PRE-20251203</t>
        </is>
      </c>
      <c r="E1518" t="inlineStr">
        <is>
          <t>LINE-S02</t>
        </is>
      </c>
      <c r="F1518" t="inlineStr">
        <is>
          <t>改善前</t>
        </is>
      </c>
      <c r="G1518" s="57" t="n">
        <v>45994</v>
      </c>
      <c r="H1518" t="inlineStr">
        <is>
          <t>视觉设备系列</t>
        </is>
      </c>
      <c r="I1518" t="inlineStr">
        <is>
          <t>KK250</t>
        </is>
      </c>
      <c r="J1518" t="inlineStr">
        <is>
          <t>FAILURE</t>
        </is>
      </c>
      <c r="K1518" t="inlineStr">
        <is>
          <t>Unplanned</t>
        </is>
      </c>
      <c r="L1518" t="inlineStr">
        <is>
          <t>CUTTER</t>
        </is>
      </c>
      <c r="M1518" t="inlineStr">
        <is>
          <t>切割/分板工位</t>
        </is>
      </c>
      <c r="N1518" t="inlineStr">
        <is>
          <t>MECHANICAL FAILURE</t>
        </is>
      </c>
      <c r="O1518" s="59" t="n">
        <v>45994.55902777778</v>
      </c>
      <c r="P1518" s="59" t="n">
        <v>45994.56284722222</v>
      </c>
      <c r="Q1518" s="60" t="n">
        <v>5.5</v>
      </c>
      <c r="R1518" s="60" t="n">
        <v>1.7156</v>
      </c>
      <c r="S1518" t="inlineStr">
        <is>
          <t>团队模拟数据（基于公开单线数据派生）</t>
        </is>
      </c>
      <c r="T1518" t="inlineStr">
        <is>
          <t>SIM-v2.2-20260807-20260804</t>
        </is>
      </c>
      <c r="U1518" t="inlineStr">
        <is>
          <t>https://zenodo.org/records/17855209</t>
        </is>
      </c>
      <c r="V1518" t="inlineStr">
        <is>
          <t>LINE-S02-PRE-20251203</t>
        </is>
      </c>
      <c r="W1518" t="inlineStr">
        <is>
          <t>已关联</t>
        </is>
      </c>
      <c r="X1518" t="inlineStr">
        <is>
          <t>按班次口径判断</t>
        </is>
      </c>
      <c r="Z1518" t="inlineStr">
        <is>
          <t>否</t>
        </is>
      </c>
    </row>
    <row r="1519">
      <c r="A1519" t="inlineStr">
        <is>
          <t>SIM-STOP-01518</t>
        </is>
      </c>
      <c r="B1519" t="inlineStr">
        <is>
          <t>STOP-PRE-00506</t>
        </is>
      </c>
      <c r="C1519" t="inlineStr">
        <is>
          <t>LINE-S03-PRE-20251203</t>
        </is>
      </c>
      <c r="D1519" t="inlineStr">
        <is>
          <t>SHIFT-PRE-20251203</t>
        </is>
      </c>
      <c r="E1519" t="inlineStr">
        <is>
          <t>LINE-S03</t>
        </is>
      </c>
      <c r="F1519" t="inlineStr">
        <is>
          <t>改善前</t>
        </is>
      </c>
      <c r="G1519" s="57" t="n">
        <v>45994</v>
      </c>
      <c r="H1519" t="inlineStr">
        <is>
          <t>音频模组系列</t>
        </is>
      </c>
      <c r="I1519" t="inlineStr">
        <is>
          <t>KK250</t>
        </is>
      </c>
      <c r="J1519" t="inlineStr">
        <is>
          <t>FAILURE</t>
        </is>
      </c>
      <c r="K1519" t="inlineStr">
        <is>
          <t>Unplanned</t>
        </is>
      </c>
      <c r="L1519" t="inlineStr">
        <is>
          <t>CUTTER</t>
        </is>
      </c>
      <c r="M1519" t="inlineStr">
        <is>
          <t>切割/分板工位</t>
        </is>
      </c>
      <c r="N1519" t="inlineStr">
        <is>
          <t>MECHANICAL FAILURE</t>
        </is>
      </c>
      <c r="O1519" s="59" t="n">
        <v>45994.57291666666</v>
      </c>
      <c r="P1519" s="59" t="n">
        <v>45994.575</v>
      </c>
      <c r="Q1519" s="60" t="n">
        <v>3</v>
      </c>
      <c r="R1519" s="60" t="n">
        <v>0.9528</v>
      </c>
      <c r="S1519" t="inlineStr">
        <is>
          <t>团队模拟数据（基于公开单线数据派生）</t>
        </is>
      </c>
      <c r="T1519" t="inlineStr">
        <is>
          <t>SIM-v2.2-20260807-20260804</t>
        </is>
      </c>
      <c r="U1519" t="inlineStr">
        <is>
          <t>https://zenodo.org/records/17855209</t>
        </is>
      </c>
      <c r="V1519" t="inlineStr">
        <is>
          <t>LINE-S03-PRE-20251203</t>
        </is>
      </c>
      <c r="W1519" t="inlineStr">
        <is>
          <t>已关联</t>
        </is>
      </c>
      <c r="X1519" t="inlineStr">
        <is>
          <t>按班次口径判断</t>
        </is>
      </c>
      <c r="Z1519" t="inlineStr">
        <is>
          <t>否</t>
        </is>
      </c>
    </row>
    <row r="1520">
      <c r="A1520" t="inlineStr">
        <is>
          <t>SIM-STOP-01519</t>
        </is>
      </c>
      <c r="B1520" t="inlineStr">
        <is>
          <t>STOP-PRE-00507</t>
        </is>
      </c>
      <c r="C1520" t="inlineStr">
        <is>
          <t>LINE-S01-PRE-20251203</t>
        </is>
      </c>
      <c r="D1520" t="inlineStr">
        <is>
          <t>SHIFT-PRE-20251203</t>
        </is>
      </c>
      <c r="E1520" t="inlineStr">
        <is>
          <t>LINE-S01</t>
        </is>
      </c>
      <c r="F1520" t="inlineStr">
        <is>
          <t>改善前</t>
        </is>
      </c>
      <c r="G1520" s="57" t="n">
        <v>45994</v>
      </c>
      <c r="H1520" t="inlineStr">
        <is>
          <t>智能终端系列</t>
        </is>
      </c>
      <c r="I1520" t="inlineStr">
        <is>
          <t>KK250</t>
        </is>
      </c>
      <c r="J1520" t="inlineStr">
        <is>
          <t>MATERIALS</t>
        </is>
      </c>
      <c r="K1520" t="inlineStr">
        <is>
          <t>Unplanned</t>
        </is>
      </c>
      <c r="L1520" t="inlineStr">
        <is>
          <t>HACKING STATION</t>
        </is>
      </c>
      <c r="M1520" t="inlineStr">
        <is>
          <t>上下料工位</t>
        </is>
      </c>
      <c r="N1520" t="inlineStr">
        <is>
          <t>MANUAL BRICK HANDLING</t>
        </is>
      </c>
      <c r="O1520" s="59" t="n">
        <v>45994.63541666666</v>
      </c>
      <c r="P1520" s="59" t="n">
        <v>45994.63826388889</v>
      </c>
      <c r="Q1520" s="60" t="n">
        <v>4.1</v>
      </c>
      <c r="R1520" s="60" t="n">
        <v>0.8771</v>
      </c>
      <c r="S1520" t="inlineStr">
        <is>
          <t>团队模拟数据（基于公开单线数据派生）</t>
        </is>
      </c>
      <c r="T1520" t="inlineStr">
        <is>
          <t>SIM-v2.2-20260807-20260804</t>
        </is>
      </c>
      <c r="U1520" t="inlineStr">
        <is>
          <t>https://zenodo.org/records/17855209</t>
        </is>
      </c>
      <c r="V1520" t="inlineStr">
        <is>
          <t>LINE-S01-PRE-20251203</t>
        </is>
      </c>
      <c r="W1520" t="inlineStr">
        <is>
          <t>已关联</t>
        </is>
      </c>
      <c r="X1520" t="inlineStr">
        <is>
          <t>按班次口径判断</t>
        </is>
      </c>
      <c r="Z1520" t="inlineStr">
        <is>
          <t>否</t>
        </is>
      </c>
    </row>
    <row r="1521">
      <c r="A1521" t="inlineStr">
        <is>
          <t>SIM-STOP-01520</t>
        </is>
      </c>
      <c r="B1521" t="inlineStr">
        <is>
          <t>STOP-PRE-00507</t>
        </is>
      </c>
      <c r="C1521" t="inlineStr">
        <is>
          <t>LINE-S02-PRE-20251203</t>
        </is>
      </c>
      <c r="D1521" t="inlineStr">
        <is>
          <t>SHIFT-PRE-20251203</t>
        </is>
      </c>
      <c r="E1521" t="inlineStr">
        <is>
          <t>LINE-S02</t>
        </is>
      </c>
      <c r="F1521" t="inlineStr">
        <is>
          <t>改善前</t>
        </is>
      </c>
      <c r="G1521" s="57" t="n">
        <v>45994</v>
      </c>
      <c r="H1521" t="inlineStr">
        <is>
          <t>视觉设备系列</t>
        </is>
      </c>
      <c r="I1521" t="inlineStr">
        <is>
          <t>KK250</t>
        </is>
      </c>
      <c r="J1521" t="inlineStr">
        <is>
          <t>MATERIALS</t>
        </is>
      </c>
      <c r="K1521" t="inlineStr">
        <is>
          <t>Unplanned</t>
        </is>
      </c>
      <c r="L1521" t="inlineStr">
        <is>
          <t>HACKING STATION</t>
        </is>
      </c>
      <c r="M1521" t="inlineStr">
        <is>
          <t>上下料工位</t>
        </is>
      </c>
      <c r="N1521" t="inlineStr">
        <is>
          <t>MANUAL BRICK HANDLING</t>
        </is>
      </c>
      <c r="O1521" s="59" t="n">
        <v>45994.64930555555</v>
      </c>
      <c r="P1521" s="59" t="n">
        <v>45994.65347222222</v>
      </c>
      <c r="Q1521" s="60" t="n">
        <v>6</v>
      </c>
      <c r="R1521" s="60" t="n">
        <v>1.2825</v>
      </c>
      <c r="S1521" t="inlineStr">
        <is>
          <t>团队模拟数据（基于公开单线数据派生）</t>
        </is>
      </c>
      <c r="T1521" t="inlineStr">
        <is>
          <t>SIM-v2.2-20260807-20260804</t>
        </is>
      </c>
      <c r="U1521" t="inlineStr">
        <is>
          <t>https://zenodo.org/records/17855209</t>
        </is>
      </c>
      <c r="V1521" t="inlineStr">
        <is>
          <t>LINE-S02-PRE-20251203</t>
        </is>
      </c>
      <c r="W1521" t="inlineStr">
        <is>
          <t>已关联</t>
        </is>
      </c>
      <c r="X1521" t="inlineStr">
        <is>
          <t>按班次口径判断</t>
        </is>
      </c>
      <c r="Z1521" t="inlineStr">
        <is>
          <t>否</t>
        </is>
      </c>
    </row>
    <row r="1522">
      <c r="A1522" t="inlineStr">
        <is>
          <t>SIM-STOP-01521</t>
        </is>
      </c>
      <c r="B1522" t="inlineStr">
        <is>
          <t>STOP-PRE-00507</t>
        </is>
      </c>
      <c r="C1522" t="inlineStr">
        <is>
          <t>LINE-S03-PRE-20251203</t>
        </is>
      </c>
      <c r="D1522" t="inlineStr">
        <is>
          <t>SHIFT-PRE-20251203</t>
        </is>
      </c>
      <c r="E1522" t="inlineStr">
        <is>
          <t>LINE-S03</t>
        </is>
      </c>
      <c r="F1522" t="inlineStr">
        <is>
          <t>改善前</t>
        </is>
      </c>
      <c r="G1522" s="57" t="n">
        <v>45994</v>
      </c>
      <c r="H1522" t="inlineStr">
        <is>
          <t>音频模组系列</t>
        </is>
      </c>
      <c r="I1522" t="inlineStr">
        <is>
          <t>KK250</t>
        </is>
      </c>
      <c r="J1522" t="inlineStr">
        <is>
          <t>MATERIALS</t>
        </is>
      </c>
      <c r="K1522" t="inlineStr">
        <is>
          <t>Unplanned</t>
        </is>
      </c>
      <c r="L1522" t="inlineStr">
        <is>
          <t>HACKING STATION</t>
        </is>
      </c>
      <c r="M1522" t="inlineStr">
        <is>
          <t>上下料工位</t>
        </is>
      </c>
      <c r="N1522" t="inlineStr">
        <is>
          <t>MANUAL BRICK HANDLING</t>
        </is>
      </c>
      <c r="O1522" s="59" t="n">
        <v>45994.66319444445</v>
      </c>
      <c r="P1522" s="59" t="n">
        <v>45994.666875</v>
      </c>
      <c r="Q1522" s="60" t="n">
        <v>5.3</v>
      </c>
      <c r="R1522" s="60" t="n">
        <v>1.1296</v>
      </c>
      <c r="S1522" t="inlineStr">
        <is>
          <t>团队模拟数据（基于公开单线数据派生）</t>
        </is>
      </c>
      <c r="T1522" t="inlineStr">
        <is>
          <t>SIM-v2.2-20260807-20260804</t>
        </is>
      </c>
      <c r="U1522" t="inlineStr">
        <is>
          <t>https://zenodo.org/records/17855209</t>
        </is>
      </c>
      <c r="V1522" t="inlineStr">
        <is>
          <t>LINE-S03-PRE-20251203</t>
        </is>
      </c>
      <c r="W1522" t="inlineStr">
        <is>
          <t>已关联</t>
        </is>
      </c>
      <c r="X1522" t="inlineStr">
        <is>
          <t>按班次口径判断</t>
        </is>
      </c>
      <c r="Z1522" t="inlineStr">
        <is>
          <t>否</t>
        </is>
      </c>
    </row>
    <row r="1523">
      <c r="A1523" t="inlineStr">
        <is>
          <t>SIM-STOP-01522</t>
        </is>
      </c>
      <c r="B1523" t="inlineStr">
        <is>
          <t>STOP-PRE-00508</t>
        </is>
      </c>
      <c r="C1523" t="inlineStr">
        <is>
          <t>LINE-S01-PRE-20251203</t>
        </is>
      </c>
      <c r="D1523" t="inlineStr">
        <is>
          <t>SHIFT-PRE-20251203</t>
        </is>
      </c>
      <c r="E1523" t="inlineStr">
        <is>
          <t>LINE-S01</t>
        </is>
      </c>
      <c r="F1523" t="inlineStr">
        <is>
          <t>改善前</t>
        </is>
      </c>
      <c r="G1523" s="57" t="n">
        <v>45994</v>
      </c>
      <c r="H1523" t="inlineStr">
        <is>
          <t>智能终端系列</t>
        </is>
      </c>
      <c r="I1523" t="inlineStr">
        <is>
          <t>7KK25</t>
        </is>
      </c>
      <c r="J1523" t="inlineStr">
        <is>
          <t>SETUPS-CHANGEOVERS</t>
        </is>
      </c>
      <c r="K1523" t="inlineStr">
        <is>
          <t>Planned - Included in OEE</t>
        </is>
      </c>
      <c r="L1523" t="inlineStr">
        <is>
          <t>EXTRUDER PRESS</t>
        </is>
      </c>
      <c r="M1523" t="inlineStr">
        <is>
          <t>主加工工位</t>
        </is>
      </c>
      <c r="N1523" t="inlineStr">
        <is>
          <t>MATERIAL CHANGEOVER</t>
        </is>
      </c>
      <c r="O1523" s="59" t="n">
        <v>45994.67777777778</v>
      </c>
      <c r="P1523" s="59" t="n">
        <v>45994.68777777778</v>
      </c>
      <c r="Q1523" s="60" t="n">
        <v>14.4</v>
      </c>
      <c r="R1523" s="60" t="n">
        <v>0.9923999999999999</v>
      </c>
      <c r="S1523" t="inlineStr">
        <is>
          <t>团队模拟数据（基于公开单线数据派生）</t>
        </is>
      </c>
      <c r="T1523" t="inlineStr">
        <is>
          <t>SIM-v2.2-20260807-20260804</t>
        </is>
      </c>
      <c r="U1523" t="inlineStr">
        <is>
          <t>https://zenodo.org/records/17855209</t>
        </is>
      </c>
      <c r="V1523" t="inlineStr">
        <is>
          <t>LINE-S01-PRE-20251203</t>
        </is>
      </c>
      <c r="W1523" t="inlineStr">
        <is>
          <t>已关联</t>
        </is>
      </c>
      <c r="X1523" t="inlineStr">
        <is>
          <t>按班次口径判断</t>
        </is>
      </c>
      <c r="Z1523" t="inlineStr">
        <is>
          <t>是</t>
        </is>
      </c>
      <c r="AA1523">
        <f>IFERROR(VLOOKUP(N1523,'18_换产标准_模拟'!$B$2:$F$4,3,FALSE),"")</f>
        <v/>
      </c>
      <c r="AB1523">
        <f>IFERROR(MAX(Q1523-AA1523,0),"")</f>
        <v/>
      </c>
      <c r="AC1523">
        <f>IFERROR(IF(AB1523=0,"达标",IF(AB1523&lt;=VLOOKUP(N1523,'18_换产标准_模拟'!$B$2:$F$4,4,FALSE)-VLOOKUP(N1523,'18_换产标准_模拟'!$B$2:$F$4,3,FALSE),"轻微超时",IF(AB1523&lt;=VLOOKUP(N1523,'18_换产标准_模拟'!$B$2:$F$4,5,FALSE)-VLOOKUP(N1523,'18_换产标准_模拟'!$B$2:$F$4,3,FALSE),"超时","严重超时"))),"")</f>
        <v/>
      </c>
      <c r="AD1523">
        <f>IFERROR(INDEX('18_换产标准_模拟'!$A$2:$A$4,MATCH(N1523,'18_换产标准_模拟'!$B$2:$B$4,0)),"")</f>
        <v/>
      </c>
      <c r="AE1523" t="inlineStr">
        <is>
          <t>团队模拟数据</t>
        </is>
      </c>
    </row>
    <row r="1524">
      <c r="A1524" t="inlineStr">
        <is>
          <t>SIM-STOP-01523</t>
        </is>
      </c>
      <c r="B1524" t="inlineStr">
        <is>
          <t>STOP-PRE-00508</t>
        </is>
      </c>
      <c r="C1524" t="inlineStr">
        <is>
          <t>LINE-S02-PRE-20251203</t>
        </is>
      </c>
      <c r="D1524" t="inlineStr">
        <is>
          <t>SHIFT-PRE-20251203</t>
        </is>
      </c>
      <c r="E1524" t="inlineStr">
        <is>
          <t>LINE-S02</t>
        </is>
      </c>
      <c r="F1524" t="inlineStr">
        <is>
          <t>改善前</t>
        </is>
      </c>
      <c r="G1524" s="57" t="n">
        <v>45994</v>
      </c>
      <c r="H1524" t="inlineStr">
        <is>
          <t>视觉设备系列</t>
        </is>
      </c>
      <c r="I1524" t="inlineStr">
        <is>
          <t>7KK25</t>
        </is>
      </c>
      <c r="J1524" t="inlineStr">
        <is>
          <t>SETUPS-CHANGEOVERS</t>
        </is>
      </c>
      <c r="K1524" t="inlineStr">
        <is>
          <t>Planned - Included in OEE</t>
        </is>
      </c>
      <c r="L1524" t="inlineStr">
        <is>
          <t>EXTRUDER PRESS</t>
        </is>
      </c>
      <c r="M1524" t="inlineStr">
        <is>
          <t>主加工工位</t>
        </is>
      </c>
      <c r="N1524" t="inlineStr">
        <is>
          <t>MATERIAL CHANGEOVER</t>
        </is>
      </c>
      <c r="O1524" s="59" t="n">
        <v>45994.69166666667</v>
      </c>
      <c r="P1524" s="59" t="n">
        <v>45994.70180555555</v>
      </c>
      <c r="Q1524" s="60" t="n">
        <v>14.6</v>
      </c>
      <c r="R1524" s="60" t="n">
        <v>1.0087</v>
      </c>
      <c r="S1524" t="inlineStr">
        <is>
          <t>团队模拟数据（基于公开单线数据派生）</t>
        </is>
      </c>
      <c r="T1524" t="inlineStr">
        <is>
          <t>SIM-v2.2-20260807-20260804</t>
        </is>
      </c>
      <c r="U1524" t="inlineStr">
        <is>
          <t>https://zenodo.org/records/17855209</t>
        </is>
      </c>
      <c r="V1524" t="inlineStr">
        <is>
          <t>LINE-S02-PRE-20251203</t>
        </is>
      </c>
      <c r="W1524" t="inlineStr">
        <is>
          <t>已关联</t>
        </is>
      </c>
      <c r="X1524" t="inlineStr">
        <is>
          <t>按班次口径判断</t>
        </is>
      </c>
      <c r="Z1524" t="inlineStr">
        <is>
          <t>是</t>
        </is>
      </c>
      <c r="AA1524">
        <f>IFERROR(VLOOKUP(N1524,'18_换产标准_模拟'!$B$2:$F$4,3,FALSE),"")</f>
        <v/>
      </c>
      <c r="AB1524">
        <f>IFERROR(MAX(Q1524-AA1524,0),"")</f>
        <v/>
      </c>
      <c r="AC1524">
        <f>IFERROR(IF(AB1524=0,"达标",IF(AB1524&lt;=VLOOKUP(N1524,'18_换产标准_模拟'!$B$2:$F$4,4,FALSE)-VLOOKUP(N1524,'18_换产标准_模拟'!$B$2:$F$4,3,FALSE),"轻微超时",IF(AB1524&lt;=VLOOKUP(N1524,'18_换产标准_模拟'!$B$2:$F$4,5,FALSE)-VLOOKUP(N1524,'18_换产标准_模拟'!$B$2:$F$4,3,FALSE),"超时","严重超时"))),"")</f>
        <v/>
      </c>
      <c r="AD1524">
        <f>IFERROR(INDEX('18_换产标准_模拟'!$A$2:$A$4,MATCH(N1524,'18_换产标准_模拟'!$B$2:$B$4,0)),"")</f>
        <v/>
      </c>
      <c r="AE1524" t="inlineStr">
        <is>
          <t>团队模拟数据</t>
        </is>
      </c>
    </row>
    <row r="1525">
      <c r="A1525" t="inlineStr">
        <is>
          <t>SIM-STOP-01524</t>
        </is>
      </c>
      <c r="B1525" t="inlineStr">
        <is>
          <t>STOP-PRE-00508</t>
        </is>
      </c>
      <c r="C1525" t="inlineStr">
        <is>
          <t>LINE-S03-PRE-20251203</t>
        </is>
      </c>
      <c r="D1525" t="inlineStr">
        <is>
          <t>SHIFT-PRE-20251203</t>
        </is>
      </c>
      <c r="E1525" t="inlineStr">
        <is>
          <t>LINE-S03</t>
        </is>
      </c>
      <c r="F1525" t="inlineStr">
        <is>
          <t>改善前</t>
        </is>
      </c>
      <c r="G1525" s="57" t="n">
        <v>45994</v>
      </c>
      <c r="H1525" t="inlineStr">
        <is>
          <t>音频模组系列</t>
        </is>
      </c>
      <c r="I1525" t="inlineStr">
        <is>
          <t>7KK25</t>
        </is>
      </c>
      <c r="J1525" t="inlineStr">
        <is>
          <t>SETUPS-CHANGEOVERS</t>
        </is>
      </c>
      <c r="K1525" t="inlineStr">
        <is>
          <t>Planned - Included in OEE</t>
        </is>
      </c>
      <c r="L1525" t="inlineStr">
        <is>
          <t>EXTRUDER PRESS</t>
        </is>
      </c>
      <c r="M1525" t="inlineStr">
        <is>
          <t>主加工工位</t>
        </is>
      </c>
      <c r="N1525" t="inlineStr">
        <is>
          <t>MATERIAL CHANGEOVER</t>
        </is>
      </c>
      <c r="O1525" s="59" t="n">
        <v>45994.70555555556</v>
      </c>
      <c r="P1525" s="59" t="n">
        <v>45994.71611111111</v>
      </c>
      <c r="Q1525" s="60" t="n">
        <v>15.2</v>
      </c>
      <c r="R1525" s="60" t="n">
        <v>1.05</v>
      </c>
      <c r="S1525" t="inlineStr">
        <is>
          <t>团队模拟数据（基于公开单线数据派生）</t>
        </is>
      </c>
      <c r="T1525" t="inlineStr">
        <is>
          <t>SIM-v2.2-20260807-20260804</t>
        </is>
      </c>
      <c r="U1525" t="inlineStr">
        <is>
          <t>https://zenodo.org/records/17855209</t>
        </is>
      </c>
      <c r="V1525" t="inlineStr">
        <is>
          <t>LINE-S03-PRE-20251203</t>
        </is>
      </c>
      <c r="W1525" t="inlineStr">
        <is>
          <t>已关联</t>
        </is>
      </c>
      <c r="X1525" t="inlineStr">
        <is>
          <t>按班次口径判断</t>
        </is>
      </c>
      <c r="Z1525" t="inlineStr">
        <is>
          <t>是</t>
        </is>
      </c>
      <c r="AA1525">
        <f>IFERROR(VLOOKUP(N1525,'18_换产标准_模拟'!$B$2:$F$4,3,FALSE),"")</f>
        <v/>
      </c>
      <c r="AB1525">
        <f>IFERROR(MAX(Q1525-AA1525,0),"")</f>
        <v/>
      </c>
      <c r="AC1525">
        <f>IFERROR(IF(AB1525=0,"达标",IF(AB1525&lt;=VLOOKUP(N1525,'18_换产标准_模拟'!$B$2:$F$4,4,FALSE)-VLOOKUP(N1525,'18_换产标准_模拟'!$B$2:$F$4,3,FALSE),"轻微超时",IF(AB1525&lt;=VLOOKUP(N1525,'18_换产标准_模拟'!$B$2:$F$4,5,FALSE)-VLOOKUP(N1525,'18_换产标准_模拟'!$B$2:$F$4,3,FALSE),"超时","严重超时"))),"")</f>
        <v/>
      </c>
      <c r="AD1525">
        <f>IFERROR(INDEX('18_换产标准_模拟'!$A$2:$A$4,MATCH(N1525,'18_换产标准_模拟'!$B$2:$B$4,0)),"")</f>
        <v/>
      </c>
      <c r="AE1525" t="inlineStr">
        <is>
          <t>团队模拟数据</t>
        </is>
      </c>
    </row>
    <row r="1526">
      <c r="A1526" t="inlineStr">
        <is>
          <t>SIM-STOP-01525</t>
        </is>
      </c>
      <c r="B1526" t="inlineStr">
        <is>
          <t>STOP-PRE-00509</t>
        </is>
      </c>
      <c r="C1526" t="inlineStr">
        <is>
          <t>LINE-S01-PRE-20251203</t>
        </is>
      </c>
      <c r="D1526" t="inlineStr">
        <is>
          <t>SHIFT-PRE-20251203</t>
        </is>
      </c>
      <c r="E1526" t="inlineStr">
        <is>
          <t>LINE-S01</t>
        </is>
      </c>
      <c r="F1526" t="inlineStr">
        <is>
          <t>改善前</t>
        </is>
      </c>
      <c r="G1526" s="57" t="n">
        <v>45994</v>
      </c>
      <c r="H1526" t="inlineStr">
        <is>
          <t>智能终端系列</t>
        </is>
      </c>
      <c r="I1526" t="inlineStr">
        <is>
          <t>7KK25</t>
        </is>
      </c>
      <c r="J1526" t="inlineStr">
        <is>
          <t>MATERIALS</t>
        </is>
      </c>
      <c r="K1526" t="inlineStr">
        <is>
          <t>Unplanned</t>
        </is>
      </c>
      <c r="L1526" t="inlineStr">
        <is>
          <t>HACKING STATION</t>
        </is>
      </c>
      <c r="M1526" t="inlineStr">
        <is>
          <t>上下料工位</t>
        </is>
      </c>
      <c r="N1526" t="inlineStr">
        <is>
          <t>MANUAL BRICK HANDLING</t>
        </is>
      </c>
      <c r="O1526" s="59" t="n">
        <v>45994.70069444444</v>
      </c>
      <c r="P1526" s="59" t="n">
        <v>45994.70680555556</v>
      </c>
      <c r="Q1526" s="60" t="n">
        <v>8.800000000000001</v>
      </c>
      <c r="R1526" s="60" t="n">
        <v>0.8526</v>
      </c>
      <c r="S1526" t="inlineStr">
        <is>
          <t>团队模拟数据（基于公开单线数据派生）</t>
        </is>
      </c>
      <c r="T1526" t="inlineStr">
        <is>
          <t>SIM-v2.2-20260807-20260804</t>
        </is>
      </c>
      <c r="U1526" t="inlineStr">
        <is>
          <t>https://zenodo.org/records/17855209</t>
        </is>
      </c>
      <c r="V1526" t="inlineStr">
        <is>
          <t>LINE-S01-PRE-20251203</t>
        </is>
      </c>
      <c r="W1526" t="inlineStr">
        <is>
          <t>已关联</t>
        </is>
      </c>
      <c r="X1526" t="inlineStr">
        <is>
          <t>按班次口径判断</t>
        </is>
      </c>
      <c r="Z1526" t="inlineStr">
        <is>
          <t>否</t>
        </is>
      </c>
    </row>
    <row r="1527">
      <c r="A1527" t="inlineStr">
        <is>
          <t>SIM-STOP-01526</t>
        </is>
      </c>
      <c r="B1527" t="inlineStr">
        <is>
          <t>STOP-PRE-00509</t>
        </is>
      </c>
      <c r="C1527" t="inlineStr">
        <is>
          <t>LINE-S02-PRE-20251203</t>
        </is>
      </c>
      <c r="D1527" t="inlineStr">
        <is>
          <t>SHIFT-PRE-20251203</t>
        </is>
      </c>
      <c r="E1527" t="inlineStr">
        <is>
          <t>LINE-S02</t>
        </is>
      </c>
      <c r="F1527" t="inlineStr">
        <is>
          <t>改善前</t>
        </is>
      </c>
      <c r="G1527" s="57" t="n">
        <v>45994</v>
      </c>
      <c r="H1527" t="inlineStr">
        <is>
          <t>视觉设备系列</t>
        </is>
      </c>
      <c r="I1527" t="inlineStr">
        <is>
          <t>7KK25</t>
        </is>
      </c>
      <c r="J1527" t="inlineStr">
        <is>
          <t>MATERIALS</t>
        </is>
      </c>
      <c r="K1527" t="inlineStr">
        <is>
          <t>Unplanned</t>
        </is>
      </c>
      <c r="L1527" t="inlineStr">
        <is>
          <t>HACKING STATION</t>
        </is>
      </c>
      <c r="M1527" t="inlineStr">
        <is>
          <t>上下料工位</t>
        </is>
      </c>
      <c r="N1527" t="inlineStr">
        <is>
          <t>MANUAL BRICK HANDLING</t>
        </is>
      </c>
      <c r="O1527" s="59" t="n">
        <v>45994.71458333333</v>
      </c>
      <c r="P1527" s="59" t="n">
        <v>45994.72451388889</v>
      </c>
      <c r="Q1527" s="60" t="n">
        <v>14.3</v>
      </c>
      <c r="R1527" s="60" t="n">
        <v>1.3875</v>
      </c>
      <c r="S1527" t="inlineStr">
        <is>
          <t>团队模拟数据（基于公开单线数据派生）</t>
        </is>
      </c>
      <c r="T1527" t="inlineStr">
        <is>
          <t>SIM-v2.2-20260807-20260804</t>
        </is>
      </c>
      <c r="U1527" t="inlineStr">
        <is>
          <t>https://zenodo.org/records/17855209</t>
        </is>
      </c>
      <c r="V1527" t="inlineStr">
        <is>
          <t>LINE-S02-PRE-20251203</t>
        </is>
      </c>
      <c r="W1527" t="inlineStr">
        <is>
          <t>已关联</t>
        </is>
      </c>
      <c r="X1527" t="inlineStr">
        <is>
          <t>按班次口径判断</t>
        </is>
      </c>
      <c r="Z1527" t="inlineStr">
        <is>
          <t>否</t>
        </is>
      </c>
    </row>
    <row r="1528">
      <c r="A1528" t="inlineStr">
        <is>
          <t>SIM-STOP-01527</t>
        </is>
      </c>
      <c r="B1528" t="inlineStr">
        <is>
          <t>STOP-PRE-00509</t>
        </is>
      </c>
      <c r="C1528" t="inlineStr">
        <is>
          <t>LINE-S03-PRE-20251203</t>
        </is>
      </c>
      <c r="D1528" t="inlineStr">
        <is>
          <t>SHIFT-PRE-20251203</t>
        </is>
      </c>
      <c r="E1528" t="inlineStr">
        <is>
          <t>LINE-S03</t>
        </is>
      </c>
      <c r="F1528" t="inlineStr">
        <is>
          <t>改善前</t>
        </is>
      </c>
      <c r="G1528" s="57" t="n">
        <v>45994</v>
      </c>
      <c r="H1528" t="inlineStr">
        <is>
          <t>音频模组系列</t>
        </is>
      </c>
      <c r="I1528" t="inlineStr">
        <is>
          <t>7KK25</t>
        </is>
      </c>
      <c r="J1528" t="inlineStr">
        <is>
          <t>MATERIALS</t>
        </is>
      </c>
      <c r="K1528" t="inlineStr">
        <is>
          <t>Unplanned</t>
        </is>
      </c>
      <c r="L1528" t="inlineStr">
        <is>
          <t>HACKING STATION</t>
        </is>
      </c>
      <c r="M1528" t="inlineStr">
        <is>
          <t>上下料工位</t>
        </is>
      </c>
      <c r="N1528" t="inlineStr">
        <is>
          <t>MANUAL BRICK HANDLING</t>
        </is>
      </c>
      <c r="O1528" s="59" t="n">
        <v>45994.72847222222</v>
      </c>
      <c r="P1528" s="59" t="n">
        <v>45994.73631944445</v>
      </c>
      <c r="Q1528" s="60" t="n">
        <v>11.3</v>
      </c>
      <c r="R1528" s="60" t="n">
        <v>1.0986</v>
      </c>
      <c r="S1528" t="inlineStr">
        <is>
          <t>团队模拟数据（基于公开单线数据派生）</t>
        </is>
      </c>
      <c r="T1528" t="inlineStr">
        <is>
          <t>SIM-v2.2-20260807-20260804</t>
        </is>
      </c>
      <c r="U1528" t="inlineStr">
        <is>
          <t>https://zenodo.org/records/17855209</t>
        </is>
      </c>
      <c r="V1528" t="inlineStr">
        <is>
          <t>LINE-S03-PRE-20251203</t>
        </is>
      </c>
      <c r="W1528" t="inlineStr">
        <is>
          <t>已关联</t>
        </is>
      </c>
      <c r="X1528" t="inlineStr">
        <is>
          <t>按班次口径判断</t>
        </is>
      </c>
      <c r="Z1528" t="inlineStr">
        <is>
          <t>否</t>
        </is>
      </c>
    </row>
    <row r="1529">
      <c r="A1529" t="inlineStr">
        <is>
          <t>SIM-STOP-01528</t>
        </is>
      </c>
      <c r="B1529" t="inlineStr">
        <is>
          <t>STOP-PRE-00510</t>
        </is>
      </c>
      <c r="C1529" t="inlineStr">
        <is>
          <t>LINE-S01-PRE-20251203</t>
        </is>
      </c>
      <c r="D1529" t="inlineStr">
        <is>
          <t>SHIFT-PRE-20251203</t>
        </is>
      </c>
      <c r="E1529" t="inlineStr">
        <is>
          <t>LINE-S01</t>
        </is>
      </c>
      <c r="F1529" t="inlineStr">
        <is>
          <t>改善前</t>
        </is>
      </c>
      <c r="G1529" s="57" t="n">
        <v>45994</v>
      </c>
      <c r="H1529" t="inlineStr">
        <is>
          <t>智能终端系列</t>
        </is>
      </c>
      <c r="I1529" t="inlineStr">
        <is>
          <t>7KK25</t>
        </is>
      </c>
      <c r="J1529" t="inlineStr">
        <is>
          <t>MATERIALS</t>
        </is>
      </c>
      <c r="K1529" t="inlineStr">
        <is>
          <t>Unplanned</t>
        </is>
      </c>
      <c r="L1529" t="inlineStr">
        <is>
          <t>HACKING STATION</t>
        </is>
      </c>
      <c r="M1529" t="inlineStr">
        <is>
          <t>上下料工位</t>
        </is>
      </c>
      <c r="N1529" t="inlineStr">
        <is>
          <t>MANUAL BRICK HANDLING</t>
        </is>
      </c>
      <c r="O1529" s="59" t="n">
        <v>45994.73611111111</v>
      </c>
      <c r="P1529" s="59" t="n">
        <v>45994.73875</v>
      </c>
      <c r="Q1529" s="60" t="n">
        <v>3.8</v>
      </c>
      <c r="R1529" s="60" t="n">
        <v>0.8869</v>
      </c>
      <c r="S1529" t="inlineStr">
        <is>
          <t>团队模拟数据（基于公开单线数据派生）</t>
        </is>
      </c>
      <c r="T1529" t="inlineStr">
        <is>
          <t>SIM-v2.2-20260807-20260804</t>
        </is>
      </c>
      <c r="U1529" t="inlineStr">
        <is>
          <t>https://zenodo.org/records/17855209</t>
        </is>
      </c>
      <c r="V1529" t="inlineStr">
        <is>
          <t>LINE-S01-PRE-20251203</t>
        </is>
      </c>
      <c r="W1529" t="inlineStr">
        <is>
          <t>已关联</t>
        </is>
      </c>
      <c r="X1529" t="inlineStr">
        <is>
          <t>按班次口径判断</t>
        </is>
      </c>
      <c r="Z1529" t="inlineStr">
        <is>
          <t>否</t>
        </is>
      </c>
    </row>
    <row r="1530">
      <c r="A1530" t="inlineStr">
        <is>
          <t>SIM-STOP-01529</t>
        </is>
      </c>
      <c r="B1530" t="inlineStr">
        <is>
          <t>STOP-PRE-00510</t>
        </is>
      </c>
      <c r="C1530" t="inlineStr">
        <is>
          <t>LINE-S02-PRE-20251203</t>
        </is>
      </c>
      <c r="D1530" t="inlineStr">
        <is>
          <t>SHIFT-PRE-20251203</t>
        </is>
      </c>
      <c r="E1530" t="inlineStr">
        <is>
          <t>LINE-S02</t>
        </is>
      </c>
      <c r="F1530" t="inlineStr">
        <is>
          <t>改善前</t>
        </is>
      </c>
      <c r="G1530" s="57" t="n">
        <v>45994</v>
      </c>
      <c r="H1530" t="inlineStr">
        <is>
          <t>视觉设备系列</t>
        </is>
      </c>
      <c r="I1530" t="inlineStr">
        <is>
          <t>7KK25</t>
        </is>
      </c>
      <c r="J1530" t="inlineStr">
        <is>
          <t>MATERIALS</t>
        </is>
      </c>
      <c r="K1530" t="inlineStr">
        <is>
          <t>Unplanned</t>
        </is>
      </c>
      <c r="L1530" t="inlineStr">
        <is>
          <t>HACKING STATION</t>
        </is>
      </c>
      <c r="M1530" t="inlineStr">
        <is>
          <t>上下料工位</t>
        </is>
      </c>
      <c r="N1530" t="inlineStr">
        <is>
          <t>MANUAL BRICK HANDLING</t>
        </is>
      </c>
      <c r="O1530" s="59" t="n">
        <v>45994.75</v>
      </c>
      <c r="P1530" s="59" t="n">
        <v>45994.75388888889</v>
      </c>
      <c r="Q1530" s="60" t="n">
        <v>5.6</v>
      </c>
      <c r="R1530" s="60" t="n">
        <v>1.2975</v>
      </c>
      <c r="S1530" t="inlineStr">
        <is>
          <t>团队模拟数据（基于公开单线数据派生）</t>
        </is>
      </c>
      <c r="T1530" t="inlineStr">
        <is>
          <t>SIM-v2.2-20260807-20260804</t>
        </is>
      </c>
      <c r="U1530" t="inlineStr">
        <is>
          <t>https://zenodo.org/records/17855209</t>
        </is>
      </c>
      <c r="V1530" t="inlineStr">
        <is>
          <t>LINE-S02-PRE-20251203</t>
        </is>
      </c>
      <c r="W1530" t="inlineStr">
        <is>
          <t>已关联</t>
        </is>
      </c>
      <c r="X1530" t="inlineStr">
        <is>
          <t>按班次口径判断</t>
        </is>
      </c>
      <c r="Z1530" t="inlineStr">
        <is>
          <t>否</t>
        </is>
      </c>
    </row>
    <row r="1531">
      <c r="A1531" t="inlineStr">
        <is>
          <t>SIM-STOP-01530</t>
        </is>
      </c>
      <c r="B1531" t="inlineStr">
        <is>
          <t>STOP-PRE-00510</t>
        </is>
      </c>
      <c r="C1531" t="inlineStr">
        <is>
          <t>LINE-S03-PRE-20251203</t>
        </is>
      </c>
      <c r="D1531" t="inlineStr">
        <is>
          <t>SHIFT-PRE-20251203</t>
        </is>
      </c>
      <c r="E1531" t="inlineStr">
        <is>
          <t>LINE-S03</t>
        </is>
      </c>
      <c r="F1531" t="inlineStr">
        <is>
          <t>改善前</t>
        </is>
      </c>
      <c r="G1531" s="57" t="n">
        <v>45994</v>
      </c>
      <c r="H1531" t="inlineStr">
        <is>
          <t>音频模组系列</t>
        </is>
      </c>
      <c r="I1531" t="inlineStr">
        <is>
          <t>7KK25</t>
        </is>
      </c>
      <c r="J1531" t="inlineStr">
        <is>
          <t>MATERIALS</t>
        </is>
      </c>
      <c r="K1531" t="inlineStr">
        <is>
          <t>Unplanned</t>
        </is>
      </c>
      <c r="L1531" t="inlineStr">
        <is>
          <t>HACKING STATION</t>
        </is>
      </c>
      <c r="M1531" t="inlineStr">
        <is>
          <t>上下料工位</t>
        </is>
      </c>
      <c r="N1531" t="inlineStr">
        <is>
          <t>MANUAL BRICK HANDLING</t>
        </is>
      </c>
      <c r="O1531" s="59" t="n">
        <v>45994.76388888889</v>
      </c>
      <c r="P1531" s="59" t="n">
        <v>45994.76729166666</v>
      </c>
      <c r="Q1531" s="60" t="n">
        <v>4.9</v>
      </c>
      <c r="R1531" s="60" t="n">
        <v>1.142</v>
      </c>
      <c r="S1531" t="inlineStr">
        <is>
          <t>团队模拟数据（基于公开单线数据派生）</t>
        </is>
      </c>
      <c r="T1531" t="inlineStr">
        <is>
          <t>SIM-v2.2-20260807-20260804</t>
        </is>
      </c>
      <c r="U1531" t="inlineStr">
        <is>
          <t>https://zenodo.org/records/17855209</t>
        </is>
      </c>
      <c r="V1531" t="inlineStr">
        <is>
          <t>LINE-S03-PRE-20251203</t>
        </is>
      </c>
      <c r="W1531" t="inlineStr">
        <is>
          <t>已关联</t>
        </is>
      </c>
      <c r="X1531" t="inlineStr">
        <is>
          <t>按班次口径判断</t>
        </is>
      </c>
      <c r="Z1531" t="inlineStr">
        <is>
          <t>否</t>
        </is>
      </c>
    </row>
    <row r="1532">
      <c r="A1532" t="inlineStr">
        <is>
          <t>SIM-STOP-01531</t>
        </is>
      </c>
      <c r="B1532" t="inlineStr">
        <is>
          <t>STOP-PRE-00511</t>
        </is>
      </c>
      <c r="C1532" t="inlineStr">
        <is>
          <t>LINE-S01-PRE-20251203</t>
        </is>
      </c>
      <c r="D1532" t="inlineStr">
        <is>
          <t>SHIFT-PRE-20251203</t>
        </is>
      </c>
      <c r="E1532" t="inlineStr">
        <is>
          <t>LINE-S01</t>
        </is>
      </c>
      <c r="F1532" t="inlineStr">
        <is>
          <t>改善前</t>
        </is>
      </c>
      <c r="G1532" s="57" t="n">
        <v>45994</v>
      </c>
      <c r="H1532" t="inlineStr">
        <is>
          <t>智能终端系列</t>
        </is>
      </c>
      <c r="I1532" t="inlineStr">
        <is>
          <t>7KK25</t>
        </is>
      </c>
      <c r="J1532" t="inlineStr">
        <is>
          <t>OPERATIONAL</t>
        </is>
      </c>
      <c r="K1532" t="inlineStr">
        <is>
          <t>Unplanned</t>
        </is>
      </c>
      <c r="L1532" t="inlineStr">
        <is>
          <t>HYDRAULIC ELEVATOR (UNLOADING)</t>
        </is>
      </c>
      <c r="M1532" t="inlineStr">
        <is>
          <t>输送系统</t>
        </is>
      </c>
      <c r="N1532" t="inlineStr">
        <is>
          <t>OTHER</t>
        </is>
      </c>
      <c r="O1532" s="59" t="n">
        <v>45994.74791666667</v>
      </c>
      <c r="P1532" s="59" t="n">
        <v>45994.75680555555</v>
      </c>
      <c r="Q1532" s="60" t="n">
        <v>12.8</v>
      </c>
      <c r="R1532" s="60" t="n">
        <v>0.9212</v>
      </c>
      <c r="S1532" t="inlineStr">
        <is>
          <t>团队模拟数据（基于公开单线数据派生）</t>
        </is>
      </c>
      <c r="T1532" t="inlineStr">
        <is>
          <t>SIM-v2.2-20260807-20260804</t>
        </is>
      </c>
      <c r="U1532" t="inlineStr">
        <is>
          <t>https://zenodo.org/records/17855209</t>
        </is>
      </c>
      <c r="V1532" t="inlineStr">
        <is>
          <t>LINE-S01-PRE-20251203</t>
        </is>
      </c>
      <c r="W1532" t="inlineStr">
        <is>
          <t>已关联</t>
        </is>
      </c>
      <c r="X1532" t="inlineStr">
        <is>
          <t>按班次口径判断</t>
        </is>
      </c>
      <c r="Z1532" t="inlineStr">
        <is>
          <t>否</t>
        </is>
      </c>
    </row>
    <row r="1533">
      <c r="A1533" t="inlineStr">
        <is>
          <t>SIM-STOP-01532</t>
        </is>
      </c>
      <c r="B1533" t="inlineStr">
        <is>
          <t>STOP-PRE-00511</t>
        </is>
      </c>
      <c r="C1533" t="inlineStr">
        <is>
          <t>LINE-S02-PRE-20251203</t>
        </is>
      </c>
      <c r="D1533" t="inlineStr">
        <is>
          <t>SHIFT-PRE-20251203</t>
        </is>
      </c>
      <c r="E1533" t="inlineStr">
        <is>
          <t>LINE-S02</t>
        </is>
      </c>
      <c r="F1533" t="inlineStr">
        <is>
          <t>改善前</t>
        </is>
      </c>
      <c r="G1533" s="57" t="n">
        <v>45994</v>
      </c>
      <c r="H1533" t="inlineStr">
        <is>
          <t>视觉设备系列</t>
        </is>
      </c>
      <c r="I1533" t="inlineStr">
        <is>
          <t>7KK25</t>
        </is>
      </c>
      <c r="J1533" t="inlineStr">
        <is>
          <t>OPERATIONAL</t>
        </is>
      </c>
      <c r="K1533" t="inlineStr">
        <is>
          <t>Unplanned</t>
        </is>
      </c>
      <c r="L1533" t="inlineStr">
        <is>
          <t>HYDRAULIC ELEVATOR (UNLOADING)</t>
        </is>
      </c>
      <c r="M1533" t="inlineStr">
        <is>
          <t>输送系统</t>
        </is>
      </c>
      <c r="N1533" t="inlineStr">
        <is>
          <t>OTHER</t>
        </is>
      </c>
      <c r="O1533" s="59" t="n">
        <v>45994.76180555556</v>
      </c>
      <c r="P1533" s="59" t="n">
        <v>45994.778125</v>
      </c>
      <c r="Q1533" s="60" t="n">
        <v>23.5</v>
      </c>
      <c r="R1533" s="60" t="n">
        <v>1.6875</v>
      </c>
      <c r="S1533" t="inlineStr">
        <is>
          <t>团队模拟数据（基于公开单线数据派生）</t>
        </is>
      </c>
      <c r="T1533" t="inlineStr">
        <is>
          <t>SIM-v2.2-20260807-20260804</t>
        </is>
      </c>
      <c r="U1533" t="inlineStr">
        <is>
          <t>https://zenodo.org/records/17855209</t>
        </is>
      </c>
      <c r="V1533" t="inlineStr">
        <is>
          <t>LINE-S02-PRE-20251203</t>
        </is>
      </c>
      <c r="W1533" t="inlineStr">
        <is>
          <t>已关联</t>
        </is>
      </c>
      <c r="X1533" t="inlineStr">
        <is>
          <t>按班次口径判断</t>
        </is>
      </c>
      <c r="Z1533" t="inlineStr">
        <is>
          <t>否</t>
        </is>
      </c>
    </row>
    <row r="1534">
      <c r="A1534" t="inlineStr">
        <is>
          <t>SIM-STOP-01533</t>
        </is>
      </c>
      <c r="B1534" t="inlineStr">
        <is>
          <t>STOP-PRE-00511</t>
        </is>
      </c>
      <c r="C1534" t="inlineStr">
        <is>
          <t>LINE-S03-PRE-20251203</t>
        </is>
      </c>
      <c r="D1534" t="inlineStr">
        <is>
          <t>SHIFT-PRE-20251203</t>
        </is>
      </c>
      <c r="E1534" t="inlineStr">
        <is>
          <t>LINE-S03</t>
        </is>
      </c>
      <c r="F1534" t="inlineStr">
        <is>
          <t>改善前</t>
        </is>
      </c>
      <c r="G1534" s="57" t="n">
        <v>45994</v>
      </c>
      <c r="H1534" t="inlineStr">
        <is>
          <t>音频模组系列</t>
        </is>
      </c>
      <c r="I1534" t="inlineStr">
        <is>
          <t>7KK25</t>
        </is>
      </c>
      <c r="J1534" t="inlineStr">
        <is>
          <t>OPERATIONAL</t>
        </is>
      </c>
      <c r="K1534" t="inlineStr">
        <is>
          <t>Unplanned</t>
        </is>
      </c>
      <c r="L1534" t="inlineStr">
        <is>
          <t>HYDRAULIC ELEVATOR (UNLOADING)</t>
        </is>
      </c>
      <c r="M1534" t="inlineStr">
        <is>
          <t>输送系统</t>
        </is>
      </c>
      <c r="N1534" t="inlineStr">
        <is>
          <t>OTHER</t>
        </is>
      </c>
      <c r="O1534" s="59" t="n">
        <v>45994.77569444444</v>
      </c>
      <c r="P1534" s="59" t="n">
        <v>45994.78472222222</v>
      </c>
      <c r="Q1534" s="60" t="n">
        <v>13</v>
      </c>
      <c r="R1534" s="60" t="n">
        <v>0.9364</v>
      </c>
      <c r="S1534" t="inlineStr">
        <is>
          <t>团队模拟数据（基于公开单线数据派生）</t>
        </is>
      </c>
      <c r="T1534" t="inlineStr">
        <is>
          <t>SIM-v2.2-20260807-20260804</t>
        </is>
      </c>
      <c r="U1534" t="inlineStr">
        <is>
          <t>https://zenodo.org/records/17855209</t>
        </is>
      </c>
      <c r="V1534" t="inlineStr">
        <is>
          <t>LINE-S03-PRE-20251203</t>
        </is>
      </c>
      <c r="W1534" t="inlineStr">
        <is>
          <t>已关联</t>
        </is>
      </c>
      <c r="X1534" t="inlineStr">
        <is>
          <t>按班次口径判断</t>
        </is>
      </c>
      <c r="Z1534" t="inlineStr">
        <is>
          <t>否</t>
        </is>
      </c>
    </row>
    <row r="1535">
      <c r="A1535" t="inlineStr">
        <is>
          <t>SIM-STOP-01534</t>
        </is>
      </c>
      <c r="B1535" t="inlineStr">
        <is>
          <t>STOP-PRE-00512</t>
        </is>
      </c>
      <c r="C1535" t="inlineStr">
        <is>
          <t>LINE-S01-PRE-20251203</t>
        </is>
      </c>
      <c r="D1535" t="inlineStr">
        <is>
          <t>SHIFT-PRE-20251203</t>
        </is>
      </c>
      <c r="E1535" t="inlineStr">
        <is>
          <t>LINE-S01</t>
        </is>
      </c>
      <c r="F1535" t="inlineStr">
        <is>
          <t>改善前</t>
        </is>
      </c>
      <c r="G1535" s="57" t="n">
        <v>45994</v>
      </c>
      <c r="H1535" t="inlineStr">
        <is>
          <t>智能终端系列</t>
        </is>
      </c>
      <c r="I1535" t="inlineStr">
        <is>
          <t>7KK25</t>
        </is>
      </c>
      <c r="J1535" t="inlineStr">
        <is>
          <t>OPERATIONAL</t>
        </is>
      </c>
      <c r="K1535" t="inlineStr">
        <is>
          <t>Planned - Included in OEE</t>
        </is>
      </c>
      <c r="L1535" t="inlineStr">
        <is>
          <t>EXTRUDER PRESS</t>
        </is>
      </c>
      <c r="M1535" t="inlineStr">
        <is>
          <t>主加工工位</t>
        </is>
      </c>
      <c r="N1535" t="inlineStr">
        <is>
          <t>CLEANING</t>
        </is>
      </c>
      <c r="O1535" s="59" t="n">
        <v>45994.76805555556</v>
      </c>
      <c r="P1535" s="59" t="n">
        <v>45994.83916666666</v>
      </c>
      <c r="Q1535" s="60" t="n">
        <v>102.4</v>
      </c>
      <c r="R1535" s="60" t="n">
        <v>0.9391</v>
      </c>
      <c r="S1535" t="inlineStr">
        <is>
          <t>团队模拟数据（基于公开单线数据派生）</t>
        </is>
      </c>
      <c r="T1535" t="inlineStr">
        <is>
          <t>SIM-v2.2-20260807-20260804</t>
        </is>
      </c>
      <c r="U1535" t="inlineStr">
        <is>
          <t>https://zenodo.org/records/17855209</t>
        </is>
      </c>
      <c r="V1535" t="inlineStr">
        <is>
          <t>LINE-S01-PRE-20251203</t>
        </is>
      </c>
      <c r="W1535" t="inlineStr">
        <is>
          <t>已关联</t>
        </is>
      </c>
      <c r="X1535" t="inlineStr">
        <is>
          <t>按班次口径判断</t>
        </is>
      </c>
      <c r="Z1535" t="inlineStr">
        <is>
          <t>否</t>
        </is>
      </c>
    </row>
    <row r="1536">
      <c r="A1536" t="inlineStr">
        <is>
          <t>SIM-STOP-01535</t>
        </is>
      </c>
      <c r="B1536" t="inlineStr">
        <is>
          <t>STOP-PRE-00512</t>
        </is>
      </c>
      <c r="C1536" t="inlineStr">
        <is>
          <t>LINE-S02-PRE-20251203</t>
        </is>
      </c>
      <c r="D1536" t="inlineStr">
        <is>
          <t>SHIFT-PRE-20251203</t>
        </is>
      </c>
      <c r="E1536" t="inlineStr">
        <is>
          <t>LINE-S02</t>
        </is>
      </c>
      <c r="F1536" t="inlineStr">
        <is>
          <t>改善前</t>
        </is>
      </c>
      <c r="G1536" s="57" t="n">
        <v>45994</v>
      </c>
      <c r="H1536" t="inlineStr">
        <is>
          <t>视觉设备系列</t>
        </is>
      </c>
      <c r="I1536" t="inlineStr">
        <is>
          <t>7KK25</t>
        </is>
      </c>
      <c r="J1536" t="inlineStr">
        <is>
          <t>OPERATIONAL</t>
        </is>
      </c>
      <c r="K1536" t="inlineStr">
        <is>
          <t>Planned - Included in OEE</t>
        </is>
      </c>
      <c r="L1536" t="inlineStr">
        <is>
          <t>EXTRUDER PRESS</t>
        </is>
      </c>
      <c r="M1536" t="inlineStr">
        <is>
          <t>主加工工位</t>
        </is>
      </c>
      <c r="N1536" t="inlineStr">
        <is>
          <t>CLEANING</t>
        </is>
      </c>
      <c r="O1536" s="59" t="n">
        <v>45994.78194444445</v>
      </c>
      <c r="P1536" s="59" t="n">
        <v>45994.86215277778</v>
      </c>
      <c r="Q1536" s="60" t="n">
        <v>115.5</v>
      </c>
      <c r="R1536" s="60" t="n">
        <v>1.0597</v>
      </c>
      <c r="S1536" t="inlineStr">
        <is>
          <t>团队模拟数据（基于公开单线数据派生）</t>
        </is>
      </c>
      <c r="T1536" t="inlineStr">
        <is>
          <t>SIM-v2.2-20260807-20260804</t>
        </is>
      </c>
      <c r="U1536" t="inlineStr">
        <is>
          <t>https://zenodo.org/records/17855209</t>
        </is>
      </c>
      <c r="V1536" t="inlineStr">
        <is>
          <t>LINE-S02-PRE-20251203</t>
        </is>
      </c>
      <c r="W1536" t="inlineStr">
        <is>
          <t>已关联</t>
        </is>
      </c>
      <c r="X1536" t="inlineStr">
        <is>
          <t>按班次口径判断</t>
        </is>
      </c>
      <c r="Z1536" t="inlineStr">
        <is>
          <t>否</t>
        </is>
      </c>
    </row>
    <row r="1537">
      <c r="A1537" t="inlineStr">
        <is>
          <t>SIM-STOP-01536</t>
        </is>
      </c>
      <c r="B1537" t="inlineStr">
        <is>
          <t>STOP-PRE-00512</t>
        </is>
      </c>
      <c r="C1537" t="inlineStr">
        <is>
          <t>LINE-S03-PRE-20251203</t>
        </is>
      </c>
      <c r="D1537" t="inlineStr">
        <is>
          <t>SHIFT-PRE-20251203</t>
        </is>
      </c>
      <c r="E1537" t="inlineStr">
        <is>
          <t>LINE-S03</t>
        </is>
      </c>
      <c r="F1537" t="inlineStr">
        <is>
          <t>改善前</t>
        </is>
      </c>
      <c r="G1537" s="57" t="n">
        <v>45994</v>
      </c>
      <c r="H1537" t="inlineStr">
        <is>
          <t>音频模组系列</t>
        </is>
      </c>
      <c r="I1537" t="inlineStr">
        <is>
          <t>7KK25</t>
        </is>
      </c>
      <c r="J1537" t="inlineStr">
        <is>
          <t>OPERATIONAL</t>
        </is>
      </c>
      <c r="K1537" t="inlineStr">
        <is>
          <t>Planned - Included in OEE</t>
        </is>
      </c>
      <c r="L1537" t="inlineStr">
        <is>
          <t>EXTRUDER PRESS</t>
        </is>
      </c>
      <c r="M1537" t="inlineStr">
        <is>
          <t>主加工工位</t>
        </is>
      </c>
      <c r="N1537" t="inlineStr">
        <is>
          <t>CLEANING</t>
        </is>
      </c>
      <c r="O1537" s="59" t="n">
        <v>45994.79583333333</v>
      </c>
      <c r="P1537" s="59" t="n">
        <v>45994.87111111111</v>
      </c>
      <c r="Q1537" s="60" t="n">
        <v>108.4</v>
      </c>
      <c r="R1537" s="60" t="n">
        <v>0.9944</v>
      </c>
      <c r="S1537" t="inlineStr">
        <is>
          <t>团队模拟数据（基于公开单线数据派生）</t>
        </is>
      </c>
      <c r="T1537" t="inlineStr">
        <is>
          <t>SIM-v2.2-20260807-20260804</t>
        </is>
      </c>
      <c r="U1537" t="inlineStr">
        <is>
          <t>https://zenodo.org/records/17855209</t>
        </is>
      </c>
      <c r="V1537" t="inlineStr">
        <is>
          <t>LINE-S03-PRE-20251203</t>
        </is>
      </c>
      <c r="W1537" t="inlineStr">
        <is>
          <t>已关联</t>
        </is>
      </c>
      <c r="X1537" t="inlineStr">
        <is>
          <t>按班次口径判断</t>
        </is>
      </c>
      <c r="Z1537" t="inlineStr">
        <is>
          <t>否</t>
        </is>
      </c>
    </row>
    <row r="1538">
      <c r="A1538" t="inlineStr">
        <is>
          <t>SIM-STOP-01537</t>
        </is>
      </c>
      <c r="B1538" t="inlineStr">
        <is>
          <t>STOP-PRE-00513</t>
        </is>
      </c>
      <c r="C1538" t="inlineStr">
        <is>
          <t>LINE-S01-PRE-20251204</t>
        </is>
      </c>
      <c r="D1538" t="inlineStr">
        <is>
          <t>SHIFT-PRE-20251204</t>
        </is>
      </c>
      <c r="E1538" t="inlineStr">
        <is>
          <t>LINE-S01</t>
        </is>
      </c>
      <c r="F1538" t="inlineStr">
        <is>
          <t>改善前</t>
        </is>
      </c>
      <c r="G1538" s="57" t="n">
        <v>45995</v>
      </c>
      <c r="H1538" t="inlineStr">
        <is>
          <t>智能终端系列</t>
        </is>
      </c>
      <c r="I1538" t="inlineStr">
        <is>
          <t>7KK25</t>
        </is>
      </c>
      <c r="J1538" t="inlineStr">
        <is>
          <t>FAILURE</t>
        </is>
      </c>
      <c r="K1538" t="inlineStr">
        <is>
          <t>Unplanned</t>
        </is>
      </c>
      <c r="L1538" t="inlineStr">
        <is>
          <t>HYDRAULIC ELEVATOR (UNLOADING)</t>
        </is>
      </c>
      <c r="M1538" t="inlineStr">
        <is>
          <t>输送系统</t>
        </is>
      </c>
      <c r="N1538" t="inlineStr">
        <is>
          <t>AUTOMATION FAILURE</t>
        </is>
      </c>
      <c r="O1538" s="59" t="n">
        <v>45995.55277777778</v>
      </c>
      <c r="P1538" s="59" t="n">
        <v>45995.57159722222</v>
      </c>
      <c r="Q1538" s="60" t="n">
        <v>27.1</v>
      </c>
      <c r="R1538" s="60" t="n">
        <v>0.8967000000000001</v>
      </c>
      <c r="S1538" t="inlineStr">
        <is>
          <t>团队模拟数据（基于公开单线数据派生）</t>
        </is>
      </c>
      <c r="T1538" t="inlineStr">
        <is>
          <t>SIM-v2.2-20260807-20260804</t>
        </is>
      </c>
      <c r="U1538" t="inlineStr">
        <is>
          <t>https://zenodo.org/records/17855209</t>
        </is>
      </c>
      <c r="V1538" t="inlineStr">
        <is>
          <t>LINE-S01-PRE-20251204</t>
        </is>
      </c>
      <c r="W1538" t="inlineStr">
        <is>
          <t>已关联</t>
        </is>
      </c>
      <c r="X1538" t="inlineStr">
        <is>
          <t>按班次口径判断</t>
        </is>
      </c>
      <c r="Z1538" t="inlineStr">
        <is>
          <t>否</t>
        </is>
      </c>
    </row>
    <row r="1539">
      <c r="A1539" t="inlineStr">
        <is>
          <t>SIM-STOP-01538</t>
        </is>
      </c>
      <c r="B1539" t="inlineStr">
        <is>
          <t>STOP-PRE-00513</t>
        </is>
      </c>
      <c r="C1539" t="inlineStr">
        <is>
          <t>LINE-S02-PRE-20251204</t>
        </is>
      </c>
      <c r="D1539" t="inlineStr">
        <is>
          <t>SHIFT-PRE-20251204</t>
        </is>
      </c>
      <c r="E1539" t="inlineStr">
        <is>
          <t>LINE-S02</t>
        </is>
      </c>
      <c r="F1539" t="inlineStr">
        <is>
          <t>改善前</t>
        </is>
      </c>
      <c r="G1539" s="57" t="n">
        <v>45995</v>
      </c>
      <c r="H1539" t="inlineStr">
        <is>
          <t>视觉设备系列</t>
        </is>
      </c>
      <c r="I1539" t="inlineStr">
        <is>
          <t>7KK25</t>
        </is>
      </c>
      <c r="J1539" t="inlineStr">
        <is>
          <t>FAILURE</t>
        </is>
      </c>
      <c r="K1539" t="inlineStr">
        <is>
          <t>Unplanned</t>
        </is>
      </c>
      <c r="L1539" t="inlineStr">
        <is>
          <t>HYDRAULIC ELEVATOR (UNLOADING)</t>
        </is>
      </c>
      <c r="M1539" t="inlineStr">
        <is>
          <t>输送系统</t>
        </is>
      </c>
      <c r="N1539" t="inlineStr">
        <is>
          <t>AUTOMATION FAILURE</t>
        </is>
      </c>
      <c r="O1539" s="59" t="n">
        <v>45995.56666666667</v>
      </c>
      <c r="P1539" s="59" t="n">
        <v>45995.60104166667</v>
      </c>
      <c r="Q1539" s="60" t="n">
        <v>49.5</v>
      </c>
      <c r="R1539" s="60" t="n">
        <v>1.6406</v>
      </c>
      <c r="S1539" t="inlineStr">
        <is>
          <t>团队模拟数据（基于公开单线数据派生）</t>
        </is>
      </c>
      <c r="T1539" t="inlineStr">
        <is>
          <t>SIM-v2.2-20260807-20260804</t>
        </is>
      </c>
      <c r="U1539" t="inlineStr">
        <is>
          <t>https://zenodo.org/records/17855209</t>
        </is>
      </c>
      <c r="V1539" t="inlineStr">
        <is>
          <t>LINE-S02-PRE-20251204</t>
        </is>
      </c>
      <c r="W1539" t="inlineStr">
        <is>
          <t>已关联</t>
        </is>
      </c>
      <c r="X1539" t="inlineStr">
        <is>
          <t>按班次口径判断</t>
        </is>
      </c>
      <c r="Z1539" t="inlineStr">
        <is>
          <t>否</t>
        </is>
      </c>
    </row>
    <row r="1540">
      <c r="A1540" t="inlineStr">
        <is>
          <t>SIM-STOP-01539</t>
        </is>
      </c>
      <c r="B1540" t="inlineStr">
        <is>
          <t>STOP-PRE-00513</t>
        </is>
      </c>
      <c r="C1540" t="inlineStr">
        <is>
          <t>LINE-S03-PRE-20251204</t>
        </is>
      </c>
      <c r="D1540" t="inlineStr">
        <is>
          <t>SHIFT-PRE-20251204</t>
        </is>
      </c>
      <c r="E1540" t="inlineStr">
        <is>
          <t>LINE-S03</t>
        </is>
      </c>
      <c r="F1540" t="inlineStr">
        <is>
          <t>改善前</t>
        </is>
      </c>
      <c r="G1540" s="57" t="n">
        <v>45995</v>
      </c>
      <c r="H1540" t="inlineStr">
        <is>
          <t>音频模组系列</t>
        </is>
      </c>
      <c r="I1540" t="inlineStr">
        <is>
          <t>7KK25</t>
        </is>
      </c>
      <c r="J1540" t="inlineStr">
        <is>
          <t>FAILURE</t>
        </is>
      </c>
      <c r="K1540" t="inlineStr">
        <is>
          <t>Unplanned</t>
        </is>
      </c>
      <c r="L1540" t="inlineStr">
        <is>
          <t>HYDRAULIC ELEVATOR (UNLOADING)</t>
        </is>
      </c>
      <c r="M1540" t="inlineStr">
        <is>
          <t>输送系统</t>
        </is>
      </c>
      <c r="N1540" t="inlineStr">
        <is>
          <t>AUTOMATION FAILURE</t>
        </is>
      </c>
      <c r="O1540" s="59" t="n">
        <v>45995.58055555556</v>
      </c>
      <c r="P1540" s="59" t="n">
        <v>45995.60180555555</v>
      </c>
      <c r="Q1540" s="60" t="n">
        <v>30.6</v>
      </c>
      <c r="R1540" s="60" t="n">
        <v>1.0127</v>
      </c>
      <c r="S1540" t="inlineStr">
        <is>
          <t>团队模拟数据（基于公开单线数据派生）</t>
        </is>
      </c>
      <c r="T1540" t="inlineStr">
        <is>
          <t>SIM-v2.2-20260807-20260804</t>
        </is>
      </c>
      <c r="U1540" t="inlineStr">
        <is>
          <t>https://zenodo.org/records/17855209</t>
        </is>
      </c>
      <c r="V1540" t="inlineStr">
        <is>
          <t>LINE-S03-PRE-20251204</t>
        </is>
      </c>
      <c r="W1540" t="inlineStr">
        <is>
          <t>已关联</t>
        </is>
      </c>
      <c r="X1540" t="inlineStr">
        <is>
          <t>按班次口径判断</t>
        </is>
      </c>
      <c r="Z1540" t="inlineStr">
        <is>
          <t>否</t>
        </is>
      </c>
    </row>
    <row r="1541">
      <c r="A1541" t="inlineStr">
        <is>
          <t>SIM-STOP-01540</t>
        </is>
      </c>
      <c r="B1541" t="inlineStr">
        <is>
          <t>STOP-PRE-00514</t>
        </is>
      </c>
      <c r="C1541" t="inlineStr">
        <is>
          <t>LINE-S01-PRE-20251204</t>
        </is>
      </c>
      <c r="D1541" t="inlineStr">
        <is>
          <t>SHIFT-PRE-20251204</t>
        </is>
      </c>
      <c r="E1541" t="inlineStr">
        <is>
          <t>LINE-S01</t>
        </is>
      </c>
      <c r="F1541" t="inlineStr">
        <is>
          <t>改善前</t>
        </is>
      </c>
      <c r="G1541" s="57" t="n">
        <v>45995</v>
      </c>
      <c r="H1541" t="inlineStr">
        <is>
          <t>智能终端系列</t>
        </is>
      </c>
      <c r="I1541" t="inlineStr">
        <is>
          <t>7KK25</t>
        </is>
      </c>
      <c r="J1541" t="inlineStr">
        <is>
          <t>FAILURE</t>
        </is>
      </c>
      <c r="K1541" t="inlineStr">
        <is>
          <t>Unplanned</t>
        </is>
      </c>
      <c r="L1541" t="inlineStr">
        <is>
          <t>HYDRAULIC ELEVATOR (UNLOADING)</t>
        </is>
      </c>
      <c r="M1541" t="inlineStr">
        <is>
          <t>输送系统</t>
        </is>
      </c>
      <c r="N1541" t="inlineStr">
        <is>
          <t>AUTOMATION FAILURE</t>
        </is>
      </c>
      <c r="O1541" s="59" t="n">
        <v>45995.59166666667</v>
      </c>
      <c r="P1541" s="59" t="n">
        <v>45995.59833333334</v>
      </c>
      <c r="Q1541" s="60" t="n">
        <v>9.6</v>
      </c>
      <c r="R1541" s="60" t="n">
        <v>0.8379</v>
      </c>
      <c r="S1541" t="inlineStr">
        <is>
          <t>团队模拟数据（基于公开单线数据派生）</t>
        </is>
      </c>
      <c r="T1541" t="inlineStr">
        <is>
          <t>SIM-v2.2-20260807-20260804</t>
        </is>
      </c>
      <c r="U1541" t="inlineStr">
        <is>
          <t>https://zenodo.org/records/17855209</t>
        </is>
      </c>
      <c r="V1541" t="inlineStr">
        <is>
          <t>LINE-S01-PRE-20251204</t>
        </is>
      </c>
      <c r="W1541" t="inlineStr">
        <is>
          <t>已关联</t>
        </is>
      </c>
      <c r="X1541" t="inlineStr">
        <is>
          <t>按班次口径判断</t>
        </is>
      </c>
      <c r="Z1541" t="inlineStr">
        <is>
          <t>否</t>
        </is>
      </c>
    </row>
    <row r="1542">
      <c r="A1542" t="inlineStr">
        <is>
          <t>SIM-STOP-01541</t>
        </is>
      </c>
      <c r="B1542" t="inlineStr">
        <is>
          <t>STOP-PRE-00514</t>
        </is>
      </c>
      <c r="C1542" t="inlineStr">
        <is>
          <t>LINE-S02-PRE-20251204</t>
        </is>
      </c>
      <c r="D1542" t="inlineStr">
        <is>
          <t>SHIFT-PRE-20251204</t>
        </is>
      </c>
      <c r="E1542" t="inlineStr">
        <is>
          <t>LINE-S02</t>
        </is>
      </c>
      <c r="F1542" t="inlineStr">
        <is>
          <t>改善前</t>
        </is>
      </c>
      <c r="G1542" s="57" t="n">
        <v>45995</v>
      </c>
      <c r="H1542" t="inlineStr">
        <is>
          <t>视觉设备系列</t>
        </is>
      </c>
      <c r="I1542" t="inlineStr">
        <is>
          <t>7KK25</t>
        </is>
      </c>
      <c r="J1542" t="inlineStr">
        <is>
          <t>FAILURE</t>
        </is>
      </c>
      <c r="K1542" t="inlineStr">
        <is>
          <t>Unplanned</t>
        </is>
      </c>
      <c r="L1542" t="inlineStr">
        <is>
          <t>HYDRAULIC ELEVATOR (UNLOADING)</t>
        </is>
      </c>
      <c r="M1542" t="inlineStr">
        <is>
          <t>输送系统</t>
        </is>
      </c>
      <c r="N1542" t="inlineStr">
        <is>
          <t>AUTOMATION FAILURE</t>
        </is>
      </c>
      <c r="O1542" s="59" t="n">
        <v>45995.60555555556</v>
      </c>
      <c r="P1542" s="59" t="n">
        <v>45995.61909722222</v>
      </c>
      <c r="Q1542" s="60" t="n">
        <v>19.5</v>
      </c>
      <c r="R1542" s="60" t="n">
        <v>1.7063</v>
      </c>
      <c r="S1542" t="inlineStr">
        <is>
          <t>团队模拟数据（基于公开单线数据派生）</t>
        </is>
      </c>
      <c r="T1542" t="inlineStr">
        <is>
          <t>SIM-v2.2-20260807-20260804</t>
        </is>
      </c>
      <c r="U1542" t="inlineStr">
        <is>
          <t>https://zenodo.org/records/17855209</t>
        </is>
      </c>
      <c r="V1542" t="inlineStr">
        <is>
          <t>LINE-S02-PRE-20251204</t>
        </is>
      </c>
      <c r="W1542" t="inlineStr">
        <is>
          <t>已关联</t>
        </is>
      </c>
      <c r="X1542" t="inlineStr">
        <is>
          <t>按班次口径判断</t>
        </is>
      </c>
      <c r="Z1542" t="inlineStr">
        <is>
          <t>否</t>
        </is>
      </c>
    </row>
    <row r="1543">
      <c r="A1543" t="inlineStr">
        <is>
          <t>SIM-STOP-01542</t>
        </is>
      </c>
      <c r="B1543" t="inlineStr">
        <is>
          <t>STOP-PRE-00514</t>
        </is>
      </c>
      <c r="C1543" t="inlineStr">
        <is>
          <t>LINE-S03-PRE-20251204</t>
        </is>
      </c>
      <c r="D1543" t="inlineStr">
        <is>
          <t>SHIFT-PRE-20251204</t>
        </is>
      </c>
      <c r="E1543" t="inlineStr">
        <is>
          <t>LINE-S03</t>
        </is>
      </c>
      <c r="F1543" t="inlineStr">
        <is>
          <t>改善前</t>
        </is>
      </c>
      <c r="G1543" s="57" t="n">
        <v>45995</v>
      </c>
      <c r="H1543" t="inlineStr">
        <is>
          <t>音频模组系列</t>
        </is>
      </c>
      <c r="I1543" t="inlineStr">
        <is>
          <t>7KK25</t>
        </is>
      </c>
      <c r="J1543" t="inlineStr">
        <is>
          <t>FAILURE</t>
        </is>
      </c>
      <c r="K1543" t="inlineStr">
        <is>
          <t>Unplanned</t>
        </is>
      </c>
      <c r="L1543" t="inlineStr">
        <is>
          <t>HYDRAULIC ELEVATOR (UNLOADING)</t>
        </is>
      </c>
      <c r="M1543" t="inlineStr">
        <is>
          <t>输送系统</t>
        </is>
      </c>
      <c r="N1543" t="inlineStr">
        <is>
          <t>AUTOMATION FAILURE</t>
        </is>
      </c>
      <c r="O1543" s="59" t="n">
        <v>45995.61944444444</v>
      </c>
      <c r="P1543" s="59" t="n">
        <v>45995.62694444445</v>
      </c>
      <c r="Q1543" s="60" t="n">
        <v>10.8</v>
      </c>
      <c r="R1543" s="60" t="n">
        <v>0.9473</v>
      </c>
      <c r="S1543" t="inlineStr">
        <is>
          <t>团队模拟数据（基于公开单线数据派生）</t>
        </is>
      </c>
      <c r="T1543" t="inlineStr">
        <is>
          <t>SIM-v2.2-20260807-20260804</t>
        </is>
      </c>
      <c r="U1543" t="inlineStr">
        <is>
          <t>https://zenodo.org/records/17855209</t>
        </is>
      </c>
      <c r="V1543" t="inlineStr">
        <is>
          <t>LINE-S03-PRE-20251204</t>
        </is>
      </c>
      <c r="W1543" t="inlineStr">
        <is>
          <t>已关联</t>
        </is>
      </c>
      <c r="X1543" t="inlineStr">
        <is>
          <t>按班次口径判断</t>
        </is>
      </c>
      <c r="Z1543" t="inlineStr">
        <is>
          <t>否</t>
        </is>
      </c>
    </row>
    <row r="1544">
      <c r="A1544" t="inlineStr">
        <is>
          <t>SIM-STOP-01543</t>
        </is>
      </c>
      <c r="B1544" t="inlineStr">
        <is>
          <t>STOP-PRE-00515</t>
        </is>
      </c>
      <c r="C1544" t="inlineStr">
        <is>
          <t>LINE-S01-PRE-20251204</t>
        </is>
      </c>
      <c r="D1544" t="inlineStr">
        <is>
          <t>SHIFT-PRE-20251204</t>
        </is>
      </c>
      <c r="E1544" t="inlineStr">
        <is>
          <t>LINE-S01</t>
        </is>
      </c>
      <c r="F1544" t="inlineStr">
        <is>
          <t>改善前</t>
        </is>
      </c>
      <c r="G1544" s="57" t="n">
        <v>45995</v>
      </c>
      <c r="H1544" t="inlineStr">
        <is>
          <t>智能终端系列</t>
        </is>
      </c>
      <c r="I1544" t="inlineStr">
        <is>
          <t>7KK25</t>
        </is>
      </c>
      <c r="J1544" t="inlineStr">
        <is>
          <t>MATERIALS</t>
        </is>
      </c>
      <c r="K1544" t="inlineStr">
        <is>
          <t>Unplanned</t>
        </is>
      </c>
      <c r="L1544" t="inlineStr">
        <is>
          <t>HACKING STATION</t>
        </is>
      </c>
      <c r="M1544" t="inlineStr">
        <is>
          <t>上下料工位</t>
        </is>
      </c>
      <c r="N1544" t="inlineStr">
        <is>
          <t>MANUAL BRICK HANDLING</t>
        </is>
      </c>
      <c r="O1544" s="59" t="n">
        <v>45995.61319444444</v>
      </c>
      <c r="P1544" s="59" t="n">
        <v>45995.62090277778</v>
      </c>
      <c r="Q1544" s="60" t="n">
        <v>11.1</v>
      </c>
      <c r="R1544" s="60" t="n">
        <v>0.8722</v>
      </c>
      <c r="S1544" t="inlineStr">
        <is>
          <t>团队模拟数据（基于公开单线数据派生）</t>
        </is>
      </c>
      <c r="T1544" t="inlineStr">
        <is>
          <t>SIM-v2.2-20260807-20260804</t>
        </is>
      </c>
      <c r="U1544" t="inlineStr">
        <is>
          <t>https://zenodo.org/records/17855209</t>
        </is>
      </c>
      <c r="V1544" t="inlineStr">
        <is>
          <t>LINE-S01-PRE-20251204</t>
        </is>
      </c>
      <c r="W1544" t="inlineStr">
        <is>
          <t>已关联</t>
        </is>
      </c>
      <c r="X1544" t="inlineStr">
        <is>
          <t>按班次口径判断</t>
        </is>
      </c>
      <c r="Z1544" t="inlineStr">
        <is>
          <t>否</t>
        </is>
      </c>
    </row>
    <row r="1545">
      <c r="A1545" t="inlineStr">
        <is>
          <t>SIM-STOP-01544</t>
        </is>
      </c>
      <c r="B1545" t="inlineStr">
        <is>
          <t>STOP-PRE-00515</t>
        </is>
      </c>
      <c r="C1545" t="inlineStr">
        <is>
          <t>LINE-S02-PRE-20251204</t>
        </is>
      </c>
      <c r="D1545" t="inlineStr">
        <is>
          <t>SHIFT-PRE-20251204</t>
        </is>
      </c>
      <c r="E1545" t="inlineStr">
        <is>
          <t>LINE-S02</t>
        </is>
      </c>
      <c r="F1545" t="inlineStr">
        <is>
          <t>改善前</t>
        </is>
      </c>
      <c r="G1545" s="57" t="n">
        <v>45995</v>
      </c>
      <c r="H1545" t="inlineStr">
        <is>
          <t>视觉设备系列</t>
        </is>
      </c>
      <c r="I1545" t="inlineStr">
        <is>
          <t>7KK25</t>
        </is>
      </c>
      <c r="J1545" t="inlineStr">
        <is>
          <t>MATERIALS</t>
        </is>
      </c>
      <c r="K1545" t="inlineStr">
        <is>
          <t>Unplanned</t>
        </is>
      </c>
      <c r="L1545" t="inlineStr">
        <is>
          <t>HACKING STATION</t>
        </is>
      </c>
      <c r="M1545" t="inlineStr">
        <is>
          <t>上下料工位</t>
        </is>
      </c>
      <c r="N1545" t="inlineStr">
        <is>
          <t>MANUAL BRICK HANDLING</t>
        </is>
      </c>
      <c r="O1545" s="59" t="n">
        <v>45995.62708333333</v>
      </c>
      <c r="P1545" s="59" t="n">
        <v>45995.63958333333</v>
      </c>
      <c r="Q1545" s="60" t="n">
        <v>18</v>
      </c>
      <c r="R1545" s="60" t="n">
        <v>1.4175</v>
      </c>
      <c r="S1545" t="inlineStr">
        <is>
          <t>团队模拟数据（基于公开单线数据派生）</t>
        </is>
      </c>
      <c r="T1545" t="inlineStr">
        <is>
          <t>SIM-v2.2-20260807-20260804</t>
        </is>
      </c>
      <c r="U1545" t="inlineStr">
        <is>
          <t>https://zenodo.org/records/17855209</t>
        </is>
      </c>
      <c r="V1545" t="inlineStr">
        <is>
          <t>LINE-S02-PRE-20251204</t>
        </is>
      </c>
      <c r="W1545" t="inlineStr">
        <is>
          <t>已关联</t>
        </is>
      </c>
      <c r="X1545" t="inlineStr">
        <is>
          <t>按班次口径判断</t>
        </is>
      </c>
      <c r="Z1545" t="inlineStr">
        <is>
          <t>否</t>
        </is>
      </c>
    </row>
    <row r="1546">
      <c r="A1546" t="inlineStr">
        <is>
          <t>SIM-STOP-01545</t>
        </is>
      </c>
      <c r="B1546" t="inlineStr">
        <is>
          <t>STOP-PRE-00515</t>
        </is>
      </c>
      <c r="C1546" t="inlineStr">
        <is>
          <t>LINE-S03-PRE-20251204</t>
        </is>
      </c>
      <c r="D1546" t="inlineStr">
        <is>
          <t>SHIFT-PRE-20251204</t>
        </is>
      </c>
      <c r="E1546" t="inlineStr">
        <is>
          <t>LINE-S03</t>
        </is>
      </c>
      <c r="F1546" t="inlineStr">
        <is>
          <t>改善前</t>
        </is>
      </c>
      <c r="G1546" s="57" t="n">
        <v>45995</v>
      </c>
      <c r="H1546" t="inlineStr">
        <is>
          <t>音频模组系列</t>
        </is>
      </c>
      <c r="I1546" t="inlineStr">
        <is>
          <t>7KK25</t>
        </is>
      </c>
      <c r="J1546" t="inlineStr">
        <is>
          <t>MATERIALS</t>
        </is>
      </c>
      <c r="K1546" t="inlineStr">
        <is>
          <t>Unplanned</t>
        </is>
      </c>
      <c r="L1546" t="inlineStr">
        <is>
          <t>HACKING STATION</t>
        </is>
      </c>
      <c r="M1546" t="inlineStr">
        <is>
          <t>上下料工位</t>
        </is>
      </c>
      <c r="N1546" t="inlineStr">
        <is>
          <t>MANUAL BRICK HANDLING</t>
        </is>
      </c>
      <c r="O1546" s="59" t="n">
        <v>45995.64097222222</v>
      </c>
      <c r="P1546" s="59" t="n">
        <v>45995.65090277778</v>
      </c>
      <c r="Q1546" s="60" t="n">
        <v>14.3</v>
      </c>
      <c r="R1546" s="60" t="n">
        <v>1.1234</v>
      </c>
      <c r="S1546" t="inlineStr">
        <is>
          <t>团队模拟数据（基于公开单线数据派生）</t>
        </is>
      </c>
      <c r="T1546" t="inlineStr">
        <is>
          <t>SIM-v2.2-20260807-20260804</t>
        </is>
      </c>
      <c r="U1546" t="inlineStr">
        <is>
          <t>https://zenodo.org/records/17855209</t>
        </is>
      </c>
      <c r="V1546" t="inlineStr">
        <is>
          <t>LINE-S03-PRE-20251204</t>
        </is>
      </c>
      <c r="W1546" t="inlineStr">
        <is>
          <t>已关联</t>
        </is>
      </c>
      <c r="X1546" t="inlineStr">
        <is>
          <t>按班次口径判断</t>
        </is>
      </c>
      <c r="Z1546" t="inlineStr">
        <is>
          <t>否</t>
        </is>
      </c>
    </row>
    <row r="1547">
      <c r="A1547" t="inlineStr">
        <is>
          <t>SIM-STOP-01546</t>
        </is>
      </c>
      <c r="B1547" t="inlineStr">
        <is>
          <t>STOP-PRE-00516</t>
        </is>
      </c>
      <c r="C1547" t="inlineStr">
        <is>
          <t>LINE-S01-PRE-20251204</t>
        </is>
      </c>
      <c r="D1547" t="inlineStr">
        <is>
          <t>SHIFT-PRE-20251204</t>
        </is>
      </c>
      <c r="E1547" t="inlineStr">
        <is>
          <t>LINE-S01</t>
        </is>
      </c>
      <c r="F1547" t="inlineStr">
        <is>
          <t>改善前</t>
        </is>
      </c>
      <c r="G1547" s="57" t="n">
        <v>45995</v>
      </c>
      <c r="H1547" t="inlineStr">
        <is>
          <t>智能终端系列</t>
        </is>
      </c>
      <c r="I1547" t="inlineStr">
        <is>
          <t>7KK25</t>
        </is>
      </c>
      <c r="J1547" t="inlineStr">
        <is>
          <t>MATERIALS</t>
        </is>
      </c>
      <c r="K1547" t="inlineStr">
        <is>
          <t>Unplanned</t>
        </is>
      </c>
      <c r="L1547" t="inlineStr">
        <is>
          <t>HACKING STATION</t>
        </is>
      </c>
      <c r="M1547" t="inlineStr">
        <is>
          <t>上下料工位</t>
        </is>
      </c>
      <c r="N1547" t="inlineStr">
        <is>
          <t>MANUAL BRICK HANDLING</t>
        </is>
      </c>
      <c r="O1547" s="59" t="n">
        <v>45995.62291666667</v>
      </c>
      <c r="P1547" s="59" t="n">
        <v>45995.62493055555</v>
      </c>
      <c r="Q1547" s="60" t="n">
        <v>2.9</v>
      </c>
      <c r="R1547" s="60" t="n">
        <v>0.9065</v>
      </c>
      <c r="S1547" t="inlineStr">
        <is>
          <t>团队模拟数据（基于公开单线数据派生）</t>
        </is>
      </c>
      <c r="T1547" t="inlineStr">
        <is>
          <t>SIM-v2.2-20260807-20260804</t>
        </is>
      </c>
      <c r="U1547" t="inlineStr">
        <is>
          <t>https://zenodo.org/records/17855209</t>
        </is>
      </c>
      <c r="V1547" t="inlineStr">
        <is>
          <t>LINE-S01-PRE-20251204</t>
        </is>
      </c>
      <c r="W1547" t="inlineStr">
        <is>
          <t>已关联</t>
        </is>
      </c>
      <c r="X1547" t="inlineStr">
        <is>
          <t>按班次口径判断</t>
        </is>
      </c>
      <c r="Z1547" t="inlineStr">
        <is>
          <t>否</t>
        </is>
      </c>
    </row>
    <row r="1548">
      <c r="A1548" t="inlineStr">
        <is>
          <t>SIM-STOP-01547</t>
        </is>
      </c>
      <c r="B1548" t="inlineStr">
        <is>
          <t>STOP-PRE-00516</t>
        </is>
      </c>
      <c r="C1548" t="inlineStr">
        <is>
          <t>LINE-S02-PRE-20251204</t>
        </is>
      </c>
      <c r="D1548" t="inlineStr">
        <is>
          <t>SHIFT-PRE-20251204</t>
        </is>
      </c>
      <c r="E1548" t="inlineStr">
        <is>
          <t>LINE-S02</t>
        </is>
      </c>
      <c r="F1548" t="inlineStr">
        <is>
          <t>改善前</t>
        </is>
      </c>
      <c r="G1548" s="57" t="n">
        <v>45995</v>
      </c>
      <c r="H1548" t="inlineStr">
        <is>
          <t>视觉设备系列</t>
        </is>
      </c>
      <c r="I1548" t="inlineStr">
        <is>
          <t>7KK25</t>
        </is>
      </c>
      <c r="J1548" t="inlineStr">
        <is>
          <t>MATERIALS</t>
        </is>
      </c>
      <c r="K1548" t="inlineStr">
        <is>
          <t>Unplanned</t>
        </is>
      </c>
      <c r="L1548" t="inlineStr">
        <is>
          <t>HACKING STATION</t>
        </is>
      </c>
      <c r="M1548" t="inlineStr">
        <is>
          <t>上下料工位</t>
        </is>
      </c>
      <c r="N1548" t="inlineStr">
        <is>
          <t>MANUAL BRICK HANDLING</t>
        </is>
      </c>
      <c r="O1548" s="59" t="n">
        <v>45995.63680555556</v>
      </c>
      <c r="P1548" s="59" t="n">
        <v>45995.63972222222</v>
      </c>
      <c r="Q1548" s="60" t="n">
        <v>4.2</v>
      </c>
      <c r="R1548" s="60" t="n">
        <v>1.3275</v>
      </c>
      <c r="S1548" t="inlineStr">
        <is>
          <t>团队模拟数据（基于公开单线数据派生）</t>
        </is>
      </c>
      <c r="T1548" t="inlineStr">
        <is>
          <t>SIM-v2.2-20260807-20260804</t>
        </is>
      </c>
      <c r="U1548" t="inlineStr">
        <is>
          <t>https://zenodo.org/records/17855209</t>
        </is>
      </c>
      <c r="V1548" t="inlineStr">
        <is>
          <t>LINE-S02-PRE-20251204</t>
        </is>
      </c>
      <c r="W1548" t="inlineStr">
        <is>
          <t>已关联</t>
        </is>
      </c>
      <c r="X1548" t="inlineStr">
        <is>
          <t>按班次口径判断</t>
        </is>
      </c>
      <c r="Z1548" t="inlineStr">
        <is>
          <t>否</t>
        </is>
      </c>
    </row>
    <row r="1549">
      <c r="A1549" t="inlineStr">
        <is>
          <t>SIM-STOP-01548</t>
        </is>
      </c>
      <c r="B1549" t="inlineStr">
        <is>
          <t>STOP-PRE-00516</t>
        </is>
      </c>
      <c r="C1549" t="inlineStr">
        <is>
          <t>LINE-S03-PRE-20251204</t>
        </is>
      </c>
      <c r="D1549" t="inlineStr">
        <is>
          <t>SHIFT-PRE-20251204</t>
        </is>
      </c>
      <c r="E1549" t="inlineStr">
        <is>
          <t>LINE-S03</t>
        </is>
      </c>
      <c r="F1549" t="inlineStr">
        <is>
          <t>改善前</t>
        </is>
      </c>
      <c r="G1549" s="57" t="n">
        <v>45995</v>
      </c>
      <c r="H1549" t="inlineStr">
        <is>
          <t>音频模组系列</t>
        </is>
      </c>
      <c r="I1549" t="inlineStr">
        <is>
          <t>7KK25</t>
        </is>
      </c>
      <c r="J1549" t="inlineStr">
        <is>
          <t>MATERIALS</t>
        </is>
      </c>
      <c r="K1549" t="inlineStr">
        <is>
          <t>Unplanned</t>
        </is>
      </c>
      <c r="L1549" t="inlineStr">
        <is>
          <t>HACKING STATION</t>
        </is>
      </c>
      <c r="M1549" t="inlineStr">
        <is>
          <t>上下料工位</t>
        </is>
      </c>
      <c r="N1549" t="inlineStr">
        <is>
          <t>MANUAL BRICK HANDLING</t>
        </is>
      </c>
      <c r="O1549" s="59" t="n">
        <v>45995.65069444444</v>
      </c>
      <c r="P1549" s="59" t="n">
        <v>45995.65326388889</v>
      </c>
      <c r="Q1549" s="60" t="n">
        <v>3.7</v>
      </c>
      <c r="R1549" s="60" t="n">
        <v>1.1669</v>
      </c>
      <c r="S1549" t="inlineStr">
        <is>
          <t>团队模拟数据（基于公开单线数据派生）</t>
        </is>
      </c>
      <c r="T1549" t="inlineStr">
        <is>
          <t>SIM-v2.2-20260807-20260804</t>
        </is>
      </c>
      <c r="U1549" t="inlineStr">
        <is>
          <t>https://zenodo.org/records/17855209</t>
        </is>
      </c>
      <c r="V1549" t="inlineStr">
        <is>
          <t>LINE-S03-PRE-20251204</t>
        </is>
      </c>
      <c r="W1549" t="inlineStr">
        <is>
          <t>已关联</t>
        </is>
      </c>
      <c r="X1549" t="inlineStr">
        <is>
          <t>按班次口径判断</t>
        </is>
      </c>
      <c r="Z1549" t="inlineStr">
        <is>
          <t>否</t>
        </is>
      </c>
    </row>
    <row r="1550">
      <c r="A1550" t="inlineStr">
        <is>
          <t>SIM-STOP-01549</t>
        </is>
      </c>
      <c r="B1550" t="inlineStr">
        <is>
          <t>STOP-PRE-00517</t>
        </is>
      </c>
      <c r="C1550" t="inlineStr">
        <is>
          <t>LINE-S01-PRE-20251204</t>
        </is>
      </c>
      <c r="D1550" t="inlineStr">
        <is>
          <t>SHIFT-PRE-20251204</t>
        </is>
      </c>
      <c r="E1550" t="inlineStr">
        <is>
          <t>LINE-S01</t>
        </is>
      </c>
      <c r="F1550" t="inlineStr">
        <is>
          <t>改善前</t>
        </is>
      </c>
      <c r="G1550" s="57" t="n">
        <v>45995</v>
      </c>
      <c r="H1550" t="inlineStr">
        <is>
          <t>智能终端系列</t>
        </is>
      </c>
      <c r="I1550" t="inlineStr">
        <is>
          <t>7KK25</t>
        </is>
      </c>
      <c r="J1550" t="inlineStr">
        <is>
          <t>MATERIALS</t>
        </is>
      </c>
      <c r="K1550" t="inlineStr">
        <is>
          <t>Unplanned</t>
        </is>
      </c>
      <c r="L1550" t="inlineStr">
        <is>
          <t>HACKING STATION</t>
        </is>
      </c>
      <c r="M1550" t="inlineStr">
        <is>
          <t>上下料工位</t>
        </is>
      </c>
      <c r="N1550" t="inlineStr">
        <is>
          <t>MANUAL BRICK HANDLING</t>
        </is>
      </c>
      <c r="O1550" s="59" t="n">
        <v>45995.65208333333</v>
      </c>
      <c r="P1550" s="59" t="n">
        <v>45995.66041666667</v>
      </c>
      <c r="Q1550" s="60" t="n">
        <v>12</v>
      </c>
      <c r="R1550" s="60" t="n">
        <v>0.8477</v>
      </c>
      <c r="S1550" t="inlineStr">
        <is>
          <t>团队模拟数据（基于公开单线数据派生）</t>
        </is>
      </c>
      <c r="T1550" t="inlineStr">
        <is>
          <t>SIM-v2.2-20260807-20260804</t>
        </is>
      </c>
      <c r="U1550" t="inlineStr">
        <is>
          <t>https://zenodo.org/records/17855209</t>
        </is>
      </c>
      <c r="V1550" t="inlineStr">
        <is>
          <t>LINE-S01-PRE-20251204</t>
        </is>
      </c>
      <c r="W1550" t="inlineStr">
        <is>
          <t>已关联</t>
        </is>
      </c>
      <c r="X1550" t="inlineStr">
        <is>
          <t>按班次口径判断</t>
        </is>
      </c>
      <c r="Z1550" t="inlineStr">
        <is>
          <t>否</t>
        </is>
      </c>
    </row>
    <row r="1551">
      <c r="A1551" t="inlineStr">
        <is>
          <t>SIM-STOP-01550</t>
        </is>
      </c>
      <c r="B1551" t="inlineStr">
        <is>
          <t>STOP-PRE-00517</t>
        </is>
      </c>
      <c r="C1551" t="inlineStr">
        <is>
          <t>LINE-S02-PRE-20251204</t>
        </is>
      </c>
      <c r="D1551" t="inlineStr">
        <is>
          <t>SHIFT-PRE-20251204</t>
        </is>
      </c>
      <c r="E1551" t="inlineStr">
        <is>
          <t>LINE-S02</t>
        </is>
      </c>
      <c r="F1551" t="inlineStr">
        <is>
          <t>改善前</t>
        </is>
      </c>
      <c r="G1551" s="57" t="n">
        <v>45995</v>
      </c>
      <c r="H1551" t="inlineStr">
        <is>
          <t>视觉设备系列</t>
        </is>
      </c>
      <c r="I1551" t="inlineStr">
        <is>
          <t>7KK25</t>
        </is>
      </c>
      <c r="J1551" t="inlineStr">
        <is>
          <t>MATERIALS</t>
        </is>
      </c>
      <c r="K1551" t="inlineStr">
        <is>
          <t>Unplanned</t>
        </is>
      </c>
      <c r="L1551" t="inlineStr">
        <is>
          <t>HACKING STATION</t>
        </is>
      </c>
      <c r="M1551" t="inlineStr">
        <is>
          <t>上下料工位</t>
        </is>
      </c>
      <c r="N1551" t="inlineStr">
        <is>
          <t>MANUAL BRICK HANDLING</t>
        </is>
      </c>
      <c r="O1551" s="59" t="n">
        <v>45995.66597222222</v>
      </c>
      <c r="P1551" s="59" t="n">
        <v>45995.67958333333</v>
      </c>
      <c r="Q1551" s="60" t="n">
        <v>19.6</v>
      </c>
      <c r="R1551" s="60" t="n">
        <v>1.38</v>
      </c>
      <c r="S1551" t="inlineStr">
        <is>
          <t>团队模拟数据（基于公开单线数据派生）</t>
        </is>
      </c>
      <c r="T1551" t="inlineStr">
        <is>
          <t>SIM-v2.2-20260807-20260804</t>
        </is>
      </c>
      <c r="U1551" t="inlineStr">
        <is>
          <t>https://zenodo.org/records/17855209</t>
        </is>
      </c>
      <c r="V1551" t="inlineStr">
        <is>
          <t>LINE-S02-PRE-20251204</t>
        </is>
      </c>
      <c r="W1551" t="inlineStr">
        <is>
          <t>已关联</t>
        </is>
      </c>
      <c r="X1551" t="inlineStr">
        <is>
          <t>按班次口径判断</t>
        </is>
      </c>
      <c r="Z1551" t="inlineStr">
        <is>
          <t>否</t>
        </is>
      </c>
    </row>
    <row r="1552">
      <c r="A1552" t="inlineStr">
        <is>
          <t>SIM-STOP-01551</t>
        </is>
      </c>
      <c r="B1552" t="inlineStr">
        <is>
          <t>STOP-PRE-00517</t>
        </is>
      </c>
      <c r="C1552" t="inlineStr">
        <is>
          <t>LINE-S03-PRE-20251204</t>
        </is>
      </c>
      <c r="D1552" t="inlineStr">
        <is>
          <t>SHIFT-PRE-20251204</t>
        </is>
      </c>
      <c r="E1552" t="inlineStr">
        <is>
          <t>LINE-S03</t>
        </is>
      </c>
      <c r="F1552" t="inlineStr">
        <is>
          <t>改善前</t>
        </is>
      </c>
      <c r="G1552" s="57" t="n">
        <v>45995</v>
      </c>
      <c r="H1552" t="inlineStr">
        <is>
          <t>音频模组系列</t>
        </is>
      </c>
      <c r="I1552" t="inlineStr">
        <is>
          <t>7KK25</t>
        </is>
      </c>
      <c r="J1552" t="inlineStr">
        <is>
          <t>MATERIALS</t>
        </is>
      </c>
      <c r="K1552" t="inlineStr">
        <is>
          <t>Unplanned</t>
        </is>
      </c>
      <c r="L1552" t="inlineStr">
        <is>
          <t>HACKING STATION</t>
        </is>
      </c>
      <c r="M1552" t="inlineStr">
        <is>
          <t>上下料工位</t>
        </is>
      </c>
      <c r="N1552" t="inlineStr">
        <is>
          <t>MANUAL BRICK HANDLING</t>
        </is>
      </c>
      <c r="O1552" s="59" t="n">
        <v>45995.67986111111</v>
      </c>
      <c r="P1552" s="59" t="n">
        <v>45995.690625</v>
      </c>
      <c r="Q1552" s="60" t="n">
        <v>15.5</v>
      </c>
      <c r="R1552" s="60" t="n">
        <v>1.0924</v>
      </c>
      <c r="S1552" t="inlineStr">
        <is>
          <t>团队模拟数据（基于公开单线数据派生）</t>
        </is>
      </c>
      <c r="T1552" t="inlineStr">
        <is>
          <t>SIM-v2.2-20260807-20260804</t>
        </is>
      </c>
      <c r="U1552" t="inlineStr">
        <is>
          <t>https://zenodo.org/records/17855209</t>
        </is>
      </c>
      <c r="V1552" t="inlineStr">
        <is>
          <t>LINE-S03-PRE-20251204</t>
        </is>
      </c>
      <c r="W1552" t="inlineStr">
        <is>
          <t>已关联</t>
        </is>
      </c>
      <c r="X1552" t="inlineStr">
        <is>
          <t>按班次口径判断</t>
        </is>
      </c>
      <c r="Z1552" t="inlineStr">
        <is>
          <t>否</t>
        </is>
      </c>
    </row>
    <row r="1553">
      <c r="A1553" t="inlineStr">
        <is>
          <t>SIM-STOP-01552</t>
        </is>
      </c>
      <c r="B1553" t="inlineStr">
        <is>
          <t>STOP-PRE-00518</t>
        </is>
      </c>
      <c r="C1553" t="inlineStr">
        <is>
          <t>LINE-S01-PRE-20251204</t>
        </is>
      </c>
      <c r="D1553" t="inlineStr">
        <is>
          <t>SHIFT-PRE-20251204</t>
        </is>
      </c>
      <c r="E1553" t="inlineStr">
        <is>
          <t>LINE-S01</t>
        </is>
      </c>
      <c r="F1553" t="inlineStr">
        <is>
          <t>改善前</t>
        </is>
      </c>
      <c r="G1553" s="57" t="n">
        <v>45995</v>
      </c>
      <c r="H1553" t="inlineStr">
        <is>
          <t>智能终端系列</t>
        </is>
      </c>
      <c r="I1553" t="inlineStr">
        <is>
          <t>7KK25</t>
        </is>
      </c>
      <c r="J1553" t="inlineStr">
        <is>
          <t>MATERIALS</t>
        </is>
      </c>
      <c r="K1553" t="inlineStr">
        <is>
          <t>Unplanned</t>
        </is>
      </c>
      <c r="L1553" t="inlineStr">
        <is>
          <t>HACKING STATION</t>
        </is>
      </c>
      <c r="M1553" t="inlineStr">
        <is>
          <t>上下料工位</t>
        </is>
      </c>
      <c r="N1553" t="inlineStr">
        <is>
          <t>MANUAL BRICK HANDLING</t>
        </is>
      </c>
      <c r="O1553" s="59" t="n">
        <v>45995.66388888889</v>
      </c>
      <c r="P1553" s="59" t="n">
        <v>45995.66847222222</v>
      </c>
      <c r="Q1553" s="60" t="n">
        <v>6.6</v>
      </c>
      <c r="R1553" s="60" t="n">
        <v>0.882</v>
      </c>
      <c r="S1553" t="inlineStr">
        <is>
          <t>团队模拟数据（基于公开单线数据派生）</t>
        </is>
      </c>
      <c r="T1553" t="inlineStr">
        <is>
          <t>SIM-v2.2-20260807-20260804</t>
        </is>
      </c>
      <c r="U1553" t="inlineStr">
        <is>
          <t>https://zenodo.org/records/17855209</t>
        </is>
      </c>
      <c r="V1553" t="inlineStr">
        <is>
          <t>LINE-S01-PRE-20251204</t>
        </is>
      </c>
      <c r="W1553" t="inlineStr">
        <is>
          <t>已关联</t>
        </is>
      </c>
      <c r="X1553" t="inlineStr">
        <is>
          <t>按班次口径判断</t>
        </is>
      </c>
      <c r="Z1553" t="inlineStr">
        <is>
          <t>否</t>
        </is>
      </c>
    </row>
    <row r="1554">
      <c r="A1554" t="inlineStr">
        <is>
          <t>SIM-STOP-01553</t>
        </is>
      </c>
      <c r="B1554" t="inlineStr">
        <is>
          <t>STOP-PRE-00518</t>
        </is>
      </c>
      <c r="C1554" t="inlineStr">
        <is>
          <t>LINE-S02-PRE-20251204</t>
        </is>
      </c>
      <c r="D1554" t="inlineStr">
        <is>
          <t>SHIFT-PRE-20251204</t>
        </is>
      </c>
      <c r="E1554" t="inlineStr">
        <is>
          <t>LINE-S02</t>
        </is>
      </c>
      <c r="F1554" t="inlineStr">
        <is>
          <t>改善前</t>
        </is>
      </c>
      <c r="G1554" s="57" t="n">
        <v>45995</v>
      </c>
      <c r="H1554" t="inlineStr">
        <is>
          <t>视觉设备系列</t>
        </is>
      </c>
      <c r="I1554" t="inlineStr">
        <is>
          <t>7KK25</t>
        </is>
      </c>
      <c r="J1554" t="inlineStr">
        <is>
          <t>MATERIALS</t>
        </is>
      </c>
      <c r="K1554" t="inlineStr">
        <is>
          <t>Unplanned</t>
        </is>
      </c>
      <c r="L1554" t="inlineStr">
        <is>
          <t>HACKING STATION</t>
        </is>
      </c>
      <c r="M1554" t="inlineStr">
        <is>
          <t>上下料工位</t>
        </is>
      </c>
      <c r="N1554" t="inlineStr">
        <is>
          <t>MANUAL BRICK HANDLING</t>
        </is>
      </c>
      <c r="O1554" s="59" t="n">
        <v>45995.67777777778</v>
      </c>
      <c r="P1554" s="59" t="n">
        <v>45995.68451388889</v>
      </c>
      <c r="Q1554" s="60" t="n">
        <v>9.699999999999999</v>
      </c>
      <c r="R1554" s="60" t="n">
        <v>1.29</v>
      </c>
      <c r="S1554" t="inlineStr">
        <is>
          <t>团队模拟数据（基于公开单线数据派生）</t>
        </is>
      </c>
      <c r="T1554" t="inlineStr">
        <is>
          <t>SIM-v2.2-20260807-20260804</t>
        </is>
      </c>
      <c r="U1554" t="inlineStr">
        <is>
          <t>https://zenodo.org/records/17855209</t>
        </is>
      </c>
      <c r="V1554" t="inlineStr">
        <is>
          <t>LINE-S02-PRE-20251204</t>
        </is>
      </c>
      <c r="W1554" t="inlineStr">
        <is>
          <t>已关联</t>
        </is>
      </c>
      <c r="X1554" t="inlineStr">
        <is>
          <t>按班次口径判断</t>
        </is>
      </c>
      <c r="Z1554" t="inlineStr">
        <is>
          <t>否</t>
        </is>
      </c>
    </row>
    <row r="1555">
      <c r="A1555" t="inlineStr">
        <is>
          <t>SIM-STOP-01554</t>
        </is>
      </c>
      <c r="B1555" t="inlineStr">
        <is>
          <t>STOP-PRE-00518</t>
        </is>
      </c>
      <c r="C1555" t="inlineStr">
        <is>
          <t>LINE-S03-PRE-20251204</t>
        </is>
      </c>
      <c r="D1555" t="inlineStr">
        <is>
          <t>SHIFT-PRE-20251204</t>
        </is>
      </c>
      <c r="E1555" t="inlineStr">
        <is>
          <t>LINE-S03</t>
        </is>
      </c>
      <c r="F1555" t="inlineStr">
        <is>
          <t>改善前</t>
        </is>
      </c>
      <c r="G1555" s="57" t="n">
        <v>45995</v>
      </c>
      <c r="H1555" t="inlineStr">
        <is>
          <t>音频模组系列</t>
        </is>
      </c>
      <c r="I1555" t="inlineStr">
        <is>
          <t>7KK25</t>
        </is>
      </c>
      <c r="J1555" t="inlineStr">
        <is>
          <t>MATERIALS</t>
        </is>
      </c>
      <c r="K1555" t="inlineStr">
        <is>
          <t>Unplanned</t>
        </is>
      </c>
      <c r="L1555" t="inlineStr">
        <is>
          <t>HACKING STATION</t>
        </is>
      </c>
      <c r="M1555" t="inlineStr">
        <is>
          <t>上下料工位</t>
        </is>
      </c>
      <c r="N1555" t="inlineStr">
        <is>
          <t>MANUAL BRICK HANDLING</t>
        </is>
      </c>
      <c r="O1555" s="59" t="n">
        <v>45995.69166666667</v>
      </c>
      <c r="P1555" s="59" t="n">
        <v>45995.69756944444</v>
      </c>
      <c r="Q1555" s="60" t="n">
        <v>8.5</v>
      </c>
      <c r="R1555" s="60" t="n">
        <v>1.1358</v>
      </c>
      <c r="S1555" t="inlineStr">
        <is>
          <t>团队模拟数据（基于公开单线数据派生）</t>
        </is>
      </c>
      <c r="T1555" t="inlineStr">
        <is>
          <t>SIM-v2.2-20260807-20260804</t>
        </is>
      </c>
      <c r="U1555" t="inlineStr">
        <is>
          <t>https://zenodo.org/records/17855209</t>
        </is>
      </c>
      <c r="V1555" t="inlineStr">
        <is>
          <t>LINE-S03-PRE-20251204</t>
        </is>
      </c>
      <c r="W1555" t="inlineStr">
        <is>
          <t>已关联</t>
        </is>
      </c>
      <c r="X1555" t="inlineStr">
        <is>
          <t>按班次口径判断</t>
        </is>
      </c>
      <c r="Z1555" t="inlineStr">
        <is>
          <t>否</t>
        </is>
      </c>
    </row>
    <row r="1556">
      <c r="A1556" t="inlineStr">
        <is>
          <t>SIM-STOP-01555</t>
        </is>
      </c>
      <c r="B1556" t="inlineStr">
        <is>
          <t>STOP-PRE-00519</t>
        </is>
      </c>
      <c r="C1556" t="inlineStr">
        <is>
          <t>LINE-S01-PRE-20251204</t>
        </is>
      </c>
      <c r="D1556" t="inlineStr">
        <is>
          <t>SHIFT-PRE-20251204</t>
        </is>
      </c>
      <c r="E1556" t="inlineStr">
        <is>
          <t>LINE-S01</t>
        </is>
      </c>
      <c r="F1556" t="inlineStr">
        <is>
          <t>改善前</t>
        </is>
      </c>
      <c r="G1556" s="57" t="n">
        <v>45995</v>
      </c>
      <c r="H1556" t="inlineStr">
        <is>
          <t>智能终端系列</t>
        </is>
      </c>
      <c r="I1556" t="inlineStr">
        <is>
          <t>9KK25</t>
        </is>
      </c>
      <c r="J1556" t="inlineStr">
        <is>
          <t>SETUPS-CHANGEOVERS</t>
        </is>
      </c>
      <c r="K1556" t="inlineStr">
        <is>
          <t>Planned - Included in OEE</t>
        </is>
      </c>
      <c r="L1556" t="inlineStr">
        <is>
          <t>EXTRUDER PRESS</t>
        </is>
      </c>
      <c r="M1556" t="inlineStr">
        <is>
          <t>主加工工位</t>
        </is>
      </c>
      <c r="N1556" t="inlineStr">
        <is>
          <t>MATERIAL CHANGEOVER</t>
        </is>
      </c>
      <c r="O1556" s="59" t="n">
        <v>45995.67083333333</v>
      </c>
      <c r="P1556" s="59" t="n">
        <v>45995.67979166667</v>
      </c>
      <c r="Q1556" s="60" t="n">
        <v>12.9</v>
      </c>
      <c r="R1556" s="60" t="n">
        <v>0.9977</v>
      </c>
      <c r="S1556" t="inlineStr">
        <is>
          <t>团队模拟数据（基于公开单线数据派生）</t>
        </is>
      </c>
      <c r="T1556" t="inlineStr">
        <is>
          <t>SIM-v2.2-20260807-20260804</t>
        </is>
      </c>
      <c r="U1556" t="inlineStr">
        <is>
          <t>https://zenodo.org/records/17855209</t>
        </is>
      </c>
      <c r="V1556" t="inlineStr">
        <is>
          <t>LINE-S01-PRE-20251204</t>
        </is>
      </c>
      <c r="W1556" t="inlineStr">
        <is>
          <t>已关联</t>
        </is>
      </c>
      <c r="X1556" t="inlineStr">
        <is>
          <t>按班次口径判断</t>
        </is>
      </c>
      <c r="Z1556" t="inlineStr">
        <is>
          <t>是</t>
        </is>
      </c>
      <c r="AA1556">
        <f>IFERROR(VLOOKUP(N1556,'18_换产标准_模拟'!$B$2:$F$4,3,FALSE),"")</f>
        <v/>
      </c>
      <c r="AB1556">
        <f>IFERROR(MAX(Q1556-AA1556,0),"")</f>
        <v/>
      </c>
      <c r="AC1556">
        <f>IFERROR(IF(AB1556=0,"达标",IF(AB1556&lt;=VLOOKUP(N1556,'18_换产标准_模拟'!$B$2:$F$4,4,FALSE)-VLOOKUP(N1556,'18_换产标准_模拟'!$B$2:$F$4,3,FALSE),"轻微超时",IF(AB1556&lt;=VLOOKUP(N1556,'18_换产标准_模拟'!$B$2:$F$4,5,FALSE)-VLOOKUP(N1556,'18_换产标准_模拟'!$B$2:$F$4,3,FALSE),"超时","严重超时"))),"")</f>
        <v/>
      </c>
      <c r="AD1556">
        <f>IFERROR(INDEX('18_换产标准_模拟'!$A$2:$A$4,MATCH(N1556,'18_换产标准_模拟'!$B$2:$B$4,0)),"")</f>
        <v/>
      </c>
      <c r="AE1556" t="inlineStr">
        <is>
          <t>团队模拟数据</t>
        </is>
      </c>
    </row>
    <row r="1557">
      <c r="A1557" t="inlineStr">
        <is>
          <t>SIM-STOP-01556</t>
        </is>
      </c>
      <c r="B1557" t="inlineStr">
        <is>
          <t>STOP-PRE-00519</t>
        </is>
      </c>
      <c r="C1557" t="inlineStr">
        <is>
          <t>LINE-S02-PRE-20251204</t>
        </is>
      </c>
      <c r="D1557" t="inlineStr">
        <is>
          <t>SHIFT-PRE-20251204</t>
        </is>
      </c>
      <c r="E1557" t="inlineStr">
        <is>
          <t>LINE-S02</t>
        </is>
      </c>
      <c r="F1557" t="inlineStr">
        <is>
          <t>改善前</t>
        </is>
      </c>
      <c r="G1557" s="57" t="n">
        <v>45995</v>
      </c>
      <c r="H1557" t="inlineStr">
        <is>
          <t>视觉设备系列</t>
        </is>
      </c>
      <c r="I1557" t="inlineStr">
        <is>
          <t>9KK25</t>
        </is>
      </c>
      <c r="J1557" t="inlineStr">
        <is>
          <t>SETUPS-CHANGEOVERS</t>
        </is>
      </c>
      <c r="K1557" t="inlineStr">
        <is>
          <t>Planned - Included in OEE</t>
        </is>
      </c>
      <c r="L1557" t="inlineStr">
        <is>
          <t>EXTRUDER PRESS</t>
        </is>
      </c>
      <c r="M1557" t="inlineStr">
        <is>
          <t>主加工工位</t>
        </is>
      </c>
      <c r="N1557" t="inlineStr">
        <is>
          <t>MATERIAL CHANGEOVER</t>
        </is>
      </c>
      <c r="O1557" s="59" t="n">
        <v>45995.68472222222</v>
      </c>
      <c r="P1557" s="59" t="n">
        <v>45995.69381944444</v>
      </c>
      <c r="Q1557" s="60" t="n">
        <v>13.1</v>
      </c>
      <c r="R1557" s="60" t="n">
        <v>1.0143</v>
      </c>
      <c r="S1557" t="inlineStr">
        <is>
          <t>团队模拟数据（基于公开单线数据派生）</t>
        </is>
      </c>
      <c r="T1557" t="inlineStr">
        <is>
          <t>SIM-v2.2-20260807-20260804</t>
        </is>
      </c>
      <c r="U1557" t="inlineStr">
        <is>
          <t>https://zenodo.org/records/17855209</t>
        </is>
      </c>
      <c r="V1557" t="inlineStr">
        <is>
          <t>LINE-S02-PRE-20251204</t>
        </is>
      </c>
      <c r="W1557" t="inlineStr">
        <is>
          <t>已关联</t>
        </is>
      </c>
      <c r="X1557" t="inlineStr">
        <is>
          <t>按班次口径判断</t>
        </is>
      </c>
      <c r="Z1557" t="inlineStr">
        <is>
          <t>是</t>
        </is>
      </c>
      <c r="AA1557">
        <f>IFERROR(VLOOKUP(N1557,'18_换产标准_模拟'!$B$2:$F$4,3,FALSE),"")</f>
        <v/>
      </c>
      <c r="AB1557">
        <f>IFERROR(MAX(Q1557-AA1557,0),"")</f>
        <v/>
      </c>
      <c r="AC1557">
        <f>IFERROR(IF(AB1557=0,"达标",IF(AB1557&lt;=VLOOKUP(N1557,'18_换产标准_模拟'!$B$2:$F$4,4,FALSE)-VLOOKUP(N1557,'18_换产标准_模拟'!$B$2:$F$4,3,FALSE),"轻微超时",IF(AB1557&lt;=VLOOKUP(N1557,'18_换产标准_模拟'!$B$2:$F$4,5,FALSE)-VLOOKUP(N1557,'18_换产标准_模拟'!$B$2:$F$4,3,FALSE),"超时","严重超时"))),"")</f>
        <v/>
      </c>
      <c r="AD1557">
        <f>IFERROR(INDEX('18_换产标准_模拟'!$A$2:$A$4,MATCH(N1557,'18_换产标准_模拟'!$B$2:$B$4,0)),"")</f>
        <v/>
      </c>
      <c r="AE1557" t="inlineStr">
        <is>
          <t>团队模拟数据</t>
        </is>
      </c>
    </row>
    <row r="1558">
      <c r="A1558" t="inlineStr">
        <is>
          <t>SIM-STOP-01557</t>
        </is>
      </c>
      <c r="B1558" t="inlineStr">
        <is>
          <t>STOP-PRE-00519</t>
        </is>
      </c>
      <c r="C1558" t="inlineStr">
        <is>
          <t>LINE-S03-PRE-20251204</t>
        </is>
      </c>
      <c r="D1558" t="inlineStr">
        <is>
          <t>SHIFT-PRE-20251204</t>
        </is>
      </c>
      <c r="E1558" t="inlineStr">
        <is>
          <t>LINE-S03</t>
        </is>
      </c>
      <c r="F1558" t="inlineStr">
        <is>
          <t>改善前</t>
        </is>
      </c>
      <c r="G1558" s="57" t="n">
        <v>45995</v>
      </c>
      <c r="H1558" t="inlineStr">
        <is>
          <t>音频模组系列</t>
        </is>
      </c>
      <c r="I1558" t="inlineStr">
        <is>
          <t>9KK25</t>
        </is>
      </c>
      <c r="J1558" t="inlineStr">
        <is>
          <t>SETUPS-CHANGEOVERS</t>
        </is>
      </c>
      <c r="K1558" t="inlineStr">
        <is>
          <t>Planned - Included in OEE</t>
        </is>
      </c>
      <c r="L1558" t="inlineStr">
        <is>
          <t>EXTRUDER PRESS</t>
        </is>
      </c>
      <c r="M1558" t="inlineStr">
        <is>
          <t>主加工工位</t>
        </is>
      </c>
      <c r="N1558" t="inlineStr">
        <is>
          <t>MATERIAL CHANGEOVER</t>
        </is>
      </c>
      <c r="O1558" s="59" t="n">
        <v>45995.69861111111</v>
      </c>
      <c r="P1558" s="59" t="n">
        <v>45995.70715277778</v>
      </c>
      <c r="Q1558" s="60" t="n">
        <v>12.3</v>
      </c>
      <c r="R1558" s="60" t="n">
        <v>0.95</v>
      </c>
      <c r="S1558" t="inlineStr">
        <is>
          <t>团队模拟数据（基于公开单线数据派生）</t>
        </is>
      </c>
      <c r="T1558" t="inlineStr">
        <is>
          <t>SIM-v2.2-20260807-20260804</t>
        </is>
      </c>
      <c r="U1558" t="inlineStr">
        <is>
          <t>https://zenodo.org/records/17855209</t>
        </is>
      </c>
      <c r="V1558" t="inlineStr">
        <is>
          <t>LINE-S03-PRE-20251204</t>
        </is>
      </c>
      <c r="W1558" t="inlineStr">
        <is>
          <t>已关联</t>
        </is>
      </c>
      <c r="X1558" t="inlineStr">
        <is>
          <t>按班次口径判断</t>
        </is>
      </c>
      <c r="Z1558" t="inlineStr">
        <is>
          <t>是</t>
        </is>
      </c>
      <c r="AA1558">
        <f>IFERROR(VLOOKUP(N1558,'18_换产标准_模拟'!$B$2:$F$4,3,FALSE),"")</f>
        <v/>
      </c>
      <c r="AB1558">
        <f>IFERROR(MAX(Q1558-AA1558,0),"")</f>
        <v/>
      </c>
      <c r="AC1558">
        <f>IFERROR(IF(AB1558=0,"达标",IF(AB1558&lt;=VLOOKUP(N1558,'18_换产标准_模拟'!$B$2:$F$4,4,FALSE)-VLOOKUP(N1558,'18_换产标准_模拟'!$B$2:$F$4,3,FALSE),"轻微超时",IF(AB1558&lt;=VLOOKUP(N1558,'18_换产标准_模拟'!$B$2:$F$4,5,FALSE)-VLOOKUP(N1558,'18_换产标准_模拟'!$B$2:$F$4,3,FALSE),"超时","严重超时"))),"")</f>
        <v/>
      </c>
      <c r="AD1558">
        <f>IFERROR(INDEX('18_换产标准_模拟'!$A$2:$A$4,MATCH(N1558,'18_换产标准_模拟'!$B$2:$B$4,0)),"")</f>
        <v/>
      </c>
      <c r="AE1558" t="inlineStr">
        <is>
          <t>团队模拟数据</t>
        </is>
      </c>
    </row>
    <row r="1559">
      <c r="A1559" t="inlineStr">
        <is>
          <t>SIM-STOP-01558</t>
        </is>
      </c>
      <c r="B1559" t="inlineStr">
        <is>
          <t>STOP-PRE-00520</t>
        </is>
      </c>
      <c r="C1559" t="inlineStr">
        <is>
          <t>LINE-S01-PRE-20251204</t>
        </is>
      </c>
      <c r="D1559" t="inlineStr">
        <is>
          <t>SHIFT-PRE-20251204</t>
        </is>
      </c>
      <c r="E1559" t="inlineStr">
        <is>
          <t>LINE-S01</t>
        </is>
      </c>
      <c r="F1559" t="inlineStr">
        <is>
          <t>改善前</t>
        </is>
      </c>
      <c r="G1559" s="57" t="n">
        <v>45995</v>
      </c>
      <c r="H1559" t="inlineStr">
        <is>
          <t>智能终端系列</t>
        </is>
      </c>
      <c r="I1559" t="inlineStr">
        <is>
          <t>9KK25</t>
        </is>
      </c>
      <c r="J1559" t="inlineStr">
        <is>
          <t>MATERIALS</t>
        </is>
      </c>
      <c r="K1559" t="inlineStr">
        <is>
          <t>Unplanned</t>
        </is>
      </c>
      <c r="L1559" t="inlineStr">
        <is>
          <t>HACKING STATION</t>
        </is>
      </c>
      <c r="M1559" t="inlineStr">
        <is>
          <t>上下料工位</t>
        </is>
      </c>
      <c r="N1559" t="inlineStr">
        <is>
          <t>MANUAL BRICK HANDLING</t>
        </is>
      </c>
      <c r="O1559" s="59" t="n">
        <v>45995.71458333333</v>
      </c>
      <c r="P1559" s="59" t="n">
        <v>45995.73333333333</v>
      </c>
      <c r="Q1559" s="60" t="n">
        <v>27</v>
      </c>
      <c r="R1559" s="60" t="n">
        <v>0.8575</v>
      </c>
      <c r="S1559" t="inlineStr">
        <is>
          <t>团队模拟数据（基于公开单线数据派生）</t>
        </is>
      </c>
      <c r="T1559" t="inlineStr">
        <is>
          <t>SIM-v2.2-20260807-20260804</t>
        </is>
      </c>
      <c r="U1559" t="inlineStr">
        <is>
          <t>https://zenodo.org/records/17855209</t>
        </is>
      </c>
      <c r="V1559" t="inlineStr">
        <is>
          <t>LINE-S01-PRE-20251204</t>
        </is>
      </c>
      <c r="W1559" t="inlineStr">
        <is>
          <t>已关联</t>
        </is>
      </c>
      <c r="X1559" t="inlineStr">
        <is>
          <t>按班次口径判断</t>
        </is>
      </c>
      <c r="Z1559" t="inlineStr">
        <is>
          <t>否</t>
        </is>
      </c>
    </row>
    <row r="1560">
      <c r="A1560" t="inlineStr">
        <is>
          <t>SIM-STOP-01559</t>
        </is>
      </c>
      <c r="B1560" t="inlineStr">
        <is>
          <t>STOP-PRE-00520</t>
        </is>
      </c>
      <c r="C1560" t="inlineStr">
        <is>
          <t>LINE-S02-PRE-20251204</t>
        </is>
      </c>
      <c r="D1560" t="inlineStr">
        <is>
          <t>SHIFT-PRE-20251204</t>
        </is>
      </c>
      <c r="E1560" t="inlineStr">
        <is>
          <t>LINE-S02</t>
        </is>
      </c>
      <c r="F1560" t="inlineStr">
        <is>
          <t>改善前</t>
        </is>
      </c>
      <c r="G1560" s="57" t="n">
        <v>45995</v>
      </c>
      <c r="H1560" t="inlineStr">
        <is>
          <t>视觉设备系列</t>
        </is>
      </c>
      <c r="I1560" t="inlineStr">
        <is>
          <t>9KK25</t>
        </is>
      </c>
      <c r="J1560" t="inlineStr">
        <is>
          <t>MATERIALS</t>
        </is>
      </c>
      <c r="K1560" t="inlineStr">
        <is>
          <t>Unplanned</t>
        </is>
      </c>
      <c r="L1560" t="inlineStr">
        <is>
          <t>HACKING STATION</t>
        </is>
      </c>
      <c r="M1560" t="inlineStr">
        <is>
          <t>上下料工位</t>
        </is>
      </c>
      <c r="N1560" t="inlineStr">
        <is>
          <t>MANUAL BRICK HANDLING</t>
        </is>
      </c>
      <c r="O1560" s="59" t="n">
        <v>45995.72847222222</v>
      </c>
      <c r="P1560" s="59" t="n">
        <v>45995.75895833333</v>
      </c>
      <c r="Q1560" s="60" t="n">
        <v>43.9</v>
      </c>
      <c r="R1560" s="60" t="n">
        <v>1.395</v>
      </c>
      <c r="S1560" t="inlineStr">
        <is>
          <t>团队模拟数据（基于公开单线数据派生）</t>
        </is>
      </c>
      <c r="T1560" t="inlineStr">
        <is>
          <t>SIM-v2.2-20260807-20260804</t>
        </is>
      </c>
      <c r="U1560" t="inlineStr">
        <is>
          <t>https://zenodo.org/records/17855209</t>
        </is>
      </c>
      <c r="V1560" t="inlineStr">
        <is>
          <t>LINE-S02-PRE-20251204</t>
        </is>
      </c>
      <c r="W1560" t="inlineStr">
        <is>
          <t>已关联</t>
        </is>
      </c>
      <c r="X1560" t="inlineStr">
        <is>
          <t>按班次口径判断</t>
        </is>
      </c>
      <c r="Z1560" t="inlineStr">
        <is>
          <t>否</t>
        </is>
      </c>
    </row>
    <row r="1561">
      <c r="A1561" t="inlineStr">
        <is>
          <t>SIM-STOP-01560</t>
        </is>
      </c>
      <c r="B1561" t="inlineStr">
        <is>
          <t>STOP-PRE-00520</t>
        </is>
      </c>
      <c r="C1561" t="inlineStr">
        <is>
          <t>LINE-S03-PRE-20251204</t>
        </is>
      </c>
      <c r="D1561" t="inlineStr">
        <is>
          <t>SHIFT-PRE-20251204</t>
        </is>
      </c>
      <c r="E1561" t="inlineStr">
        <is>
          <t>LINE-S03</t>
        </is>
      </c>
      <c r="F1561" t="inlineStr">
        <is>
          <t>改善前</t>
        </is>
      </c>
      <c r="G1561" s="57" t="n">
        <v>45995</v>
      </c>
      <c r="H1561" t="inlineStr">
        <is>
          <t>音频模组系列</t>
        </is>
      </c>
      <c r="I1561" t="inlineStr">
        <is>
          <t>9KK25</t>
        </is>
      </c>
      <c r="J1561" t="inlineStr">
        <is>
          <t>MATERIALS</t>
        </is>
      </c>
      <c r="K1561" t="inlineStr">
        <is>
          <t>Unplanned</t>
        </is>
      </c>
      <c r="L1561" t="inlineStr">
        <is>
          <t>HACKING STATION</t>
        </is>
      </c>
      <c r="M1561" t="inlineStr">
        <is>
          <t>上下料工位</t>
        </is>
      </c>
      <c r="N1561" t="inlineStr">
        <is>
          <t>MANUAL BRICK HANDLING</t>
        </is>
      </c>
      <c r="O1561" s="59" t="n">
        <v>45995.74236111111</v>
      </c>
      <c r="P1561" s="59" t="n">
        <v>45995.76652777778</v>
      </c>
      <c r="Q1561" s="60" t="n">
        <v>34.8</v>
      </c>
      <c r="R1561" s="60" t="n">
        <v>1.1048</v>
      </c>
      <c r="S1561" t="inlineStr">
        <is>
          <t>团队模拟数据（基于公开单线数据派生）</t>
        </is>
      </c>
      <c r="T1561" t="inlineStr">
        <is>
          <t>SIM-v2.2-20260807-20260804</t>
        </is>
      </c>
      <c r="U1561" t="inlineStr">
        <is>
          <t>https://zenodo.org/records/17855209</t>
        </is>
      </c>
      <c r="V1561" t="inlineStr">
        <is>
          <t>LINE-S03-PRE-20251204</t>
        </is>
      </c>
      <c r="W1561" t="inlineStr">
        <is>
          <t>已关联</t>
        </is>
      </c>
      <c r="X1561" t="inlineStr">
        <is>
          <t>按班次口径判断</t>
        </is>
      </c>
      <c r="Z1561" t="inlineStr">
        <is>
          <t>否</t>
        </is>
      </c>
    </row>
    <row r="1562">
      <c r="A1562" t="inlineStr">
        <is>
          <t>SIM-STOP-01561</t>
        </is>
      </c>
      <c r="B1562" t="inlineStr">
        <is>
          <t>STOP-PRE-00521</t>
        </is>
      </c>
      <c r="C1562" t="inlineStr">
        <is>
          <t>LINE-S01-PRE-20251204</t>
        </is>
      </c>
      <c r="D1562" t="inlineStr">
        <is>
          <t>SHIFT-PRE-20251204</t>
        </is>
      </c>
      <c r="E1562" t="inlineStr">
        <is>
          <t>LINE-S01</t>
        </is>
      </c>
      <c r="F1562" t="inlineStr">
        <is>
          <t>改善前</t>
        </is>
      </c>
      <c r="G1562" s="57" t="n">
        <v>45995</v>
      </c>
      <c r="H1562" t="inlineStr">
        <is>
          <t>智能终端系列</t>
        </is>
      </c>
      <c r="I1562" t="inlineStr">
        <is>
          <t>9KK25</t>
        </is>
      </c>
      <c r="J1562" t="inlineStr">
        <is>
          <t>OPERATIONAL</t>
        </is>
      </c>
      <c r="K1562" t="inlineStr">
        <is>
          <t>Planned - Included in OEE</t>
        </is>
      </c>
      <c r="L1562" t="inlineStr">
        <is>
          <t>EXTRUDER PRESS</t>
        </is>
      </c>
      <c r="M1562" t="inlineStr">
        <is>
          <t>主加工工位</t>
        </is>
      </c>
      <c r="N1562" t="inlineStr">
        <is>
          <t>CLEANING</t>
        </is>
      </c>
      <c r="O1562" s="59" t="n">
        <v>45995.73888888889</v>
      </c>
      <c r="P1562" s="59" t="n">
        <v>45995.78</v>
      </c>
      <c r="Q1562" s="60" t="n">
        <v>59.2</v>
      </c>
      <c r="R1562" s="60" t="n">
        <v>0.9711</v>
      </c>
      <c r="S1562" t="inlineStr">
        <is>
          <t>团队模拟数据（基于公开单线数据派生）</t>
        </is>
      </c>
      <c r="T1562" t="inlineStr">
        <is>
          <t>SIM-v2.2-20260807-20260804</t>
        </is>
      </c>
      <c r="U1562" t="inlineStr">
        <is>
          <t>https://zenodo.org/records/17855209</t>
        </is>
      </c>
      <c r="V1562" t="inlineStr">
        <is>
          <t>LINE-S01-PRE-20251204</t>
        </is>
      </c>
      <c r="W1562" t="inlineStr">
        <is>
          <t>已关联</t>
        </is>
      </c>
      <c r="X1562" t="inlineStr">
        <is>
          <t>按班次口径判断</t>
        </is>
      </c>
      <c r="Z1562" t="inlineStr">
        <is>
          <t>否</t>
        </is>
      </c>
    </row>
    <row r="1563">
      <c r="A1563" t="inlineStr">
        <is>
          <t>SIM-STOP-01562</t>
        </is>
      </c>
      <c r="B1563" t="inlineStr">
        <is>
          <t>STOP-PRE-00521</t>
        </is>
      </c>
      <c r="C1563" t="inlineStr">
        <is>
          <t>LINE-S02-PRE-20251204</t>
        </is>
      </c>
      <c r="D1563" t="inlineStr">
        <is>
          <t>SHIFT-PRE-20251204</t>
        </is>
      </c>
      <c r="E1563" t="inlineStr">
        <is>
          <t>LINE-S02</t>
        </is>
      </c>
      <c r="F1563" t="inlineStr">
        <is>
          <t>改善前</t>
        </is>
      </c>
      <c r="G1563" s="57" t="n">
        <v>45995</v>
      </c>
      <c r="H1563" t="inlineStr">
        <is>
          <t>视觉设备系列</t>
        </is>
      </c>
      <c r="I1563" t="inlineStr">
        <is>
          <t>9KK25</t>
        </is>
      </c>
      <c r="J1563" t="inlineStr">
        <is>
          <t>OPERATIONAL</t>
        </is>
      </c>
      <c r="K1563" t="inlineStr">
        <is>
          <t>Planned - Included in OEE</t>
        </is>
      </c>
      <c r="L1563" t="inlineStr">
        <is>
          <t>EXTRUDER PRESS</t>
        </is>
      </c>
      <c r="M1563" t="inlineStr">
        <is>
          <t>主加工工位</t>
        </is>
      </c>
      <c r="N1563" t="inlineStr">
        <is>
          <t>CLEANING</t>
        </is>
      </c>
      <c r="O1563" s="59" t="n">
        <v>45995.75277777778</v>
      </c>
      <c r="P1563" s="59" t="n">
        <v>45995.79451388889</v>
      </c>
      <c r="Q1563" s="60" t="n">
        <v>60.1</v>
      </c>
      <c r="R1563" s="60" t="n">
        <v>0.986</v>
      </c>
      <c r="S1563" t="inlineStr">
        <is>
          <t>团队模拟数据（基于公开单线数据派生）</t>
        </is>
      </c>
      <c r="T1563" t="inlineStr">
        <is>
          <t>SIM-v2.2-20260807-20260804</t>
        </is>
      </c>
      <c r="U1563" t="inlineStr">
        <is>
          <t>https://zenodo.org/records/17855209</t>
        </is>
      </c>
      <c r="V1563" t="inlineStr">
        <is>
          <t>LINE-S02-PRE-20251204</t>
        </is>
      </c>
      <c r="W1563" t="inlineStr">
        <is>
          <t>已关联</t>
        </is>
      </c>
      <c r="X1563" t="inlineStr">
        <is>
          <t>按班次口径判断</t>
        </is>
      </c>
      <c r="Z1563" t="inlineStr">
        <is>
          <t>否</t>
        </is>
      </c>
    </row>
    <row r="1564">
      <c r="A1564" t="inlineStr">
        <is>
          <t>SIM-STOP-01563</t>
        </is>
      </c>
      <c r="B1564" t="inlineStr">
        <is>
          <t>STOP-PRE-00521</t>
        </is>
      </c>
      <c r="C1564" t="inlineStr">
        <is>
          <t>LINE-S03-PRE-20251204</t>
        </is>
      </c>
      <c r="D1564" t="inlineStr">
        <is>
          <t>SHIFT-PRE-20251204</t>
        </is>
      </c>
      <c r="E1564" t="inlineStr">
        <is>
          <t>LINE-S03</t>
        </is>
      </c>
      <c r="F1564" t="inlineStr">
        <is>
          <t>改善前</t>
        </is>
      </c>
      <c r="G1564" s="57" t="n">
        <v>45995</v>
      </c>
      <c r="H1564" t="inlineStr">
        <is>
          <t>音频模组系列</t>
        </is>
      </c>
      <c r="I1564" t="inlineStr">
        <is>
          <t>9KK25</t>
        </is>
      </c>
      <c r="J1564" t="inlineStr">
        <is>
          <t>OPERATIONAL</t>
        </is>
      </c>
      <c r="K1564" t="inlineStr">
        <is>
          <t>Planned - Included in OEE</t>
        </is>
      </c>
      <c r="L1564" t="inlineStr">
        <is>
          <t>EXTRUDER PRESS</t>
        </is>
      </c>
      <c r="M1564" t="inlineStr">
        <is>
          <t>主加工工位</t>
        </is>
      </c>
      <c r="N1564" t="inlineStr">
        <is>
          <t>CLEANING</t>
        </is>
      </c>
      <c r="O1564" s="59" t="n">
        <v>45995.76666666667</v>
      </c>
      <c r="P1564" s="59" t="n">
        <v>45995.81020833334</v>
      </c>
      <c r="Q1564" s="60" t="n">
        <v>62.7</v>
      </c>
      <c r="R1564" s="60" t="n">
        <v>1.0278</v>
      </c>
      <c r="S1564" t="inlineStr">
        <is>
          <t>团队模拟数据（基于公开单线数据派生）</t>
        </is>
      </c>
      <c r="T1564" t="inlineStr">
        <is>
          <t>SIM-v2.2-20260807-20260804</t>
        </is>
      </c>
      <c r="U1564" t="inlineStr">
        <is>
          <t>https://zenodo.org/records/17855209</t>
        </is>
      </c>
      <c r="V1564" t="inlineStr">
        <is>
          <t>LINE-S03-PRE-20251204</t>
        </is>
      </c>
      <c r="W1564" t="inlineStr">
        <is>
          <t>已关联</t>
        </is>
      </c>
      <c r="X1564" t="inlineStr">
        <is>
          <t>按班次口径判断</t>
        </is>
      </c>
      <c r="Z1564" t="inlineStr">
        <is>
          <t>否</t>
        </is>
      </c>
    </row>
    <row r="1565">
      <c r="A1565" t="inlineStr">
        <is>
          <t>SIM-STOP-01564</t>
        </is>
      </c>
      <c r="B1565" t="inlineStr">
        <is>
          <t>STOP-PRE-00522</t>
        </is>
      </c>
      <c r="C1565" t="inlineStr">
        <is>
          <t>LINE-S01-PRE-20251204</t>
        </is>
      </c>
      <c r="D1565" t="inlineStr">
        <is>
          <t>SHIFT-PRE-20251204</t>
        </is>
      </c>
      <c r="E1565" t="inlineStr">
        <is>
          <t>LINE-S01</t>
        </is>
      </c>
      <c r="F1565" t="inlineStr">
        <is>
          <t>改善前</t>
        </is>
      </c>
      <c r="G1565" s="57" t="n">
        <v>45995</v>
      </c>
      <c r="H1565" t="inlineStr">
        <is>
          <t>智能终端系列</t>
        </is>
      </c>
      <c r="I1565" t="inlineStr">
        <is>
          <t>9KK25</t>
        </is>
      </c>
      <c r="J1565" t="inlineStr">
        <is>
          <t>OPERATIONAL</t>
        </is>
      </c>
      <c r="K1565" t="inlineStr">
        <is>
          <t>Planned - Not included in OEE</t>
        </is>
      </c>
      <c r="L1565" t="inlineStr">
        <is>
          <t>-</t>
        </is>
      </c>
      <c r="M1565" t="inlineStr">
        <is>
          <t>未标注工位</t>
        </is>
      </c>
      <c r="N1565" t="inlineStr">
        <is>
          <t>NO PRODUCTION SCHEDULE</t>
        </is>
      </c>
      <c r="O1565" s="59" t="n">
        <v>45995.78125</v>
      </c>
      <c r="P1565" s="59" t="n">
        <v>45995.85479166666</v>
      </c>
      <c r="Q1565" s="60" t="n">
        <v>105.9</v>
      </c>
      <c r="R1565" s="60" t="n">
        <v>1.0084</v>
      </c>
      <c r="S1565" t="inlineStr">
        <is>
          <t>团队模拟数据（基于公开单线数据派生）</t>
        </is>
      </c>
      <c r="T1565" t="inlineStr">
        <is>
          <t>SIM-v2.2-20260807-20260804</t>
        </is>
      </c>
      <c r="U1565" t="inlineStr">
        <is>
          <t>https://zenodo.org/records/17855209</t>
        </is>
      </c>
      <c r="V1565" t="inlineStr">
        <is>
          <t>LINE-S01-PRE-20251204</t>
        </is>
      </c>
      <c r="W1565" t="inlineStr">
        <is>
          <t>已关联</t>
        </is>
      </c>
      <c r="X1565" t="inlineStr">
        <is>
          <t>按班次口径判断</t>
        </is>
      </c>
      <c r="Z1565" t="inlineStr">
        <is>
          <t>否</t>
        </is>
      </c>
    </row>
    <row r="1566">
      <c r="A1566" t="inlineStr">
        <is>
          <t>SIM-STOP-01565</t>
        </is>
      </c>
      <c r="B1566" t="inlineStr">
        <is>
          <t>STOP-PRE-00522</t>
        </is>
      </c>
      <c r="C1566" t="inlineStr">
        <is>
          <t>LINE-S02-PRE-20251204</t>
        </is>
      </c>
      <c r="D1566" t="inlineStr">
        <is>
          <t>SHIFT-PRE-20251204</t>
        </is>
      </c>
      <c r="E1566" t="inlineStr">
        <is>
          <t>LINE-S02</t>
        </is>
      </c>
      <c r="F1566" t="inlineStr">
        <is>
          <t>改善前</t>
        </is>
      </c>
      <c r="G1566" s="57" t="n">
        <v>45995</v>
      </c>
      <c r="H1566" t="inlineStr">
        <is>
          <t>视觉设备系列</t>
        </is>
      </c>
      <c r="I1566" t="inlineStr">
        <is>
          <t>9KK25</t>
        </is>
      </c>
      <c r="J1566" t="inlineStr">
        <is>
          <t>OPERATIONAL</t>
        </is>
      </c>
      <c r="K1566" t="inlineStr">
        <is>
          <t>Planned - Not included in OEE</t>
        </is>
      </c>
      <c r="L1566" t="inlineStr">
        <is>
          <t>-</t>
        </is>
      </c>
      <c r="M1566" t="inlineStr">
        <is>
          <t>未标注工位</t>
        </is>
      </c>
      <c r="N1566" t="inlineStr">
        <is>
          <t>NO PRODUCTION SCHEDULE</t>
        </is>
      </c>
      <c r="O1566" s="59" t="n">
        <v>45995.79513888889</v>
      </c>
      <c r="P1566" s="59" t="n">
        <v>45995.86993055556</v>
      </c>
      <c r="Q1566" s="60" t="n">
        <v>107.7</v>
      </c>
      <c r="R1566" s="60" t="n">
        <v>1.0257</v>
      </c>
      <c r="S1566" t="inlineStr">
        <is>
          <t>团队模拟数据（基于公开单线数据派生）</t>
        </is>
      </c>
      <c r="T1566" t="inlineStr">
        <is>
          <t>SIM-v2.2-20260807-20260804</t>
        </is>
      </c>
      <c r="U1566" t="inlineStr">
        <is>
          <t>https://zenodo.org/records/17855209</t>
        </is>
      </c>
      <c r="V1566" t="inlineStr">
        <is>
          <t>LINE-S02-PRE-20251204</t>
        </is>
      </c>
      <c r="W1566" t="inlineStr">
        <is>
          <t>已关联</t>
        </is>
      </c>
      <c r="X1566" t="inlineStr">
        <is>
          <t>按班次口径判断</t>
        </is>
      </c>
      <c r="Z1566" t="inlineStr">
        <is>
          <t>否</t>
        </is>
      </c>
    </row>
    <row r="1567">
      <c r="A1567" t="inlineStr">
        <is>
          <t>SIM-STOP-01566</t>
        </is>
      </c>
      <c r="B1567" t="inlineStr">
        <is>
          <t>STOP-PRE-00522</t>
        </is>
      </c>
      <c r="C1567" t="inlineStr">
        <is>
          <t>LINE-S03-PRE-20251204</t>
        </is>
      </c>
      <c r="D1567" t="inlineStr">
        <is>
          <t>SHIFT-PRE-20251204</t>
        </is>
      </c>
      <c r="E1567" t="inlineStr">
        <is>
          <t>LINE-S03</t>
        </is>
      </c>
      <c r="F1567" t="inlineStr">
        <is>
          <t>改善前</t>
        </is>
      </c>
      <c r="G1567" s="57" t="n">
        <v>45995</v>
      </c>
      <c r="H1567" t="inlineStr">
        <is>
          <t>音频模组系列</t>
        </is>
      </c>
      <c r="I1567" t="inlineStr">
        <is>
          <t>9KK25</t>
        </is>
      </c>
      <c r="J1567" t="inlineStr">
        <is>
          <t>OPERATIONAL</t>
        </is>
      </c>
      <c r="K1567" t="inlineStr">
        <is>
          <t>Planned - Not included in OEE</t>
        </is>
      </c>
      <c r="L1567" t="inlineStr">
        <is>
          <t>-</t>
        </is>
      </c>
      <c r="M1567" t="inlineStr">
        <is>
          <t>未标注工位</t>
        </is>
      </c>
      <c r="N1567" t="inlineStr">
        <is>
          <t>NO PRODUCTION SCHEDULE</t>
        </is>
      </c>
      <c r="O1567" s="59" t="n">
        <v>45995.80902777778</v>
      </c>
      <c r="P1567" s="59" t="n">
        <v>45995.87909722222</v>
      </c>
      <c r="Q1567" s="60" t="n">
        <v>100.9</v>
      </c>
      <c r="R1567" s="60" t="n">
        <v>0.9611</v>
      </c>
      <c r="S1567" t="inlineStr">
        <is>
          <t>团队模拟数据（基于公开单线数据派生）</t>
        </is>
      </c>
      <c r="T1567" t="inlineStr">
        <is>
          <t>SIM-v2.2-20260807-20260804</t>
        </is>
      </c>
      <c r="U1567" t="inlineStr">
        <is>
          <t>https://zenodo.org/records/17855209</t>
        </is>
      </c>
      <c r="V1567" t="inlineStr">
        <is>
          <t>LINE-S03-PRE-20251204</t>
        </is>
      </c>
      <c r="W1567" t="inlineStr">
        <is>
          <t>已关联</t>
        </is>
      </c>
      <c r="X1567" t="inlineStr">
        <is>
          <t>按班次口径判断</t>
        </is>
      </c>
      <c r="Z1567" t="inlineStr">
        <is>
          <t>否</t>
        </is>
      </c>
    </row>
    <row r="1568">
      <c r="A1568" t="inlineStr">
        <is>
          <t>SIM-STOP-01567</t>
        </is>
      </c>
      <c r="B1568" t="inlineStr">
        <is>
          <t>STOP-PRE-00523</t>
        </is>
      </c>
      <c r="C1568" t="inlineStr">
        <is>
          <t>LINE-S01-PRE-20251205</t>
        </is>
      </c>
      <c r="D1568" t="inlineStr">
        <is>
          <t>SHIFT-PRE-20251205</t>
        </is>
      </c>
      <c r="E1568" t="inlineStr">
        <is>
          <t>LINE-S01</t>
        </is>
      </c>
      <c r="F1568" t="inlineStr">
        <is>
          <t>改善前</t>
        </is>
      </c>
      <c r="G1568" s="57" t="n">
        <v>45996</v>
      </c>
      <c r="H1568" t="inlineStr">
        <is>
          <t>智能终端系列</t>
        </is>
      </c>
      <c r="I1568" t="inlineStr">
        <is>
          <t>9KK25</t>
        </is>
      </c>
      <c r="J1568" t="inlineStr">
        <is>
          <t>OPERATIONAL</t>
        </is>
      </c>
      <c r="K1568" t="inlineStr">
        <is>
          <t>Planned - Included in OEE</t>
        </is>
      </c>
      <c r="L1568" t="inlineStr">
        <is>
          <t>EXTRUDER PRESS</t>
        </is>
      </c>
      <c r="M1568" t="inlineStr">
        <is>
          <t>主加工工位</t>
        </is>
      </c>
      <c r="N1568" t="inlineStr">
        <is>
          <t>CLEANING</t>
        </is>
      </c>
      <c r="O1568" s="59" t="n">
        <v>45996.51041666666</v>
      </c>
      <c r="P1568" s="59" t="n">
        <v>45996.51277777777</v>
      </c>
      <c r="Q1568" s="60" t="n">
        <v>3.4</v>
      </c>
      <c r="R1568" s="60" t="n">
        <v>0.9444</v>
      </c>
      <c r="S1568" t="inlineStr">
        <is>
          <t>团队模拟数据（基于公开单线数据派生）</t>
        </is>
      </c>
      <c r="T1568" t="inlineStr">
        <is>
          <t>SIM-v2.2-20260807-20260804</t>
        </is>
      </c>
      <c r="U1568" t="inlineStr">
        <is>
          <t>https://zenodo.org/records/17855209</t>
        </is>
      </c>
      <c r="V1568" t="inlineStr">
        <is>
          <t>LINE-S01-PRE-20251205</t>
        </is>
      </c>
      <c r="W1568" t="inlineStr">
        <is>
          <t>已关联</t>
        </is>
      </c>
      <c r="X1568" t="inlineStr">
        <is>
          <t>按班次口径判断</t>
        </is>
      </c>
      <c r="Z1568" t="inlineStr">
        <is>
          <t>否</t>
        </is>
      </c>
    </row>
    <row r="1569">
      <c r="A1569" t="inlineStr">
        <is>
          <t>SIM-STOP-01568</t>
        </is>
      </c>
      <c r="B1569" t="inlineStr">
        <is>
          <t>STOP-PRE-00523</t>
        </is>
      </c>
      <c r="C1569" t="inlineStr">
        <is>
          <t>LINE-S02-PRE-20251205</t>
        </is>
      </c>
      <c r="D1569" t="inlineStr">
        <is>
          <t>SHIFT-PRE-20251205</t>
        </is>
      </c>
      <c r="E1569" t="inlineStr">
        <is>
          <t>LINE-S02</t>
        </is>
      </c>
      <c r="F1569" t="inlineStr">
        <is>
          <t>改善前</t>
        </is>
      </c>
      <c r="G1569" s="57" t="n">
        <v>45996</v>
      </c>
      <c r="H1569" t="inlineStr">
        <is>
          <t>视觉设备系列</t>
        </is>
      </c>
      <c r="I1569" t="inlineStr">
        <is>
          <t>9KK25</t>
        </is>
      </c>
      <c r="J1569" t="inlineStr">
        <is>
          <t>OPERATIONAL</t>
        </is>
      </c>
      <c r="K1569" t="inlineStr">
        <is>
          <t>Planned - Included in OEE</t>
        </is>
      </c>
      <c r="L1569" t="inlineStr">
        <is>
          <t>EXTRUDER PRESS</t>
        </is>
      </c>
      <c r="M1569" t="inlineStr">
        <is>
          <t>主加工工位</t>
        </is>
      </c>
      <c r="N1569" t="inlineStr">
        <is>
          <t>CLEANING</t>
        </is>
      </c>
      <c r="O1569" s="59" t="n">
        <v>45996.52430555555</v>
      </c>
      <c r="P1569" s="59" t="n">
        <v>45996.52694444444</v>
      </c>
      <c r="Q1569" s="60" t="n">
        <v>3.8</v>
      </c>
      <c r="R1569" s="60" t="n">
        <v>1.0653</v>
      </c>
      <c r="S1569" t="inlineStr">
        <is>
          <t>团队模拟数据（基于公开单线数据派生）</t>
        </is>
      </c>
      <c r="T1569" t="inlineStr">
        <is>
          <t>SIM-v2.2-20260807-20260804</t>
        </is>
      </c>
      <c r="U1569" t="inlineStr">
        <is>
          <t>https://zenodo.org/records/17855209</t>
        </is>
      </c>
      <c r="V1569" t="inlineStr">
        <is>
          <t>LINE-S02-PRE-20251205</t>
        </is>
      </c>
      <c r="W1569" t="inlineStr">
        <is>
          <t>已关联</t>
        </is>
      </c>
      <c r="X1569" t="inlineStr">
        <is>
          <t>按班次口径判断</t>
        </is>
      </c>
      <c r="Z1569" t="inlineStr">
        <is>
          <t>否</t>
        </is>
      </c>
    </row>
    <row r="1570">
      <c r="A1570" t="inlineStr">
        <is>
          <t>SIM-STOP-01569</t>
        </is>
      </c>
      <c r="B1570" t="inlineStr">
        <is>
          <t>STOP-PRE-00523</t>
        </is>
      </c>
      <c r="C1570" t="inlineStr">
        <is>
          <t>LINE-S03-PRE-20251205</t>
        </is>
      </c>
      <c r="D1570" t="inlineStr">
        <is>
          <t>SHIFT-PRE-20251205</t>
        </is>
      </c>
      <c r="E1570" t="inlineStr">
        <is>
          <t>LINE-S03</t>
        </is>
      </c>
      <c r="F1570" t="inlineStr">
        <is>
          <t>改善前</t>
        </is>
      </c>
      <c r="G1570" s="57" t="n">
        <v>45996</v>
      </c>
      <c r="H1570" t="inlineStr">
        <is>
          <t>音频模组系列</t>
        </is>
      </c>
      <c r="I1570" t="inlineStr">
        <is>
          <t>9KK25</t>
        </is>
      </c>
      <c r="J1570" t="inlineStr">
        <is>
          <t>OPERATIONAL</t>
        </is>
      </c>
      <c r="K1570" t="inlineStr">
        <is>
          <t>Planned - Included in OEE</t>
        </is>
      </c>
      <c r="L1570" t="inlineStr">
        <is>
          <t>EXTRUDER PRESS</t>
        </is>
      </c>
      <c r="M1570" t="inlineStr">
        <is>
          <t>主加工工位</t>
        </is>
      </c>
      <c r="N1570" t="inlineStr">
        <is>
          <t>CLEANING</t>
        </is>
      </c>
      <c r="O1570" s="59" t="n">
        <v>45996.53819444445</v>
      </c>
      <c r="P1570" s="59" t="n">
        <v>45996.54069444445</v>
      </c>
      <c r="Q1570" s="60" t="n">
        <v>3.6</v>
      </c>
      <c r="R1570" s="60" t="n">
        <v>1</v>
      </c>
      <c r="S1570" t="inlineStr">
        <is>
          <t>团队模拟数据（基于公开单线数据派生）</t>
        </is>
      </c>
      <c r="T1570" t="inlineStr">
        <is>
          <t>SIM-v2.2-20260807-20260804</t>
        </is>
      </c>
      <c r="U1570" t="inlineStr">
        <is>
          <t>https://zenodo.org/records/17855209</t>
        </is>
      </c>
      <c r="V1570" t="inlineStr">
        <is>
          <t>LINE-S03-PRE-20251205</t>
        </is>
      </c>
      <c r="W1570" t="inlineStr">
        <is>
          <t>已关联</t>
        </is>
      </c>
      <c r="X1570" t="inlineStr">
        <is>
          <t>按班次口径判断</t>
        </is>
      </c>
      <c r="Z1570" t="inlineStr">
        <is>
          <t>否</t>
        </is>
      </c>
    </row>
    <row r="1571">
      <c r="A1571" t="inlineStr">
        <is>
          <t>SIM-STOP-01570</t>
        </is>
      </c>
      <c r="B1571" t="inlineStr">
        <is>
          <t>STOP-PRE-00524</t>
        </is>
      </c>
      <c r="C1571" t="inlineStr">
        <is>
          <t>LINE-S01-PRE-20251205</t>
        </is>
      </c>
      <c r="D1571" t="inlineStr">
        <is>
          <t>SHIFT-PRE-20251205</t>
        </is>
      </c>
      <c r="E1571" t="inlineStr">
        <is>
          <t>LINE-S01</t>
        </is>
      </c>
      <c r="F1571" t="inlineStr">
        <is>
          <t>改善前</t>
        </is>
      </c>
      <c r="G1571" s="57" t="n">
        <v>45996</v>
      </c>
      <c r="H1571" t="inlineStr">
        <is>
          <t>智能终端系列</t>
        </is>
      </c>
      <c r="I1571" t="inlineStr">
        <is>
          <t>9KK25</t>
        </is>
      </c>
      <c r="J1571" t="inlineStr">
        <is>
          <t>SETUPS-CHANGEOVERS</t>
        </is>
      </c>
      <c r="K1571" t="inlineStr">
        <is>
          <t>Planned - Included in OEE</t>
        </is>
      </c>
      <c r="L1571" t="inlineStr">
        <is>
          <t>HACKING STATION</t>
        </is>
      </c>
      <c r="M1571" t="inlineStr">
        <is>
          <t>上下料工位</t>
        </is>
      </c>
      <c r="N1571" t="inlineStr">
        <is>
          <t>MATERIAL CHANGEOVER</t>
        </is>
      </c>
      <c r="O1571" s="59" t="n">
        <v>45996.56666666667</v>
      </c>
      <c r="P1571" s="59" t="n">
        <v>45996.56979166667</v>
      </c>
      <c r="Q1571" s="60" t="n">
        <v>4.5</v>
      </c>
      <c r="R1571" s="60" t="n">
        <v>0.9817</v>
      </c>
      <c r="S1571" t="inlineStr">
        <is>
          <t>团队模拟数据（基于公开单线数据派生）</t>
        </is>
      </c>
      <c r="T1571" t="inlineStr">
        <is>
          <t>SIM-v2.2-20260807-20260804</t>
        </is>
      </c>
      <c r="U1571" t="inlineStr">
        <is>
          <t>https://zenodo.org/records/17855209</t>
        </is>
      </c>
      <c r="V1571" t="inlineStr">
        <is>
          <t>LINE-S01-PRE-20251205</t>
        </is>
      </c>
      <c r="W1571" t="inlineStr">
        <is>
          <t>已关联</t>
        </is>
      </c>
      <c r="X1571" t="inlineStr">
        <is>
          <t>按班次口径判断</t>
        </is>
      </c>
      <c r="Z1571" t="inlineStr">
        <is>
          <t>是</t>
        </is>
      </c>
      <c r="AA1571">
        <f>IFERROR(VLOOKUP(N1571,'18_换产标准_模拟'!$B$2:$F$4,3,FALSE),"")</f>
        <v/>
      </c>
      <c r="AB1571">
        <f>IFERROR(MAX(Q1571-AA1571,0),"")</f>
        <v/>
      </c>
      <c r="AC1571">
        <f>IFERROR(IF(AB1571=0,"达标",IF(AB1571&lt;=VLOOKUP(N1571,'18_换产标准_模拟'!$B$2:$F$4,4,FALSE)-VLOOKUP(N1571,'18_换产标准_模拟'!$B$2:$F$4,3,FALSE),"轻微超时",IF(AB1571&lt;=VLOOKUP(N1571,'18_换产标准_模拟'!$B$2:$F$4,5,FALSE)-VLOOKUP(N1571,'18_换产标准_模拟'!$B$2:$F$4,3,FALSE),"超时","严重超时"))),"")</f>
        <v/>
      </c>
      <c r="AD1571">
        <f>IFERROR(INDEX('18_换产标准_模拟'!$A$2:$A$4,MATCH(N1571,'18_换产标准_模拟'!$B$2:$B$4,0)),"")</f>
        <v/>
      </c>
      <c r="AE1571" t="inlineStr">
        <is>
          <t>团队模拟数据</t>
        </is>
      </c>
    </row>
    <row r="1572">
      <c r="A1572" t="inlineStr">
        <is>
          <t>SIM-STOP-01571</t>
        </is>
      </c>
      <c r="B1572" t="inlineStr">
        <is>
          <t>STOP-PRE-00524</t>
        </is>
      </c>
      <c r="C1572" t="inlineStr">
        <is>
          <t>LINE-S02-PRE-20251205</t>
        </is>
      </c>
      <c r="D1572" t="inlineStr">
        <is>
          <t>SHIFT-PRE-20251205</t>
        </is>
      </c>
      <c r="E1572" t="inlineStr">
        <is>
          <t>LINE-S02</t>
        </is>
      </c>
      <c r="F1572" t="inlineStr">
        <is>
          <t>改善前</t>
        </is>
      </c>
      <c r="G1572" s="57" t="n">
        <v>45996</v>
      </c>
      <c r="H1572" t="inlineStr">
        <is>
          <t>视觉设备系列</t>
        </is>
      </c>
      <c r="I1572" t="inlineStr">
        <is>
          <t>9KK25</t>
        </is>
      </c>
      <c r="J1572" t="inlineStr">
        <is>
          <t>SETUPS-CHANGEOVERS</t>
        </is>
      </c>
      <c r="K1572" t="inlineStr">
        <is>
          <t>Planned - Included in OEE</t>
        </is>
      </c>
      <c r="L1572" t="inlineStr">
        <is>
          <t>HACKING STATION</t>
        </is>
      </c>
      <c r="M1572" t="inlineStr">
        <is>
          <t>上下料工位</t>
        </is>
      </c>
      <c r="N1572" t="inlineStr">
        <is>
          <t>MATERIAL CHANGEOVER</t>
        </is>
      </c>
      <c r="O1572" s="59" t="n">
        <v>45996.58055555556</v>
      </c>
      <c r="P1572" s="59" t="n">
        <v>45996.58375</v>
      </c>
      <c r="Q1572" s="60" t="n">
        <v>4.6</v>
      </c>
      <c r="R1572" s="60" t="n">
        <v>0.9973</v>
      </c>
      <c r="S1572" t="inlineStr">
        <is>
          <t>团队模拟数据（基于公开单线数据派生）</t>
        </is>
      </c>
      <c r="T1572" t="inlineStr">
        <is>
          <t>SIM-v2.2-20260807-20260804</t>
        </is>
      </c>
      <c r="U1572" t="inlineStr">
        <is>
          <t>https://zenodo.org/records/17855209</t>
        </is>
      </c>
      <c r="V1572" t="inlineStr">
        <is>
          <t>LINE-S02-PRE-20251205</t>
        </is>
      </c>
      <c r="W1572" t="inlineStr">
        <is>
          <t>已关联</t>
        </is>
      </c>
      <c r="X1572" t="inlineStr">
        <is>
          <t>按班次口径判断</t>
        </is>
      </c>
      <c r="Z1572" t="inlineStr">
        <is>
          <t>是</t>
        </is>
      </c>
      <c r="AA1572">
        <f>IFERROR(VLOOKUP(N1572,'18_换产标准_模拟'!$B$2:$F$4,3,FALSE),"")</f>
        <v/>
      </c>
      <c r="AB1572">
        <f>IFERROR(MAX(Q1572-AA1572,0),"")</f>
        <v/>
      </c>
      <c r="AC1572">
        <f>IFERROR(IF(AB1572=0,"达标",IF(AB1572&lt;=VLOOKUP(N1572,'18_换产标准_模拟'!$B$2:$F$4,4,FALSE)-VLOOKUP(N1572,'18_换产标准_模拟'!$B$2:$F$4,3,FALSE),"轻微超时",IF(AB1572&lt;=VLOOKUP(N1572,'18_换产标准_模拟'!$B$2:$F$4,5,FALSE)-VLOOKUP(N1572,'18_换产标准_模拟'!$B$2:$F$4,3,FALSE),"超时","严重超时"))),"")</f>
        <v/>
      </c>
      <c r="AD1572">
        <f>IFERROR(INDEX('18_换产标准_模拟'!$A$2:$A$4,MATCH(N1572,'18_换产标准_模拟'!$B$2:$B$4,0)),"")</f>
        <v/>
      </c>
      <c r="AE1572" t="inlineStr">
        <is>
          <t>团队模拟数据</t>
        </is>
      </c>
    </row>
    <row r="1573">
      <c r="A1573" t="inlineStr">
        <is>
          <t>SIM-STOP-01572</t>
        </is>
      </c>
      <c r="B1573" t="inlineStr">
        <is>
          <t>STOP-PRE-00524</t>
        </is>
      </c>
      <c r="C1573" t="inlineStr">
        <is>
          <t>LINE-S03-PRE-20251205</t>
        </is>
      </c>
      <c r="D1573" t="inlineStr">
        <is>
          <t>SHIFT-PRE-20251205</t>
        </is>
      </c>
      <c r="E1573" t="inlineStr">
        <is>
          <t>LINE-S03</t>
        </is>
      </c>
      <c r="F1573" t="inlineStr">
        <is>
          <t>改善前</t>
        </is>
      </c>
      <c r="G1573" s="57" t="n">
        <v>45996</v>
      </c>
      <c r="H1573" t="inlineStr">
        <is>
          <t>音频模组系列</t>
        </is>
      </c>
      <c r="I1573" t="inlineStr">
        <is>
          <t>9KK25</t>
        </is>
      </c>
      <c r="J1573" t="inlineStr">
        <is>
          <t>SETUPS-CHANGEOVERS</t>
        </is>
      </c>
      <c r="K1573" t="inlineStr">
        <is>
          <t>Planned - Included in OEE</t>
        </is>
      </c>
      <c r="L1573" t="inlineStr">
        <is>
          <t>HACKING STATION</t>
        </is>
      </c>
      <c r="M1573" t="inlineStr">
        <is>
          <t>上下料工位</t>
        </is>
      </c>
      <c r="N1573" t="inlineStr">
        <is>
          <t>MATERIAL CHANGEOVER</t>
        </is>
      </c>
      <c r="O1573" s="59" t="n">
        <v>45996.59444444445</v>
      </c>
      <c r="P1573" s="59" t="n">
        <v>45996.59819444444</v>
      </c>
      <c r="Q1573" s="60" t="n">
        <v>5.4</v>
      </c>
      <c r="R1573" s="60" t="n">
        <v>1.1843</v>
      </c>
      <c r="S1573" t="inlineStr">
        <is>
          <t>团队模拟数据（基于公开单线数据派生）</t>
        </is>
      </c>
      <c r="T1573" t="inlineStr">
        <is>
          <t>SIM-v2.2-20260807-20260804</t>
        </is>
      </c>
      <c r="U1573" t="inlineStr">
        <is>
          <t>https://zenodo.org/records/17855209</t>
        </is>
      </c>
      <c r="V1573" t="inlineStr">
        <is>
          <t>LINE-S03-PRE-20251205</t>
        </is>
      </c>
      <c r="W1573" t="inlineStr">
        <is>
          <t>已关联</t>
        </is>
      </c>
      <c r="X1573" t="inlineStr">
        <is>
          <t>按班次口径判断</t>
        </is>
      </c>
      <c r="Z1573" t="inlineStr">
        <is>
          <t>是</t>
        </is>
      </c>
      <c r="AA1573">
        <f>IFERROR(VLOOKUP(N1573,'18_换产标准_模拟'!$B$2:$F$4,3,FALSE),"")</f>
        <v/>
      </c>
      <c r="AB1573">
        <f>IFERROR(MAX(Q1573-AA1573,0),"")</f>
        <v/>
      </c>
      <c r="AC1573">
        <f>IFERROR(IF(AB1573=0,"达标",IF(AB1573&lt;=VLOOKUP(N1573,'18_换产标准_模拟'!$B$2:$F$4,4,FALSE)-VLOOKUP(N1573,'18_换产标准_模拟'!$B$2:$F$4,3,FALSE),"轻微超时",IF(AB1573&lt;=VLOOKUP(N1573,'18_换产标准_模拟'!$B$2:$F$4,5,FALSE)-VLOOKUP(N1573,'18_换产标准_模拟'!$B$2:$F$4,3,FALSE),"超时","严重超时"))),"")</f>
        <v/>
      </c>
      <c r="AD1573">
        <f>IFERROR(INDEX('18_换产标准_模拟'!$A$2:$A$4,MATCH(N1573,'18_换产标准_模拟'!$B$2:$B$4,0)),"")</f>
        <v/>
      </c>
      <c r="AE1573" t="inlineStr">
        <is>
          <t>团队模拟数据</t>
        </is>
      </c>
    </row>
    <row r="1574">
      <c r="A1574" t="inlineStr">
        <is>
          <t>SIM-STOP-01573</t>
        </is>
      </c>
      <c r="B1574" t="inlineStr">
        <is>
          <t>STOP-PRE-00525</t>
        </is>
      </c>
      <c r="C1574" t="inlineStr">
        <is>
          <t>LINE-S01-PRE-20251205</t>
        </is>
      </c>
      <c r="D1574" t="inlineStr">
        <is>
          <t>SHIFT-PRE-20251205</t>
        </is>
      </c>
      <c r="E1574" t="inlineStr">
        <is>
          <t>LINE-S01</t>
        </is>
      </c>
      <c r="F1574" t="inlineStr">
        <is>
          <t>改善前</t>
        </is>
      </c>
      <c r="G1574" s="57" t="n">
        <v>45996</v>
      </c>
      <c r="H1574" t="inlineStr">
        <is>
          <t>智能终端系列</t>
        </is>
      </c>
      <c r="I1574" t="inlineStr">
        <is>
          <t>9KK25</t>
        </is>
      </c>
      <c r="J1574" t="inlineStr">
        <is>
          <t>MATERIALS</t>
        </is>
      </c>
      <c r="K1574" t="inlineStr">
        <is>
          <t>Unplanned</t>
        </is>
      </c>
      <c r="L1574" t="inlineStr">
        <is>
          <t>HYDRAULIC ELEVATOR (UNLOADING)</t>
        </is>
      </c>
      <c r="M1574" t="inlineStr">
        <is>
          <t>输送系统</t>
        </is>
      </c>
      <c r="N1574" t="inlineStr">
        <is>
          <t>RACKS</t>
        </is>
      </c>
      <c r="O1574" s="59" t="n">
        <v>45996.59027777778</v>
      </c>
      <c r="P1574" s="59" t="n">
        <v>45996.60090277778</v>
      </c>
      <c r="Q1574" s="60" t="n">
        <v>15.3</v>
      </c>
      <c r="R1574" s="60" t="n">
        <v>0.8428</v>
      </c>
      <c r="S1574" t="inlineStr">
        <is>
          <t>团队模拟数据（基于公开单线数据派生）</t>
        </is>
      </c>
      <c r="T1574" t="inlineStr">
        <is>
          <t>SIM-v2.2-20260807-20260804</t>
        </is>
      </c>
      <c r="U1574" t="inlineStr">
        <is>
          <t>https://zenodo.org/records/17855209</t>
        </is>
      </c>
      <c r="V1574" t="inlineStr">
        <is>
          <t>LINE-S01-PRE-20251205</t>
        </is>
      </c>
      <c r="W1574" t="inlineStr">
        <is>
          <t>已关联</t>
        </is>
      </c>
      <c r="X1574" t="inlineStr">
        <is>
          <t>按班次口径判断</t>
        </is>
      </c>
      <c r="Z1574" t="inlineStr">
        <is>
          <t>否</t>
        </is>
      </c>
    </row>
    <row r="1575">
      <c r="A1575" t="inlineStr">
        <is>
          <t>SIM-STOP-01574</t>
        </is>
      </c>
      <c r="B1575" t="inlineStr">
        <is>
          <t>STOP-PRE-00525</t>
        </is>
      </c>
      <c r="C1575" t="inlineStr">
        <is>
          <t>LINE-S02-PRE-20251205</t>
        </is>
      </c>
      <c r="D1575" t="inlineStr">
        <is>
          <t>SHIFT-PRE-20251205</t>
        </is>
      </c>
      <c r="E1575" t="inlineStr">
        <is>
          <t>LINE-S02</t>
        </is>
      </c>
      <c r="F1575" t="inlineStr">
        <is>
          <t>改善前</t>
        </is>
      </c>
      <c r="G1575" s="57" t="n">
        <v>45996</v>
      </c>
      <c r="H1575" t="inlineStr">
        <is>
          <t>视觉设备系列</t>
        </is>
      </c>
      <c r="I1575" t="inlineStr">
        <is>
          <t>9KK25</t>
        </is>
      </c>
      <c r="J1575" t="inlineStr">
        <is>
          <t>MATERIALS</t>
        </is>
      </c>
      <c r="K1575" t="inlineStr">
        <is>
          <t>Unplanned</t>
        </is>
      </c>
      <c r="L1575" t="inlineStr">
        <is>
          <t>HYDRAULIC ELEVATOR (UNLOADING)</t>
        </is>
      </c>
      <c r="M1575" t="inlineStr">
        <is>
          <t>输送系统</t>
        </is>
      </c>
      <c r="N1575" t="inlineStr">
        <is>
          <t>RACKS</t>
        </is>
      </c>
      <c r="O1575" s="59" t="n">
        <v>45996.60416666666</v>
      </c>
      <c r="P1575" s="59" t="n">
        <v>45996.62576388889</v>
      </c>
      <c r="Q1575" s="60" t="n">
        <v>31.1</v>
      </c>
      <c r="R1575" s="60" t="n">
        <v>1.7156</v>
      </c>
      <c r="S1575" t="inlineStr">
        <is>
          <t>团队模拟数据（基于公开单线数据派生）</t>
        </is>
      </c>
      <c r="T1575" t="inlineStr">
        <is>
          <t>SIM-v2.2-20260807-20260804</t>
        </is>
      </c>
      <c r="U1575" t="inlineStr">
        <is>
          <t>https://zenodo.org/records/17855209</t>
        </is>
      </c>
      <c r="V1575" t="inlineStr">
        <is>
          <t>LINE-S02-PRE-20251205</t>
        </is>
      </c>
      <c r="W1575" t="inlineStr">
        <is>
          <t>已关联</t>
        </is>
      </c>
      <c r="X1575" t="inlineStr">
        <is>
          <t>按班次口径判断</t>
        </is>
      </c>
      <c r="Z1575" t="inlineStr">
        <is>
          <t>否</t>
        </is>
      </c>
    </row>
    <row r="1576">
      <c r="A1576" t="inlineStr">
        <is>
          <t>SIM-STOP-01575</t>
        </is>
      </c>
      <c r="B1576" t="inlineStr">
        <is>
          <t>STOP-PRE-00525</t>
        </is>
      </c>
      <c r="C1576" t="inlineStr">
        <is>
          <t>LINE-S03-PRE-20251205</t>
        </is>
      </c>
      <c r="D1576" t="inlineStr">
        <is>
          <t>SHIFT-PRE-20251205</t>
        </is>
      </c>
      <c r="E1576" t="inlineStr">
        <is>
          <t>LINE-S03</t>
        </is>
      </c>
      <c r="F1576" t="inlineStr">
        <is>
          <t>改善前</t>
        </is>
      </c>
      <c r="G1576" s="57" t="n">
        <v>45996</v>
      </c>
      <c r="H1576" t="inlineStr">
        <is>
          <t>音频模组系列</t>
        </is>
      </c>
      <c r="I1576" t="inlineStr">
        <is>
          <t>9KK25</t>
        </is>
      </c>
      <c r="J1576" t="inlineStr">
        <is>
          <t>MATERIALS</t>
        </is>
      </c>
      <c r="K1576" t="inlineStr">
        <is>
          <t>Unplanned</t>
        </is>
      </c>
      <c r="L1576" t="inlineStr">
        <is>
          <t>HYDRAULIC ELEVATOR (UNLOADING)</t>
        </is>
      </c>
      <c r="M1576" t="inlineStr">
        <is>
          <t>输送系统</t>
        </is>
      </c>
      <c r="N1576" t="inlineStr">
        <is>
          <t>RACKS</t>
        </is>
      </c>
      <c r="O1576" s="59" t="n">
        <v>45996.61805555555</v>
      </c>
      <c r="P1576" s="59" t="n">
        <v>45996.63173611111</v>
      </c>
      <c r="Q1576" s="60" t="n">
        <v>19.7</v>
      </c>
      <c r="R1576" s="60" t="n">
        <v>1.0862</v>
      </c>
      <c r="S1576" t="inlineStr">
        <is>
          <t>团队模拟数据（基于公开单线数据派生）</t>
        </is>
      </c>
      <c r="T1576" t="inlineStr">
        <is>
          <t>SIM-v2.2-20260807-20260804</t>
        </is>
      </c>
      <c r="U1576" t="inlineStr">
        <is>
          <t>https://zenodo.org/records/17855209</t>
        </is>
      </c>
      <c r="V1576" t="inlineStr">
        <is>
          <t>LINE-S03-PRE-20251205</t>
        </is>
      </c>
      <c r="W1576" t="inlineStr">
        <is>
          <t>已关联</t>
        </is>
      </c>
      <c r="X1576" t="inlineStr">
        <is>
          <t>按班次口径判断</t>
        </is>
      </c>
      <c r="Z1576" t="inlineStr">
        <is>
          <t>否</t>
        </is>
      </c>
    </row>
    <row r="1577">
      <c r="A1577" t="inlineStr">
        <is>
          <t>SIM-STOP-01576</t>
        </is>
      </c>
      <c r="B1577" t="inlineStr">
        <is>
          <t>STOP-PRE-00526</t>
        </is>
      </c>
      <c r="C1577" t="inlineStr">
        <is>
          <t>LINE-S01-PRE-20251205</t>
        </is>
      </c>
      <c r="D1577" t="inlineStr">
        <is>
          <t>SHIFT-PRE-20251205</t>
        </is>
      </c>
      <c r="E1577" t="inlineStr">
        <is>
          <t>LINE-S01</t>
        </is>
      </c>
      <c r="F1577" t="inlineStr">
        <is>
          <t>改善前</t>
        </is>
      </c>
      <c r="G1577" s="57" t="n">
        <v>45996</v>
      </c>
      <c r="H1577" t="inlineStr">
        <is>
          <t>智能终端系列</t>
        </is>
      </c>
      <c r="I1577" t="inlineStr">
        <is>
          <t>9KK25</t>
        </is>
      </c>
      <c r="J1577" t="inlineStr">
        <is>
          <t>FAILURE</t>
        </is>
      </c>
      <c r="K1577" t="inlineStr">
        <is>
          <t>Unplanned</t>
        </is>
      </c>
      <c r="L1577" t="inlineStr">
        <is>
          <t>DRYER</t>
        </is>
      </c>
      <c r="M1577" t="inlineStr">
        <is>
          <t>烘干/固化工位</t>
        </is>
      </c>
      <c r="N1577" t="inlineStr">
        <is>
          <t>AUTOMATION FAILURE</t>
        </is>
      </c>
      <c r="O1577" s="59" t="n">
        <v>45996.62152777778</v>
      </c>
      <c r="P1577" s="59" t="n">
        <v>45996.62618055556</v>
      </c>
      <c r="Q1577" s="60" t="n">
        <v>6.7</v>
      </c>
      <c r="R1577" s="60" t="n">
        <v>0.8771</v>
      </c>
      <c r="S1577" t="inlineStr">
        <is>
          <t>团队模拟数据（基于公开单线数据派生）</t>
        </is>
      </c>
      <c r="T1577" t="inlineStr">
        <is>
          <t>SIM-v2.2-20260807-20260804</t>
        </is>
      </c>
      <c r="U1577" t="inlineStr">
        <is>
          <t>https://zenodo.org/records/17855209</t>
        </is>
      </c>
      <c r="V1577" t="inlineStr">
        <is>
          <t>LINE-S01-PRE-20251205</t>
        </is>
      </c>
      <c r="W1577" t="inlineStr">
        <is>
          <t>已关联</t>
        </is>
      </c>
      <c r="X1577" t="inlineStr">
        <is>
          <t>按班次口径判断</t>
        </is>
      </c>
      <c r="Z1577" t="inlineStr">
        <is>
          <t>否</t>
        </is>
      </c>
    </row>
    <row r="1578">
      <c r="A1578" t="inlineStr">
        <is>
          <t>SIM-STOP-01577</t>
        </is>
      </c>
      <c r="B1578" t="inlineStr">
        <is>
          <t>STOP-PRE-00526</t>
        </is>
      </c>
      <c r="C1578" t="inlineStr">
        <is>
          <t>LINE-S02-PRE-20251205</t>
        </is>
      </c>
      <c r="D1578" t="inlineStr">
        <is>
          <t>SHIFT-PRE-20251205</t>
        </is>
      </c>
      <c r="E1578" t="inlineStr">
        <is>
          <t>LINE-S02</t>
        </is>
      </c>
      <c r="F1578" t="inlineStr">
        <is>
          <t>改善前</t>
        </is>
      </c>
      <c r="G1578" s="57" t="n">
        <v>45996</v>
      </c>
      <c r="H1578" t="inlineStr">
        <is>
          <t>视觉设备系列</t>
        </is>
      </c>
      <c r="I1578" t="inlineStr">
        <is>
          <t>9KK25</t>
        </is>
      </c>
      <c r="J1578" t="inlineStr">
        <is>
          <t>FAILURE</t>
        </is>
      </c>
      <c r="K1578" t="inlineStr">
        <is>
          <t>Unplanned</t>
        </is>
      </c>
      <c r="L1578" t="inlineStr">
        <is>
          <t>DRYER</t>
        </is>
      </c>
      <c r="M1578" t="inlineStr">
        <is>
          <t>烘干/固化工位</t>
        </is>
      </c>
      <c r="N1578" t="inlineStr">
        <is>
          <t>AUTOMATION FAILURE</t>
        </is>
      </c>
      <c r="O1578" s="59" t="n">
        <v>45996.63541666666</v>
      </c>
      <c r="P1578" s="59" t="n">
        <v>45996.64215277778</v>
      </c>
      <c r="Q1578" s="60" t="n">
        <v>9.699999999999999</v>
      </c>
      <c r="R1578" s="60" t="n">
        <v>1.2825</v>
      </c>
      <c r="S1578" t="inlineStr">
        <is>
          <t>团队模拟数据（基于公开单线数据派生）</t>
        </is>
      </c>
      <c r="T1578" t="inlineStr">
        <is>
          <t>SIM-v2.2-20260807-20260804</t>
        </is>
      </c>
      <c r="U1578" t="inlineStr">
        <is>
          <t>https://zenodo.org/records/17855209</t>
        </is>
      </c>
      <c r="V1578" t="inlineStr">
        <is>
          <t>LINE-S02-PRE-20251205</t>
        </is>
      </c>
      <c r="W1578" t="inlineStr">
        <is>
          <t>已关联</t>
        </is>
      </c>
      <c r="X1578" t="inlineStr">
        <is>
          <t>按班次口径判断</t>
        </is>
      </c>
      <c r="Z1578" t="inlineStr">
        <is>
          <t>否</t>
        </is>
      </c>
    </row>
    <row r="1579">
      <c r="A1579" t="inlineStr">
        <is>
          <t>SIM-STOP-01578</t>
        </is>
      </c>
      <c r="B1579" t="inlineStr">
        <is>
          <t>STOP-PRE-00526</t>
        </is>
      </c>
      <c r="C1579" t="inlineStr">
        <is>
          <t>LINE-S03-PRE-20251205</t>
        </is>
      </c>
      <c r="D1579" t="inlineStr">
        <is>
          <t>SHIFT-PRE-20251205</t>
        </is>
      </c>
      <c r="E1579" t="inlineStr">
        <is>
          <t>LINE-S03</t>
        </is>
      </c>
      <c r="F1579" t="inlineStr">
        <is>
          <t>改善前</t>
        </is>
      </c>
      <c r="G1579" s="57" t="n">
        <v>45996</v>
      </c>
      <c r="H1579" t="inlineStr">
        <is>
          <t>音频模组系列</t>
        </is>
      </c>
      <c r="I1579" t="inlineStr">
        <is>
          <t>9KK25</t>
        </is>
      </c>
      <c r="J1579" t="inlineStr">
        <is>
          <t>FAILURE</t>
        </is>
      </c>
      <c r="K1579" t="inlineStr">
        <is>
          <t>Unplanned</t>
        </is>
      </c>
      <c r="L1579" t="inlineStr">
        <is>
          <t>DRYER</t>
        </is>
      </c>
      <c r="M1579" t="inlineStr">
        <is>
          <t>烘干/固化工位</t>
        </is>
      </c>
      <c r="N1579" t="inlineStr">
        <is>
          <t>AUTOMATION FAILURE</t>
        </is>
      </c>
      <c r="O1579" s="59" t="n">
        <v>45996.64930555555</v>
      </c>
      <c r="P1579" s="59" t="n">
        <v>45996.65451388889</v>
      </c>
      <c r="Q1579" s="60" t="n">
        <v>7.5</v>
      </c>
      <c r="R1579" s="60" t="n">
        <v>0.9909</v>
      </c>
      <c r="S1579" t="inlineStr">
        <is>
          <t>团队模拟数据（基于公开单线数据派生）</t>
        </is>
      </c>
      <c r="T1579" t="inlineStr">
        <is>
          <t>SIM-v2.2-20260807-20260804</t>
        </is>
      </c>
      <c r="U1579" t="inlineStr">
        <is>
          <t>https://zenodo.org/records/17855209</t>
        </is>
      </c>
      <c r="V1579" t="inlineStr">
        <is>
          <t>LINE-S03-PRE-20251205</t>
        </is>
      </c>
      <c r="W1579" t="inlineStr">
        <is>
          <t>已关联</t>
        </is>
      </c>
      <c r="X1579" t="inlineStr">
        <is>
          <t>按班次口径判断</t>
        </is>
      </c>
      <c r="Z1579" t="inlineStr">
        <is>
          <t>否</t>
        </is>
      </c>
    </row>
    <row r="1580">
      <c r="A1580" t="inlineStr">
        <is>
          <t>SIM-STOP-01579</t>
        </is>
      </c>
      <c r="B1580" t="inlineStr">
        <is>
          <t>STOP-PRE-00527</t>
        </is>
      </c>
      <c r="C1580" t="inlineStr">
        <is>
          <t>LINE-S01-PRE-20251205</t>
        </is>
      </c>
      <c r="D1580" t="inlineStr">
        <is>
          <t>SHIFT-PRE-20251205</t>
        </is>
      </c>
      <c r="E1580" t="inlineStr">
        <is>
          <t>LINE-S01</t>
        </is>
      </c>
      <c r="F1580" t="inlineStr">
        <is>
          <t>改善前</t>
        </is>
      </c>
      <c r="G1580" s="57" t="n">
        <v>45996</v>
      </c>
      <c r="H1580" t="inlineStr">
        <is>
          <t>智能终端系列</t>
        </is>
      </c>
      <c r="I1580" t="inlineStr">
        <is>
          <t>9KK25</t>
        </is>
      </c>
      <c r="J1580" t="inlineStr">
        <is>
          <t>FAILURE</t>
        </is>
      </c>
      <c r="K1580" t="inlineStr">
        <is>
          <t>Unplanned</t>
        </is>
      </c>
      <c r="L1580" t="inlineStr">
        <is>
          <t>DRYER</t>
        </is>
      </c>
      <c r="M1580" t="inlineStr">
        <is>
          <t>烘干/固化工位</t>
        </is>
      </c>
      <c r="N1580" t="inlineStr">
        <is>
          <t>AUTOMATION FAILURE</t>
        </is>
      </c>
      <c r="O1580" s="59" t="n">
        <v>45996.62916666667</v>
      </c>
      <c r="P1580" s="59" t="n">
        <v>45996.63270833333</v>
      </c>
      <c r="Q1580" s="60" t="n">
        <v>5.1</v>
      </c>
      <c r="R1580" s="60" t="n">
        <v>0.9114</v>
      </c>
      <c r="S1580" t="inlineStr">
        <is>
          <t>团队模拟数据（基于公开单线数据派生）</t>
        </is>
      </c>
      <c r="T1580" t="inlineStr">
        <is>
          <t>SIM-v2.2-20260807-20260804</t>
        </is>
      </c>
      <c r="U1580" t="inlineStr">
        <is>
          <t>https://zenodo.org/records/17855209</t>
        </is>
      </c>
      <c r="V1580" t="inlineStr">
        <is>
          <t>LINE-S01-PRE-20251205</t>
        </is>
      </c>
      <c r="W1580" t="inlineStr">
        <is>
          <t>已关联</t>
        </is>
      </c>
      <c r="X1580" t="inlineStr">
        <is>
          <t>按班次口径判断</t>
        </is>
      </c>
      <c r="Z1580" t="inlineStr">
        <is>
          <t>否</t>
        </is>
      </c>
    </row>
    <row r="1581">
      <c r="A1581" t="inlineStr">
        <is>
          <t>SIM-STOP-01580</t>
        </is>
      </c>
      <c r="B1581" t="inlineStr">
        <is>
          <t>STOP-PRE-00527</t>
        </is>
      </c>
      <c r="C1581" t="inlineStr">
        <is>
          <t>LINE-S02-PRE-20251205</t>
        </is>
      </c>
      <c r="D1581" t="inlineStr">
        <is>
          <t>SHIFT-PRE-20251205</t>
        </is>
      </c>
      <c r="E1581" t="inlineStr">
        <is>
          <t>LINE-S02</t>
        </is>
      </c>
      <c r="F1581" t="inlineStr">
        <is>
          <t>改善前</t>
        </is>
      </c>
      <c r="G1581" s="57" t="n">
        <v>45996</v>
      </c>
      <c r="H1581" t="inlineStr">
        <is>
          <t>视觉设备系列</t>
        </is>
      </c>
      <c r="I1581" t="inlineStr">
        <is>
          <t>9KK25</t>
        </is>
      </c>
      <c r="J1581" t="inlineStr">
        <is>
          <t>FAILURE</t>
        </is>
      </c>
      <c r="K1581" t="inlineStr">
        <is>
          <t>Unplanned</t>
        </is>
      </c>
      <c r="L1581" t="inlineStr">
        <is>
          <t>DRYER</t>
        </is>
      </c>
      <c r="M1581" t="inlineStr">
        <is>
          <t>烘干/固化工位</t>
        </is>
      </c>
      <c r="N1581" t="inlineStr">
        <is>
          <t>AUTOMATION FAILURE</t>
        </is>
      </c>
      <c r="O1581" s="59" t="n">
        <v>45996.64305555556</v>
      </c>
      <c r="P1581" s="59" t="n">
        <v>45996.64826388889</v>
      </c>
      <c r="Q1581" s="60" t="n">
        <v>7.5</v>
      </c>
      <c r="R1581" s="60" t="n">
        <v>1.335</v>
      </c>
      <c r="S1581" t="inlineStr">
        <is>
          <t>团队模拟数据（基于公开单线数据派生）</t>
        </is>
      </c>
      <c r="T1581" t="inlineStr">
        <is>
          <t>SIM-v2.2-20260807-20260804</t>
        </is>
      </c>
      <c r="U1581" t="inlineStr">
        <is>
          <t>https://zenodo.org/records/17855209</t>
        </is>
      </c>
      <c r="V1581" t="inlineStr">
        <is>
          <t>LINE-S02-PRE-20251205</t>
        </is>
      </c>
      <c r="W1581" t="inlineStr">
        <is>
          <t>已关联</t>
        </is>
      </c>
      <c r="X1581" t="inlineStr">
        <is>
          <t>按班次口径判断</t>
        </is>
      </c>
      <c r="Z1581" t="inlineStr">
        <is>
          <t>否</t>
        </is>
      </c>
    </row>
    <row r="1582">
      <c r="A1582" t="inlineStr">
        <is>
          <t>SIM-STOP-01581</t>
        </is>
      </c>
      <c r="B1582" t="inlineStr">
        <is>
          <t>STOP-PRE-00527</t>
        </is>
      </c>
      <c r="C1582" t="inlineStr">
        <is>
          <t>LINE-S03-PRE-20251205</t>
        </is>
      </c>
      <c r="D1582" t="inlineStr">
        <is>
          <t>SHIFT-PRE-20251205</t>
        </is>
      </c>
      <c r="E1582" t="inlineStr">
        <is>
          <t>LINE-S03</t>
        </is>
      </c>
      <c r="F1582" t="inlineStr">
        <is>
          <t>改善前</t>
        </is>
      </c>
      <c r="G1582" s="57" t="n">
        <v>45996</v>
      </c>
      <c r="H1582" t="inlineStr">
        <is>
          <t>音频模组系列</t>
        </is>
      </c>
      <c r="I1582" t="inlineStr">
        <is>
          <t>9KK25</t>
        </is>
      </c>
      <c r="J1582" t="inlineStr">
        <is>
          <t>FAILURE</t>
        </is>
      </c>
      <c r="K1582" t="inlineStr">
        <is>
          <t>Unplanned</t>
        </is>
      </c>
      <c r="L1582" t="inlineStr">
        <is>
          <t>DRYER</t>
        </is>
      </c>
      <c r="M1582" t="inlineStr">
        <is>
          <t>烘干/固化工位</t>
        </is>
      </c>
      <c r="N1582" t="inlineStr">
        <is>
          <t>AUTOMATION FAILURE</t>
        </is>
      </c>
      <c r="O1582" s="59" t="n">
        <v>45996.65694444445</v>
      </c>
      <c r="P1582" s="59" t="n">
        <v>45996.66097222222</v>
      </c>
      <c r="Q1582" s="60" t="n">
        <v>5.8</v>
      </c>
      <c r="R1582" s="60" t="n">
        <v>1.029</v>
      </c>
      <c r="S1582" t="inlineStr">
        <is>
          <t>团队模拟数据（基于公开单线数据派生）</t>
        </is>
      </c>
      <c r="T1582" t="inlineStr">
        <is>
          <t>SIM-v2.2-20260807-20260804</t>
        </is>
      </c>
      <c r="U1582" t="inlineStr">
        <is>
          <t>https://zenodo.org/records/17855209</t>
        </is>
      </c>
      <c r="V1582" t="inlineStr">
        <is>
          <t>LINE-S03-PRE-20251205</t>
        </is>
      </c>
      <c r="W1582" t="inlineStr">
        <is>
          <t>已关联</t>
        </is>
      </c>
      <c r="X1582" t="inlineStr">
        <is>
          <t>按班次口径判断</t>
        </is>
      </c>
      <c r="Z1582" t="inlineStr">
        <is>
          <t>否</t>
        </is>
      </c>
    </row>
    <row r="1583">
      <c r="A1583" t="inlineStr">
        <is>
          <t>SIM-STOP-01582</t>
        </is>
      </c>
      <c r="B1583" t="inlineStr">
        <is>
          <t>STOP-PRE-00528</t>
        </is>
      </c>
      <c r="C1583" t="inlineStr">
        <is>
          <t>LINE-S01-PRE-20251205</t>
        </is>
      </c>
      <c r="D1583" t="inlineStr">
        <is>
          <t>SHIFT-PRE-20251205</t>
        </is>
      </c>
      <c r="E1583" t="inlineStr">
        <is>
          <t>LINE-S01</t>
        </is>
      </c>
      <c r="F1583" t="inlineStr">
        <is>
          <t>改善前</t>
        </is>
      </c>
      <c r="G1583" s="57" t="n">
        <v>45996</v>
      </c>
      <c r="H1583" t="inlineStr">
        <is>
          <t>智能终端系列</t>
        </is>
      </c>
      <c r="I1583" t="inlineStr">
        <is>
          <t>9KK25</t>
        </is>
      </c>
      <c r="J1583" t="inlineStr">
        <is>
          <t>MATERIALS</t>
        </is>
      </c>
      <c r="K1583" t="inlineStr">
        <is>
          <t>Unplanned</t>
        </is>
      </c>
      <c r="L1583" t="inlineStr">
        <is>
          <t>HYDRAULIC ELEVATOR (UNLOADING)</t>
        </is>
      </c>
      <c r="M1583" t="inlineStr">
        <is>
          <t>输送系统</t>
        </is>
      </c>
      <c r="N1583" t="inlineStr">
        <is>
          <t>RACKS</t>
        </is>
      </c>
      <c r="O1583" s="59" t="n">
        <v>45996.64513888889</v>
      </c>
      <c r="P1583" s="59" t="n">
        <v>45996.64819444445</v>
      </c>
      <c r="Q1583" s="60" t="n">
        <v>4.4</v>
      </c>
      <c r="R1583" s="60" t="n">
        <v>0.8526</v>
      </c>
      <c r="S1583" t="inlineStr">
        <is>
          <t>团队模拟数据（基于公开单线数据派生）</t>
        </is>
      </c>
      <c r="T1583" t="inlineStr">
        <is>
          <t>SIM-v2.2-20260807-20260804</t>
        </is>
      </c>
      <c r="U1583" t="inlineStr">
        <is>
          <t>https://zenodo.org/records/17855209</t>
        </is>
      </c>
      <c r="V1583" t="inlineStr">
        <is>
          <t>LINE-S01-PRE-20251205</t>
        </is>
      </c>
      <c r="W1583" t="inlineStr">
        <is>
          <t>已关联</t>
        </is>
      </c>
      <c r="X1583" t="inlineStr">
        <is>
          <t>按班次口径判断</t>
        </is>
      </c>
      <c r="Z1583" t="inlineStr">
        <is>
          <t>否</t>
        </is>
      </c>
    </row>
    <row r="1584">
      <c r="A1584" t="inlineStr">
        <is>
          <t>SIM-STOP-01583</t>
        </is>
      </c>
      <c r="B1584" t="inlineStr">
        <is>
          <t>STOP-PRE-00528</t>
        </is>
      </c>
      <c r="C1584" t="inlineStr">
        <is>
          <t>LINE-S02-PRE-20251205</t>
        </is>
      </c>
      <c r="D1584" t="inlineStr">
        <is>
          <t>SHIFT-PRE-20251205</t>
        </is>
      </c>
      <c r="E1584" t="inlineStr">
        <is>
          <t>LINE-S02</t>
        </is>
      </c>
      <c r="F1584" t="inlineStr">
        <is>
          <t>改善前</t>
        </is>
      </c>
      <c r="G1584" s="57" t="n">
        <v>45996</v>
      </c>
      <c r="H1584" t="inlineStr">
        <is>
          <t>视觉设备系列</t>
        </is>
      </c>
      <c r="I1584" t="inlineStr">
        <is>
          <t>9KK25</t>
        </is>
      </c>
      <c r="J1584" t="inlineStr">
        <is>
          <t>MATERIALS</t>
        </is>
      </c>
      <c r="K1584" t="inlineStr">
        <is>
          <t>Unplanned</t>
        </is>
      </c>
      <c r="L1584" t="inlineStr">
        <is>
          <t>HYDRAULIC ELEVATOR (UNLOADING)</t>
        </is>
      </c>
      <c r="M1584" t="inlineStr">
        <is>
          <t>输送系统</t>
        </is>
      </c>
      <c r="N1584" t="inlineStr">
        <is>
          <t>RACKS</t>
        </is>
      </c>
      <c r="O1584" s="59" t="n">
        <v>45996.65902777778</v>
      </c>
      <c r="P1584" s="59" t="n">
        <v>45996.66527777778</v>
      </c>
      <c r="Q1584" s="60" t="n">
        <v>9</v>
      </c>
      <c r="R1584" s="60" t="n">
        <v>1.7344</v>
      </c>
      <c r="S1584" t="inlineStr">
        <is>
          <t>团队模拟数据（基于公开单线数据派生）</t>
        </is>
      </c>
      <c r="T1584" t="inlineStr">
        <is>
          <t>SIM-v2.2-20260807-20260804</t>
        </is>
      </c>
      <c r="U1584" t="inlineStr">
        <is>
          <t>https://zenodo.org/records/17855209</t>
        </is>
      </c>
      <c r="V1584" t="inlineStr">
        <is>
          <t>LINE-S02-PRE-20251205</t>
        </is>
      </c>
      <c r="W1584" t="inlineStr">
        <is>
          <t>已关联</t>
        </is>
      </c>
      <c r="X1584" t="inlineStr">
        <is>
          <t>按班次口径判断</t>
        </is>
      </c>
      <c r="Z1584" t="inlineStr">
        <is>
          <t>否</t>
        </is>
      </c>
    </row>
    <row r="1585">
      <c r="A1585" t="inlineStr">
        <is>
          <t>SIM-STOP-01584</t>
        </is>
      </c>
      <c r="B1585" t="inlineStr">
        <is>
          <t>STOP-PRE-00528</t>
        </is>
      </c>
      <c r="C1585" t="inlineStr">
        <is>
          <t>LINE-S03-PRE-20251205</t>
        </is>
      </c>
      <c r="D1585" t="inlineStr">
        <is>
          <t>SHIFT-PRE-20251205</t>
        </is>
      </c>
      <c r="E1585" t="inlineStr">
        <is>
          <t>LINE-S03</t>
        </is>
      </c>
      <c r="F1585" t="inlineStr">
        <is>
          <t>改善前</t>
        </is>
      </c>
      <c r="G1585" s="57" t="n">
        <v>45996</v>
      </c>
      <c r="H1585" t="inlineStr">
        <is>
          <t>音频模组系列</t>
        </is>
      </c>
      <c r="I1585" t="inlineStr">
        <is>
          <t>9KK25</t>
        </is>
      </c>
      <c r="J1585" t="inlineStr">
        <is>
          <t>MATERIALS</t>
        </is>
      </c>
      <c r="K1585" t="inlineStr">
        <is>
          <t>Unplanned</t>
        </is>
      </c>
      <c r="L1585" t="inlineStr">
        <is>
          <t>HYDRAULIC ELEVATOR (UNLOADING)</t>
        </is>
      </c>
      <c r="M1585" t="inlineStr">
        <is>
          <t>输送系统</t>
        </is>
      </c>
      <c r="N1585" t="inlineStr">
        <is>
          <t>RACKS</t>
        </is>
      </c>
      <c r="O1585" s="59" t="n">
        <v>45996.67291666667</v>
      </c>
      <c r="P1585" s="59" t="n">
        <v>45996.676875</v>
      </c>
      <c r="Q1585" s="60" t="n">
        <v>5.7</v>
      </c>
      <c r="R1585" s="60" t="n">
        <v>1.0986</v>
      </c>
      <c r="S1585" t="inlineStr">
        <is>
          <t>团队模拟数据（基于公开单线数据派生）</t>
        </is>
      </c>
      <c r="T1585" t="inlineStr">
        <is>
          <t>SIM-v2.2-20260807-20260804</t>
        </is>
      </c>
      <c r="U1585" t="inlineStr">
        <is>
          <t>https://zenodo.org/records/17855209</t>
        </is>
      </c>
      <c r="V1585" t="inlineStr">
        <is>
          <t>LINE-S03-PRE-20251205</t>
        </is>
      </c>
      <c r="W1585" t="inlineStr">
        <is>
          <t>已关联</t>
        </is>
      </c>
      <c r="X1585" t="inlineStr">
        <is>
          <t>按班次口径判断</t>
        </is>
      </c>
      <c r="Z1585" t="inlineStr">
        <is>
          <t>否</t>
        </is>
      </c>
    </row>
    <row r="1586">
      <c r="A1586" t="inlineStr">
        <is>
          <t>SIM-STOP-01585</t>
        </is>
      </c>
      <c r="B1586" t="inlineStr">
        <is>
          <t>STOP-PRE-00529</t>
        </is>
      </c>
      <c r="C1586" t="inlineStr">
        <is>
          <t>LINE-S01-PRE-20251205</t>
        </is>
      </c>
      <c r="D1586" t="inlineStr">
        <is>
          <t>SHIFT-PRE-20251205</t>
        </is>
      </c>
      <c r="E1586" t="inlineStr">
        <is>
          <t>LINE-S01</t>
        </is>
      </c>
      <c r="F1586" t="inlineStr">
        <is>
          <t>改善前</t>
        </is>
      </c>
      <c r="G1586" s="57" t="n">
        <v>45996</v>
      </c>
      <c r="H1586" t="inlineStr">
        <is>
          <t>智能终端系列</t>
        </is>
      </c>
      <c r="I1586" t="inlineStr">
        <is>
          <t>9KK25</t>
        </is>
      </c>
      <c r="J1586" t="inlineStr">
        <is>
          <t>MATERIALS</t>
        </is>
      </c>
      <c r="K1586" t="inlineStr">
        <is>
          <t>Unplanned</t>
        </is>
      </c>
      <c r="L1586" t="inlineStr">
        <is>
          <t>HYDRAULIC ELEVATOR (UNLOADING)</t>
        </is>
      </c>
      <c r="M1586" t="inlineStr">
        <is>
          <t>输送系统</t>
        </is>
      </c>
      <c r="N1586" t="inlineStr">
        <is>
          <t>RACKS</t>
        </is>
      </c>
      <c r="O1586" s="59" t="n">
        <v>45996.65902777778</v>
      </c>
      <c r="P1586" s="59" t="n">
        <v>45996.66666666666</v>
      </c>
      <c r="Q1586" s="60" t="n">
        <v>11</v>
      </c>
      <c r="R1586" s="60" t="n">
        <v>0.8869</v>
      </c>
      <c r="S1586" t="inlineStr">
        <is>
          <t>团队模拟数据（基于公开单线数据派生）</t>
        </is>
      </c>
      <c r="T1586" t="inlineStr">
        <is>
          <t>SIM-v2.2-20260807-20260804</t>
        </is>
      </c>
      <c r="U1586" t="inlineStr">
        <is>
          <t>https://zenodo.org/records/17855209</t>
        </is>
      </c>
      <c r="V1586" t="inlineStr">
        <is>
          <t>LINE-S01-PRE-20251205</t>
        </is>
      </c>
      <c r="W1586" t="inlineStr">
        <is>
          <t>已关联</t>
        </is>
      </c>
      <c r="X1586" t="inlineStr">
        <is>
          <t>按班次口径判断</t>
        </is>
      </c>
      <c r="Z1586" t="inlineStr">
        <is>
          <t>否</t>
        </is>
      </c>
    </row>
    <row r="1587">
      <c r="A1587" t="inlineStr">
        <is>
          <t>SIM-STOP-01586</t>
        </is>
      </c>
      <c r="B1587" t="inlineStr">
        <is>
          <t>STOP-PRE-00529</t>
        </is>
      </c>
      <c r="C1587" t="inlineStr">
        <is>
          <t>LINE-S02-PRE-20251205</t>
        </is>
      </c>
      <c r="D1587" t="inlineStr">
        <is>
          <t>SHIFT-PRE-20251205</t>
        </is>
      </c>
      <c r="E1587" t="inlineStr">
        <is>
          <t>LINE-S02</t>
        </is>
      </c>
      <c r="F1587" t="inlineStr">
        <is>
          <t>改善前</t>
        </is>
      </c>
      <c r="G1587" s="57" t="n">
        <v>45996</v>
      </c>
      <c r="H1587" t="inlineStr">
        <is>
          <t>视觉设备系列</t>
        </is>
      </c>
      <c r="I1587" t="inlineStr">
        <is>
          <t>9KK25</t>
        </is>
      </c>
      <c r="J1587" t="inlineStr">
        <is>
          <t>MATERIALS</t>
        </is>
      </c>
      <c r="K1587" t="inlineStr">
        <is>
          <t>Unplanned</t>
        </is>
      </c>
      <c r="L1587" t="inlineStr">
        <is>
          <t>HYDRAULIC ELEVATOR (UNLOADING)</t>
        </is>
      </c>
      <c r="M1587" t="inlineStr">
        <is>
          <t>输送系统</t>
        </is>
      </c>
      <c r="N1587" t="inlineStr">
        <is>
          <t>RACKS</t>
        </is>
      </c>
      <c r="O1587" s="59" t="n">
        <v>45996.67291666667</v>
      </c>
      <c r="P1587" s="59" t="n">
        <v>45996.686875</v>
      </c>
      <c r="Q1587" s="60" t="n">
        <v>20.1</v>
      </c>
      <c r="R1587" s="60" t="n">
        <v>1.6219</v>
      </c>
      <c r="S1587" t="inlineStr">
        <is>
          <t>团队模拟数据（基于公开单线数据派生）</t>
        </is>
      </c>
      <c r="T1587" t="inlineStr">
        <is>
          <t>SIM-v2.2-20260807-20260804</t>
        </is>
      </c>
      <c r="U1587" t="inlineStr">
        <is>
          <t>https://zenodo.org/records/17855209</t>
        </is>
      </c>
      <c r="V1587" t="inlineStr">
        <is>
          <t>LINE-S02-PRE-20251205</t>
        </is>
      </c>
      <c r="W1587" t="inlineStr">
        <is>
          <t>已关联</t>
        </is>
      </c>
      <c r="X1587" t="inlineStr">
        <is>
          <t>按班次口径判断</t>
        </is>
      </c>
      <c r="Z1587" t="inlineStr">
        <is>
          <t>否</t>
        </is>
      </c>
    </row>
    <row r="1588">
      <c r="A1588" t="inlineStr">
        <is>
          <t>SIM-STOP-01587</t>
        </is>
      </c>
      <c r="B1588" t="inlineStr">
        <is>
          <t>STOP-PRE-00529</t>
        </is>
      </c>
      <c r="C1588" t="inlineStr">
        <is>
          <t>LINE-S03-PRE-20251205</t>
        </is>
      </c>
      <c r="D1588" t="inlineStr">
        <is>
          <t>SHIFT-PRE-20251205</t>
        </is>
      </c>
      <c r="E1588" t="inlineStr">
        <is>
          <t>LINE-S03</t>
        </is>
      </c>
      <c r="F1588" t="inlineStr">
        <is>
          <t>改善前</t>
        </is>
      </c>
      <c r="G1588" s="57" t="n">
        <v>45996</v>
      </c>
      <c r="H1588" t="inlineStr">
        <is>
          <t>音频模组系列</t>
        </is>
      </c>
      <c r="I1588" t="inlineStr">
        <is>
          <t>9KK25</t>
        </is>
      </c>
      <c r="J1588" t="inlineStr">
        <is>
          <t>MATERIALS</t>
        </is>
      </c>
      <c r="K1588" t="inlineStr">
        <is>
          <t>Unplanned</t>
        </is>
      </c>
      <c r="L1588" t="inlineStr">
        <is>
          <t>HYDRAULIC ELEVATOR (UNLOADING)</t>
        </is>
      </c>
      <c r="M1588" t="inlineStr">
        <is>
          <t>输送系统</t>
        </is>
      </c>
      <c r="N1588" t="inlineStr">
        <is>
          <t>RACKS</t>
        </is>
      </c>
      <c r="O1588" s="59" t="n">
        <v>45996.68680555555</v>
      </c>
      <c r="P1588" s="59" t="n">
        <v>45996.69666666666</v>
      </c>
      <c r="Q1588" s="60" t="n">
        <v>14.2</v>
      </c>
      <c r="R1588" s="60" t="n">
        <v>1.142</v>
      </c>
      <c r="S1588" t="inlineStr">
        <is>
          <t>团队模拟数据（基于公开单线数据派生）</t>
        </is>
      </c>
      <c r="T1588" t="inlineStr">
        <is>
          <t>SIM-v2.2-20260807-20260804</t>
        </is>
      </c>
      <c r="U1588" t="inlineStr">
        <is>
          <t>https://zenodo.org/records/17855209</t>
        </is>
      </c>
      <c r="V1588" t="inlineStr">
        <is>
          <t>LINE-S03-PRE-20251205</t>
        </is>
      </c>
      <c r="W1588" t="inlineStr">
        <is>
          <t>已关联</t>
        </is>
      </c>
      <c r="X1588" t="inlineStr">
        <is>
          <t>按班次口径判断</t>
        </is>
      </c>
      <c r="Z1588" t="inlineStr">
        <is>
          <t>否</t>
        </is>
      </c>
    </row>
    <row r="1589">
      <c r="A1589" t="inlineStr">
        <is>
          <t>SIM-STOP-01588</t>
        </is>
      </c>
      <c r="B1589" t="inlineStr">
        <is>
          <t>STOP-PRE-00530</t>
        </is>
      </c>
      <c r="C1589" t="inlineStr">
        <is>
          <t>LINE-S01-PRE-20251205</t>
        </is>
      </c>
      <c r="D1589" t="inlineStr">
        <is>
          <t>SHIFT-PRE-20251205</t>
        </is>
      </c>
      <c r="E1589" t="inlineStr">
        <is>
          <t>LINE-S01</t>
        </is>
      </c>
      <c r="F1589" t="inlineStr">
        <is>
          <t>改善前</t>
        </is>
      </c>
      <c r="G1589" s="57" t="n">
        <v>45996</v>
      </c>
      <c r="H1589" t="inlineStr">
        <is>
          <t>智能终端系列</t>
        </is>
      </c>
      <c r="I1589" t="inlineStr">
        <is>
          <t>9KK25</t>
        </is>
      </c>
      <c r="J1589" t="inlineStr">
        <is>
          <t>MATERIALS</t>
        </is>
      </c>
      <c r="K1589" t="inlineStr">
        <is>
          <t>Unplanned</t>
        </is>
      </c>
      <c r="L1589" t="inlineStr">
        <is>
          <t>HACKING STATION</t>
        </is>
      </c>
      <c r="M1589" t="inlineStr">
        <is>
          <t>上下料工位</t>
        </is>
      </c>
      <c r="N1589" t="inlineStr">
        <is>
          <t>MANUAL BRICK HANDLING</t>
        </is>
      </c>
      <c r="O1589" s="59" t="n">
        <v>45996.71180555555</v>
      </c>
      <c r="P1589" s="59" t="n">
        <v>45996.71743055555</v>
      </c>
      <c r="Q1589" s="60" t="n">
        <v>8.1</v>
      </c>
      <c r="R1589" s="60" t="n">
        <v>0.9212</v>
      </c>
      <c r="S1589" t="inlineStr">
        <is>
          <t>团队模拟数据（基于公开单线数据派生）</t>
        </is>
      </c>
      <c r="T1589" t="inlineStr">
        <is>
          <t>SIM-v2.2-20260807-20260804</t>
        </is>
      </c>
      <c r="U1589" t="inlineStr">
        <is>
          <t>https://zenodo.org/records/17855209</t>
        </is>
      </c>
      <c r="V1589" t="inlineStr">
        <is>
          <t>LINE-S01-PRE-20251205</t>
        </is>
      </c>
      <c r="W1589" t="inlineStr">
        <is>
          <t>已关联</t>
        </is>
      </c>
      <c r="X1589" t="inlineStr">
        <is>
          <t>按班次口径判断</t>
        </is>
      </c>
      <c r="Z1589" t="inlineStr">
        <is>
          <t>否</t>
        </is>
      </c>
    </row>
    <row r="1590">
      <c r="A1590" t="inlineStr">
        <is>
          <t>SIM-STOP-01589</t>
        </is>
      </c>
      <c r="B1590" t="inlineStr">
        <is>
          <t>STOP-PRE-00530</t>
        </is>
      </c>
      <c r="C1590" t="inlineStr">
        <is>
          <t>LINE-S02-PRE-20251205</t>
        </is>
      </c>
      <c r="D1590" t="inlineStr">
        <is>
          <t>SHIFT-PRE-20251205</t>
        </is>
      </c>
      <c r="E1590" t="inlineStr">
        <is>
          <t>LINE-S02</t>
        </is>
      </c>
      <c r="F1590" t="inlineStr">
        <is>
          <t>改善前</t>
        </is>
      </c>
      <c r="G1590" s="57" t="n">
        <v>45996</v>
      </c>
      <c r="H1590" t="inlineStr">
        <is>
          <t>视觉设备系列</t>
        </is>
      </c>
      <c r="I1590" t="inlineStr">
        <is>
          <t>9KK25</t>
        </is>
      </c>
      <c r="J1590" t="inlineStr">
        <is>
          <t>MATERIALS</t>
        </is>
      </c>
      <c r="K1590" t="inlineStr">
        <is>
          <t>Unplanned</t>
        </is>
      </c>
      <c r="L1590" t="inlineStr">
        <is>
          <t>HACKING STATION</t>
        </is>
      </c>
      <c r="M1590" t="inlineStr">
        <is>
          <t>上下料工位</t>
        </is>
      </c>
      <c r="N1590" t="inlineStr">
        <is>
          <t>MANUAL BRICK HANDLING</t>
        </is>
      </c>
      <c r="O1590" s="59" t="n">
        <v>45996.72569444445</v>
      </c>
      <c r="P1590" s="59" t="n">
        <v>45996.73395833333</v>
      </c>
      <c r="Q1590" s="60" t="n">
        <v>11.9</v>
      </c>
      <c r="R1590" s="60" t="n">
        <v>1.35</v>
      </c>
      <c r="S1590" t="inlineStr">
        <is>
          <t>团队模拟数据（基于公开单线数据派生）</t>
        </is>
      </c>
      <c r="T1590" t="inlineStr">
        <is>
          <t>SIM-v2.2-20260807-20260804</t>
        </is>
      </c>
      <c r="U1590" t="inlineStr">
        <is>
          <t>https://zenodo.org/records/17855209</t>
        </is>
      </c>
      <c r="V1590" t="inlineStr">
        <is>
          <t>LINE-S02-PRE-20251205</t>
        </is>
      </c>
      <c r="W1590" t="inlineStr">
        <is>
          <t>已关联</t>
        </is>
      </c>
      <c r="X1590" t="inlineStr">
        <is>
          <t>按班次口径判断</t>
        </is>
      </c>
      <c r="Z1590" t="inlineStr">
        <is>
          <t>否</t>
        </is>
      </c>
    </row>
    <row r="1591">
      <c r="A1591" t="inlineStr">
        <is>
          <t>SIM-STOP-01590</t>
        </is>
      </c>
      <c r="B1591" t="inlineStr">
        <is>
          <t>STOP-PRE-00530</t>
        </is>
      </c>
      <c r="C1591" t="inlineStr">
        <is>
          <t>LINE-S03-PRE-20251205</t>
        </is>
      </c>
      <c r="D1591" t="inlineStr">
        <is>
          <t>SHIFT-PRE-20251205</t>
        </is>
      </c>
      <c r="E1591" t="inlineStr">
        <is>
          <t>LINE-S03</t>
        </is>
      </c>
      <c r="F1591" t="inlineStr">
        <is>
          <t>改善前</t>
        </is>
      </c>
      <c r="G1591" s="57" t="n">
        <v>45996</v>
      </c>
      <c r="H1591" t="inlineStr">
        <is>
          <t>音频模组系列</t>
        </is>
      </c>
      <c r="I1591" t="inlineStr">
        <is>
          <t>9KK25</t>
        </is>
      </c>
      <c r="J1591" t="inlineStr">
        <is>
          <t>MATERIALS</t>
        </is>
      </c>
      <c r="K1591" t="inlineStr">
        <is>
          <t>Unplanned</t>
        </is>
      </c>
      <c r="L1591" t="inlineStr">
        <is>
          <t>HACKING STATION</t>
        </is>
      </c>
      <c r="M1591" t="inlineStr">
        <is>
          <t>上下料工位</t>
        </is>
      </c>
      <c r="N1591" t="inlineStr">
        <is>
          <t>MANUAL BRICK HANDLING</t>
        </is>
      </c>
      <c r="O1591" s="59" t="n">
        <v>45996.73958333334</v>
      </c>
      <c r="P1591" s="59" t="n">
        <v>45996.74611111111</v>
      </c>
      <c r="Q1591" s="60" t="n">
        <v>9.4</v>
      </c>
      <c r="R1591" s="60" t="n">
        <v>1.0675</v>
      </c>
      <c r="S1591" t="inlineStr">
        <is>
          <t>团队模拟数据（基于公开单线数据派生）</t>
        </is>
      </c>
      <c r="T1591" t="inlineStr">
        <is>
          <t>SIM-v2.2-20260807-20260804</t>
        </is>
      </c>
      <c r="U1591" t="inlineStr">
        <is>
          <t>https://zenodo.org/records/17855209</t>
        </is>
      </c>
      <c r="V1591" t="inlineStr">
        <is>
          <t>LINE-S03-PRE-20251205</t>
        </is>
      </c>
      <c r="W1591" t="inlineStr">
        <is>
          <t>已关联</t>
        </is>
      </c>
      <c r="X1591" t="inlineStr">
        <is>
          <t>按班次口径判断</t>
        </is>
      </c>
      <c r="Z1591" t="inlineStr">
        <is>
          <t>否</t>
        </is>
      </c>
    </row>
    <row r="1592">
      <c r="A1592" t="inlineStr">
        <is>
          <t>SIM-STOP-01591</t>
        </is>
      </c>
      <c r="B1592" t="inlineStr">
        <is>
          <t>STOP-PRE-00531</t>
        </is>
      </c>
      <c r="C1592" t="inlineStr">
        <is>
          <t>LINE-S01-PRE-20251205</t>
        </is>
      </c>
      <c r="D1592" t="inlineStr">
        <is>
          <t>SHIFT-PRE-20251205</t>
        </is>
      </c>
      <c r="E1592" t="inlineStr">
        <is>
          <t>LINE-S01</t>
        </is>
      </c>
      <c r="F1592" t="inlineStr">
        <is>
          <t>改善前</t>
        </is>
      </c>
      <c r="G1592" s="57" t="n">
        <v>45996</v>
      </c>
      <c r="H1592" t="inlineStr">
        <is>
          <t>智能终端系列</t>
        </is>
      </c>
      <c r="I1592" t="inlineStr">
        <is>
          <t>KK250</t>
        </is>
      </c>
      <c r="J1592" t="inlineStr">
        <is>
          <t>SETUPS-CHANGEOVERS</t>
        </is>
      </c>
      <c r="K1592" t="inlineStr">
        <is>
          <t>Planned - Included in OEE</t>
        </is>
      </c>
      <c r="L1592" t="inlineStr">
        <is>
          <t>EXTRUDER PRESS</t>
        </is>
      </c>
      <c r="M1592" t="inlineStr">
        <is>
          <t>主加工工位</t>
        </is>
      </c>
      <c r="N1592" t="inlineStr">
        <is>
          <t>MATERIAL CHANGEOVER</t>
        </is>
      </c>
      <c r="O1592" s="59" t="n">
        <v>45996.73680555556</v>
      </c>
      <c r="P1592" s="59" t="n">
        <v>45996.745625</v>
      </c>
      <c r="Q1592" s="60" t="n">
        <v>12.7</v>
      </c>
      <c r="R1592" s="60" t="n">
        <v>0.9391</v>
      </c>
      <c r="S1592" t="inlineStr">
        <is>
          <t>团队模拟数据（基于公开单线数据派生）</t>
        </is>
      </c>
      <c r="T1592" t="inlineStr">
        <is>
          <t>SIM-v2.2-20260807-20260804</t>
        </is>
      </c>
      <c r="U1592" t="inlineStr">
        <is>
          <t>https://zenodo.org/records/17855209</t>
        </is>
      </c>
      <c r="V1592" t="inlineStr">
        <is>
          <t>LINE-S01-PRE-20251205</t>
        </is>
      </c>
      <c r="W1592" t="inlineStr">
        <is>
          <t>已关联</t>
        </is>
      </c>
      <c r="X1592" t="inlineStr">
        <is>
          <t>按班次口径判断</t>
        </is>
      </c>
      <c r="Z1592" t="inlineStr">
        <is>
          <t>是</t>
        </is>
      </c>
      <c r="AA1592">
        <f>IFERROR(VLOOKUP(N1592,'18_换产标准_模拟'!$B$2:$F$4,3,FALSE),"")</f>
        <v/>
      </c>
      <c r="AB1592">
        <f>IFERROR(MAX(Q1592-AA1592,0),"")</f>
        <v/>
      </c>
      <c r="AC1592">
        <f>IFERROR(IF(AB1592=0,"达标",IF(AB1592&lt;=VLOOKUP(N1592,'18_换产标准_模拟'!$B$2:$F$4,4,FALSE)-VLOOKUP(N1592,'18_换产标准_模拟'!$B$2:$F$4,3,FALSE),"轻微超时",IF(AB1592&lt;=VLOOKUP(N1592,'18_换产标准_模拟'!$B$2:$F$4,5,FALSE)-VLOOKUP(N1592,'18_换产标准_模拟'!$B$2:$F$4,3,FALSE),"超时","严重超时"))),"")</f>
        <v/>
      </c>
      <c r="AD1592">
        <f>IFERROR(INDEX('18_换产标准_模拟'!$A$2:$A$4,MATCH(N1592,'18_换产标准_模拟'!$B$2:$B$4,0)),"")</f>
        <v/>
      </c>
      <c r="AE1592" t="inlineStr">
        <is>
          <t>团队模拟数据</t>
        </is>
      </c>
    </row>
    <row r="1593">
      <c r="A1593" t="inlineStr">
        <is>
          <t>SIM-STOP-01592</t>
        </is>
      </c>
      <c r="B1593" t="inlineStr">
        <is>
          <t>STOP-PRE-00531</t>
        </is>
      </c>
      <c r="C1593" t="inlineStr">
        <is>
          <t>LINE-S02-PRE-20251205</t>
        </is>
      </c>
      <c r="D1593" t="inlineStr">
        <is>
          <t>SHIFT-PRE-20251205</t>
        </is>
      </c>
      <c r="E1593" t="inlineStr">
        <is>
          <t>LINE-S02</t>
        </is>
      </c>
      <c r="F1593" t="inlineStr">
        <is>
          <t>改善前</t>
        </is>
      </c>
      <c r="G1593" s="57" t="n">
        <v>45996</v>
      </c>
      <c r="H1593" t="inlineStr">
        <is>
          <t>视觉设备系列</t>
        </is>
      </c>
      <c r="I1593" t="inlineStr">
        <is>
          <t>KK250</t>
        </is>
      </c>
      <c r="J1593" t="inlineStr">
        <is>
          <t>SETUPS-CHANGEOVERS</t>
        </is>
      </c>
      <c r="K1593" t="inlineStr">
        <is>
          <t>Planned - Included in OEE</t>
        </is>
      </c>
      <c r="L1593" t="inlineStr">
        <is>
          <t>EXTRUDER PRESS</t>
        </is>
      </c>
      <c r="M1593" t="inlineStr">
        <is>
          <t>主加工工位</t>
        </is>
      </c>
      <c r="N1593" t="inlineStr">
        <is>
          <t>MATERIAL CHANGEOVER</t>
        </is>
      </c>
      <c r="O1593" s="59" t="n">
        <v>45996.75069444445</v>
      </c>
      <c r="P1593" s="59" t="n">
        <v>45996.760625</v>
      </c>
      <c r="Q1593" s="60" t="n">
        <v>14.3</v>
      </c>
      <c r="R1593" s="60" t="n">
        <v>1.0597</v>
      </c>
      <c r="S1593" t="inlineStr">
        <is>
          <t>团队模拟数据（基于公开单线数据派生）</t>
        </is>
      </c>
      <c r="T1593" t="inlineStr">
        <is>
          <t>SIM-v2.2-20260807-20260804</t>
        </is>
      </c>
      <c r="U1593" t="inlineStr">
        <is>
          <t>https://zenodo.org/records/17855209</t>
        </is>
      </c>
      <c r="V1593" t="inlineStr">
        <is>
          <t>LINE-S02-PRE-20251205</t>
        </is>
      </c>
      <c r="W1593" t="inlineStr">
        <is>
          <t>已关联</t>
        </is>
      </c>
      <c r="X1593" t="inlineStr">
        <is>
          <t>按班次口径判断</t>
        </is>
      </c>
      <c r="Z1593" t="inlineStr">
        <is>
          <t>是</t>
        </is>
      </c>
      <c r="AA1593">
        <f>IFERROR(VLOOKUP(N1593,'18_换产标准_模拟'!$B$2:$F$4,3,FALSE),"")</f>
        <v/>
      </c>
      <c r="AB1593">
        <f>IFERROR(MAX(Q1593-AA1593,0),"")</f>
        <v/>
      </c>
      <c r="AC1593">
        <f>IFERROR(IF(AB1593=0,"达标",IF(AB1593&lt;=VLOOKUP(N1593,'18_换产标准_模拟'!$B$2:$F$4,4,FALSE)-VLOOKUP(N1593,'18_换产标准_模拟'!$B$2:$F$4,3,FALSE),"轻微超时",IF(AB1593&lt;=VLOOKUP(N1593,'18_换产标准_模拟'!$B$2:$F$4,5,FALSE)-VLOOKUP(N1593,'18_换产标准_模拟'!$B$2:$F$4,3,FALSE),"超时","严重超时"))),"")</f>
        <v/>
      </c>
      <c r="AD1593">
        <f>IFERROR(INDEX('18_换产标准_模拟'!$A$2:$A$4,MATCH(N1593,'18_换产标准_模拟'!$B$2:$B$4,0)),"")</f>
        <v/>
      </c>
      <c r="AE1593" t="inlineStr">
        <is>
          <t>团队模拟数据</t>
        </is>
      </c>
    </row>
    <row r="1594">
      <c r="A1594" t="inlineStr">
        <is>
          <t>SIM-STOP-01593</t>
        </is>
      </c>
      <c r="B1594" t="inlineStr">
        <is>
          <t>STOP-PRE-00531</t>
        </is>
      </c>
      <c r="C1594" t="inlineStr">
        <is>
          <t>LINE-S03-PRE-20251205</t>
        </is>
      </c>
      <c r="D1594" t="inlineStr">
        <is>
          <t>SHIFT-PRE-20251205</t>
        </is>
      </c>
      <c r="E1594" t="inlineStr">
        <is>
          <t>LINE-S03</t>
        </is>
      </c>
      <c r="F1594" t="inlineStr">
        <is>
          <t>改善前</t>
        </is>
      </c>
      <c r="G1594" s="57" t="n">
        <v>45996</v>
      </c>
      <c r="H1594" t="inlineStr">
        <is>
          <t>音频模组系列</t>
        </is>
      </c>
      <c r="I1594" t="inlineStr">
        <is>
          <t>KK250</t>
        </is>
      </c>
      <c r="J1594" t="inlineStr">
        <is>
          <t>SETUPS-CHANGEOVERS</t>
        </is>
      </c>
      <c r="K1594" t="inlineStr">
        <is>
          <t>Planned - Included in OEE</t>
        </is>
      </c>
      <c r="L1594" t="inlineStr">
        <is>
          <t>EXTRUDER PRESS</t>
        </is>
      </c>
      <c r="M1594" t="inlineStr">
        <is>
          <t>主加工工位</t>
        </is>
      </c>
      <c r="N1594" t="inlineStr">
        <is>
          <t>MATERIAL CHANGEOVER</t>
        </is>
      </c>
      <c r="O1594" s="59" t="n">
        <v>45996.76458333333</v>
      </c>
      <c r="P1594" s="59" t="n">
        <v>45996.77388888889</v>
      </c>
      <c r="Q1594" s="60" t="n">
        <v>13.4</v>
      </c>
      <c r="R1594" s="60" t="n">
        <v>0.9944</v>
      </c>
      <c r="S1594" t="inlineStr">
        <is>
          <t>团队模拟数据（基于公开单线数据派生）</t>
        </is>
      </c>
      <c r="T1594" t="inlineStr">
        <is>
          <t>SIM-v2.2-20260807-20260804</t>
        </is>
      </c>
      <c r="U1594" t="inlineStr">
        <is>
          <t>https://zenodo.org/records/17855209</t>
        </is>
      </c>
      <c r="V1594" t="inlineStr">
        <is>
          <t>LINE-S03-PRE-20251205</t>
        </is>
      </c>
      <c r="W1594" t="inlineStr">
        <is>
          <t>已关联</t>
        </is>
      </c>
      <c r="X1594" t="inlineStr">
        <is>
          <t>按班次口径判断</t>
        </is>
      </c>
      <c r="Z1594" t="inlineStr">
        <is>
          <t>是</t>
        </is>
      </c>
      <c r="AA1594">
        <f>IFERROR(VLOOKUP(N1594,'18_换产标准_模拟'!$B$2:$F$4,3,FALSE),"")</f>
        <v/>
      </c>
      <c r="AB1594">
        <f>IFERROR(MAX(Q1594-AA1594,0),"")</f>
        <v/>
      </c>
      <c r="AC1594">
        <f>IFERROR(IF(AB1594=0,"达标",IF(AB1594&lt;=VLOOKUP(N1594,'18_换产标准_模拟'!$B$2:$F$4,4,FALSE)-VLOOKUP(N1594,'18_换产标准_模拟'!$B$2:$F$4,3,FALSE),"轻微超时",IF(AB1594&lt;=VLOOKUP(N1594,'18_换产标准_模拟'!$B$2:$F$4,5,FALSE)-VLOOKUP(N1594,'18_换产标准_模拟'!$B$2:$F$4,3,FALSE),"超时","严重超时"))),"")</f>
        <v/>
      </c>
      <c r="AD1594">
        <f>IFERROR(INDEX('18_换产标准_模拟'!$A$2:$A$4,MATCH(N1594,'18_换产标准_模拟'!$B$2:$B$4,0)),"")</f>
        <v/>
      </c>
      <c r="AE1594" t="inlineStr">
        <is>
          <t>团队模拟数据</t>
        </is>
      </c>
    </row>
    <row r="1595">
      <c r="A1595" t="inlineStr">
        <is>
          <t>SIM-STOP-01594</t>
        </is>
      </c>
      <c r="B1595" t="inlineStr">
        <is>
          <t>STOP-PRE-00532</t>
        </is>
      </c>
      <c r="C1595" t="inlineStr">
        <is>
          <t>LINE-S01-PRE-20251205</t>
        </is>
      </c>
      <c r="D1595" t="inlineStr">
        <is>
          <t>SHIFT-PRE-20251205</t>
        </is>
      </c>
      <c r="E1595" t="inlineStr">
        <is>
          <t>LINE-S01</t>
        </is>
      </c>
      <c r="F1595" t="inlineStr">
        <is>
          <t>改善前</t>
        </is>
      </c>
      <c r="G1595" s="57" t="n">
        <v>45996</v>
      </c>
      <c r="H1595" t="inlineStr">
        <is>
          <t>智能终端系列</t>
        </is>
      </c>
      <c r="I1595" t="inlineStr">
        <is>
          <t>KK250</t>
        </is>
      </c>
      <c r="J1595" t="inlineStr">
        <is>
          <t>FAILURE</t>
        </is>
      </c>
      <c r="K1595" t="inlineStr">
        <is>
          <t>Unplanned</t>
        </is>
      </c>
      <c r="L1595" t="inlineStr">
        <is>
          <t>CUTTER</t>
        </is>
      </c>
      <c r="M1595" t="inlineStr">
        <is>
          <t>切割/分板工位</t>
        </is>
      </c>
      <c r="N1595" t="inlineStr">
        <is>
          <t>MECHANICAL FAILURE</t>
        </is>
      </c>
      <c r="O1595" s="59" t="n">
        <v>45996.76458333333</v>
      </c>
      <c r="P1595" s="59" t="n">
        <v>45996.76736111111</v>
      </c>
      <c r="Q1595" s="60" t="n">
        <v>4</v>
      </c>
      <c r="R1595" s="60" t="n">
        <v>0.8967000000000001</v>
      </c>
      <c r="S1595" t="inlineStr">
        <is>
          <t>团队模拟数据（基于公开单线数据派生）</t>
        </is>
      </c>
      <c r="T1595" t="inlineStr">
        <is>
          <t>SIM-v2.2-20260807-20260804</t>
        </is>
      </c>
      <c r="U1595" t="inlineStr">
        <is>
          <t>https://zenodo.org/records/17855209</t>
        </is>
      </c>
      <c r="V1595" t="inlineStr">
        <is>
          <t>LINE-S01-PRE-20251205</t>
        </is>
      </c>
      <c r="W1595" t="inlineStr">
        <is>
          <t>已关联</t>
        </is>
      </c>
      <c r="X1595" t="inlineStr">
        <is>
          <t>按班次口径判断</t>
        </is>
      </c>
      <c r="Z1595" t="inlineStr">
        <is>
          <t>否</t>
        </is>
      </c>
    </row>
    <row r="1596">
      <c r="A1596" t="inlineStr">
        <is>
          <t>SIM-STOP-01595</t>
        </is>
      </c>
      <c r="B1596" t="inlineStr">
        <is>
          <t>STOP-PRE-00532</t>
        </is>
      </c>
      <c r="C1596" t="inlineStr">
        <is>
          <t>LINE-S02-PRE-20251205</t>
        </is>
      </c>
      <c r="D1596" t="inlineStr">
        <is>
          <t>SHIFT-PRE-20251205</t>
        </is>
      </c>
      <c r="E1596" t="inlineStr">
        <is>
          <t>LINE-S02</t>
        </is>
      </c>
      <c r="F1596" t="inlineStr">
        <is>
          <t>改善前</t>
        </is>
      </c>
      <c r="G1596" s="57" t="n">
        <v>45996</v>
      </c>
      <c r="H1596" t="inlineStr">
        <is>
          <t>视觉设备系列</t>
        </is>
      </c>
      <c r="I1596" t="inlineStr">
        <is>
          <t>KK250</t>
        </is>
      </c>
      <c r="J1596" t="inlineStr">
        <is>
          <t>FAILURE</t>
        </is>
      </c>
      <c r="K1596" t="inlineStr">
        <is>
          <t>Unplanned</t>
        </is>
      </c>
      <c r="L1596" t="inlineStr">
        <is>
          <t>CUTTER</t>
        </is>
      </c>
      <c r="M1596" t="inlineStr">
        <is>
          <t>切割/分板工位</t>
        </is>
      </c>
      <c r="N1596" t="inlineStr">
        <is>
          <t>MECHANICAL FAILURE</t>
        </is>
      </c>
      <c r="O1596" s="59" t="n">
        <v>45996.77847222222</v>
      </c>
      <c r="P1596" s="59" t="n">
        <v>45996.78361111111</v>
      </c>
      <c r="Q1596" s="60" t="n">
        <v>7.4</v>
      </c>
      <c r="R1596" s="60" t="n">
        <v>1.6406</v>
      </c>
      <c r="S1596" t="inlineStr">
        <is>
          <t>团队模拟数据（基于公开单线数据派生）</t>
        </is>
      </c>
      <c r="T1596" t="inlineStr">
        <is>
          <t>SIM-v2.2-20260807-20260804</t>
        </is>
      </c>
      <c r="U1596" t="inlineStr">
        <is>
          <t>https://zenodo.org/records/17855209</t>
        </is>
      </c>
      <c r="V1596" t="inlineStr">
        <is>
          <t>LINE-S02-PRE-20251205</t>
        </is>
      </c>
      <c r="W1596" t="inlineStr">
        <is>
          <t>已关联</t>
        </is>
      </c>
      <c r="X1596" t="inlineStr">
        <is>
          <t>按班次口径判断</t>
        </is>
      </c>
      <c r="Z1596" t="inlineStr">
        <is>
          <t>否</t>
        </is>
      </c>
    </row>
    <row r="1597">
      <c r="A1597" t="inlineStr">
        <is>
          <t>SIM-STOP-01596</t>
        </is>
      </c>
      <c r="B1597" t="inlineStr">
        <is>
          <t>STOP-PRE-00532</t>
        </is>
      </c>
      <c r="C1597" t="inlineStr">
        <is>
          <t>LINE-S03-PRE-20251205</t>
        </is>
      </c>
      <c r="D1597" t="inlineStr">
        <is>
          <t>SHIFT-PRE-20251205</t>
        </is>
      </c>
      <c r="E1597" t="inlineStr">
        <is>
          <t>LINE-S03</t>
        </is>
      </c>
      <c r="F1597" t="inlineStr">
        <is>
          <t>改善前</t>
        </is>
      </c>
      <c r="G1597" s="57" t="n">
        <v>45996</v>
      </c>
      <c r="H1597" t="inlineStr">
        <is>
          <t>音频模组系列</t>
        </is>
      </c>
      <c r="I1597" t="inlineStr">
        <is>
          <t>KK250</t>
        </is>
      </c>
      <c r="J1597" t="inlineStr">
        <is>
          <t>FAILURE</t>
        </is>
      </c>
      <c r="K1597" t="inlineStr">
        <is>
          <t>Unplanned</t>
        </is>
      </c>
      <c r="L1597" t="inlineStr">
        <is>
          <t>CUTTER</t>
        </is>
      </c>
      <c r="M1597" t="inlineStr">
        <is>
          <t>切割/分板工位</t>
        </is>
      </c>
      <c r="N1597" t="inlineStr">
        <is>
          <t>MECHANICAL FAILURE</t>
        </is>
      </c>
      <c r="O1597" s="59" t="n">
        <v>45996.79236111111</v>
      </c>
      <c r="P1597" s="59" t="n">
        <v>45996.79555555555</v>
      </c>
      <c r="Q1597" s="60" t="n">
        <v>4.6</v>
      </c>
      <c r="R1597" s="60" t="n">
        <v>1.0127</v>
      </c>
      <c r="S1597" t="inlineStr">
        <is>
          <t>团队模拟数据（基于公开单线数据派生）</t>
        </is>
      </c>
      <c r="T1597" t="inlineStr">
        <is>
          <t>SIM-v2.2-20260807-20260804</t>
        </is>
      </c>
      <c r="U1597" t="inlineStr">
        <is>
          <t>https://zenodo.org/records/17855209</t>
        </is>
      </c>
      <c r="V1597" t="inlineStr">
        <is>
          <t>LINE-S03-PRE-20251205</t>
        </is>
      </c>
      <c r="W1597" t="inlineStr">
        <is>
          <t>已关联</t>
        </is>
      </c>
      <c r="X1597" t="inlineStr">
        <is>
          <t>按班次口径判断</t>
        </is>
      </c>
      <c r="Z1597" t="inlineStr">
        <is>
          <t>否</t>
        </is>
      </c>
    </row>
    <row r="1598">
      <c r="A1598" t="inlineStr">
        <is>
          <t>SIM-STOP-01597</t>
        </is>
      </c>
      <c r="B1598" t="inlineStr">
        <is>
          <t>STOP-PRE-00533</t>
        </is>
      </c>
      <c r="C1598" t="inlineStr">
        <is>
          <t>LINE-S01-PRE-20251205</t>
        </is>
      </c>
      <c r="D1598" t="inlineStr">
        <is>
          <t>SHIFT-PRE-20251205</t>
        </is>
      </c>
      <c r="E1598" t="inlineStr">
        <is>
          <t>LINE-S01</t>
        </is>
      </c>
      <c r="F1598" t="inlineStr">
        <is>
          <t>改善前</t>
        </is>
      </c>
      <c r="G1598" s="57" t="n">
        <v>45996</v>
      </c>
      <c r="H1598" t="inlineStr">
        <is>
          <t>智能终端系列</t>
        </is>
      </c>
      <c r="I1598" t="inlineStr">
        <is>
          <t>KK250</t>
        </is>
      </c>
      <c r="J1598" t="inlineStr">
        <is>
          <t>FAILURE</t>
        </is>
      </c>
      <c r="K1598" t="inlineStr">
        <is>
          <t>Unplanned</t>
        </is>
      </c>
      <c r="L1598" t="inlineStr">
        <is>
          <t>CUTTER</t>
        </is>
      </c>
      <c r="M1598" t="inlineStr">
        <is>
          <t>切割/分板工位</t>
        </is>
      </c>
      <c r="N1598" t="inlineStr">
        <is>
          <t>MECHANICAL FAILURE</t>
        </is>
      </c>
      <c r="O1598" s="59" t="n">
        <v>45996.76875</v>
      </c>
      <c r="P1598" s="59" t="n">
        <v>45996.77076388889</v>
      </c>
      <c r="Q1598" s="60" t="n">
        <v>2.9</v>
      </c>
      <c r="R1598" s="60" t="n">
        <v>0.8379</v>
      </c>
      <c r="S1598" t="inlineStr">
        <is>
          <t>团队模拟数据（基于公开单线数据派生）</t>
        </is>
      </c>
      <c r="T1598" t="inlineStr">
        <is>
          <t>SIM-v2.2-20260807-20260804</t>
        </is>
      </c>
      <c r="U1598" t="inlineStr">
        <is>
          <t>https://zenodo.org/records/17855209</t>
        </is>
      </c>
      <c r="V1598" t="inlineStr">
        <is>
          <t>LINE-S01-PRE-20251205</t>
        </is>
      </c>
      <c r="W1598" t="inlineStr">
        <is>
          <t>已关联</t>
        </is>
      </c>
      <c r="X1598" t="inlineStr">
        <is>
          <t>按班次口径判断</t>
        </is>
      </c>
      <c r="Z1598" t="inlineStr">
        <is>
          <t>否</t>
        </is>
      </c>
    </row>
    <row r="1599">
      <c r="A1599" t="inlineStr">
        <is>
          <t>SIM-STOP-01598</t>
        </is>
      </c>
      <c r="B1599" t="inlineStr">
        <is>
          <t>STOP-PRE-00533</t>
        </is>
      </c>
      <c r="C1599" t="inlineStr">
        <is>
          <t>LINE-S02-PRE-20251205</t>
        </is>
      </c>
      <c r="D1599" t="inlineStr">
        <is>
          <t>SHIFT-PRE-20251205</t>
        </is>
      </c>
      <c r="E1599" t="inlineStr">
        <is>
          <t>LINE-S02</t>
        </is>
      </c>
      <c r="F1599" t="inlineStr">
        <is>
          <t>改善前</t>
        </is>
      </c>
      <c r="G1599" s="57" t="n">
        <v>45996</v>
      </c>
      <c r="H1599" t="inlineStr">
        <is>
          <t>视觉设备系列</t>
        </is>
      </c>
      <c r="I1599" t="inlineStr">
        <is>
          <t>KK250</t>
        </is>
      </c>
      <c r="J1599" t="inlineStr">
        <is>
          <t>FAILURE</t>
        </is>
      </c>
      <c r="K1599" t="inlineStr">
        <is>
          <t>Unplanned</t>
        </is>
      </c>
      <c r="L1599" t="inlineStr">
        <is>
          <t>CUTTER</t>
        </is>
      </c>
      <c r="M1599" t="inlineStr">
        <is>
          <t>切割/分板工位</t>
        </is>
      </c>
      <c r="N1599" t="inlineStr">
        <is>
          <t>MECHANICAL FAILURE</t>
        </is>
      </c>
      <c r="O1599" s="59" t="n">
        <v>45996.78263888889</v>
      </c>
      <c r="P1599" s="59" t="n">
        <v>45996.78680555556</v>
      </c>
      <c r="Q1599" s="60" t="n">
        <v>6</v>
      </c>
      <c r="R1599" s="60" t="n">
        <v>1.7063</v>
      </c>
      <c r="S1599" t="inlineStr">
        <is>
          <t>团队模拟数据（基于公开单线数据派生）</t>
        </is>
      </c>
      <c r="T1599" t="inlineStr">
        <is>
          <t>SIM-v2.2-20260807-20260804</t>
        </is>
      </c>
      <c r="U1599" t="inlineStr">
        <is>
          <t>https://zenodo.org/records/17855209</t>
        </is>
      </c>
      <c r="V1599" t="inlineStr">
        <is>
          <t>LINE-S02-PRE-20251205</t>
        </is>
      </c>
      <c r="W1599" t="inlineStr">
        <is>
          <t>已关联</t>
        </is>
      </c>
      <c r="X1599" t="inlineStr">
        <is>
          <t>按班次口径判断</t>
        </is>
      </c>
      <c r="Z1599" t="inlineStr">
        <is>
          <t>否</t>
        </is>
      </c>
    </row>
    <row r="1600">
      <c r="A1600" t="inlineStr">
        <is>
          <t>SIM-STOP-01599</t>
        </is>
      </c>
      <c r="B1600" t="inlineStr">
        <is>
          <t>STOP-PRE-00533</t>
        </is>
      </c>
      <c r="C1600" t="inlineStr">
        <is>
          <t>LINE-S03-PRE-20251205</t>
        </is>
      </c>
      <c r="D1600" t="inlineStr">
        <is>
          <t>SHIFT-PRE-20251205</t>
        </is>
      </c>
      <c r="E1600" t="inlineStr">
        <is>
          <t>LINE-S03</t>
        </is>
      </c>
      <c r="F1600" t="inlineStr">
        <is>
          <t>改善前</t>
        </is>
      </c>
      <c r="G1600" s="57" t="n">
        <v>45996</v>
      </c>
      <c r="H1600" t="inlineStr">
        <is>
          <t>音频模组系列</t>
        </is>
      </c>
      <c r="I1600" t="inlineStr">
        <is>
          <t>KK250</t>
        </is>
      </c>
      <c r="J1600" t="inlineStr">
        <is>
          <t>FAILURE</t>
        </is>
      </c>
      <c r="K1600" t="inlineStr">
        <is>
          <t>Unplanned</t>
        </is>
      </c>
      <c r="L1600" t="inlineStr">
        <is>
          <t>CUTTER</t>
        </is>
      </c>
      <c r="M1600" t="inlineStr">
        <is>
          <t>切割/分板工位</t>
        </is>
      </c>
      <c r="N1600" t="inlineStr">
        <is>
          <t>MECHANICAL FAILURE</t>
        </is>
      </c>
      <c r="O1600" s="59" t="n">
        <v>45996.79652777778</v>
      </c>
      <c r="P1600" s="59" t="n">
        <v>45996.79881944445</v>
      </c>
      <c r="Q1600" s="60" t="n">
        <v>3.3</v>
      </c>
      <c r="R1600" s="60" t="n">
        <v>0.9473</v>
      </c>
      <c r="S1600" t="inlineStr">
        <is>
          <t>团队模拟数据（基于公开单线数据派生）</t>
        </is>
      </c>
      <c r="T1600" t="inlineStr">
        <is>
          <t>SIM-v2.2-20260807-20260804</t>
        </is>
      </c>
      <c r="U1600" t="inlineStr">
        <is>
          <t>https://zenodo.org/records/17855209</t>
        </is>
      </c>
      <c r="V1600" t="inlineStr">
        <is>
          <t>LINE-S03-PRE-20251205</t>
        </is>
      </c>
      <c r="W1600" t="inlineStr">
        <is>
          <t>已关联</t>
        </is>
      </c>
      <c r="X1600" t="inlineStr">
        <is>
          <t>按班次口径判断</t>
        </is>
      </c>
      <c r="Z1600" t="inlineStr">
        <is>
          <t>否</t>
        </is>
      </c>
    </row>
    <row r="1601">
      <c r="A1601" t="inlineStr">
        <is>
          <t>SIM-STOP-01600</t>
        </is>
      </c>
      <c r="B1601" t="inlineStr">
        <is>
          <t>STOP-PRE-00534</t>
        </is>
      </c>
      <c r="C1601" t="inlineStr">
        <is>
          <t>LINE-S01-PRE-20251205</t>
        </is>
      </c>
      <c r="D1601" t="inlineStr">
        <is>
          <t>SHIFT-PRE-20251205</t>
        </is>
      </c>
      <c r="E1601" t="inlineStr">
        <is>
          <t>LINE-S01</t>
        </is>
      </c>
      <c r="F1601" t="inlineStr">
        <is>
          <t>改善前</t>
        </is>
      </c>
      <c r="G1601" s="57" t="n">
        <v>45996</v>
      </c>
      <c r="H1601" t="inlineStr">
        <is>
          <t>智能终端系列</t>
        </is>
      </c>
      <c r="I1601" t="inlineStr">
        <is>
          <t>KK250</t>
        </is>
      </c>
      <c r="J1601" t="inlineStr">
        <is>
          <t>FAILURE</t>
        </is>
      </c>
      <c r="K1601" t="inlineStr">
        <is>
          <t>Unplanned</t>
        </is>
      </c>
      <c r="L1601" t="inlineStr">
        <is>
          <t>CUTTER</t>
        </is>
      </c>
      <c r="M1601" t="inlineStr">
        <is>
          <t>切割/分板工位</t>
        </is>
      </c>
      <c r="N1601" t="inlineStr">
        <is>
          <t>MECHANICAL FAILURE</t>
        </is>
      </c>
      <c r="O1601" s="59" t="n">
        <v>45996.77222222222</v>
      </c>
      <c r="P1601" s="59" t="n">
        <v>45996.77416666667</v>
      </c>
      <c r="Q1601" s="60" t="n">
        <v>2.8</v>
      </c>
      <c r="R1601" s="60" t="n">
        <v>0.8722</v>
      </c>
      <c r="S1601" t="inlineStr">
        <is>
          <t>团队模拟数据（基于公开单线数据派生）</t>
        </is>
      </c>
      <c r="T1601" t="inlineStr">
        <is>
          <t>SIM-v2.2-20260807-20260804</t>
        </is>
      </c>
      <c r="U1601" t="inlineStr">
        <is>
          <t>https://zenodo.org/records/17855209</t>
        </is>
      </c>
      <c r="V1601" t="inlineStr">
        <is>
          <t>LINE-S01-PRE-20251205</t>
        </is>
      </c>
      <c r="W1601" t="inlineStr">
        <is>
          <t>已关联</t>
        </is>
      </c>
      <c r="X1601" t="inlineStr">
        <is>
          <t>按班次口径判断</t>
        </is>
      </c>
      <c r="Z1601" t="inlineStr">
        <is>
          <t>否</t>
        </is>
      </c>
    </row>
    <row r="1602">
      <c r="A1602" t="inlineStr">
        <is>
          <t>SIM-STOP-01601</t>
        </is>
      </c>
      <c r="B1602" t="inlineStr">
        <is>
          <t>STOP-PRE-00534</t>
        </is>
      </c>
      <c r="C1602" t="inlineStr">
        <is>
          <t>LINE-S02-PRE-20251205</t>
        </is>
      </c>
      <c r="D1602" t="inlineStr">
        <is>
          <t>SHIFT-PRE-20251205</t>
        </is>
      </c>
      <c r="E1602" t="inlineStr">
        <is>
          <t>LINE-S02</t>
        </is>
      </c>
      <c r="F1602" t="inlineStr">
        <is>
          <t>改善前</t>
        </is>
      </c>
      <c r="G1602" s="57" t="n">
        <v>45996</v>
      </c>
      <c r="H1602" t="inlineStr">
        <is>
          <t>视觉设备系列</t>
        </is>
      </c>
      <c r="I1602" t="inlineStr">
        <is>
          <t>KK250</t>
        </is>
      </c>
      <c r="J1602" t="inlineStr">
        <is>
          <t>FAILURE</t>
        </is>
      </c>
      <c r="K1602" t="inlineStr">
        <is>
          <t>Unplanned</t>
        </is>
      </c>
      <c r="L1602" t="inlineStr">
        <is>
          <t>CUTTER</t>
        </is>
      </c>
      <c r="M1602" t="inlineStr">
        <is>
          <t>切割/分板工位</t>
        </is>
      </c>
      <c r="N1602" t="inlineStr">
        <is>
          <t>MECHANICAL FAILURE</t>
        </is>
      </c>
      <c r="O1602" s="59" t="n">
        <v>45996.78611111111</v>
      </c>
      <c r="P1602" s="59" t="n">
        <v>45996.79006944445</v>
      </c>
      <c r="Q1602" s="60" t="n">
        <v>5.7</v>
      </c>
      <c r="R1602" s="60" t="n">
        <v>1.7719</v>
      </c>
      <c r="S1602" t="inlineStr">
        <is>
          <t>团队模拟数据（基于公开单线数据派生）</t>
        </is>
      </c>
      <c r="T1602" t="inlineStr">
        <is>
          <t>SIM-v2.2-20260807-20260804</t>
        </is>
      </c>
      <c r="U1602" t="inlineStr">
        <is>
          <t>https://zenodo.org/records/17855209</t>
        </is>
      </c>
      <c r="V1602" t="inlineStr">
        <is>
          <t>LINE-S02-PRE-20251205</t>
        </is>
      </c>
      <c r="W1602" t="inlineStr">
        <is>
          <t>已关联</t>
        </is>
      </c>
      <c r="X1602" t="inlineStr">
        <is>
          <t>按班次口径判断</t>
        </is>
      </c>
      <c r="Z1602" t="inlineStr">
        <is>
          <t>否</t>
        </is>
      </c>
    </row>
    <row r="1603">
      <c r="A1603" t="inlineStr">
        <is>
          <t>SIM-STOP-01602</t>
        </is>
      </c>
      <c r="B1603" t="inlineStr">
        <is>
          <t>STOP-PRE-00534</t>
        </is>
      </c>
      <c r="C1603" t="inlineStr">
        <is>
          <t>LINE-S03-PRE-20251205</t>
        </is>
      </c>
      <c r="D1603" t="inlineStr">
        <is>
          <t>SHIFT-PRE-20251205</t>
        </is>
      </c>
      <c r="E1603" t="inlineStr">
        <is>
          <t>LINE-S03</t>
        </is>
      </c>
      <c r="F1603" t="inlineStr">
        <is>
          <t>改善前</t>
        </is>
      </c>
      <c r="G1603" s="57" t="n">
        <v>45996</v>
      </c>
      <c r="H1603" t="inlineStr">
        <is>
          <t>音频模组系列</t>
        </is>
      </c>
      <c r="I1603" t="inlineStr">
        <is>
          <t>KK250</t>
        </is>
      </c>
      <c r="J1603" t="inlineStr">
        <is>
          <t>FAILURE</t>
        </is>
      </c>
      <c r="K1603" t="inlineStr">
        <is>
          <t>Unplanned</t>
        </is>
      </c>
      <c r="L1603" t="inlineStr">
        <is>
          <t>CUTTER</t>
        </is>
      </c>
      <c r="M1603" t="inlineStr">
        <is>
          <t>切割/分板工位</t>
        </is>
      </c>
      <c r="N1603" t="inlineStr">
        <is>
          <t>MECHANICAL FAILURE</t>
        </is>
      </c>
      <c r="O1603" s="59" t="n">
        <v>45996.8</v>
      </c>
      <c r="P1603" s="59" t="n">
        <v>45996.80222222222</v>
      </c>
      <c r="Q1603" s="60" t="n">
        <v>3.2</v>
      </c>
      <c r="R1603" s="60" t="n">
        <v>0.9854000000000001</v>
      </c>
      <c r="S1603" t="inlineStr">
        <is>
          <t>团队模拟数据（基于公开单线数据派生）</t>
        </is>
      </c>
      <c r="T1603" t="inlineStr">
        <is>
          <t>SIM-v2.2-20260807-20260804</t>
        </is>
      </c>
      <c r="U1603" t="inlineStr">
        <is>
          <t>https://zenodo.org/records/17855209</t>
        </is>
      </c>
      <c r="V1603" t="inlineStr">
        <is>
          <t>LINE-S03-PRE-20251205</t>
        </is>
      </c>
      <c r="W1603" t="inlineStr">
        <is>
          <t>已关联</t>
        </is>
      </c>
      <c r="X1603" t="inlineStr">
        <is>
          <t>按班次口径判断</t>
        </is>
      </c>
      <c r="Z1603" t="inlineStr">
        <is>
          <t>否</t>
        </is>
      </c>
    </row>
    <row r="1604">
      <c r="A1604" t="inlineStr">
        <is>
          <t>SIM-STOP-01603</t>
        </is>
      </c>
      <c r="B1604" t="inlineStr">
        <is>
          <t>STOP-PRE-00535</t>
        </is>
      </c>
      <c r="C1604" t="inlineStr">
        <is>
          <t>LINE-S01-PRE-20251205</t>
        </is>
      </c>
      <c r="D1604" t="inlineStr">
        <is>
          <t>SHIFT-PRE-20251205</t>
        </is>
      </c>
      <c r="E1604" t="inlineStr">
        <is>
          <t>LINE-S01</t>
        </is>
      </c>
      <c r="F1604" t="inlineStr">
        <is>
          <t>改善前</t>
        </is>
      </c>
      <c r="G1604" s="57" t="n">
        <v>45996</v>
      </c>
      <c r="H1604" t="inlineStr">
        <is>
          <t>智能终端系列</t>
        </is>
      </c>
      <c r="I1604" t="inlineStr">
        <is>
          <t>KK250</t>
        </is>
      </c>
      <c r="J1604" t="inlineStr">
        <is>
          <t>FAILURE</t>
        </is>
      </c>
      <c r="K1604" t="inlineStr">
        <is>
          <t>Unplanned</t>
        </is>
      </c>
      <c r="L1604" t="inlineStr">
        <is>
          <t>CUTTER</t>
        </is>
      </c>
      <c r="M1604" t="inlineStr">
        <is>
          <t>切割/分板工位</t>
        </is>
      </c>
      <c r="N1604" t="inlineStr">
        <is>
          <t>MECHANICAL FAILURE</t>
        </is>
      </c>
      <c r="O1604" s="59" t="n">
        <v>45996.77708333333</v>
      </c>
      <c r="P1604" s="59" t="n">
        <v>45996.78645833334</v>
      </c>
      <c r="Q1604" s="60" t="n">
        <v>13.5</v>
      </c>
      <c r="R1604" s="60" t="n">
        <v>0.9065</v>
      </c>
      <c r="S1604" t="inlineStr">
        <is>
          <t>团队模拟数据（基于公开单线数据派生）</t>
        </is>
      </c>
      <c r="T1604" t="inlineStr">
        <is>
          <t>SIM-v2.2-20260807-20260804</t>
        </is>
      </c>
      <c r="U1604" t="inlineStr">
        <is>
          <t>https://zenodo.org/records/17855209</t>
        </is>
      </c>
      <c r="V1604" t="inlineStr">
        <is>
          <t>LINE-S01-PRE-20251205</t>
        </is>
      </c>
      <c r="W1604" t="inlineStr">
        <is>
          <t>已关联</t>
        </is>
      </c>
      <c r="X1604" t="inlineStr">
        <is>
          <t>按班次口径判断</t>
        </is>
      </c>
      <c r="Z1604" t="inlineStr">
        <is>
          <t>否</t>
        </is>
      </c>
    </row>
    <row r="1605">
      <c r="A1605" t="inlineStr">
        <is>
          <t>SIM-STOP-01604</t>
        </is>
      </c>
      <c r="B1605" t="inlineStr">
        <is>
          <t>STOP-PRE-00535</t>
        </is>
      </c>
      <c r="C1605" t="inlineStr">
        <is>
          <t>LINE-S02-PRE-20251205</t>
        </is>
      </c>
      <c r="D1605" t="inlineStr">
        <is>
          <t>SHIFT-PRE-20251205</t>
        </is>
      </c>
      <c r="E1605" t="inlineStr">
        <is>
          <t>LINE-S02</t>
        </is>
      </c>
      <c r="F1605" t="inlineStr">
        <is>
          <t>改善前</t>
        </is>
      </c>
      <c r="G1605" s="57" t="n">
        <v>45996</v>
      </c>
      <c r="H1605" t="inlineStr">
        <is>
          <t>视觉设备系列</t>
        </is>
      </c>
      <c r="I1605" t="inlineStr">
        <is>
          <t>KK250</t>
        </is>
      </c>
      <c r="J1605" t="inlineStr">
        <is>
          <t>FAILURE</t>
        </is>
      </c>
      <c r="K1605" t="inlineStr">
        <is>
          <t>Unplanned</t>
        </is>
      </c>
      <c r="L1605" t="inlineStr">
        <is>
          <t>CUTTER</t>
        </is>
      </c>
      <c r="M1605" t="inlineStr">
        <is>
          <t>切割/分板工位</t>
        </is>
      </c>
      <c r="N1605" t="inlineStr">
        <is>
          <t>MECHANICAL FAILURE</t>
        </is>
      </c>
      <c r="O1605" s="59" t="n">
        <v>45996.79097222222</v>
      </c>
      <c r="P1605" s="59" t="n">
        <v>45996.808125</v>
      </c>
      <c r="Q1605" s="60" t="n">
        <v>24.7</v>
      </c>
      <c r="R1605" s="60" t="n">
        <v>1.6594</v>
      </c>
      <c r="S1605" t="inlineStr">
        <is>
          <t>团队模拟数据（基于公开单线数据派生）</t>
        </is>
      </c>
      <c r="T1605" t="inlineStr">
        <is>
          <t>SIM-v2.2-20260807-20260804</t>
        </is>
      </c>
      <c r="U1605" t="inlineStr">
        <is>
          <t>https://zenodo.org/records/17855209</t>
        </is>
      </c>
      <c r="V1605" t="inlineStr">
        <is>
          <t>LINE-S02-PRE-20251205</t>
        </is>
      </c>
      <c r="W1605" t="inlineStr">
        <is>
          <t>已关联</t>
        </is>
      </c>
      <c r="X1605" t="inlineStr">
        <is>
          <t>按班次口径判断</t>
        </is>
      </c>
      <c r="Z1605" t="inlineStr">
        <is>
          <t>否</t>
        </is>
      </c>
    </row>
    <row r="1606">
      <c r="A1606" t="inlineStr">
        <is>
          <t>SIM-STOP-01605</t>
        </is>
      </c>
      <c r="B1606" t="inlineStr">
        <is>
          <t>STOP-PRE-00535</t>
        </is>
      </c>
      <c r="C1606" t="inlineStr">
        <is>
          <t>LINE-S03-PRE-20251205</t>
        </is>
      </c>
      <c r="D1606" t="inlineStr">
        <is>
          <t>SHIFT-PRE-20251205</t>
        </is>
      </c>
      <c r="E1606" t="inlineStr">
        <is>
          <t>LINE-S03</t>
        </is>
      </c>
      <c r="F1606" t="inlineStr">
        <is>
          <t>改善前</t>
        </is>
      </c>
      <c r="G1606" s="57" t="n">
        <v>45996</v>
      </c>
      <c r="H1606" t="inlineStr">
        <is>
          <t>音频模组系列</t>
        </is>
      </c>
      <c r="I1606" t="inlineStr">
        <is>
          <t>KK250</t>
        </is>
      </c>
      <c r="J1606" t="inlineStr">
        <is>
          <t>FAILURE</t>
        </is>
      </c>
      <c r="K1606" t="inlineStr">
        <is>
          <t>Unplanned</t>
        </is>
      </c>
      <c r="L1606" t="inlineStr">
        <is>
          <t>CUTTER</t>
        </is>
      </c>
      <c r="M1606" t="inlineStr">
        <is>
          <t>切割/分板工位</t>
        </is>
      </c>
      <c r="N1606" t="inlineStr">
        <is>
          <t>MECHANICAL FAILURE</t>
        </is>
      </c>
      <c r="O1606" s="59" t="n">
        <v>45996.80486111111</v>
      </c>
      <c r="P1606" s="59" t="n">
        <v>45996.81548611111</v>
      </c>
      <c r="Q1606" s="60" t="n">
        <v>15.3</v>
      </c>
      <c r="R1606" s="60" t="n">
        <v>1.0236</v>
      </c>
      <c r="S1606" t="inlineStr">
        <is>
          <t>团队模拟数据（基于公开单线数据派生）</t>
        </is>
      </c>
      <c r="T1606" t="inlineStr">
        <is>
          <t>SIM-v2.2-20260807-20260804</t>
        </is>
      </c>
      <c r="U1606" t="inlineStr">
        <is>
          <t>https://zenodo.org/records/17855209</t>
        </is>
      </c>
      <c r="V1606" t="inlineStr">
        <is>
          <t>LINE-S03-PRE-20251205</t>
        </is>
      </c>
      <c r="W1606" t="inlineStr">
        <is>
          <t>已关联</t>
        </is>
      </c>
      <c r="X1606" t="inlineStr">
        <is>
          <t>按班次口径判断</t>
        </is>
      </c>
      <c r="Z1606" t="inlineStr">
        <is>
          <t>否</t>
        </is>
      </c>
    </row>
    <row r="1607">
      <c r="A1607" t="inlineStr">
        <is>
          <t>SIM-STOP-01606</t>
        </is>
      </c>
      <c r="B1607" t="inlineStr">
        <is>
          <t>STOP-PRE-00536</t>
        </is>
      </c>
      <c r="C1607" t="inlineStr">
        <is>
          <t>LINE-S01-PRE-20251205</t>
        </is>
      </c>
      <c r="D1607" t="inlineStr">
        <is>
          <t>SHIFT-PRE-20251205</t>
        </is>
      </c>
      <c r="E1607" t="inlineStr">
        <is>
          <t>LINE-S01</t>
        </is>
      </c>
      <c r="F1607" t="inlineStr">
        <is>
          <t>改善前</t>
        </is>
      </c>
      <c r="G1607" s="57" t="n">
        <v>45996</v>
      </c>
      <c r="H1607" t="inlineStr">
        <is>
          <t>智能终端系列</t>
        </is>
      </c>
      <c r="I1607" t="inlineStr">
        <is>
          <t>KK250</t>
        </is>
      </c>
      <c r="J1607" t="inlineStr">
        <is>
          <t>OPERATIONAL</t>
        </is>
      </c>
      <c r="K1607" t="inlineStr">
        <is>
          <t>Planned - Included in OEE</t>
        </is>
      </c>
      <c r="L1607" t="inlineStr">
        <is>
          <t>EXTRUDER PRESS</t>
        </is>
      </c>
      <c r="M1607" t="inlineStr">
        <is>
          <t>主加工工位</t>
        </is>
      </c>
      <c r="N1607" t="inlineStr">
        <is>
          <t>CLEANING</t>
        </is>
      </c>
      <c r="O1607" s="59" t="n">
        <v>45996.81805555556</v>
      </c>
      <c r="P1607" s="59" t="n">
        <v>45996.83215277778</v>
      </c>
      <c r="Q1607" s="60" t="n">
        <v>20.3</v>
      </c>
      <c r="R1607" s="60" t="n">
        <v>0.9231</v>
      </c>
      <c r="S1607" t="inlineStr">
        <is>
          <t>团队模拟数据（基于公开单线数据派生）</t>
        </is>
      </c>
      <c r="T1607" t="inlineStr">
        <is>
          <t>SIM-v2.2-20260807-20260804</t>
        </is>
      </c>
      <c r="U1607" t="inlineStr">
        <is>
          <t>https://zenodo.org/records/17855209</t>
        </is>
      </c>
      <c r="V1607" t="inlineStr">
        <is>
          <t>LINE-S01-PRE-20251205</t>
        </is>
      </c>
      <c r="W1607" t="inlineStr">
        <is>
          <t>已关联</t>
        </is>
      </c>
      <c r="X1607" t="inlineStr">
        <is>
          <t>按班次口径判断</t>
        </is>
      </c>
      <c r="Z1607" t="inlineStr">
        <is>
          <t>否</t>
        </is>
      </c>
    </row>
    <row r="1608">
      <c r="A1608" t="inlineStr">
        <is>
          <t>SIM-STOP-01607</t>
        </is>
      </c>
      <c r="B1608" t="inlineStr">
        <is>
          <t>STOP-PRE-00536</t>
        </is>
      </c>
      <c r="C1608" t="inlineStr">
        <is>
          <t>LINE-S02-PRE-20251205</t>
        </is>
      </c>
      <c r="D1608" t="inlineStr">
        <is>
          <t>SHIFT-PRE-20251205</t>
        </is>
      </c>
      <c r="E1608" t="inlineStr">
        <is>
          <t>LINE-S02</t>
        </is>
      </c>
      <c r="F1608" t="inlineStr">
        <is>
          <t>改善前</t>
        </is>
      </c>
      <c r="G1608" s="57" t="n">
        <v>45996</v>
      </c>
      <c r="H1608" t="inlineStr">
        <is>
          <t>视觉设备系列</t>
        </is>
      </c>
      <c r="I1608" t="inlineStr">
        <is>
          <t>KK250</t>
        </is>
      </c>
      <c r="J1608" t="inlineStr">
        <is>
          <t>OPERATIONAL</t>
        </is>
      </c>
      <c r="K1608" t="inlineStr">
        <is>
          <t>Planned - Included in OEE</t>
        </is>
      </c>
      <c r="L1608" t="inlineStr">
        <is>
          <t>EXTRUDER PRESS</t>
        </is>
      </c>
      <c r="M1608" t="inlineStr">
        <is>
          <t>主加工工位</t>
        </is>
      </c>
      <c r="N1608" t="inlineStr">
        <is>
          <t>CLEANING</t>
        </is>
      </c>
      <c r="O1608" s="59" t="n">
        <v>45996.83194444444</v>
      </c>
      <c r="P1608" s="59" t="n">
        <v>45996.84784722222</v>
      </c>
      <c r="Q1608" s="60" t="n">
        <v>22.9</v>
      </c>
      <c r="R1608" s="60" t="n">
        <v>1.0427</v>
      </c>
      <c r="S1608" t="inlineStr">
        <is>
          <t>团队模拟数据（基于公开单线数据派生）</t>
        </is>
      </c>
      <c r="T1608" t="inlineStr">
        <is>
          <t>SIM-v2.2-20260807-20260804</t>
        </is>
      </c>
      <c r="U1608" t="inlineStr">
        <is>
          <t>https://zenodo.org/records/17855209</t>
        </is>
      </c>
      <c r="V1608" t="inlineStr">
        <is>
          <t>LINE-S02-PRE-20251205</t>
        </is>
      </c>
      <c r="W1608" t="inlineStr">
        <is>
          <t>已关联</t>
        </is>
      </c>
      <c r="X1608" t="inlineStr">
        <is>
          <t>按班次口径判断</t>
        </is>
      </c>
      <c r="Z1608" t="inlineStr">
        <is>
          <t>否</t>
        </is>
      </c>
    </row>
    <row r="1609">
      <c r="A1609" t="inlineStr">
        <is>
          <t>SIM-STOP-01608</t>
        </is>
      </c>
      <c r="B1609" t="inlineStr">
        <is>
          <t>STOP-PRE-00536</t>
        </is>
      </c>
      <c r="C1609" t="inlineStr">
        <is>
          <t>LINE-S03-PRE-20251205</t>
        </is>
      </c>
      <c r="D1609" t="inlineStr">
        <is>
          <t>SHIFT-PRE-20251205</t>
        </is>
      </c>
      <c r="E1609" t="inlineStr">
        <is>
          <t>LINE-S03</t>
        </is>
      </c>
      <c r="F1609" t="inlineStr">
        <is>
          <t>改善前</t>
        </is>
      </c>
      <c r="G1609" s="57" t="n">
        <v>45996</v>
      </c>
      <c r="H1609" t="inlineStr">
        <is>
          <t>音频模组系列</t>
        </is>
      </c>
      <c r="I1609" t="inlineStr">
        <is>
          <t>KK250</t>
        </is>
      </c>
      <c r="J1609" t="inlineStr">
        <is>
          <t>OPERATIONAL</t>
        </is>
      </c>
      <c r="K1609" t="inlineStr">
        <is>
          <t>Planned - Included in OEE</t>
        </is>
      </c>
      <c r="L1609" t="inlineStr">
        <is>
          <t>EXTRUDER PRESS</t>
        </is>
      </c>
      <c r="M1609" t="inlineStr">
        <is>
          <t>主加工工位</t>
        </is>
      </c>
      <c r="N1609" t="inlineStr">
        <is>
          <t>CLEANING</t>
        </is>
      </c>
      <c r="O1609" s="59" t="n">
        <v>45996.84583333333</v>
      </c>
      <c r="P1609" s="59" t="n">
        <v>45996.86076388889</v>
      </c>
      <c r="Q1609" s="60" t="n">
        <v>21.5</v>
      </c>
      <c r="R1609" s="60" t="n">
        <v>0.9778</v>
      </c>
      <c r="S1609" t="inlineStr">
        <is>
          <t>团队模拟数据（基于公开单线数据派生）</t>
        </is>
      </c>
      <c r="T1609" t="inlineStr">
        <is>
          <t>SIM-v2.2-20260807-20260804</t>
        </is>
      </c>
      <c r="U1609" t="inlineStr">
        <is>
          <t>https://zenodo.org/records/17855209</t>
        </is>
      </c>
      <c r="V1609" t="inlineStr">
        <is>
          <t>LINE-S03-PRE-20251205</t>
        </is>
      </c>
      <c r="W1609" t="inlineStr">
        <is>
          <t>已关联</t>
        </is>
      </c>
      <c r="X1609" t="inlineStr">
        <is>
          <t>按班次口径判断</t>
        </is>
      </c>
      <c r="Z1609" t="inlineStr">
        <is>
          <t>否</t>
        </is>
      </c>
    </row>
    <row r="1610">
      <c r="A1610" t="inlineStr">
        <is>
          <t>SIM-STOP-01609</t>
        </is>
      </c>
      <c r="B1610" t="inlineStr">
        <is>
          <t>STOP-PRE-00537</t>
        </is>
      </c>
      <c r="C1610" t="inlineStr">
        <is>
          <t>LINE-S01-PRE-20251208</t>
        </is>
      </c>
      <c r="D1610" t="inlineStr">
        <is>
          <t>SHIFT-PRE-20251208</t>
        </is>
      </c>
      <c r="E1610" t="inlineStr">
        <is>
          <t>LINE-S01</t>
        </is>
      </c>
      <c r="F1610" t="inlineStr">
        <is>
          <t>改善前</t>
        </is>
      </c>
      <c r="G1610" s="57" t="n">
        <v>45999</v>
      </c>
      <c r="H1610" t="inlineStr">
        <is>
          <t>智能终端系列</t>
        </is>
      </c>
      <c r="I1610" t="inlineStr">
        <is>
          <t>KK250</t>
        </is>
      </c>
      <c r="J1610" t="inlineStr">
        <is>
          <t>OPERATIONAL</t>
        </is>
      </c>
      <c r="K1610" t="inlineStr">
        <is>
          <t>Planned - Included in OEE</t>
        </is>
      </c>
      <c r="L1610" t="inlineStr">
        <is>
          <t>EXTRUDER PRESS</t>
        </is>
      </c>
      <c r="M1610" t="inlineStr">
        <is>
          <t>主加工工位</t>
        </is>
      </c>
      <c r="N1610" t="inlineStr">
        <is>
          <t>CLEANING</t>
        </is>
      </c>
      <c r="O1610" s="59" t="n">
        <v>45999.51041666666</v>
      </c>
      <c r="P1610" s="59" t="n">
        <v>45999.53486111111</v>
      </c>
      <c r="Q1610" s="60" t="n">
        <v>35.2</v>
      </c>
      <c r="R1610" s="60" t="n">
        <v>0.9604</v>
      </c>
      <c r="S1610" t="inlineStr">
        <is>
          <t>团队模拟数据（基于公开单线数据派生）</t>
        </is>
      </c>
      <c r="T1610" t="inlineStr">
        <is>
          <t>SIM-v2.2-20260807-20260804</t>
        </is>
      </c>
      <c r="U1610" t="inlineStr">
        <is>
          <t>https://zenodo.org/records/17855209</t>
        </is>
      </c>
      <c r="V1610" t="inlineStr">
        <is>
          <t>LINE-S01-PRE-20251208</t>
        </is>
      </c>
      <c r="W1610" t="inlineStr">
        <is>
          <t>已关联</t>
        </is>
      </c>
      <c r="X1610" t="inlineStr">
        <is>
          <t>按班次口径判断</t>
        </is>
      </c>
      <c r="Z1610" t="inlineStr">
        <is>
          <t>否</t>
        </is>
      </c>
    </row>
    <row r="1611">
      <c r="A1611" t="inlineStr">
        <is>
          <t>SIM-STOP-01610</t>
        </is>
      </c>
      <c r="B1611" t="inlineStr">
        <is>
          <t>STOP-PRE-00537</t>
        </is>
      </c>
      <c r="C1611" t="inlineStr">
        <is>
          <t>LINE-S02-PRE-20251208</t>
        </is>
      </c>
      <c r="D1611" t="inlineStr">
        <is>
          <t>SHIFT-PRE-20251208</t>
        </is>
      </c>
      <c r="E1611" t="inlineStr">
        <is>
          <t>LINE-S02</t>
        </is>
      </c>
      <c r="F1611" t="inlineStr">
        <is>
          <t>改善前</t>
        </is>
      </c>
      <c r="G1611" s="57" t="n">
        <v>45999</v>
      </c>
      <c r="H1611" t="inlineStr">
        <is>
          <t>视觉设备系列</t>
        </is>
      </c>
      <c r="I1611" t="inlineStr">
        <is>
          <t>KK250</t>
        </is>
      </c>
      <c r="J1611" t="inlineStr">
        <is>
          <t>OPERATIONAL</t>
        </is>
      </c>
      <c r="K1611" t="inlineStr">
        <is>
          <t>Planned - Included in OEE</t>
        </is>
      </c>
      <c r="L1611" t="inlineStr">
        <is>
          <t>EXTRUDER PRESS</t>
        </is>
      </c>
      <c r="M1611" t="inlineStr">
        <is>
          <t>主加工工位</t>
        </is>
      </c>
      <c r="N1611" t="inlineStr">
        <is>
          <t>CLEANING</t>
        </is>
      </c>
      <c r="O1611" s="59" t="n">
        <v>45999.52430555555</v>
      </c>
      <c r="P1611" s="59" t="n">
        <v>45999.54916666666</v>
      </c>
      <c r="Q1611" s="60" t="n">
        <v>35.8</v>
      </c>
      <c r="R1611" s="60" t="n">
        <v>0.9747</v>
      </c>
      <c r="S1611" t="inlineStr">
        <is>
          <t>团队模拟数据（基于公开单线数据派生）</t>
        </is>
      </c>
      <c r="T1611" t="inlineStr">
        <is>
          <t>SIM-v2.2-20260807-20260804</t>
        </is>
      </c>
      <c r="U1611" t="inlineStr">
        <is>
          <t>https://zenodo.org/records/17855209</t>
        </is>
      </c>
      <c r="V1611" t="inlineStr">
        <is>
          <t>LINE-S02-PRE-20251208</t>
        </is>
      </c>
      <c r="W1611" t="inlineStr">
        <is>
          <t>已关联</t>
        </is>
      </c>
      <c r="X1611" t="inlineStr">
        <is>
          <t>按班次口径判断</t>
        </is>
      </c>
      <c r="Z1611" t="inlineStr">
        <is>
          <t>否</t>
        </is>
      </c>
    </row>
    <row r="1612">
      <c r="A1612" t="inlineStr">
        <is>
          <t>SIM-STOP-01611</t>
        </is>
      </c>
      <c r="B1612" t="inlineStr">
        <is>
          <t>STOP-PRE-00537</t>
        </is>
      </c>
      <c r="C1612" t="inlineStr">
        <is>
          <t>LINE-S03-PRE-20251208</t>
        </is>
      </c>
      <c r="D1612" t="inlineStr">
        <is>
          <t>SHIFT-PRE-20251208</t>
        </is>
      </c>
      <c r="E1612" t="inlineStr">
        <is>
          <t>LINE-S03</t>
        </is>
      </c>
      <c r="F1612" t="inlineStr">
        <is>
          <t>改善前</t>
        </is>
      </c>
      <c r="G1612" s="57" t="n">
        <v>45999</v>
      </c>
      <c r="H1612" t="inlineStr">
        <is>
          <t>音频模组系列</t>
        </is>
      </c>
      <c r="I1612" t="inlineStr">
        <is>
          <t>KK250</t>
        </is>
      </c>
      <c r="J1612" t="inlineStr">
        <is>
          <t>OPERATIONAL</t>
        </is>
      </c>
      <c r="K1612" t="inlineStr">
        <is>
          <t>Planned - Included in OEE</t>
        </is>
      </c>
      <c r="L1612" t="inlineStr">
        <is>
          <t>EXTRUDER PRESS</t>
        </is>
      </c>
      <c r="M1612" t="inlineStr">
        <is>
          <t>主加工工位</t>
        </is>
      </c>
      <c r="N1612" t="inlineStr">
        <is>
          <t>CLEANING</t>
        </is>
      </c>
      <c r="O1612" s="59" t="n">
        <v>45999.53819444445</v>
      </c>
      <c r="P1612" s="59" t="n">
        <v>45999.56409722222</v>
      </c>
      <c r="Q1612" s="60" t="n">
        <v>37.3</v>
      </c>
      <c r="R1612" s="60" t="n">
        <v>1.0167</v>
      </c>
      <c r="S1612" t="inlineStr">
        <is>
          <t>团队模拟数据（基于公开单线数据派生）</t>
        </is>
      </c>
      <c r="T1612" t="inlineStr">
        <is>
          <t>SIM-v2.2-20260807-20260804</t>
        </is>
      </c>
      <c r="U1612" t="inlineStr">
        <is>
          <t>https://zenodo.org/records/17855209</t>
        </is>
      </c>
      <c r="V1612" t="inlineStr">
        <is>
          <t>LINE-S03-PRE-20251208</t>
        </is>
      </c>
      <c r="W1612" t="inlineStr">
        <is>
          <t>已关联</t>
        </is>
      </c>
      <c r="X1612" t="inlineStr">
        <is>
          <t>按班次口径判断</t>
        </is>
      </c>
      <c r="Z1612" t="inlineStr">
        <is>
          <t>否</t>
        </is>
      </c>
    </row>
    <row r="1613">
      <c r="A1613" t="inlineStr">
        <is>
          <t>SIM-STOP-01612</t>
        </is>
      </c>
      <c r="B1613" t="inlineStr">
        <is>
          <t>STOP-PRE-00538</t>
        </is>
      </c>
      <c r="C1613" t="inlineStr">
        <is>
          <t>LINE-S01-PRE-20251208</t>
        </is>
      </c>
      <c r="D1613" t="inlineStr">
        <is>
          <t>SHIFT-PRE-20251208</t>
        </is>
      </c>
      <c r="E1613" t="inlineStr">
        <is>
          <t>LINE-S01</t>
        </is>
      </c>
      <c r="F1613" t="inlineStr">
        <is>
          <t>改善前</t>
        </is>
      </c>
      <c r="G1613" s="57" t="n">
        <v>45999</v>
      </c>
      <c r="H1613" t="inlineStr">
        <is>
          <t>智能终端系列</t>
        </is>
      </c>
      <c r="I1613" t="inlineStr">
        <is>
          <t>KK250</t>
        </is>
      </c>
      <c r="J1613" t="inlineStr">
        <is>
          <t>FAILURE</t>
        </is>
      </c>
      <c r="K1613" t="inlineStr">
        <is>
          <t>Unplanned</t>
        </is>
      </c>
      <c r="L1613" t="inlineStr">
        <is>
          <t>HACKING STATION</t>
        </is>
      </c>
      <c r="M1613" t="inlineStr">
        <is>
          <t>上下料工位</t>
        </is>
      </c>
      <c r="N1613" t="inlineStr">
        <is>
          <t>AUTOMATION FAILURE</t>
        </is>
      </c>
      <c r="O1613" s="59" t="n">
        <v>45999.53680555556</v>
      </c>
      <c r="P1613" s="59" t="n">
        <v>45999.54013888889</v>
      </c>
      <c r="Q1613" s="60" t="n">
        <v>4.8</v>
      </c>
      <c r="R1613" s="60" t="n">
        <v>0.9163</v>
      </c>
      <c r="S1613" t="inlineStr">
        <is>
          <t>团队模拟数据（基于公开单线数据派生）</t>
        </is>
      </c>
      <c r="T1613" t="inlineStr">
        <is>
          <t>SIM-v2.2-20260807-20260804</t>
        </is>
      </c>
      <c r="U1613" t="inlineStr">
        <is>
          <t>https://zenodo.org/records/17855209</t>
        </is>
      </c>
      <c r="V1613" t="inlineStr">
        <is>
          <t>LINE-S01-PRE-20251208</t>
        </is>
      </c>
      <c r="W1613" t="inlineStr">
        <is>
          <t>已关联</t>
        </is>
      </c>
      <c r="X1613" t="inlineStr">
        <is>
          <t>按班次口径判断</t>
        </is>
      </c>
      <c r="Z1613" t="inlineStr">
        <is>
          <t>否</t>
        </is>
      </c>
    </row>
    <row r="1614">
      <c r="A1614" t="inlineStr">
        <is>
          <t>SIM-STOP-01613</t>
        </is>
      </c>
      <c r="B1614" t="inlineStr">
        <is>
          <t>STOP-PRE-00538</t>
        </is>
      </c>
      <c r="C1614" t="inlineStr">
        <is>
          <t>LINE-S02-PRE-20251208</t>
        </is>
      </c>
      <c r="D1614" t="inlineStr">
        <is>
          <t>SHIFT-PRE-20251208</t>
        </is>
      </c>
      <c r="E1614" t="inlineStr">
        <is>
          <t>LINE-S02</t>
        </is>
      </c>
      <c r="F1614" t="inlineStr">
        <is>
          <t>改善前</t>
        </is>
      </c>
      <c r="G1614" s="57" t="n">
        <v>45999</v>
      </c>
      <c r="H1614" t="inlineStr">
        <is>
          <t>视觉设备系列</t>
        </is>
      </c>
      <c r="I1614" t="inlineStr">
        <is>
          <t>KK250</t>
        </is>
      </c>
      <c r="J1614" t="inlineStr">
        <is>
          <t>FAILURE</t>
        </is>
      </c>
      <c r="K1614" t="inlineStr">
        <is>
          <t>Unplanned</t>
        </is>
      </c>
      <c r="L1614" t="inlineStr">
        <is>
          <t>HACKING STATION</t>
        </is>
      </c>
      <c r="M1614" t="inlineStr">
        <is>
          <t>上下料工位</t>
        </is>
      </c>
      <c r="N1614" t="inlineStr">
        <is>
          <t>AUTOMATION FAILURE</t>
        </is>
      </c>
      <c r="O1614" s="59" t="n">
        <v>45999.55069444444</v>
      </c>
      <c r="P1614" s="59" t="n">
        <v>45999.55555555555</v>
      </c>
      <c r="Q1614" s="60" t="n">
        <v>7</v>
      </c>
      <c r="R1614" s="60" t="n">
        <v>1.3425</v>
      </c>
      <c r="S1614" t="inlineStr">
        <is>
          <t>团队模拟数据（基于公开单线数据派生）</t>
        </is>
      </c>
      <c r="T1614" t="inlineStr">
        <is>
          <t>SIM-v2.2-20260807-20260804</t>
        </is>
      </c>
      <c r="U1614" t="inlineStr">
        <is>
          <t>https://zenodo.org/records/17855209</t>
        </is>
      </c>
      <c r="V1614" t="inlineStr">
        <is>
          <t>LINE-S02-PRE-20251208</t>
        </is>
      </c>
      <c r="W1614" t="inlineStr">
        <is>
          <t>已关联</t>
        </is>
      </c>
      <c r="X1614" t="inlineStr">
        <is>
          <t>按班次口径判断</t>
        </is>
      </c>
      <c r="Z1614" t="inlineStr">
        <is>
          <t>否</t>
        </is>
      </c>
    </row>
    <row r="1615">
      <c r="A1615" t="inlineStr">
        <is>
          <t>SIM-STOP-01614</t>
        </is>
      </c>
      <c r="B1615" t="inlineStr">
        <is>
          <t>STOP-PRE-00538</t>
        </is>
      </c>
      <c r="C1615" t="inlineStr">
        <is>
          <t>LINE-S03-PRE-20251208</t>
        </is>
      </c>
      <c r="D1615" t="inlineStr">
        <is>
          <t>SHIFT-PRE-20251208</t>
        </is>
      </c>
      <c r="E1615" t="inlineStr">
        <is>
          <t>LINE-S03</t>
        </is>
      </c>
      <c r="F1615" t="inlineStr">
        <is>
          <t>改善前</t>
        </is>
      </c>
      <c r="G1615" s="57" t="n">
        <v>45999</v>
      </c>
      <c r="H1615" t="inlineStr">
        <is>
          <t>音频模组系列</t>
        </is>
      </c>
      <c r="I1615" t="inlineStr">
        <is>
          <t>KK250</t>
        </is>
      </c>
      <c r="J1615" t="inlineStr">
        <is>
          <t>FAILURE</t>
        </is>
      </c>
      <c r="K1615" t="inlineStr">
        <is>
          <t>Unplanned</t>
        </is>
      </c>
      <c r="L1615" t="inlineStr">
        <is>
          <t>HACKING STATION</t>
        </is>
      </c>
      <c r="M1615" t="inlineStr">
        <is>
          <t>上下料工位</t>
        </is>
      </c>
      <c r="N1615" t="inlineStr">
        <is>
          <t>AUTOMATION FAILURE</t>
        </is>
      </c>
      <c r="O1615" s="59" t="n">
        <v>45999.56458333333</v>
      </c>
      <c r="P1615" s="59" t="n">
        <v>45999.56840277778</v>
      </c>
      <c r="Q1615" s="60" t="n">
        <v>5.5</v>
      </c>
      <c r="R1615" s="60" t="n">
        <v>1.0613</v>
      </c>
      <c r="S1615" t="inlineStr">
        <is>
          <t>团队模拟数据（基于公开单线数据派生）</t>
        </is>
      </c>
      <c r="T1615" t="inlineStr">
        <is>
          <t>SIM-v2.2-20260807-20260804</t>
        </is>
      </c>
      <c r="U1615" t="inlineStr">
        <is>
          <t>https://zenodo.org/records/17855209</t>
        </is>
      </c>
      <c r="V1615" t="inlineStr">
        <is>
          <t>LINE-S03-PRE-20251208</t>
        </is>
      </c>
      <c r="W1615" t="inlineStr">
        <is>
          <t>已关联</t>
        </is>
      </c>
      <c r="X1615" t="inlineStr">
        <is>
          <t>按班次口径判断</t>
        </is>
      </c>
      <c r="Z1615" t="inlineStr">
        <is>
          <t>否</t>
        </is>
      </c>
    </row>
    <row r="1616">
      <c r="A1616" t="inlineStr">
        <is>
          <t>SIM-STOP-01615</t>
        </is>
      </c>
      <c r="B1616" t="inlineStr">
        <is>
          <t>STOP-PRE-00539</t>
        </is>
      </c>
      <c r="C1616" t="inlineStr">
        <is>
          <t>LINE-S01-PRE-20251208</t>
        </is>
      </c>
      <c r="D1616" t="inlineStr">
        <is>
          <t>SHIFT-PRE-20251208</t>
        </is>
      </c>
      <c r="E1616" t="inlineStr">
        <is>
          <t>LINE-S01</t>
        </is>
      </c>
      <c r="F1616" t="inlineStr">
        <is>
          <t>改善前</t>
        </is>
      </c>
      <c r="G1616" s="57" t="n">
        <v>45999</v>
      </c>
      <c r="H1616" t="inlineStr">
        <is>
          <t>智能终端系列</t>
        </is>
      </c>
      <c r="I1616" t="inlineStr">
        <is>
          <t>KK250</t>
        </is>
      </c>
      <c r="J1616" t="inlineStr">
        <is>
          <t>FAILURE</t>
        </is>
      </c>
      <c r="K1616" t="inlineStr">
        <is>
          <t>Unplanned</t>
        </is>
      </c>
      <c r="L1616" t="inlineStr">
        <is>
          <t>HACKING STATION</t>
        </is>
      </c>
      <c r="M1616" t="inlineStr">
        <is>
          <t>上下料工位</t>
        </is>
      </c>
      <c r="N1616" t="inlineStr">
        <is>
          <t>AUTOMATION FAILURE</t>
        </is>
      </c>
      <c r="O1616" s="59" t="n">
        <v>45999.55347222222</v>
      </c>
      <c r="P1616" s="59" t="n">
        <v>45999.60048611111</v>
      </c>
      <c r="Q1616" s="60" t="n">
        <v>67.7</v>
      </c>
      <c r="R1616" s="60" t="n">
        <v>0.8575</v>
      </c>
      <c r="S1616" t="inlineStr">
        <is>
          <t>团队模拟数据（基于公开单线数据派生）</t>
        </is>
      </c>
      <c r="T1616" t="inlineStr">
        <is>
          <t>SIM-v2.2-20260807-20260804</t>
        </is>
      </c>
      <c r="U1616" t="inlineStr">
        <is>
          <t>https://zenodo.org/records/17855209</t>
        </is>
      </c>
      <c r="V1616" t="inlineStr">
        <is>
          <t>LINE-S01-PRE-20251208</t>
        </is>
      </c>
      <c r="W1616" t="inlineStr">
        <is>
          <t>已关联</t>
        </is>
      </c>
      <c r="X1616" t="inlineStr">
        <is>
          <t>按班次口径判断</t>
        </is>
      </c>
      <c r="Z1616" t="inlineStr">
        <is>
          <t>否</t>
        </is>
      </c>
    </row>
    <row r="1617">
      <c r="A1617" t="inlineStr">
        <is>
          <t>SIM-STOP-01616</t>
        </is>
      </c>
      <c r="B1617" t="inlineStr">
        <is>
          <t>STOP-PRE-00539</t>
        </is>
      </c>
      <c r="C1617" t="inlineStr">
        <is>
          <t>LINE-S02-PRE-20251208</t>
        </is>
      </c>
      <c r="D1617" t="inlineStr">
        <is>
          <t>SHIFT-PRE-20251208</t>
        </is>
      </c>
      <c r="E1617" t="inlineStr">
        <is>
          <t>LINE-S02</t>
        </is>
      </c>
      <c r="F1617" t="inlineStr">
        <is>
          <t>改善前</t>
        </is>
      </c>
      <c r="G1617" s="57" t="n">
        <v>45999</v>
      </c>
      <c r="H1617" t="inlineStr">
        <is>
          <t>视觉设备系列</t>
        </is>
      </c>
      <c r="I1617" t="inlineStr">
        <is>
          <t>KK250</t>
        </is>
      </c>
      <c r="J1617" t="inlineStr">
        <is>
          <t>FAILURE</t>
        </is>
      </c>
      <c r="K1617" t="inlineStr">
        <is>
          <t>Unplanned</t>
        </is>
      </c>
      <c r="L1617" t="inlineStr">
        <is>
          <t>HACKING STATION</t>
        </is>
      </c>
      <c r="M1617" t="inlineStr">
        <is>
          <t>上下料工位</t>
        </is>
      </c>
      <c r="N1617" t="inlineStr">
        <is>
          <t>AUTOMATION FAILURE</t>
        </is>
      </c>
      <c r="O1617" s="59" t="n">
        <v>45999.56736111111</v>
      </c>
      <c r="P1617" s="59" t="n">
        <v>45999.64381944444</v>
      </c>
      <c r="Q1617" s="60" t="n">
        <v>110.1</v>
      </c>
      <c r="R1617" s="60" t="n">
        <v>1.395</v>
      </c>
      <c r="S1617" t="inlineStr">
        <is>
          <t>团队模拟数据（基于公开单线数据派生）</t>
        </is>
      </c>
      <c r="T1617" t="inlineStr">
        <is>
          <t>SIM-v2.2-20260807-20260804</t>
        </is>
      </c>
      <c r="U1617" t="inlineStr">
        <is>
          <t>https://zenodo.org/records/17855209</t>
        </is>
      </c>
      <c r="V1617" t="inlineStr">
        <is>
          <t>LINE-S02-PRE-20251208</t>
        </is>
      </c>
      <c r="W1617" t="inlineStr">
        <is>
          <t>已关联</t>
        </is>
      </c>
      <c r="X1617" t="inlineStr">
        <is>
          <t>按班次口径判断</t>
        </is>
      </c>
      <c r="Z1617" t="inlineStr">
        <is>
          <t>否</t>
        </is>
      </c>
    </row>
    <row r="1618">
      <c r="A1618" t="inlineStr">
        <is>
          <t>SIM-STOP-01617</t>
        </is>
      </c>
      <c r="B1618" t="inlineStr">
        <is>
          <t>STOP-PRE-00539</t>
        </is>
      </c>
      <c r="C1618" t="inlineStr">
        <is>
          <t>LINE-S03-PRE-20251208</t>
        </is>
      </c>
      <c r="D1618" t="inlineStr">
        <is>
          <t>SHIFT-PRE-20251208</t>
        </is>
      </c>
      <c r="E1618" t="inlineStr">
        <is>
          <t>LINE-S03</t>
        </is>
      </c>
      <c r="F1618" t="inlineStr">
        <is>
          <t>改善前</t>
        </is>
      </c>
      <c r="G1618" s="57" t="n">
        <v>45999</v>
      </c>
      <c r="H1618" t="inlineStr">
        <is>
          <t>音频模组系列</t>
        </is>
      </c>
      <c r="I1618" t="inlineStr">
        <is>
          <t>KK250</t>
        </is>
      </c>
      <c r="J1618" t="inlineStr">
        <is>
          <t>FAILURE</t>
        </is>
      </c>
      <c r="K1618" t="inlineStr">
        <is>
          <t>Unplanned</t>
        </is>
      </c>
      <c r="L1618" t="inlineStr">
        <is>
          <t>HACKING STATION</t>
        </is>
      </c>
      <c r="M1618" t="inlineStr">
        <is>
          <t>上下料工位</t>
        </is>
      </c>
      <c r="N1618" t="inlineStr">
        <is>
          <t>AUTOMATION FAILURE</t>
        </is>
      </c>
      <c r="O1618" s="59" t="n">
        <v>45999.58125</v>
      </c>
      <c r="P1618" s="59" t="n">
        <v>45999.64180555556</v>
      </c>
      <c r="Q1618" s="60" t="n">
        <v>87.2</v>
      </c>
      <c r="R1618" s="60" t="n">
        <v>1.1048</v>
      </c>
      <c r="S1618" t="inlineStr">
        <is>
          <t>团队模拟数据（基于公开单线数据派生）</t>
        </is>
      </c>
      <c r="T1618" t="inlineStr">
        <is>
          <t>SIM-v2.2-20260807-20260804</t>
        </is>
      </c>
      <c r="U1618" t="inlineStr">
        <is>
          <t>https://zenodo.org/records/17855209</t>
        </is>
      </c>
      <c r="V1618" t="inlineStr">
        <is>
          <t>LINE-S03-PRE-20251208</t>
        </is>
      </c>
      <c r="W1618" t="inlineStr">
        <is>
          <t>已关联</t>
        </is>
      </c>
      <c r="X1618" t="inlineStr">
        <is>
          <t>按班次口径判断</t>
        </is>
      </c>
      <c r="Z1618" t="inlineStr">
        <is>
          <t>否</t>
        </is>
      </c>
    </row>
    <row r="1619">
      <c r="A1619" t="inlineStr">
        <is>
          <t>SIM-STOP-01618</t>
        </is>
      </c>
      <c r="B1619" t="inlineStr">
        <is>
          <t>STOP-PRE-00540</t>
        </is>
      </c>
      <c r="C1619" t="inlineStr">
        <is>
          <t>LINE-S01-PRE-20251208</t>
        </is>
      </c>
      <c r="D1619" t="inlineStr">
        <is>
          <t>SHIFT-PRE-20251208</t>
        </is>
      </c>
      <c r="E1619" t="inlineStr">
        <is>
          <t>LINE-S01</t>
        </is>
      </c>
      <c r="F1619" t="inlineStr">
        <is>
          <t>改善前</t>
        </is>
      </c>
      <c r="G1619" s="57" t="n">
        <v>45999</v>
      </c>
      <c r="H1619" t="inlineStr">
        <is>
          <t>智能终端系列</t>
        </is>
      </c>
      <c r="I1619" t="inlineStr">
        <is>
          <t>KK250</t>
        </is>
      </c>
      <c r="J1619" t="inlineStr">
        <is>
          <t>FAILURE</t>
        </is>
      </c>
      <c r="K1619" t="inlineStr">
        <is>
          <t>Unplanned</t>
        </is>
      </c>
      <c r="L1619" t="inlineStr">
        <is>
          <t>HACKING STATION</t>
        </is>
      </c>
      <c r="M1619" t="inlineStr">
        <is>
          <t>上下料工位</t>
        </is>
      </c>
      <c r="N1619" t="inlineStr">
        <is>
          <t>AUTOMATION FAILURE</t>
        </is>
      </c>
      <c r="O1619" s="59" t="n">
        <v>45999.6125</v>
      </c>
      <c r="P1619" s="59" t="n">
        <v>45999.61805555555</v>
      </c>
      <c r="Q1619" s="60" t="n">
        <v>8</v>
      </c>
      <c r="R1619" s="60" t="n">
        <v>0.8918</v>
      </c>
      <c r="S1619" t="inlineStr">
        <is>
          <t>团队模拟数据（基于公开单线数据派生）</t>
        </is>
      </c>
      <c r="T1619" t="inlineStr">
        <is>
          <t>SIM-v2.2-20260807-20260804</t>
        </is>
      </c>
      <c r="U1619" t="inlineStr">
        <is>
          <t>https://zenodo.org/records/17855209</t>
        </is>
      </c>
      <c r="V1619" t="inlineStr">
        <is>
          <t>LINE-S01-PRE-20251208</t>
        </is>
      </c>
      <c r="W1619" t="inlineStr">
        <is>
          <t>已关联</t>
        </is>
      </c>
      <c r="X1619" t="inlineStr">
        <is>
          <t>按班次口径判断</t>
        </is>
      </c>
      <c r="Z1619" t="inlineStr">
        <is>
          <t>否</t>
        </is>
      </c>
    </row>
    <row r="1620">
      <c r="A1620" t="inlineStr">
        <is>
          <t>SIM-STOP-01619</t>
        </is>
      </c>
      <c r="B1620" t="inlineStr">
        <is>
          <t>STOP-PRE-00540</t>
        </is>
      </c>
      <c r="C1620" t="inlineStr">
        <is>
          <t>LINE-S02-PRE-20251208</t>
        </is>
      </c>
      <c r="D1620" t="inlineStr">
        <is>
          <t>SHIFT-PRE-20251208</t>
        </is>
      </c>
      <c r="E1620" t="inlineStr">
        <is>
          <t>LINE-S02</t>
        </is>
      </c>
      <c r="F1620" t="inlineStr">
        <is>
          <t>改善前</t>
        </is>
      </c>
      <c r="G1620" s="57" t="n">
        <v>45999</v>
      </c>
      <c r="H1620" t="inlineStr">
        <is>
          <t>视觉设备系列</t>
        </is>
      </c>
      <c r="I1620" t="inlineStr">
        <is>
          <t>KK250</t>
        </is>
      </c>
      <c r="J1620" t="inlineStr">
        <is>
          <t>FAILURE</t>
        </is>
      </c>
      <c r="K1620" t="inlineStr">
        <is>
          <t>Unplanned</t>
        </is>
      </c>
      <c r="L1620" t="inlineStr">
        <is>
          <t>HACKING STATION</t>
        </is>
      </c>
      <c r="M1620" t="inlineStr">
        <is>
          <t>上下料工位</t>
        </is>
      </c>
      <c r="N1620" t="inlineStr">
        <is>
          <t>AUTOMATION FAILURE</t>
        </is>
      </c>
      <c r="O1620" s="59" t="n">
        <v>45999.62638888889</v>
      </c>
      <c r="P1620" s="59" t="n">
        <v>45999.63451388889</v>
      </c>
      <c r="Q1620" s="60" t="n">
        <v>11.7</v>
      </c>
      <c r="R1620" s="60" t="n">
        <v>1.305</v>
      </c>
      <c r="S1620" t="inlineStr">
        <is>
          <t>团队模拟数据（基于公开单线数据派生）</t>
        </is>
      </c>
      <c r="T1620" t="inlineStr">
        <is>
          <t>SIM-v2.2-20260807-20260804</t>
        </is>
      </c>
      <c r="U1620" t="inlineStr">
        <is>
          <t>https://zenodo.org/records/17855209</t>
        </is>
      </c>
      <c r="V1620" t="inlineStr">
        <is>
          <t>LINE-S02-PRE-20251208</t>
        </is>
      </c>
      <c r="W1620" t="inlineStr">
        <is>
          <t>已关联</t>
        </is>
      </c>
      <c r="X1620" t="inlineStr">
        <is>
          <t>按班次口径判断</t>
        </is>
      </c>
      <c r="Z1620" t="inlineStr">
        <is>
          <t>否</t>
        </is>
      </c>
    </row>
    <row r="1621">
      <c r="A1621" t="inlineStr">
        <is>
          <t>SIM-STOP-01620</t>
        </is>
      </c>
      <c r="B1621" t="inlineStr">
        <is>
          <t>STOP-PRE-00540</t>
        </is>
      </c>
      <c r="C1621" t="inlineStr">
        <is>
          <t>LINE-S03-PRE-20251208</t>
        </is>
      </c>
      <c r="D1621" t="inlineStr">
        <is>
          <t>SHIFT-PRE-20251208</t>
        </is>
      </c>
      <c r="E1621" t="inlineStr">
        <is>
          <t>LINE-S03</t>
        </is>
      </c>
      <c r="F1621" t="inlineStr">
        <is>
          <t>改善前</t>
        </is>
      </c>
      <c r="G1621" s="57" t="n">
        <v>45999</v>
      </c>
      <c r="H1621" t="inlineStr">
        <is>
          <t>音频模组系列</t>
        </is>
      </c>
      <c r="I1621" t="inlineStr">
        <is>
          <t>KK250</t>
        </is>
      </c>
      <c r="J1621" t="inlineStr">
        <is>
          <t>FAILURE</t>
        </is>
      </c>
      <c r="K1621" t="inlineStr">
        <is>
          <t>Unplanned</t>
        </is>
      </c>
      <c r="L1621" t="inlineStr">
        <is>
          <t>HACKING STATION</t>
        </is>
      </c>
      <c r="M1621" t="inlineStr">
        <is>
          <t>上下料工位</t>
        </is>
      </c>
      <c r="N1621" t="inlineStr">
        <is>
          <t>AUTOMATION FAILURE</t>
        </is>
      </c>
      <c r="O1621" s="59" t="n">
        <v>45999.64027777778</v>
      </c>
      <c r="P1621" s="59" t="n">
        <v>45999.64743055555</v>
      </c>
      <c r="Q1621" s="60" t="n">
        <v>10.3</v>
      </c>
      <c r="R1621" s="60" t="n">
        <v>1.1482</v>
      </c>
      <c r="S1621" t="inlineStr">
        <is>
          <t>团队模拟数据（基于公开单线数据派生）</t>
        </is>
      </c>
      <c r="T1621" t="inlineStr">
        <is>
          <t>SIM-v2.2-20260807-20260804</t>
        </is>
      </c>
      <c r="U1621" t="inlineStr">
        <is>
          <t>https://zenodo.org/records/17855209</t>
        </is>
      </c>
      <c r="V1621" t="inlineStr">
        <is>
          <t>LINE-S03-PRE-20251208</t>
        </is>
      </c>
      <c r="W1621" t="inlineStr">
        <is>
          <t>已关联</t>
        </is>
      </c>
      <c r="X1621" t="inlineStr">
        <is>
          <t>按班次口径判断</t>
        </is>
      </c>
      <c r="Z1621" t="inlineStr">
        <is>
          <t>否</t>
        </is>
      </c>
    </row>
    <row r="1622">
      <c r="A1622" t="inlineStr">
        <is>
          <t>SIM-STOP-01621</t>
        </is>
      </c>
      <c r="B1622" t="inlineStr">
        <is>
          <t>STOP-PRE-00541</t>
        </is>
      </c>
      <c r="C1622" t="inlineStr">
        <is>
          <t>LINE-S01-PRE-20251208</t>
        </is>
      </c>
      <c r="D1622" t="inlineStr">
        <is>
          <t>SHIFT-PRE-20251208</t>
        </is>
      </c>
      <c r="E1622" t="inlineStr">
        <is>
          <t>LINE-S01</t>
        </is>
      </c>
      <c r="F1622" t="inlineStr">
        <is>
          <t>改善前</t>
        </is>
      </c>
      <c r="G1622" s="57" t="n">
        <v>45999</v>
      </c>
      <c r="H1622" t="inlineStr">
        <is>
          <t>智能终端系列</t>
        </is>
      </c>
      <c r="I1622" t="inlineStr">
        <is>
          <t>KK250</t>
        </is>
      </c>
      <c r="J1622" t="inlineStr">
        <is>
          <t>MATERIALS</t>
        </is>
      </c>
      <c r="K1622" t="inlineStr">
        <is>
          <t>Unplanned</t>
        </is>
      </c>
      <c r="L1622" t="inlineStr">
        <is>
          <t>SILO</t>
        </is>
      </c>
      <c r="M1622" t="inlineStr">
        <is>
          <t>供料系统</t>
        </is>
      </c>
      <c r="N1622" t="inlineStr">
        <is>
          <t>MATERIAL STARVATION</t>
        </is>
      </c>
      <c r="O1622" s="59" t="n">
        <v>45999.63055555556</v>
      </c>
      <c r="P1622" s="59" t="n">
        <v>45999.64291666666</v>
      </c>
      <c r="Q1622" s="60" t="n">
        <v>17.8</v>
      </c>
      <c r="R1622" s="60" t="n">
        <v>0.9261</v>
      </c>
      <c r="S1622" t="inlineStr">
        <is>
          <t>团队模拟数据（基于公开单线数据派生）</t>
        </is>
      </c>
      <c r="T1622" t="inlineStr">
        <is>
          <t>SIM-v2.2-20260807-20260804</t>
        </is>
      </c>
      <c r="U1622" t="inlineStr">
        <is>
          <t>https://zenodo.org/records/17855209</t>
        </is>
      </c>
      <c r="V1622" t="inlineStr">
        <is>
          <t>LINE-S01-PRE-20251208</t>
        </is>
      </c>
      <c r="W1622" t="inlineStr">
        <is>
          <t>已关联</t>
        </is>
      </c>
      <c r="X1622" t="inlineStr">
        <is>
          <t>按班次口径判断</t>
        </is>
      </c>
      <c r="Z1622" t="inlineStr">
        <is>
          <t>否</t>
        </is>
      </c>
    </row>
    <row r="1623">
      <c r="A1623" t="inlineStr">
        <is>
          <t>SIM-STOP-01622</t>
        </is>
      </c>
      <c r="B1623" t="inlineStr">
        <is>
          <t>STOP-PRE-00541</t>
        </is>
      </c>
      <c r="C1623" t="inlineStr">
        <is>
          <t>LINE-S02-PRE-20251208</t>
        </is>
      </c>
      <c r="D1623" t="inlineStr">
        <is>
          <t>SHIFT-PRE-20251208</t>
        </is>
      </c>
      <c r="E1623" t="inlineStr">
        <is>
          <t>LINE-S02</t>
        </is>
      </c>
      <c r="F1623" t="inlineStr">
        <is>
          <t>改善前</t>
        </is>
      </c>
      <c r="G1623" s="57" t="n">
        <v>45999</v>
      </c>
      <c r="H1623" t="inlineStr">
        <is>
          <t>视觉设备系列</t>
        </is>
      </c>
      <c r="I1623" t="inlineStr">
        <is>
          <t>KK250</t>
        </is>
      </c>
      <c r="J1623" t="inlineStr">
        <is>
          <t>MATERIALS</t>
        </is>
      </c>
      <c r="K1623" t="inlineStr">
        <is>
          <t>Unplanned</t>
        </is>
      </c>
      <c r="L1623" t="inlineStr">
        <is>
          <t>SILO</t>
        </is>
      </c>
      <c r="M1623" t="inlineStr">
        <is>
          <t>供料系统</t>
        </is>
      </c>
      <c r="N1623" t="inlineStr">
        <is>
          <t>MATERIAL STARVATION</t>
        </is>
      </c>
      <c r="O1623" s="59" t="n">
        <v>45999.64444444444</v>
      </c>
      <c r="P1623" s="59" t="n">
        <v>45999.66256944444</v>
      </c>
      <c r="Q1623" s="60" t="n">
        <v>26.1</v>
      </c>
      <c r="R1623" s="60" t="n">
        <v>1.3575</v>
      </c>
      <c r="S1623" t="inlineStr">
        <is>
          <t>团队模拟数据（基于公开单线数据派生）</t>
        </is>
      </c>
      <c r="T1623" t="inlineStr">
        <is>
          <t>SIM-v2.2-20260807-20260804</t>
        </is>
      </c>
      <c r="U1623" t="inlineStr">
        <is>
          <t>https://zenodo.org/records/17855209</t>
        </is>
      </c>
      <c r="V1623" t="inlineStr">
        <is>
          <t>LINE-S02-PRE-20251208</t>
        </is>
      </c>
      <c r="W1623" t="inlineStr">
        <is>
          <t>已关联</t>
        </is>
      </c>
      <c r="X1623" t="inlineStr">
        <is>
          <t>按班次口径判断</t>
        </is>
      </c>
      <c r="Z1623" t="inlineStr">
        <is>
          <t>否</t>
        </is>
      </c>
    </row>
    <row r="1624">
      <c r="A1624" t="inlineStr">
        <is>
          <t>SIM-STOP-01623</t>
        </is>
      </c>
      <c r="B1624" t="inlineStr">
        <is>
          <t>STOP-PRE-00541</t>
        </is>
      </c>
      <c r="C1624" t="inlineStr">
        <is>
          <t>LINE-S03-PRE-20251208</t>
        </is>
      </c>
      <c r="D1624" t="inlineStr">
        <is>
          <t>SHIFT-PRE-20251208</t>
        </is>
      </c>
      <c r="E1624" t="inlineStr">
        <is>
          <t>LINE-S03</t>
        </is>
      </c>
      <c r="F1624" t="inlineStr">
        <is>
          <t>改善前</t>
        </is>
      </c>
      <c r="G1624" s="57" t="n">
        <v>45999</v>
      </c>
      <c r="H1624" t="inlineStr">
        <is>
          <t>音频模组系列</t>
        </is>
      </c>
      <c r="I1624" t="inlineStr">
        <is>
          <t>KK250</t>
        </is>
      </c>
      <c r="J1624" t="inlineStr">
        <is>
          <t>MATERIALS</t>
        </is>
      </c>
      <c r="K1624" t="inlineStr">
        <is>
          <t>Unplanned</t>
        </is>
      </c>
      <c r="L1624" t="inlineStr">
        <is>
          <t>SILO</t>
        </is>
      </c>
      <c r="M1624" t="inlineStr">
        <is>
          <t>供料系统</t>
        </is>
      </c>
      <c r="N1624" t="inlineStr">
        <is>
          <t>MATERIAL STARVATION</t>
        </is>
      </c>
      <c r="O1624" s="59" t="n">
        <v>45999.65833333333</v>
      </c>
      <c r="P1624" s="59" t="n">
        <v>45999.67263888889</v>
      </c>
      <c r="Q1624" s="60" t="n">
        <v>20.6</v>
      </c>
      <c r="R1624" s="60" t="n">
        <v>1.0738</v>
      </c>
      <c r="S1624" t="inlineStr">
        <is>
          <t>团队模拟数据（基于公开单线数据派生）</t>
        </is>
      </c>
      <c r="T1624" t="inlineStr">
        <is>
          <t>SIM-v2.2-20260807-20260804</t>
        </is>
      </c>
      <c r="U1624" t="inlineStr">
        <is>
          <t>https://zenodo.org/records/17855209</t>
        </is>
      </c>
      <c r="V1624" t="inlineStr">
        <is>
          <t>LINE-S03-PRE-20251208</t>
        </is>
      </c>
      <c r="W1624" t="inlineStr">
        <is>
          <t>已关联</t>
        </is>
      </c>
      <c r="X1624" t="inlineStr">
        <is>
          <t>按班次口径判断</t>
        </is>
      </c>
      <c r="Z1624" t="inlineStr">
        <is>
          <t>否</t>
        </is>
      </c>
    </row>
    <row r="1625">
      <c r="A1625" t="inlineStr">
        <is>
          <t>SIM-STOP-01624</t>
        </is>
      </c>
      <c r="B1625" t="inlineStr">
        <is>
          <t>STOP-PRE-00542</t>
        </is>
      </c>
      <c r="C1625" t="inlineStr">
        <is>
          <t>LINE-S01-PRE-20251208</t>
        </is>
      </c>
      <c r="D1625" t="inlineStr">
        <is>
          <t>SHIFT-PRE-20251208</t>
        </is>
      </c>
      <c r="E1625" t="inlineStr">
        <is>
          <t>LINE-S01</t>
        </is>
      </c>
      <c r="F1625" t="inlineStr">
        <is>
          <t>改善前</t>
        </is>
      </c>
      <c r="G1625" s="57" t="n">
        <v>45999</v>
      </c>
      <c r="H1625" t="inlineStr">
        <is>
          <t>智能终端系列</t>
        </is>
      </c>
      <c r="I1625" t="inlineStr">
        <is>
          <t>KK250</t>
        </is>
      </c>
      <c r="J1625" t="inlineStr">
        <is>
          <t>FAILURE</t>
        </is>
      </c>
      <c r="K1625" t="inlineStr">
        <is>
          <t>Unplanned</t>
        </is>
      </c>
      <c r="L1625" t="inlineStr">
        <is>
          <t>CUTTER</t>
        </is>
      </c>
      <c r="M1625" t="inlineStr">
        <is>
          <t>切割/分板工位</t>
        </is>
      </c>
      <c r="N1625" t="inlineStr">
        <is>
          <t>MECHANICAL FAILURE</t>
        </is>
      </c>
      <c r="O1625" s="59" t="n">
        <v>45999.64791666667</v>
      </c>
      <c r="P1625" s="59" t="n">
        <v>45999.65013888889</v>
      </c>
      <c r="Q1625" s="60" t="n">
        <v>3.2</v>
      </c>
      <c r="R1625" s="60" t="n">
        <v>0.8673</v>
      </c>
      <c r="S1625" t="inlineStr">
        <is>
          <t>团队模拟数据（基于公开单线数据派生）</t>
        </is>
      </c>
      <c r="T1625" t="inlineStr">
        <is>
          <t>SIM-v2.2-20260807-20260804</t>
        </is>
      </c>
      <c r="U1625" t="inlineStr">
        <is>
          <t>https://zenodo.org/records/17855209</t>
        </is>
      </c>
      <c r="V1625" t="inlineStr">
        <is>
          <t>LINE-S01-PRE-20251208</t>
        </is>
      </c>
      <c r="W1625" t="inlineStr">
        <is>
          <t>已关联</t>
        </is>
      </c>
      <c r="X1625" t="inlineStr">
        <is>
          <t>按班次口径判断</t>
        </is>
      </c>
      <c r="Z1625" t="inlineStr">
        <is>
          <t>否</t>
        </is>
      </c>
    </row>
    <row r="1626">
      <c r="A1626" t="inlineStr">
        <is>
          <t>SIM-STOP-01625</t>
        </is>
      </c>
      <c r="B1626" t="inlineStr">
        <is>
          <t>STOP-PRE-00542</t>
        </is>
      </c>
      <c r="C1626" t="inlineStr">
        <is>
          <t>LINE-S02-PRE-20251208</t>
        </is>
      </c>
      <c r="D1626" t="inlineStr">
        <is>
          <t>SHIFT-PRE-20251208</t>
        </is>
      </c>
      <c r="E1626" t="inlineStr">
        <is>
          <t>LINE-S02</t>
        </is>
      </c>
      <c r="F1626" t="inlineStr">
        <is>
          <t>改善前</t>
        </is>
      </c>
      <c r="G1626" s="57" t="n">
        <v>45999</v>
      </c>
      <c r="H1626" t="inlineStr">
        <is>
          <t>视觉设备系列</t>
        </is>
      </c>
      <c r="I1626" t="inlineStr">
        <is>
          <t>KK250</t>
        </is>
      </c>
      <c r="J1626" t="inlineStr">
        <is>
          <t>FAILURE</t>
        </is>
      </c>
      <c r="K1626" t="inlineStr">
        <is>
          <t>Unplanned</t>
        </is>
      </c>
      <c r="L1626" t="inlineStr">
        <is>
          <t>CUTTER</t>
        </is>
      </c>
      <c r="M1626" t="inlineStr">
        <is>
          <t>切割/分板工位</t>
        </is>
      </c>
      <c r="N1626" t="inlineStr">
        <is>
          <t>MECHANICAL FAILURE</t>
        </is>
      </c>
      <c r="O1626" s="59" t="n">
        <v>45999.66180555556</v>
      </c>
      <c r="P1626" s="59" t="n">
        <v>45999.66631944444</v>
      </c>
      <c r="Q1626" s="60" t="n">
        <v>6.5</v>
      </c>
      <c r="R1626" s="60" t="n">
        <v>1.7625</v>
      </c>
      <c r="S1626" t="inlineStr">
        <is>
          <t>团队模拟数据（基于公开单线数据派生）</t>
        </is>
      </c>
      <c r="T1626" t="inlineStr">
        <is>
          <t>SIM-v2.2-20260807-20260804</t>
        </is>
      </c>
      <c r="U1626" t="inlineStr">
        <is>
          <t>https://zenodo.org/records/17855209</t>
        </is>
      </c>
      <c r="V1626" t="inlineStr">
        <is>
          <t>LINE-S02-PRE-20251208</t>
        </is>
      </c>
      <c r="W1626" t="inlineStr">
        <is>
          <t>已关联</t>
        </is>
      </c>
      <c r="X1626" t="inlineStr">
        <is>
          <t>按班次口径判断</t>
        </is>
      </c>
      <c r="Z1626" t="inlineStr">
        <is>
          <t>否</t>
        </is>
      </c>
    </row>
    <row r="1627">
      <c r="A1627" t="inlineStr">
        <is>
          <t>SIM-STOP-01626</t>
        </is>
      </c>
      <c r="B1627" t="inlineStr">
        <is>
          <t>STOP-PRE-00542</t>
        </is>
      </c>
      <c r="C1627" t="inlineStr">
        <is>
          <t>LINE-S03-PRE-20251208</t>
        </is>
      </c>
      <c r="D1627" t="inlineStr">
        <is>
          <t>SHIFT-PRE-20251208</t>
        </is>
      </c>
      <c r="E1627" t="inlineStr">
        <is>
          <t>LINE-S03</t>
        </is>
      </c>
      <c r="F1627" t="inlineStr">
        <is>
          <t>改善前</t>
        </is>
      </c>
      <c r="G1627" s="57" t="n">
        <v>45999</v>
      </c>
      <c r="H1627" t="inlineStr">
        <is>
          <t>音频模组系列</t>
        </is>
      </c>
      <c r="I1627" t="inlineStr">
        <is>
          <t>KK250</t>
        </is>
      </c>
      <c r="J1627" t="inlineStr">
        <is>
          <t>FAILURE</t>
        </is>
      </c>
      <c r="K1627" t="inlineStr">
        <is>
          <t>Unplanned</t>
        </is>
      </c>
      <c r="L1627" t="inlineStr">
        <is>
          <t>CUTTER</t>
        </is>
      </c>
      <c r="M1627" t="inlineStr">
        <is>
          <t>切割/分板工位</t>
        </is>
      </c>
      <c r="N1627" t="inlineStr">
        <is>
          <t>MECHANICAL FAILURE</t>
        </is>
      </c>
      <c r="O1627" s="59" t="n">
        <v>45999.67569444444</v>
      </c>
      <c r="P1627" s="59" t="n">
        <v>45999.67819444444</v>
      </c>
      <c r="Q1627" s="60" t="n">
        <v>3.6</v>
      </c>
      <c r="R1627" s="60" t="n">
        <v>0.98</v>
      </c>
      <c r="S1627" t="inlineStr">
        <is>
          <t>团队模拟数据（基于公开单线数据派生）</t>
        </is>
      </c>
      <c r="T1627" t="inlineStr">
        <is>
          <t>SIM-v2.2-20260807-20260804</t>
        </is>
      </c>
      <c r="U1627" t="inlineStr">
        <is>
          <t>https://zenodo.org/records/17855209</t>
        </is>
      </c>
      <c r="V1627" t="inlineStr">
        <is>
          <t>LINE-S03-PRE-20251208</t>
        </is>
      </c>
      <c r="W1627" t="inlineStr">
        <is>
          <t>已关联</t>
        </is>
      </c>
      <c r="X1627" t="inlineStr">
        <is>
          <t>按班次口径判断</t>
        </is>
      </c>
      <c r="Z1627" t="inlineStr">
        <is>
          <t>否</t>
        </is>
      </c>
    </row>
    <row r="1628">
      <c r="A1628" t="inlineStr">
        <is>
          <t>SIM-STOP-01627</t>
        </is>
      </c>
      <c r="B1628" t="inlineStr">
        <is>
          <t>STOP-PRE-00543</t>
        </is>
      </c>
      <c r="C1628" t="inlineStr">
        <is>
          <t>LINE-S01-PRE-20251208</t>
        </is>
      </c>
      <c r="D1628" t="inlineStr">
        <is>
          <t>SHIFT-PRE-20251208</t>
        </is>
      </c>
      <c r="E1628" t="inlineStr">
        <is>
          <t>LINE-S01</t>
        </is>
      </c>
      <c r="F1628" t="inlineStr">
        <is>
          <t>改善前</t>
        </is>
      </c>
      <c r="G1628" s="57" t="n">
        <v>45999</v>
      </c>
      <c r="H1628" t="inlineStr">
        <is>
          <t>智能终端系列</t>
        </is>
      </c>
      <c r="I1628" t="inlineStr">
        <is>
          <t>KK250</t>
        </is>
      </c>
      <c r="J1628" t="inlineStr">
        <is>
          <t>FAILURE</t>
        </is>
      </c>
      <c r="K1628" t="inlineStr">
        <is>
          <t>Unplanned</t>
        </is>
      </c>
      <c r="L1628" t="inlineStr">
        <is>
          <t>CUTTER</t>
        </is>
      </c>
      <c r="M1628" t="inlineStr">
        <is>
          <t>切割/分板工位</t>
        </is>
      </c>
      <c r="N1628" t="inlineStr">
        <is>
          <t>MECHANICAL FAILURE</t>
        </is>
      </c>
      <c r="O1628" s="59" t="n">
        <v>45999.68402777778</v>
      </c>
      <c r="P1628" s="59" t="n">
        <v>45999.68625</v>
      </c>
      <c r="Q1628" s="60" t="n">
        <v>3.2</v>
      </c>
      <c r="R1628" s="60" t="n">
        <v>0.9016</v>
      </c>
      <c r="S1628" t="inlineStr">
        <is>
          <t>团队模拟数据（基于公开单线数据派生）</t>
        </is>
      </c>
      <c r="T1628" t="inlineStr">
        <is>
          <t>SIM-v2.2-20260807-20260804</t>
        </is>
      </c>
      <c r="U1628" t="inlineStr">
        <is>
          <t>https://zenodo.org/records/17855209</t>
        </is>
      </c>
      <c r="V1628" t="inlineStr">
        <is>
          <t>LINE-S01-PRE-20251208</t>
        </is>
      </c>
      <c r="W1628" t="inlineStr">
        <is>
          <t>已关联</t>
        </is>
      </c>
      <c r="X1628" t="inlineStr">
        <is>
          <t>按班次口径判断</t>
        </is>
      </c>
      <c r="Z1628" t="inlineStr">
        <is>
          <t>否</t>
        </is>
      </c>
    </row>
    <row r="1629">
      <c r="A1629" t="inlineStr">
        <is>
          <t>SIM-STOP-01628</t>
        </is>
      </c>
      <c r="B1629" t="inlineStr">
        <is>
          <t>STOP-PRE-00543</t>
        </is>
      </c>
      <c r="C1629" t="inlineStr">
        <is>
          <t>LINE-S02-PRE-20251208</t>
        </is>
      </c>
      <c r="D1629" t="inlineStr">
        <is>
          <t>SHIFT-PRE-20251208</t>
        </is>
      </c>
      <c r="E1629" t="inlineStr">
        <is>
          <t>LINE-S02</t>
        </is>
      </c>
      <c r="F1629" t="inlineStr">
        <is>
          <t>改善前</t>
        </is>
      </c>
      <c r="G1629" s="57" t="n">
        <v>45999</v>
      </c>
      <c r="H1629" t="inlineStr">
        <is>
          <t>视觉设备系列</t>
        </is>
      </c>
      <c r="I1629" t="inlineStr">
        <is>
          <t>KK250</t>
        </is>
      </c>
      <c r="J1629" t="inlineStr">
        <is>
          <t>FAILURE</t>
        </is>
      </c>
      <c r="K1629" t="inlineStr">
        <is>
          <t>Unplanned</t>
        </is>
      </c>
      <c r="L1629" t="inlineStr">
        <is>
          <t>CUTTER</t>
        </is>
      </c>
      <c r="M1629" t="inlineStr">
        <is>
          <t>切割/分板工位</t>
        </is>
      </c>
      <c r="N1629" t="inlineStr">
        <is>
          <t>MECHANICAL FAILURE</t>
        </is>
      </c>
      <c r="O1629" s="59" t="n">
        <v>45999.69791666666</v>
      </c>
      <c r="P1629" s="59" t="n">
        <v>45999.70201388889</v>
      </c>
      <c r="Q1629" s="60" t="n">
        <v>5.9</v>
      </c>
      <c r="R1629" s="60" t="n">
        <v>1.65</v>
      </c>
      <c r="S1629" t="inlineStr">
        <is>
          <t>团队模拟数据（基于公开单线数据派生）</t>
        </is>
      </c>
      <c r="T1629" t="inlineStr">
        <is>
          <t>SIM-v2.2-20260807-20260804</t>
        </is>
      </c>
      <c r="U1629" t="inlineStr">
        <is>
          <t>https://zenodo.org/records/17855209</t>
        </is>
      </c>
      <c r="V1629" t="inlineStr">
        <is>
          <t>LINE-S02-PRE-20251208</t>
        </is>
      </c>
      <c r="W1629" t="inlineStr">
        <is>
          <t>已关联</t>
        </is>
      </c>
      <c r="X1629" t="inlineStr">
        <is>
          <t>按班次口径判断</t>
        </is>
      </c>
      <c r="Z1629" t="inlineStr">
        <is>
          <t>否</t>
        </is>
      </c>
    </row>
    <row r="1630">
      <c r="A1630" t="inlineStr">
        <is>
          <t>SIM-STOP-01629</t>
        </is>
      </c>
      <c r="B1630" t="inlineStr">
        <is>
          <t>STOP-PRE-00543</t>
        </is>
      </c>
      <c r="C1630" t="inlineStr">
        <is>
          <t>LINE-S03-PRE-20251208</t>
        </is>
      </c>
      <c r="D1630" t="inlineStr">
        <is>
          <t>SHIFT-PRE-20251208</t>
        </is>
      </c>
      <c r="E1630" t="inlineStr">
        <is>
          <t>LINE-S03</t>
        </is>
      </c>
      <c r="F1630" t="inlineStr">
        <is>
          <t>改善前</t>
        </is>
      </c>
      <c r="G1630" s="57" t="n">
        <v>45999</v>
      </c>
      <c r="H1630" t="inlineStr">
        <is>
          <t>音频模组系列</t>
        </is>
      </c>
      <c r="I1630" t="inlineStr">
        <is>
          <t>KK250</t>
        </is>
      </c>
      <c r="J1630" t="inlineStr">
        <is>
          <t>FAILURE</t>
        </is>
      </c>
      <c r="K1630" t="inlineStr">
        <is>
          <t>Unplanned</t>
        </is>
      </c>
      <c r="L1630" t="inlineStr">
        <is>
          <t>CUTTER</t>
        </is>
      </c>
      <c r="M1630" t="inlineStr">
        <is>
          <t>切割/分板工位</t>
        </is>
      </c>
      <c r="N1630" t="inlineStr">
        <is>
          <t>MECHANICAL FAILURE</t>
        </is>
      </c>
      <c r="O1630" s="59" t="n">
        <v>45999.71180555555</v>
      </c>
      <c r="P1630" s="59" t="n">
        <v>45999.714375</v>
      </c>
      <c r="Q1630" s="60" t="n">
        <v>3.7</v>
      </c>
      <c r="R1630" s="60" t="n">
        <v>1.0181</v>
      </c>
      <c r="S1630" t="inlineStr">
        <is>
          <t>团队模拟数据（基于公开单线数据派生）</t>
        </is>
      </c>
      <c r="T1630" t="inlineStr">
        <is>
          <t>SIM-v2.2-20260807-20260804</t>
        </is>
      </c>
      <c r="U1630" t="inlineStr">
        <is>
          <t>https://zenodo.org/records/17855209</t>
        </is>
      </c>
      <c r="V1630" t="inlineStr">
        <is>
          <t>LINE-S03-PRE-20251208</t>
        </is>
      </c>
      <c r="W1630" t="inlineStr">
        <is>
          <t>已关联</t>
        </is>
      </c>
      <c r="X1630" t="inlineStr">
        <is>
          <t>按班次口径判断</t>
        </is>
      </c>
      <c r="Z1630" t="inlineStr">
        <is>
          <t>否</t>
        </is>
      </c>
    </row>
    <row r="1631">
      <c r="A1631" t="inlineStr">
        <is>
          <t>SIM-STOP-01630</t>
        </is>
      </c>
      <c r="B1631" t="inlineStr">
        <is>
          <t>STOP-PRE-00544</t>
        </is>
      </c>
      <c r="C1631" t="inlineStr">
        <is>
          <t>LINE-S01-PRE-20251208</t>
        </is>
      </c>
      <c r="D1631" t="inlineStr">
        <is>
          <t>SHIFT-PRE-20251208</t>
        </is>
      </c>
      <c r="E1631" t="inlineStr">
        <is>
          <t>LINE-S01</t>
        </is>
      </c>
      <c r="F1631" t="inlineStr">
        <is>
          <t>改善前</t>
        </is>
      </c>
      <c r="G1631" s="57" t="n">
        <v>45999</v>
      </c>
      <c r="H1631" t="inlineStr">
        <is>
          <t>智能终端系列</t>
        </is>
      </c>
      <c r="I1631" t="inlineStr">
        <is>
          <t>KK250</t>
        </is>
      </c>
      <c r="J1631" t="inlineStr">
        <is>
          <t>FAILURE</t>
        </is>
      </c>
      <c r="K1631" t="inlineStr">
        <is>
          <t>Unplanned</t>
        </is>
      </c>
      <c r="L1631" t="inlineStr">
        <is>
          <t>CUTTER</t>
        </is>
      </c>
      <c r="M1631" t="inlineStr">
        <is>
          <t>切割/分板工位</t>
        </is>
      </c>
      <c r="N1631" t="inlineStr">
        <is>
          <t>MECHANICAL FAILURE</t>
        </is>
      </c>
      <c r="O1631" s="59" t="n">
        <v>45999.69305555556</v>
      </c>
      <c r="P1631" s="59" t="n">
        <v>45999.69638888889</v>
      </c>
      <c r="Q1631" s="60" t="n">
        <v>4.8</v>
      </c>
      <c r="R1631" s="60" t="n">
        <v>0.8428</v>
      </c>
      <c r="S1631" t="inlineStr">
        <is>
          <t>团队模拟数据（基于公开单线数据派生）</t>
        </is>
      </c>
      <c r="T1631" t="inlineStr">
        <is>
          <t>SIM-v2.2-20260807-20260804</t>
        </is>
      </c>
      <c r="U1631" t="inlineStr">
        <is>
          <t>https://zenodo.org/records/17855209</t>
        </is>
      </c>
      <c r="V1631" t="inlineStr">
        <is>
          <t>LINE-S01-PRE-20251208</t>
        </is>
      </c>
      <c r="W1631" t="inlineStr">
        <is>
          <t>已关联</t>
        </is>
      </c>
      <c r="X1631" t="inlineStr">
        <is>
          <t>按班次口径判断</t>
        </is>
      </c>
      <c r="Z1631" t="inlineStr">
        <is>
          <t>否</t>
        </is>
      </c>
    </row>
    <row r="1632">
      <c r="A1632" t="inlineStr">
        <is>
          <t>SIM-STOP-01631</t>
        </is>
      </c>
      <c r="B1632" t="inlineStr">
        <is>
          <t>STOP-PRE-00544</t>
        </is>
      </c>
      <c r="C1632" t="inlineStr">
        <is>
          <t>LINE-S02-PRE-20251208</t>
        </is>
      </c>
      <c r="D1632" t="inlineStr">
        <is>
          <t>SHIFT-PRE-20251208</t>
        </is>
      </c>
      <c r="E1632" t="inlineStr">
        <is>
          <t>LINE-S02</t>
        </is>
      </c>
      <c r="F1632" t="inlineStr">
        <is>
          <t>改善前</t>
        </is>
      </c>
      <c r="G1632" s="57" t="n">
        <v>45999</v>
      </c>
      <c r="H1632" t="inlineStr">
        <is>
          <t>视觉设备系列</t>
        </is>
      </c>
      <c r="I1632" t="inlineStr">
        <is>
          <t>KK250</t>
        </is>
      </c>
      <c r="J1632" t="inlineStr">
        <is>
          <t>FAILURE</t>
        </is>
      </c>
      <c r="K1632" t="inlineStr">
        <is>
          <t>Unplanned</t>
        </is>
      </c>
      <c r="L1632" t="inlineStr">
        <is>
          <t>CUTTER</t>
        </is>
      </c>
      <c r="M1632" t="inlineStr">
        <is>
          <t>切割/分板工位</t>
        </is>
      </c>
      <c r="N1632" t="inlineStr">
        <is>
          <t>MECHANICAL FAILURE</t>
        </is>
      </c>
      <c r="O1632" s="59" t="n">
        <v>45999.70694444444</v>
      </c>
      <c r="P1632" s="59" t="n">
        <v>45999.71375</v>
      </c>
      <c r="Q1632" s="60" t="n">
        <v>9.800000000000001</v>
      </c>
      <c r="R1632" s="60" t="n">
        <v>1.7156</v>
      </c>
      <c r="S1632" t="inlineStr">
        <is>
          <t>团队模拟数据（基于公开单线数据派生）</t>
        </is>
      </c>
      <c r="T1632" t="inlineStr">
        <is>
          <t>SIM-v2.2-20260807-20260804</t>
        </is>
      </c>
      <c r="U1632" t="inlineStr">
        <is>
          <t>https://zenodo.org/records/17855209</t>
        </is>
      </c>
      <c r="V1632" t="inlineStr">
        <is>
          <t>LINE-S02-PRE-20251208</t>
        </is>
      </c>
      <c r="W1632" t="inlineStr">
        <is>
          <t>已关联</t>
        </is>
      </c>
      <c r="X1632" t="inlineStr">
        <is>
          <t>按班次口径判断</t>
        </is>
      </c>
      <c r="Z1632" t="inlineStr">
        <is>
          <t>否</t>
        </is>
      </c>
    </row>
    <row r="1633">
      <c r="A1633" t="inlineStr">
        <is>
          <t>SIM-STOP-01632</t>
        </is>
      </c>
      <c r="B1633" t="inlineStr">
        <is>
          <t>STOP-PRE-00544</t>
        </is>
      </c>
      <c r="C1633" t="inlineStr">
        <is>
          <t>LINE-S03-PRE-20251208</t>
        </is>
      </c>
      <c r="D1633" t="inlineStr">
        <is>
          <t>SHIFT-PRE-20251208</t>
        </is>
      </c>
      <c r="E1633" t="inlineStr">
        <is>
          <t>LINE-S03</t>
        </is>
      </c>
      <c r="F1633" t="inlineStr">
        <is>
          <t>改善前</t>
        </is>
      </c>
      <c r="G1633" s="57" t="n">
        <v>45999</v>
      </c>
      <c r="H1633" t="inlineStr">
        <is>
          <t>音频模组系列</t>
        </is>
      </c>
      <c r="I1633" t="inlineStr">
        <is>
          <t>KK250</t>
        </is>
      </c>
      <c r="J1633" t="inlineStr">
        <is>
          <t>FAILURE</t>
        </is>
      </c>
      <c r="K1633" t="inlineStr">
        <is>
          <t>Unplanned</t>
        </is>
      </c>
      <c r="L1633" t="inlineStr">
        <is>
          <t>CUTTER</t>
        </is>
      </c>
      <c r="M1633" t="inlineStr">
        <is>
          <t>切割/分板工位</t>
        </is>
      </c>
      <c r="N1633" t="inlineStr">
        <is>
          <t>MECHANICAL FAILURE</t>
        </is>
      </c>
      <c r="O1633" s="59" t="n">
        <v>45999.72083333333</v>
      </c>
      <c r="P1633" s="59" t="n">
        <v>45999.72458333334</v>
      </c>
      <c r="Q1633" s="60" t="n">
        <v>5.4</v>
      </c>
      <c r="R1633" s="60" t="n">
        <v>0.9528</v>
      </c>
      <c r="S1633" t="inlineStr">
        <is>
          <t>团队模拟数据（基于公开单线数据派生）</t>
        </is>
      </c>
      <c r="T1633" t="inlineStr">
        <is>
          <t>SIM-v2.2-20260807-20260804</t>
        </is>
      </c>
      <c r="U1633" t="inlineStr">
        <is>
          <t>https://zenodo.org/records/17855209</t>
        </is>
      </c>
      <c r="V1633" t="inlineStr">
        <is>
          <t>LINE-S03-PRE-20251208</t>
        </is>
      </c>
      <c r="W1633" t="inlineStr">
        <is>
          <t>已关联</t>
        </is>
      </c>
      <c r="X1633" t="inlineStr">
        <is>
          <t>按班次口径判断</t>
        </is>
      </c>
      <c r="Z1633" t="inlineStr">
        <is>
          <t>否</t>
        </is>
      </c>
    </row>
    <row r="1634">
      <c r="A1634" t="inlineStr">
        <is>
          <t>SIM-STOP-01633</t>
        </is>
      </c>
      <c r="B1634" t="inlineStr">
        <is>
          <t>STOP-PRE-00545</t>
        </is>
      </c>
      <c r="C1634" t="inlineStr">
        <is>
          <t>LINE-S01-PRE-20251208</t>
        </is>
      </c>
      <c r="D1634" t="inlineStr">
        <is>
          <t>SHIFT-PRE-20251208</t>
        </is>
      </c>
      <c r="E1634" t="inlineStr">
        <is>
          <t>LINE-S01</t>
        </is>
      </c>
      <c r="F1634" t="inlineStr">
        <is>
          <t>改善前</t>
        </is>
      </c>
      <c r="G1634" s="57" t="n">
        <v>45999</v>
      </c>
      <c r="H1634" t="inlineStr">
        <is>
          <t>智能终端系列</t>
        </is>
      </c>
      <c r="I1634" t="inlineStr">
        <is>
          <t>KK200-1</t>
        </is>
      </c>
      <c r="J1634" t="inlineStr">
        <is>
          <t>SETUPS-CHANGEOVERS</t>
        </is>
      </c>
      <c r="K1634" t="inlineStr">
        <is>
          <t>Planned - Included in OEE</t>
        </is>
      </c>
      <c r="L1634" t="inlineStr">
        <is>
          <t>EXTRUDER PRESS</t>
        </is>
      </c>
      <c r="M1634" t="inlineStr">
        <is>
          <t>主加工工位</t>
        </is>
      </c>
      <c r="N1634" t="inlineStr">
        <is>
          <t>MATERIAL CHANGEOVER</t>
        </is>
      </c>
      <c r="O1634" s="59" t="n">
        <v>45999.70486111111</v>
      </c>
      <c r="P1634" s="59" t="n">
        <v>45999.71256944445</v>
      </c>
      <c r="Q1634" s="60" t="n">
        <v>11.1</v>
      </c>
      <c r="R1634" s="60" t="n">
        <v>0.9550999999999999</v>
      </c>
      <c r="S1634" t="inlineStr">
        <is>
          <t>团队模拟数据（基于公开单线数据派生）</t>
        </is>
      </c>
      <c r="T1634" t="inlineStr">
        <is>
          <t>SIM-v2.2-20260807-20260804</t>
        </is>
      </c>
      <c r="U1634" t="inlineStr">
        <is>
          <t>https://zenodo.org/records/17855209</t>
        </is>
      </c>
      <c r="V1634" t="inlineStr">
        <is>
          <t>LINE-S01-PRE-20251208</t>
        </is>
      </c>
      <c r="W1634" t="inlineStr">
        <is>
          <t>已关联</t>
        </is>
      </c>
      <c r="X1634" t="inlineStr">
        <is>
          <t>按班次口径判断</t>
        </is>
      </c>
      <c r="Z1634" t="inlineStr">
        <is>
          <t>是</t>
        </is>
      </c>
      <c r="AA1634">
        <f>IFERROR(VLOOKUP(N1634,'18_换产标准_模拟'!$B$2:$F$4,3,FALSE),"")</f>
        <v/>
      </c>
      <c r="AB1634">
        <f>IFERROR(MAX(Q1634-AA1634,0),"")</f>
        <v/>
      </c>
      <c r="AC1634">
        <f>IFERROR(IF(AB1634=0,"达标",IF(AB1634&lt;=VLOOKUP(N1634,'18_换产标准_模拟'!$B$2:$F$4,4,FALSE)-VLOOKUP(N1634,'18_换产标准_模拟'!$B$2:$F$4,3,FALSE),"轻微超时",IF(AB1634&lt;=VLOOKUP(N1634,'18_换产标准_模拟'!$B$2:$F$4,5,FALSE)-VLOOKUP(N1634,'18_换产标准_模拟'!$B$2:$F$4,3,FALSE),"超时","严重超时"))),"")</f>
        <v/>
      </c>
      <c r="AD1634">
        <f>IFERROR(INDEX('18_换产标准_模拟'!$A$2:$A$4,MATCH(N1634,'18_换产标准_模拟'!$B$2:$B$4,0)),"")</f>
        <v/>
      </c>
      <c r="AE1634" t="inlineStr">
        <is>
          <t>团队模拟数据</t>
        </is>
      </c>
    </row>
    <row r="1635">
      <c r="A1635" t="inlineStr">
        <is>
          <t>SIM-STOP-01634</t>
        </is>
      </c>
      <c r="B1635" t="inlineStr">
        <is>
          <t>STOP-PRE-00545</t>
        </is>
      </c>
      <c r="C1635" t="inlineStr">
        <is>
          <t>LINE-S02-PRE-20251208</t>
        </is>
      </c>
      <c r="D1635" t="inlineStr">
        <is>
          <t>SHIFT-PRE-20251208</t>
        </is>
      </c>
      <c r="E1635" t="inlineStr">
        <is>
          <t>LINE-S02</t>
        </is>
      </c>
      <c r="F1635" t="inlineStr">
        <is>
          <t>改善前</t>
        </is>
      </c>
      <c r="G1635" s="57" t="n">
        <v>45999</v>
      </c>
      <c r="H1635" t="inlineStr">
        <is>
          <t>视觉设备系列</t>
        </is>
      </c>
      <c r="I1635" t="inlineStr">
        <is>
          <t>KK200-1</t>
        </is>
      </c>
      <c r="J1635" t="inlineStr">
        <is>
          <t>SETUPS-CHANGEOVERS</t>
        </is>
      </c>
      <c r="K1635" t="inlineStr">
        <is>
          <t>Planned - Included in OEE</t>
        </is>
      </c>
      <c r="L1635" t="inlineStr">
        <is>
          <t>EXTRUDER PRESS</t>
        </is>
      </c>
      <c r="M1635" t="inlineStr">
        <is>
          <t>主加工工位</t>
        </is>
      </c>
      <c r="N1635" t="inlineStr">
        <is>
          <t>MATERIAL CHANGEOVER</t>
        </is>
      </c>
      <c r="O1635" s="59" t="n">
        <v>45999.71875</v>
      </c>
      <c r="P1635" s="59" t="n">
        <v>45999.72652777778</v>
      </c>
      <c r="Q1635" s="60" t="n">
        <v>11.2</v>
      </c>
      <c r="R1635" s="60" t="n">
        <v>0.969</v>
      </c>
      <c r="S1635" t="inlineStr">
        <is>
          <t>团队模拟数据（基于公开单线数据派生）</t>
        </is>
      </c>
      <c r="T1635" t="inlineStr">
        <is>
          <t>SIM-v2.2-20260807-20260804</t>
        </is>
      </c>
      <c r="U1635" t="inlineStr">
        <is>
          <t>https://zenodo.org/records/17855209</t>
        </is>
      </c>
      <c r="V1635" t="inlineStr">
        <is>
          <t>LINE-S02-PRE-20251208</t>
        </is>
      </c>
      <c r="W1635" t="inlineStr">
        <is>
          <t>已关联</t>
        </is>
      </c>
      <c r="X1635" t="inlineStr">
        <is>
          <t>按班次口径判断</t>
        </is>
      </c>
      <c r="Z1635" t="inlineStr">
        <is>
          <t>是</t>
        </is>
      </c>
      <c r="AA1635">
        <f>IFERROR(VLOOKUP(N1635,'18_换产标准_模拟'!$B$2:$F$4,3,FALSE),"")</f>
        <v/>
      </c>
      <c r="AB1635">
        <f>IFERROR(MAX(Q1635-AA1635,0),"")</f>
        <v/>
      </c>
      <c r="AC1635">
        <f>IFERROR(IF(AB1635=0,"达标",IF(AB1635&lt;=VLOOKUP(N1635,'18_换产标准_模拟'!$B$2:$F$4,4,FALSE)-VLOOKUP(N1635,'18_换产标准_模拟'!$B$2:$F$4,3,FALSE),"轻微超时",IF(AB1635&lt;=VLOOKUP(N1635,'18_换产标准_模拟'!$B$2:$F$4,5,FALSE)-VLOOKUP(N1635,'18_换产标准_模拟'!$B$2:$F$4,3,FALSE),"超时","严重超时"))),"")</f>
        <v/>
      </c>
      <c r="AD1635">
        <f>IFERROR(INDEX('18_换产标准_模拟'!$A$2:$A$4,MATCH(N1635,'18_换产标准_模拟'!$B$2:$B$4,0)),"")</f>
        <v/>
      </c>
      <c r="AE1635" t="inlineStr">
        <is>
          <t>团队模拟数据</t>
        </is>
      </c>
    </row>
    <row r="1636">
      <c r="A1636" t="inlineStr">
        <is>
          <t>SIM-STOP-01635</t>
        </is>
      </c>
      <c r="B1636" t="inlineStr">
        <is>
          <t>STOP-PRE-00545</t>
        </is>
      </c>
      <c r="C1636" t="inlineStr">
        <is>
          <t>LINE-S03-PRE-20251208</t>
        </is>
      </c>
      <c r="D1636" t="inlineStr">
        <is>
          <t>SHIFT-PRE-20251208</t>
        </is>
      </c>
      <c r="E1636" t="inlineStr">
        <is>
          <t>LINE-S03</t>
        </is>
      </c>
      <c r="F1636" t="inlineStr">
        <is>
          <t>改善前</t>
        </is>
      </c>
      <c r="G1636" s="57" t="n">
        <v>45999</v>
      </c>
      <c r="H1636" t="inlineStr">
        <is>
          <t>音频模组系列</t>
        </is>
      </c>
      <c r="I1636" t="inlineStr">
        <is>
          <t>KK200-1</t>
        </is>
      </c>
      <c r="J1636" t="inlineStr">
        <is>
          <t>SETUPS-CHANGEOVERS</t>
        </is>
      </c>
      <c r="K1636" t="inlineStr">
        <is>
          <t>Planned - Included in OEE</t>
        </is>
      </c>
      <c r="L1636" t="inlineStr">
        <is>
          <t>EXTRUDER PRESS</t>
        </is>
      </c>
      <c r="M1636" t="inlineStr">
        <is>
          <t>主加工工位</t>
        </is>
      </c>
      <c r="N1636" t="inlineStr">
        <is>
          <t>MATERIAL CHANGEOVER</t>
        </is>
      </c>
      <c r="O1636" s="59" t="n">
        <v>45999.73263888889</v>
      </c>
      <c r="P1636" s="59" t="n">
        <v>45999.74076388889</v>
      </c>
      <c r="Q1636" s="60" t="n">
        <v>11.7</v>
      </c>
      <c r="R1636" s="60" t="n">
        <v>1.0111</v>
      </c>
      <c r="S1636" t="inlineStr">
        <is>
          <t>团队模拟数据（基于公开单线数据派生）</t>
        </is>
      </c>
      <c r="T1636" t="inlineStr">
        <is>
          <t>SIM-v2.2-20260807-20260804</t>
        </is>
      </c>
      <c r="U1636" t="inlineStr">
        <is>
          <t>https://zenodo.org/records/17855209</t>
        </is>
      </c>
      <c r="V1636" t="inlineStr">
        <is>
          <t>LINE-S03-PRE-20251208</t>
        </is>
      </c>
      <c r="W1636" t="inlineStr">
        <is>
          <t>已关联</t>
        </is>
      </c>
      <c r="X1636" t="inlineStr">
        <is>
          <t>按班次口径判断</t>
        </is>
      </c>
      <c r="Z1636" t="inlineStr">
        <is>
          <t>是</t>
        </is>
      </c>
      <c r="AA1636">
        <f>IFERROR(VLOOKUP(N1636,'18_换产标准_模拟'!$B$2:$F$4,3,FALSE),"")</f>
        <v/>
      </c>
      <c r="AB1636">
        <f>IFERROR(MAX(Q1636-AA1636,0),"")</f>
        <v/>
      </c>
      <c r="AC1636">
        <f>IFERROR(IF(AB1636=0,"达标",IF(AB1636&lt;=VLOOKUP(N1636,'18_换产标准_模拟'!$B$2:$F$4,4,FALSE)-VLOOKUP(N1636,'18_换产标准_模拟'!$B$2:$F$4,3,FALSE),"轻微超时",IF(AB1636&lt;=VLOOKUP(N1636,'18_换产标准_模拟'!$B$2:$F$4,5,FALSE)-VLOOKUP(N1636,'18_换产标准_模拟'!$B$2:$F$4,3,FALSE),"超时","严重超时"))),"")</f>
        <v/>
      </c>
      <c r="AD1636">
        <f>IFERROR(INDEX('18_换产标准_模拟'!$A$2:$A$4,MATCH(N1636,'18_换产标准_模拟'!$B$2:$B$4,0)),"")</f>
        <v/>
      </c>
      <c r="AE1636" t="inlineStr">
        <is>
          <t>团队模拟数据</t>
        </is>
      </c>
    </row>
    <row r="1637">
      <c r="A1637" t="inlineStr">
        <is>
          <t>SIM-STOP-01636</t>
        </is>
      </c>
      <c r="B1637" t="inlineStr">
        <is>
          <t>STOP-PRE-00546</t>
        </is>
      </c>
      <c r="C1637" t="inlineStr">
        <is>
          <t>LINE-S01-PRE-20251208</t>
        </is>
      </c>
      <c r="D1637" t="inlineStr">
        <is>
          <t>SHIFT-PRE-20251208</t>
        </is>
      </c>
      <c r="E1637" t="inlineStr">
        <is>
          <t>LINE-S01</t>
        </is>
      </c>
      <c r="F1637" t="inlineStr">
        <is>
          <t>改善前</t>
        </is>
      </c>
      <c r="G1637" s="57" t="n">
        <v>45999</v>
      </c>
      <c r="H1637" t="inlineStr">
        <is>
          <t>智能终端系列</t>
        </is>
      </c>
      <c r="I1637" t="inlineStr">
        <is>
          <t>KK200-1</t>
        </is>
      </c>
      <c r="J1637" t="inlineStr">
        <is>
          <t>FAILURE</t>
        </is>
      </c>
      <c r="K1637" t="inlineStr">
        <is>
          <t>Unplanned</t>
        </is>
      </c>
      <c r="L1637" t="inlineStr">
        <is>
          <t>DRYER</t>
        </is>
      </c>
      <c r="M1637" t="inlineStr">
        <is>
          <t>烘干/固化工位</t>
        </is>
      </c>
      <c r="N1637" t="inlineStr">
        <is>
          <t>AUTOMATION FAILURE</t>
        </is>
      </c>
      <c r="O1637" s="59" t="n">
        <v>45999.76319444444</v>
      </c>
      <c r="P1637" s="59" t="n">
        <v>45999.77104166667</v>
      </c>
      <c r="Q1637" s="60" t="n">
        <v>11.3</v>
      </c>
      <c r="R1637" s="60" t="n">
        <v>0.9114</v>
      </c>
      <c r="S1637" t="inlineStr">
        <is>
          <t>团队模拟数据（基于公开单线数据派生）</t>
        </is>
      </c>
      <c r="T1637" t="inlineStr">
        <is>
          <t>SIM-v2.2-20260807-20260804</t>
        </is>
      </c>
      <c r="U1637" t="inlineStr">
        <is>
          <t>https://zenodo.org/records/17855209</t>
        </is>
      </c>
      <c r="V1637" t="inlineStr">
        <is>
          <t>LINE-S01-PRE-20251208</t>
        </is>
      </c>
      <c r="W1637" t="inlineStr">
        <is>
          <t>已关联</t>
        </is>
      </c>
      <c r="X1637" t="inlineStr">
        <is>
          <t>按班次口径判断</t>
        </is>
      </c>
      <c r="Z1637" t="inlineStr">
        <is>
          <t>否</t>
        </is>
      </c>
    </row>
    <row r="1638">
      <c r="A1638" t="inlineStr">
        <is>
          <t>SIM-STOP-01637</t>
        </is>
      </c>
      <c r="B1638" t="inlineStr">
        <is>
          <t>STOP-PRE-00546</t>
        </is>
      </c>
      <c r="C1638" t="inlineStr">
        <is>
          <t>LINE-S02-PRE-20251208</t>
        </is>
      </c>
      <c r="D1638" t="inlineStr">
        <is>
          <t>SHIFT-PRE-20251208</t>
        </is>
      </c>
      <c r="E1638" t="inlineStr">
        <is>
          <t>LINE-S02</t>
        </is>
      </c>
      <c r="F1638" t="inlineStr">
        <is>
          <t>改善前</t>
        </is>
      </c>
      <c r="G1638" s="57" t="n">
        <v>45999</v>
      </c>
      <c r="H1638" t="inlineStr">
        <is>
          <t>视觉设备系列</t>
        </is>
      </c>
      <c r="I1638" t="inlineStr">
        <is>
          <t>KK200-1</t>
        </is>
      </c>
      <c r="J1638" t="inlineStr">
        <is>
          <t>FAILURE</t>
        </is>
      </c>
      <c r="K1638" t="inlineStr">
        <is>
          <t>Unplanned</t>
        </is>
      </c>
      <c r="L1638" t="inlineStr">
        <is>
          <t>DRYER</t>
        </is>
      </c>
      <c r="M1638" t="inlineStr">
        <is>
          <t>烘干/固化工位</t>
        </is>
      </c>
      <c r="N1638" t="inlineStr">
        <is>
          <t>AUTOMATION FAILURE</t>
        </is>
      </c>
      <c r="O1638" s="59" t="n">
        <v>45999.77708333333</v>
      </c>
      <c r="P1638" s="59" t="n">
        <v>45999.78861111111</v>
      </c>
      <c r="Q1638" s="60" t="n">
        <v>16.6</v>
      </c>
      <c r="R1638" s="60" t="n">
        <v>1.335</v>
      </c>
      <c r="S1638" t="inlineStr">
        <is>
          <t>团队模拟数据（基于公开单线数据派生）</t>
        </is>
      </c>
      <c r="T1638" t="inlineStr">
        <is>
          <t>SIM-v2.2-20260807-20260804</t>
        </is>
      </c>
      <c r="U1638" t="inlineStr">
        <is>
          <t>https://zenodo.org/records/17855209</t>
        </is>
      </c>
      <c r="V1638" t="inlineStr">
        <is>
          <t>LINE-S02-PRE-20251208</t>
        </is>
      </c>
      <c r="W1638" t="inlineStr">
        <is>
          <t>已关联</t>
        </is>
      </c>
      <c r="X1638" t="inlineStr">
        <is>
          <t>按班次口径判断</t>
        </is>
      </c>
      <c r="Z1638" t="inlineStr">
        <is>
          <t>否</t>
        </is>
      </c>
    </row>
    <row r="1639">
      <c r="A1639" t="inlineStr">
        <is>
          <t>SIM-STOP-01638</t>
        </is>
      </c>
      <c r="B1639" t="inlineStr">
        <is>
          <t>STOP-PRE-00546</t>
        </is>
      </c>
      <c r="C1639" t="inlineStr">
        <is>
          <t>LINE-S03-PRE-20251208</t>
        </is>
      </c>
      <c r="D1639" t="inlineStr">
        <is>
          <t>SHIFT-PRE-20251208</t>
        </is>
      </c>
      <c r="E1639" t="inlineStr">
        <is>
          <t>LINE-S03</t>
        </is>
      </c>
      <c r="F1639" t="inlineStr">
        <is>
          <t>改善前</t>
        </is>
      </c>
      <c r="G1639" s="57" t="n">
        <v>45999</v>
      </c>
      <c r="H1639" t="inlineStr">
        <is>
          <t>音频模组系列</t>
        </is>
      </c>
      <c r="I1639" t="inlineStr">
        <is>
          <t>KK200-1</t>
        </is>
      </c>
      <c r="J1639" t="inlineStr">
        <is>
          <t>FAILURE</t>
        </is>
      </c>
      <c r="K1639" t="inlineStr">
        <is>
          <t>Unplanned</t>
        </is>
      </c>
      <c r="L1639" t="inlineStr">
        <is>
          <t>DRYER</t>
        </is>
      </c>
      <c r="M1639" t="inlineStr">
        <is>
          <t>烘干/固化工位</t>
        </is>
      </c>
      <c r="N1639" t="inlineStr">
        <is>
          <t>AUTOMATION FAILURE</t>
        </is>
      </c>
      <c r="O1639" s="59" t="n">
        <v>45999.79097222222</v>
      </c>
      <c r="P1639" s="59" t="n">
        <v>45999.79986111111</v>
      </c>
      <c r="Q1639" s="60" t="n">
        <v>12.8</v>
      </c>
      <c r="R1639" s="60" t="n">
        <v>1.029</v>
      </c>
      <c r="S1639" t="inlineStr">
        <is>
          <t>团队模拟数据（基于公开单线数据派生）</t>
        </is>
      </c>
      <c r="T1639" t="inlineStr">
        <is>
          <t>SIM-v2.2-20260807-20260804</t>
        </is>
      </c>
      <c r="U1639" t="inlineStr">
        <is>
          <t>https://zenodo.org/records/17855209</t>
        </is>
      </c>
      <c r="V1639" t="inlineStr">
        <is>
          <t>LINE-S03-PRE-20251208</t>
        </is>
      </c>
      <c r="W1639" t="inlineStr">
        <is>
          <t>已关联</t>
        </is>
      </c>
      <c r="X1639" t="inlineStr">
        <is>
          <t>按班次口径判断</t>
        </is>
      </c>
      <c r="Z1639" t="inlineStr">
        <is>
          <t>否</t>
        </is>
      </c>
    </row>
    <row r="1640">
      <c r="A1640" t="inlineStr">
        <is>
          <t>SIM-STOP-01639</t>
        </is>
      </c>
      <c r="B1640" t="inlineStr">
        <is>
          <t>STOP-PRE-00547</t>
        </is>
      </c>
      <c r="C1640" t="inlineStr">
        <is>
          <t>LINE-S01-PRE-20251208</t>
        </is>
      </c>
      <c r="D1640" t="inlineStr">
        <is>
          <t>SHIFT-PRE-20251208</t>
        </is>
      </c>
      <c r="E1640" t="inlineStr">
        <is>
          <t>LINE-S01</t>
        </is>
      </c>
      <c r="F1640" t="inlineStr">
        <is>
          <t>改善前</t>
        </is>
      </c>
      <c r="G1640" s="57" t="n">
        <v>45999</v>
      </c>
      <c r="H1640" t="inlineStr">
        <is>
          <t>智能终端系列</t>
        </is>
      </c>
      <c r="I1640" t="inlineStr">
        <is>
          <t>KK200-1</t>
        </is>
      </c>
      <c r="J1640" t="inlineStr">
        <is>
          <t>FAILURE</t>
        </is>
      </c>
      <c r="K1640" t="inlineStr">
        <is>
          <t>Unplanned</t>
        </is>
      </c>
      <c r="L1640" t="inlineStr">
        <is>
          <t>EXTRUDER PRESS</t>
        </is>
      </c>
      <c r="M1640" t="inlineStr">
        <is>
          <t>主加工工位</t>
        </is>
      </c>
      <c r="N1640" t="inlineStr">
        <is>
          <t>AUTOMATION FAILURE</t>
        </is>
      </c>
      <c r="O1640" s="59" t="n">
        <v>45999.79652777778</v>
      </c>
      <c r="P1640" s="59" t="n">
        <v>45999.80479166667</v>
      </c>
      <c r="Q1640" s="60" t="n">
        <v>11.9</v>
      </c>
      <c r="R1640" s="60" t="n">
        <v>0.8526</v>
      </c>
      <c r="S1640" t="inlineStr">
        <is>
          <t>团队模拟数据（基于公开单线数据派生）</t>
        </is>
      </c>
      <c r="T1640" t="inlineStr">
        <is>
          <t>SIM-v2.2-20260807-20260804</t>
        </is>
      </c>
      <c r="U1640" t="inlineStr">
        <is>
          <t>https://zenodo.org/records/17855209</t>
        </is>
      </c>
      <c r="V1640" t="inlineStr">
        <is>
          <t>LINE-S01-PRE-20251208</t>
        </is>
      </c>
      <c r="W1640" t="inlineStr">
        <is>
          <t>已关联</t>
        </is>
      </c>
      <c r="X1640" t="inlineStr">
        <is>
          <t>按班次口径判断</t>
        </is>
      </c>
      <c r="Z1640" t="inlineStr">
        <is>
          <t>否</t>
        </is>
      </c>
    </row>
    <row r="1641">
      <c r="A1641" t="inlineStr">
        <is>
          <t>SIM-STOP-01640</t>
        </is>
      </c>
      <c r="B1641" t="inlineStr">
        <is>
          <t>STOP-PRE-00547</t>
        </is>
      </c>
      <c r="C1641" t="inlineStr">
        <is>
          <t>LINE-S02-PRE-20251208</t>
        </is>
      </c>
      <c r="D1641" t="inlineStr">
        <is>
          <t>SHIFT-PRE-20251208</t>
        </is>
      </c>
      <c r="E1641" t="inlineStr">
        <is>
          <t>LINE-S02</t>
        </is>
      </c>
      <c r="F1641" t="inlineStr">
        <is>
          <t>改善前</t>
        </is>
      </c>
      <c r="G1641" s="57" t="n">
        <v>45999</v>
      </c>
      <c r="H1641" t="inlineStr">
        <is>
          <t>视觉设备系列</t>
        </is>
      </c>
      <c r="I1641" t="inlineStr">
        <is>
          <t>KK200-1</t>
        </is>
      </c>
      <c r="J1641" t="inlineStr">
        <is>
          <t>FAILURE</t>
        </is>
      </c>
      <c r="K1641" t="inlineStr">
        <is>
          <t>Unplanned</t>
        </is>
      </c>
      <c r="L1641" t="inlineStr">
        <is>
          <t>EXTRUDER PRESS</t>
        </is>
      </c>
      <c r="M1641" t="inlineStr">
        <is>
          <t>主加工工位</t>
        </is>
      </c>
      <c r="N1641" t="inlineStr">
        <is>
          <t>AUTOMATION FAILURE</t>
        </is>
      </c>
      <c r="O1641" s="59" t="n">
        <v>45999.81041666667</v>
      </c>
      <c r="P1641" s="59" t="n">
        <v>45999.82729166667</v>
      </c>
      <c r="Q1641" s="60" t="n">
        <v>24.3</v>
      </c>
      <c r="R1641" s="60" t="n">
        <v>1.7344</v>
      </c>
      <c r="S1641" t="inlineStr">
        <is>
          <t>团队模拟数据（基于公开单线数据派生）</t>
        </is>
      </c>
      <c r="T1641" t="inlineStr">
        <is>
          <t>SIM-v2.2-20260807-20260804</t>
        </is>
      </c>
      <c r="U1641" t="inlineStr">
        <is>
          <t>https://zenodo.org/records/17855209</t>
        </is>
      </c>
      <c r="V1641" t="inlineStr">
        <is>
          <t>LINE-S02-PRE-20251208</t>
        </is>
      </c>
      <c r="W1641" t="inlineStr">
        <is>
          <t>已关联</t>
        </is>
      </c>
      <c r="X1641" t="inlineStr">
        <is>
          <t>按班次口径判断</t>
        </is>
      </c>
      <c r="Z1641" t="inlineStr">
        <is>
          <t>否</t>
        </is>
      </c>
    </row>
    <row r="1642">
      <c r="A1642" t="inlineStr">
        <is>
          <t>SIM-STOP-01641</t>
        </is>
      </c>
      <c r="B1642" t="inlineStr">
        <is>
          <t>STOP-PRE-00547</t>
        </is>
      </c>
      <c r="C1642" t="inlineStr">
        <is>
          <t>LINE-S03-PRE-20251208</t>
        </is>
      </c>
      <c r="D1642" t="inlineStr">
        <is>
          <t>SHIFT-PRE-20251208</t>
        </is>
      </c>
      <c r="E1642" t="inlineStr">
        <is>
          <t>LINE-S03</t>
        </is>
      </c>
      <c r="F1642" t="inlineStr">
        <is>
          <t>改善前</t>
        </is>
      </c>
      <c r="G1642" s="57" t="n">
        <v>45999</v>
      </c>
      <c r="H1642" t="inlineStr">
        <is>
          <t>音频模组系列</t>
        </is>
      </c>
      <c r="I1642" t="inlineStr">
        <is>
          <t>KK200-1</t>
        </is>
      </c>
      <c r="J1642" t="inlineStr">
        <is>
          <t>FAILURE</t>
        </is>
      </c>
      <c r="K1642" t="inlineStr">
        <is>
          <t>Unplanned</t>
        </is>
      </c>
      <c r="L1642" t="inlineStr">
        <is>
          <t>EXTRUDER PRESS</t>
        </is>
      </c>
      <c r="M1642" t="inlineStr">
        <is>
          <t>主加工工位</t>
        </is>
      </c>
      <c r="N1642" t="inlineStr">
        <is>
          <t>AUTOMATION FAILURE</t>
        </is>
      </c>
      <c r="O1642" s="59" t="n">
        <v>45999.82430555556</v>
      </c>
      <c r="P1642" s="59" t="n">
        <v>45999.83368055556</v>
      </c>
      <c r="Q1642" s="60" t="n">
        <v>13.5</v>
      </c>
      <c r="R1642" s="60" t="n">
        <v>0.9637</v>
      </c>
      <c r="S1642" t="inlineStr">
        <is>
          <t>团队模拟数据（基于公开单线数据派生）</t>
        </is>
      </c>
      <c r="T1642" t="inlineStr">
        <is>
          <t>SIM-v2.2-20260807-20260804</t>
        </is>
      </c>
      <c r="U1642" t="inlineStr">
        <is>
          <t>https://zenodo.org/records/17855209</t>
        </is>
      </c>
      <c r="V1642" t="inlineStr">
        <is>
          <t>LINE-S03-PRE-20251208</t>
        </is>
      </c>
      <c r="W1642" t="inlineStr">
        <is>
          <t>已关联</t>
        </is>
      </c>
      <c r="X1642" t="inlineStr">
        <is>
          <t>按班次口径判断</t>
        </is>
      </c>
      <c r="Z1642" t="inlineStr">
        <is>
          <t>否</t>
        </is>
      </c>
    </row>
    <row r="1643">
      <c r="A1643" t="inlineStr">
        <is>
          <t>SIM-STOP-01642</t>
        </is>
      </c>
      <c r="B1643" t="inlineStr">
        <is>
          <t>STOP-PRE-00548</t>
        </is>
      </c>
      <c r="C1643" t="inlineStr">
        <is>
          <t>LINE-S01-PRE-20251208</t>
        </is>
      </c>
      <c r="D1643" t="inlineStr">
        <is>
          <t>SHIFT-PRE-20251208</t>
        </is>
      </c>
      <c r="E1643" t="inlineStr">
        <is>
          <t>LINE-S01</t>
        </is>
      </c>
      <c r="F1643" t="inlineStr">
        <is>
          <t>改善前</t>
        </is>
      </c>
      <c r="G1643" s="57" t="n">
        <v>45999</v>
      </c>
      <c r="H1643" t="inlineStr">
        <is>
          <t>智能终端系列</t>
        </is>
      </c>
      <c r="I1643" t="inlineStr">
        <is>
          <t>KK200-1</t>
        </is>
      </c>
      <c r="J1643" t="inlineStr">
        <is>
          <t>OPERATIONAL</t>
        </is>
      </c>
      <c r="K1643" t="inlineStr">
        <is>
          <t>Planned - Included in OEE</t>
        </is>
      </c>
      <c r="L1643" t="inlineStr">
        <is>
          <t>EXTRUDER PRESS</t>
        </is>
      </c>
      <c r="M1643" t="inlineStr">
        <is>
          <t>主加工工位</t>
        </is>
      </c>
      <c r="N1643" t="inlineStr">
        <is>
          <t>CLEANING</t>
        </is>
      </c>
      <c r="O1643" s="59" t="n">
        <v>45999.84166666667</v>
      </c>
      <c r="P1643" s="59" t="n">
        <v>45999.85375</v>
      </c>
      <c r="Q1643" s="60" t="n">
        <v>17.4</v>
      </c>
      <c r="R1643" s="60" t="n">
        <v>0.9657</v>
      </c>
      <c r="S1643" t="inlineStr">
        <is>
          <t>团队模拟数据（基于公开单线数据派生）</t>
        </is>
      </c>
      <c r="T1643" t="inlineStr">
        <is>
          <t>SIM-v2.2-20260807-20260804</t>
        </is>
      </c>
      <c r="U1643" t="inlineStr">
        <is>
          <t>https://zenodo.org/records/17855209</t>
        </is>
      </c>
      <c r="V1643" t="inlineStr">
        <is>
          <t>LINE-S01-PRE-20251208</t>
        </is>
      </c>
      <c r="W1643" t="inlineStr">
        <is>
          <t>已关联</t>
        </is>
      </c>
      <c r="X1643" t="inlineStr">
        <is>
          <t>按班次口径判断</t>
        </is>
      </c>
      <c r="Z1643" t="inlineStr">
        <is>
          <t>否</t>
        </is>
      </c>
    </row>
    <row r="1644">
      <c r="A1644" t="inlineStr">
        <is>
          <t>SIM-STOP-01643</t>
        </is>
      </c>
      <c r="B1644" t="inlineStr">
        <is>
          <t>STOP-PRE-00548</t>
        </is>
      </c>
      <c r="C1644" t="inlineStr">
        <is>
          <t>LINE-S02-PRE-20251208</t>
        </is>
      </c>
      <c r="D1644" t="inlineStr">
        <is>
          <t>SHIFT-PRE-20251208</t>
        </is>
      </c>
      <c r="E1644" t="inlineStr">
        <is>
          <t>LINE-S02</t>
        </is>
      </c>
      <c r="F1644" t="inlineStr">
        <is>
          <t>改善前</t>
        </is>
      </c>
      <c r="G1644" s="57" t="n">
        <v>45999</v>
      </c>
      <c r="H1644" t="inlineStr">
        <is>
          <t>视觉设备系列</t>
        </is>
      </c>
      <c r="I1644" t="inlineStr">
        <is>
          <t>KK200-1</t>
        </is>
      </c>
      <c r="J1644" t="inlineStr">
        <is>
          <t>OPERATIONAL</t>
        </is>
      </c>
      <c r="K1644" t="inlineStr">
        <is>
          <t>Planned - Included in OEE</t>
        </is>
      </c>
      <c r="L1644" t="inlineStr">
        <is>
          <t>EXTRUDER PRESS</t>
        </is>
      </c>
      <c r="M1644" t="inlineStr">
        <is>
          <t>主加工工位</t>
        </is>
      </c>
      <c r="N1644" t="inlineStr">
        <is>
          <t>CLEANING</t>
        </is>
      </c>
      <c r="O1644" s="59" t="n">
        <v>45999.85555555556</v>
      </c>
      <c r="P1644" s="59" t="n">
        <v>45999.86777777778</v>
      </c>
      <c r="Q1644" s="60" t="n">
        <v>17.6</v>
      </c>
      <c r="R1644" s="60" t="n">
        <v>0.9802999999999999</v>
      </c>
      <c r="S1644" t="inlineStr">
        <is>
          <t>团队模拟数据（基于公开单线数据派生）</t>
        </is>
      </c>
      <c r="T1644" t="inlineStr">
        <is>
          <t>SIM-v2.2-20260807-20260804</t>
        </is>
      </c>
      <c r="U1644" t="inlineStr">
        <is>
          <t>https://zenodo.org/records/17855209</t>
        </is>
      </c>
      <c r="V1644" t="inlineStr">
        <is>
          <t>LINE-S02-PRE-20251208</t>
        </is>
      </c>
      <c r="W1644" t="inlineStr">
        <is>
          <t>已关联</t>
        </is>
      </c>
      <c r="X1644" t="inlineStr">
        <is>
          <t>按班次口径判断</t>
        </is>
      </c>
      <c r="Z1644" t="inlineStr">
        <is>
          <t>否</t>
        </is>
      </c>
    </row>
    <row r="1645">
      <c r="A1645" t="inlineStr">
        <is>
          <t>SIM-STOP-01644</t>
        </is>
      </c>
      <c r="B1645" t="inlineStr">
        <is>
          <t>STOP-PRE-00548</t>
        </is>
      </c>
      <c r="C1645" t="inlineStr">
        <is>
          <t>LINE-S03-PRE-20251208</t>
        </is>
      </c>
      <c r="D1645" t="inlineStr">
        <is>
          <t>SHIFT-PRE-20251208</t>
        </is>
      </c>
      <c r="E1645" t="inlineStr">
        <is>
          <t>LINE-S03</t>
        </is>
      </c>
      <c r="F1645" t="inlineStr">
        <is>
          <t>改善前</t>
        </is>
      </c>
      <c r="G1645" s="57" t="n">
        <v>45999</v>
      </c>
      <c r="H1645" t="inlineStr">
        <is>
          <t>音频模组系列</t>
        </is>
      </c>
      <c r="I1645" t="inlineStr">
        <is>
          <t>KK200-1</t>
        </is>
      </c>
      <c r="J1645" t="inlineStr">
        <is>
          <t>OPERATIONAL</t>
        </is>
      </c>
      <c r="K1645" t="inlineStr">
        <is>
          <t>Planned - Included in OEE</t>
        </is>
      </c>
      <c r="L1645" t="inlineStr">
        <is>
          <t>EXTRUDER PRESS</t>
        </is>
      </c>
      <c r="M1645" t="inlineStr">
        <is>
          <t>主加工工位</t>
        </is>
      </c>
      <c r="N1645" t="inlineStr">
        <is>
          <t>CLEANING</t>
        </is>
      </c>
      <c r="O1645" s="59" t="n">
        <v>45999.86944444444</v>
      </c>
      <c r="P1645" s="59" t="n">
        <v>45999.88222222222</v>
      </c>
      <c r="Q1645" s="60" t="n">
        <v>18.4</v>
      </c>
      <c r="R1645" s="60" t="n">
        <v>1.0222</v>
      </c>
      <c r="S1645" t="inlineStr">
        <is>
          <t>团队模拟数据（基于公开单线数据派生）</t>
        </is>
      </c>
      <c r="T1645" t="inlineStr">
        <is>
          <t>SIM-v2.2-20260807-20260804</t>
        </is>
      </c>
      <c r="U1645" t="inlineStr">
        <is>
          <t>https://zenodo.org/records/17855209</t>
        </is>
      </c>
      <c r="V1645" t="inlineStr">
        <is>
          <t>LINE-S03-PRE-20251208</t>
        </is>
      </c>
      <c r="W1645" t="inlineStr">
        <is>
          <t>已关联</t>
        </is>
      </c>
      <c r="X1645" t="inlineStr">
        <is>
          <t>按班次口径判断</t>
        </is>
      </c>
      <c r="Z1645" t="inlineStr">
        <is>
          <t>否</t>
        </is>
      </c>
    </row>
    <row r="1646">
      <c r="A1646" t="inlineStr">
        <is>
          <t>SIM-STOP-01645</t>
        </is>
      </c>
      <c r="B1646" t="inlineStr">
        <is>
          <t>STOP-PRE-00549</t>
        </is>
      </c>
      <c r="C1646" t="inlineStr">
        <is>
          <t>LINE-S01-PRE-20251209</t>
        </is>
      </c>
      <c r="D1646" t="inlineStr">
        <is>
          <t>SHIFT-PRE-20251209</t>
        </is>
      </c>
      <c r="E1646" t="inlineStr">
        <is>
          <t>LINE-S01</t>
        </is>
      </c>
      <c r="F1646" t="inlineStr">
        <is>
          <t>改善前</t>
        </is>
      </c>
      <c r="G1646" s="57" t="n">
        <v>46000</v>
      </c>
      <c r="H1646" t="inlineStr">
        <is>
          <t>智能终端系列</t>
        </is>
      </c>
      <c r="I1646" t="inlineStr">
        <is>
          <t>KK200-1</t>
        </is>
      </c>
      <c r="J1646" t="inlineStr">
        <is>
          <t>OPERATIONAL</t>
        </is>
      </c>
      <c r="K1646" t="inlineStr">
        <is>
          <t>Planned - Included in OEE</t>
        </is>
      </c>
      <c r="L1646" t="inlineStr">
        <is>
          <t>EXTRUDER PRESS</t>
        </is>
      </c>
      <c r="M1646" t="inlineStr">
        <is>
          <t>主加工工位</t>
        </is>
      </c>
      <c r="N1646" t="inlineStr">
        <is>
          <t>CLEANING</t>
        </is>
      </c>
      <c r="O1646" s="59" t="n">
        <v>46000.51041666666</v>
      </c>
      <c r="P1646" s="59" t="n">
        <v>46000.515</v>
      </c>
      <c r="Q1646" s="60" t="n">
        <v>6.6</v>
      </c>
      <c r="R1646" s="60" t="n">
        <v>1.0031</v>
      </c>
      <c r="S1646" t="inlineStr">
        <is>
          <t>团队模拟数据（基于公开单线数据派生）</t>
        </is>
      </c>
      <c r="T1646" t="inlineStr">
        <is>
          <t>SIM-v2.2-20260807-20260804</t>
        </is>
      </c>
      <c r="U1646" t="inlineStr">
        <is>
          <t>https://zenodo.org/records/17855209</t>
        </is>
      </c>
      <c r="V1646" t="inlineStr">
        <is>
          <t>LINE-S01-PRE-20251209</t>
        </is>
      </c>
      <c r="W1646" t="inlineStr">
        <is>
          <t>已关联</t>
        </is>
      </c>
      <c r="X1646" t="inlineStr">
        <is>
          <t>按班次口径判断</t>
        </is>
      </c>
      <c r="Z1646" t="inlineStr">
        <is>
          <t>否</t>
        </is>
      </c>
    </row>
    <row r="1647">
      <c r="A1647" t="inlineStr">
        <is>
          <t>SIM-STOP-01646</t>
        </is>
      </c>
      <c r="B1647" t="inlineStr">
        <is>
          <t>STOP-PRE-00549</t>
        </is>
      </c>
      <c r="C1647" t="inlineStr">
        <is>
          <t>LINE-S02-PRE-20251209</t>
        </is>
      </c>
      <c r="D1647" t="inlineStr">
        <is>
          <t>SHIFT-PRE-20251209</t>
        </is>
      </c>
      <c r="E1647" t="inlineStr">
        <is>
          <t>LINE-S02</t>
        </is>
      </c>
      <c r="F1647" t="inlineStr">
        <is>
          <t>改善前</t>
        </is>
      </c>
      <c r="G1647" s="57" t="n">
        <v>46000</v>
      </c>
      <c r="H1647" t="inlineStr">
        <is>
          <t>视觉设备系列</t>
        </is>
      </c>
      <c r="I1647" t="inlineStr">
        <is>
          <t>KK200-1</t>
        </is>
      </c>
      <c r="J1647" t="inlineStr">
        <is>
          <t>OPERATIONAL</t>
        </is>
      </c>
      <c r="K1647" t="inlineStr">
        <is>
          <t>Planned - Included in OEE</t>
        </is>
      </c>
      <c r="L1647" t="inlineStr">
        <is>
          <t>EXTRUDER PRESS</t>
        </is>
      </c>
      <c r="M1647" t="inlineStr">
        <is>
          <t>主加工工位</t>
        </is>
      </c>
      <c r="N1647" t="inlineStr">
        <is>
          <t>CLEANING</t>
        </is>
      </c>
      <c r="O1647" s="59" t="n">
        <v>46000.52430555555</v>
      </c>
      <c r="P1647" s="59" t="n">
        <v>46000.52895833334</v>
      </c>
      <c r="Q1647" s="60" t="n">
        <v>6.7</v>
      </c>
      <c r="R1647" s="60" t="n">
        <v>1.02</v>
      </c>
      <c r="S1647" t="inlineStr">
        <is>
          <t>团队模拟数据（基于公开单线数据派生）</t>
        </is>
      </c>
      <c r="T1647" t="inlineStr">
        <is>
          <t>SIM-v2.2-20260807-20260804</t>
        </is>
      </c>
      <c r="U1647" t="inlineStr">
        <is>
          <t>https://zenodo.org/records/17855209</t>
        </is>
      </c>
      <c r="V1647" t="inlineStr">
        <is>
          <t>LINE-S02-PRE-20251209</t>
        </is>
      </c>
      <c r="W1647" t="inlineStr">
        <is>
          <t>已关联</t>
        </is>
      </c>
      <c r="X1647" t="inlineStr">
        <is>
          <t>按班次口径判断</t>
        </is>
      </c>
      <c r="Z1647" t="inlineStr">
        <is>
          <t>否</t>
        </is>
      </c>
    </row>
    <row r="1648">
      <c r="A1648" t="inlineStr">
        <is>
          <t>SIM-STOP-01647</t>
        </is>
      </c>
      <c r="B1648" t="inlineStr">
        <is>
          <t>STOP-PRE-00549</t>
        </is>
      </c>
      <c r="C1648" t="inlineStr">
        <is>
          <t>LINE-S03-PRE-20251209</t>
        </is>
      </c>
      <c r="D1648" t="inlineStr">
        <is>
          <t>SHIFT-PRE-20251209</t>
        </is>
      </c>
      <c r="E1648" t="inlineStr">
        <is>
          <t>LINE-S03</t>
        </is>
      </c>
      <c r="F1648" t="inlineStr">
        <is>
          <t>改善前</t>
        </is>
      </c>
      <c r="G1648" s="57" t="n">
        <v>46000</v>
      </c>
      <c r="H1648" t="inlineStr">
        <is>
          <t>音频模组系列</t>
        </is>
      </c>
      <c r="I1648" t="inlineStr">
        <is>
          <t>KK200-1</t>
        </is>
      </c>
      <c r="J1648" t="inlineStr">
        <is>
          <t>OPERATIONAL</t>
        </is>
      </c>
      <c r="K1648" t="inlineStr">
        <is>
          <t>Planned - Included in OEE</t>
        </is>
      </c>
      <c r="L1648" t="inlineStr">
        <is>
          <t>EXTRUDER PRESS</t>
        </is>
      </c>
      <c r="M1648" t="inlineStr">
        <is>
          <t>主加工工位</t>
        </is>
      </c>
      <c r="N1648" t="inlineStr">
        <is>
          <t>CLEANING</t>
        </is>
      </c>
      <c r="O1648" s="59" t="n">
        <v>46000.53819444445</v>
      </c>
      <c r="P1648" s="59" t="n">
        <v>46000.54256944444</v>
      </c>
      <c r="Q1648" s="60" t="n">
        <v>6.3</v>
      </c>
      <c r="R1648" s="60" t="n">
        <v>0.9556</v>
      </c>
      <c r="S1648" t="inlineStr">
        <is>
          <t>团队模拟数据（基于公开单线数据派生）</t>
        </is>
      </c>
      <c r="T1648" t="inlineStr">
        <is>
          <t>SIM-v2.2-20260807-20260804</t>
        </is>
      </c>
      <c r="U1648" t="inlineStr">
        <is>
          <t>https://zenodo.org/records/17855209</t>
        </is>
      </c>
      <c r="V1648" t="inlineStr">
        <is>
          <t>LINE-S03-PRE-20251209</t>
        </is>
      </c>
      <c r="W1648" t="inlineStr">
        <is>
          <t>已关联</t>
        </is>
      </c>
      <c r="X1648" t="inlineStr">
        <is>
          <t>按班次口径判断</t>
        </is>
      </c>
      <c r="Z1648" t="inlineStr">
        <is>
          <t>否</t>
        </is>
      </c>
    </row>
    <row r="1649">
      <c r="A1649" t="inlineStr">
        <is>
          <t>SIM-STOP-01648</t>
        </is>
      </c>
      <c r="B1649" t="inlineStr">
        <is>
          <t>STOP-PRE-00550</t>
        </is>
      </c>
      <c r="C1649" t="inlineStr">
        <is>
          <t>LINE-S01-PRE-20251209</t>
        </is>
      </c>
      <c r="D1649" t="inlineStr">
        <is>
          <t>SHIFT-PRE-20251209</t>
        </is>
      </c>
      <c r="E1649" t="inlineStr">
        <is>
          <t>LINE-S01</t>
        </is>
      </c>
      <c r="F1649" t="inlineStr">
        <is>
          <t>改善前</t>
        </is>
      </c>
      <c r="G1649" s="57" t="n">
        <v>46000</v>
      </c>
      <c r="H1649" t="inlineStr">
        <is>
          <t>智能终端系列</t>
        </is>
      </c>
      <c r="I1649" t="inlineStr">
        <is>
          <t>7KK25</t>
        </is>
      </c>
      <c r="J1649" t="inlineStr">
        <is>
          <t>SETUPS-CHANGEOVERS</t>
        </is>
      </c>
      <c r="K1649" t="inlineStr">
        <is>
          <t>Planned - Included in OEE</t>
        </is>
      </c>
      <c r="L1649" t="inlineStr">
        <is>
          <t>EXTRUDER PRESS</t>
        </is>
      </c>
      <c r="M1649" t="inlineStr">
        <is>
          <t>主加工工位</t>
        </is>
      </c>
      <c r="N1649" t="inlineStr">
        <is>
          <t>MATERIAL CHANGEOVER</t>
        </is>
      </c>
      <c r="O1649" s="59" t="n">
        <v>46000.57222222222</v>
      </c>
      <c r="P1649" s="59" t="n">
        <v>46000.58006944445</v>
      </c>
      <c r="Q1649" s="60" t="n">
        <v>11.3</v>
      </c>
      <c r="R1649" s="60" t="n">
        <v>0.9391</v>
      </c>
      <c r="S1649" t="inlineStr">
        <is>
          <t>团队模拟数据（基于公开单线数据派生）</t>
        </is>
      </c>
      <c r="T1649" t="inlineStr">
        <is>
          <t>SIM-v2.2-20260807-20260804</t>
        </is>
      </c>
      <c r="U1649" t="inlineStr">
        <is>
          <t>https://zenodo.org/records/17855209</t>
        </is>
      </c>
      <c r="V1649" t="inlineStr">
        <is>
          <t>LINE-S01-PRE-20251209</t>
        </is>
      </c>
      <c r="W1649" t="inlineStr">
        <is>
          <t>已关联</t>
        </is>
      </c>
      <c r="X1649" t="inlineStr">
        <is>
          <t>按班次口径判断</t>
        </is>
      </c>
      <c r="Z1649" t="inlineStr">
        <is>
          <t>是</t>
        </is>
      </c>
      <c r="AA1649">
        <f>IFERROR(VLOOKUP(N1649,'18_换产标准_模拟'!$B$2:$F$4,3,FALSE),"")</f>
        <v/>
      </c>
      <c r="AB1649">
        <f>IFERROR(MAX(Q1649-AA1649,0),"")</f>
        <v/>
      </c>
      <c r="AC1649">
        <f>IFERROR(IF(AB1649=0,"达标",IF(AB1649&lt;=VLOOKUP(N1649,'18_换产标准_模拟'!$B$2:$F$4,4,FALSE)-VLOOKUP(N1649,'18_换产标准_模拟'!$B$2:$F$4,3,FALSE),"轻微超时",IF(AB1649&lt;=VLOOKUP(N1649,'18_换产标准_模拟'!$B$2:$F$4,5,FALSE)-VLOOKUP(N1649,'18_换产标准_模拟'!$B$2:$F$4,3,FALSE),"超时","严重超时"))),"")</f>
        <v/>
      </c>
      <c r="AD1649">
        <f>IFERROR(INDEX('18_换产标准_模拟'!$A$2:$A$4,MATCH(N1649,'18_换产标准_模拟'!$B$2:$B$4,0)),"")</f>
        <v/>
      </c>
      <c r="AE1649" t="inlineStr">
        <is>
          <t>团队模拟数据</t>
        </is>
      </c>
    </row>
    <row r="1650">
      <c r="A1650" t="inlineStr">
        <is>
          <t>SIM-STOP-01649</t>
        </is>
      </c>
      <c r="B1650" t="inlineStr">
        <is>
          <t>STOP-PRE-00550</t>
        </is>
      </c>
      <c r="C1650" t="inlineStr">
        <is>
          <t>LINE-S02-PRE-20251209</t>
        </is>
      </c>
      <c r="D1650" t="inlineStr">
        <is>
          <t>SHIFT-PRE-20251209</t>
        </is>
      </c>
      <c r="E1650" t="inlineStr">
        <is>
          <t>LINE-S02</t>
        </is>
      </c>
      <c r="F1650" t="inlineStr">
        <is>
          <t>改善前</t>
        </is>
      </c>
      <c r="G1650" s="57" t="n">
        <v>46000</v>
      </c>
      <c r="H1650" t="inlineStr">
        <is>
          <t>视觉设备系列</t>
        </is>
      </c>
      <c r="I1650" t="inlineStr">
        <is>
          <t>7KK25</t>
        </is>
      </c>
      <c r="J1650" t="inlineStr">
        <is>
          <t>SETUPS-CHANGEOVERS</t>
        </is>
      </c>
      <c r="K1650" t="inlineStr">
        <is>
          <t>Planned - Included in OEE</t>
        </is>
      </c>
      <c r="L1650" t="inlineStr">
        <is>
          <t>EXTRUDER PRESS</t>
        </is>
      </c>
      <c r="M1650" t="inlineStr">
        <is>
          <t>主加工工位</t>
        </is>
      </c>
      <c r="N1650" t="inlineStr">
        <is>
          <t>MATERIAL CHANGEOVER</t>
        </is>
      </c>
      <c r="O1650" s="59" t="n">
        <v>46000.58611111111</v>
      </c>
      <c r="P1650" s="59" t="n">
        <v>46000.59493055556</v>
      </c>
      <c r="Q1650" s="60" t="n">
        <v>12.7</v>
      </c>
      <c r="R1650" s="60" t="n">
        <v>1.0597</v>
      </c>
      <c r="S1650" t="inlineStr">
        <is>
          <t>团队模拟数据（基于公开单线数据派生）</t>
        </is>
      </c>
      <c r="T1650" t="inlineStr">
        <is>
          <t>SIM-v2.2-20260807-20260804</t>
        </is>
      </c>
      <c r="U1650" t="inlineStr">
        <is>
          <t>https://zenodo.org/records/17855209</t>
        </is>
      </c>
      <c r="V1650" t="inlineStr">
        <is>
          <t>LINE-S02-PRE-20251209</t>
        </is>
      </c>
      <c r="W1650" t="inlineStr">
        <is>
          <t>已关联</t>
        </is>
      </c>
      <c r="X1650" t="inlineStr">
        <is>
          <t>按班次口径判断</t>
        </is>
      </c>
      <c r="Z1650" t="inlineStr">
        <is>
          <t>是</t>
        </is>
      </c>
      <c r="AA1650">
        <f>IFERROR(VLOOKUP(N1650,'18_换产标准_模拟'!$B$2:$F$4,3,FALSE),"")</f>
        <v/>
      </c>
      <c r="AB1650">
        <f>IFERROR(MAX(Q1650-AA1650,0),"")</f>
        <v/>
      </c>
      <c r="AC1650">
        <f>IFERROR(IF(AB1650=0,"达标",IF(AB1650&lt;=VLOOKUP(N1650,'18_换产标准_模拟'!$B$2:$F$4,4,FALSE)-VLOOKUP(N1650,'18_换产标准_模拟'!$B$2:$F$4,3,FALSE),"轻微超时",IF(AB1650&lt;=VLOOKUP(N1650,'18_换产标准_模拟'!$B$2:$F$4,5,FALSE)-VLOOKUP(N1650,'18_换产标准_模拟'!$B$2:$F$4,3,FALSE),"超时","严重超时"))),"")</f>
        <v/>
      </c>
      <c r="AD1650">
        <f>IFERROR(INDEX('18_换产标准_模拟'!$A$2:$A$4,MATCH(N1650,'18_换产标准_模拟'!$B$2:$B$4,0)),"")</f>
        <v/>
      </c>
      <c r="AE1650" t="inlineStr">
        <is>
          <t>团队模拟数据</t>
        </is>
      </c>
    </row>
    <row r="1651">
      <c r="A1651" t="inlineStr">
        <is>
          <t>SIM-STOP-01650</t>
        </is>
      </c>
      <c r="B1651" t="inlineStr">
        <is>
          <t>STOP-PRE-00550</t>
        </is>
      </c>
      <c r="C1651" t="inlineStr">
        <is>
          <t>LINE-S03-PRE-20251209</t>
        </is>
      </c>
      <c r="D1651" t="inlineStr">
        <is>
          <t>SHIFT-PRE-20251209</t>
        </is>
      </c>
      <c r="E1651" t="inlineStr">
        <is>
          <t>LINE-S03</t>
        </is>
      </c>
      <c r="F1651" t="inlineStr">
        <is>
          <t>改善前</t>
        </is>
      </c>
      <c r="G1651" s="57" t="n">
        <v>46000</v>
      </c>
      <c r="H1651" t="inlineStr">
        <is>
          <t>音频模组系列</t>
        </is>
      </c>
      <c r="I1651" t="inlineStr">
        <is>
          <t>7KK25</t>
        </is>
      </c>
      <c r="J1651" t="inlineStr">
        <is>
          <t>SETUPS-CHANGEOVERS</t>
        </is>
      </c>
      <c r="K1651" t="inlineStr">
        <is>
          <t>Planned - Included in OEE</t>
        </is>
      </c>
      <c r="L1651" t="inlineStr">
        <is>
          <t>EXTRUDER PRESS</t>
        </is>
      </c>
      <c r="M1651" t="inlineStr">
        <is>
          <t>主加工工位</t>
        </is>
      </c>
      <c r="N1651" t="inlineStr">
        <is>
          <t>MATERIAL CHANGEOVER</t>
        </is>
      </c>
      <c r="O1651" s="59" t="n">
        <v>46000.6</v>
      </c>
      <c r="P1651" s="59" t="n">
        <v>46000.60826388889</v>
      </c>
      <c r="Q1651" s="60" t="n">
        <v>11.9</v>
      </c>
      <c r="R1651" s="60" t="n">
        <v>0.9944</v>
      </c>
      <c r="S1651" t="inlineStr">
        <is>
          <t>团队模拟数据（基于公开单线数据派生）</t>
        </is>
      </c>
      <c r="T1651" t="inlineStr">
        <is>
          <t>SIM-v2.2-20260807-20260804</t>
        </is>
      </c>
      <c r="U1651" t="inlineStr">
        <is>
          <t>https://zenodo.org/records/17855209</t>
        </is>
      </c>
      <c r="V1651" t="inlineStr">
        <is>
          <t>LINE-S03-PRE-20251209</t>
        </is>
      </c>
      <c r="W1651" t="inlineStr">
        <is>
          <t>已关联</t>
        </is>
      </c>
      <c r="X1651" t="inlineStr">
        <is>
          <t>按班次口径判断</t>
        </is>
      </c>
      <c r="Z1651" t="inlineStr">
        <is>
          <t>是</t>
        </is>
      </c>
      <c r="AA1651">
        <f>IFERROR(VLOOKUP(N1651,'18_换产标准_模拟'!$B$2:$F$4,3,FALSE),"")</f>
        <v/>
      </c>
      <c r="AB1651">
        <f>IFERROR(MAX(Q1651-AA1651,0),"")</f>
        <v/>
      </c>
      <c r="AC1651">
        <f>IFERROR(IF(AB1651=0,"达标",IF(AB1651&lt;=VLOOKUP(N1651,'18_换产标准_模拟'!$B$2:$F$4,4,FALSE)-VLOOKUP(N1651,'18_换产标准_模拟'!$B$2:$F$4,3,FALSE),"轻微超时",IF(AB1651&lt;=VLOOKUP(N1651,'18_换产标准_模拟'!$B$2:$F$4,5,FALSE)-VLOOKUP(N1651,'18_换产标准_模拟'!$B$2:$F$4,3,FALSE),"超时","严重超时"))),"")</f>
        <v/>
      </c>
      <c r="AD1651">
        <f>IFERROR(INDEX('18_换产标准_模拟'!$A$2:$A$4,MATCH(N1651,'18_换产标准_模拟'!$B$2:$B$4,0)),"")</f>
        <v/>
      </c>
      <c r="AE1651" t="inlineStr">
        <is>
          <t>团队模拟数据</t>
        </is>
      </c>
    </row>
    <row r="1652">
      <c r="A1652" t="inlineStr">
        <is>
          <t>SIM-STOP-01651</t>
        </is>
      </c>
      <c r="B1652" t="inlineStr">
        <is>
          <t>STOP-PRE-00551</t>
        </is>
      </c>
      <c r="C1652" t="inlineStr">
        <is>
          <t>LINE-S01-PRE-20251209</t>
        </is>
      </c>
      <c r="D1652" t="inlineStr">
        <is>
          <t>SHIFT-PRE-20251209</t>
        </is>
      </c>
      <c r="E1652" t="inlineStr">
        <is>
          <t>LINE-S01</t>
        </is>
      </c>
      <c r="F1652" t="inlineStr">
        <is>
          <t>改善前</t>
        </is>
      </c>
      <c r="G1652" s="57" t="n">
        <v>46000</v>
      </c>
      <c r="H1652" t="inlineStr">
        <is>
          <t>智能终端系列</t>
        </is>
      </c>
      <c r="I1652" t="inlineStr">
        <is>
          <t>7KK25</t>
        </is>
      </c>
      <c r="J1652" t="inlineStr">
        <is>
          <t>FAILURE</t>
        </is>
      </c>
      <c r="K1652" t="inlineStr">
        <is>
          <t>Unplanned</t>
        </is>
      </c>
      <c r="L1652" t="inlineStr">
        <is>
          <t>DRYER</t>
        </is>
      </c>
      <c r="M1652" t="inlineStr">
        <is>
          <t>烘干/固化工位</t>
        </is>
      </c>
      <c r="N1652" t="inlineStr">
        <is>
          <t>AUTOMATION FAILURE</t>
        </is>
      </c>
      <c r="O1652" s="59" t="n">
        <v>46000.59166666667</v>
      </c>
      <c r="P1652" s="59" t="n">
        <v>46000.59368055555</v>
      </c>
      <c r="Q1652" s="60" t="n">
        <v>2.9</v>
      </c>
      <c r="R1652" s="60" t="n">
        <v>0.8967000000000001</v>
      </c>
      <c r="S1652" t="inlineStr">
        <is>
          <t>团队模拟数据（基于公开单线数据派生）</t>
        </is>
      </c>
      <c r="T1652" t="inlineStr">
        <is>
          <t>SIM-v2.2-20260807-20260804</t>
        </is>
      </c>
      <c r="U1652" t="inlineStr">
        <is>
          <t>https://zenodo.org/records/17855209</t>
        </is>
      </c>
      <c r="V1652" t="inlineStr">
        <is>
          <t>LINE-S01-PRE-20251209</t>
        </is>
      </c>
      <c r="W1652" t="inlineStr">
        <is>
          <t>已关联</t>
        </is>
      </c>
      <c r="X1652" t="inlineStr">
        <is>
          <t>按班次口径判断</t>
        </is>
      </c>
      <c r="Z1652" t="inlineStr">
        <is>
          <t>否</t>
        </is>
      </c>
    </row>
    <row r="1653">
      <c r="A1653" t="inlineStr">
        <is>
          <t>SIM-STOP-01652</t>
        </is>
      </c>
      <c r="B1653" t="inlineStr">
        <is>
          <t>STOP-PRE-00551</t>
        </is>
      </c>
      <c r="C1653" t="inlineStr">
        <is>
          <t>LINE-S02-PRE-20251209</t>
        </is>
      </c>
      <c r="D1653" t="inlineStr">
        <is>
          <t>SHIFT-PRE-20251209</t>
        </is>
      </c>
      <c r="E1653" t="inlineStr">
        <is>
          <t>LINE-S02</t>
        </is>
      </c>
      <c r="F1653" t="inlineStr">
        <is>
          <t>改善前</t>
        </is>
      </c>
      <c r="G1653" s="57" t="n">
        <v>46000</v>
      </c>
      <c r="H1653" t="inlineStr">
        <is>
          <t>视觉设备系列</t>
        </is>
      </c>
      <c r="I1653" t="inlineStr">
        <is>
          <t>7KK25</t>
        </is>
      </c>
      <c r="J1653" t="inlineStr">
        <is>
          <t>FAILURE</t>
        </is>
      </c>
      <c r="K1653" t="inlineStr">
        <is>
          <t>Unplanned</t>
        </is>
      </c>
      <c r="L1653" t="inlineStr">
        <is>
          <t>DRYER</t>
        </is>
      </c>
      <c r="M1653" t="inlineStr">
        <is>
          <t>烘干/固化工位</t>
        </is>
      </c>
      <c r="N1653" t="inlineStr">
        <is>
          <t>AUTOMATION FAILURE</t>
        </is>
      </c>
      <c r="O1653" s="59" t="n">
        <v>46000.60555555556</v>
      </c>
      <c r="P1653" s="59" t="n">
        <v>46000.60847222222</v>
      </c>
      <c r="Q1653" s="60" t="n">
        <v>4.2</v>
      </c>
      <c r="R1653" s="60" t="n">
        <v>1.3125</v>
      </c>
      <c r="S1653" t="inlineStr">
        <is>
          <t>团队模拟数据（基于公开单线数据派生）</t>
        </is>
      </c>
      <c r="T1653" t="inlineStr">
        <is>
          <t>SIM-v2.2-20260807-20260804</t>
        </is>
      </c>
      <c r="U1653" t="inlineStr">
        <is>
          <t>https://zenodo.org/records/17855209</t>
        </is>
      </c>
      <c r="V1653" t="inlineStr">
        <is>
          <t>LINE-S02-PRE-20251209</t>
        </is>
      </c>
      <c r="W1653" t="inlineStr">
        <is>
          <t>已关联</t>
        </is>
      </c>
      <c r="X1653" t="inlineStr">
        <is>
          <t>按班次口径判断</t>
        </is>
      </c>
      <c r="Z1653" t="inlineStr">
        <is>
          <t>否</t>
        </is>
      </c>
    </row>
    <row r="1654">
      <c r="A1654" t="inlineStr">
        <is>
          <t>SIM-STOP-01653</t>
        </is>
      </c>
      <c r="B1654" t="inlineStr">
        <is>
          <t>STOP-PRE-00551</t>
        </is>
      </c>
      <c r="C1654" t="inlineStr">
        <is>
          <t>LINE-S03-PRE-20251209</t>
        </is>
      </c>
      <c r="D1654" t="inlineStr">
        <is>
          <t>SHIFT-PRE-20251209</t>
        </is>
      </c>
      <c r="E1654" t="inlineStr">
        <is>
          <t>LINE-S03</t>
        </is>
      </c>
      <c r="F1654" t="inlineStr">
        <is>
          <t>改善前</t>
        </is>
      </c>
      <c r="G1654" s="57" t="n">
        <v>46000</v>
      </c>
      <c r="H1654" t="inlineStr">
        <is>
          <t>音频模组系列</t>
        </is>
      </c>
      <c r="I1654" t="inlineStr">
        <is>
          <t>7KK25</t>
        </is>
      </c>
      <c r="J1654" t="inlineStr">
        <is>
          <t>FAILURE</t>
        </is>
      </c>
      <c r="K1654" t="inlineStr">
        <is>
          <t>Unplanned</t>
        </is>
      </c>
      <c r="L1654" t="inlineStr">
        <is>
          <t>DRYER</t>
        </is>
      </c>
      <c r="M1654" t="inlineStr">
        <is>
          <t>烘干/固化工位</t>
        </is>
      </c>
      <c r="N1654" t="inlineStr">
        <is>
          <t>AUTOMATION FAILURE</t>
        </is>
      </c>
      <c r="O1654" s="59" t="n">
        <v>46000.61944444444</v>
      </c>
      <c r="P1654" s="59" t="n">
        <v>46000.62166666667</v>
      </c>
      <c r="Q1654" s="60" t="n">
        <v>3.2</v>
      </c>
      <c r="R1654" s="60" t="n">
        <v>1.0127</v>
      </c>
      <c r="S1654" t="inlineStr">
        <is>
          <t>团队模拟数据（基于公开单线数据派生）</t>
        </is>
      </c>
      <c r="T1654" t="inlineStr">
        <is>
          <t>SIM-v2.2-20260807-20260804</t>
        </is>
      </c>
      <c r="U1654" t="inlineStr">
        <is>
          <t>https://zenodo.org/records/17855209</t>
        </is>
      </c>
      <c r="V1654" t="inlineStr">
        <is>
          <t>LINE-S03-PRE-20251209</t>
        </is>
      </c>
      <c r="W1654" t="inlineStr">
        <is>
          <t>已关联</t>
        </is>
      </c>
      <c r="X1654" t="inlineStr">
        <is>
          <t>按班次口径判断</t>
        </is>
      </c>
      <c r="Z1654" t="inlineStr">
        <is>
          <t>否</t>
        </is>
      </c>
    </row>
    <row r="1655">
      <c r="A1655" t="inlineStr">
        <is>
          <t>SIM-STOP-01654</t>
        </is>
      </c>
      <c r="B1655" t="inlineStr">
        <is>
          <t>STOP-PRE-00552</t>
        </is>
      </c>
      <c r="C1655" t="inlineStr">
        <is>
          <t>LINE-S01-PRE-20251209</t>
        </is>
      </c>
      <c r="D1655" t="inlineStr">
        <is>
          <t>SHIFT-PRE-20251209</t>
        </is>
      </c>
      <c r="E1655" t="inlineStr">
        <is>
          <t>LINE-S01</t>
        </is>
      </c>
      <c r="F1655" t="inlineStr">
        <is>
          <t>改善前</t>
        </is>
      </c>
      <c r="G1655" s="57" t="n">
        <v>46000</v>
      </c>
      <c r="H1655" t="inlineStr">
        <is>
          <t>智能终端系列</t>
        </is>
      </c>
      <c r="I1655" t="inlineStr">
        <is>
          <t>7KK25</t>
        </is>
      </c>
      <c r="J1655" t="inlineStr">
        <is>
          <t>FAILURE</t>
        </is>
      </c>
      <c r="K1655" t="inlineStr">
        <is>
          <t>Unplanned</t>
        </is>
      </c>
      <c r="L1655" t="inlineStr">
        <is>
          <t>DRYER</t>
        </is>
      </c>
      <c r="M1655" t="inlineStr">
        <is>
          <t>烘干/固化工位</t>
        </is>
      </c>
      <c r="N1655" t="inlineStr">
        <is>
          <t>AUTOMATION FAILURE</t>
        </is>
      </c>
      <c r="O1655" s="59" t="n">
        <v>46000.60347222222</v>
      </c>
      <c r="P1655" s="59" t="n">
        <v>46000.60569444444</v>
      </c>
      <c r="Q1655" s="60" t="n">
        <v>3.2</v>
      </c>
      <c r="R1655" s="60" t="n">
        <v>0.8379</v>
      </c>
      <c r="S1655" t="inlineStr">
        <is>
          <t>团队模拟数据（基于公开单线数据派生）</t>
        </is>
      </c>
      <c r="T1655" t="inlineStr">
        <is>
          <t>SIM-v2.2-20260807-20260804</t>
        </is>
      </c>
      <c r="U1655" t="inlineStr">
        <is>
          <t>https://zenodo.org/records/17855209</t>
        </is>
      </c>
      <c r="V1655" t="inlineStr">
        <is>
          <t>LINE-S01-PRE-20251209</t>
        </is>
      </c>
      <c r="W1655" t="inlineStr">
        <is>
          <t>已关联</t>
        </is>
      </c>
      <c r="X1655" t="inlineStr">
        <is>
          <t>按班次口径判断</t>
        </is>
      </c>
      <c r="Z1655" t="inlineStr">
        <is>
          <t>否</t>
        </is>
      </c>
    </row>
    <row r="1656">
      <c r="A1656" t="inlineStr">
        <is>
          <t>SIM-STOP-01655</t>
        </is>
      </c>
      <c r="B1656" t="inlineStr">
        <is>
          <t>STOP-PRE-00552</t>
        </is>
      </c>
      <c r="C1656" t="inlineStr">
        <is>
          <t>LINE-S02-PRE-20251209</t>
        </is>
      </c>
      <c r="D1656" t="inlineStr">
        <is>
          <t>SHIFT-PRE-20251209</t>
        </is>
      </c>
      <c r="E1656" t="inlineStr">
        <is>
          <t>LINE-S02</t>
        </is>
      </c>
      <c r="F1656" t="inlineStr">
        <is>
          <t>改善前</t>
        </is>
      </c>
      <c r="G1656" s="57" t="n">
        <v>46000</v>
      </c>
      <c r="H1656" t="inlineStr">
        <is>
          <t>视觉设备系列</t>
        </is>
      </c>
      <c r="I1656" t="inlineStr">
        <is>
          <t>7KK25</t>
        </is>
      </c>
      <c r="J1656" t="inlineStr">
        <is>
          <t>FAILURE</t>
        </is>
      </c>
      <c r="K1656" t="inlineStr">
        <is>
          <t>Unplanned</t>
        </is>
      </c>
      <c r="L1656" t="inlineStr">
        <is>
          <t>DRYER</t>
        </is>
      </c>
      <c r="M1656" t="inlineStr">
        <is>
          <t>烘干/固化工位</t>
        </is>
      </c>
      <c r="N1656" t="inlineStr">
        <is>
          <t>AUTOMATION FAILURE</t>
        </is>
      </c>
      <c r="O1656" s="59" t="n">
        <v>46000.61736111111</v>
      </c>
      <c r="P1656" s="59" t="n">
        <v>46000.62097222222</v>
      </c>
      <c r="Q1656" s="60" t="n">
        <v>5.2</v>
      </c>
      <c r="R1656" s="60" t="n">
        <v>1.365</v>
      </c>
      <c r="S1656" t="inlineStr">
        <is>
          <t>团队模拟数据（基于公开单线数据派生）</t>
        </is>
      </c>
      <c r="T1656" t="inlineStr">
        <is>
          <t>SIM-v2.2-20260807-20260804</t>
        </is>
      </c>
      <c r="U1656" t="inlineStr">
        <is>
          <t>https://zenodo.org/records/17855209</t>
        </is>
      </c>
      <c r="V1656" t="inlineStr">
        <is>
          <t>LINE-S02-PRE-20251209</t>
        </is>
      </c>
      <c r="W1656" t="inlineStr">
        <is>
          <t>已关联</t>
        </is>
      </c>
      <c r="X1656" t="inlineStr">
        <is>
          <t>按班次口径判断</t>
        </is>
      </c>
      <c r="Z1656" t="inlineStr">
        <is>
          <t>否</t>
        </is>
      </c>
    </row>
    <row r="1657">
      <c r="A1657" t="inlineStr">
        <is>
          <t>SIM-STOP-01656</t>
        </is>
      </c>
      <c r="B1657" t="inlineStr">
        <is>
          <t>STOP-PRE-00552</t>
        </is>
      </c>
      <c r="C1657" t="inlineStr">
        <is>
          <t>LINE-S03-PRE-20251209</t>
        </is>
      </c>
      <c r="D1657" t="inlineStr">
        <is>
          <t>SHIFT-PRE-20251209</t>
        </is>
      </c>
      <c r="E1657" t="inlineStr">
        <is>
          <t>LINE-S03</t>
        </is>
      </c>
      <c r="F1657" t="inlineStr">
        <is>
          <t>改善前</t>
        </is>
      </c>
      <c r="G1657" s="57" t="n">
        <v>46000</v>
      </c>
      <c r="H1657" t="inlineStr">
        <is>
          <t>音频模组系列</t>
        </is>
      </c>
      <c r="I1657" t="inlineStr">
        <is>
          <t>7KK25</t>
        </is>
      </c>
      <c r="J1657" t="inlineStr">
        <is>
          <t>FAILURE</t>
        </is>
      </c>
      <c r="K1657" t="inlineStr">
        <is>
          <t>Unplanned</t>
        </is>
      </c>
      <c r="L1657" t="inlineStr">
        <is>
          <t>DRYER</t>
        </is>
      </c>
      <c r="M1657" t="inlineStr">
        <is>
          <t>烘干/固化工位</t>
        </is>
      </c>
      <c r="N1657" t="inlineStr">
        <is>
          <t>AUTOMATION FAILURE</t>
        </is>
      </c>
      <c r="O1657" s="59" t="n">
        <v>46000.63125</v>
      </c>
      <c r="P1657" s="59" t="n">
        <v>46000.63375</v>
      </c>
      <c r="Q1657" s="60" t="n">
        <v>3.6</v>
      </c>
      <c r="R1657" s="60" t="n">
        <v>0.9473</v>
      </c>
      <c r="S1657" t="inlineStr">
        <is>
          <t>团队模拟数据（基于公开单线数据派生）</t>
        </is>
      </c>
      <c r="T1657" t="inlineStr">
        <is>
          <t>SIM-v2.2-20260807-20260804</t>
        </is>
      </c>
      <c r="U1657" t="inlineStr">
        <is>
          <t>https://zenodo.org/records/17855209</t>
        </is>
      </c>
      <c r="V1657" t="inlineStr">
        <is>
          <t>LINE-S03-PRE-20251209</t>
        </is>
      </c>
      <c r="W1657" t="inlineStr">
        <is>
          <t>已关联</t>
        </is>
      </c>
      <c r="X1657" t="inlineStr">
        <is>
          <t>按班次口径判断</t>
        </is>
      </c>
      <c r="Z1657" t="inlineStr">
        <is>
          <t>否</t>
        </is>
      </c>
    </row>
    <row r="1658">
      <c r="A1658" t="inlineStr">
        <is>
          <t>SIM-STOP-01657</t>
        </is>
      </c>
      <c r="B1658" t="inlineStr">
        <is>
          <t>STOP-PRE-00553</t>
        </is>
      </c>
      <c r="C1658" t="inlineStr">
        <is>
          <t>LINE-S01-PRE-20251209</t>
        </is>
      </c>
      <c r="D1658" t="inlineStr">
        <is>
          <t>SHIFT-PRE-20251209</t>
        </is>
      </c>
      <c r="E1658" t="inlineStr">
        <is>
          <t>LINE-S01</t>
        </is>
      </c>
      <c r="F1658" t="inlineStr">
        <is>
          <t>改善前</t>
        </is>
      </c>
      <c r="G1658" s="57" t="n">
        <v>46000</v>
      </c>
      <c r="H1658" t="inlineStr">
        <is>
          <t>智能终端系列</t>
        </is>
      </c>
      <c r="I1658" t="inlineStr">
        <is>
          <t>7KK25</t>
        </is>
      </c>
      <c r="J1658" t="inlineStr">
        <is>
          <t>MATERIALS</t>
        </is>
      </c>
      <c r="K1658" t="inlineStr">
        <is>
          <t>Unplanned</t>
        </is>
      </c>
      <c r="L1658" t="inlineStr">
        <is>
          <t>HACKING STATION</t>
        </is>
      </c>
      <c r="M1658" t="inlineStr">
        <is>
          <t>上下料工位</t>
        </is>
      </c>
      <c r="N1658" t="inlineStr">
        <is>
          <t>MANUAL BRICK HANDLING</t>
        </is>
      </c>
      <c r="O1658" s="59" t="n">
        <v>46000.61111111111</v>
      </c>
      <c r="P1658" s="59" t="n">
        <v>46000.61923611111</v>
      </c>
      <c r="Q1658" s="60" t="n">
        <v>11.7</v>
      </c>
      <c r="R1658" s="60" t="n">
        <v>0.8722</v>
      </c>
      <c r="S1658" t="inlineStr">
        <is>
          <t>团队模拟数据（基于公开单线数据派生）</t>
        </is>
      </c>
      <c r="T1658" t="inlineStr">
        <is>
          <t>SIM-v2.2-20260807-20260804</t>
        </is>
      </c>
      <c r="U1658" t="inlineStr">
        <is>
          <t>https://zenodo.org/records/17855209</t>
        </is>
      </c>
      <c r="V1658" t="inlineStr">
        <is>
          <t>LINE-S01-PRE-20251209</t>
        </is>
      </c>
      <c r="W1658" t="inlineStr">
        <is>
          <t>已关联</t>
        </is>
      </c>
      <c r="X1658" t="inlineStr">
        <is>
          <t>按班次口径判断</t>
        </is>
      </c>
      <c r="Z1658" t="inlineStr">
        <is>
          <t>否</t>
        </is>
      </c>
    </row>
    <row r="1659">
      <c r="A1659" t="inlineStr">
        <is>
          <t>SIM-STOP-01658</t>
        </is>
      </c>
      <c r="B1659" t="inlineStr">
        <is>
          <t>STOP-PRE-00553</t>
        </is>
      </c>
      <c r="C1659" t="inlineStr">
        <is>
          <t>LINE-S02-PRE-20251209</t>
        </is>
      </c>
      <c r="D1659" t="inlineStr">
        <is>
          <t>SHIFT-PRE-20251209</t>
        </is>
      </c>
      <c r="E1659" t="inlineStr">
        <is>
          <t>LINE-S02</t>
        </is>
      </c>
      <c r="F1659" t="inlineStr">
        <is>
          <t>改善前</t>
        </is>
      </c>
      <c r="G1659" s="57" t="n">
        <v>46000</v>
      </c>
      <c r="H1659" t="inlineStr">
        <is>
          <t>视觉设备系列</t>
        </is>
      </c>
      <c r="I1659" t="inlineStr">
        <is>
          <t>7KK25</t>
        </is>
      </c>
      <c r="J1659" t="inlineStr">
        <is>
          <t>MATERIALS</t>
        </is>
      </c>
      <c r="K1659" t="inlineStr">
        <is>
          <t>Unplanned</t>
        </is>
      </c>
      <c r="L1659" t="inlineStr">
        <is>
          <t>HACKING STATION</t>
        </is>
      </c>
      <c r="M1659" t="inlineStr">
        <is>
          <t>上下料工位</t>
        </is>
      </c>
      <c r="N1659" t="inlineStr">
        <is>
          <t>MANUAL BRICK HANDLING</t>
        </is>
      </c>
      <c r="O1659" s="59" t="n">
        <v>46000.625</v>
      </c>
      <c r="P1659" s="59" t="n">
        <v>46000.63819444444</v>
      </c>
      <c r="Q1659" s="60" t="n">
        <v>19</v>
      </c>
      <c r="R1659" s="60" t="n">
        <v>1.4175</v>
      </c>
      <c r="S1659" t="inlineStr">
        <is>
          <t>团队模拟数据（基于公开单线数据派生）</t>
        </is>
      </c>
      <c r="T1659" t="inlineStr">
        <is>
          <t>SIM-v2.2-20260807-20260804</t>
        </is>
      </c>
      <c r="U1659" t="inlineStr">
        <is>
          <t>https://zenodo.org/records/17855209</t>
        </is>
      </c>
      <c r="V1659" t="inlineStr">
        <is>
          <t>LINE-S02-PRE-20251209</t>
        </is>
      </c>
      <c r="W1659" t="inlineStr">
        <is>
          <t>已关联</t>
        </is>
      </c>
      <c r="X1659" t="inlineStr">
        <is>
          <t>按班次口径判断</t>
        </is>
      </c>
      <c r="Z1659" t="inlineStr">
        <is>
          <t>否</t>
        </is>
      </c>
    </row>
    <row r="1660">
      <c r="A1660" t="inlineStr">
        <is>
          <t>SIM-STOP-01659</t>
        </is>
      </c>
      <c r="B1660" t="inlineStr">
        <is>
          <t>STOP-PRE-00553</t>
        </is>
      </c>
      <c r="C1660" t="inlineStr">
        <is>
          <t>LINE-S03-PRE-20251209</t>
        </is>
      </c>
      <c r="D1660" t="inlineStr">
        <is>
          <t>SHIFT-PRE-20251209</t>
        </is>
      </c>
      <c r="E1660" t="inlineStr">
        <is>
          <t>LINE-S03</t>
        </is>
      </c>
      <c r="F1660" t="inlineStr">
        <is>
          <t>改善前</t>
        </is>
      </c>
      <c r="G1660" s="57" t="n">
        <v>46000</v>
      </c>
      <c r="H1660" t="inlineStr">
        <is>
          <t>音频模组系列</t>
        </is>
      </c>
      <c r="I1660" t="inlineStr">
        <is>
          <t>7KK25</t>
        </is>
      </c>
      <c r="J1660" t="inlineStr">
        <is>
          <t>MATERIALS</t>
        </is>
      </c>
      <c r="K1660" t="inlineStr">
        <is>
          <t>Unplanned</t>
        </is>
      </c>
      <c r="L1660" t="inlineStr">
        <is>
          <t>HACKING STATION</t>
        </is>
      </c>
      <c r="M1660" t="inlineStr">
        <is>
          <t>上下料工位</t>
        </is>
      </c>
      <c r="N1660" t="inlineStr">
        <is>
          <t>MANUAL BRICK HANDLING</t>
        </is>
      </c>
      <c r="O1660" s="59" t="n">
        <v>46000.63888888889</v>
      </c>
      <c r="P1660" s="59" t="n">
        <v>46000.649375</v>
      </c>
      <c r="Q1660" s="60" t="n">
        <v>15.1</v>
      </c>
      <c r="R1660" s="60" t="n">
        <v>1.1234</v>
      </c>
      <c r="S1660" t="inlineStr">
        <is>
          <t>团队模拟数据（基于公开单线数据派生）</t>
        </is>
      </c>
      <c r="T1660" t="inlineStr">
        <is>
          <t>SIM-v2.2-20260807-20260804</t>
        </is>
      </c>
      <c r="U1660" t="inlineStr">
        <is>
          <t>https://zenodo.org/records/17855209</t>
        </is>
      </c>
      <c r="V1660" t="inlineStr">
        <is>
          <t>LINE-S03-PRE-20251209</t>
        </is>
      </c>
      <c r="W1660" t="inlineStr">
        <is>
          <t>已关联</t>
        </is>
      </c>
      <c r="X1660" t="inlineStr">
        <is>
          <t>按班次口径判断</t>
        </is>
      </c>
      <c r="Z1660" t="inlineStr">
        <is>
          <t>否</t>
        </is>
      </c>
    </row>
    <row r="1661">
      <c r="A1661" t="inlineStr">
        <is>
          <t>SIM-STOP-01660</t>
        </is>
      </c>
      <c r="B1661" t="inlineStr">
        <is>
          <t>STOP-PRE-00554</t>
        </is>
      </c>
      <c r="C1661" t="inlineStr">
        <is>
          <t>LINE-S01-PRE-20251209</t>
        </is>
      </c>
      <c r="D1661" t="inlineStr">
        <is>
          <t>SHIFT-PRE-20251209</t>
        </is>
      </c>
      <c r="E1661" t="inlineStr">
        <is>
          <t>LINE-S01</t>
        </is>
      </c>
      <c r="F1661" t="inlineStr">
        <is>
          <t>改善前</t>
        </is>
      </c>
      <c r="G1661" s="57" t="n">
        <v>46000</v>
      </c>
      <c r="H1661" t="inlineStr">
        <is>
          <t>智能终端系列</t>
        </is>
      </c>
      <c r="I1661" t="inlineStr">
        <is>
          <t>7KK25</t>
        </is>
      </c>
      <c r="J1661" t="inlineStr">
        <is>
          <t>MATERIALS</t>
        </is>
      </c>
      <c r="K1661" t="inlineStr">
        <is>
          <t>Unplanned</t>
        </is>
      </c>
      <c r="L1661" t="inlineStr">
        <is>
          <t>HACKING STATION</t>
        </is>
      </c>
      <c r="M1661" t="inlineStr">
        <is>
          <t>上下料工位</t>
        </is>
      </c>
      <c r="N1661" t="inlineStr">
        <is>
          <t>MANUAL BRICK HANDLING</t>
        </is>
      </c>
      <c r="O1661" s="59" t="n">
        <v>46000.62083333333</v>
      </c>
      <c r="P1661" s="59" t="n">
        <v>46000.62729166666</v>
      </c>
      <c r="Q1661" s="60" t="n">
        <v>9.300000000000001</v>
      </c>
      <c r="R1661" s="60" t="n">
        <v>0.9065</v>
      </c>
      <c r="S1661" t="inlineStr">
        <is>
          <t>团队模拟数据（基于公开单线数据派生）</t>
        </is>
      </c>
      <c r="T1661" t="inlineStr">
        <is>
          <t>SIM-v2.2-20260807-20260804</t>
        </is>
      </c>
      <c r="U1661" t="inlineStr">
        <is>
          <t>https://zenodo.org/records/17855209</t>
        </is>
      </c>
      <c r="V1661" t="inlineStr">
        <is>
          <t>LINE-S01-PRE-20251209</t>
        </is>
      </c>
      <c r="W1661" t="inlineStr">
        <is>
          <t>已关联</t>
        </is>
      </c>
      <c r="X1661" t="inlineStr">
        <is>
          <t>按班次口径判断</t>
        </is>
      </c>
      <c r="Z1661" t="inlineStr">
        <is>
          <t>否</t>
        </is>
      </c>
    </row>
    <row r="1662">
      <c r="A1662" t="inlineStr">
        <is>
          <t>SIM-STOP-01661</t>
        </is>
      </c>
      <c r="B1662" t="inlineStr">
        <is>
          <t>STOP-PRE-00554</t>
        </is>
      </c>
      <c r="C1662" t="inlineStr">
        <is>
          <t>LINE-S02-PRE-20251209</t>
        </is>
      </c>
      <c r="D1662" t="inlineStr">
        <is>
          <t>SHIFT-PRE-20251209</t>
        </is>
      </c>
      <c r="E1662" t="inlineStr">
        <is>
          <t>LINE-S02</t>
        </is>
      </c>
      <c r="F1662" t="inlineStr">
        <is>
          <t>改善前</t>
        </is>
      </c>
      <c r="G1662" s="57" t="n">
        <v>46000</v>
      </c>
      <c r="H1662" t="inlineStr">
        <is>
          <t>视觉设备系列</t>
        </is>
      </c>
      <c r="I1662" t="inlineStr">
        <is>
          <t>7KK25</t>
        </is>
      </c>
      <c r="J1662" t="inlineStr">
        <is>
          <t>MATERIALS</t>
        </is>
      </c>
      <c r="K1662" t="inlineStr">
        <is>
          <t>Unplanned</t>
        </is>
      </c>
      <c r="L1662" t="inlineStr">
        <is>
          <t>HACKING STATION</t>
        </is>
      </c>
      <c r="M1662" t="inlineStr">
        <is>
          <t>上下料工位</t>
        </is>
      </c>
      <c r="N1662" t="inlineStr">
        <is>
          <t>MANUAL BRICK HANDLING</t>
        </is>
      </c>
      <c r="O1662" s="59" t="n">
        <v>46000.63472222222</v>
      </c>
      <c r="P1662" s="59" t="n">
        <v>46000.64423611111</v>
      </c>
      <c r="Q1662" s="60" t="n">
        <v>13.7</v>
      </c>
      <c r="R1662" s="60" t="n">
        <v>1.3275</v>
      </c>
      <c r="S1662" t="inlineStr">
        <is>
          <t>团队模拟数据（基于公开单线数据派生）</t>
        </is>
      </c>
      <c r="T1662" t="inlineStr">
        <is>
          <t>SIM-v2.2-20260807-20260804</t>
        </is>
      </c>
      <c r="U1662" t="inlineStr">
        <is>
          <t>https://zenodo.org/records/17855209</t>
        </is>
      </c>
      <c r="V1662" t="inlineStr">
        <is>
          <t>LINE-S02-PRE-20251209</t>
        </is>
      </c>
      <c r="W1662" t="inlineStr">
        <is>
          <t>已关联</t>
        </is>
      </c>
      <c r="X1662" t="inlineStr">
        <is>
          <t>按班次口径判断</t>
        </is>
      </c>
      <c r="Z1662" t="inlineStr">
        <is>
          <t>否</t>
        </is>
      </c>
    </row>
    <row r="1663">
      <c r="A1663" t="inlineStr">
        <is>
          <t>SIM-STOP-01662</t>
        </is>
      </c>
      <c r="B1663" t="inlineStr">
        <is>
          <t>STOP-PRE-00554</t>
        </is>
      </c>
      <c r="C1663" t="inlineStr">
        <is>
          <t>LINE-S03-PRE-20251209</t>
        </is>
      </c>
      <c r="D1663" t="inlineStr">
        <is>
          <t>SHIFT-PRE-20251209</t>
        </is>
      </c>
      <c r="E1663" t="inlineStr">
        <is>
          <t>LINE-S03</t>
        </is>
      </c>
      <c r="F1663" t="inlineStr">
        <is>
          <t>改善前</t>
        </is>
      </c>
      <c r="G1663" s="57" t="n">
        <v>46000</v>
      </c>
      <c r="H1663" t="inlineStr">
        <is>
          <t>音频模组系列</t>
        </is>
      </c>
      <c r="I1663" t="inlineStr">
        <is>
          <t>7KK25</t>
        </is>
      </c>
      <c r="J1663" t="inlineStr">
        <is>
          <t>MATERIALS</t>
        </is>
      </c>
      <c r="K1663" t="inlineStr">
        <is>
          <t>Unplanned</t>
        </is>
      </c>
      <c r="L1663" t="inlineStr">
        <is>
          <t>HACKING STATION</t>
        </is>
      </c>
      <c r="M1663" t="inlineStr">
        <is>
          <t>上下料工位</t>
        </is>
      </c>
      <c r="N1663" t="inlineStr">
        <is>
          <t>MANUAL BRICK HANDLING</t>
        </is>
      </c>
      <c r="O1663" s="59" t="n">
        <v>46000.64861111111</v>
      </c>
      <c r="P1663" s="59" t="n">
        <v>46000.65694444445</v>
      </c>
      <c r="Q1663" s="60" t="n">
        <v>12</v>
      </c>
      <c r="R1663" s="60" t="n">
        <v>1.1669</v>
      </c>
      <c r="S1663" t="inlineStr">
        <is>
          <t>团队模拟数据（基于公开单线数据派生）</t>
        </is>
      </c>
      <c r="T1663" t="inlineStr">
        <is>
          <t>SIM-v2.2-20260807-20260804</t>
        </is>
      </c>
      <c r="U1663" t="inlineStr">
        <is>
          <t>https://zenodo.org/records/17855209</t>
        </is>
      </c>
      <c r="V1663" t="inlineStr">
        <is>
          <t>LINE-S03-PRE-20251209</t>
        </is>
      </c>
      <c r="W1663" t="inlineStr">
        <is>
          <t>已关联</t>
        </is>
      </c>
      <c r="X1663" t="inlineStr">
        <is>
          <t>按班次口径判断</t>
        </is>
      </c>
      <c r="Z1663" t="inlineStr">
        <is>
          <t>否</t>
        </is>
      </c>
    </row>
    <row r="1664">
      <c r="A1664" t="inlineStr">
        <is>
          <t>SIM-STOP-01663</t>
        </is>
      </c>
      <c r="B1664" t="inlineStr">
        <is>
          <t>STOP-PRE-00555</t>
        </is>
      </c>
      <c r="C1664" t="inlineStr">
        <is>
          <t>LINE-S01-PRE-20251209</t>
        </is>
      </c>
      <c r="D1664" t="inlineStr">
        <is>
          <t>SHIFT-PRE-20251209</t>
        </is>
      </c>
      <c r="E1664" t="inlineStr">
        <is>
          <t>LINE-S01</t>
        </is>
      </c>
      <c r="F1664" t="inlineStr">
        <is>
          <t>改善前</t>
        </is>
      </c>
      <c r="G1664" s="57" t="n">
        <v>46000</v>
      </c>
      <c r="H1664" t="inlineStr">
        <is>
          <t>智能终端系列</t>
        </is>
      </c>
      <c r="I1664" t="inlineStr">
        <is>
          <t>7KK25</t>
        </is>
      </c>
      <c r="J1664" t="inlineStr">
        <is>
          <t>FAILURE</t>
        </is>
      </c>
      <c r="K1664" t="inlineStr">
        <is>
          <t>Unplanned</t>
        </is>
      </c>
      <c r="L1664" t="inlineStr">
        <is>
          <t>DRYER</t>
        </is>
      </c>
      <c r="M1664" t="inlineStr">
        <is>
          <t>烘干/固化工位</t>
        </is>
      </c>
      <c r="N1664" t="inlineStr">
        <is>
          <t>AUTOMATION FAILURE</t>
        </is>
      </c>
      <c r="O1664" s="59" t="n">
        <v>46000.68055555555</v>
      </c>
      <c r="P1664" s="59" t="n">
        <v>46000.68951388889</v>
      </c>
      <c r="Q1664" s="60" t="n">
        <v>12.9</v>
      </c>
      <c r="R1664" s="60" t="n">
        <v>0.8477</v>
      </c>
      <c r="S1664" t="inlineStr">
        <is>
          <t>团队模拟数据（基于公开单线数据派生）</t>
        </is>
      </c>
      <c r="T1664" t="inlineStr">
        <is>
          <t>SIM-v2.2-20260807-20260804</t>
        </is>
      </c>
      <c r="U1664" t="inlineStr">
        <is>
          <t>https://zenodo.org/records/17855209</t>
        </is>
      </c>
      <c r="V1664" t="inlineStr">
        <is>
          <t>LINE-S01-PRE-20251209</t>
        </is>
      </c>
      <c r="W1664" t="inlineStr">
        <is>
          <t>已关联</t>
        </is>
      </c>
      <c r="X1664" t="inlineStr">
        <is>
          <t>按班次口径判断</t>
        </is>
      </c>
      <c r="Z1664" t="inlineStr">
        <is>
          <t>否</t>
        </is>
      </c>
    </row>
    <row r="1665">
      <c r="A1665" t="inlineStr">
        <is>
          <t>SIM-STOP-01664</t>
        </is>
      </c>
      <c r="B1665" t="inlineStr">
        <is>
          <t>STOP-PRE-00555</t>
        </is>
      </c>
      <c r="C1665" t="inlineStr">
        <is>
          <t>LINE-S02-PRE-20251209</t>
        </is>
      </c>
      <c r="D1665" t="inlineStr">
        <is>
          <t>SHIFT-PRE-20251209</t>
        </is>
      </c>
      <c r="E1665" t="inlineStr">
        <is>
          <t>LINE-S02</t>
        </is>
      </c>
      <c r="F1665" t="inlineStr">
        <is>
          <t>改善前</t>
        </is>
      </c>
      <c r="G1665" s="57" t="n">
        <v>46000</v>
      </c>
      <c r="H1665" t="inlineStr">
        <is>
          <t>视觉设备系列</t>
        </is>
      </c>
      <c r="I1665" t="inlineStr">
        <is>
          <t>7KK25</t>
        </is>
      </c>
      <c r="J1665" t="inlineStr">
        <is>
          <t>FAILURE</t>
        </is>
      </c>
      <c r="K1665" t="inlineStr">
        <is>
          <t>Unplanned</t>
        </is>
      </c>
      <c r="L1665" t="inlineStr">
        <is>
          <t>DRYER</t>
        </is>
      </c>
      <c r="M1665" t="inlineStr">
        <is>
          <t>烘干/固化工位</t>
        </is>
      </c>
      <c r="N1665" t="inlineStr">
        <is>
          <t>AUTOMATION FAILURE</t>
        </is>
      </c>
      <c r="O1665" s="59" t="n">
        <v>46000.69444444445</v>
      </c>
      <c r="P1665" s="59" t="n">
        <v>46000.70902777778</v>
      </c>
      <c r="Q1665" s="60" t="n">
        <v>21</v>
      </c>
      <c r="R1665" s="60" t="n">
        <v>1.38</v>
      </c>
      <c r="S1665" t="inlineStr">
        <is>
          <t>团队模拟数据（基于公开单线数据派生）</t>
        </is>
      </c>
      <c r="T1665" t="inlineStr">
        <is>
          <t>SIM-v2.2-20260807-20260804</t>
        </is>
      </c>
      <c r="U1665" t="inlineStr">
        <is>
          <t>https://zenodo.org/records/17855209</t>
        </is>
      </c>
      <c r="V1665" t="inlineStr">
        <is>
          <t>LINE-S02-PRE-20251209</t>
        </is>
      </c>
      <c r="W1665" t="inlineStr">
        <is>
          <t>已关联</t>
        </is>
      </c>
      <c r="X1665" t="inlineStr">
        <is>
          <t>按班次口径判断</t>
        </is>
      </c>
      <c r="Z1665" t="inlineStr">
        <is>
          <t>否</t>
        </is>
      </c>
    </row>
    <row r="1666">
      <c r="A1666" t="inlineStr">
        <is>
          <t>SIM-STOP-01665</t>
        </is>
      </c>
      <c r="B1666" t="inlineStr">
        <is>
          <t>STOP-PRE-00555</t>
        </is>
      </c>
      <c r="C1666" t="inlineStr">
        <is>
          <t>LINE-S03-PRE-20251209</t>
        </is>
      </c>
      <c r="D1666" t="inlineStr">
        <is>
          <t>SHIFT-PRE-20251209</t>
        </is>
      </c>
      <c r="E1666" t="inlineStr">
        <is>
          <t>LINE-S03</t>
        </is>
      </c>
      <c r="F1666" t="inlineStr">
        <is>
          <t>改善前</t>
        </is>
      </c>
      <c r="G1666" s="57" t="n">
        <v>46000</v>
      </c>
      <c r="H1666" t="inlineStr">
        <is>
          <t>音频模组系列</t>
        </is>
      </c>
      <c r="I1666" t="inlineStr">
        <is>
          <t>7KK25</t>
        </is>
      </c>
      <c r="J1666" t="inlineStr">
        <is>
          <t>FAILURE</t>
        </is>
      </c>
      <c r="K1666" t="inlineStr">
        <is>
          <t>Unplanned</t>
        </is>
      </c>
      <c r="L1666" t="inlineStr">
        <is>
          <t>DRYER</t>
        </is>
      </c>
      <c r="M1666" t="inlineStr">
        <is>
          <t>烘干/固化工位</t>
        </is>
      </c>
      <c r="N1666" t="inlineStr">
        <is>
          <t>AUTOMATION FAILURE</t>
        </is>
      </c>
      <c r="O1666" s="59" t="n">
        <v>46000.70833333334</v>
      </c>
      <c r="P1666" s="59" t="n">
        <v>46000.71847222222</v>
      </c>
      <c r="Q1666" s="60" t="n">
        <v>14.6</v>
      </c>
      <c r="R1666" s="60" t="n">
        <v>0.9582000000000001</v>
      </c>
      <c r="S1666" t="inlineStr">
        <is>
          <t>团队模拟数据（基于公开单线数据派生）</t>
        </is>
      </c>
      <c r="T1666" t="inlineStr">
        <is>
          <t>SIM-v2.2-20260807-20260804</t>
        </is>
      </c>
      <c r="U1666" t="inlineStr">
        <is>
          <t>https://zenodo.org/records/17855209</t>
        </is>
      </c>
      <c r="V1666" t="inlineStr">
        <is>
          <t>LINE-S03-PRE-20251209</t>
        </is>
      </c>
      <c r="W1666" t="inlineStr">
        <is>
          <t>已关联</t>
        </is>
      </c>
      <c r="X1666" t="inlineStr">
        <is>
          <t>按班次口径判断</t>
        </is>
      </c>
      <c r="Z1666" t="inlineStr">
        <is>
          <t>否</t>
        </is>
      </c>
    </row>
    <row r="1667">
      <c r="A1667" t="inlineStr">
        <is>
          <t>SIM-STOP-01666</t>
        </is>
      </c>
      <c r="B1667" t="inlineStr">
        <is>
          <t>STOP-PRE-00556</t>
        </is>
      </c>
      <c r="C1667" t="inlineStr">
        <is>
          <t>LINE-S01-PRE-20251209</t>
        </is>
      </c>
      <c r="D1667" t="inlineStr">
        <is>
          <t>SHIFT-PRE-20251209</t>
        </is>
      </c>
      <c r="E1667" t="inlineStr">
        <is>
          <t>LINE-S01</t>
        </is>
      </c>
      <c r="F1667" t="inlineStr">
        <is>
          <t>改善前</t>
        </is>
      </c>
      <c r="G1667" s="57" t="n">
        <v>46000</v>
      </c>
      <c r="H1667" t="inlineStr">
        <is>
          <t>智能终端系列</t>
        </is>
      </c>
      <c r="I1667" t="inlineStr">
        <is>
          <t>7KK25</t>
        </is>
      </c>
      <c r="J1667" t="inlineStr">
        <is>
          <t>SETUPS-CHANGEOVERS</t>
        </is>
      </c>
      <c r="K1667" t="inlineStr">
        <is>
          <t>Unplanned</t>
        </is>
      </c>
      <c r="L1667" t="inlineStr">
        <is>
          <t>CUTTER</t>
        </is>
      </c>
      <c r="M1667" t="inlineStr">
        <is>
          <t>切割/分板工位</t>
        </is>
      </c>
      <c r="N1667" t="inlineStr">
        <is>
          <t>WIRE ROLL REPLACEMENT</t>
        </is>
      </c>
      <c r="O1667" s="59" t="n">
        <v>46000.71527777778</v>
      </c>
      <c r="P1667" s="59" t="n">
        <v>46000.725</v>
      </c>
      <c r="Q1667" s="60" t="n">
        <v>14</v>
      </c>
      <c r="R1667" s="60" t="n">
        <v>0.882</v>
      </c>
      <c r="S1667" t="inlineStr">
        <is>
          <t>团队模拟数据（基于公开单线数据派生）</t>
        </is>
      </c>
      <c r="T1667" t="inlineStr">
        <is>
          <t>SIM-v2.2-20260807-20260804</t>
        </is>
      </c>
      <c r="U1667" t="inlineStr">
        <is>
          <t>https://zenodo.org/records/17855209</t>
        </is>
      </c>
      <c r="V1667" t="inlineStr">
        <is>
          <t>LINE-S01-PRE-20251209</t>
        </is>
      </c>
      <c r="W1667" t="inlineStr">
        <is>
          <t>已关联</t>
        </is>
      </c>
      <c r="X1667" t="inlineStr">
        <is>
          <t>按班次口径判断</t>
        </is>
      </c>
      <c r="Z1667" t="inlineStr">
        <is>
          <t>是</t>
        </is>
      </c>
      <c r="AA1667">
        <f>IFERROR(VLOOKUP(N1667,'18_换产标准_模拟'!$B$2:$F$4,3,FALSE),"")</f>
        <v/>
      </c>
      <c r="AB1667">
        <f>IFERROR(MAX(Q1667-AA1667,0),"")</f>
        <v/>
      </c>
      <c r="AC1667">
        <f>IFERROR(IF(AB1667=0,"达标",IF(AB1667&lt;=VLOOKUP(N1667,'18_换产标准_模拟'!$B$2:$F$4,4,FALSE)-VLOOKUP(N1667,'18_换产标准_模拟'!$B$2:$F$4,3,FALSE),"轻微超时",IF(AB1667&lt;=VLOOKUP(N1667,'18_换产标准_模拟'!$B$2:$F$4,5,FALSE)-VLOOKUP(N1667,'18_换产标准_模拟'!$B$2:$F$4,3,FALSE),"超时","严重超时"))),"")</f>
        <v/>
      </c>
      <c r="AD1667">
        <f>IFERROR(INDEX('18_换产标准_模拟'!$A$2:$A$4,MATCH(N1667,'18_换产标准_模拟'!$B$2:$B$4,0)),"")</f>
        <v/>
      </c>
      <c r="AE1667" t="inlineStr">
        <is>
          <t>团队模拟数据</t>
        </is>
      </c>
    </row>
    <row r="1668">
      <c r="A1668" t="inlineStr">
        <is>
          <t>SIM-STOP-01667</t>
        </is>
      </c>
      <c r="B1668" t="inlineStr">
        <is>
          <t>STOP-PRE-00556</t>
        </is>
      </c>
      <c r="C1668" t="inlineStr">
        <is>
          <t>LINE-S02-PRE-20251209</t>
        </is>
      </c>
      <c r="D1668" t="inlineStr">
        <is>
          <t>SHIFT-PRE-20251209</t>
        </is>
      </c>
      <c r="E1668" t="inlineStr">
        <is>
          <t>LINE-S02</t>
        </is>
      </c>
      <c r="F1668" t="inlineStr">
        <is>
          <t>改善前</t>
        </is>
      </c>
      <c r="G1668" s="57" t="n">
        <v>46000</v>
      </c>
      <c r="H1668" t="inlineStr">
        <is>
          <t>视觉设备系列</t>
        </is>
      </c>
      <c r="I1668" t="inlineStr">
        <is>
          <t>7KK25</t>
        </is>
      </c>
      <c r="J1668" t="inlineStr">
        <is>
          <t>SETUPS-CHANGEOVERS</t>
        </is>
      </c>
      <c r="K1668" t="inlineStr">
        <is>
          <t>Unplanned</t>
        </is>
      </c>
      <c r="L1668" t="inlineStr">
        <is>
          <t>CUTTER</t>
        </is>
      </c>
      <c r="M1668" t="inlineStr">
        <is>
          <t>切割/分板工位</t>
        </is>
      </c>
      <c r="N1668" t="inlineStr">
        <is>
          <t>WIRE ROLL REPLACEMENT</t>
        </is>
      </c>
      <c r="O1668" s="59" t="n">
        <v>46000.72916666666</v>
      </c>
      <c r="P1668" s="59" t="n">
        <v>46000.74694444444</v>
      </c>
      <c r="Q1668" s="60" t="n">
        <v>25.6</v>
      </c>
      <c r="R1668" s="60" t="n">
        <v>1.6125</v>
      </c>
      <c r="S1668" t="inlineStr">
        <is>
          <t>团队模拟数据（基于公开单线数据派生）</t>
        </is>
      </c>
      <c r="T1668" t="inlineStr">
        <is>
          <t>SIM-v2.2-20260807-20260804</t>
        </is>
      </c>
      <c r="U1668" t="inlineStr">
        <is>
          <t>https://zenodo.org/records/17855209</t>
        </is>
      </c>
      <c r="V1668" t="inlineStr">
        <is>
          <t>LINE-S02-PRE-20251209</t>
        </is>
      </c>
      <c r="W1668" t="inlineStr">
        <is>
          <t>已关联</t>
        </is>
      </c>
      <c r="X1668" t="inlineStr">
        <is>
          <t>按班次口径判断</t>
        </is>
      </c>
      <c r="Z1668" t="inlineStr">
        <is>
          <t>是</t>
        </is>
      </c>
      <c r="AA1668">
        <f>IFERROR(VLOOKUP(N1668,'18_换产标准_模拟'!$B$2:$F$4,3,FALSE),"")</f>
        <v/>
      </c>
      <c r="AB1668">
        <f>IFERROR(MAX(Q1668-AA1668,0),"")</f>
        <v/>
      </c>
      <c r="AC1668">
        <f>IFERROR(IF(AB1668=0,"达标",IF(AB1668&lt;=VLOOKUP(N1668,'18_换产标准_模拟'!$B$2:$F$4,4,FALSE)-VLOOKUP(N1668,'18_换产标准_模拟'!$B$2:$F$4,3,FALSE),"轻微超时",IF(AB1668&lt;=VLOOKUP(N1668,'18_换产标准_模拟'!$B$2:$F$4,5,FALSE)-VLOOKUP(N1668,'18_换产标准_模拟'!$B$2:$F$4,3,FALSE),"超时","严重超时"))),"")</f>
        <v/>
      </c>
      <c r="AD1668">
        <f>IFERROR(INDEX('18_换产标准_模拟'!$A$2:$A$4,MATCH(N1668,'18_换产标准_模拟'!$B$2:$B$4,0)),"")</f>
        <v/>
      </c>
      <c r="AE1668" t="inlineStr">
        <is>
          <t>团队模拟数据</t>
        </is>
      </c>
    </row>
    <row r="1669">
      <c r="A1669" t="inlineStr">
        <is>
          <t>SIM-STOP-01668</t>
        </is>
      </c>
      <c r="B1669" t="inlineStr">
        <is>
          <t>STOP-PRE-00556</t>
        </is>
      </c>
      <c r="C1669" t="inlineStr">
        <is>
          <t>LINE-S03-PRE-20251209</t>
        </is>
      </c>
      <c r="D1669" t="inlineStr">
        <is>
          <t>SHIFT-PRE-20251209</t>
        </is>
      </c>
      <c r="E1669" t="inlineStr">
        <is>
          <t>LINE-S03</t>
        </is>
      </c>
      <c r="F1669" t="inlineStr">
        <is>
          <t>改善前</t>
        </is>
      </c>
      <c r="G1669" s="57" t="n">
        <v>46000</v>
      </c>
      <c r="H1669" t="inlineStr">
        <is>
          <t>音频模组系列</t>
        </is>
      </c>
      <c r="I1669" t="inlineStr">
        <is>
          <t>7KK25</t>
        </is>
      </c>
      <c r="J1669" t="inlineStr">
        <is>
          <t>SETUPS-CHANGEOVERS</t>
        </is>
      </c>
      <c r="K1669" t="inlineStr">
        <is>
          <t>Unplanned</t>
        </is>
      </c>
      <c r="L1669" t="inlineStr">
        <is>
          <t>CUTTER</t>
        </is>
      </c>
      <c r="M1669" t="inlineStr">
        <is>
          <t>切割/分板工位</t>
        </is>
      </c>
      <c r="N1669" t="inlineStr">
        <is>
          <t>WIRE ROLL REPLACEMENT</t>
        </is>
      </c>
      <c r="O1669" s="59" t="n">
        <v>46000.74305555555</v>
      </c>
      <c r="P1669" s="59" t="n">
        <v>46000.75402777778</v>
      </c>
      <c r="Q1669" s="60" t="n">
        <v>15.8</v>
      </c>
      <c r="R1669" s="60" t="n">
        <v>0.9963</v>
      </c>
      <c r="S1669" t="inlineStr">
        <is>
          <t>团队模拟数据（基于公开单线数据派生）</t>
        </is>
      </c>
      <c r="T1669" t="inlineStr">
        <is>
          <t>SIM-v2.2-20260807-20260804</t>
        </is>
      </c>
      <c r="U1669" t="inlineStr">
        <is>
          <t>https://zenodo.org/records/17855209</t>
        </is>
      </c>
      <c r="V1669" t="inlineStr">
        <is>
          <t>LINE-S03-PRE-20251209</t>
        </is>
      </c>
      <c r="W1669" t="inlineStr">
        <is>
          <t>已关联</t>
        </is>
      </c>
      <c r="X1669" t="inlineStr">
        <is>
          <t>按班次口径判断</t>
        </is>
      </c>
      <c r="Z1669" t="inlineStr">
        <is>
          <t>是</t>
        </is>
      </c>
      <c r="AA1669">
        <f>IFERROR(VLOOKUP(N1669,'18_换产标准_模拟'!$B$2:$F$4,3,FALSE),"")</f>
        <v/>
      </c>
      <c r="AB1669">
        <f>IFERROR(MAX(Q1669-AA1669,0),"")</f>
        <v/>
      </c>
      <c r="AC1669">
        <f>IFERROR(IF(AB1669=0,"达标",IF(AB1669&lt;=VLOOKUP(N1669,'18_换产标准_模拟'!$B$2:$F$4,4,FALSE)-VLOOKUP(N1669,'18_换产标准_模拟'!$B$2:$F$4,3,FALSE),"轻微超时",IF(AB1669&lt;=VLOOKUP(N1669,'18_换产标准_模拟'!$B$2:$F$4,5,FALSE)-VLOOKUP(N1669,'18_换产标准_模拟'!$B$2:$F$4,3,FALSE),"超时","严重超时"))),"")</f>
        <v/>
      </c>
      <c r="AD1669">
        <f>IFERROR(INDEX('18_换产标准_模拟'!$A$2:$A$4,MATCH(N1669,'18_换产标准_模拟'!$B$2:$B$4,0)),"")</f>
        <v/>
      </c>
      <c r="AE1669" t="inlineStr">
        <is>
          <t>团队模拟数据</t>
        </is>
      </c>
    </row>
    <row r="1670">
      <c r="A1670" t="inlineStr">
        <is>
          <t>SIM-STOP-01669</t>
        </is>
      </c>
      <c r="B1670" t="inlineStr">
        <is>
          <t>STOP-PRE-00557</t>
        </is>
      </c>
      <c r="C1670" t="inlineStr">
        <is>
          <t>LINE-S01-PRE-20251209</t>
        </is>
      </c>
      <c r="D1670" t="inlineStr">
        <is>
          <t>SHIFT-PRE-20251209</t>
        </is>
      </c>
      <c r="E1670" t="inlineStr">
        <is>
          <t>LINE-S01</t>
        </is>
      </c>
      <c r="F1670" t="inlineStr">
        <is>
          <t>改善前</t>
        </is>
      </c>
      <c r="G1670" s="57" t="n">
        <v>46000</v>
      </c>
      <c r="H1670" t="inlineStr">
        <is>
          <t>智能终端系列</t>
        </is>
      </c>
      <c r="I1670" t="inlineStr">
        <is>
          <t>7KK25</t>
        </is>
      </c>
      <c r="J1670" t="inlineStr">
        <is>
          <t>MATERIALS</t>
        </is>
      </c>
      <c r="K1670" t="inlineStr">
        <is>
          <t>Unplanned</t>
        </is>
      </c>
      <c r="L1670" t="inlineStr">
        <is>
          <t>HACKING STATION</t>
        </is>
      </c>
      <c r="M1670" t="inlineStr">
        <is>
          <t>上下料工位</t>
        </is>
      </c>
      <c r="N1670" t="inlineStr">
        <is>
          <t>MANUAL BRICK HANDLING</t>
        </is>
      </c>
      <c r="O1670" s="59" t="n">
        <v>46000.73263888889</v>
      </c>
      <c r="P1670" s="59" t="n">
        <v>46000.74291666667</v>
      </c>
      <c r="Q1670" s="60" t="n">
        <v>14.8</v>
      </c>
      <c r="R1670" s="60" t="n">
        <v>0.9163</v>
      </c>
      <c r="S1670" t="inlineStr">
        <is>
          <t>团队模拟数据（基于公开单线数据派生）</t>
        </is>
      </c>
      <c r="T1670" t="inlineStr">
        <is>
          <t>SIM-v2.2-20260807-20260804</t>
        </is>
      </c>
      <c r="U1670" t="inlineStr">
        <is>
          <t>https://zenodo.org/records/17855209</t>
        </is>
      </c>
      <c r="V1670" t="inlineStr">
        <is>
          <t>LINE-S01-PRE-20251209</t>
        </is>
      </c>
      <c r="W1670" t="inlineStr">
        <is>
          <t>已关联</t>
        </is>
      </c>
      <c r="X1670" t="inlineStr">
        <is>
          <t>按班次口径判断</t>
        </is>
      </c>
      <c r="Z1670" t="inlineStr">
        <is>
          <t>否</t>
        </is>
      </c>
    </row>
    <row r="1671">
      <c r="A1671" t="inlineStr">
        <is>
          <t>SIM-STOP-01670</t>
        </is>
      </c>
      <c r="B1671" t="inlineStr">
        <is>
          <t>STOP-PRE-00557</t>
        </is>
      </c>
      <c r="C1671" t="inlineStr">
        <is>
          <t>LINE-S02-PRE-20251209</t>
        </is>
      </c>
      <c r="D1671" t="inlineStr">
        <is>
          <t>SHIFT-PRE-20251209</t>
        </is>
      </c>
      <c r="E1671" t="inlineStr">
        <is>
          <t>LINE-S02</t>
        </is>
      </c>
      <c r="F1671" t="inlineStr">
        <is>
          <t>改善前</t>
        </is>
      </c>
      <c r="G1671" s="57" t="n">
        <v>46000</v>
      </c>
      <c r="H1671" t="inlineStr">
        <is>
          <t>视觉设备系列</t>
        </is>
      </c>
      <c r="I1671" t="inlineStr">
        <is>
          <t>7KK25</t>
        </is>
      </c>
      <c r="J1671" t="inlineStr">
        <is>
          <t>MATERIALS</t>
        </is>
      </c>
      <c r="K1671" t="inlineStr">
        <is>
          <t>Unplanned</t>
        </is>
      </c>
      <c r="L1671" t="inlineStr">
        <is>
          <t>HACKING STATION</t>
        </is>
      </c>
      <c r="M1671" t="inlineStr">
        <is>
          <t>上下料工位</t>
        </is>
      </c>
      <c r="N1671" t="inlineStr">
        <is>
          <t>MANUAL BRICK HANDLING</t>
        </is>
      </c>
      <c r="O1671" s="59" t="n">
        <v>46000.74652777778</v>
      </c>
      <c r="P1671" s="59" t="n">
        <v>46000.76152777778</v>
      </c>
      <c r="Q1671" s="60" t="n">
        <v>21.6</v>
      </c>
      <c r="R1671" s="60" t="n">
        <v>1.3425</v>
      </c>
      <c r="S1671" t="inlineStr">
        <is>
          <t>团队模拟数据（基于公开单线数据派生）</t>
        </is>
      </c>
      <c r="T1671" t="inlineStr">
        <is>
          <t>SIM-v2.2-20260807-20260804</t>
        </is>
      </c>
      <c r="U1671" t="inlineStr">
        <is>
          <t>https://zenodo.org/records/17855209</t>
        </is>
      </c>
      <c r="V1671" t="inlineStr">
        <is>
          <t>LINE-S02-PRE-20251209</t>
        </is>
      </c>
      <c r="W1671" t="inlineStr">
        <is>
          <t>已关联</t>
        </is>
      </c>
      <c r="X1671" t="inlineStr">
        <is>
          <t>按班次口径判断</t>
        </is>
      </c>
      <c r="Z1671" t="inlineStr">
        <is>
          <t>否</t>
        </is>
      </c>
    </row>
    <row r="1672">
      <c r="A1672" t="inlineStr">
        <is>
          <t>SIM-STOP-01671</t>
        </is>
      </c>
      <c r="B1672" t="inlineStr">
        <is>
          <t>STOP-PRE-00557</t>
        </is>
      </c>
      <c r="C1672" t="inlineStr">
        <is>
          <t>LINE-S03-PRE-20251209</t>
        </is>
      </c>
      <c r="D1672" t="inlineStr">
        <is>
          <t>SHIFT-PRE-20251209</t>
        </is>
      </c>
      <c r="E1672" t="inlineStr">
        <is>
          <t>LINE-S03</t>
        </is>
      </c>
      <c r="F1672" t="inlineStr">
        <is>
          <t>改善前</t>
        </is>
      </c>
      <c r="G1672" s="57" t="n">
        <v>46000</v>
      </c>
      <c r="H1672" t="inlineStr">
        <is>
          <t>音频模组系列</t>
        </is>
      </c>
      <c r="I1672" t="inlineStr">
        <is>
          <t>7KK25</t>
        </is>
      </c>
      <c r="J1672" t="inlineStr">
        <is>
          <t>MATERIALS</t>
        </is>
      </c>
      <c r="K1672" t="inlineStr">
        <is>
          <t>Unplanned</t>
        </is>
      </c>
      <c r="L1672" t="inlineStr">
        <is>
          <t>HACKING STATION</t>
        </is>
      </c>
      <c r="M1672" t="inlineStr">
        <is>
          <t>上下料工位</t>
        </is>
      </c>
      <c r="N1672" t="inlineStr">
        <is>
          <t>MANUAL BRICK HANDLING</t>
        </is>
      </c>
      <c r="O1672" s="59" t="n">
        <v>46000.76041666666</v>
      </c>
      <c r="P1672" s="59" t="n">
        <v>46000.77229166667</v>
      </c>
      <c r="Q1672" s="60" t="n">
        <v>17.1</v>
      </c>
      <c r="R1672" s="60" t="n">
        <v>1.0613</v>
      </c>
      <c r="S1672" t="inlineStr">
        <is>
          <t>团队模拟数据（基于公开单线数据派生）</t>
        </is>
      </c>
      <c r="T1672" t="inlineStr">
        <is>
          <t>SIM-v2.2-20260807-20260804</t>
        </is>
      </c>
      <c r="U1672" t="inlineStr">
        <is>
          <t>https://zenodo.org/records/17855209</t>
        </is>
      </c>
      <c r="V1672" t="inlineStr">
        <is>
          <t>LINE-S03-PRE-20251209</t>
        </is>
      </c>
      <c r="W1672" t="inlineStr">
        <is>
          <t>已关联</t>
        </is>
      </c>
      <c r="X1672" t="inlineStr">
        <is>
          <t>按班次口径判断</t>
        </is>
      </c>
      <c r="Z1672" t="inlineStr">
        <is>
          <t>否</t>
        </is>
      </c>
    </row>
    <row r="1673">
      <c r="A1673" t="inlineStr">
        <is>
          <t>SIM-STOP-01672</t>
        </is>
      </c>
      <c r="B1673" t="inlineStr">
        <is>
          <t>STOP-PRE-00558</t>
        </is>
      </c>
      <c r="C1673" t="inlineStr">
        <is>
          <t>LINE-S01-PRE-20251209</t>
        </is>
      </c>
      <c r="D1673" t="inlineStr">
        <is>
          <t>SHIFT-PRE-20251209</t>
        </is>
      </c>
      <c r="E1673" t="inlineStr">
        <is>
          <t>LINE-S01</t>
        </is>
      </c>
      <c r="F1673" t="inlineStr">
        <is>
          <t>改善前</t>
        </is>
      </c>
      <c r="G1673" s="57" t="n">
        <v>46000</v>
      </c>
      <c r="H1673" t="inlineStr">
        <is>
          <t>智能终端系列</t>
        </is>
      </c>
      <c r="I1673" t="inlineStr">
        <is>
          <t>7KK25</t>
        </is>
      </c>
      <c r="J1673" t="inlineStr">
        <is>
          <t>FAILURE</t>
        </is>
      </c>
      <c r="K1673" t="inlineStr">
        <is>
          <t>Unplanned</t>
        </is>
      </c>
      <c r="L1673" t="inlineStr">
        <is>
          <t>DRYER</t>
        </is>
      </c>
      <c r="M1673" t="inlineStr">
        <is>
          <t>烘干/固化工位</t>
        </is>
      </c>
      <c r="N1673" t="inlineStr">
        <is>
          <t>AUTOMATION FAILURE</t>
        </is>
      </c>
      <c r="O1673" s="59" t="n">
        <v>46000.76736111111</v>
      </c>
      <c r="P1673" s="59" t="n">
        <v>46000.773125</v>
      </c>
      <c r="Q1673" s="60" t="n">
        <v>8.300000000000001</v>
      </c>
      <c r="R1673" s="60" t="n">
        <v>0.8575</v>
      </c>
      <c r="S1673" t="inlineStr">
        <is>
          <t>团队模拟数据（基于公开单线数据派生）</t>
        </is>
      </c>
      <c r="T1673" t="inlineStr">
        <is>
          <t>SIM-v2.2-20260807-20260804</t>
        </is>
      </c>
      <c r="U1673" t="inlineStr">
        <is>
          <t>https://zenodo.org/records/17855209</t>
        </is>
      </c>
      <c r="V1673" t="inlineStr">
        <is>
          <t>LINE-S01-PRE-20251209</t>
        </is>
      </c>
      <c r="W1673" t="inlineStr">
        <is>
          <t>已关联</t>
        </is>
      </c>
      <c r="X1673" t="inlineStr">
        <is>
          <t>按班次口径判断</t>
        </is>
      </c>
      <c r="Z1673" t="inlineStr">
        <is>
          <t>否</t>
        </is>
      </c>
    </row>
    <row r="1674">
      <c r="A1674" t="inlineStr">
        <is>
          <t>SIM-STOP-01673</t>
        </is>
      </c>
      <c r="B1674" t="inlineStr">
        <is>
          <t>STOP-PRE-00558</t>
        </is>
      </c>
      <c r="C1674" t="inlineStr">
        <is>
          <t>LINE-S02-PRE-20251209</t>
        </is>
      </c>
      <c r="D1674" t="inlineStr">
        <is>
          <t>SHIFT-PRE-20251209</t>
        </is>
      </c>
      <c r="E1674" t="inlineStr">
        <is>
          <t>LINE-S02</t>
        </is>
      </c>
      <c r="F1674" t="inlineStr">
        <is>
          <t>改善前</t>
        </is>
      </c>
      <c r="G1674" s="57" t="n">
        <v>46000</v>
      </c>
      <c r="H1674" t="inlineStr">
        <is>
          <t>视觉设备系列</t>
        </is>
      </c>
      <c r="I1674" t="inlineStr">
        <is>
          <t>7KK25</t>
        </is>
      </c>
      <c r="J1674" t="inlineStr">
        <is>
          <t>FAILURE</t>
        </is>
      </c>
      <c r="K1674" t="inlineStr">
        <is>
          <t>Unplanned</t>
        </is>
      </c>
      <c r="L1674" t="inlineStr">
        <is>
          <t>DRYER</t>
        </is>
      </c>
      <c r="M1674" t="inlineStr">
        <is>
          <t>烘干/固化工位</t>
        </is>
      </c>
      <c r="N1674" t="inlineStr">
        <is>
          <t>AUTOMATION FAILURE</t>
        </is>
      </c>
      <c r="O1674" s="59" t="n">
        <v>46000.78125</v>
      </c>
      <c r="P1674" s="59" t="n">
        <v>46000.790625</v>
      </c>
      <c r="Q1674" s="60" t="n">
        <v>13.5</v>
      </c>
      <c r="R1674" s="60" t="n">
        <v>1.395</v>
      </c>
      <c r="S1674" t="inlineStr">
        <is>
          <t>团队模拟数据（基于公开单线数据派生）</t>
        </is>
      </c>
      <c r="T1674" t="inlineStr">
        <is>
          <t>SIM-v2.2-20260807-20260804</t>
        </is>
      </c>
      <c r="U1674" t="inlineStr">
        <is>
          <t>https://zenodo.org/records/17855209</t>
        </is>
      </c>
      <c r="V1674" t="inlineStr">
        <is>
          <t>LINE-S02-PRE-20251209</t>
        </is>
      </c>
      <c r="W1674" t="inlineStr">
        <is>
          <t>已关联</t>
        </is>
      </c>
      <c r="X1674" t="inlineStr">
        <is>
          <t>按班次口径判断</t>
        </is>
      </c>
      <c r="Z1674" t="inlineStr">
        <is>
          <t>否</t>
        </is>
      </c>
    </row>
    <row r="1675">
      <c r="A1675" t="inlineStr">
        <is>
          <t>SIM-STOP-01674</t>
        </is>
      </c>
      <c r="B1675" t="inlineStr">
        <is>
          <t>STOP-PRE-00558</t>
        </is>
      </c>
      <c r="C1675" t="inlineStr">
        <is>
          <t>LINE-S03-PRE-20251209</t>
        </is>
      </c>
      <c r="D1675" t="inlineStr">
        <is>
          <t>SHIFT-PRE-20251209</t>
        </is>
      </c>
      <c r="E1675" t="inlineStr">
        <is>
          <t>LINE-S03</t>
        </is>
      </c>
      <c r="F1675" t="inlineStr">
        <is>
          <t>改善前</t>
        </is>
      </c>
      <c r="G1675" s="57" t="n">
        <v>46000</v>
      </c>
      <c r="H1675" t="inlineStr">
        <is>
          <t>音频模组系列</t>
        </is>
      </c>
      <c r="I1675" t="inlineStr">
        <is>
          <t>7KK25</t>
        </is>
      </c>
      <c r="J1675" t="inlineStr">
        <is>
          <t>FAILURE</t>
        </is>
      </c>
      <c r="K1675" t="inlineStr">
        <is>
          <t>Unplanned</t>
        </is>
      </c>
      <c r="L1675" t="inlineStr">
        <is>
          <t>DRYER</t>
        </is>
      </c>
      <c r="M1675" t="inlineStr">
        <is>
          <t>烘干/固化工位</t>
        </is>
      </c>
      <c r="N1675" t="inlineStr">
        <is>
          <t>AUTOMATION FAILURE</t>
        </is>
      </c>
      <c r="O1675" s="59" t="n">
        <v>46000.79513888889</v>
      </c>
      <c r="P1675" s="59" t="n">
        <v>46000.80166666667</v>
      </c>
      <c r="Q1675" s="60" t="n">
        <v>9.4</v>
      </c>
      <c r="R1675" s="60" t="n">
        <v>0.9691</v>
      </c>
      <c r="S1675" t="inlineStr">
        <is>
          <t>团队模拟数据（基于公开单线数据派生）</t>
        </is>
      </c>
      <c r="T1675" t="inlineStr">
        <is>
          <t>SIM-v2.2-20260807-20260804</t>
        </is>
      </c>
      <c r="U1675" t="inlineStr">
        <is>
          <t>https://zenodo.org/records/17855209</t>
        </is>
      </c>
      <c r="V1675" t="inlineStr">
        <is>
          <t>LINE-S03-PRE-20251209</t>
        </is>
      </c>
      <c r="W1675" t="inlineStr">
        <is>
          <t>已关联</t>
        </is>
      </c>
      <c r="X1675" t="inlineStr">
        <is>
          <t>按班次口径判断</t>
        </is>
      </c>
      <c r="Z1675" t="inlineStr">
        <is>
          <t>否</t>
        </is>
      </c>
    </row>
    <row r="1676">
      <c r="A1676" t="inlineStr">
        <is>
          <t>SIM-STOP-01675</t>
        </is>
      </c>
      <c r="B1676" t="inlineStr">
        <is>
          <t>STOP-PRE-00559</t>
        </is>
      </c>
      <c r="C1676" t="inlineStr">
        <is>
          <t>LINE-S01-PRE-20251209</t>
        </is>
      </c>
      <c r="D1676" t="inlineStr">
        <is>
          <t>SHIFT-PRE-20251209</t>
        </is>
      </c>
      <c r="E1676" t="inlineStr">
        <is>
          <t>LINE-S01</t>
        </is>
      </c>
      <c r="F1676" t="inlineStr">
        <is>
          <t>改善前</t>
        </is>
      </c>
      <c r="G1676" s="57" t="n">
        <v>46000</v>
      </c>
      <c r="H1676" t="inlineStr">
        <is>
          <t>智能终端系列</t>
        </is>
      </c>
      <c r="I1676" t="inlineStr">
        <is>
          <t>7KK25</t>
        </is>
      </c>
      <c r="J1676" t="inlineStr">
        <is>
          <t>FAILURE</t>
        </is>
      </c>
      <c r="K1676" t="inlineStr">
        <is>
          <t>Unplanned</t>
        </is>
      </c>
      <c r="L1676" t="inlineStr">
        <is>
          <t>DRYER</t>
        </is>
      </c>
      <c r="M1676" t="inlineStr">
        <is>
          <t>烘干/固化工位</t>
        </is>
      </c>
      <c r="N1676" t="inlineStr">
        <is>
          <t>AUTOMATION FAILURE</t>
        </is>
      </c>
      <c r="O1676" s="59" t="n">
        <v>46000.78611111111</v>
      </c>
      <c r="P1676" s="59" t="n">
        <v>46000.79458333334</v>
      </c>
      <c r="Q1676" s="60" t="n">
        <v>12.2</v>
      </c>
      <c r="R1676" s="60" t="n">
        <v>0.8918</v>
      </c>
      <c r="S1676" t="inlineStr">
        <is>
          <t>团队模拟数据（基于公开单线数据派生）</t>
        </is>
      </c>
      <c r="T1676" t="inlineStr">
        <is>
          <t>SIM-v2.2-20260807-20260804</t>
        </is>
      </c>
      <c r="U1676" t="inlineStr">
        <is>
          <t>https://zenodo.org/records/17855209</t>
        </is>
      </c>
      <c r="V1676" t="inlineStr">
        <is>
          <t>LINE-S01-PRE-20251209</t>
        </is>
      </c>
      <c r="W1676" t="inlineStr">
        <is>
          <t>已关联</t>
        </is>
      </c>
      <c r="X1676" t="inlineStr">
        <is>
          <t>按班次口径判断</t>
        </is>
      </c>
      <c r="Z1676" t="inlineStr">
        <is>
          <t>否</t>
        </is>
      </c>
    </row>
    <row r="1677">
      <c r="A1677" t="inlineStr">
        <is>
          <t>SIM-STOP-01676</t>
        </is>
      </c>
      <c r="B1677" t="inlineStr">
        <is>
          <t>STOP-PRE-00559</t>
        </is>
      </c>
      <c r="C1677" t="inlineStr">
        <is>
          <t>LINE-S02-PRE-20251209</t>
        </is>
      </c>
      <c r="D1677" t="inlineStr">
        <is>
          <t>SHIFT-PRE-20251209</t>
        </is>
      </c>
      <c r="E1677" t="inlineStr">
        <is>
          <t>LINE-S02</t>
        </is>
      </c>
      <c r="F1677" t="inlineStr">
        <is>
          <t>改善前</t>
        </is>
      </c>
      <c r="G1677" s="57" t="n">
        <v>46000</v>
      </c>
      <c r="H1677" t="inlineStr">
        <is>
          <t>视觉设备系列</t>
        </is>
      </c>
      <c r="I1677" t="inlineStr">
        <is>
          <t>7KK25</t>
        </is>
      </c>
      <c r="J1677" t="inlineStr">
        <is>
          <t>FAILURE</t>
        </is>
      </c>
      <c r="K1677" t="inlineStr">
        <is>
          <t>Unplanned</t>
        </is>
      </c>
      <c r="L1677" t="inlineStr">
        <is>
          <t>DRYER</t>
        </is>
      </c>
      <c r="M1677" t="inlineStr">
        <is>
          <t>烘干/固化工位</t>
        </is>
      </c>
      <c r="N1677" t="inlineStr">
        <is>
          <t>AUTOMATION FAILURE</t>
        </is>
      </c>
      <c r="O1677" s="59" t="n">
        <v>46000.8</v>
      </c>
      <c r="P1677" s="59" t="n">
        <v>46000.81243055555</v>
      </c>
      <c r="Q1677" s="60" t="n">
        <v>17.9</v>
      </c>
      <c r="R1677" s="60" t="n">
        <v>1.305</v>
      </c>
      <c r="S1677" t="inlineStr">
        <is>
          <t>团队模拟数据（基于公开单线数据派生）</t>
        </is>
      </c>
      <c r="T1677" t="inlineStr">
        <is>
          <t>SIM-v2.2-20260807-20260804</t>
        </is>
      </c>
      <c r="U1677" t="inlineStr">
        <is>
          <t>https://zenodo.org/records/17855209</t>
        </is>
      </c>
      <c r="V1677" t="inlineStr">
        <is>
          <t>LINE-S02-PRE-20251209</t>
        </is>
      </c>
      <c r="W1677" t="inlineStr">
        <is>
          <t>已关联</t>
        </is>
      </c>
      <c r="X1677" t="inlineStr">
        <is>
          <t>按班次口径判断</t>
        </is>
      </c>
      <c r="Z1677" t="inlineStr">
        <is>
          <t>否</t>
        </is>
      </c>
    </row>
    <row r="1678">
      <c r="A1678" t="inlineStr">
        <is>
          <t>SIM-STOP-01677</t>
        </is>
      </c>
      <c r="B1678" t="inlineStr">
        <is>
          <t>STOP-PRE-00559</t>
        </is>
      </c>
      <c r="C1678" t="inlineStr">
        <is>
          <t>LINE-S03-PRE-20251209</t>
        </is>
      </c>
      <c r="D1678" t="inlineStr">
        <is>
          <t>SHIFT-PRE-20251209</t>
        </is>
      </c>
      <c r="E1678" t="inlineStr">
        <is>
          <t>LINE-S03</t>
        </is>
      </c>
      <c r="F1678" t="inlineStr">
        <is>
          <t>改善前</t>
        </is>
      </c>
      <c r="G1678" s="57" t="n">
        <v>46000</v>
      </c>
      <c r="H1678" t="inlineStr">
        <is>
          <t>音频模组系列</t>
        </is>
      </c>
      <c r="I1678" t="inlineStr">
        <is>
          <t>7KK25</t>
        </is>
      </c>
      <c r="J1678" t="inlineStr">
        <is>
          <t>FAILURE</t>
        </is>
      </c>
      <c r="K1678" t="inlineStr">
        <is>
          <t>Unplanned</t>
        </is>
      </c>
      <c r="L1678" t="inlineStr">
        <is>
          <t>DRYER</t>
        </is>
      </c>
      <c r="M1678" t="inlineStr">
        <is>
          <t>烘干/固化工位</t>
        </is>
      </c>
      <c r="N1678" t="inlineStr">
        <is>
          <t>AUTOMATION FAILURE</t>
        </is>
      </c>
      <c r="O1678" s="59" t="n">
        <v>46000.81388888889</v>
      </c>
      <c r="P1678" s="59" t="n">
        <v>46000.82347222222</v>
      </c>
      <c r="Q1678" s="60" t="n">
        <v>13.8</v>
      </c>
      <c r="R1678" s="60" t="n">
        <v>1.0072</v>
      </c>
      <c r="S1678" t="inlineStr">
        <is>
          <t>团队模拟数据（基于公开单线数据派生）</t>
        </is>
      </c>
      <c r="T1678" t="inlineStr">
        <is>
          <t>SIM-v2.2-20260807-20260804</t>
        </is>
      </c>
      <c r="U1678" t="inlineStr">
        <is>
          <t>https://zenodo.org/records/17855209</t>
        </is>
      </c>
      <c r="V1678" t="inlineStr">
        <is>
          <t>LINE-S03-PRE-20251209</t>
        </is>
      </c>
      <c r="W1678" t="inlineStr">
        <is>
          <t>已关联</t>
        </is>
      </c>
      <c r="X1678" t="inlineStr">
        <is>
          <t>按班次口径判断</t>
        </is>
      </c>
      <c r="Z1678" t="inlineStr">
        <is>
          <t>否</t>
        </is>
      </c>
    </row>
    <row r="1679">
      <c r="A1679" t="inlineStr">
        <is>
          <t>SIM-STOP-01678</t>
        </is>
      </c>
      <c r="B1679" t="inlineStr">
        <is>
          <t>STOP-PRE-00560</t>
        </is>
      </c>
      <c r="C1679" t="inlineStr">
        <is>
          <t>LINE-S01-PRE-20251209</t>
        </is>
      </c>
      <c r="D1679" t="inlineStr">
        <is>
          <t>SHIFT-PRE-20251209</t>
        </is>
      </c>
      <c r="E1679" t="inlineStr">
        <is>
          <t>LINE-S01</t>
        </is>
      </c>
      <c r="F1679" t="inlineStr">
        <is>
          <t>改善前</t>
        </is>
      </c>
      <c r="G1679" s="57" t="n">
        <v>46000</v>
      </c>
      <c r="H1679" t="inlineStr">
        <is>
          <t>智能终端系列</t>
        </is>
      </c>
      <c r="I1679" t="inlineStr">
        <is>
          <t>7KK25</t>
        </is>
      </c>
      <c r="J1679" t="inlineStr">
        <is>
          <t>OPERATIONAL</t>
        </is>
      </c>
      <c r="K1679" t="inlineStr">
        <is>
          <t>Planned - Not included in OEE</t>
        </is>
      </c>
      <c r="L1679" t="inlineStr">
        <is>
          <t>-</t>
        </is>
      </c>
      <c r="M1679" t="inlineStr">
        <is>
          <t>未标注工位</t>
        </is>
      </c>
      <c r="N1679" t="inlineStr">
        <is>
          <t>NO PRODUCTION SCHEDULE</t>
        </is>
      </c>
      <c r="O1679" s="59" t="n">
        <v>46000.82569444444</v>
      </c>
      <c r="P1679" s="59" t="n">
        <v>46000.854375</v>
      </c>
      <c r="Q1679" s="60" t="n">
        <v>41.3</v>
      </c>
      <c r="R1679" s="60" t="n">
        <v>1.0084</v>
      </c>
      <c r="S1679" t="inlineStr">
        <is>
          <t>团队模拟数据（基于公开单线数据派生）</t>
        </is>
      </c>
      <c r="T1679" t="inlineStr">
        <is>
          <t>SIM-v2.2-20260807-20260804</t>
        </is>
      </c>
      <c r="U1679" t="inlineStr">
        <is>
          <t>https://zenodo.org/records/17855209</t>
        </is>
      </c>
      <c r="V1679" t="inlineStr">
        <is>
          <t>LINE-S01-PRE-20251209</t>
        </is>
      </c>
      <c r="W1679" t="inlineStr">
        <is>
          <t>已关联</t>
        </is>
      </c>
      <c r="X1679" t="inlineStr">
        <is>
          <t>按班次口径判断</t>
        </is>
      </c>
      <c r="Z1679" t="inlineStr">
        <is>
          <t>否</t>
        </is>
      </c>
    </row>
    <row r="1680">
      <c r="A1680" t="inlineStr">
        <is>
          <t>SIM-STOP-01679</t>
        </is>
      </c>
      <c r="B1680" t="inlineStr">
        <is>
          <t>STOP-PRE-00560</t>
        </is>
      </c>
      <c r="C1680" t="inlineStr">
        <is>
          <t>LINE-S02-PRE-20251209</t>
        </is>
      </c>
      <c r="D1680" t="inlineStr">
        <is>
          <t>SHIFT-PRE-20251209</t>
        </is>
      </c>
      <c r="E1680" t="inlineStr">
        <is>
          <t>LINE-S02</t>
        </is>
      </c>
      <c r="F1680" t="inlineStr">
        <is>
          <t>改善前</t>
        </is>
      </c>
      <c r="G1680" s="57" t="n">
        <v>46000</v>
      </c>
      <c r="H1680" t="inlineStr">
        <is>
          <t>视觉设备系列</t>
        </is>
      </c>
      <c r="I1680" t="inlineStr">
        <is>
          <t>7KK25</t>
        </is>
      </c>
      <c r="J1680" t="inlineStr">
        <is>
          <t>OPERATIONAL</t>
        </is>
      </c>
      <c r="K1680" t="inlineStr">
        <is>
          <t>Planned - Not included in OEE</t>
        </is>
      </c>
      <c r="L1680" t="inlineStr">
        <is>
          <t>-</t>
        </is>
      </c>
      <c r="M1680" t="inlineStr">
        <is>
          <t>未标注工位</t>
        </is>
      </c>
      <c r="N1680" t="inlineStr">
        <is>
          <t>NO PRODUCTION SCHEDULE</t>
        </is>
      </c>
      <c r="O1680" s="59" t="n">
        <v>46000.83958333333</v>
      </c>
      <c r="P1680" s="59" t="n">
        <v>46000.86881944445</v>
      </c>
      <c r="Q1680" s="60" t="n">
        <v>42.1</v>
      </c>
      <c r="R1680" s="60" t="n">
        <v>1.0257</v>
      </c>
      <c r="S1680" t="inlineStr">
        <is>
          <t>团队模拟数据（基于公开单线数据派生）</t>
        </is>
      </c>
      <c r="T1680" t="inlineStr">
        <is>
          <t>SIM-v2.2-20260807-20260804</t>
        </is>
      </c>
      <c r="U1680" t="inlineStr">
        <is>
          <t>https://zenodo.org/records/17855209</t>
        </is>
      </c>
      <c r="V1680" t="inlineStr">
        <is>
          <t>LINE-S02-PRE-20251209</t>
        </is>
      </c>
      <c r="W1680" t="inlineStr">
        <is>
          <t>已关联</t>
        </is>
      </c>
      <c r="X1680" t="inlineStr">
        <is>
          <t>按班次口径判断</t>
        </is>
      </c>
      <c r="Z1680" t="inlineStr">
        <is>
          <t>否</t>
        </is>
      </c>
    </row>
    <row r="1681">
      <c r="A1681" t="inlineStr">
        <is>
          <t>SIM-STOP-01680</t>
        </is>
      </c>
      <c r="B1681" t="inlineStr">
        <is>
          <t>STOP-PRE-00560</t>
        </is>
      </c>
      <c r="C1681" t="inlineStr">
        <is>
          <t>LINE-S03-PRE-20251209</t>
        </is>
      </c>
      <c r="D1681" t="inlineStr">
        <is>
          <t>SHIFT-PRE-20251209</t>
        </is>
      </c>
      <c r="E1681" t="inlineStr">
        <is>
          <t>LINE-S03</t>
        </is>
      </c>
      <c r="F1681" t="inlineStr">
        <is>
          <t>改善前</t>
        </is>
      </c>
      <c r="G1681" s="57" t="n">
        <v>46000</v>
      </c>
      <c r="H1681" t="inlineStr">
        <is>
          <t>音频模组系列</t>
        </is>
      </c>
      <c r="I1681" t="inlineStr">
        <is>
          <t>7KK25</t>
        </is>
      </c>
      <c r="J1681" t="inlineStr">
        <is>
          <t>OPERATIONAL</t>
        </is>
      </c>
      <c r="K1681" t="inlineStr">
        <is>
          <t>Planned - Not included in OEE</t>
        </is>
      </c>
      <c r="L1681" t="inlineStr">
        <is>
          <t>-</t>
        </is>
      </c>
      <c r="M1681" t="inlineStr">
        <is>
          <t>未标注工位</t>
        </is>
      </c>
      <c r="N1681" t="inlineStr">
        <is>
          <t>NO PRODUCTION SCHEDULE</t>
        </is>
      </c>
      <c r="O1681" s="59" t="n">
        <v>46000.85347222222</v>
      </c>
      <c r="P1681" s="59" t="n">
        <v>46000.88083333334</v>
      </c>
      <c r="Q1681" s="60" t="n">
        <v>39.4</v>
      </c>
      <c r="R1681" s="60" t="n">
        <v>0.9611</v>
      </c>
      <c r="S1681" t="inlineStr">
        <is>
          <t>团队模拟数据（基于公开单线数据派生）</t>
        </is>
      </c>
      <c r="T1681" t="inlineStr">
        <is>
          <t>SIM-v2.2-20260807-20260804</t>
        </is>
      </c>
      <c r="U1681" t="inlineStr">
        <is>
          <t>https://zenodo.org/records/17855209</t>
        </is>
      </c>
      <c r="V1681" t="inlineStr">
        <is>
          <t>LINE-S03-PRE-20251209</t>
        </is>
      </c>
      <c r="W1681" t="inlineStr">
        <is>
          <t>已关联</t>
        </is>
      </c>
      <c r="X1681" t="inlineStr">
        <is>
          <t>按班次口径判断</t>
        </is>
      </c>
      <c r="Z1681" t="inlineStr">
        <is>
          <t>否</t>
        </is>
      </c>
    </row>
    <row r="1682">
      <c r="A1682" t="inlineStr">
        <is>
          <t>SIM-STOP-01681</t>
        </is>
      </c>
      <c r="B1682" t="inlineStr">
        <is>
          <t>STOP-PRE-00561</t>
        </is>
      </c>
      <c r="C1682" t="inlineStr">
        <is>
          <t>LINE-S01-PRE-20251210</t>
        </is>
      </c>
      <c r="D1682" t="inlineStr">
        <is>
          <t>SHIFT-PRE-20251210</t>
        </is>
      </c>
      <c r="E1682" t="inlineStr">
        <is>
          <t>LINE-S01</t>
        </is>
      </c>
      <c r="F1682" t="inlineStr">
        <is>
          <t>改善前</t>
        </is>
      </c>
      <c r="G1682" s="57" t="n">
        <v>46001</v>
      </c>
      <c r="H1682" t="inlineStr">
        <is>
          <t>智能终端系列</t>
        </is>
      </c>
      <c r="I1682" t="inlineStr">
        <is>
          <t>KK250</t>
        </is>
      </c>
      <c r="J1682" t="inlineStr">
        <is>
          <t>SETUPS-CHANGEOVERS</t>
        </is>
      </c>
      <c r="K1682" t="inlineStr">
        <is>
          <t>Planned - Included in OEE</t>
        </is>
      </c>
      <c r="L1682" t="inlineStr">
        <is>
          <t>EXTRUDER PRESS</t>
        </is>
      </c>
      <c r="M1682" t="inlineStr">
        <is>
          <t>主加工工位</t>
        </is>
      </c>
      <c r="N1682" t="inlineStr">
        <is>
          <t>MATERIAL CHANGEOVER</t>
        </is>
      </c>
      <c r="O1682" s="59" t="n">
        <v>46001.54166666666</v>
      </c>
      <c r="P1682" s="59" t="n">
        <v>46001.55381944445</v>
      </c>
      <c r="Q1682" s="60" t="n">
        <v>17.5</v>
      </c>
      <c r="R1682" s="60" t="n">
        <v>0.9444</v>
      </c>
      <c r="S1682" t="inlineStr">
        <is>
          <t>团队模拟数据（基于公开单线数据派生）</t>
        </is>
      </c>
      <c r="T1682" t="inlineStr">
        <is>
          <t>SIM-v2.2-20260807-20260804</t>
        </is>
      </c>
      <c r="U1682" t="inlineStr">
        <is>
          <t>https://zenodo.org/records/17855209</t>
        </is>
      </c>
      <c r="V1682" t="inlineStr">
        <is>
          <t>LINE-S01-PRE-20251210</t>
        </is>
      </c>
      <c r="W1682" t="inlineStr">
        <is>
          <t>已关联</t>
        </is>
      </c>
      <c r="X1682" t="inlineStr">
        <is>
          <t>按班次口径判断</t>
        </is>
      </c>
      <c r="Z1682" t="inlineStr">
        <is>
          <t>是</t>
        </is>
      </c>
      <c r="AA1682">
        <f>IFERROR(VLOOKUP(N1682,'18_换产标准_模拟'!$B$2:$F$4,3,FALSE),"")</f>
        <v/>
      </c>
      <c r="AB1682">
        <f>IFERROR(MAX(Q1682-AA1682,0),"")</f>
        <v/>
      </c>
      <c r="AC1682">
        <f>IFERROR(IF(AB1682=0,"达标",IF(AB1682&lt;=VLOOKUP(N1682,'18_换产标准_模拟'!$B$2:$F$4,4,FALSE)-VLOOKUP(N1682,'18_换产标准_模拟'!$B$2:$F$4,3,FALSE),"轻微超时",IF(AB1682&lt;=VLOOKUP(N1682,'18_换产标准_模拟'!$B$2:$F$4,5,FALSE)-VLOOKUP(N1682,'18_换产标准_模拟'!$B$2:$F$4,3,FALSE),"超时","严重超时"))),"")</f>
        <v/>
      </c>
      <c r="AD1682">
        <f>IFERROR(INDEX('18_换产标准_模拟'!$A$2:$A$4,MATCH(N1682,'18_换产标准_模拟'!$B$2:$B$4,0)),"")</f>
        <v/>
      </c>
      <c r="AE1682" t="inlineStr">
        <is>
          <t>团队模拟数据</t>
        </is>
      </c>
    </row>
    <row r="1683">
      <c r="A1683" t="inlineStr">
        <is>
          <t>SIM-STOP-01682</t>
        </is>
      </c>
      <c r="B1683" t="inlineStr">
        <is>
          <t>STOP-PRE-00561</t>
        </is>
      </c>
      <c r="C1683" t="inlineStr">
        <is>
          <t>LINE-S02-PRE-20251210</t>
        </is>
      </c>
      <c r="D1683" t="inlineStr">
        <is>
          <t>SHIFT-PRE-20251210</t>
        </is>
      </c>
      <c r="E1683" t="inlineStr">
        <is>
          <t>LINE-S02</t>
        </is>
      </c>
      <c r="F1683" t="inlineStr">
        <is>
          <t>改善前</t>
        </is>
      </c>
      <c r="G1683" s="57" t="n">
        <v>46001</v>
      </c>
      <c r="H1683" t="inlineStr">
        <is>
          <t>视觉设备系列</t>
        </is>
      </c>
      <c r="I1683" t="inlineStr">
        <is>
          <t>KK250</t>
        </is>
      </c>
      <c r="J1683" t="inlineStr">
        <is>
          <t>SETUPS-CHANGEOVERS</t>
        </is>
      </c>
      <c r="K1683" t="inlineStr">
        <is>
          <t>Planned - Included in OEE</t>
        </is>
      </c>
      <c r="L1683" t="inlineStr">
        <is>
          <t>EXTRUDER PRESS</t>
        </is>
      </c>
      <c r="M1683" t="inlineStr">
        <is>
          <t>主加工工位</t>
        </is>
      </c>
      <c r="N1683" t="inlineStr">
        <is>
          <t>MATERIAL CHANGEOVER</t>
        </is>
      </c>
      <c r="O1683" s="59" t="n">
        <v>46001.55555555555</v>
      </c>
      <c r="P1683" s="59" t="n">
        <v>46001.56923611111</v>
      </c>
      <c r="Q1683" s="60" t="n">
        <v>19.7</v>
      </c>
      <c r="R1683" s="60" t="n">
        <v>1.0653</v>
      </c>
      <c r="S1683" t="inlineStr">
        <is>
          <t>团队模拟数据（基于公开单线数据派生）</t>
        </is>
      </c>
      <c r="T1683" t="inlineStr">
        <is>
          <t>SIM-v2.2-20260807-20260804</t>
        </is>
      </c>
      <c r="U1683" t="inlineStr">
        <is>
          <t>https://zenodo.org/records/17855209</t>
        </is>
      </c>
      <c r="V1683" t="inlineStr">
        <is>
          <t>LINE-S02-PRE-20251210</t>
        </is>
      </c>
      <c r="W1683" t="inlineStr">
        <is>
          <t>已关联</t>
        </is>
      </c>
      <c r="X1683" t="inlineStr">
        <is>
          <t>按班次口径判断</t>
        </is>
      </c>
      <c r="Z1683" t="inlineStr">
        <is>
          <t>是</t>
        </is>
      </c>
      <c r="AA1683">
        <f>IFERROR(VLOOKUP(N1683,'18_换产标准_模拟'!$B$2:$F$4,3,FALSE),"")</f>
        <v/>
      </c>
      <c r="AB1683">
        <f>IFERROR(MAX(Q1683-AA1683,0),"")</f>
        <v/>
      </c>
      <c r="AC1683">
        <f>IFERROR(IF(AB1683=0,"达标",IF(AB1683&lt;=VLOOKUP(N1683,'18_换产标准_模拟'!$B$2:$F$4,4,FALSE)-VLOOKUP(N1683,'18_换产标准_模拟'!$B$2:$F$4,3,FALSE),"轻微超时",IF(AB1683&lt;=VLOOKUP(N1683,'18_换产标准_模拟'!$B$2:$F$4,5,FALSE)-VLOOKUP(N1683,'18_换产标准_模拟'!$B$2:$F$4,3,FALSE),"超时","严重超时"))),"")</f>
        <v/>
      </c>
      <c r="AD1683">
        <f>IFERROR(INDEX('18_换产标准_模拟'!$A$2:$A$4,MATCH(N1683,'18_换产标准_模拟'!$B$2:$B$4,0)),"")</f>
        <v/>
      </c>
      <c r="AE1683" t="inlineStr">
        <is>
          <t>团队模拟数据</t>
        </is>
      </c>
    </row>
    <row r="1684">
      <c r="A1684" t="inlineStr">
        <is>
          <t>SIM-STOP-01683</t>
        </is>
      </c>
      <c r="B1684" t="inlineStr">
        <is>
          <t>STOP-PRE-00561</t>
        </is>
      </c>
      <c r="C1684" t="inlineStr">
        <is>
          <t>LINE-S03-PRE-20251210</t>
        </is>
      </c>
      <c r="D1684" t="inlineStr">
        <is>
          <t>SHIFT-PRE-20251210</t>
        </is>
      </c>
      <c r="E1684" t="inlineStr">
        <is>
          <t>LINE-S03</t>
        </is>
      </c>
      <c r="F1684" t="inlineStr">
        <is>
          <t>改善前</t>
        </is>
      </c>
      <c r="G1684" s="57" t="n">
        <v>46001</v>
      </c>
      <c r="H1684" t="inlineStr">
        <is>
          <t>音频模组系列</t>
        </is>
      </c>
      <c r="I1684" t="inlineStr">
        <is>
          <t>KK250</t>
        </is>
      </c>
      <c r="J1684" t="inlineStr">
        <is>
          <t>SETUPS-CHANGEOVERS</t>
        </is>
      </c>
      <c r="K1684" t="inlineStr">
        <is>
          <t>Planned - Included in OEE</t>
        </is>
      </c>
      <c r="L1684" t="inlineStr">
        <is>
          <t>EXTRUDER PRESS</t>
        </is>
      </c>
      <c r="M1684" t="inlineStr">
        <is>
          <t>主加工工位</t>
        </is>
      </c>
      <c r="N1684" t="inlineStr">
        <is>
          <t>MATERIAL CHANGEOVER</t>
        </is>
      </c>
      <c r="O1684" s="59" t="n">
        <v>46001.56944444445</v>
      </c>
      <c r="P1684" s="59" t="n">
        <v>46001.58229166667</v>
      </c>
      <c r="Q1684" s="60" t="n">
        <v>18.5</v>
      </c>
      <c r="R1684" s="60" t="n">
        <v>1</v>
      </c>
      <c r="S1684" t="inlineStr">
        <is>
          <t>团队模拟数据（基于公开单线数据派生）</t>
        </is>
      </c>
      <c r="T1684" t="inlineStr">
        <is>
          <t>SIM-v2.2-20260807-20260804</t>
        </is>
      </c>
      <c r="U1684" t="inlineStr">
        <is>
          <t>https://zenodo.org/records/17855209</t>
        </is>
      </c>
      <c r="V1684" t="inlineStr">
        <is>
          <t>LINE-S03-PRE-20251210</t>
        </is>
      </c>
      <c r="W1684" t="inlineStr">
        <is>
          <t>已关联</t>
        </is>
      </c>
      <c r="X1684" t="inlineStr">
        <is>
          <t>按班次口径判断</t>
        </is>
      </c>
      <c r="Z1684" t="inlineStr">
        <is>
          <t>是</t>
        </is>
      </c>
      <c r="AA1684">
        <f>IFERROR(VLOOKUP(N1684,'18_换产标准_模拟'!$B$2:$F$4,3,FALSE),"")</f>
        <v/>
      </c>
      <c r="AB1684">
        <f>IFERROR(MAX(Q1684-AA1684,0),"")</f>
        <v/>
      </c>
      <c r="AC1684">
        <f>IFERROR(IF(AB1684=0,"达标",IF(AB1684&lt;=VLOOKUP(N1684,'18_换产标准_模拟'!$B$2:$F$4,4,FALSE)-VLOOKUP(N1684,'18_换产标准_模拟'!$B$2:$F$4,3,FALSE),"轻微超时",IF(AB1684&lt;=VLOOKUP(N1684,'18_换产标准_模拟'!$B$2:$F$4,5,FALSE)-VLOOKUP(N1684,'18_换产标准_模拟'!$B$2:$F$4,3,FALSE),"超时","严重超时"))),"")</f>
        <v/>
      </c>
      <c r="AD1684">
        <f>IFERROR(INDEX('18_换产标准_模拟'!$A$2:$A$4,MATCH(N1684,'18_换产标准_模拟'!$B$2:$B$4,0)),"")</f>
        <v/>
      </c>
      <c r="AE1684" t="inlineStr">
        <is>
          <t>团队模拟数据</t>
        </is>
      </c>
    </row>
    <row r="1685">
      <c r="A1685" t="inlineStr">
        <is>
          <t>SIM-STOP-01684</t>
        </is>
      </c>
      <c r="B1685" t="inlineStr">
        <is>
          <t>STOP-PRE-00562</t>
        </is>
      </c>
      <c r="C1685" t="inlineStr">
        <is>
          <t>LINE-S01-PRE-20251210</t>
        </is>
      </c>
      <c r="D1685" t="inlineStr">
        <is>
          <t>SHIFT-PRE-20251210</t>
        </is>
      </c>
      <c r="E1685" t="inlineStr">
        <is>
          <t>LINE-S01</t>
        </is>
      </c>
      <c r="F1685" t="inlineStr">
        <is>
          <t>改善前</t>
        </is>
      </c>
      <c r="G1685" s="57" t="n">
        <v>46001</v>
      </c>
      <c r="H1685" t="inlineStr">
        <is>
          <t>智能终端系列</t>
        </is>
      </c>
      <c r="I1685" t="inlineStr">
        <is>
          <t>KK250</t>
        </is>
      </c>
      <c r="J1685" t="inlineStr">
        <is>
          <t>FAILURE</t>
        </is>
      </c>
      <c r="K1685" t="inlineStr">
        <is>
          <t>Unplanned</t>
        </is>
      </c>
      <c r="L1685" t="inlineStr">
        <is>
          <t>DRYER</t>
        </is>
      </c>
      <c r="M1685" t="inlineStr">
        <is>
          <t>烘干/固化工位</t>
        </is>
      </c>
      <c r="N1685" t="inlineStr">
        <is>
          <t>AUTOMATION FAILURE</t>
        </is>
      </c>
      <c r="O1685" s="59" t="n">
        <v>46001.57916666667</v>
      </c>
      <c r="P1685" s="59" t="n">
        <v>46001.58458333334</v>
      </c>
      <c r="Q1685" s="60" t="n">
        <v>7.8</v>
      </c>
      <c r="R1685" s="60" t="n">
        <v>0.9016</v>
      </c>
      <c r="S1685" t="inlineStr">
        <is>
          <t>团队模拟数据（基于公开单线数据派生）</t>
        </is>
      </c>
      <c r="T1685" t="inlineStr">
        <is>
          <t>SIM-v2.2-20260807-20260804</t>
        </is>
      </c>
      <c r="U1685" t="inlineStr">
        <is>
          <t>https://zenodo.org/records/17855209</t>
        </is>
      </c>
      <c r="V1685" t="inlineStr">
        <is>
          <t>LINE-S01-PRE-20251210</t>
        </is>
      </c>
      <c r="W1685" t="inlineStr">
        <is>
          <t>已关联</t>
        </is>
      </c>
      <c r="X1685" t="inlineStr">
        <is>
          <t>按班次口径判断</t>
        </is>
      </c>
      <c r="Z1685" t="inlineStr">
        <is>
          <t>否</t>
        </is>
      </c>
    </row>
    <row r="1686">
      <c r="A1686" t="inlineStr">
        <is>
          <t>SIM-STOP-01685</t>
        </is>
      </c>
      <c r="B1686" t="inlineStr">
        <is>
          <t>STOP-PRE-00562</t>
        </is>
      </c>
      <c r="C1686" t="inlineStr">
        <is>
          <t>LINE-S02-PRE-20251210</t>
        </is>
      </c>
      <c r="D1686" t="inlineStr">
        <is>
          <t>SHIFT-PRE-20251210</t>
        </is>
      </c>
      <c r="E1686" t="inlineStr">
        <is>
          <t>LINE-S02</t>
        </is>
      </c>
      <c r="F1686" t="inlineStr">
        <is>
          <t>改善前</t>
        </is>
      </c>
      <c r="G1686" s="57" t="n">
        <v>46001</v>
      </c>
      <c r="H1686" t="inlineStr">
        <is>
          <t>视觉设备系列</t>
        </is>
      </c>
      <c r="I1686" t="inlineStr">
        <is>
          <t>KK250</t>
        </is>
      </c>
      <c r="J1686" t="inlineStr">
        <is>
          <t>FAILURE</t>
        </is>
      </c>
      <c r="K1686" t="inlineStr">
        <is>
          <t>Unplanned</t>
        </is>
      </c>
      <c r="L1686" t="inlineStr">
        <is>
          <t>DRYER</t>
        </is>
      </c>
      <c r="M1686" t="inlineStr">
        <is>
          <t>烘干/固化工位</t>
        </is>
      </c>
      <c r="N1686" t="inlineStr">
        <is>
          <t>AUTOMATION FAILURE</t>
        </is>
      </c>
      <c r="O1686" s="59" t="n">
        <v>46001.59305555555</v>
      </c>
      <c r="P1686" s="59" t="n">
        <v>46001.60097222222</v>
      </c>
      <c r="Q1686" s="60" t="n">
        <v>11.4</v>
      </c>
      <c r="R1686" s="60" t="n">
        <v>1.32</v>
      </c>
      <c r="S1686" t="inlineStr">
        <is>
          <t>团队模拟数据（基于公开单线数据派生）</t>
        </is>
      </c>
      <c r="T1686" t="inlineStr">
        <is>
          <t>SIM-v2.2-20260807-20260804</t>
        </is>
      </c>
      <c r="U1686" t="inlineStr">
        <is>
          <t>https://zenodo.org/records/17855209</t>
        </is>
      </c>
      <c r="V1686" t="inlineStr">
        <is>
          <t>LINE-S02-PRE-20251210</t>
        </is>
      </c>
      <c r="W1686" t="inlineStr">
        <is>
          <t>已关联</t>
        </is>
      </c>
      <c r="X1686" t="inlineStr">
        <is>
          <t>按班次口径判断</t>
        </is>
      </c>
      <c r="Z1686" t="inlineStr">
        <is>
          <t>否</t>
        </is>
      </c>
    </row>
    <row r="1687">
      <c r="A1687" t="inlineStr">
        <is>
          <t>SIM-STOP-01686</t>
        </is>
      </c>
      <c r="B1687" t="inlineStr">
        <is>
          <t>STOP-PRE-00562</t>
        </is>
      </c>
      <c r="C1687" t="inlineStr">
        <is>
          <t>LINE-S03-PRE-20251210</t>
        </is>
      </c>
      <c r="D1687" t="inlineStr">
        <is>
          <t>SHIFT-PRE-20251210</t>
        </is>
      </c>
      <c r="E1687" t="inlineStr">
        <is>
          <t>LINE-S03</t>
        </is>
      </c>
      <c r="F1687" t="inlineStr">
        <is>
          <t>改善前</t>
        </is>
      </c>
      <c r="G1687" s="57" t="n">
        <v>46001</v>
      </c>
      <c r="H1687" t="inlineStr">
        <is>
          <t>音频模组系列</t>
        </is>
      </c>
      <c r="I1687" t="inlineStr">
        <is>
          <t>KK250</t>
        </is>
      </c>
      <c r="J1687" t="inlineStr">
        <is>
          <t>FAILURE</t>
        </is>
      </c>
      <c r="K1687" t="inlineStr">
        <is>
          <t>Unplanned</t>
        </is>
      </c>
      <c r="L1687" t="inlineStr">
        <is>
          <t>DRYER</t>
        </is>
      </c>
      <c r="M1687" t="inlineStr">
        <is>
          <t>烘干/固化工位</t>
        </is>
      </c>
      <c r="N1687" t="inlineStr">
        <is>
          <t>AUTOMATION FAILURE</t>
        </is>
      </c>
      <c r="O1687" s="59" t="n">
        <v>46001.60694444444</v>
      </c>
      <c r="P1687" s="59" t="n">
        <v>46001.61305555556</v>
      </c>
      <c r="Q1687" s="60" t="n">
        <v>8.800000000000001</v>
      </c>
      <c r="R1687" s="60" t="n">
        <v>1.0181</v>
      </c>
      <c r="S1687" t="inlineStr">
        <is>
          <t>团队模拟数据（基于公开单线数据派生）</t>
        </is>
      </c>
      <c r="T1687" t="inlineStr">
        <is>
          <t>SIM-v2.2-20260807-20260804</t>
        </is>
      </c>
      <c r="U1687" t="inlineStr">
        <is>
          <t>https://zenodo.org/records/17855209</t>
        </is>
      </c>
      <c r="V1687" t="inlineStr">
        <is>
          <t>LINE-S03-PRE-20251210</t>
        </is>
      </c>
      <c r="W1687" t="inlineStr">
        <is>
          <t>已关联</t>
        </is>
      </c>
      <c r="X1687" t="inlineStr">
        <is>
          <t>按班次口径判断</t>
        </is>
      </c>
      <c r="Z1687" t="inlineStr">
        <is>
          <t>否</t>
        </is>
      </c>
    </row>
    <row r="1688">
      <c r="A1688" t="inlineStr">
        <is>
          <t>SIM-STOP-01687</t>
        </is>
      </c>
      <c r="B1688" t="inlineStr">
        <is>
          <t>STOP-PRE-00563</t>
        </is>
      </c>
      <c r="C1688" t="inlineStr">
        <is>
          <t>LINE-S01-PRE-20251210</t>
        </is>
      </c>
      <c r="D1688" t="inlineStr">
        <is>
          <t>SHIFT-PRE-20251210</t>
        </is>
      </c>
      <c r="E1688" t="inlineStr">
        <is>
          <t>LINE-S01</t>
        </is>
      </c>
      <c r="F1688" t="inlineStr">
        <is>
          <t>改善前</t>
        </is>
      </c>
      <c r="G1688" s="57" t="n">
        <v>46001</v>
      </c>
      <c r="H1688" t="inlineStr">
        <is>
          <t>智能终端系列</t>
        </is>
      </c>
      <c r="I1688" t="inlineStr">
        <is>
          <t>KK250</t>
        </is>
      </c>
      <c r="J1688" t="inlineStr">
        <is>
          <t>MATERIALS</t>
        </is>
      </c>
      <c r="K1688" t="inlineStr">
        <is>
          <t>Unplanned</t>
        </is>
      </c>
      <c r="L1688" t="inlineStr">
        <is>
          <t>HACKING STATION</t>
        </is>
      </c>
      <c r="M1688" t="inlineStr">
        <is>
          <t>上下料工位</t>
        </is>
      </c>
      <c r="N1688" t="inlineStr">
        <is>
          <t>MANUAL BRICK HANDLING</t>
        </is>
      </c>
      <c r="O1688" s="59" t="n">
        <v>46001.63333333333</v>
      </c>
      <c r="P1688" s="59" t="n">
        <v>46001.635625</v>
      </c>
      <c r="Q1688" s="60" t="n">
        <v>3.3</v>
      </c>
      <c r="R1688" s="60" t="n">
        <v>0.8428</v>
      </c>
      <c r="S1688" t="inlineStr">
        <is>
          <t>团队模拟数据（基于公开单线数据派生）</t>
        </is>
      </c>
      <c r="T1688" t="inlineStr">
        <is>
          <t>SIM-v2.2-20260807-20260804</t>
        </is>
      </c>
      <c r="U1688" t="inlineStr">
        <is>
          <t>https://zenodo.org/records/17855209</t>
        </is>
      </c>
      <c r="V1688" t="inlineStr">
        <is>
          <t>LINE-S01-PRE-20251210</t>
        </is>
      </c>
      <c r="W1688" t="inlineStr">
        <is>
          <t>已关联</t>
        </is>
      </c>
      <c r="X1688" t="inlineStr">
        <is>
          <t>按班次口径判断</t>
        </is>
      </c>
      <c r="Z1688" t="inlineStr">
        <is>
          <t>否</t>
        </is>
      </c>
    </row>
    <row r="1689">
      <c r="A1689" t="inlineStr">
        <is>
          <t>SIM-STOP-01688</t>
        </is>
      </c>
      <c r="B1689" t="inlineStr">
        <is>
          <t>STOP-PRE-00563</t>
        </is>
      </c>
      <c r="C1689" t="inlineStr">
        <is>
          <t>LINE-S02-PRE-20251210</t>
        </is>
      </c>
      <c r="D1689" t="inlineStr">
        <is>
          <t>SHIFT-PRE-20251210</t>
        </is>
      </c>
      <c r="E1689" t="inlineStr">
        <is>
          <t>LINE-S02</t>
        </is>
      </c>
      <c r="F1689" t="inlineStr">
        <is>
          <t>改善前</t>
        </is>
      </c>
      <c r="G1689" s="57" t="n">
        <v>46001</v>
      </c>
      <c r="H1689" t="inlineStr">
        <is>
          <t>视觉设备系列</t>
        </is>
      </c>
      <c r="I1689" t="inlineStr">
        <is>
          <t>KK250</t>
        </is>
      </c>
      <c r="J1689" t="inlineStr">
        <is>
          <t>MATERIALS</t>
        </is>
      </c>
      <c r="K1689" t="inlineStr">
        <is>
          <t>Unplanned</t>
        </is>
      </c>
      <c r="L1689" t="inlineStr">
        <is>
          <t>HACKING STATION</t>
        </is>
      </c>
      <c r="M1689" t="inlineStr">
        <is>
          <t>上下料工位</t>
        </is>
      </c>
      <c r="N1689" t="inlineStr">
        <is>
          <t>MANUAL BRICK HANDLING</t>
        </is>
      </c>
      <c r="O1689" s="59" t="n">
        <v>46001.64722222222</v>
      </c>
      <c r="P1689" s="59" t="n">
        <v>46001.65097222223</v>
      </c>
      <c r="Q1689" s="60" t="n">
        <v>5.4</v>
      </c>
      <c r="R1689" s="60" t="n">
        <v>1.3725</v>
      </c>
      <c r="S1689" t="inlineStr">
        <is>
          <t>团队模拟数据（基于公开单线数据派生）</t>
        </is>
      </c>
      <c r="T1689" t="inlineStr">
        <is>
          <t>SIM-v2.2-20260807-20260804</t>
        </is>
      </c>
      <c r="U1689" t="inlineStr">
        <is>
          <t>https://zenodo.org/records/17855209</t>
        </is>
      </c>
      <c r="V1689" t="inlineStr">
        <is>
          <t>LINE-S02-PRE-20251210</t>
        </is>
      </c>
      <c r="W1689" t="inlineStr">
        <is>
          <t>已关联</t>
        </is>
      </c>
      <c r="X1689" t="inlineStr">
        <is>
          <t>按班次口径判断</t>
        </is>
      </c>
      <c r="Z1689" t="inlineStr">
        <is>
          <t>否</t>
        </is>
      </c>
    </row>
    <row r="1690">
      <c r="A1690" t="inlineStr">
        <is>
          <t>SIM-STOP-01689</t>
        </is>
      </c>
      <c r="B1690" t="inlineStr">
        <is>
          <t>STOP-PRE-00563</t>
        </is>
      </c>
      <c r="C1690" t="inlineStr">
        <is>
          <t>LINE-S03-PRE-20251210</t>
        </is>
      </c>
      <c r="D1690" t="inlineStr">
        <is>
          <t>SHIFT-PRE-20251210</t>
        </is>
      </c>
      <c r="E1690" t="inlineStr">
        <is>
          <t>LINE-S03</t>
        </is>
      </c>
      <c r="F1690" t="inlineStr">
        <is>
          <t>改善前</t>
        </is>
      </c>
      <c r="G1690" s="57" t="n">
        <v>46001</v>
      </c>
      <c r="H1690" t="inlineStr">
        <is>
          <t>音频模组系列</t>
        </is>
      </c>
      <c r="I1690" t="inlineStr">
        <is>
          <t>KK250</t>
        </is>
      </c>
      <c r="J1690" t="inlineStr">
        <is>
          <t>MATERIALS</t>
        </is>
      </c>
      <c r="K1690" t="inlineStr">
        <is>
          <t>Unplanned</t>
        </is>
      </c>
      <c r="L1690" t="inlineStr">
        <is>
          <t>HACKING STATION</t>
        </is>
      </c>
      <c r="M1690" t="inlineStr">
        <is>
          <t>上下料工位</t>
        </is>
      </c>
      <c r="N1690" t="inlineStr">
        <is>
          <t>MANUAL BRICK HANDLING</t>
        </is>
      </c>
      <c r="O1690" s="59" t="n">
        <v>46001.66111111111</v>
      </c>
      <c r="P1690" s="59" t="n">
        <v>46001.66402777778</v>
      </c>
      <c r="Q1690" s="60" t="n">
        <v>4.2</v>
      </c>
      <c r="R1690" s="60" t="n">
        <v>1.0862</v>
      </c>
      <c r="S1690" t="inlineStr">
        <is>
          <t>团队模拟数据（基于公开单线数据派生）</t>
        </is>
      </c>
      <c r="T1690" t="inlineStr">
        <is>
          <t>SIM-v2.2-20260807-20260804</t>
        </is>
      </c>
      <c r="U1690" t="inlineStr">
        <is>
          <t>https://zenodo.org/records/17855209</t>
        </is>
      </c>
      <c r="V1690" t="inlineStr">
        <is>
          <t>LINE-S03-PRE-20251210</t>
        </is>
      </c>
      <c r="W1690" t="inlineStr">
        <is>
          <t>已关联</t>
        </is>
      </c>
      <c r="X1690" t="inlineStr">
        <is>
          <t>按班次口径判断</t>
        </is>
      </c>
      <c r="Z1690" t="inlineStr">
        <is>
          <t>否</t>
        </is>
      </c>
    </row>
    <row r="1691">
      <c r="A1691" t="inlineStr">
        <is>
          <t>SIM-STOP-01690</t>
        </is>
      </c>
      <c r="B1691" t="inlineStr">
        <is>
          <t>STOP-PRE-00564</t>
        </is>
      </c>
      <c r="C1691" t="inlineStr">
        <is>
          <t>LINE-S01-PRE-20251210</t>
        </is>
      </c>
      <c r="D1691" t="inlineStr">
        <is>
          <t>SHIFT-PRE-20251210</t>
        </is>
      </c>
      <c r="E1691" t="inlineStr">
        <is>
          <t>LINE-S01</t>
        </is>
      </c>
      <c r="F1691" t="inlineStr">
        <is>
          <t>改善前</t>
        </is>
      </c>
      <c r="G1691" s="57" t="n">
        <v>46001</v>
      </c>
      <c r="H1691" t="inlineStr">
        <is>
          <t>智能终端系列</t>
        </is>
      </c>
      <c r="I1691" t="inlineStr">
        <is>
          <t>KK250</t>
        </is>
      </c>
      <c r="J1691" t="inlineStr">
        <is>
          <t>MATERIALS</t>
        </is>
      </c>
      <c r="K1691" t="inlineStr">
        <is>
          <t>Unplanned</t>
        </is>
      </c>
      <c r="L1691" t="inlineStr">
        <is>
          <t>HACKING STATION</t>
        </is>
      </c>
      <c r="M1691" t="inlineStr">
        <is>
          <t>上下料工位</t>
        </is>
      </c>
      <c r="N1691" t="inlineStr">
        <is>
          <t>MANUAL BRICK HANDLING</t>
        </is>
      </c>
      <c r="O1691" s="59" t="n">
        <v>46001.64722222222</v>
      </c>
      <c r="P1691" s="59" t="n">
        <v>46001.65118055556</v>
      </c>
      <c r="Q1691" s="60" t="n">
        <v>5.7</v>
      </c>
      <c r="R1691" s="60" t="n">
        <v>0.8771</v>
      </c>
      <c r="S1691" t="inlineStr">
        <is>
          <t>团队模拟数据（基于公开单线数据派生）</t>
        </is>
      </c>
      <c r="T1691" t="inlineStr">
        <is>
          <t>SIM-v2.2-20260807-20260804</t>
        </is>
      </c>
      <c r="U1691" t="inlineStr">
        <is>
          <t>https://zenodo.org/records/17855209</t>
        </is>
      </c>
      <c r="V1691" t="inlineStr">
        <is>
          <t>LINE-S01-PRE-20251210</t>
        </is>
      </c>
      <c r="W1691" t="inlineStr">
        <is>
          <t>已关联</t>
        </is>
      </c>
      <c r="X1691" t="inlineStr">
        <is>
          <t>按班次口径判断</t>
        </is>
      </c>
      <c r="Z1691" t="inlineStr">
        <is>
          <t>否</t>
        </is>
      </c>
    </row>
    <row r="1692">
      <c r="A1692" t="inlineStr">
        <is>
          <t>SIM-STOP-01691</t>
        </is>
      </c>
      <c r="B1692" t="inlineStr">
        <is>
          <t>STOP-PRE-00564</t>
        </is>
      </c>
      <c r="C1692" t="inlineStr">
        <is>
          <t>LINE-S02-PRE-20251210</t>
        </is>
      </c>
      <c r="D1692" t="inlineStr">
        <is>
          <t>SHIFT-PRE-20251210</t>
        </is>
      </c>
      <c r="E1692" t="inlineStr">
        <is>
          <t>LINE-S02</t>
        </is>
      </c>
      <c r="F1692" t="inlineStr">
        <is>
          <t>改善前</t>
        </is>
      </c>
      <c r="G1692" s="57" t="n">
        <v>46001</v>
      </c>
      <c r="H1692" t="inlineStr">
        <is>
          <t>视觉设备系列</t>
        </is>
      </c>
      <c r="I1692" t="inlineStr">
        <is>
          <t>KK250</t>
        </is>
      </c>
      <c r="J1692" t="inlineStr">
        <is>
          <t>MATERIALS</t>
        </is>
      </c>
      <c r="K1692" t="inlineStr">
        <is>
          <t>Unplanned</t>
        </is>
      </c>
      <c r="L1692" t="inlineStr">
        <is>
          <t>HACKING STATION</t>
        </is>
      </c>
      <c r="M1692" t="inlineStr">
        <is>
          <t>上下料工位</t>
        </is>
      </c>
      <c r="N1692" t="inlineStr">
        <is>
          <t>MANUAL BRICK HANDLING</t>
        </is>
      </c>
      <c r="O1692" s="59" t="n">
        <v>46001.66111111111</v>
      </c>
      <c r="P1692" s="59" t="n">
        <v>46001.666875</v>
      </c>
      <c r="Q1692" s="60" t="n">
        <v>8.300000000000001</v>
      </c>
      <c r="R1692" s="60" t="n">
        <v>1.2825</v>
      </c>
      <c r="S1692" t="inlineStr">
        <is>
          <t>团队模拟数据（基于公开单线数据派生）</t>
        </is>
      </c>
      <c r="T1692" t="inlineStr">
        <is>
          <t>SIM-v2.2-20260807-20260804</t>
        </is>
      </c>
      <c r="U1692" t="inlineStr">
        <is>
          <t>https://zenodo.org/records/17855209</t>
        </is>
      </c>
      <c r="V1692" t="inlineStr">
        <is>
          <t>LINE-S02-PRE-20251210</t>
        </is>
      </c>
      <c r="W1692" t="inlineStr">
        <is>
          <t>已关联</t>
        </is>
      </c>
      <c r="X1692" t="inlineStr">
        <is>
          <t>按班次口径判断</t>
        </is>
      </c>
      <c r="Z1692" t="inlineStr">
        <is>
          <t>否</t>
        </is>
      </c>
    </row>
    <row r="1693">
      <c r="A1693" t="inlineStr">
        <is>
          <t>SIM-STOP-01692</t>
        </is>
      </c>
      <c r="B1693" t="inlineStr">
        <is>
          <t>STOP-PRE-00564</t>
        </is>
      </c>
      <c r="C1693" t="inlineStr">
        <is>
          <t>LINE-S03-PRE-20251210</t>
        </is>
      </c>
      <c r="D1693" t="inlineStr">
        <is>
          <t>SHIFT-PRE-20251210</t>
        </is>
      </c>
      <c r="E1693" t="inlineStr">
        <is>
          <t>LINE-S03</t>
        </is>
      </c>
      <c r="F1693" t="inlineStr">
        <is>
          <t>改善前</t>
        </is>
      </c>
      <c r="G1693" s="57" t="n">
        <v>46001</v>
      </c>
      <c r="H1693" t="inlineStr">
        <is>
          <t>音频模组系列</t>
        </is>
      </c>
      <c r="I1693" t="inlineStr">
        <is>
          <t>KK250</t>
        </is>
      </c>
      <c r="J1693" t="inlineStr">
        <is>
          <t>MATERIALS</t>
        </is>
      </c>
      <c r="K1693" t="inlineStr">
        <is>
          <t>Unplanned</t>
        </is>
      </c>
      <c r="L1693" t="inlineStr">
        <is>
          <t>HACKING STATION</t>
        </is>
      </c>
      <c r="M1693" t="inlineStr">
        <is>
          <t>上下料工位</t>
        </is>
      </c>
      <c r="N1693" t="inlineStr">
        <is>
          <t>MANUAL BRICK HANDLING</t>
        </is>
      </c>
      <c r="O1693" s="59" t="n">
        <v>46001.675</v>
      </c>
      <c r="P1693" s="59" t="n">
        <v>46001.68006944445</v>
      </c>
      <c r="Q1693" s="60" t="n">
        <v>7.3</v>
      </c>
      <c r="R1693" s="60" t="n">
        <v>1.1296</v>
      </c>
      <c r="S1693" t="inlineStr">
        <is>
          <t>团队模拟数据（基于公开单线数据派生）</t>
        </is>
      </c>
      <c r="T1693" t="inlineStr">
        <is>
          <t>SIM-v2.2-20260807-20260804</t>
        </is>
      </c>
      <c r="U1693" t="inlineStr">
        <is>
          <t>https://zenodo.org/records/17855209</t>
        </is>
      </c>
      <c r="V1693" t="inlineStr">
        <is>
          <t>LINE-S03-PRE-20251210</t>
        </is>
      </c>
      <c r="W1693" t="inlineStr">
        <is>
          <t>已关联</t>
        </is>
      </c>
      <c r="X1693" t="inlineStr">
        <is>
          <t>按班次口径判断</t>
        </is>
      </c>
      <c r="Z1693" t="inlineStr">
        <is>
          <t>否</t>
        </is>
      </c>
    </row>
    <row r="1694">
      <c r="A1694" t="inlineStr">
        <is>
          <t>SIM-STOP-01693</t>
        </is>
      </c>
      <c r="B1694" t="inlineStr">
        <is>
          <t>STOP-PRE-00565</t>
        </is>
      </c>
      <c r="C1694" t="inlineStr">
        <is>
          <t>LINE-S01-PRE-20251210</t>
        </is>
      </c>
      <c r="D1694" t="inlineStr">
        <is>
          <t>SHIFT-PRE-20251210</t>
        </is>
      </c>
      <c r="E1694" t="inlineStr">
        <is>
          <t>LINE-S01</t>
        </is>
      </c>
      <c r="F1694" t="inlineStr">
        <is>
          <t>改善前</t>
        </is>
      </c>
      <c r="G1694" s="57" t="n">
        <v>46001</v>
      </c>
      <c r="H1694" t="inlineStr">
        <is>
          <t>智能终端系列</t>
        </is>
      </c>
      <c r="I1694" t="inlineStr">
        <is>
          <t>KK250</t>
        </is>
      </c>
      <c r="J1694" t="inlineStr">
        <is>
          <t>FAILURE</t>
        </is>
      </c>
      <c r="K1694" t="inlineStr">
        <is>
          <t>Unplanned</t>
        </is>
      </c>
      <c r="L1694" t="inlineStr">
        <is>
          <t>DRYER</t>
        </is>
      </c>
      <c r="M1694" t="inlineStr">
        <is>
          <t>烘干/固化工位</t>
        </is>
      </c>
      <c r="N1694" t="inlineStr">
        <is>
          <t>MECHANICAL FAILURE</t>
        </is>
      </c>
      <c r="O1694" s="59" t="n">
        <v>46001.65763888889</v>
      </c>
      <c r="P1694" s="59" t="n">
        <v>46001.67048611111</v>
      </c>
      <c r="Q1694" s="60" t="n">
        <v>18.5</v>
      </c>
      <c r="R1694" s="60" t="n">
        <v>0.9114</v>
      </c>
      <c r="S1694" t="inlineStr">
        <is>
          <t>团队模拟数据（基于公开单线数据派生）</t>
        </is>
      </c>
      <c r="T1694" t="inlineStr">
        <is>
          <t>SIM-v2.2-20260807-20260804</t>
        </is>
      </c>
      <c r="U1694" t="inlineStr">
        <is>
          <t>https://zenodo.org/records/17855209</t>
        </is>
      </c>
      <c r="V1694" t="inlineStr">
        <is>
          <t>LINE-S01-PRE-20251210</t>
        </is>
      </c>
      <c r="W1694" t="inlineStr">
        <is>
          <t>已关联</t>
        </is>
      </c>
      <c r="X1694" t="inlineStr">
        <is>
          <t>按班次口径判断</t>
        </is>
      </c>
      <c r="Z1694" t="inlineStr">
        <is>
          <t>否</t>
        </is>
      </c>
    </row>
    <row r="1695">
      <c r="A1695" t="inlineStr">
        <is>
          <t>SIM-STOP-01694</t>
        </is>
      </c>
      <c r="B1695" t="inlineStr">
        <is>
          <t>STOP-PRE-00565</t>
        </is>
      </c>
      <c r="C1695" t="inlineStr">
        <is>
          <t>LINE-S02-PRE-20251210</t>
        </is>
      </c>
      <c r="D1695" t="inlineStr">
        <is>
          <t>SHIFT-PRE-20251210</t>
        </is>
      </c>
      <c r="E1695" t="inlineStr">
        <is>
          <t>LINE-S02</t>
        </is>
      </c>
      <c r="F1695" t="inlineStr">
        <is>
          <t>改善前</t>
        </is>
      </c>
      <c r="G1695" s="57" t="n">
        <v>46001</v>
      </c>
      <c r="H1695" t="inlineStr">
        <is>
          <t>视觉设备系列</t>
        </is>
      </c>
      <c r="I1695" t="inlineStr">
        <is>
          <t>KK250</t>
        </is>
      </c>
      <c r="J1695" t="inlineStr">
        <is>
          <t>FAILURE</t>
        </is>
      </c>
      <c r="K1695" t="inlineStr">
        <is>
          <t>Unplanned</t>
        </is>
      </c>
      <c r="L1695" t="inlineStr">
        <is>
          <t>DRYER</t>
        </is>
      </c>
      <c r="M1695" t="inlineStr">
        <is>
          <t>烘干/固化工位</t>
        </is>
      </c>
      <c r="N1695" t="inlineStr">
        <is>
          <t>MECHANICAL FAILURE</t>
        </is>
      </c>
      <c r="O1695" s="59" t="n">
        <v>46001.67152777778</v>
      </c>
      <c r="P1695" s="59" t="n">
        <v>46001.69034722223</v>
      </c>
      <c r="Q1695" s="60" t="n">
        <v>27.1</v>
      </c>
      <c r="R1695" s="60" t="n">
        <v>1.335</v>
      </c>
      <c r="S1695" t="inlineStr">
        <is>
          <t>团队模拟数据（基于公开单线数据派生）</t>
        </is>
      </c>
      <c r="T1695" t="inlineStr">
        <is>
          <t>SIM-v2.2-20260807-20260804</t>
        </is>
      </c>
      <c r="U1695" t="inlineStr">
        <is>
          <t>https://zenodo.org/records/17855209</t>
        </is>
      </c>
      <c r="V1695" t="inlineStr">
        <is>
          <t>LINE-S02-PRE-20251210</t>
        </is>
      </c>
      <c r="W1695" t="inlineStr">
        <is>
          <t>已关联</t>
        </is>
      </c>
      <c r="X1695" t="inlineStr">
        <is>
          <t>按班次口径判断</t>
        </is>
      </c>
      <c r="Z1695" t="inlineStr">
        <is>
          <t>否</t>
        </is>
      </c>
    </row>
    <row r="1696">
      <c r="A1696" t="inlineStr">
        <is>
          <t>SIM-STOP-01695</t>
        </is>
      </c>
      <c r="B1696" t="inlineStr">
        <is>
          <t>STOP-PRE-00565</t>
        </is>
      </c>
      <c r="C1696" t="inlineStr">
        <is>
          <t>LINE-S03-PRE-20251210</t>
        </is>
      </c>
      <c r="D1696" t="inlineStr">
        <is>
          <t>SHIFT-PRE-20251210</t>
        </is>
      </c>
      <c r="E1696" t="inlineStr">
        <is>
          <t>LINE-S03</t>
        </is>
      </c>
      <c r="F1696" t="inlineStr">
        <is>
          <t>改善前</t>
        </is>
      </c>
      <c r="G1696" s="57" t="n">
        <v>46001</v>
      </c>
      <c r="H1696" t="inlineStr">
        <is>
          <t>音频模组系列</t>
        </is>
      </c>
      <c r="I1696" t="inlineStr">
        <is>
          <t>KK250</t>
        </is>
      </c>
      <c r="J1696" t="inlineStr">
        <is>
          <t>FAILURE</t>
        </is>
      </c>
      <c r="K1696" t="inlineStr">
        <is>
          <t>Unplanned</t>
        </is>
      </c>
      <c r="L1696" t="inlineStr">
        <is>
          <t>DRYER</t>
        </is>
      </c>
      <c r="M1696" t="inlineStr">
        <is>
          <t>烘干/固化工位</t>
        </is>
      </c>
      <c r="N1696" t="inlineStr">
        <is>
          <t>MECHANICAL FAILURE</t>
        </is>
      </c>
      <c r="O1696" s="59" t="n">
        <v>46001.68541666667</v>
      </c>
      <c r="P1696" s="59" t="n">
        <v>46001.69993055556</v>
      </c>
      <c r="Q1696" s="60" t="n">
        <v>20.9</v>
      </c>
      <c r="R1696" s="60" t="n">
        <v>1.029</v>
      </c>
      <c r="S1696" t="inlineStr">
        <is>
          <t>团队模拟数据（基于公开单线数据派生）</t>
        </is>
      </c>
      <c r="T1696" t="inlineStr">
        <is>
          <t>SIM-v2.2-20260807-20260804</t>
        </is>
      </c>
      <c r="U1696" t="inlineStr">
        <is>
          <t>https://zenodo.org/records/17855209</t>
        </is>
      </c>
      <c r="V1696" t="inlineStr">
        <is>
          <t>LINE-S03-PRE-20251210</t>
        </is>
      </c>
      <c r="W1696" t="inlineStr">
        <is>
          <t>已关联</t>
        </is>
      </c>
      <c r="X1696" t="inlineStr">
        <is>
          <t>按班次口径判断</t>
        </is>
      </c>
      <c r="Z1696" t="inlineStr">
        <is>
          <t>否</t>
        </is>
      </c>
    </row>
    <row r="1697">
      <c r="A1697" t="inlineStr">
        <is>
          <t>SIM-STOP-01696</t>
        </is>
      </c>
      <c r="B1697" t="inlineStr">
        <is>
          <t>STOP-PRE-00566</t>
        </is>
      </c>
      <c r="C1697" t="inlineStr">
        <is>
          <t>LINE-S01-PRE-20251210</t>
        </is>
      </c>
      <c r="D1697" t="inlineStr">
        <is>
          <t>SHIFT-PRE-20251210</t>
        </is>
      </c>
      <c r="E1697" t="inlineStr">
        <is>
          <t>LINE-S01</t>
        </is>
      </c>
      <c r="F1697" t="inlineStr">
        <is>
          <t>改善前</t>
        </is>
      </c>
      <c r="G1697" s="57" t="n">
        <v>46001</v>
      </c>
      <c r="H1697" t="inlineStr">
        <is>
          <t>智能终端系列</t>
        </is>
      </c>
      <c r="I1697" t="inlineStr">
        <is>
          <t>KK250</t>
        </is>
      </c>
      <c r="J1697" t="inlineStr">
        <is>
          <t>OPERATIONAL</t>
        </is>
      </c>
      <c r="K1697" t="inlineStr">
        <is>
          <t>Unplanned</t>
        </is>
      </c>
      <c r="L1697" t="inlineStr">
        <is>
          <t>DRYER</t>
        </is>
      </c>
      <c r="M1697" t="inlineStr">
        <is>
          <t>烘干/固化工位</t>
        </is>
      </c>
      <c r="N1697" t="inlineStr">
        <is>
          <t>OTHER</t>
        </is>
      </c>
      <c r="O1697" s="59" t="n">
        <v>46001.69027777778</v>
      </c>
      <c r="P1697" s="59" t="n">
        <v>46001.700625</v>
      </c>
      <c r="Q1697" s="60" t="n">
        <v>14.9</v>
      </c>
      <c r="R1697" s="60" t="n">
        <v>0.8526</v>
      </c>
      <c r="S1697" t="inlineStr">
        <is>
          <t>团队模拟数据（基于公开单线数据派生）</t>
        </is>
      </c>
      <c r="T1697" t="inlineStr">
        <is>
          <t>SIM-v2.2-20260807-20260804</t>
        </is>
      </c>
      <c r="U1697" t="inlineStr">
        <is>
          <t>https://zenodo.org/records/17855209</t>
        </is>
      </c>
      <c r="V1697" t="inlineStr">
        <is>
          <t>LINE-S01-PRE-20251210</t>
        </is>
      </c>
      <c r="W1697" t="inlineStr">
        <is>
          <t>已关联</t>
        </is>
      </c>
      <c r="X1697" t="inlineStr">
        <is>
          <t>按班次口径判断</t>
        </is>
      </c>
      <c r="Z1697" t="inlineStr">
        <is>
          <t>否</t>
        </is>
      </c>
    </row>
    <row r="1698">
      <c r="A1698" t="inlineStr">
        <is>
          <t>SIM-STOP-01697</t>
        </is>
      </c>
      <c r="B1698" t="inlineStr">
        <is>
          <t>STOP-PRE-00566</t>
        </is>
      </c>
      <c r="C1698" t="inlineStr">
        <is>
          <t>LINE-S02-PRE-20251210</t>
        </is>
      </c>
      <c r="D1698" t="inlineStr">
        <is>
          <t>SHIFT-PRE-20251210</t>
        </is>
      </c>
      <c r="E1698" t="inlineStr">
        <is>
          <t>LINE-S02</t>
        </is>
      </c>
      <c r="F1698" t="inlineStr">
        <is>
          <t>改善前</t>
        </is>
      </c>
      <c r="G1698" s="57" t="n">
        <v>46001</v>
      </c>
      <c r="H1698" t="inlineStr">
        <is>
          <t>视觉设备系列</t>
        </is>
      </c>
      <c r="I1698" t="inlineStr">
        <is>
          <t>KK250</t>
        </is>
      </c>
      <c r="J1698" t="inlineStr">
        <is>
          <t>OPERATIONAL</t>
        </is>
      </c>
      <c r="K1698" t="inlineStr">
        <is>
          <t>Unplanned</t>
        </is>
      </c>
      <c r="L1698" t="inlineStr">
        <is>
          <t>DRYER</t>
        </is>
      </c>
      <c r="M1698" t="inlineStr">
        <is>
          <t>烘干/固化工位</t>
        </is>
      </c>
      <c r="N1698" t="inlineStr">
        <is>
          <t>OTHER</t>
        </is>
      </c>
      <c r="O1698" s="59" t="n">
        <v>46001.70416666667</v>
      </c>
      <c r="P1698" s="59" t="n">
        <v>46001.72104166666</v>
      </c>
      <c r="Q1698" s="60" t="n">
        <v>24.3</v>
      </c>
      <c r="R1698" s="60" t="n">
        <v>1.3875</v>
      </c>
      <c r="S1698" t="inlineStr">
        <is>
          <t>团队模拟数据（基于公开单线数据派生）</t>
        </is>
      </c>
      <c r="T1698" t="inlineStr">
        <is>
          <t>SIM-v2.2-20260807-20260804</t>
        </is>
      </c>
      <c r="U1698" t="inlineStr">
        <is>
          <t>https://zenodo.org/records/17855209</t>
        </is>
      </c>
      <c r="V1698" t="inlineStr">
        <is>
          <t>LINE-S02-PRE-20251210</t>
        </is>
      </c>
      <c r="W1698" t="inlineStr">
        <is>
          <t>已关联</t>
        </is>
      </c>
      <c r="X1698" t="inlineStr">
        <is>
          <t>按班次口径判断</t>
        </is>
      </c>
      <c r="Z1698" t="inlineStr">
        <is>
          <t>否</t>
        </is>
      </c>
    </row>
    <row r="1699">
      <c r="A1699" t="inlineStr">
        <is>
          <t>SIM-STOP-01698</t>
        </is>
      </c>
      <c r="B1699" t="inlineStr">
        <is>
          <t>STOP-PRE-00566</t>
        </is>
      </c>
      <c r="C1699" t="inlineStr">
        <is>
          <t>LINE-S03-PRE-20251210</t>
        </is>
      </c>
      <c r="D1699" t="inlineStr">
        <is>
          <t>SHIFT-PRE-20251210</t>
        </is>
      </c>
      <c r="E1699" t="inlineStr">
        <is>
          <t>LINE-S03</t>
        </is>
      </c>
      <c r="F1699" t="inlineStr">
        <is>
          <t>改善前</t>
        </is>
      </c>
      <c r="G1699" s="57" t="n">
        <v>46001</v>
      </c>
      <c r="H1699" t="inlineStr">
        <is>
          <t>音频模组系列</t>
        </is>
      </c>
      <c r="I1699" t="inlineStr">
        <is>
          <t>KK250</t>
        </is>
      </c>
      <c r="J1699" t="inlineStr">
        <is>
          <t>OPERATIONAL</t>
        </is>
      </c>
      <c r="K1699" t="inlineStr">
        <is>
          <t>Unplanned</t>
        </is>
      </c>
      <c r="L1699" t="inlineStr">
        <is>
          <t>DRYER</t>
        </is>
      </c>
      <c r="M1699" t="inlineStr">
        <is>
          <t>烘干/固化工位</t>
        </is>
      </c>
      <c r="N1699" t="inlineStr">
        <is>
          <t>OTHER</t>
        </is>
      </c>
      <c r="O1699" s="59" t="n">
        <v>46001.71805555555</v>
      </c>
      <c r="P1699" s="59" t="n">
        <v>46001.72979166666</v>
      </c>
      <c r="Q1699" s="60" t="n">
        <v>16.9</v>
      </c>
      <c r="R1699" s="60" t="n">
        <v>0.9637</v>
      </c>
      <c r="S1699" t="inlineStr">
        <is>
          <t>团队模拟数据（基于公开单线数据派生）</t>
        </is>
      </c>
      <c r="T1699" t="inlineStr">
        <is>
          <t>SIM-v2.2-20260807-20260804</t>
        </is>
      </c>
      <c r="U1699" t="inlineStr">
        <is>
          <t>https://zenodo.org/records/17855209</t>
        </is>
      </c>
      <c r="V1699" t="inlineStr">
        <is>
          <t>LINE-S03-PRE-20251210</t>
        </is>
      </c>
      <c r="W1699" t="inlineStr">
        <is>
          <t>已关联</t>
        </is>
      </c>
      <c r="X1699" t="inlineStr">
        <is>
          <t>按班次口径判断</t>
        </is>
      </c>
      <c r="Z1699" t="inlineStr">
        <is>
          <t>否</t>
        </is>
      </c>
    </row>
    <row r="1700">
      <c r="A1700" t="inlineStr">
        <is>
          <t>SIM-STOP-01699</t>
        </is>
      </c>
      <c r="B1700" t="inlineStr">
        <is>
          <t>STOP-PRE-00567</t>
        </is>
      </c>
      <c r="C1700" t="inlineStr">
        <is>
          <t>LINE-S01-PRE-20251210</t>
        </is>
      </c>
      <c r="D1700" t="inlineStr">
        <is>
          <t>SHIFT-PRE-20251210</t>
        </is>
      </c>
      <c r="E1700" t="inlineStr">
        <is>
          <t>LINE-S01</t>
        </is>
      </c>
      <c r="F1700" t="inlineStr">
        <is>
          <t>改善前</t>
        </is>
      </c>
      <c r="G1700" s="57" t="n">
        <v>46001</v>
      </c>
      <c r="H1700" t="inlineStr">
        <is>
          <t>智能终端系列</t>
        </is>
      </c>
      <c r="I1700" t="inlineStr">
        <is>
          <t>KK200-1</t>
        </is>
      </c>
      <c r="J1700" t="inlineStr">
        <is>
          <t>SETUPS-CHANGEOVERS</t>
        </is>
      </c>
      <c r="K1700" t="inlineStr">
        <is>
          <t>Planned - Included in OEE</t>
        </is>
      </c>
      <c r="L1700" t="inlineStr">
        <is>
          <t>EXTRUDER PRESS</t>
        </is>
      </c>
      <c r="M1700" t="inlineStr">
        <is>
          <t>主加工工位</t>
        </is>
      </c>
      <c r="N1700" t="inlineStr">
        <is>
          <t>MATERIAL CHANGEOVER</t>
        </is>
      </c>
      <c r="O1700" s="59" t="n">
        <v>46001.73055555556</v>
      </c>
      <c r="P1700" s="59" t="n">
        <v>46001.73951388889</v>
      </c>
      <c r="Q1700" s="60" t="n">
        <v>12.9</v>
      </c>
      <c r="R1700" s="60" t="n">
        <v>0.9657</v>
      </c>
      <c r="S1700" t="inlineStr">
        <is>
          <t>团队模拟数据（基于公开单线数据派生）</t>
        </is>
      </c>
      <c r="T1700" t="inlineStr">
        <is>
          <t>SIM-v2.2-20260807-20260804</t>
        </is>
      </c>
      <c r="U1700" t="inlineStr">
        <is>
          <t>https://zenodo.org/records/17855209</t>
        </is>
      </c>
      <c r="V1700" t="inlineStr">
        <is>
          <t>LINE-S01-PRE-20251210</t>
        </is>
      </c>
      <c r="W1700" t="inlineStr">
        <is>
          <t>已关联</t>
        </is>
      </c>
      <c r="X1700" t="inlineStr">
        <is>
          <t>按班次口径判断</t>
        </is>
      </c>
      <c r="Z1700" t="inlineStr">
        <is>
          <t>是</t>
        </is>
      </c>
      <c r="AA1700">
        <f>IFERROR(VLOOKUP(N1700,'18_换产标准_模拟'!$B$2:$F$4,3,FALSE),"")</f>
        <v/>
      </c>
      <c r="AB1700">
        <f>IFERROR(MAX(Q1700-AA1700,0),"")</f>
        <v/>
      </c>
      <c r="AC1700">
        <f>IFERROR(IF(AB1700=0,"达标",IF(AB1700&lt;=VLOOKUP(N1700,'18_换产标准_模拟'!$B$2:$F$4,4,FALSE)-VLOOKUP(N1700,'18_换产标准_模拟'!$B$2:$F$4,3,FALSE),"轻微超时",IF(AB1700&lt;=VLOOKUP(N1700,'18_换产标准_模拟'!$B$2:$F$4,5,FALSE)-VLOOKUP(N1700,'18_换产标准_模拟'!$B$2:$F$4,3,FALSE),"超时","严重超时"))),"")</f>
        <v/>
      </c>
      <c r="AD1700">
        <f>IFERROR(INDEX('18_换产标准_模拟'!$A$2:$A$4,MATCH(N1700,'18_换产标准_模拟'!$B$2:$B$4,0)),"")</f>
        <v/>
      </c>
      <c r="AE1700" t="inlineStr">
        <is>
          <t>团队模拟数据</t>
        </is>
      </c>
    </row>
    <row r="1701">
      <c r="A1701" t="inlineStr">
        <is>
          <t>SIM-STOP-01700</t>
        </is>
      </c>
      <c r="B1701" t="inlineStr">
        <is>
          <t>STOP-PRE-00567</t>
        </is>
      </c>
      <c r="C1701" t="inlineStr">
        <is>
          <t>LINE-S02-PRE-20251210</t>
        </is>
      </c>
      <c r="D1701" t="inlineStr">
        <is>
          <t>SHIFT-PRE-20251210</t>
        </is>
      </c>
      <c r="E1701" t="inlineStr">
        <is>
          <t>LINE-S02</t>
        </is>
      </c>
      <c r="F1701" t="inlineStr">
        <is>
          <t>改善前</t>
        </is>
      </c>
      <c r="G1701" s="57" t="n">
        <v>46001</v>
      </c>
      <c r="H1701" t="inlineStr">
        <is>
          <t>视觉设备系列</t>
        </is>
      </c>
      <c r="I1701" t="inlineStr">
        <is>
          <t>KK200-1</t>
        </is>
      </c>
      <c r="J1701" t="inlineStr">
        <is>
          <t>SETUPS-CHANGEOVERS</t>
        </is>
      </c>
      <c r="K1701" t="inlineStr">
        <is>
          <t>Planned - Included in OEE</t>
        </is>
      </c>
      <c r="L1701" t="inlineStr">
        <is>
          <t>EXTRUDER PRESS</t>
        </is>
      </c>
      <c r="M1701" t="inlineStr">
        <is>
          <t>主加工工位</t>
        </is>
      </c>
      <c r="N1701" t="inlineStr">
        <is>
          <t>MATERIAL CHANGEOVER</t>
        </is>
      </c>
      <c r="O1701" s="59" t="n">
        <v>46001.74444444444</v>
      </c>
      <c r="P1701" s="59" t="n">
        <v>46001.75354166667</v>
      </c>
      <c r="Q1701" s="60" t="n">
        <v>13.1</v>
      </c>
      <c r="R1701" s="60" t="n">
        <v>0.9802999999999999</v>
      </c>
      <c r="S1701" t="inlineStr">
        <is>
          <t>团队模拟数据（基于公开单线数据派生）</t>
        </is>
      </c>
      <c r="T1701" t="inlineStr">
        <is>
          <t>SIM-v2.2-20260807-20260804</t>
        </is>
      </c>
      <c r="U1701" t="inlineStr">
        <is>
          <t>https://zenodo.org/records/17855209</t>
        </is>
      </c>
      <c r="V1701" t="inlineStr">
        <is>
          <t>LINE-S02-PRE-20251210</t>
        </is>
      </c>
      <c r="W1701" t="inlineStr">
        <is>
          <t>已关联</t>
        </is>
      </c>
      <c r="X1701" t="inlineStr">
        <is>
          <t>按班次口径判断</t>
        </is>
      </c>
      <c r="Z1701" t="inlineStr">
        <is>
          <t>是</t>
        </is>
      </c>
      <c r="AA1701">
        <f>IFERROR(VLOOKUP(N1701,'18_换产标准_模拟'!$B$2:$F$4,3,FALSE),"")</f>
        <v/>
      </c>
      <c r="AB1701">
        <f>IFERROR(MAX(Q1701-AA1701,0),"")</f>
        <v/>
      </c>
      <c r="AC1701">
        <f>IFERROR(IF(AB1701=0,"达标",IF(AB1701&lt;=VLOOKUP(N1701,'18_换产标准_模拟'!$B$2:$F$4,4,FALSE)-VLOOKUP(N1701,'18_换产标准_模拟'!$B$2:$F$4,3,FALSE),"轻微超时",IF(AB1701&lt;=VLOOKUP(N1701,'18_换产标准_模拟'!$B$2:$F$4,5,FALSE)-VLOOKUP(N1701,'18_换产标准_模拟'!$B$2:$F$4,3,FALSE),"超时","严重超时"))),"")</f>
        <v/>
      </c>
      <c r="AD1701">
        <f>IFERROR(INDEX('18_换产标准_模拟'!$A$2:$A$4,MATCH(N1701,'18_换产标准_模拟'!$B$2:$B$4,0)),"")</f>
        <v/>
      </c>
      <c r="AE1701" t="inlineStr">
        <is>
          <t>团队模拟数据</t>
        </is>
      </c>
    </row>
    <row r="1702">
      <c r="A1702" t="inlineStr">
        <is>
          <t>SIM-STOP-01701</t>
        </is>
      </c>
      <c r="B1702" t="inlineStr">
        <is>
          <t>STOP-PRE-00567</t>
        </is>
      </c>
      <c r="C1702" t="inlineStr">
        <is>
          <t>LINE-S03-PRE-20251210</t>
        </is>
      </c>
      <c r="D1702" t="inlineStr">
        <is>
          <t>SHIFT-PRE-20251210</t>
        </is>
      </c>
      <c r="E1702" t="inlineStr">
        <is>
          <t>LINE-S03</t>
        </is>
      </c>
      <c r="F1702" t="inlineStr">
        <is>
          <t>改善前</t>
        </is>
      </c>
      <c r="G1702" s="57" t="n">
        <v>46001</v>
      </c>
      <c r="H1702" t="inlineStr">
        <is>
          <t>音频模组系列</t>
        </is>
      </c>
      <c r="I1702" t="inlineStr">
        <is>
          <t>KK200-1</t>
        </is>
      </c>
      <c r="J1702" t="inlineStr">
        <is>
          <t>SETUPS-CHANGEOVERS</t>
        </is>
      </c>
      <c r="K1702" t="inlineStr">
        <is>
          <t>Planned - Included in OEE</t>
        </is>
      </c>
      <c r="L1702" t="inlineStr">
        <is>
          <t>EXTRUDER PRESS</t>
        </is>
      </c>
      <c r="M1702" t="inlineStr">
        <is>
          <t>主加工工位</t>
        </is>
      </c>
      <c r="N1702" t="inlineStr">
        <is>
          <t>MATERIAL CHANGEOVER</t>
        </is>
      </c>
      <c r="O1702" s="59" t="n">
        <v>46001.75833333333</v>
      </c>
      <c r="P1702" s="59" t="n">
        <v>46001.76784722223</v>
      </c>
      <c r="Q1702" s="60" t="n">
        <v>13.7</v>
      </c>
      <c r="R1702" s="60" t="n">
        <v>1.0222</v>
      </c>
      <c r="S1702" t="inlineStr">
        <is>
          <t>团队模拟数据（基于公开单线数据派生）</t>
        </is>
      </c>
      <c r="T1702" t="inlineStr">
        <is>
          <t>SIM-v2.2-20260807-20260804</t>
        </is>
      </c>
      <c r="U1702" t="inlineStr">
        <is>
          <t>https://zenodo.org/records/17855209</t>
        </is>
      </c>
      <c r="V1702" t="inlineStr">
        <is>
          <t>LINE-S03-PRE-20251210</t>
        </is>
      </c>
      <c r="W1702" t="inlineStr">
        <is>
          <t>已关联</t>
        </is>
      </c>
      <c r="X1702" t="inlineStr">
        <is>
          <t>按班次口径判断</t>
        </is>
      </c>
      <c r="Z1702" t="inlineStr">
        <is>
          <t>是</t>
        </is>
      </c>
      <c r="AA1702">
        <f>IFERROR(VLOOKUP(N1702,'18_换产标准_模拟'!$B$2:$F$4,3,FALSE),"")</f>
        <v/>
      </c>
      <c r="AB1702">
        <f>IFERROR(MAX(Q1702-AA1702,0),"")</f>
        <v/>
      </c>
      <c r="AC1702">
        <f>IFERROR(IF(AB1702=0,"达标",IF(AB1702&lt;=VLOOKUP(N1702,'18_换产标准_模拟'!$B$2:$F$4,4,FALSE)-VLOOKUP(N1702,'18_换产标准_模拟'!$B$2:$F$4,3,FALSE),"轻微超时",IF(AB1702&lt;=VLOOKUP(N1702,'18_换产标准_模拟'!$B$2:$F$4,5,FALSE)-VLOOKUP(N1702,'18_换产标准_模拟'!$B$2:$F$4,3,FALSE),"超时","严重超时"))),"")</f>
        <v/>
      </c>
      <c r="AD1702">
        <f>IFERROR(INDEX('18_换产标准_模拟'!$A$2:$A$4,MATCH(N1702,'18_换产标准_模拟'!$B$2:$B$4,0)),"")</f>
        <v/>
      </c>
      <c r="AE1702" t="inlineStr">
        <is>
          <t>团队模拟数据</t>
        </is>
      </c>
    </row>
    <row r="1703">
      <c r="A1703" t="inlineStr">
        <is>
          <t>SIM-STOP-01702</t>
        </is>
      </c>
      <c r="B1703" t="inlineStr">
        <is>
          <t>STOP-PRE-00568</t>
        </is>
      </c>
      <c r="C1703" t="inlineStr">
        <is>
          <t>LINE-S01-PRE-20251210</t>
        </is>
      </c>
      <c r="D1703" t="inlineStr">
        <is>
          <t>SHIFT-PRE-20251210</t>
        </is>
      </c>
      <c r="E1703" t="inlineStr">
        <is>
          <t>LINE-S01</t>
        </is>
      </c>
      <c r="F1703" t="inlineStr">
        <is>
          <t>改善前</t>
        </is>
      </c>
      <c r="G1703" s="57" t="n">
        <v>46001</v>
      </c>
      <c r="H1703" t="inlineStr">
        <is>
          <t>智能终端系列</t>
        </is>
      </c>
      <c r="I1703" t="inlineStr">
        <is>
          <t>KK200-1</t>
        </is>
      </c>
      <c r="J1703" t="inlineStr">
        <is>
          <t>OPERATIONAL</t>
        </is>
      </c>
      <c r="K1703" t="inlineStr">
        <is>
          <t>Planned - Included in OEE</t>
        </is>
      </c>
      <c r="L1703" t="inlineStr">
        <is>
          <t>EXTRUDER PRESS</t>
        </is>
      </c>
      <c r="M1703" t="inlineStr">
        <is>
          <t>主加工工位</t>
        </is>
      </c>
      <c r="N1703" t="inlineStr">
        <is>
          <t>QUALITY CONTROL</t>
        </is>
      </c>
      <c r="O1703" s="59" t="n">
        <v>46001.75069444445</v>
      </c>
      <c r="P1703" s="59" t="n">
        <v>46001.75298611111</v>
      </c>
      <c r="Q1703" s="60" t="n">
        <v>3.3</v>
      </c>
      <c r="R1703" s="60" t="n">
        <v>1.0031</v>
      </c>
      <c r="S1703" t="inlineStr">
        <is>
          <t>团队模拟数据（基于公开单线数据派生）</t>
        </is>
      </c>
      <c r="T1703" t="inlineStr">
        <is>
          <t>SIM-v2.2-20260807-20260804</t>
        </is>
      </c>
      <c r="U1703" t="inlineStr">
        <is>
          <t>https://zenodo.org/records/17855209</t>
        </is>
      </c>
      <c r="V1703" t="inlineStr">
        <is>
          <t>LINE-S01-PRE-20251210</t>
        </is>
      </c>
      <c r="W1703" t="inlineStr">
        <is>
          <t>已关联</t>
        </is>
      </c>
      <c r="X1703" t="inlineStr">
        <is>
          <t>按班次口径判断</t>
        </is>
      </c>
      <c r="Z1703" t="inlineStr">
        <is>
          <t>否</t>
        </is>
      </c>
    </row>
    <row r="1704">
      <c r="A1704" t="inlineStr">
        <is>
          <t>SIM-STOP-01703</t>
        </is>
      </c>
      <c r="B1704" t="inlineStr">
        <is>
          <t>STOP-PRE-00568</t>
        </is>
      </c>
      <c r="C1704" t="inlineStr">
        <is>
          <t>LINE-S02-PRE-20251210</t>
        </is>
      </c>
      <c r="D1704" t="inlineStr">
        <is>
          <t>SHIFT-PRE-20251210</t>
        </is>
      </c>
      <c r="E1704" t="inlineStr">
        <is>
          <t>LINE-S02</t>
        </is>
      </c>
      <c r="F1704" t="inlineStr">
        <is>
          <t>改善前</t>
        </is>
      </c>
      <c r="G1704" s="57" t="n">
        <v>46001</v>
      </c>
      <c r="H1704" t="inlineStr">
        <is>
          <t>视觉设备系列</t>
        </is>
      </c>
      <c r="I1704" t="inlineStr">
        <is>
          <t>KK200-1</t>
        </is>
      </c>
      <c r="J1704" t="inlineStr">
        <is>
          <t>OPERATIONAL</t>
        </is>
      </c>
      <c r="K1704" t="inlineStr">
        <is>
          <t>Planned - Included in OEE</t>
        </is>
      </c>
      <c r="L1704" t="inlineStr">
        <is>
          <t>EXTRUDER PRESS</t>
        </is>
      </c>
      <c r="M1704" t="inlineStr">
        <is>
          <t>主加工工位</t>
        </is>
      </c>
      <c r="N1704" t="inlineStr">
        <is>
          <t>QUALITY CONTROL</t>
        </is>
      </c>
      <c r="O1704" s="59" t="n">
        <v>46001.76458333333</v>
      </c>
      <c r="P1704" s="59" t="n">
        <v>46001.76694444445</v>
      </c>
      <c r="Q1704" s="60" t="n">
        <v>3.4</v>
      </c>
      <c r="R1704" s="60" t="n">
        <v>1.02</v>
      </c>
      <c r="S1704" t="inlineStr">
        <is>
          <t>团队模拟数据（基于公开单线数据派生）</t>
        </is>
      </c>
      <c r="T1704" t="inlineStr">
        <is>
          <t>SIM-v2.2-20260807-20260804</t>
        </is>
      </c>
      <c r="U1704" t="inlineStr">
        <is>
          <t>https://zenodo.org/records/17855209</t>
        </is>
      </c>
      <c r="V1704" t="inlineStr">
        <is>
          <t>LINE-S02-PRE-20251210</t>
        </is>
      </c>
      <c r="W1704" t="inlineStr">
        <is>
          <t>已关联</t>
        </is>
      </c>
      <c r="X1704" t="inlineStr">
        <is>
          <t>按班次口径判断</t>
        </is>
      </c>
      <c r="Z1704" t="inlineStr">
        <is>
          <t>否</t>
        </is>
      </c>
    </row>
    <row r="1705">
      <c r="A1705" t="inlineStr">
        <is>
          <t>SIM-STOP-01704</t>
        </is>
      </c>
      <c r="B1705" t="inlineStr">
        <is>
          <t>STOP-PRE-00568</t>
        </is>
      </c>
      <c r="C1705" t="inlineStr">
        <is>
          <t>LINE-S03-PRE-20251210</t>
        </is>
      </c>
      <c r="D1705" t="inlineStr">
        <is>
          <t>SHIFT-PRE-20251210</t>
        </is>
      </c>
      <c r="E1705" t="inlineStr">
        <is>
          <t>LINE-S03</t>
        </is>
      </c>
      <c r="F1705" t="inlineStr">
        <is>
          <t>改善前</t>
        </is>
      </c>
      <c r="G1705" s="57" t="n">
        <v>46001</v>
      </c>
      <c r="H1705" t="inlineStr">
        <is>
          <t>音频模组系列</t>
        </is>
      </c>
      <c r="I1705" t="inlineStr">
        <is>
          <t>KK200-1</t>
        </is>
      </c>
      <c r="J1705" t="inlineStr">
        <is>
          <t>OPERATIONAL</t>
        </is>
      </c>
      <c r="K1705" t="inlineStr">
        <is>
          <t>Planned - Included in OEE</t>
        </is>
      </c>
      <c r="L1705" t="inlineStr">
        <is>
          <t>EXTRUDER PRESS</t>
        </is>
      </c>
      <c r="M1705" t="inlineStr">
        <is>
          <t>主加工工位</t>
        </is>
      </c>
      <c r="N1705" t="inlineStr">
        <is>
          <t>QUALITY CONTROL</t>
        </is>
      </c>
      <c r="O1705" s="59" t="n">
        <v>46001.77847222222</v>
      </c>
      <c r="P1705" s="59" t="n">
        <v>46001.78069444445</v>
      </c>
      <c r="Q1705" s="60" t="n">
        <v>3.2</v>
      </c>
      <c r="R1705" s="60" t="n">
        <v>0.9556</v>
      </c>
      <c r="S1705" t="inlineStr">
        <is>
          <t>团队模拟数据（基于公开单线数据派生）</t>
        </is>
      </c>
      <c r="T1705" t="inlineStr">
        <is>
          <t>SIM-v2.2-20260807-20260804</t>
        </is>
      </c>
      <c r="U1705" t="inlineStr">
        <is>
          <t>https://zenodo.org/records/17855209</t>
        </is>
      </c>
      <c r="V1705" t="inlineStr">
        <is>
          <t>LINE-S03-PRE-20251210</t>
        </is>
      </c>
      <c r="W1705" t="inlineStr">
        <is>
          <t>已关联</t>
        </is>
      </c>
      <c r="X1705" t="inlineStr">
        <is>
          <t>按班次口径判断</t>
        </is>
      </c>
      <c r="Z1705" t="inlineStr">
        <is>
          <t>否</t>
        </is>
      </c>
    </row>
    <row r="1706">
      <c r="A1706" t="inlineStr">
        <is>
          <t>SIM-STOP-01705</t>
        </is>
      </c>
      <c r="B1706" t="inlineStr">
        <is>
          <t>STOP-PRE-00569</t>
        </is>
      </c>
      <c r="C1706" t="inlineStr">
        <is>
          <t>LINE-S01-PRE-20251210</t>
        </is>
      </c>
      <c r="D1706" t="inlineStr">
        <is>
          <t>SHIFT-PRE-20251210</t>
        </is>
      </c>
      <c r="E1706" t="inlineStr">
        <is>
          <t>LINE-S01</t>
        </is>
      </c>
      <c r="F1706" t="inlineStr">
        <is>
          <t>改善前</t>
        </is>
      </c>
      <c r="G1706" s="57" t="n">
        <v>46001</v>
      </c>
      <c r="H1706" t="inlineStr">
        <is>
          <t>智能终端系列</t>
        </is>
      </c>
      <c r="I1706" t="inlineStr">
        <is>
          <t>KK200-1</t>
        </is>
      </c>
      <c r="J1706" t="inlineStr">
        <is>
          <t>FAILURE</t>
        </is>
      </c>
      <c r="K1706" t="inlineStr">
        <is>
          <t>Unplanned</t>
        </is>
      </c>
      <c r="L1706" t="inlineStr">
        <is>
          <t>LINE 52</t>
        </is>
      </c>
      <c r="M1706" t="inlineStr">
        <is>
          <t>其他工位</t>
        </is>
      </c>
      <c r="N1706" t="inlineStr">
        <is>
          <t>AUTOMATION FAILURE</t>
        </is>
      </c>
      <c r="O1706" s="59" t="n">
        <v>46001.76875</v>
      </c>
      <c r="P1706" s="59" t="n">
        <v>46001.77694444444</v>
      </c>
      <c r="Q1706" s="60" t="n">
        <v>11.8</v>
      </c>
      <c r="R1706" s="60" t="n">
        <v>0.8624000000000001</v>
      </c>
      <c r="S1706" t="inlineStr">
        <is>
          <t>团队模拟数据（基于公开单线数据派生）</t>
        </is>
      </c>
      <c r="T1706" t="inlineStr">
        <is>
          <t>SIM-v2.2-20260807-20260804</t>
        </is>
      </c>
      <c r="U1706" t="inlineStr">
        <is>
          <t>https://zenodo.org/records/17855209</t>
        </is>
      </c>
      <c r="V1706" t="inlineStr">
        <is>
          <t>LINE-S01-PRE-20251210</t>
        </is>
      </c>
      <c r="W1706" t="inlineStr">
        <is>
          <t>已关联</t>
        </is>
      </c>
      <c r="X1706" t="inlineStr">
        <is>
          <t>按班次口径判断</t>
        </is>
      </c>
      <c r="Z1706" t="inlineStr">
        <is>
          <t>否</t>
        </is>
      </c>
    </row>
    <row r="1707">
      <c r="A1707" t="inlineStr">
        <is>
          <t>SIM-STOP-01706</t>
        </is>
      </c>
      <c r="B1707" t="inlineStr">
        <is>
          <t>STOP-PRE-00569</t>
        </is>
      </c>
      <c r="C1707" t="inlineStr">
        <is>
          <t>LINE-S02-PRE-20251210</t>
        </is>
      </c>
      <c r="D1707" t="inlineStr">
        <is>
          <t>SHIFT-PRE-20251210</t>
        </is>
      </c>
      <c r="E1707" t="inlineStr">
        <is>
          <t>LINE-S02</t>
        </is>
      </c>
      <c r="F1707" t="inlineStr">
        <is>
          <t>改善前</t>
        </is>
      </c>
      <c r="G1707" s="57" t="n">
        <v>46001</v>
      </c>
      <c r="H1707" t="inlineStr">
        <is>
          <t>视觉设备系列</t>
        </is>
      </c>
      <c r="I1707" t="inlineStr">
        <is>
          <t>KK200-1</t>
        </is>
      </c>
      <c r="J1707" t="inlineStr">
        <is>
          <t>FAILURE</t>
        </is>
      </c>
      <c r="K1707" t="inlineStr">
        <is>
          <t>Unplanned</t>
        </is>
      </c>
      <c r="L1707" t="inlineStr">
        <is>
          <t>LINE 52</t>
        </is>
      </c>
      <c r="M1707" t="inlineStr">
        <is>
          <t>其他工位</t>
        </is>
      </c>
      <c r="N1707" t="inlineStr">
        <is>
          <t>AUTOMATION FAILURE</t>
        </is>
      </c>
      <c r="O1707" s="59" t="n">
        <v>46001.78263888889</v>
      </c>
      <c r="P1707" s="59" t="n">
        <v>46001.79597222222</v>
      </c>
      <c r="Q1707" s="60" t="n">
        <v>19.2</v>
      </c>
      <c r="R1707" s="60" t="n">
        <v>1.4025</v>
      </c>
      <c r="S1707" t="inlineStr">
        <is>
          <t>团队模拟数据（基于公开单线数据派生）</t>
        </is>
      </c>
      <c r="T1707" t="inlineStr">
        <is>
          <t>SIM-v2.2-20260807-20260804</t>
        </is>
      </c>
      <c r="U1707" t="inlineStr">
        <is>
          <t>https://zenodo.org/records/17855209</t>
        </is>
      </c>
      <c r="V1707" t="inlineStr">
        <is>
          <t>LINE-S02-PRE-20251210</t>
        </is>
      </c>
      <c r="W1707" t="inlineStr">
        <is>
          <t>已关联</t>
        </is>
      </c>
      <c r="X1707" t="inlineStr">
        <is>
          <t>按班次口径判断</t>
        </is>
      </c>
      <c r="Z1707" t="inlineStr">
        <is>
          <t>否</t>
        </is>
      </c>
    </row>
    <row r="1708">
      <c r="A1708" t="inlineStr">
        <is>
          <t>SIM-STOP-01707</t>
        </is>
      </c>
      <c r="B1708" t="inlineStr">
        <is>
          <t>STOP-PRE-00569</t>
        </is>
      </c>
      <c r="C1708" t="inlineStr">
        <is>
          <t>LINE-S03-PRE-20251210</t>
        </is>
      </c>
      <c r="D1708" t="inlineStr">
        <is>
          <t>SHIFT-PRE-20251210</t>
        </is>
      </c>
      <c r="E1708" t="inlineStr">
        <is>
          <t>LINE-S03</t>
        </is>
      </c>
      <c r="F1708" t="inlineStr">
        <is>
          <t>改善前</t>
        </is>
      </c>
      <c r="G1708" s="57" t="n">
        <v>46001</v>
      </c>
      <c r="H1708" t="inlineStr">
        <is>
          <t>音频模组系列</t>
        </is>
      </c>
      <c r="I1708" t="inlineStr">
        <is>
          <t>KK200-1</t>
        </is>
      </c>
      <c r="J1708" t="inlineStr">
        <is>
          <t>FAILURE</t>
        </is>
      </c>
      <c r="K1708" t="inlineStr">
        <is>
          <t>Unplanned</t>
        </is>
      </c>
      <c r="L1708" t="inlineStr">
        <is>
          <t>LINE 52</t>
        </is>
      </c>
      <c r="M1708" t="inlineStr">
        <is>
          <t>其他工位</t>
        </is>
      </c>
      <c r="N1708" t="inlineStr">
        <is>
          <t>AUTOMATION FAILURE</t>
        </is>
      </c>
      <c r="O1708" s="59" t="n">
        <v>46001.79652777778</v>
      </c>
      <c r="P1708" s="59" t="n">
        <v>46001.80583333333</v>
      </c>
      <c r="Q1708" s="60" t="n">
        <v>13.4</v>
      </c>
      <c r="R1708" s="60" t="n">
        <v>0.9746</v>
      </c>
      <c r="S1708" t="inlineStr">
        <is>
          <t>团队模拟数据（基于公开单线数据派生）</t>
        </is>
      </c>
      <c r="T1708" t="inlineStr">
        <is>
          <t>SIM-v2.2-20260807-20260804</t>
        </is>
      </c>
      <c r="U1708" t="inlineStr">
        <is>
          <t>https://zenodo.org/records/17855209</t>
        </is>
      </c>
      <c r="V1708" t="inlineStr">
        <is>
          <t>LINE-S03-PRE-20251210</t>
        </is>
      </c>
      <c r="W1708" t="inlineStr">
        <is>
          <t>已关联</t>
        </is>
      </c>
      <c r="X1708" t="inlineStr">
        <is>
          <t>按班次口径判断</t>
        </is>
      </c>
      <c r="Z1708" t="inlineStr">
        <is>
          <t>否</t>
        </is>
      </c>
    </row>
    <row r="1709">
      <c r="A1709" t="inlineStr">
        <is>
          <t>SIM-STOP-01708</t>
        </is>
      </c>
      <c r="B1709" t="inlineStr">
        <is>
          <t>STOP-PRE-00570</t>
        </is>
      </c>
      <c r="C1709" t="inlineStr">
        <is>
          <t>LINE-S01-PRE-20251210</t>
        </is>
      </c>
      <c r="D1709" t="inlineStr">
        <is>
          <t>SHIFT-PRE-20251210</t>
        </is>
      </c>
      <c r="E1709" t="inlineStr">
        <is>
          <t>LINE-S01</t>
        </is>
      </c>
      <c r="F1709" t="inlineStr">
        <is>
          <t>改善前</t>
        </is>
      </c>
      <c r="G1709" s="57" t="n">
        <v>46001</v>
      </c>
      <c r="H1709" t="inlineStr">
        <is>
          <t>智能终端系列</t>
        </is>
      </c>
      <c r="I1709" t="inlineStr">
        <is>
          <t>KK200-1</t>
        </is>
      </c>
      <c r="J1709" t="inlineStr">
        <is>
          <t>OPERATIONAL</t>
        </is>
      </c>
      <c r="K1709" t="inlineStr">
        <is>
          <t>Planned - Not included in OEE</t>
        </is>
      </c>
      <c r="L1709" t="inlineStr">
        <is>
          <t>-</t>
        </is>
      </c>
      <c r="M1709" t="inlineStr">
        <is>
          <t>未标注工位</t>
        </is>
      </c>
      <c r="N1709" t="inlineStr">
        <is>
          <t>NO PRODUCTION SCHEDULE</t>
        </is>
      </c>
      <c r="O1709" s="59" t="n">
        <v>46001.79861111111</v>
      </c>
      <c r="P1709" s="59" t="n">
        <v>46001.82701388889</v>
      </c>
      <c r="Q1709" s="60" t="n">
        <v>40.9</v>
      </c>
      <c r="R1709" s="60" t="n">
        <v>0.9764</v>
      </c>
      <c r="S1709" t="inlineStr">
        <is>
          <t>团队模拟数据（基于公开单线数据派生）</t>
        </is>
      </c>
      <c r="T1709" t="inlineStr">
        <is>
          <t>SIM-v2.2-20260807-20260804</t>
        </is>
      </c>
      <c r="U1709" t="inlineStr">
        <is>
          <t>https://zenodo.org/records/17855209</t>
        </is>
      </c>
      <c r="V1709" t="inlineStr">
        <is>
          <t>LINE-S01-PRE-20251210</t>
        </is>
      </c>
      <c r="W1709" t="inlineStr">
        <is>
          <t>已关联</t>
        </is>
      </c>
      <c r="X1709" t="inlineStr">
        <is>
          <t>按班次口径判断</t>
        </is>
      </c>
      <c r="Z1709" t="inlineStr">
        <is>
          <t>否</t>
        </is>
      </c>
    </row>
    <row r="1710">
      <c r="A1710" t="inlineStr">
        <is>
          <t>SIM-STOP-01709</t>
        </is>
      </c>
      <c r="B1710" t="inlineStr">
        <is>
          <t>STOP-PRE-00570</t>
        </is>
      </c>
      <c r="C1710" t="inlineStr">
        <is>
          <t>LINE-S02-PRE-20251210</t>
        </is>
      </c>
      <c r="D1710" t="inlineStr">
        <is>
          <t>SHIFT-PRE-20251210</t>
        </is>
      </c>
      <c r="E1710" t="inlineStr">
        <is>
          <t>LINE-S02</t>
        </is>
      </c>
      <c r="F1710" t="inlineStr">
        <is>
          <t>改善前</t>
        </is>
      </c>
      <c r="G1710" s="57" t="n">
        <v>46001</v>
      </c>
      <c r="H1710" t="inlineStr">
        <is>
          <t>视觉设备系列</t>
        </is>
      </c>
      <c r="I1710" t="inlineStr">
        <is>
          <t>KK200-1</t>
        </is>
      </c>
      <c r="J1710" t="inlineStr">
        <is>
          <t>OPERATIONAL</t>
        </is>
      </c>
      <c r="K1710" t="inlineStr">
        <is>
          <t>Planned - Not included in OEE</t>
        </is>
      </c>
      <c r="L1710" t="inlineStr">
        <is>
          <t>-</t>
        </is>
      </c>
      <c r="M1710" t="inlineStr">
        <is>
          <t>未标注工位</t>
        </is>
      </c>
      <c r="N1710" t="inlineStr">
        <is>
          <t>NO PRODUCTION SCHEDULE</t>
        </is>
      </c>
      <c r="O1710" s="59" t="n">
        <v>46001.8125</v>
      </c>
      <c r="P1710" s="59" t="n">
        <v>46001.84138888889</v>
      </c>
      <c r="Q1710" s="60" t="n">
        <v>41.6</v>
      </c>
      <c r="R1710" s="60" t="n">
        <v>0.9917</v>
      </c>
      <c r="S1710" t="inlineStr">
        <is>
          <t>团队模拟数据（基于公开单线数据派生）</t>
        </is>
      </c>
      <c r="T1710" t="inlineStr">
        <is>
          <t>SIM-v2.2-20260807-20260804</t>
        </is>
      </c>
      <c r="U1710" t="inlineStr">
        <is>
          <t>https://zenodo.org/records/17855209</t>
        </is>
      </c>
      <c r="V1710" t="inlineStr">
        <is>
          <t>LINE-S02-PRE-20251210</t>
        </is>
      </c>
      <c r="W1710" t="inlineStr">
        <is>
          <t>已关联</t>
        </is>
      </c>
      <c r="X1710" t="inlineStr">
        <is>
          <t>按班次口径判断</t>
        </is>
      </c>
      <c r="Z1710" t="inlineStr">
        <is>
          <t>否</t>
        </is>
      </c>
    </row>
    <row r="1711">
      <c r="A1711" t="inlineStr">
        <is>
          <t>SIM-STOP-01710</t>
        </is>
      </c>
      <c r="B1711" t="inlineStr">
        <is>
          <t>STOP-PRE-00570</t>
        </is>
      </c>
      <c r="C1711" t="inlineStr">
        <is>
          <t>LINE-S03-PRE-20251210</t>
        </is>
      </c>
      <c r="D1711" t="inlineStr">
        <is>
          <t>SHIFT-PRE-20251210</t>
        </is>
      </c>
      <c r="E1711" t="inlineStr">
        <is>
          <t>LINE-S03</t>
        </is>
      </c>
      <c r="F1711" t="inlineStr">
        <is>
          <t>改善前</t>
        </is>
      </c>
      <c r="G1711" s="57" t="n">
        <v>46001</v>
      </c>
      <c r="H1711" t="inlineStr">
        <is>
          <t>音频模组系列</t>
        </is>
      </c>
      <c r="I1711" t="inlineStr">
        <is>
          <t>KK200-1</t>
        </is>
      </c>
      <c r="J1711" t="inlineStr">
        <is>
          <t>OPERATIONAL</t>
        </is>
      </c>
      <c r="K1711" t="inlineStr">
        <is>
          <t>Planned - Not included in OEE</t>
        </is>
      </c>
      <c r="L1711" t="inlineStr">
        <is>
          <t>-</t>
        </is>
      </c>
      <c r="M1711" t="inlineStr">
        <is>
          <t>未标注工位</t>
        </is>
      </c>
      <c r="N1711" t="inlineStr">
        <is>
          <t>NO PRODUCTION SCHEDULE</t>
        </is>
      </c>
      <c r="O1711" s="59" t="n">
        <v>46001.82638888889</v>
      </c>
      <c r="P1711" s="59" t="n">
        <v>46001.85645833334</v>
      </c>
      <c r="Q1711" s="60" t="n">
        <v>43.3</v>
      </c>
      <c r="R1711" s="60" t="n">
        <v>1.0333</v>
      </c>
      <c r="S1711" t="inlineStr">
        <is>
          <t>团队模拟数据（基于公开单线数据派生）</t>
        </is>
      </c>
      <c r="T1711" t="inlineStr">
        <is>
          <t>SIM-v2.2-20260807-20260804</t>
        </is>
      </c>
      <c r="U1711" t="inlineStr">
        <is>
          <t>https://zenodo.org/records/17855209</t>
        </is>
      </c>
      <c r="V1711" t="inlineStr">
        <is>
          <t>LINE-S03-PRE-20251210</t>
        </is>
      </c>
      <c r="W1711" t="inlineStr">
        <is>
          <t>已关联</t>
        </is>
      </c>
      <c r="X1711" t="inlineStr">
        <is>
          <t>按班次口径判断</t>
        </is>
      </c>
      <c r="Z1711" t="inlineStr">
        <is>
          <t>否</t>
        </is>
      </c>
    </row>
    <row r="1712">
      <c r="A1712" t="inlineStr">
        <is>
          <t>SIM-STOP-01711</t>
        </is>
      </c>
      <c r="B1712" t="inlineStr">
        <is>
          <t>STOP-PRE-00571</t>
        </is>
      </c>
      <c r="C1712" t="inlineStr">
        <is>
          <t>LINE-S01-PRE-20251210</t>
        </is>
      </c>
      <c r="D1712" t="inlineStr">
        <is>
          <t>SHIFT-PRE-20251210</t>
        </is>
      </c>
      <c r="E1712" t="inlineStr">
        <is>
          <t>LINE-S01</t>
        </is>
      </c>
      <c r="F1712" t="inlineStr">
        <is>
          <t>改善前</t>
        </is>
      </c>
      <c r="G1712" s="57" t="n">
        <v>46001</v>
      </c>
      <c r="H1712" t="inlineStr">
        <is>
          <t>智能终端系列</t>
        </is>
      </c>
      <c r="I1712" t="inlineStr">
        <is>
          <t>KK200-1</t>
        </is>
      </c>
      <c r="J1712" t="inlineStr">
        <is>
          <t>OPERATIONAL</t>
        </is>
      </c>
      <c r="K1712" t="inlineStr">
        <is>
          <t>Planned - Not included in OEE</t>
        </is>
      </c>
      <c r="L1712" t="inlineStr">
        <is>
          <t>-</t>
        </is>
      </c>
      <c r="M1712" t="inlineStr">
        <is>
          <t>未标注工位</t>
        </is>
      </c>
      <c r="N1712" t="inlineStr">
        <is>
          <t>NO PRODUCTION SCHEDULE</t>
        </is>
      </c>
      <c r="O1712" s="59" t="n">
        <v>46001.82777777778</v>
      </c>
      <c r="P1712" s="59" t="n">
        <v>46001.84236111111</v>
      </c>
      <c r="Q1712" s="60" t="n">
        <v>21</v>
      </c>
      <c r="R1712" s="60" t="n">
        <v>0.9124</v>
      </c>
      <c r="S1712" t="inlineStr">
        <is>
          <t>团队模拟数据（基于公开单线数据派生）</t>
        </is>
      </c>
      <c r="T1712" t="inlineStr">
        <is>
          <t>SIM-v2.2-20260807-20260804</t>
        </is>
      </c>
      <c r="U1712" t="inlineStr">
        <is>
          <t>https://zenodo.org/records/17855209</t>
        </is>
      </c>
      <c r="V1712" t="inlineStr">
        <is>
          <t>LINE-S01-PRE-20251210</t>
        </is>
      </c>
      <c r="W1712" t="inlineStr">
        <is>
          <t>已关联</t>
        </is>
      </c>
      <c r="X1712" t="inlineStr">
        <is>
          <t>按班次口径判断</t>
        </is>
      </c>
      <c r="Z1712" t="inlineStr">
        <is>
          <t>否</t>
        </is>
      </c>
    </row>
    <row r="1713">
      <c r="A1713" t="inlineStr">
        <is>
          <t>SIM-STOP-01712</t>
        </is>
      </c>
      <c r="B1713" t="inlineStr">
        <is>
          <t>STOP-PRE-00571</t>
        </is>
      </c>
      <c r="C1713" t="inlineStr">
        <is>
          <t>LINE-S02-PRE-20251210</t>
        </is>
      </c>
      <c r="D1713" t="inlineStr">
        <is>
          <t>SHIFT-PRE-20251210</t>
        </is>
      </c>
      <c r="E1713" t="inlineStr">
        <is>
          <t>LINE-S02</t>
        </is>
      </c>
      <c r="F1713" t="inlineStr">
        <is>
          <t>改善前</t>
        </is>
      </c>
      <c r="G1713" s="57" t="n">
        <v>46001</v>
      </c>
      <c r="H1713" t="inlineStr">
        <is>
          <t>视觉设备系列</t>
        </is>
      </c>
      <c r="I1713" t="inlineStr">
        <is>
          <t>KK200-1</t>
        </is>
      </c>
      <c r="J1713" t="inlineStr">
        <is>
          <t>OPERATIONAL</t>
        </is>
      </c>
      <c r="K1713" t="inlineStr">
        <is>
          <t>Planned - Not included in OEE</t>
        </is>
      </c>
      <c r="L1713" t="inlineStr">
        <is>
          <t>-</t>
        </is>
      </c>
      <c r="M1713" t="inlineStr">
        <is>
          <t>未标注工位</t>
        </is>
      </c>
      <c r="N1713" t="inlineStr">
        <is>
          <t>NO PRODUCTION SCHEDULE</t>
        </is>
      </c>
      <c r="O1713" s="59" t="n">
        <v>46001.84166666667</v>
      </c>
      <c r="P1713" s="59" t="n">
        <v>46001.858125</v>
      </c>
      <c r="Q1713" s="60" t="n">
        <v>23.7</v>
      </c>
      <c r="R1713" s="60" t="n">
        <v>1.0313</v>
      </c>
      <c r="S1713" t="inlineStr">
        <is>
          <t>团队模拟数据（基于公开单线数据派生）</t>
        </is>
      </c>
      <c r="T1713" t="inlineStr">
        <is>
          <t>SIM-v2.2-20260807-20260804</t>
        </is>
      </c>
      <c r="U1713" t="inlineStr">
        <is>
          <t>https://zenodo.org/records/17855209</t>
        </is>
      </c>
      <c r="V1713" t="inlineStr">
        <is>
          <t>LINE-S02-PRE-20251210</t>
        </is>
      </c>
      <c r="W1713" t="inlineStr">
        <is>
          <t>已关联</t>
        </is>
      </c>
      <c r="X1713" t="inlineStr">
        <is>
          <t>按班次口径判断</t>
        </is>
      </c>
      <c r="Z1713" t="inlineStr">
        <is>
          <t>否</t>
        </is>
      </c>
    </row>
    <row r="1714">
      <c r="A1714" t="inlineStr">
        <is>
          <t>SIM-STOP-01713</t>
        </is>
      </c>
      <c r="B1714" t="inlineStr">
        <is>
          <t>STOP-PRE-00571</t>
        </is>
      </c>
      <c r="C1714" t="inlineStr">
        <is>
          <t>LINE-S03-PRE-20251210</t>
        </is>
      </c>
      <c r="D1714" t="inlineStr">
        <is>
          <t>SHIFT-PRE-20251210</t>
        </is>
      </c>
      <c r="E1714" t="inlineStr">
        <is>
          <t>LINE-S03</t>
        </is>
      </c>
      <c r="F1714" t="inlineStr">
        <is>
          <t>改善前</t>
        </is>
      </c>
      <c r="G1714" s="57" t="n">
        <v>46001</v>
      </c>
      <c r="H1714" t="inlineStr">
        <is>
          <t>音频模组系列</t>
        </is>
      </c>
      <c r="I1714" t="inlineStr">
        <is>
          <t>KK200-1</t>
        </is>
      </c>
      <c r="J1714" t="inlineStr">
        <is>
          <t>OPERATIONAL</t>
        </is>
      </c>
      <c r="K1714" t="inlineStr">
        <is>
          <t>Planned - Not included in OEE</t>
        </is>
      </c>
      <c r="L1714" t="inlineStr">
        <is>
          <t>-</t>
        </is>
      </c>
      <c r="M1714" t="inlineStr">
        <is>
          <t>未标注工位</t>
        </is>
      </c>
      <c r="N1714" t="inlineStr">
        <is>
          <t>NO PRODUCTION SCHEDULE</t>
        </is>
      </c>
      <c r="O1714" s="59" t="n">
        <v>46001.85555555556</v>
      </c>
      <c r="P1714" s="59" t="n">
        <v>46001.87097222222</v>
      </c>
      <c r="Q1714" s="60" t="n">
        <v>22.2</v>
      </c>
      <c r="R1714" s="60" t="n">
        <v>0.9667</v>
      </c>
      <c r="S1714" t="inlineStr">
        <is>
          <t>团队模拟数据（基于公开单线数据派生）</t>
        </is>
      </c>
      <c r="T1714" t="inlineStr">
        <is>
          <t>SIM-v2.2-20260807-20260804</t>
        </is>
      </c>
      <c r="U1714" t="inlineStr">
        <is>
          <t>https://zenodo.org/records/17855209</t>
        </is>
      </c>
      <c r="V1714" t="inlineStr">
        <is>
          <t>LINE-S03-PRE-20251210</t>
        </is>
      </c>
      <c r="W1714" t="inlineStr">
        <is>
          <t>已关联</t>
        </is>
      </c>
      <c r="X1714" t="inlineStr">
        <is>
          <t>按班次口径判断</t>
        </is>
      </c>
      <c r="Z1714" t="inlineStr">
        <is>
          <t>否</t>
        </is>
      </c>
    </row>
    <row r="1715">
      <c r="A1715" t="inlineStr">
        <is>
          <t>SIM-STOP-01714</t>
        </is>
      </c>
      <c r="B1715" t="inlineStr">
        <is>
          <t>STOP-PRE-00572</t>
        </is>
      </c>
      <c r="C1715" t="inlineStr">
        <is>
          <t>LINE-S01-PRE-20251211</t>
        </is>
      </c>
      <c r="D1715" t="inlineStr">
        <is>
          <t>SHIFT-PRE-20251211</t>
        </is>
      </c>
      <c r="E1715" t="inlineStr">
        <is>
          <t>LINE-S01</t>
        </is>
      </c>
      <c r="F1715" t="inlineStr">
        <is>
          <t>改善前</t>
        </is>
      </c>
      <c r="G1715" s="57" t="n">
        <v>46002</v>
      </c>
      <c r="H1715" t="inlineStr">
        <is>
          <t>智能终端系列</t>
        </is>
      </c>
      <c r="I1715" t="inlineStr">
        <is>
          <t>KK200-1</t>
        </is>
      </c>
      <c r="J1715" t="inlineStr">
        <is>
          <t>OPERATIONAL</t>
        </is>
      </c>
      <c r="K1715" t="inlineStr">
        <is>
          <t>Planned - Included in OEE</t>
        </is>
      </c>
      <c r="L1715" t="inlineStr">
        <is>
          <t>EXTRUDER PRESS</t>
        </is>
      </c>
      <c r="M1715" t="inlineStr">
        <is>
          <t>主加工工位</t>
        </is>
      </c>
      <c r="N1715" t="inlineStr">
        <is>
          <t>CLEANING</t>
        </is>
      </c>
      <c r="O1715" s="59" t="n">
        <v>46002.51041666666</v>
      </c>
      <c r="P1715" s="59" t="n">
        <v>46002.51798611111</v>
      </c>
      <c r="Q1715" s="60" t="n">
        <v>10.9</v>
      </c>
      <c r="R1715" s="60" t="n">
        <v>0.9497</v>
      </c>
      <c r="S1715" t="inlineStr">
        <is>
          <t>团队模拟数据（基于公开单线数据派生）</t>
        </is>
      </c>
      <c r="T1715" t="inlineStr">
        <is>
          <t>SIM-v2.2-20260807-20260804</t>
        </is>
      </c>
      <c r="U1715" t="inlineStr">
        <is>
          <t>https://zenodo.org/records/17855209</t>
        </is>
      </c>
      <c r="V1715" t="inlineStr">
        <is>
          <t>LINE-S01-PRE-20251211</t>
        </is>
      </c>
      <c r="W1715" t="inlineStr">
        <is>
          <t>已关联</t>
        </is>
      </c>
      <c r="X1715" t="inlineStr">
        <is>
          <t>按班次口径判断</t>
        </is>
      </c>
      <c r="Z1715" t="inlineStr">
        <is>
          <t>否</t>
        </is>
      </c>
    </row>
    <row r="1716">
      <c r="A1716" t="inlineStr">
        <is>
          <t>SIM-STOP-01715</t>
        </is>
      </c>
      <c r="B1716" t="inlineStr">
        <is>
          <t>STOP-PRE-00572</t>
        </is>
      </c>
      <c r="C1716" t="inlineStr">
        <is>
          <t>LINE-S02-PRE-20251211</t>
        </is>
      </c>
      <c r="D1716" t="inlineStr">
        <is>
          <t>SHIFT-PRE-20251211</t>
        </is>
      </c>
      <c r="E1716" t="inlineStr">
        <is>
          <t>LINE-S02</t>
        </is>
      </c>
      <c r="F1716" t="inlineStr">
        <is>
          <t>改善前</t>
        </is>
      </c>
      <c r="G1716" s="57" t="n">
        <v>46002</v>
      </c>
      <c r="H1716" t="inlineStr">
        <is>
          <t>视觉设备系列</t>
        </is>
      </c>
      <c r="I1716" t="inlineStr">
        <is>
          <t>KK200-1</t>
        </is>
      </c>
      <c r="J1716" t="inlineStr">
        <is>
          <t>OPERATIONAL</t>
        </is>
      </c>
      <c r="K1716" t="inlineStr">
        <is>
          <t>Planned - Included in OEE</t>
        </is>
      </c>
      <c r="L1716" t="inlineStr">
        <is>
          <t>EXTRUDER PRESS</t>
        </is>
      </c>
      <c r="M1716" t="inlineStr">
        <is>
          <t>主加工工位</t>
        </is>
      </c>
      <c r="N1716" t="inlineStr">
        <is>
          <t>CLEANING</t>
        </is>
      </c>
      <c r="O1716" s="59" t="n">
        <v>46002.52430555555</v>
      </c>
      <c r="P1716" s="59" t="n">
        <v>46002.53284722222</v>
      </c>
      <c r="Q1716" s="60" t="n">
        <v>12.3</v>
      </c>
      <c r="R1716" s="60" t="n">
        <v>1.071</v>
      </c>
      <c r="S1716" t="inlineStr">
        <is>
          <t>团队模拟数据（基于公开单线数据派生）</t>
        </is>
      </c>
      <c r="T1716" t="inlineStr">
        <is>
          <t>SIM-v2.2-20260807-20260804</t>
        </is>
      </c>
      <c r="U1716" t="inlineStr">
        <is>
          <t>https://zenodo.org/records/17855209</t>
        </is>
      </c>
      <c r="V1716" t="inlineStr">
        <is>
          <t>LINE-S02-PRE-20251211</t>
        </is>
      </c>
      <c r="W1716" t="inlineStr">
        <is>
          <t>已关联</t>
        </is>
      </c>
      <c r="X1716" t="inlineStr">
        <is>
          <t>按班次口径判断</t>
        </is>
      </c>
      <c r="Z1716" t="inlineStr">
        <is>
          <t>否</t>
        </is>
      </c>
    </row>
    <row r="1717">
      <c r="A1717" t="inlineStr">
        <is>
          <t>SIM-STOP-01716</t>
        </is>
      </c>
      <c r="B1717" t="inlineStr">
        <is>
          <t>STOP-PRE-00572</t>
        </is>
      </c>
      <c r="C1717" t="inlineStr">
        <is>
          <t>LINE-S03-PRE-20251211</t>
        </is>
      </c>
      <c r="D1717" t="inlineStr">
        <is>
          <t>SHIFT-PRE-20251211</t>
        </is>
      </c>
      <c r="E1717" t="inlineStr">
        <is>
          <t>LINE-S03</t>
        </is>
      </c>
      <c r="F1717" t="inlineStr">
        <is>
          <t>改善前</t>
        </is>
      </c>
      <c r="G1717" s="57" t="n">
        <v>46002</v>
      </c>
      <c r="H1717" t="inlineStr">
        <is>
          <t>音频模组系列</t>
        </is>
      </c>
      <c r="I1717" t="inlineStr">
        <is>
          <t>KK200-1</t>
        </is>
      </c>
      <c r="J1717" t="inlineStr">
        <is>
          <t>OPERATIONAL</t>
        </is>
      </c>
      <c r="K1717" t="inlineStr">
        <is>
          <t>Planned - Included in OEE</t>
        </is>
      </c>
      <c r="L1717" t="inlineStr">
        <is>
          <t>EXTRUDER PRESS</t>
        </is>
      </c>
      <c r="M1717" t="inlineStr">
        <is>
          <t>主加工工位</t>
        </is>
      </c>
      <c r="N1717" t="inlineStr">
        <is>
          <t>CLEANING</t>
        </is>
      </c>
      <c r="O1717" s="59" t="n">
        <v>46002.53819444445</v>
      </c>
      <c r="P1717" s="59" t="n">
        <v>46002.54625</v>
      </c>
      <c r="Q1717" s="60" t="n">
        <v>11.6</v>
      </c>
      <c r="R1717" s="60" t="n">
        <v>1.0056</v>
      </c>
      <c r="S1717" t="inlineStr">
        <is>
          <t>团队模拟数据（基于公开单线数据派生）</t>
        </is>
      </c>
      <c r="T1717" t="inlineStr">
        <is>
          <t>SIM-v2.2-20260807-20260804</t>
        </is>
      </c>
      <c r="U1717" t="inlineStr">
        <is>
          <t>https://zenodo.org/records/17855209</t>
        </is>
      </c>
      <c r="V1717" t="inlineStr">
        <is>
          <t>LINE-S03-PRE-20251211</t>
        </is>
      </c>
      <c r="W1717" t="inlineStr">
        <is>
          <t>已关联</t>
        </is>
      </c>
      <c r="X1717" t="inlineStr">
        <is>
          <t>按班次口径判断</t>
        </is>
      </c>
      <c r="Z1717" t="inlineStr">
        <is>
          <t>否</t>
        </is>
      </c>
    </row>
    <row r="1718">
      <c r="A1718" t="inlineStr">
        <is>
          <t>SIM-STOP-01717</t>
        </is>
      </c>
      <c r="B1718" t="inlineStr">
        <is>
          <t>STOP-PRE-00573</t>
        </is>
      </c>
      <c r="C1718" t="inlineStr">
        <is>
          <t>LINE-S01-PRE-20251211</t>
        </is>
      </c>
      <c r="D1718" t="inlineStr">
        <is>
          <t>SHIFT-PRE-20251211</t>
        </is>
      </c>
      <c r="E1718" t="inlineStr">
        <is>
          <t>LINE-S01</t>
        </is>
      </c>
      <c r="F1718" t="inlineStr">
        <is>
          <t>改善前</t>
        </is>
      </c>
      <c r="G1718" s="57" t="n">
        <v>46002</v>
      </c>
      <c r="H1718" t="inlineStr">
        <is>
          <t>智能终端系列</t>
        </is>
      </c>
      <c r="I1718" t="inlineStr">
        <is>
          <t>KK200-1</t>
        </is>
      </c>
      <c r="J1718" t="inlineStr">
        <is>
          <t>MATERIALS</t>
        </is>
      </c>
      <c r="K1718" t="inlineStr">
        <is>
          <t>Unplanned</t>
        </is>
      </c>
      <c r="L1718" t="inlineStr">
        <is>
          <t>HACKING STATION</t>
        </is>
      </c>
      <c r="M1718" t="inlineStr">
        <is>
          <t>上下料工位</t>
        </is>
      </c>
      <c r="N1718" t="inlineStr">
        <is>
          <t>MANUAL BRICK HANDLING</t>
        </is>
      </c>
      <c r="O1718" s="59" t="n">
        <v>46002.52777777778</v>
      </c>
      <c r="P1718" s="59" t="n">
        <v>46002.53777777778</v>
      </c>
      <c r="Q1718" s="60" t="n">
        <v>14.4</v>
      </c>
      <c r="R1718" s="60" t="n">
        <v>0.9065</v>
      </c>
      <c r="S1718" t="inlineStr">
        <is>
          <t>团队模拟数据（基于公开单线数据派生）</t>
        </is>
      </c>
      <c r="T1718" t="inlineStr">
        <is>
          <t>SIM-v2.2-20260807-20260804</t>
        </is>
      </c>
      <c r="U1718" t="inlineStr">
        <is>
          <t>https://zenodo.org/records/17855209</t>
        </is>
      </c>
      <c r="V1718" t="inlineStr">
        <is>
          <t>LINE-S01-PRE-20251211</t>
        </is>
      </c>
      <c r="W1718" t="inlineStr">
        <is>
          <t>已关联</t>
        </is>
      </c>
      <c r="X1718" t="inlineStr">
        <is>
          <t>按班次口径判断</t>
        </is>
      </c>
      <c r="Z1718" t="inlineStr">
        <is>
          <t>否</t>
        </is>
      </c>
    </row>
    <row r="1719">
      <c r="A1719" t="inlineStr">
        <is>
          <t>SIM-STOP-01718</t>
        </is>
      </c>
      <c r="B1719" t="inlineStr">
        <is>
          <t>STOP-PRE-00573</t>
        </is>
      </c>
      <c r="C1719" t="inlineStr">
        <is>
          <t>LINE-S02-PRE-20251211</t>
        </is>
      </c>
      <c r="D1719" t="inlineStr">
        <is>
          <t>SHIFT-PRE-20251211</t>
        </is>
      </c>
      <c r="E1719" t="inlineStr">
        <is>
          <t>LINE-S02</t>
        </is>
      </c>
      <c r="F1719" t="inlineStr">
        <is>
          <t>改善前</t>
        </is>
      </c>
      <c r="G1719" s="57" t="n">
        <v>46002</v>
      </c>
      <c r="H1719" t="inlineStr">
        <is>
          <t>视觉设备系列</t>
        </is>
      </c>
      <c r="I1719" t="inlineStr">
        <is>
          <t>KK200-1</t>
        </is>
      </c>
      <c r="J1719" t="inlineStr">
        <is>
          <t>MATERIALS</t>
        </is>
      </c>
      <c r="K1719" t="inlineStr">
        <is>
          <t>Unplanned</t>
        </is>
      </c>
      <c r="L1719" t="inlineStr">
        <is>
          <t>HACKING STATION</t>
        </is>
      </c>
      <c r="M1719" t="inlineStr">
        <is>
          <t>上下料工位</t>
        </is>
      </c>
      <c r="N1719" t="inlineStr">
        <is>
          <t>MANUAL BRICK HANDLING</t>
        </is>
      </c>
      <c r="O1719" s="59" t="n">
        <v>46002.54166666666</v>
      </c>
      <c r="P1719" s="59" t="n">
        <v>46002.55631944445</v>
      </c>
      <c r="Q1719" s="60" t="n">
        <v>21.1</v>
      </c>
      <c r="R1719" s="60" t="n">
        <v>1.3275</v>
      </c>
      <c r="S1719" t="inlineStr">
        <is>
          <t>团队模拟数据（基于公开单线数据派生）</t>
        </is>
      </c>
      <c r="T1719" t="inlineStr">
        <is>
          <t>SIM-v2.2-20260807-20260804</t>
        </is>
      </c>
      <c r="U1719" t="inlineStr">
        <is>
          <t>https://zenodo.org/records/17855209</t>
        </is>
      </c>
      <c r="V1719" t="inlineStr">
        <is>
          <t>LINE-S02-PRE-20251211</t>
        </is>
      </c>
      <c r="W1719" t="inlineStr">
        <is>
          <t>已关联</t>
        </is>
      </c>
      <c r="X1719" t="inlineStr">
        <is>
          <t>按班次口径判断</t>
        </is>
      </c>
      <c r="Z1719" t="inlineStr">
        <is>
          <t>否</t>
        </is>
      </c>
    </row>
    <row r="1720">
      <c r="A1720" t="inlineStr">
        <is>
          <t>SIM-STOP-01719</t>
        </is>
      </c>
      <c r="B1720" t="inlineStr">
        <is>
          <t>STOP-PRE-00573</t>
        </is>
      </c>
      <c r="C1720" t="inlineStr">
        <is>
          <t>LINE-S03-PRE-20251211</t>
        </is>
      </c>
      <c r="D1720" t="inlineStr">
        <is>
          <t>SHIFT-PRE-20251211</t>
        </is>
      </c>
      <c r="E1720" t="inlineStr">
        <is>
          <t>LINE-S03</t>
        </is>
      </c>
      <c r="F1720" t="inlineStr">
        <is>
          <t>改善前</t>
        </is>
      </c>
      <c r="G1720" s="57" t="n">
        <v>46002</v>
      </c>
      <c r="H1720" t="inlineStr">
        <is>
          <t>音频模组系列</t>
        </is>
      </c>
      <c r="I1720" t="inlineStr">
        <is>
          <t>KK200-1</t>
        </is>
      </c>
      <c r="J1720" t="inlineStr">
        <is>
          <t>MATERIALS</t>
        </is>
      </c>
      <c r="K1720" t="inlineStr">
        <is>
          <t>Unplanned</t>
        </is>
      </c>
      <c r="L1720" t="inlineStr">
        <is>
          <t>HACKING STATION</t>
        </is>
      </c>
      <c r="M1720" t="inlineStr">
        <is>
          <t>上下料工位</t>
        </is>
      </c>
      <c r="N1720" t="inlineStr">
        <is>
          <t>MANUAL BRICK HANDLING</t>
        </is>
      </c>
      <c r="O1720" s="59" t="n">
        <v>46002.55555555555</v>
      </c>
      <c r="P1720" s="59" t="n">
        <v>46002.56847222222</v>
      </c>
      <c r="Q1720" s="60" t="n">
        <v>18.6</v>
      </c>
      <c r="R1720" s="60" t="n">
        <v>1.1669</v>
      </c>
      <c r="S1720" t="inlineStr">
        <is>
          <t>团队模拟数据（基于公开单线数据派生）</t>
        </is>
      </c>
      <c r="T1720" t="inlineStr">
        <is>
          <t>SIM-v2.2-20260807-20260804</t>
        </is>
      </c>
      <c r="U1720" t="inlineStr">
        <is>
          <t>https://zenodo.org/records/17855209</t>
        </is>
      </c>
      <c r="V1720" t="inlineStr">
        <is>
          <t>LINE-S03-PRE-20251211</t>
        </is>
      </c>
      <c r="W1720" t="inlineStr">
        <is>
          <t>已关联</t>
        </is>
      </c>
      <c r="X1720" t="inlineStr">
        <is>
          <t>按班次口径判断</t>
        </is>
      </c>
      <c r="Z1720" t="inlineStr">
        <is>
          <t>否</t>
        </is>
      </c>
    </row>
    <row r="1721">
      <c r="A1721" t="inlineStr">
        <is>
          <t>SIM-STOP-01720</t>
        </is>
      </c>
      <c r="B1721" t="inlineStr">
        <is>
          <t>STOP-PRE-00574</t>
        </is>
      </c>
      <c r="C1721" t="inlineStr">
        <is>
          <t>LINE-S01-PRE-20251211</t>
        </is>
      </c>
      <c r="D1721" t="inlineStr">
        <is>
          <t>SHIFT-PRE-20251211</t>
        </is>
      </c>
      <c r="E1721" t="inlineStr">
        <is>
          <t>LINE-S01</t>
        </is>
      </c>
      <c r="F1721" t="inlineStr">
        <is>
          <t>改善前</t>
        </is>
      </c>
      <c r="G1721" s="57" t="n">
        <v>46002</v>
      </c>
      <c r="H1721" t="inlineStr">
        <is>
          <t>智能终端系列</t>
        </is>
      </c>
      <c r="I1721" t="inlineStr">
        <is>
          <t>KK200-1</t>
        </is>
      </c>
      <c r="J1721" t="inlineStr">
        <is>
          <t>MATERIALS</t>
        </is>
      </c>
      <c r="K1721" t="inlineStr">
        <is>
          <t>Unplanned</t>
        </is>
      </c>
      <c r="L1721" t="inlineStr">
        <is>
          <t>HACKING STATION</t>
        </is>
      </c>
      <c r="M1721" t="inlineStr">
        <is>
          <t>上下料工位</t>
        </is>
      </c>
      <c r="N1721" t="inlineStr">
        <is>
          <t>MANUAL BRICK HANDLING</t>
        </is>
      </c>
      <c r="O1721" s="59" t="n">
        <v>46002.55069444444</v>
      </c>
      <c r="P1721" s="59" t="n">
        <v>46002.558125</v>
      </c>
      <c r="Q1721" s="60" t="n">
        <v>10.7</v>
      </c>
      <c r="R1721" s="60" t="n">
        <v>0.8477</v>
      </c>
      <c r="S1721" t="inlineStr">
        <is>
          <t>团队模拟数据（基于公开单线数据派生）</t>
        </is>
      </c>
      <c r="T1721" t="inlineStr">
        <is>
          <t>SIM-v2.2-20260807-20260804</t>
        </is>
      </c>
      <c r="U1721" t="inlineStr">
        <is>
          <t>https://zenodo.org/records/17855209</t>
        </is>
      </c>
      <c r="V1721" t="inlineStr">
        <is>
          <t>LINE-S01-PRE-20251211</t>
        </is>
      </c>
      <c r="W1721" t="inlineStr">
        <is>
          <t>已关联</t>
        </is>
      </c>
      <c r="X1721" t="inlineStr">
        <is>
          <t>按班次口径判断</t>
        </is>
      </c>
      <c r="Z1721" t="inlineStr">
        <is>
          <t>否</t>
        </is>
      </c>
    </row>
    <row r="1722">
      <c r="A1722" t="inlineStr">
        <is>
          <t>SIM-STOP-01721</t>
        </is>
      </c>
      <c r="B1722" t="inlineStr">
        <is>
          <t>STOP-PRE-00574</t>
        </is>
      </c>
      <c r="C1722" t="inlineStr">
        <is>
          <t>LINE-S02-PRE-20251211</t>
        </is>
      </c>
      <c r="D1722" t="inlineStr">
        <is>
          <t>SHIFT-PRE-20251211</t>
        </is>
      </c>
      <c r="E1722" t="inlineStr">
        <is>
          <t>LINE-S02</t>
        </is>
      </c>
      <c r="F1722" t="inlineStr">
        <is>
          <t>改善前</t>
        </is>
      </c>
      <c r="G1722" s="57" t="n">
        <v>46002</v>
      </c>
      <c r="H1722" t="inlineStr">
        <is>
          <t>视觉设备系列</t>
        </is>
      </c>
      <c r="I1722" t="inlineStr">
        <is>
          <t>KK200-1</t>
        </is>
      </c>
      <c r="J1722" t="inlineStr">
        <is>
          <t>MATERIALS</t>
        </is>
      </c>
      <c r="K1722" t="inlineStr">
        <is>
          <t>Unplanned</t>
        </is>
      </c>
      <c r="L1722" t="inlineStr">
        <is>
          <t>HACKING STATION</t>
        </is>
      </c>
      <c r="M1722" t="inlineStr">
        <is>
          <t>上下料工位</t>
        </is>
      </c>
      <c r="N1722" t="inlineStr">
        <is>
          <t>MANUAL BRICK HANDLING</t>
        </is>
      </c>
      <c r="O1722" s="59" t="n">
        <v>46002.56458333333</v>
      </c>
      <c r="P1722" s="59" t="n">
        <v>46002.57666666667</v>
      </c>
      <c r="Q1722" s="60" t="n">
        <v>17.4</v>
      </c>
      <c r="R1722" s="60" t="n">
        <v>1.38</v>
      </c>
      <c r="S1722" t="inlineStr">
        <is>
          <t>团队模拟数据（基于公开单线数据派生）</t>
        </is>
      </c>
      <c r="T1722" t="inlineStr">
        <is>
          <t>SIM-v2.2-20260807-20260804</t>
        </is>
      </c>
      <c r="U1722" t="inlineStr">
        <is>
          <t>https://zenodo.org/records/17855209</t>
        </is>
      </c>
      <c r="V1722" t="inlineStr">
        <is>
          <t>LINE-S02-PRE-20251211</t>
        </is>
      </c>
      <c r="W1722" t="inlineStr">
        <is>
          <t>已关联</t>
        </is>
      </c>
      <c r="X1722" t="inlineStr">
        <is>
          <t>按班次口径判断</t>
        </is>
      </c>
      <c r="Z1722" t="inlineStr">
        <is>
          <t>否</t>
        </is>
      </c>
    </row>
    <row r="1723">
      <c r="A1723" t="inlineStr">
        <is>
          <t>SIM-STOP-01722</t>
        </is>
      </c>
      <c r="B1723" t="inlineStr">
        <is>
          <t>STOP-PRE-00574</t>
        </is>
      </c>
      <c r="C1723" t="inlineStr">
        <is>
          <t>LINE-S03-PRE-20251211</t>
        </is>
      </c>
      <c r="D1723" t="inlineStr">
        <is>
          <t>SHIFT-PRE-20251211</t>
        </is>
      </c>
      <c r="E1723" t="inlineStr">
        <is>
          <t>LINE-S03</t>
        </is>
      </c>
      <c r="F1723" t="inlineStr">
        <is>
          <t>改善前</t>
        </is>
      </c>
      <c r="G1723" s="57" t="n">
        <v>46002</v>
      </c>
      <c r="H1723" t="inlineStr">
        <is>
          <t>音频模组系列</t>
        </is>
      </c>
      <c r="I1723" t="inlineStr">
        <is>
          <t>KK200-1</t>
        </is>
      </c>
      <c r="J1723" t="inlineStr">
        <is>
          <t>MATERIALS</t>
        </is>
      </c>
      <c r="K1723" t="inlineStr">
        <is>
          <t>Unplanned</t>
        </is>
      </c>
      <c r="L1723" t="inlineStr">
        <is>
          <t>HACKING STATION</t>
        </is>
      </c>
      <c r="M1723" t="inlineStr">
        <is>
          <t>上下料工位</t>
        </is>
      </c>
      <c r="N1723" t="inlineStr">
        <is>
          <t>MANUAL BRICK HANDLING</t>
        </is>
      </c>
      <c r="O1723" s="59" t="n">
        <v>46002.57847222222</v>
      </c>
      <c r="P1723" s="59" t="n">
        <v>46002.58805555556</v>
      </c>
      <c r="Q1723" s="60" t="n">
        <v>13.8</v>
      </c>
      <c r="R1723" s="60" t="n">
        <v>1.0924</v>
      </c>
      <c r="S1723" t="inlineStr">
        <is>
          <t>团队模拟数据（基于公开单线数据派生）</t>
        </is>
      </c>
      <c r="T1723" t="inlineStr">
        <is>
          <t>SIM-v2.2-20260807-20260804</t>
        </is>
      </c>
      <c r="U1723" t="inlineStr">
        <is>
          <t>https://zenodo.org/records/17855209</t>
        </is>
      </c>
      <c r="V1723" t="inlineStr">
        <is>
          <t>LINE-S03-PRE-20251211</t>
        </is>
      </c>
      <c r="W1723" t="inlineStr">
        <is>
          <t>已关联</t>
        </is>
      </c>
      <c r="X1723" t="inlineStr">
        <is>
          <t>按班次口径判断</t>
        </is>
      </c>
      <c r="Z1723" t="inlineStr">
        <is>
          <t>否</t>
        </is>
      </c>
    </row>
    <row r="1724">
      <c r="A1724" t="inlineStr">
        <is>
          <t>SIM-STOP-01723</t>
        </is>
      </c>
      <c r="B1724" t="inlineStr">
        <is>
          <t>STOP-PRE-00575</t>
        </is>
      </c>
      <c r="C1724" t="inlineStr">
        <is>
          <t>LINE-S01-PRE-20251211</t>
        </is>
      </c>
      <c r="D1724" t="inlineStr">
        <is>
          <t>SHIFT-PRE-20251211</t>
        </is>
      </c>
      <c r="E1724" t="inlineStr">
        <is>
          <t>LINE-S01</t>
        </is>
      </c>
      <c r="F1724" t="inlineStr">
        <is>
          <t>改善前</t>
        </is>
      </c>
      <c r="G1724" s="57" t="n">
        <v>46002</v>
      </c>
      <c r="H1724" t="inlineStr">
        <is>
          <t>智能终端系列</t>
        </is>
      </c>
      <c r="I1724" t="inlineStr">
        <is>
          <t>KK200-1</t>
        </is>
      </c>
      <c r="J1724" t="inlineStr">
        <is>
          <t>MATERIALS</t>
        </is>
      </c>
      <c r="K1724" t="inlineStr">
        <is>
          <t>Unplanned</t>
        </is>
      </c>
      <c r="L1724" t="inlineStr">
        <is>
          <t>HACKING STATION</t>
        </is>
      </c>
      <c r="M1724" t="inlineStr">
        <is>
          <t>上下料工位</t>
        </is>
      </c>
      <c r="N1724" t="inlineStr">
        <is>
          <t>MANUAL BRICK HANDLING</t>
        </is>
      </c>
      <c r="O1724" s="59" t="n">
        <v>46002.57013888889</v>
      </c>
      <c r="P1724" s="59" t="n">
        <v>46002.58597222222</v>
      </c>
      <c r="Q1724" s="60" t="n">
        <v>22.8</v>
      </c>
      <c r="R1724" s="60" t="n">
        <v>0.882</v>
      </c>
      <c r="S1724" t="inlineStr">
        <is>
          <t>团队模拟数据（基于公开单线数据派生）</t>
        </is>
      </c>
      <c r="T1724" t="inlineStr">
        <is>
          <t>SIM-v2.2-20260807-20260804</t>
        </is>
      </c>
      <c r="U1724" t="inlineStr">
        <is>
          <t>https://zenodo.org/records/17855209</t>
        </is>
      </c>
      <c r="V1724" t="inlineStr">
        <is>
          <t>LINE-S01-PRE-20251211</t>
        </is>
      </c>
      <c r="W1724" t="inlineStr">
        <is>
          <t>已关联</t>
        </is>
      </c>
      <c r="X1724" t="inlineStr">
        <is>
          <t>按班次口径判断</t>
        </is>
      </c>
      <c r="Z1724" t="inlineStr">
        <is>
          <t>否</t>
        </is>
      </c>
    </row>
    <row r="1725">
      <c r="A1725" t="inlineStr">
        <is>
          <t>SIM-STOP-01724</t>
        </is>
      </c>
      <c r="B1725" t="inlineStr">
        <is>
          <t>STOP-PRE-00575</t>
        </is>
      </c>
      <c r="C1725" t="inlineStr">
        <is>
          <t>LINE-S02-PRE-20251211</t>
        </is>
      </c>
      <c r="D1725" t="inlineStr">
        <is>
          <t>SHIFT-PRE-20251211</t>
        </is>
      </c>
      <c r="E1725" t="inlineStr">
        <is>
          <t>LINE-S02</t>
        </is>
      </c>
      <c r="F1725" t="inlineStr">
        <is>
          <t>改善前</t>
        </is>
      </c>
      <c r="G1725" s="57" t="n">
        <v>46002</v>
      </c>
      <c r="H1725" t="inlineStr">
        <is>
          <t>视觉设备系列</t>
        </is>
      </c>
      <c r="I1725" t="inlineStr">
        <is>
          <t>KK200-1</t>
        </is>
      </c>
      <c r="J1725" t="inlineStr">
        <is>
          <t>MATERIALS</t>
        </is>
      </c>
      <c r="K1725" t="inlineStr">
        <is>
          <t>Unplanned</t>
        </is>
      </c>
      <c r="L1725" t="inlineStr">
        <is>
          <t>HACKING STATION</t>
        </is>
      </c>
      <c r="M1725" t="inlineStr">
        <is>
          <t>上下料工位</t>
        </is>
      </c>
      <c r="N1725" t="inlineStr">
        <is>
          <t>MANUAL BRICK HANDLING</t>
        </is>
      </c>
      <c r="O1725" s="59" t="n">
        <v>46002.58402777778</v>
      </c>
      <c r="P1725" s="59" t="n">
        <v>46002.60722222222</v>
      </c>
      <c r="Q1725" s="60" t="n">
        <v>33.4</v>
      </c>
      <c r="R1725" s="60" t="n">
        <v>1.29</v>
      </c>
      <c r="S1725" t="inlineStr">
        <is>
          <t>团队模拟数据（基于公开单线数据派生）</t>
        </is>
      </c>
      <c r="T1725" t="inlineStr">
        <is>
          <t>SIM-v2.2-20260807-20260804</t>
        </is>
      </c>
      <c r="U1725" t="inlineStr">
        <is>
          <t>https://zenodo.org/records/17855209</t>
        </is>
      </c>
      <c r="V1725" t="inlineStr">
        <is>
          <t>LINE-S02-PRE-20251211</t>
        </is>
      </c>
      <c r="W1725" t="inlineStr">
        <is>
          <t>已关联</t>
        </is>
      </c>
      <c r="X1725" t="inlineStr">
        <is>
          <t>按班次口径判断</t>
        </is>
      </c>
      <c r="Z1725" t="inlineStr">
        <is>
          <t>否</t>
        </is>
      </c>
    </row>
    <row r="1726">
      <c r="A1726" t="inlineStr">
        <is>
          <t>SIM-STOP-01725</t>
        </is>
      </c>
      <c r="B1726" t="inlineStr">
        <is>
          <t>STOP-PRE-00575</t>
        </is>
      </c>
      <c r="C1726" t="inlineStr">
        <is>
          <t>LINE-S03-PRE-20251211</t>
        </is>
      </c>
      <c r="D1726" t="inlineStr">
        <is>
          <t>SHIFT-PRE-20251211</t>
        </is>
      </c>
      <c r="E1726" t="inlineStr">
        <is>
          <t>LINE-S03</t>
        </is>
      </c>
      <c r="F1726" t="inlineStr">
        <is>
          <t>改善前</t>
        </is>
      </c>
      <c r="G1726" s="57" t="n">
        <v>46002</v>
      </c>
      <c r="H1726" t="inlineStr">
        <is>
          <t>音频模组系列</t>
        </is>
      </c>
      <c r="I1726" t="inlineStr">
        <is>
          <t>KK200-1</t>
        </is>
      </c>
      <c r="J1726" t="inlineStr">
        <is>
          <t>MATERIALS</t>
        </is>
      </c>
      <c r="K1726" t="inlineStr">
        <is>
          <t>Unplanned</t>
        </is>
      </c>
      <c r="L1726" t="inlineStr">
        <is>
          <t>HACKING STATION</t>
        </is>
      </c>
      <c r="M1726" t="inlineStr">
        <is>
          <t>上下料工位</t>
        </is>
      </c>
      <c r="N1726" t="inlineStr">
        <is>
          <t>MANUAL BRICK HANDLING</t>
        </is>
      </c>
      <c r="O1726" s="59" t="n">
        <v>46002.59791666667</v>
      </c>
      <c r="P1726" s="59" t="n">
        <v>46002.61833333333</v>
      </c>
      <c r="Q1726" s="60" t="n">
        <v>29.4</v>
      </c>
      <c r="R1726" s="60" t="n">
        <v>1.1358</v>
      </c>
      <c r="S1726" t="inlineStr">
        <is>
          <t>团队模拟数据（基于公开单线数据派生）</t>
        </is>
      </c>
      <c r="T1726" t="inlineStr">
        <is>
          <t>SIM-v2.2-20260807-20260804</t>
        </is>
      </c>
      <c r="U1726" t="inlineStr">
        <is>
          <t>https://zenodo.org/records/17855209</t>
        </is>
      </c>
      <c r="V1726" t="inlineStr">
        <is>
          <t>LINE-S03-PRE-20251211</t>
        </is>
      </c>
      <c r="W1726" t="inlineStr">
        <is>
          <t>已关联</t>
        </is>
      </c>
      <c r="X1726" t="inlineStr">
        <is>
          <t>按班次口径判断</t>
        </is>
      </c>
      <c r="Z1726" t="inlineStr">
        <is>
          <t>否</t>
        </is>
      </c>
    </row>
    <row r="1727">
      <c r="A1727" t="inlineStr">
        <is>
          <t>SIM-STOP-01726</t>
        </is>
      </c>
      <c r="B1727" t="inlineStr">
        <is>
          <t>STOP-PRE-00576</t>
        </is>
      </c>
      <c r="C1727" t="inlineStr">
        <is>
          <t>LINE-S01-PRE-20251211</t>
        </is>
      </c>
      <c r="D1727" t="inlineStr">
        <is>
          <t>SHIFT-PRE-20251211</t>
        </is>
      </c>
      <c r="E1727" t="inlineStr">
        <is>
          <t>LINE-S01</t>
        </is>
      </c>
      <c r="F1727" t="inlineStr">
        <is>
          <t>改善前</t>
        </is>
      </c>
      <c r="G1727" s="57" t="n">
        <v>46002</v>
      </c>
      <c r="H1727" t="inlineStr">
        <is>
          <t>智能终端系列</t>
        </is>
      </c>
      <c r="I1727" t="inlineStr">
        <is>
          <t>KK200-1</t>
        </is>
      </c>
      <c r="J1727" t="inlineStr">
        <is>
          <t>FAILURE</t>
        </is>
      </c>
      <c r="K1727" t="inlineStr">
        <is>
          <t>Unplanned</t>
        </is>
      </c>
      <c r="L1727" t="inlineStr">
        <is>
          <t>DRYER</t>
        </is>
      </c>
      <c r="M1727" t="inlineStr">
        <is>
          <t>烘干/固化工位</t>
        </is>
      </c>
      <c r="N1727" t="inlineStr">
        <is>
          <t>AUTOMATION FAILURE</t>
        </is>
      </c>
      <c r="O1727" s="59" t="n">
        <v>46002.61805555555</v>
      </c>
      <c r="P1727" s="59" t="n">
        <v>46002.62305555555</v>
      </c>
      <c r="Q1727" s="60" t="n">
        <v>7.2</v>
      </c>
      <c r="R1727" s="60" t="n">
        <v>0.9163</v>
      </c>
      <c r="S1727" t="inlineStr">
        <is>
          <t>团队模拟数据（基于公开单线数据派生）</t>
        </is>
      </c>
      <c r="T1727" t="inlineStr">
        <is>
          <t>SIM-v2.2-20260807-20260804</t>
        </is>
      </c>
      <c r="U1727" t="inlineStr">
        <is>
          <t>https://zenodo.org/records/17855209</t>
        </is>
      </c>
      <c r="V1727" t="inlineStr">
        <is>
          <t>LINE-S01-PRE-20251211</t>
        </is>
      </c>
      <c r="W1727" t="inlineStr">
        <is>
          <t>已关联</t>
        </is>
      </c>
      <c r="X1727" t="inlineStr">
        <is>
          <t>按班次口径判断</t>
        </is>
      </c>
      <c r="Z1727" t="inlineStr">
        <is>
          <t>否</t>
        </is>
      </c>
    </row>
    <row r="1728">
      <c r="A1728" t="inlineStr">
        <is>
          <t>SIM-STOP-01727</t>
        </is>
      </c>
      <c r="B1728" t="inlineStr">
        <is>
          <t>STOP-PRE-00576</t>
        </is>
      </c>
      <c r="C1728" t="inlineStr">
        <is>
          <t>LINE-S02-PRE-20251211</t>
        </is>
      </c>
      <c r="D1728" t="inlineStr">
        <is>
          <t>SHIFT-PRE-20251211</t>
        </is>
      </c>
      <c r="E1728" t="inlineStr">
        <is>
          <t>LINE-S02</t>
        </is>
      </c>
      <c r="F1728" t="inlineStr">
        <is>
          <t>改善前</t>
        </is>
      </c>
      <c r="G1728" s="57" t="n">
        <v>46002</v>
      </c>
      <c r="H1728" t="inlineStr">
        <is>
          <t>视觉设备系列</t>
        </is>
      </c>
      <c r="I1728" t="inlineStr">
        <is>
          <t>KK200-1</t>
        </is>
      </c>
      <c r="J1728" t="inlineStr">
        <is>
          <t>FAILURE</t>
        </is>
      </c>
      <c r="K1728" t="inlineStr">
        <is>
          <t>Unplanned</t>
        </is>
      </c>
      <c r="L1728" t="inlineStr">
        <is>
          <t>DRYER</t>
        </is>
      </c>
      <c r="M1728" t="inlineStr">
        <is>
          <t>烘干/固化工位</t>
        </is>
      </c>
      <c r="N1728" t="inlineStr">
        <is>
          <t>AUTOMATION FAILURE</t>
        </is>
      </c>
      <c r="O1728" s="59" t="n">
        <v>46002.63194444445</v>
      </c>
      <c r="P1728" s="59" t="n">
        <v>46002.63930555555</v>
      </c>
      <c r="Q1728" s="60" t="n">
        <v>10.6</v>
      </c>
      <c r="R1728" s="60" t="n">
        <v>1.3425</v>
      </c>
      <c r="S1728" t="inlineStr">
        <is>
          <t>团队模拟数据（基于公开单线数据派生）</t>
        </is>
      </c>
      <c r="T1728" t="inlineStr">
        <is>
          <t>SIM-v2.2-20260807-20260804</t>
        </is>
      </c>
      <c r="U1728" t="inlineStr">
        <is>
          <t>https://zenodo.org/records/17855209</t>
        </is>
      </c>
      <c r="V1728" t="inlineStr">
        <is>
          <t>LINE-S02-PRE-20251211</t>
        </is>
      </c>
      <c r="W1728" t="inlineStr">
        <is>
          <t>已关联</t>
        </is>
      </c>
      <c r="X1728" t="inlineStr">
        <is>
          <t>按班次口径判断</t>
        </is>
      </c>
      <c r="Z1728" t="inlineStr">
        <is>
          <t>否</t>
        </is>
      </c>
    </row>
    <row r="1729">
      <c r="A1729" t="inlineStr">
        <is>
          <t>SIM-STOP-01728</t>
        </is>
      </c>
      <c r="B1729" t="inlineStr">
        <is>
          <t>STOP-PRE-00576</t>
        </is>
      </c>
      <c r="C1729" t="inlineStr">
        <is>
          <t>LINE-S03-PRE-20251211</t>
        </is>
      </c>
      <c r="D1729" t="inlineStr">
        <is>
          <t>SHIFT-PRE-20251211</t>
        </is>
      </c>
      <c r="E1729" t="inlineStr">
        <is>
          <t>LINE-S03</t>
        </is>
      </c>
      <c r="F1729" t="inlineStr">
        <is>
          <t>改善前</t>
        </is>
      </c>
      <c r="G1729" s="57" t="n">
        <v>46002</v>
      </c>
      <c r="H1729" t="inlineStr">
        <is>
          <t>音频模组系列</t>
        </is>
      </c>
      <c r="I1729" t="inlineStr">
        <is>
          <t>KK200-1</t>
        </is>
      </c>
      <c r="J1729" t="inlineStr">
        <is>
          <t>FAILURE</t>
        </is>
      </c>
      <c r="K1729" t="inlineStr">
        <is>
          <t>Unplanned</t>
        </is>
      </c>
      <c r="L1729" t="inlineStr">
        <is>
          <t>DRYER</t>
        </is>
      </c>
      <c r="M1729" t="inlineStr">
        <is>
          <t>烘干/固化工位</t>
        </is>
      </c>
      <c r="N1729" t="inlineStr">
        <is>
          <t>AUTOMATION FAILURE</t>
        </is>
      </c>
      <c r="O1729" s="59" t="n">
        <v>46002.64583333334</v>
      </c>
      <c r="P1729" s="59" t="n">
        <v>46002.65097222223</v>
      </c>
      <c r="Q1729" s="60" t="n">
        <v>7.4</v>
      </c>
      <c r="R1729" s="60" t="n">
        <v>0.931</v>
      </c>
      <c r="S1729" t="inlineStr">
        <is>
          <t>团队模拟数据（基于公开单线数据派生）</t>
        </is>
      </c>
      <c r="T1729" t="inlineStr">
        <is>
          <t>SIM-v2.2-20260807-20260804</t>
        </is>
      </c>
      <c r="U1729" t="inlineStr">
        <is>
          <t>https://zenodo.org/records/17855209</t>
        </is>
      </c>
      <c r="V1729" t="inlineStr">
        <is>
          <t>LINE-S03-PRE-20251211</t>
        </is>
      </c>
      <c r="W1729" t="inlineStr">
        <is>
          <t>已关联</t>
        </is>
      </c>
      <c r="X1729" t="inlineStr">
        <is>
          <t>按班次口径判断</t>
        </is>
      </c>
      <c r="Z1729" t="inlineStr">
        <is>
          <t>否</t>
        </is>
      </c>
    </row>
    <row r="1730">
      <c r="A1730" t="inlineStr">
        <is>
          <t>SIM-STOP-01729</t>
        </is>
      </c>
      <c r="B1730" t="inlineStr">
        <is>
          <t>STOP-PRE-00577</t>
        </is>
      </c>
      <c r="C1730" t="inlineStr">
        <is>
          <t>LINE-S01-PRE-20251211</t>
        </is>
      </c>
      <c r="D1730" t="inlineStr">
        <is>
          <t>SHIFT-PRE-20251211</t>
        </is>
      </c>
      <c r="E1730" t="inlineStr">
        <is>
          <t>LINE-S01</t>
        </is>
      </c>
      <c r="F1730" t="inlineStr">
        <is>
          <t>改善前</t>
        </is>
      </c>
      <c r="G1730" s="57" t="n">
        <v>46002</v>
      </c>
      <c r="H1730" t="inlineStr">
        <is>
          <t>智能终端系列</t>
        </is>
      </c>
      <c r="I1730" t="inlineStr">
        <is>
          <t>KK200-1</t>
        </is>
      </c>
      <c r="J1730" t="inlineStr">
        <is>
          <t>OPERATIONAL</t>
        </is>
      </c>
      <c r="K1730" t="inlineStr">
        <is>
          <t>Unplanned</t>
        </is>
      </c>
      <c r="L1730" t="inlineStr">
        <is>
          <t>CUTTER</t>
        </is>
      </c>
      <c r="M1730" t="inlineStr">
        <is>
          <t>切割/分板工位</t>
        </is>
      </c>
      <c r="N1730" t="inlineStr">
        <is>
          <t>OTHER</t>
        </is>
      </c>
      <c r="O1730" s="59" t="n">
        <v>46002.63611111111</v>
      </c>
      <c r="P1730" s="59" t="n">
        <v>46002.63854166667</v>
      </c>
      <c r="Q1730" s="60" t="n">
        <v>3.5</v>
      </c>
      <c r="R1730" s="60" t="n">
        <v>0.8575</v>
      </c>
      <c r="S1730" t="inlineStr">
        <is>
          <t>团队模拟数据（基于公开单线数据派生）</t>
        </is>
      </c>
      <c r="T1730" t="inlineStr">
        <is>
          <t>SIM-v2.2-20260807-20260804</t>
        </is>
      </c>
      <c r="U1730" t="inlineStr">
        <is>
          <t>https://zenodo.org/records/17855209</t>
        </is>
      </c>
      <c r="V1730" t="inlineStr">
        <is>
          <t>LINE-S01-PRE-20251211</t>
        </is>
      </c>
      <c r="W1730" t="inlineStr">
        <is>
          <t>已关联</t>
        </is>
      </c>
      <c r="X1730" t="inlineStr">
        <is>
          <t>按班次口径判断</t>
        </is>
      </c>
      <c r="Z1730" t="inlineStr">
        <is>
          <t>否</t>
        </is>
      </c>
    </row>
    <row r="1731">
      <c r="A1731" t="inlineStr">
        <is>
          <t>SIM-STOP-01730</t>
        </is>
      </c>
      <c r="B1731" t="inlineStr">
        <is>
          <t>STOP-PRE-00577</t>
        </is>
      </c>
      <c r="C1731" t="inlineStr">
        <is>
          <t>LINE-S02-PRE-20251211</t>
        </is>
      </c>
      <c r="D1731" t="inlineStr">
        <is>
          <t>SHIFT-PRE-20251211</t>
        </is>
      </c>
      <c r="E1731" t="inlineStr">
        <is>
          <t>LINE-S02</t>
        </is>
      </c>
      <c r="F1731" t="inlineStr">
        <is>
          <t>改善前</t>
        </is>
      </c>
      <c r="G1731" s="57" t="n">
        <v>46002</v>
      </c>
      <c r="H1731" t="inlineStr">
        <is>
          <t>视觉设备系列</t>
        </is>
      </c>
      <c r="I1731" t="inlineStr">
        <is>
          <t>KK200-1</t>
        </is>
      </c>
      <c r="J1731" t="inlineStr">
        <is>
          <t>OPERATIONAL</t>
        </is>
      </c>
      <c r="K1731" t="inlineStr">
        <is>
          <t>Unplanned</t>
        </is>
      </c>
      <c r="L1731" t="inlineStr">
        <is>
          <t>CUTTER</t>
        </is>
      </c>
      <c r="M1731" t="inlineStr">
        <is>
          <t>切割/分板工位</t>
        </is>
      </c>
      <c r="N1731" t="inlineStr">
        <is>
          <t>OTHER</t>
        </is>
      </c>
      <c r="O1731" s="59" t="n">
        <v>46002.65</v>
      </c>
      <c r="P1731" s="59" t="n">
        <v>46002.65493055555</v>
      </c>
      <c r="Q1731" s="60" t="n">
        <v>7.1</v>
      </c>
      <c r="R1731" s="60" t="n">
        <v>1.7438</v>
      </c>
      <c r="S1731" t="inlineStr">
        <is>
          <t>团队模拟数据（基于公开单线数据派生）</t>
        </is>
      </c>
      <c r="T1731" t="inlineStr">
        <is>
          <t>SIM-v2.2-20260807-20260804</t>
        </is>
      </c>
      <c r="U1731" t="inlineStr">
        <is>
          <t>https://zenodo.org/records/17855209</t>
        </is>
      </c>
      <c r="V1731" t="inlineStr">
        <is>
          <t>LINE-S02-PRE-20251211</t>
        </is>
      </c>
      <c r="W1731" t="inlineStr">
        <is>
          <t>已关联</t>
        </is>
      </c>
      <c r="X1731" t="inlineStr">
        <is>
          <t>按班次口径判断</t>
        </is>
      </c>
      <c r="Z1731" t="inlineStr">
        <is>
          <t>否</t>
        </is>
      </c>
    </row>
    <row r="1732">
      <c r="A1732" t="inlineStr">
        <is>
          <t>SIM-STOP-01731</t>
        </is>
      </c>
      <c r="B1732" t="inlineStr">
        <is>
          <t>STOP-PRE-00577</t>
        </is>
      </c>
      <c r="C1732" t="inlineStr">
        <is>
          <t>LINE-S03-PRE-20251211</t>
        </is>
      </c>
      <c r="D1732" t="inlineStr">
        <is>
          <t>SHIFT-PRE-20251211</t>
        </is>
      </c>
      <c r="E1732" t="inlineStr">
        <is>
          <t>LINE-S03</t>
        </is>
      </c>
      <c r="F1732" t="inlineStr">
        <is>
          <t>改善前</t>
        </is>
      </c>
      <c r="G1732" s="57" t="n">
        <v>46002</v>
      </c>
      <c r="H1732" t="inlineStr">
        <is>
          <t>音频模组系列</t>
        </is>
      </c>
      <c r="I1732" t="inlineStr">
        <is>
          <t>KK200-1</t>
        </is>
      </c>
      <c r="J1732" t="inlineStr">
        <is>
          <t>OPERATIONAL</t>
        </is>
      </c>
      <c r="K1732" t="inlineStr">
        <is>
          <t>Unplanned</t>
        </is>
      </c>
      <c r="L1732" t="inlineStr">
        <is>
          <t>CUTTER</t>
        </is>
      </c>
      <c r="M1732" t="inlineStr">
        <is>
          <t>切割/分板工位</t>
        </is>
      </c>
      <c r="N1732" t="inlineStr">
        <is>
          <t>OTHER</t>
        </is>
      </c>
      <c r="O1732" s="59" t="n">
        <v>46002.66388888889</v>
      </c>
      <c r="P1732" s="59" t="n">
        <v>46002.66666666666</v>
      </c>
      <c r="Q1732" s="60" t="n">
        <v>4</v>
      </c>
      <c r="R1732" s="60" t="n">
        <v>0.9691</v>
      </c>
      <c r="S1732" t="inlineStr">
        <is>
          <t>团队模拟数据（基于公开单线数据派生）</t>
        </is>
      </c>
      <c r="T1732" t="inlineStr">
        <is>
          <t>SIM-v2.2-20260807-20260804</t>
        </is>
      </c>
      <c r="U1732" t="inlineStr">
        <is>
          <t>https://zenodo.org/records/17855209</t>
        </is>
      </c>
      <c r="V1732" t="inlineStr">
        <is>
          <t>LINE-S03-PRE-20251211</t>
        </is>
      </c>
      <c r="W1732" t="inlineStr">
        <is>
          <t>已关联</t>
        </is>
      </c>
      <c r="X1732" t="inlineStr">
        <is>
          <t>按班次口径判断</t>
        </is>
      </c>
      <c r="Z1732" t="inlineStr">
        <is>
          <t>否</t>
        </is>
      </c>
    </row>
    <row r="1733">
      <c r="A1733" t="inlineStr">
        <is>
          <t>SIM-STOP-01732</t>
        </is>
      </c>
      <c r="B1733" t="inlineStr">
        <is>
          <t>STOP-PRE-00578</t>
        </is>
      </c>
      <c r="C1733" t="inlineStr">
        <is>
          <t>LINE-S01-PRE-20251211</t>
        </is>
      </c>
      <c r="D1733" t="inlineStr">
        <is>
          <t>SHIFT-PRE-20251211</t>
        </is>
      </c>
      <c r="E1733" t="inlineStr">
        <is>
          <t>LINE-S01</t>
        </is>
      </c>
      <c r="F1733" t="inlineStr">
        <is>
          <t>改善前</t>
        </is>
      </c>
      <c r="G1733" s="57" t="n">
        <v>46002</v>
      </c>
      <c r="H1733" t="inlineStr">
        <is>
          <t>智能终端系列</t>
        </is>
      </c>
      <c r="I1733" t="inlineStr">
        <is>
          <t>KK200-1</t>
        </is>
      </c>
      <c r="J1733" t="inlineStr">
        <is>
          <t>MATERIALS</t>
        </is>
      </c>
      <c r="K1733" t="inlineStr">
        <is>
          <t>Unplanned</t>
        </is>
      </c>
      <c r="L1733" t="inlineStr">
        <is>
          <t>HACKING STATION</t>
        </is>
      </c>
      <c r="M1733" t="inlineStr">
        <is>
          <t>上下料工位</t>
        </is>
      </c>
      <c r="N1733" t="inlineStr">
        <is>
          <t>KILN CAR STARVATION</t>
        </is>
      </c>
      <c r="O1733" s="59" t="n">
        <v>46002.66666666666</v>
      </c>
      <c r="P1733" s="59" t="n">
        <v>46002.670625</v>
      </c>
      <c r="Q1733" s="60" t="n">
        <v>5.7</v>
      </c>
      <c r="R1733" s="60" t="n">
        <v>0.8918</v>
      </c>
      <c r="S1733" t="inlineStr">
        <is>
          <t>团队模拟数据（基于公开单线数据派生）</t>
        </is>
      </c>
      <c r="T1733" t="inlineStr">
        <is>
          <t>SIM-v2.2-20260807-20260804</t>
        </is>
      </c>
      <c r="U1733" t="inlineStr">
        <is>
          <t>https://zenodo.org/records/17855209</t>
        </is>
      </c>
      <c r="V1733" t="inlineStr">
        <is>
          <t>LINE-S01-PRE-20251211</t>
        </is>
      </c>
      <c r="W1733" t="inlineStr">
        <is>
          <t>已关联</t>
        </is>
      </c>
      <c r="X1733" t="inlineStr">
        <is>
          <t>按班次口径判断</t>
        </is>
      </c>
      <c r="Z1733" t="inlineStr">
        <is>
          <t>否</t>
        </is>
      </c>
    </row>
    <row r="1734">
      <c r="A1734" t="inlineStr">
        <is>
          <t>SIM-STOP-01733</t>
        </is>
      </c>
      <c r="B1734" t="inlineStr">
        <is>
          <t>STOP-PRE-00578</t>
        </is>
      </c>
      <c r="C1734" t="inlineStr">
        <is>
          <t>LINE-S02-PRE-20251211</t>
        </is>
      </c>
      <c r="D1734" t="inlineStr">
        <is>
          <t>SHIFT-PRE-20251211</t>
        </is>
      </c>
      <c r="E1734" t="inlineStr">
        <is>
          <t>LINE-S02</t>
        </is>
      </c>
      <c r="F1734" t="inlineStr">
        <is>
          <t>改善前</t>
        </is>
      </c>
      <c r="G1734" s="57" t="n">
        <v>46002</v>
      </c>
      <c r="H1734" t="inlineStr">
        <is>
          <t>视觉设备系列</t>
        </is>
      </c>
      <c r="I1734" t="inlineStr">
        <is>
          <t>KK200-1</t>
        </is>
      </c>
      <c r="J1734" t="inlineStr">
        <is>
          <t>MATERIALS</t>
        </is>
      </c>
      <c r="K1734" t="inlineStr">
        <is>
          <t>Unplanned</t>
        </is>
      </c>
      <c r="L1734" t="inlineStr">
        <is>
          <t>HACKING STATION</t>
        </is>
      </c>
      <c r="M1734" t="inlineStr">
        <is>
          <t>上下料工位</t>
        </is>
      </c>
      <c r="N1734" t="inlineStr">
        <is>
          <t>KILN CAR STARVATION</t>
        </is>
      </c>
      <c r="O1734" s="59" t="n">
        <v>46002.68055555555</v>
      </c>
      <c r="P1734" s="59" t="n">
        <v>46002.68638888889</v>
      </c>
      <c r="Q1734" s="60" t="n">
        <v>8.4</v>
      </c>
      <c r="R1734" s="60" t="n">
        <v>1.305</v>
      </c>
      <c r="S1734" t="inlineStr">
        <is>
          <t>团队模拟数据（基于公开单线数据派生）</t>
        </is>
      </c>
      <c r="T1734" t="inlineStr">
        <is>
          <t>SIM-v2.2-20260807-20260804</t>
        </is>
      </c>
      <c r="U1734" t="inlineStr">
        <is>
          <t>https://zenodo.org/records/17855209</t>
        </is>
      </c>
      <c r="V1734" t="inlineStr">
        <is>
          <t>LINE-S02-PRE-20251211</t>
        </is>
      </c>
      <c r="W1734" t="inlineStr">
        <is>
          <t>已关联</t>
        </is>
      </c>
      <c r="X1734" t="inlineStr">
        <is>
          <t>按班次口径判断</t>
        </is>
      </c>
      <c r="Z1734" t="inlineStr">
        <is>
          <t>否</t>
        </is>
      </c>
    </row>
    <row r="1735">
      <c r="A1735" t="inlineStr">
        <is>
          <t>SIM-STOP-01734</t>
        </is>
      </c>
      <c r="B1735" t="inlineStr">
        <is>
          <t>STOP-PRE-00578</t>
        </is>
      </c>
      <c r="C1735" t="inlineStr">
        <is>
          <t>LINE-S03-PRE-20251211</t>
        </is>
      </c>
      <c r="D1735" t="inlineStr">
        <is>
          <t>SHIFT-PRE-20251211</t>
        </is>
      </c>
      <c r="E1735" t="inlineStr">
        <is>
          <t>LINE-S03</t>
        </is>
      </c>
      <c r="F1735" t="inlineStr">
        <is>
          <t>改善前</t>
        </is>
      </c>
      <c r="G1735" s="57" t="n">
        <v>46002</v>
      </c>
      <c r="H1735" t="inlineStr">
        <is>
          <t>音频模组系列</t>
        </is>
      </c>
      <c r="I1735" t="inlineStr">
        <is>
          <t>KK200-1</t>
        </is>
      </c>
      <c r="J1735" t="inlineStr">
        <is>
          <t>MATERIALS</t>
        </is>
      </c>
      <c r="K1735" t="inlineStr">
        <is>
          <t>Unplanned</t>
        </is>
      </c>
      <c r="L1735" t="inlineStr">
        <is>
          <t>HACKING STATION</t>
        </is>
      </c>
      <c r="M1735" t="inlineStr">
        <is>
          <t>上下料工位</t>
        </is>
      </c>
      <c r="N1735" t="inlineStr">
        <is>
          <t>KILN CAR STARVATION</t>
        </is>
      </c>
      <c r="O1735" s="59" t="n">
        <v>46002.69444444445</v>
      </c>
      <c r="P1735" s="59" t="n">
        <v>46002.69951388889</v>
      </c>
      <c r="Q1735" s="60" t="n">
        <v>7.3</v>
      </c>
      <c r="R1735" s="60" t="n">
        <v>1.1482</v>
      </c>
      <c r="S1735" t="inlineStr">
        <is>
          <t>团队模拟数据（基于公开单线数据派生）</t>
        </is>
      </c>
      <c r="T1735" t="inlineStr">
        <is>
          <t>SIM-v2.2-20260807-20260804</t>
        </is>
      </c>
      <c r="U1735" t="inlineStr">
        <is>
          <t>https://zenodo.org/records/17855209</t>
        </is>
      </c>
      <c r="V1735" t="inlineStr">
        <is>
          <t>LINE-S03-PRE-20251211</t>
        </is>
      </c>
      <c r="W1735" t="inlineStr">
        <is>
          <t>已关联</t>
        </is>
      </c>
      <c r="X1735" t="inlineStr">
        <is>
          <t>按班次口径判断</t>
        </is>
      </c>
      <c r="Z1735" t="inlineStr">
        <is>
          <t>否</t>
        </is>
      </c>
    </row>
    <row r="1736">
      <c r="A1736" t="inlineStr">
        <is>
          <t>SIM-STOP-01735</t>
        </is>
      </c>
      <c r="B1736" t="inlineStr">
        <is>
          <t>STOP-PRE-00579</t>
        </is>
      </c>
      <c r="C1736" t="inlineStr">
        <is>
          <t>LINE-S01-PRE-20251211</t>
        </is>
      </c>
      <c r="D1736" t="inlineStr">
        <is>
          <t>SHIFT-PRE-20251211</t>
        </is>
      </c>
      <c r="E1736" t="inlineStr">
        <is>
          <t>LINE-S01</t>
        </is>
      </c>
      <c r="F1736" t="inlineStr">
        <is>
          <t>改善前</t>
        </is>
      </c>
      <c r="G1736" s="57" t="n">
        <v>46002</v>
      </c>
      <c r="H1736" t="inlineStr">
        <is>
          <t>智能终端系列</t>
        </is>
      </c>
      <c r="I1736" t="inlineStr">
        <is>
          <t>KK200-1</t>
        </is>
      </c>
      <c r="J1736" t="inlineStr">
        <is>
          <t>MATERIALS</t>
        </is>
      </c>
      <c r="K1736" t="inlineStr">
        <is>
          <t>Unplanned</t>
        </is>
      </c>
      <c r="L1736" t="inlineStr">
        <is>
          <t>HACKING STATION</t>
        </is>
      </c>
      <c r="M1736" t="inlineStr">
        <is>
          <t>上下料工位</t>
        </is>
      </c>
      <c r="N1736" t="inlineStr">
        <is>
          <t>MANUAL BRICK HANDLING</t>
        </is>
      </c>
      <c r="O1736" s="59" t="n">
        <v>46002.67986111111</v>
      </c>
      <c r="P1736" s="59" t="n">
        <v>46002.68972222223</v>
      </c>
      <c r="Q1736" s="60" t="n">
        <v>14.2</v>
      </c>
      <c r="R1736" s="60" t="n">
        <v>0.9261</v>
      </c>
      <c r="S1736" t="inlineStr">
        <is>
          <t>团队模拟数据（基于公开单线数据派生）</t>
        </is>
      </c>
      <c r="T1736" t="inlineStr">
        <is>
          <t>SIM-v2.2-20260807-20260804</t>
        </is>
      </c>
      <c r="U1736" t="inlineStr">
        <is>
          <t>https://zenodo.org/records/17855209</t>
        </is>
      </c>
      <c r="V1736" t="inlineStr">
        <is>
          <t>LINE-S01-PRE-20251211</t>
        </is>
      </c>
      <c r="W1736" t="inlineStr">
        <is>
          <t>已关联</t>
        </is>
      </c>
      <c r="X1736" t="inlineStr">
        <is>
          <t>按班次口径判断</t>
        </is>
      </c>
      <c r="Z1736" t="inlineStr">
        <is>
          <t>否</t>
        </is>
      </c>
    </row>
    <row r="1737">
      <c r="A1737" t="inlineStr">
        <is>
          <t>SIM-STOP-01736</t>
        </is>
      </c>
      <c r="B1737" t="inlineStr">
        <is>
          <t>STOP-PRE-00579</t>
        </is>
      </c>
      <c r="C1737" t="inlineStr">
        <is>
          <t>LINE-S02-PRE-20251211</t>
        </is>
      </c>
      <c r="D1737" t="inlineStr">
        <is>
          <t>SHIFT-PRE-20251211</t>
        </is>
      </c>
      <c r="E1737" t="inlineStr">
        <is>
          <t>LINE-S02</t>
        </is>
      </c>
      <c r="F1737" t="inlineStr">
        <is>
          <t>改善前</t>
        </is>
      </c>
      <c r="G1737" s="57" t="n">
        <v>46002</v>
      </c>
      <c r="H1737" t="inlineStr">
        <is>
          <t>视觉设备系列</t>
        </is>
      </c>
      <c r="I1737" t="inlineStr">
        <is>
          <t>KK200-1</t>
        </is>
      </c>
      <c r="J1737" t="inlineStr">
        <is>
          <t>MATERIALS</t>
        </is>
      </c>
      <c r="K1737" t="inlineStr">
        <is>
          <t>Unplanned</t>
        </is>
      </c>
      <c r="L1737" t="inlineStr">
        <is>
          <t>HACKING STATION</t>
        </is>
      </c>
      <c r="M1737" t="inlineStr">
        <is>
          <t>上下料工位</t>
        </is>
      </c>
      <c r="N1737" t="inlineStr">
        <is>
          <t>MANUAL BRICK HANDLING</t>
        </is>
      </c>
      <c r="O1737" s="59" t="n">
        <v>46002.69375</v>
      </c>
      <c r="P1737" s="59" t="n">
        <v>46002.70819444444</v>
      </c>
      <c r="Q1737" s="60" t="n">
        <v>20.8</v>
      </c>
      <c r="R1737" s="60" t="n">
        <v>1.3575</v>
      </c>
      <c r="S1737" t="inlineStr">
        <is>
          <t>团队模拟数据（基于公开单线数据派生）</t>
        </is>
      </c>
      <c r="T1737" t="inlineStr">
        <is>
          <t>SIM-v2.2-20260807-20260804</t>
        </is>
      </c>
      <c r="U1737" t="inlineStr">
        <is>
          <t>https://zenodo.org/records/17855209</t>
        </is>
      </c>
      <c r="V1737" t="inlineStr">
        <is>
          <t>LINE-S02-PRE-20251211</t>
        </is>
      </c>
      <c r="W1737" t="inlineStr">
        <is>
          <t>已关联</t>
        </is>
      </c>
      <c r="X1737" t="inlineStr">
        <is>
          <t>按班次口径判断</t>
        </is>
      </c>
      <c r="Z1737" t="inlineStr">
        <is>
          <t>否</t>
        </is>
      </c>
    </row>
    <row r="1738">
      <c r="A1738" t="inlineStr">
        <is>
          <t>SIM-STOP-01737</t>
        </is>
      </c>
      <c r="B1738" t="inlineStr">
        <is>
          <t>STOP-PRE-00579</t>
        </is>
      </c>
      <c r="C1738" t="inlineStr">
        <is>
          <t>LINE-S03-PRE-20251211</t>
        </is>
      </c>
      <c r="D1738" t="inlineStr">
        <is>
          <t>SHIFT-PRE-20251211</t>
        </is>
      </c>
      <c r="E1738" t="inlineStr">
        <is>
          <t>LINE-S03</t>
        </is>
      </c>
      <c r="F1738" t="inlineStr">
        <is>
          <t>改善前</t>
        </is>
      </c>
      <c r="G1738" s="57" t="n">
        <v>46002</v>
      </c>
      <c r="H1738" t="inlineStr">
        <is>
          <t>音频模组系列</t>
        </is>
      </c>
      <c r="I1738" t="inlineStr">
        <is>
          <t>KK200-1</t>
        </is>
      </c>
      <c r="J1738" t="inlineStr">
        <is>
          <t>MATERIALS</t>
        </is>
      </c>
      <c r="K1738" t="inlineStr">
        <is>
          <t>Unplanned</t>
        </is>
      </c>
      <c r="L1738" t="inlineStr">
        <is>
          <t>HACKING STATION</t>
        </is>
      </c>
      <c r="M1738" t="inlineStr">
        <is>
          <t>上下料工位</t>
        </is>
      </c>
      <c r="N1738" t="inlineStr">
        <is>
          <t>MANUAL BRICK HANDLING</t>
        </is>
      </c>
      <c r="O1738" s="59" t="n">
        <v>46002.70763888889</v>
      </c>
      <c r="P1738" s="59" t="n">
        <v>46002.71902777778</v>
      </c>
      <c r="Q1738" s="60" t="n">
        <v>16.4</v>
      </c>
      <c r="R1738" s="60" t="n">
        <v>1.0738</v>
      </c>
      <c r="S1738" t="inlineStr">
        <is>
          <t>团队模拟数据（基于公开单线数据派生）</t>
        </is>
      </c>
      <c r="T1738" t="inlineStr">
        <is>
          <t>SIM-v2.2-20260807-20260804</t>
        </is>
      </c>
      <c r="U1738" t="inlineStr">
        <is>
          <t>https://zenodo.org/records/17855209</t>
        </is>
      </c>
      <c r="V1738" t="inlineStr">
        <is>
          <t>LINE-S03-PRE-20251211</t>
        </is>
      </c>
      <c r="W1738" t="inlineStr">
        <is>
          <t>已关联</t>
        </is>
      </c>
      <c r="X1738" t="inlineStr">
        <is>
          <t>按班次口径判断</t>
        </is>
      </c>
      <c r="Z1738" t="inlineStr">
        <is>
          <t>否</t>
        </is>
      </c>
    </row>
    <row r="1739">
      <c r="A1739" t="inlineStr">
        <is>
          <t>SIM-STOP-01738</t>
        </is>
      </c>
      <c r="B1739" t="inlineStr">
        <is>
          <t>STOP-PRE-00580</t>
        </is>
      </c>
      <c r="C1739" t="inlineStr">
        <is>
          <t>LINE-S01-PRE-20251211</t>
        </is>
      </c>
      <c r="D1739" t="inlineStr">
        <is>
          <t>SHIFT-PRE-20251211</t>
        </is>
      </c>
      <c r="E1739" t="inlineStr">
        <is>
          <t>LINE-S01</t>
        </is>
      </c>
      <c r="F1739" t="inlineStr">
        <is>
          <t>改善前</t>
        </is>
      </c>
      <c r="G1739" s="57" t="n">
        <v>46002</v>
      </c>
      <c r="H1739" t="inlineStr">
        <is>
          <t>智能终端系列</t>
        </is>
      </c>
      <c r="I1739" t="inlineStr">
        <is>
          <t>KK200-1</t>
        </is>
      </c>
      <c r="J1739" t="inlineStr">
        <is>
          <t>SETUPS-CHANGEOVERS</t>
        </is>
      </c>
      <c r="K1739" t="inlineStr">
        <is>
          <t>Planned - Included in OEE</t>
        </is>
      </c>
      <c r="L1739" t="inlineStr">
        <is>
          <t>HACKING STATION</t>
        </is>
      </c>
      <c r="M1739" t="inlineStr">
        <is>
          <t>上下料工位</t>
        </is>
      </c>
      <c r="N1739" t="inlineStr">
        <is>
          <t>MATERIAL CHANGEOVER</t>
        </is>
      </c>
      <c r="O1739" s="59" t="n">
        <v>46002.70416666667</v>
      </c>
      <c r="P1739" s="59" t="n">
        <v>46002.71159722222</v>
      </c>
      <c r="Q1739" s="60" t="n">
        <v>10.7</v>
      </c>
      <c r="R1739" s="60" t="n">
        <v>0.9444</v>
      </c>
      <c r="S1739" t="inlineStr">
        <is>
          <t>团队模拟数据（基于公开单线数据派生）</t>
        </is>
      </c>
      <c r="T1739" t="inlineStr">
        <is>
          <t>SIM-v2.2-20260807-20260804</t>
        </is>
      </c>
      <c r="U1739" t="inlineStr">
        <is>
          <t>https://zenodo.org/records/17855209</t>
        </is>
      </c>
      <c r="V1739" t="inlineStr">
        <is>
          <t>LINE-S01-PRE-20251211</t>
        </is>
      </c>
      <c r="W1739" t="inlineStr">
        <is>
          <t>已关联</t>
        </is>
      </c>
      <c r="X1739" t="inlineStr">
        <is>
          <t>按班次口径判断</t>
        </is>
      </c>
      <c r="Z1739" t="inlineStr">
        <is>
          <t>是</t>
        </is>
      </c>
      <c r="AA1739">
        <f>IFERROR(VLOOKUP(N1739,'18_换产标准_模拟'!$B$2:$F$4,3,FALSE),"")</f>
        <v/>
      </c>
      <c r="AB1739">
        <f>IFERROR(MAX(Q1739-AA1739,0),"")</f>
        <v/>
      </c>
      <c r="AC1739">
        <f>IFERROR(IF(AB1739=0,"达标",IF(AB1739&lt;=VLOOKUP(N1739,'18_换产标准_模拟'!$B$2:$F$4,4,FALSE)-VLOOKUP(N1739,'18_换产标准_模拟'!$B$2:$F$4,3,FALSE),"轻微超时",IF(AB1739&lt;=VLOOKUP(N1739,'18_换产标准_模拟'!$B$2:$F$4,5,FALSE)-VLOOKUP(N1739,'18_换产标准_模拟'!$B$2:$F$4,3,FALSE),"超时","严重超时"))),"")</f>
        <v/>
      </c>
      <c r="AD1739">
        <f>IFERROR(INDEX('18_换产标准_模拟'!$A$2:$A$4,MATCH(N1739,'18_换产标准_模拟'!$B$2:$B$4,0)),"")</f>
        <v/>
      </c>
      <c r="AE1739" t="inlineStr">
        <is>
          <t>团队模拟数据</t>
        </is>
      </c>
    </row>
    <row r="1740">
      <c r="A1740" t="inlineStr">
        <is>
          <t>SIM-STOP-01739</t>
        </is>
      </c>
      <c r="B1740" t="inlineStr">
        <is>
          <t>STOP-PRE-00580</t>
        </is>
      </c>
      <c r="C1740" t="inlineStr">
        <is>
          <t>LINE-S02-PRE-20251211</t>
        </is>
      </c>
      <c r="D1740" t="inlineStr">
        <is>
          <t>SHIFT-PRE-20251211</t>
        </is>
      </c>
      <c r="E1740" t="inlineStr">
        <is>
          <t>LINE-S02</t>
        </is>
      </c>
      <c r="F1740" t="inlineStr">
        <is>
          <t>改善前</t>
        </is>
      </c>
      <c r="G1740" s="57" t="n">
        <v>46002</v>
      </c>
      <c r="H1740" t="inlineStr">
        <is>
          <t>视觉设备系列</t>
        </is>
      </c>
      <c r="I1740" t="inlineStr">
        <is>
          <t>KK200-1</t>
        </is>
      </c>
      <c r="J1740" t="inlineStr">
        <is>
          <t>SETUPS-CHANGEOVERS</t>
        </is>
      </c>
      <c r="K1740" t="inlineStr">
        <is>
          <t>Planned - Included in OEE</t>
        </is>
      </c>
      <c r="L1740" t="inlineStr">
        <is>
          <t>HACKING STATION</t>
        </is>
      </c>
      <c r="M1740" t="inlineStr">
        <is>
          <t>上下料工位</t>
        </is>
      </c>
      <c r="N1740" t="inlineStr">
        <is>
          <t>MATERIAL CHANGEOVER</t>
        </is>
      </c>
      <c r="O1740" s="59" t="n">
        <v>46002.71805555555</v>
      </c>
      <c r="P1740" s="59" t="n">
        <v>46002.72638888889</v>
      </c>
      <c r="Q1740" s="60" t="n">
        <v>12</v>
      </c>
      <c r="R1740" s="60" t="n">
        <v>1.0653</v>
      </c>
      <c r="S1740" t="inlineStr">
        <is>
          <t>团队模拟数据（基于公开单线数据派生）</t>
        </is>
      </c>
      <c r="T1740" t="inlineStr">
        <is>
          <t>SIM-v2.2-20260807-20260804</t>
        </is>
      </c>
      <c r="U1740" t="inlineStr">
        <is>
          <t>https://zenodo.org/records/17855209</t>
        </is>
      </c>
      <c r="V1740" t="inlineStr">
        <is>
          <t>LINE-S02-PRE-20251211</t>
        </is>
      </c>
      <c r="W1740" t="inlineStr">
        <is>
          <t>已关联</t>
        </is>
      </c>
      <c r="X1740" t="inlineStr">
        <is>
          <t>按班次口径判断</t>
        </is>
      </c>
      <c r="Z1740" t="inlineStr">
        <is>
          <t>是</t>
        </is>
      </c>
      <c r="AA1740">
        <f>IFERROR(VLOOKUP(N1740,'18_换产标准_模拟'!$B$2:$F$4,3,FALSE),"")</f>
        <v/>
      </c>
      <c r="AB1740">
        <f>IFERROR(MAX(Q1740-AA1740,0),"")</f>
        <v/>
      </c>
      <c r="AC1740">
        <f>IFERROR(IF(AB1740=0,"达标",IF(AB1740&lt;=VLOOKUP(N1740,'18_换产标准_模拟'!$B$2:$F$4,4,FALSE)-VLOOKUP(N1740,'18_换产标准_模拟'!$B$2:$F$4,3,FALSE),"轻微超时",IF(AB1740&lt;=VLOOKUP(N1740,'18_换产标准_模拟'!$B$2:$F$4,5,FALSE)-VLOOKUP(N1740,'18_换产标准_模拟'!$B$2:$F$4,3,FALSE),"超时","严重超时"))),"")</f>
        <v/>
      </c>
      <c r="AD1740">
        <f>IFERROR(INDEX('18_换产标准_模拟'!$A$2:$A$4,MATCH(N1740,'18_换产标准_模拟'!$B$2:$B$4,0)),"")</f>
        <v/>
      </c>
      <c r="AE1740" t="inlineStr">
        <is>
          <t>团队模拟数据</t>
        </is>
      </c>
    </row>
    <row r="1741">
      <c r="A1741" t="inlineStr">
        <is>
          <t>SIM-STOP-01740</t>
        </is>
      </c>
      <c r="B1741" t="inlineStr">
        <is>
          <t>STOP-PRE-00580</t>
        </is>
      </c>
      <c r="C1741" t="inlineStr">
        <is>
          <t>LINE-S03-PRE-20251211</t>
        </is>
      </c>
      <c r="D1741" t="inlineStr">
        <is>
          <t>SHIFT-PRE-20251211</t>
        </is>
      </c>
      <c r="E1741" t="inlineStr">
        <is>
          <t>LINE-S03</t>
        </is>
      </c>
      <c r="F1741" t="inlineStr">
        <is>
          <t>改善前</t>
        </is>
      </c>
      <c r="G1741" s="57" t="n">
        <v>46002</v>
      </c>
      <c r="H1741" t="inlineStr">
        <is>
          <t>音频模组系列</t>
        </is>
      </c>
      <c r="I1741" t="inlineStr">
        <is>
          <t>KK200-1</t>
        </is>
      </c>
      <c r="J1741" t="inlineStr">
        <is>
          <t>SETUPS-CHANGEOVERS</t>
        </is>
      </c>
      <c r="K1741" t="inlineStr">
        <is>
          <t>Planned - Included in OEE</t>
        </is>
      </c>
      <c r="L1741" t="inlineStr">
        <is>
          <t>HACKING STATION</t>
        </is>
      </c>
      <c r="M1741" t="inlineStr">
        <is>
          <t>上下料工位</t>
        </is>
      </c>
      <c r="N1741" t="inlineStr">
        <is>
          <t>MATERIAL CHANGEOVER</t>
        </is>
      </c>
      <c r="O1741" s="59" t="n">
        <v>46002.73194444444</v>
      </c>
      <c r="P1741" s="59" t="n">
        <v>46002.74090277778</v>
      </c>
      <c r="Q1741" s="60" t="n">
        <v>12.9</v>
      </c>
      <c r="R1741" s="60" t="n">
        <v>1.14</v>
      </c>
      <c r="S1741" t="inlineStr">
        <is>
          <t>团队模拟数据（基于公开单线数据派生）</t>
        </is>
      </c>
      <c r="T1741" t="inlineStr">
        <is>
          <t>SIM-v2.2-20260807-20260804</t>
        </is>
      </c>
      <c r="U1741" t="inlineStr">
        <is>
          <t>https://zenodo.org/records/17855209</t>
        </is>
      </c>
      <c r="V1741" t="inlineStr">
        <is>
          <t>LINE-S03-PRE-20251211</t>
        </is>
      </c>
      <c r="W1741" t="inlineStr">
        <is>
          <t>已关联</t>
        </is>
      </c>
      <c r="X1741" t="inlineStr">
        <is>
          <t>按班次口径判断</t>
        </is>
      </c>
      <c r="Z1741" t="inlineStr">
        <is>
          <t>是</t>
        </is>
      </c>
      <c r="AA1741">
        <f>IFERROR(VLOOKUP(N1741,'18_换产标准_模拟'!$B$2:$F$4,3,FALSE),"")</f>
        <v/>
      </c>
      <c r="AB1741">
        <f>IFERROR(MAX(Q1741-AA1741,0),"")</f>
        <v/>
      </c>
      <c r="AC1741">
        <f>IFERROR(IF(AB1741=0,"达标",IF(AB1741&lt;=VLOOKUP(N1741,'18_换产标准_模拟'!$B$2:$F$4,4,FALSE)-VLOOKUP(N1741,'18_换产标准_模拟'!$B$2:$F$4,3,FALSE),"轻微超时",IF(AB1741&lt;=VLOOKUP(N1741,'18_换产标准_模拟'!$B$2:$F$4,5,FALSE)-VLOOKUP(N1741,'18_换产标准_模拟'!$B$2:$F$4,3,FALSE),"超时","严重超时"))),"")</f>
        <v/>
      </c>
      <c r="AD1741">
        <f>IFERROR(INDEX('18_换产标准_模拟'!$A$2:$A$4,MATCH(N1741,'18_换产标准_模拟'!$B$2:$B$4,0)),"")</f>
        <v/>
      </c>
      <c r="AE1741" t="inlineStr">
        <is>
          <t>团队模拟数据</t>
        </is>
      </c>
    </row>
    <row r="1742">
      <c r="A1742" t="inlineStr">
        <is>
          <t>SIM-STOP-01741</t>
        </is>
      </c>
      <c r="B1742" t="inlineStr">
        <is>
          <t>STOP-PRE-00581</t>
        </is>
      </c>
      <c r="C1742" t="inlineStr">
        <is>
          <t>LINE-S01-PRE-20251211</t>
        </is>
      </c>
      <c r="D1742" t="inlineStr">
        <is>
          <t>SHIFT-PRE-20251211</t>
        </is>
      </c>
      <c r="E1742" t="inlineStr">
        <is>
          <t>LINE-S01</t>
        </is>
      </c>
      <c r="F1742" t="inlineStr">
        <is>
          <t>改善前</t>
        </is>
      </c>
      <c r="G1742" s="57" t="n">
        <v>46002</v>
      </c>
      <c r="H1742" t="inlineStr">
        <is>
          <t>智能终端系列</t>
        </is>
      </c>
      <c r="I1742" t="inlineStr">
        <is>
          <t>KK200-1</t>
        </is>
      </c>
      <c r="J1742" t="inlineStr">
        <is>
          <t>FAILURE</t>
        </is>
      </c>
      <c r="K1742" t="inlineStr">
        <is>
          <t>Unplanned</t>
        </is>
      </c>
      <c r="L1742" t="inlineStr">
        <is>
          <t>DRYER</t>
        </is>
      </c>
      <c r="M1742" t="inlineStr">
        <is>
          <t>烘干/固化工位</t>
        </is>
      </c>
      <c r="N1742" t="inlineStr">
        <is>
          <t>AUTOMATION FAILURE</t>
        </is>
      </c>
      <c r="O1742" s="59" t="n">
        <v>46002.74791666667</v>
      </c>
      <c r="P1742" s="59" t="n">
        <v>46002.75631944444</v>
      </c>
      <c r="Q1742" s="60" t="n">
        <v>12.1</v>
      </c>
      <c r="R1742" s="60" t="n">
        <v>0.9016</v>
      </c>
      <c r="S1742" t="inlineStr">
        <is>
          <t>团队模拟数据（基于公开单线数据派生）</t>
        </is>
      </c>
      <c r="T1742" t="inlineStr">
        <is>
          <t>SIM-v2.2-20260807-20260804</t>
        </is>
      </c>
      <c r="U1742" t="inlineStr">
        <is>
          <t>https://zenodo.org/records/17855209</t>
        </is>
      </c>
      <c r="V1742" t="inlineStr">
        <is>
          <t>LINE-S01-PRE-20251211</t>
        </is>
      </c>
      <c r="W1742" t="inlineStr">
        <is>
          <t>已关联</t>
        </is>
      </c>
      <c r="X1742" t="inlineStr">
        <is>
          <t>按班次口径判断</t>
        </is>
      </c>
      <c r="Z1742" t="inlineStr">
        <is>
          <t>否</t>
        </is>
      </c>
    </row>
    <row r="1743">
      <c r="A1743" t="inlineStr">
        <is>
          <t>SIM-STOP-01742</t>
        </is>
      </c>
      <c r="B1743" t="inlineStr">
        <is>
          <t>STOP-PRE-00581</t>
        </is>
      </c>
      <c r="C1743" t="inlineStr">
        <is>
          <t>LINE-S02-PRE-20251211</t>
        </is>
      </c>
      <c r="D1743" t="inlineStr">
        <is>
          <t>SHIFT-PRE-20251211</t>
        </is>
      </c>
      <c r="E1743" t="inlineStr">
        <is>
          <t>LINE-S02</t>
        </is>
      </c>
      <c r="F1743" t="inlineStr">
        <is>
          <t>改善前</t>
        </is>
      </c>
      <c r="G1743" s="57" t="n">
        <v>46002</v>
      </c>
      <c r="H1743" t="inlineStr">
        <is>
          <t>视觉设备系列</t>
        </is>
      </c>
      <c r="I1743" t="inlineStr">
        <is>
          <t>KK200-1</t>
        </is>
      </c>
      <c r="J1743" t="inlineStr">
        <is>
          <t>FAILURE</t>
        </is>
      </c>
      <c r="K1743" t="inlineStr">
        <is>
          <t>Unplanned</t>
        </is>
      </c>
      <c r="L1743" t="inlineStr">
        <is>
          <t>DRYER</t>
        </is>
      </c>
      <c r="M1743" t="inlineStr">
        <is>
          <t>烘干/固化工位</t>
        </is>
      </c>
      <c r="N1743" t="inlineStr">
        <is>
          <t>AUTOMATION FAILURE</t>
        </is>
      </c>
      <c r="O1743" s="59" t="n">
        <v>46002.76180555556</v>
      </c>
      <c r="P1743" s="59" t="n">
        <v>46002.77409722222</v>
      </c>
      <c r="Q1743" s="60" t="n">
        <v>17.7</v>
      </c>
      <c r="R1743" s="60" t="n">
        <v>1.32</v>
      </c>
      <c r="S1743" t="inlineStr">
        <is>
          <t>团队模拟数据（基于公开单线数据派生）</t>
        </is>
      </c>
      <c r="T1743" t="inlineStr">
        <is>
          <t>SIM-v2.2-20260807-20260804</t>
        </is>
      </c>
      <c r="U1743" t="inlineStr">
        <is>
          <t>https://zenodo.org/records/17855209</t>
        </is>
      </c>
      <c r="V1743" t="inlineStr">
        <is>
          <t>LINE-S02-PRE-20251211</t>
        </is>
      </c>
      <c r="W1743" t="inlineStr">
        <is>
          <t>已关联</t>
        </is>
      </c>
      <c r="X1743" t="inlineStr">
        <is>
          <t>按班次口径判断</t>
        </is>
      </c>
      <c r="Z1743" t="inlineStr">
        <is>
          <t>否</t>
        </is>
      </c>
    </row>
    <row r="1744">
      <c r="A1744" t="inlineStr">
        <is>
          <t>SIM-STOP-01743</t>
        </is>
      </c>
      <c r="B1744" t="inlineStr">
        <is>
          <t>STOP-PRE-00581</t>
        </is>
      </c>
      <c r="C1744" t="inlineStr">
        <is>
          <t>LINE-S03-PRE-20251211</t>
        </is>
      </c>
      <c r="D1744" t="inlineStr">
        <is>
          <t>SHIFT-PRE-20251211</t>
        </is>
      </c>
      <c r="E1744" t="inlineStr">
        <is>
          <t>LINE-S03</t>
        </is>
      </c>
      <c r="F1744" t="inlineStr">
        <is>
          <t>改善前</t>
        </is>
      </c>
      <c r="G1744" s="57" t="n">
        <v>46002</v>
      </c>
      <c r="H1744" t="inlineStr">
        <is>
          <t>音频模组系列</t>
        </is>
      </c>
      <c r="I1744" t="inlineStr">
        <is>
          <t>KK200-1</t>
        </is>
      </c>
      <c r="J1744" t="inlineStr">
        <is>
          <t>FAILURE</t>
        </is>
      </c>
      <c r="K1744" t="inlineStr">
        <is>
          <t>Unplanned</t>
        </is>
      </c>
      <c r="L1744" t="inlineStr">
        <is>
          <t>DRYER</t>
        </is>
      </c>
      <c r="M1744" t="inlineStr">
        <is>
          <t>烘干/固化工位</t>
        </is>
      </c>
      <c r="N1744" t="inlineStr">
        <is>
          <t>AUTOMATION FAILURE</t>
        </is>
      </c>
      <c r="O1744" s="59" t="n">
        <v>46002.77569444444</v>
      </c>
      <c r="P1744" s="59" t="n">
        <v>46002.78513888889</v>
      </c>
      <c r="Q1744" s="60" t="n">
        <v>13.6</v>
      </c>
      <c r="R1744" s="60" t="n">
        <v>1.0181</v>
      </c>
      <c r="S1744" t="inlineStr">
        <is>
          <t>团队模拟数据（基于公开单线数据派生）</t>
        </is>
      </c>
      <c r="T1744" t="inlineStr">
        <is>
          <t>SIM-v2.2-20260807-20260804</t>
        </is>
      </c>
      <c r="U1744" t="inlineStr">
        <is>
          <t>https://zenodo.org/records/17855209</t>
        </is>
      </c>
      <c r="V1744" t="inlineStr">
        <is>
          <t>LINE-S03-PRE-20251211</t>
        </is>
      </c>
      <c r="W1744" t="inlineStr">
        <is>
          <t>已关联</t>
        </is>
      </c>
      <c r="X1744" t="inlineStr">
        <is>
          <t>按班次口径判断</t>
        </is>
      </c>
      <c r="Z1744" t="inlineStr">
        <is>
          <t>否</t>
        </is>
      </c>
    </row>
    <row r="1745">
      <c r="A1745" t="inlineStr">
        <is>
          <t>SIM-STOP-01744</t>
        </is>
      </c>
      <c r="B1745" t="inlineStr">
        <is>
          <t>STOP-PRE-00582</t>
        </is>
      </c>
      <c r="C1745" t="inlineStr">
        <is>
          <t>LINE-S01-PRE-20251211</t>
        </is>
      </c>
      <c r="D1745" t="inlineStr">
        <is>
          <t>SHIFT-PRE-20251211</t>
        </is>
      </c>
      <c r="E1745" t="inlineStr">
        <is>
          <t>LINE-S01</t>
        </is>
      </c>
      <c r="F1745" t="inlineStr">
        <is>
          <t>改善前</t>
        </is>
      </c>
      <c r="G1745" s="57" t="n">
        <v>46002</v>
      </c>
      <c r="H1745" t="inlineStr">
        <is>
          <t>智能终端系列</t>
        </is>
      </c>
      <c r="I1745" t="inlineStr">
        <is>
          <t>KK200-1</t>
        </is>
      </c>
      <c r="J1745" t="inlineStr">
        <is>
          <t>FAILURE</t>
        </is>
      </c>
      <c r="K1745" t="inlineStr">
        <is>
          <t>Unplanned</t>
        </is>
      </c>
      <c r="L1745" t="inlineStr">
        <is>
          <t>DRYER</t>
        </is>
      </c>
      <c r="M1745" t="inlineStr">
        <is>
          <t>烘干/固化工位</t>
        </is>
      </c>
      <c r="N1745" t="inlineStr">
        <is>
          <t>AUTOMATION FAILURE</t>
        </is>
      </c>
      <c r="O1745" s="59" t="n">
        <v>46002.76944444444</v>
      </c>
      <c r="P1745" s="59" t="n">
        <v>46002.80236111111</v>
      </c>
      <c r="Q1745" s="60" t="n">
        <v>47.4</v>
      </c>
      <c r="R1745" s="60" t="n">
        <v>0.8428</v>
      </c>
      <c r="S1745" t="inlineStr">
        <is>
          <t>团队模拟数据（基于公开单线数据派生）</t>
        </is>
      </c>
      <c r="T1745" t="inlineStr">
        <is>
          <t>SIM-v2.2-20260807-20260804</t>
        </is>
      </c>
      <c r="U1745" t="inlineStr">
        <is>
          <t>https://zenodo.org/records/17855209</t>
        </is>
      </c>
      <c r="V1745" t="inlineStr">
        <is>
          <t>LINE-S01-PRE-20251211</t>
        </is>
      </c>
      <c r="W1745" t="inlineStr">
        <is>
          <t>已关联</t>
        </is>
      </c>
      <c r="X1745" t="inlineStr">
        <is>
          <t>按班次口径判断</t>
        </is>
      </c>
      <c r="Z1745" t="inlineStr">
        <is>
          <t>否</t>
        </is>
      </c>
    </row>
    <row r="1746">
      <c r="A1746" t="inlineStr">
        <is>
          <t>SIM-STOP-01745</t>
        </is>
      </c>
      <c r="B1746" t="inlineStr">
        <is>
          <t>STOP-PRE-00582</t>
        </is>
      </c>
      <c r="C1746" t="inlineStr">
        <is>
          <t>LINE-S02-PRE-20251211</t>
        </is>
      </c>
      <c r="D1746" t="inlineStr">
        <is>
          <t>SHIFT-PRE-20251211</t>
        </is>
      </c>
      <c r="E1746" t="inlineStr">
        <is>
          <t>LINE-S02</t>
        </is>
      </c>
      <c r="F1746" t="inlineStr">
        <is>
          <t>改善前</t>
        </is>
      </c>
      <c r="G1746" s="57" t="n">
        <v>46002</v>
      </c>
      <c r="H1746" t="inlineStr">
        <is>
          <t>视觉设备系列</t>
        </is>
      </c>
      <c r="I1746" t="inlineStr">
        <is>
          <t>KK200-1</t>
        </is>
      </c>
      <c r="J1746" t="inlineStr">
        <is>
          <t>FAILURE</t>
        </is>
      </c>
      <c r="K1746" t="inlineStr">
        <is>
          <t>Unplanned</t>
        </is>
      </c>
      <c r="L1746" t="inlineStr">
        <is>
          <t>DRYER</t>
        </is>
      </c>
      <c r="M1746" t="inlineStr">
        <is>
          <t>烘干/固化工位</t>
        </is>
      </c>
      <c r="N1746" t="inlineStr">
        <is>
          <t>AUTOMATION FAILURE</t>
        </is>
      </c>
      <c r="O1746" s="59" t="n">
        <v>46002.78333333333</v>
      </c>
      <c r="P1746" s="59" t="n">
        <v>46002.836875</v>
      </c>
      <c r="Q1746" s="60" t="n">
        <v>77.09999999999999</v>
      </c>
      <c r="R1746" s="60" t="n">
        <v>1.3725</v>
      </c>
      <c r="S1746" t="inlineStr">
        <is>
          <t>团队模拟数据（基于公开单线数据派生）</t>
        </is>
      </c>
      <c r="T1746" t="inlineStr">
        <is>
          <t>SIM-v2.2-20260807-20260804</t>
        </is>
      </c>
      <c r="U1746" t="inlineStr">
        <is>
          <t>https://zenodo.org/records/17855209</t>
        </is>
      </c>
      <c r="V1746" t="inlineStr">
        <is>
          <t>LINE-S02-PRE-20251211</t>
        </is>
      </c>
      <c r="W1746" t="inlineStr">
        <is>
          <t>已关联</t>
        </is>
      </c>
      <c r="X1746" t="inlineStr">
        <is>
          <t>按班次口径判断</t>
        </is>
      </c>
      <c r="Z1746" t="inlineStr">
        <is>
          <t>否</t>
        </is>
      </c>
    </row>
    <row r="1747">
      <c r="A1747" t="inlineStr">
        <is>
          <t>SIM-STOP-01746</t>
        </is>
      </c>
      <c r="B1747" t="inlineStr">
        <is>
          <t>STOP-PRE-00582</t>
        </is>
      </c>
      <c r="C1747" t="inlineStr">
        <is>
          <t>LINE-S03-PRE-20251211</t>
        </is>
      </c>
      <c r="D1747" t="inlineStr">
        <is>
          <t>SHIFT-PRE-20251211</t>
        </is>
      </c>
      <c r="E1747" t="inlineStr">
        <is>
          <t>LINE-S03</t>
        </is>
      </c>
      <c r="F1747" t="inlineStr">
        <is>
          <t>改善前</t>
        </is>
      </c>
      <c r="G1747" s="57" t="n">
        <v>46002</v>
      </c>
      <c r="H1747" t="inlineStr">
        <is>
          <t>音频模组系列</t>
        </is>
      </c>
      <c r="I1747" t="inlineStr">
        <is>
          <t>KK200-1</t>
        </is>
      </c>
      <c r="J1747" t="inlineStr">
        <is>
          <t>FAILURE</t>
        </is>
      </c>
      <c r="K1747" t="inlineStr">
        <is>
          <t>Unplanned</t>
        </is>
      </c>
      <c r="L1747" t="inlineStr">
        <is>
          <t>DRYER</t>
        </is>
      </c>
      <c r="M1747" t="inlineStr">
        <is>
          <t>烘干/固化工位</t>
        </is>
      </c>
      <c r="N1747" t="inlineStr">
        <is>
          <t>AUTOMATION FAILURE</t>
        </is>
      </c>
      <c r="O1747" s="59" t="n">
        <v>46002.79722222222</v>
      </c>
      <c r="P1747" s="59" t="n">
        <v>46002.834375</v>
      </c>
      <c r="Q1747" s="60" t="n">
        <v>53.5</v>
      </c>
      <c r="R1747" s="60" t="n">
        <v>0.9528</v>
      </c>
      <c r="S1747" t="inlineStr">
        <is>
          <t>团队模拟数据（基于公开单线数据派生）</t>
        </is>
      </c>
      <c r="T1747" t="inlineStr">
        <is>
          <t>SIM-v2.2-20260807-20260804</t>
        </is>
      </c>
      <c r="U1747" t="inlineStr">
        <is>
          <t>https://zenodo.org/records/17855209</t>
        </is>
      </c>
      <c r="V1747" t="inlineStr">
        <is>
          <t>LINE-S03-PRE-20251211</t>
        </is>
      </c>
      <c r="W1747" t="inlineStr">
        <is>
          <t>已关联</t>
        </is>
      </c>
      <c r="X1747" t="inlineStr">
        <is>
          <t>按班次口径判断</t>
        </is>
      </c>
      <c r="Z1747" t="inlineStr">
        <is>
          <t>否</t>
        </is>
      </c>
    </row>
    <row r="1748">
      <c r="A1748" t="inlineStr">
        <is>
          <t>SIM-STOP-01747</t>
        </is>
      </c>
      <c r="B1748" t="inlineStr">
        <is>
          <t>STOP-PRE-00583</t>
        </is>
      </c>
      <c r="C1748" t="inlineStr">
        <is>
          <t>LINE-S01-PRE-20251211</t>
        </is>
      </c>
      <c r="D1748" t="inlineStr">
        <is>
          <t>SHIFT-PRE-20251211</t>
        </is>
      </c>
      <c r="E1748" t="inlineStr">
        <is>
          <t>LINE-S01</t>
        </is>
      </c>
      <c r="F1748" t="inlineStr">
        <is>
          <t>改善前</t>
        </is>
      </c>
      <c r="G1748" s="57" t="n">
        <v>46002</v>
      </c>
      <c r="H1748" t="inlineStr">
        <is>
          <t>智能终端系列</t>
        </is>
      </c>
      <c r="I1748" t="inlineStr">
        <is>
          <t>KK200-1</t>
        </is>
      </c>
      <c r="J1748" t="inlineStr">
        <is>
          <t>FAILURE</t>
        </is>
      </c>
      <c r="K1748" t="inlineStr">
        <is>
          <t>Unplanned</t>
        </is>
      </c>
      <c r="L1748" t="inlineStr">
        <is>
          <t>DRYER</t>
        </is>
      </c>
      <c r="M1748" t="inlineStr">
        <is>
          <t>烘干/固化工位</t>
        </is>
      </c>
      <c r="N1748" t="inlineStr">
        <is>
          <t>AUTOMATION FAILURE</t>
        </is>
      </c>
      <c r="O1748" s="59" t="n">
        <v>46002.82222222222</v>
      </c>
      <c r="P1748" s="59" t="n">
        <v>46002.82916666667</v>
      </c>
      <c r="Q1748" s="60" t="n">
        <v>10</v>
      </c>
      <c r="R1748" s="60" t="n">
        <v>0.8771</v>
      </c>
      <c r="S1748" t="inlineStr">
        <is>
          <t>团队模拟数据（基于公开单线数据派生）</t>
        </is>
      </c>
      <c r="T1748" t="inlineStr">
        <is>
          <t>SIM-v2.2-20260807-20260804</t>
        </is>
      </c>
      <c r="U1748" t="inlineStr">
        <is>
          <t>https://zenodo.org/records/17855209</t>
        </is>
      </c>
      <c r="V1748" t="inlineStr">
        <is>
          <t>LINE-S01-PRE-20251211</t>
        </is>
      </c>
      <c r="W1748" t="inlineStr">
        <is>
          <t>已关联</t>
        </is>
      </c>
      <c r="X1748" t="inlineStr">
        <is>
          <t>按班次口径判断</t>
        </is>
      </c>
      <c r="Z1748" t="inlineStr">
        <is>
          <t>否</t>
        </is>
      </c>
    </row>
    <row r="1749">
      <c r="A1749" t="inlineStr">
        <is>
          <t>SIM-STOP-01748</t>
        </is>
      </c>
      <c r="B1749" t="inlineStr">
        <is>
          <t>STOP-PRE-00583</t>
        </is>
      </c>
      <c r="C1749" t="inlineStr">
        <is>
          <t>LINE-S02-PRE-20251211</t>
        </is>
      </c>
      <c r="D1749" t="inlineStr">
        <is>
          <t>SHIFT-PRE-20251211</t>
        </is>
      </c>
      <c r="E1749" t="inlineStr">
        <is>
          <t>LINE-S02</t>
        </is>
      </c>
      <c r="F1749" t="inlineStr">
        <is>
          <t>改善前</t>
        </is>
      </c>
      <c r="G1749" s="57" t="n">
        <v>46002</v>
      </c>
      <c r="H1749" t="inlineStr">
        <is>
          <t>视觉设备系列</t>
        </is>
      </c>
      <c r="I1749" t="inlineStr">
        <is>
          <t>KK200-1</t>
        </is>
      </c>
      <c r="J1749" t="inlineStr">
        <is>
          <t>FAILURE</t>
        </is>
      </c>
      <c r="K1749" t="inlineStr">
        <is>
          <t>Unplanned</t>
        </is>
      </c>
      <c r="L1749" t="inlineStr">
        <is>
          <t>DRYER</t>
        </is>
      </c>
      <c r="M1749" t="inlineStr">
        <is>
          <t>烘干/固化工位</t>
        </is>
      </c>
      <c r="N1749" t="inlineStr">
        <is>
          <t>AUTOMATION FAILURE</t>
        </is>
      </c>
      <c r="O1749" s="59" t="n">
        <v>46002.83611111111</v>
      </c>
      <c r="P1749" s="59" t="n">
        <v>46002.84625</v>
      </c>
      <c r="Q1749" s="60" t="n">
        <v>14.6</v>
      </c>
      <c r="R1749" s="60" t="n">
        <v>1.2825</v>
      </c>
      <c r="S1749" t="inlineStr">
        <is>
          <t>团队模拟数据（基于公开单线数据派生）</t>
        </is>
      </c>
      <c r="T1749" t="inlineStr">
        <is>
          <t>SIM-v2.2-20260807-20260804</t>
        </is>
      </c>
      <c r="U1749" t="inlineStr">
        <is>
          <t>https://zenodo.org/records/17855209</t>
        </is>
      </c>
      <c r="V1749" t="inlineStr">
        <is>
          <t>LINE-S02-PRE-20251211</t>
        </is>
      </c>
      <c r="W1749" t="inlineStr">
        <is>
          <t>已关联</t>
        </is>
      </c>
      <c r="X1749" t="inlineStr">
        <is>
          <t>按班次口径判断</t>
        </is>
      </c>
      <c r="Z1749" t="inlineStr">
        <is>
          <t>否</t>
        </is>
      </c>
    </row>
    <row r="1750">
      <c r="A1750" t="inlineStr">
        <is>
          <t>SIM-STOP-01749</t>
        </is>
      </c>
      <c r="B1750" t="inlineStr">
        <is>
          <t>STOP-PRE-00583</t>
        </is>
      </c>
      <c r="C1750" t="inlineStr">
        <is>
          <t>LINE-S03-PRE-20251211</t>
        </is>
      </c>
      <c r="D1750" t="inlineStr">
        <is>
          <t>SHIFT-PRE-20251211</t>
        </is>
      </c>
      <c r="E1750" t="inlineStr">
        <is>
          <t>LINE-S03</t>
        </is>
      </c>
      <c r="F1750" t="inlineStr">
        <is>
          <t>改善前</t>
        </is>
      </c>
      <c r="G1750" s="57" t="n">
        <v>46002</v>
      </c>
      <c r="H1750" t="inlineStr">
        <is>
          <t>音频模组系列</t>
        </is>
      </c>
      <c r="I1750" t="inlineStr">
        <is>
          <t>KK200-1</t>
        </is>
      </c>
      <c r="J1750" t="inlineStr">
        <is>
          <t>FAILURE</t>
        </is>
      </c>
      <c r="K1750" t="inlineStr">
        <is>
          <t>Unplanned</t>
        </is>
      </c>
      <c r="L1750" t="inlineStr">
        <is>
          <t>DRYER</t>
        </is>
      </c>
      <c r="M1750" t="inlineStr">
        <is>
          <t>烘干/固化工位</t>
        </is>
      </c>
      <c r="N1750" t="inlineStr">
        <is>
          <t>AUTOMATION FAILURE</t>
        </is>
      </c>
      <c r="O1750" s="59" t="n">
        <v>46002.85</v>
      </c>
      <c r="P1750" s="59" t="n">
        <v>46002.85784722222</v>
      </c>
      <c r="Q1750" s="60" t="n">
        <v>11.3</v>
      </c>
      <c r="R1750" s="60" t="n">
        <v>0.9909</v>
      </c>
      <c r="S1750" t="inlineStr">
        <is>
          <t>团队模拟数据（基于公开单线数据派生）</t>
        </is>
      </c>
      <c r="T1750" t="inlineStr">
        <is>
          <t>SIM-v2.2-20260807-20260804</t>
        </is>
      </c>
      <c r="U1750" t="inlineStr">
        <is>
          <t>https://zenodo.org/records/17855209</t>
        </is>
      </c>
      <c r="V1750" t="inlineStr">
        <is>
          <t>LINE-S03-PRE-20251211</t>
        </is>
      </c>
      <c r="W1750" t="inlineStr">
        <is>
          <t>已关联</t>
        </is>
      </c>
      <c r="X1750" t="inlineStr">
        <is>
          <t>按班次口径判断</t>
        </is>
      </c>
      <c r="Z1750" t="inlineStr">
        <is>
          <t>否</t>
        </is>
      </c>
    </row>
    <row r="1751">
      <c r="A1751" t="inlineStr">
        <is>
          <t>SIM-STOP-01750</t>
        </is>
      </c>
      <c r="B1751" t="inlineStr">
        <is>
          <t>STOP-PRE-00584</t>
        </is>
      </c>
      <c r="C1751" t="inlineStr">
        <is>
          <t>LINE-S01-PRE-20251211</t>
        </is>
      </c>
      <c r="D1751" t="inlineStr">
        <is>
          <t>SHIFT-PRE-20251211</t>
        </is>
      </c>
      <c r="E1751" t="inlineStr">
        <is>
          <t>LINE-S01</t>
        </is>
      </c>
      <c r="F1751" t="inlineStr">
        <is>
          <t>改善前</t>
        </is>
      </c>
      <c r="G1751" s="57" t="n">
        <v>46002</v>
      </c>
      <c r="H1751" t="inlineStr">
        <is>
          <t>智能终端系列</t>
        </is>
      </c>
      <c r="I1751" t="inlineStr">
        <is>
          <t>KK200-1</t>
        </is>
      </c>
      <c r="J1751" t="inlineStr">
        <is>
          <t>OPERATIONAL</t>
        </is>
      </c>
      <c r="K1751" t="inlineStr">
        <is>
          <t>Planned - Not included in OEE</t>
        </is>
      </c>
      <c r="L1751" t="inlineStr">
        <is>
          <t>-</t>
        </is>
      </c>
      <c r="M1751" t="inlineStr">
        <is>
          <t>未标注工位</t>
        </is>
      </c>
      <c r="N1751" t="inlineStr">
        <is>
          <t>NO PRODUCTION SCHEDULE</t>
        </is>
      </c>
      <c r="O1751" s="59" t="n">
        <v>46002.83333333334</v>
      </c>
      <c r="P1751" s="59" t="n">
        <v>46002.85402777778</v>
      </c>
      <c r="Q1751" s="60" t="n">
        <v>29.8</v>
      </c>
      <c r="R1751" s="60" t="n">
        <v>0.9923999999999999</v>
      </c>
      <c r="S1751" t="inlineStr">
        <is>
          <t>团队模拟数据（基于公开单线数据派生）</t>
        </is>
      </c>
      <c r="T1751" t="inlineStr">
        <is>
          <t>SIM-v2.2-20260807-20260804</t>
        </is>
      </c>
      <c r="U1751" t="inlineStr">
        <is>
          <t>https://zenodo.org/records/17855209</t>
        </is>
      </c>
      <c r="V1751" t="inlineStr">
        <is>
          <t>LINE-S01-PRE-20251211</t>
        </is>
      </c>
      <c r="W1751" t="inlineStr">
        <is>
          <t>已关联</t>
        </is>
      </c>
      <c r="X1751" t="inlineStr">
        <is>
          <t>按班次口径判断</t>
        </is>
      </c>
      <c r="Z1751" t="inlineStr">
        <is>
          <t>否</t>
        </is>
      </c>
    </row>
    <row r="1752">
      <c r="A1752" t="inlineStr">
        <is>
          <t>SIM-STOP-01751</t>
        </is>
      </c>
      <c r="B1752" t="inlineStr">
        <is>
          <t>STOP-PRE-00584</t>
        </is>
      </c>
      <c r="C1752" t="inlineStr">
        <is>
          <t>LINE-S02-PRE-20251211</t>
        </is>
      </c>
      <c r="D1752" t="inlineStr">
        <is>
          <t>SHIFT-PRE-20251211</t>
        </is>
      </c>
      <c r="E1752" t="inlineStr">
        <is>
          <t>LINE-S02</t>
        </is>
      </c>
      <c r="F1752" t="inlineStr">
        <is>
          <t>改善前</t>
        </is>
      </c>
      <c r="G1752" s="57" t="n">
        <v>46002</v>
      </c>
      <c r="H1752" t="inlineStr">
        <is>
          <t>视觉设备系列</t>
        </is>
      </c>
      <c r="I1752" t="inlineStr">
        <is>
          <t>KK200-1</t>
        </is>
      </c>
      <c r="J1752" t="inlineStr">
        <is>
          <t>OPERATIONAL</t>
        </is>
      </c>
      <c r="K1752" t="inlineStr">
        <is>
          <t>Planned - Not included in OEE</t>
        </is>
      </c>
      <c r="L1752" t="inlineStr">
        <is>
          <t>-</t>
        </is>
      </c>
      <c r="M1752" t="inlineStr">
        <is>
          <t>未标注工位</t>
        </is>
      </c>
      <c r="N1752" t="inlineStr">
        <is>
          <t>NO PRODUCTION SCHEDULE</t>
        </is>
      </c>
      <c r="O1752" s="59" t="n">
        <v>46002.84722222222</v>
      </c>
      <c r="P1752" s="59" t="n">
        <v>46002.86826388889</v>
      </c>
      <c r="Q1752" s="60" t="n">
        <v>30.3</v>
      </c>
      <c r="R1752" s="60" t="n">
        <v>1.0087</v>
      </c>
      <c r="S1752" t="inlineStr">
        <is>
          <t>团队模拟数据（基于公开单线数据派生）</t>
        </is>
      </c>
      <c r="T1752" t="inlineStr">
        <is>
          <t>SIM-v2.2-20260807-20260804</t>
        </is>
      </c>
      <c r="U1752" t="inlineStr">
        <is>
          <t>https://zenodo.org/records/17855209</t>
        </is>
      </c>
      <c r="V1752" t="inlineStr">
        <is>
          <t>LINE-S02-PRE-20251211</t>
        </is>
      </c>
      <c r="W1752" t="inlineStr">
        <is>
          <t>已关联</t>
        </is>
      </c>
      <c r="X1752" t="inlineStr">
        <is>
          <t>按班次口径判断</t>
        </is>
      </c>
      <c r="Z1752" t="inlineStr">
        <is>
          <t>否</t>
        </is>
      </c>
    </row>
    <row r="1753">
      <c r="A1753" t="inlineStr">
        <is>
          <t>SIM-STOP-01752</t>
        </is>
      </c>
      <c r="B1753" t="inlineStr">
        <is>
          <t>STOP-PRE-00584</t>
        </is>
      </c>
      <c r="C1753" t="inlineStr">
        <is>
          <t>LINE-S03-PRE-20251211</t>
        </is>
      </c>
      <c r="D1753" t="inlineStr">
        <is>
          <t>SHIFT-PRE-20251211</t>
        </is>
      </c>
      <c r="E1753" t="inlineStr">
        <is>
          <t>LINE-S03</t>
        </is>
      </c>
      <c r="F1753" t="inlineStr">
        <is>
          <t>改善前</t>
        </is>
      </c>
      <c r="G1753" s="57" t="n">
        <v>46002</v>
      </c>
      <c r="H1753" t="inlineStr">
        <is>
          <t>音频模组系列</t>
        </is>
      </c>
      <c r="I1753" t="inlineStr">
        <is>
          <t>KK200-1</t>
        </is>
      </c>
      <c r="J1753" t="inlineStr">
        <is>
          <t>OPERATIONAL</t>
        </is>
      </c>
      <c r="K1753" t="inlineStr">
        <is>
          <t>Planned - Not included in OEE</t>
        </is>
      </c>
      <c r="L1753" t="inlineStr">
        <is>
          <t>-</t>
        </is>
      </c>
      <c r="M1753" t="inlineStr">
        <is>
          <t>未标注工位</t>
        </is>
      </c>
      <c r="N1753" t="inlineStr">
        <is>
          <t>NO PRODUCTION SCHEDULE</t>
        </is>
      </c>
      <c r="O1753" s="59" t="n">
        <v>46002.86111111111</v>
      </c>
      <c r="P1753" s="59" t="n">
        <v>46002.88298611111</v>
      </c>
      <c r="Q1753" s="60" t="n">
        <v>31.5</v>
      </c>
      <c r="R1753" s="60" t="n">
        <v>1.05</v>
      </c>
      <c r="S1753" t="inlineStr">
        <is>
          <t>团队模拟数据（基于公开单线数据派生）</t>
        </is>
      </c>
      <c r="T1753" t="inlineStr">
        <is>
          <t>SIM-v2.2-20260807-20260804</t>
        </is>
      </c>
      <c r="U1753" t="inlineStr">
        <is>
          <t>https://zenodo.org/records/17855209</t>
        </is>
      </c>
      <c r="V1753" t="inlineStr">
        <is>
          <t>LINE-S03-PRE-20251211</t>
        </is>
      </c>
      <c r="W1753" t="inlineStr">
        <is>
          <t>已关联</t>
        </is>
      </c>
      <c r="X1753" t="inlineStr">
        <is>
          <t>按班次口径判断</t>
        </is>
      </c>
      <c r="Z1753" t="inlineStr">
        <is>
          <t>否</t>
        </is>
      </c>
    </row>
    <row r="1754">
      <c r="A1754" t="inlineStr">
        <is>
          <t>SIM-STOP-01753</t>
        </is>
      </c>
      <c r="B1754" t="inlineStr">
        <is>
          <t>STOP-PRE-00585</t>
        </is>
      </c>
      <c r="C1754" t="inlineStr">
        <is>
          <t>LINE-S01-PRE-20251212</t>
        </is>
      </c>
      <c r="D1754" t="inlineStr">
        <is>
          <t>SHIFT-PRE-20251212</t>
        </is>
      </c>
      <c r="E1754" t="inlineStr">
        <is>
          <t>LINE-S01</t>
        </is>
      </c>
      <c r="F1754" t="inlineStr">
        <is>
          <t>改善前</t>
        </is>
      </c>
      <c r="G1754" s="57" t="n">
        <v>46003</v>
      </c>
      <c r="H1754" t="inlineStr">
        <is>
          <t>智能终端系列</t>
        </is>
      </c>
      <c r="I1754" t="inlineStr">
        <is>
          <t>KK200-1</t>
        </is>
      </c>
      <c r="J1754" t="inlineStr">
        <is>
          <t>OPERATIONAL</t>
        </is>
      </c>
      <c r="K1754" t="inlineStr">
        <is>
          <t>Planned - Included in OEE</t>
        </is>
      </c>
      <c r="L1754" t="inlineStr">
        <is>
          <t>EXTRUDER PRESS</t>
        </is>
      </c>
      <c r="M1754" t="inlineStr">
        <is>
          <t>主加工工位</t>
        </is>
      </c>
      <c r="N1754" t="inlineStr">
        <is>
          <t>CLEANING</t>
        </is>
      </c>
      <c r="O1754" s="59" t="n">
        <v>46003.51041666666</v>
      </c>
      <c r="P1754" s="59" t="n">
        <v>46003.51319444444</v>
      </c>
      <c r="Q1754" s="60" t="n">
        <v>4</v>
      </c>
      <c r="R1754" s="60" t="n">
        <v>0.9284</v>
      </c>
      <c r="S1754" t="inlineStr">
        <is>
          <t>团队模拟数据（基于公开单线数据派生）</t>
        </is>
      </c>
      <c r="T1754" t="inlineStr">
        <is>
          <t>SIM-v2.2-20260807-20260804</t>
        </is>
      </c>
      <c r="U1754" t="inlineStr">
        <is>
          <t>https://zenodo.org/records/17855209</t>
        </is>
      </c>
      <c r="V1754" t="inlineStr">
        <is>
          <t>LINE-S01-PRE-20251212</t>
        </is>
      </c>
      <c r="W1754" t="inlineStr">
        <is>
          <t>已关联</t>
        </is>
      </c>
      <c r="X1754" t="inlineStr">
        <is>
          <t>按班次口径判断</t>
        </is>
      </c>
      <c r="Z1754" t="inlineStr">
        <is>
          <t>否</t>
        </is>
      </c>
    </row>
    <row r="1755">
      <c r="A1755" t="inlineStr">
        <is>
          <t>SIM-STOP-01754</t>
        </is>
      </c>
      <c r="B1755" t="inlineStr">
        <is>
          <t>STOP-PRE-00585</t>
        </is>
      </c>
      <c r="C1755" t="inlineStr">
        <is>
          <t>LINE-S02-PRE-20251212</t>
        </is>
      </c>
      <c r="D1755" t="inlineStr">
        <is>
          <t>SHIFT-PRE-20251212</t>
        </is>
      </c>
      <c r="E1755" t="inlineStr">
        <is>
          <t>LINE-S02</t>
        </is>
      </c>
      <c r="F1755" t="inlineStr">
        <is>
          <t>改善前</t>
        </is>
      </c>
      <c r="G1755" s="57" t="n">
        <v>46003</v>
      </c>
      <c r="H1755" t="inlineStr">
        <is>
          <t>视觉设备系列</t>
        </is>
      </c>
      <c r="I1755" t="inlineStr">
        <is>
          <t>KK200-1</t>
        </is>
      </c>
      <c r="J1755" t="inlineStr">
        <is>
          <t>OPERATIONAL</t>
        </is>
      </c>
      <c r="K1755" t="inlineStr">
        <is>
          <t>Planned - Included in OEE</t>
        </is>
      </c>
      <c r="L1755" t="inlineStr">
        <is>
          <t>EXTRUDER PRESS</t>
        </is>
      </c>
      <c r="M1755" t="inlineStr">
        <is>
          <t>主加工工位</t>
        </is>
      </c>
      <c r="N1755" t="inlineStr">
        <is>
          <t>CLEANING</t>
        </is>
      </c>
      <c r="O1755" s="59" t="n">
        <v>46003.52430555555</v>
      </c>
      <c r="P1755" s="59" t="n">
        <v>46003.52743055556</v>
      </c>
      <c r="Q1755" s="60" t="n">
        <v>4.5</v>
      </c>
      <c r="R1755" s="60" t="n">
        <v>1.0483</v>
      </c>
      <c r="S1755" t="inlineStr">
        <is>
          <t>团队模拟数据（基于公开单线数据派生）</t>
        </is>
      </c>
      <c r="T1755" t="inlineStr">
        <is>
          <t>SIM-v2.2-20260807-20260804</t>
        </is>
      </c>
      <c r="U1755" t="inlineStr">
        <is>
          <t>https://zenodo.org/records/17855209</t>
        </is>
      </c>
      <c r="V1755" t="inlineStr">
        <is>
          <t>LINE-S02-PRE-20251212</t>
        </is>
      </c>
      <c r="W1755" t="inlineStr">
        <is>
          <t>已关联</t>
        </is>
      </c>
      <c r="X1755" t="inlineStr">
        <is>
          <t>按班次口径判断</t>
        </is>
      </c>
      <c r="Z1755" t="inlineStr">
        <is>
          <t>否</t>
        </is>
      </c>
    </row>
    <row r="1756">
      <c r="A1756" t="inlineStr">
        <is>
          <t>SIM-STOP-01755</t>
        </is>
      </c>
      <c r="B1756" t="inlineStr">
        <is>
          <t>STOP-PRE-00585</t>
        </is>
      </c>
      <c r="C1756" t="inlineStr">
        <is>
          <t>LINE-S03-PRE-20251212</t>
        </is>
      </c>
      <c r="D1756" t="inlineStr">
        <is>
          <t>SHIFT-PRE-20251212</t>
        </is>
      </c>
      <c r="E1756" t="inlineStr">
        <is>
          <t>LINE-S03</t>
        </is>
      </c>
      <c r="F1756" t="inlineStr">
        <is>
          <t>改善前</t>
        </is>
      </c>
      <c r="G1756" s="57" t="n">
        <v>46003</v>
      </c>
      <c r="H1756" t="inlineStr">
        <is>
          <t>音频模组系列</t>
        </is>
      </c>
      <c r="I1756" t="inlineStr">
        <is>
          <t>KK200-1</t>
        </is>
      </c>
      <c r="J1756" t="inlineStr">
        <is>
          <t>OPERATIONAL</t>
        </is>
      </c>
      <c r="K1756" t="inlineStr">
        <is>
          <t>Planned - Included in OEE</t>
        </is>
      </c>
      <c r="L1756" t="inlineStr">
        <is>
          <t>EXTRUDER PRESS</t>
        </is>
      </c>
      <c r="M1756" t="inlineStr">
        <is>
          <t>主加工工位</t>
        </is>
      </c>
      <c r="N1756" t="inlineStr">
        <is>
          <t>CLEANING</t>
        </is>
      </c>
      <c r="O1756" s="59" t="n">
        <v>46003.53819444445</v>
      </c>
      <c r="P1756" s="59" t="n">
        <v>46003.54111111111</v>
      </c>
      <c r="Q1756" s="60" t="n">
        <v>4.2</v>
      </c>
      <c r="R1756" s="60" t="n">
        <v>0.9833</v>
      </c>
      <c r="S1756" t="inlineStr">
        <is>
          <t>团队模拟数据（基于公开单线数据派生）</t>
        </is>
      </c>
      <c r="T1756" t="inlineStr">
        <is>
          <t>SIM-v2.2-20260807-20260804</t>
        </is>
      </c>
      <c r="U1756" t="inlineStr">
        <is>
          <t>https://zenodo.org/records/17855209</t>
        </is>
      </c>
      <c r="V1756" t="inlineStr">
        <is>
          <t>LINE-S03-PRE-20251212</t>
        </is>
      </c>
      <c r="W1756" t="inlineStr">
        <is>
          <t>已关联</t>
        </is>
      </c>
      <c r="X1756" t="inlineStr">
        <is>
          <t>按班次口径判断</t>
        </is>
      </c>
      <c r="Z1756" t="inlineStr">
        <is>
          <t>否</t>
        </is>
      </c>
    </row>
    <row r="1757">
      <c r="A1757" t="inlineStr">
        <is>
          <t>SIM-STOP-01756</t>
        </is>
      </c>
      <c r="B1757" t="inlineStr">
        <is>
          <t>STOP-PRE-00586</t>
        </is>
      </c>
      <c r="C1757" t="inlineStr">
        <is>
          <t>LINE-S01-PRE-20251212</t>
        </is>
      </c>
      <c r="D1757" t="inlineStr">
        <is>
          <t>SHIFT-PRE-20251212</t>
        </is>
      </c>
      <c r="E1757" t="inlineStr">
        <is>
          <t>LINE-S01</t>
        </is>
      </c>
      <c r="F1757" t="inlineStr">
        <is>
          <t>改善前</t>
        </is>
      </c>
      <c r="G1757" s="57" t="n">
        <v>46003</v>
      </c>
      <c r="H1757" t="inlineStr">
        <is>
          <t>智能终端系列</t>
        </is>
      </c>
      <c r="I1757" t="inlineStr">
        <is>
          <t>KK200-1</t>
        </is>
      </c>
      <c r="J1757" t="inlineStr">
        <is>
          <t>FAILURE</t>
        </is>
      </c>
      <c r="K1757" t="inlineStr">
        <is>
          <t>Unplanned</t>
        </is>
      </c>
      <c r="L1757" t="inlineStr">
        <is>
          <t>LINE 52</t>
        </is>
      </c>
      <c r="M1757" t="inlineStr">
        <is>
          <t>其他工位</t>
        </is>
      </c>
      <c r="N1757" t="inlineStr">
        <is>
          <t>AUTOMATION FAILURE</t>
        </is>
      </c>
      <c r="O1757" s="59" t="n">
        <v>46003.53541666667</v>
      </c>
      <c r="P1757" s="59" t="n">
        <v>46003.555</v>
      </c>
      <c r="Q1757" s="60" t="n">
        <v>28.2</v>
      </c>
      <c r="R1757" s="60" t="n">
        <v>0.8869</v>
      </c>
      <c r="S1757" t="inlineStr">
        <is>
          <t>团队模拟数据（基于公开单线数据派生）</t>
        </is>
      </c>
      <c r="T1757" t="inlineStr">
        <is>
          <t>SIM-v2.2-20260807-20260804</t>
        </is>
      </c>
      <c r="U1757" t="inlineStr">
        <is>
          <t>https://zenodo.org/records/17855209</t>
        </is>
      </c>
      <c r="V1757" t="inlineStr">
        <is>
          <t>LINE-S01-PRE-20251212</t>
        </is>
      </c>
      <c r="W1757" t="inlineStr">
        <is>
          <t>已关联</t>
        </is>
      </c>
      <c r="X1757" t="inlineStr">
        <is>
          <t>按班次口径判断</t>
        </is>
      </c>
      <c r="Z1757" t="inlineStr">
        <is>
          <t>否</t>
        </is>
      </c>
    </row>
    <row r="1758">
      <c r="A1758" t="inlineStr">
        <is>
          <t>SIM-STOP-01757</t>
        </is>
      </c>
      <c r="B1758" t="inlineStr">
        <is>
          <t>STOP-PRE-00586</t>
        </is>
      </c>
      <c r="C1758" t="inlineStr">
        <is>
          <t>LINE-S02-PRE-20251212</t>
        </is>
      </c>
      <c r="D1758" t="inlineStr">
        <is>
          <t>SHIFT-PRE-20251212</t>
        </is>
      </c>
      <c r="E1758" t="inlineStr">
        <is>
          <t>LINE-S02</t>
        </is>
      </c>
      <c r="F1758" t="inlineStr">
        <is>
          <t>改善前</t>
        </is>
      </c>
      <c r="G1758" s="57" t="n">
        <v>46003</v>
      </c>
      <c r="H1758" t="inlineStr">
        <is>
          <t>视觉设备系列</t>
        </is>
      </c>
      <c r="I1758" t="inlineStr">
        <is>
          <t>KK200-1</t>
        </is>
      </c>
      <c r="J1758" t="inlineStr">
        <is>
          <t>FAILURE</t>
        </is>
      </c>
      <c r="K1758" t="inlineStr">
        <is>
          <t>Unplanned</t>
        </is>
      </c>
      <c r="L1758" t="inlineStr">
        <is>
          <t>LINE 52</t>
        </is>
      </c>
      <c r="M1758" t="inlineStr">
        <is>
          <t>其他工位</t>
        </is>
      </c>
      <c r="N1758" t="inlineStr">
        <is>
          <t>AUTOMATION FAILURE</t>
        </is>
      </c>
      <c r="O1758" s="59" t="n">
        <v>46003.54930555556</v>
      </c>
      <c r="P1758" s="59" t="n">
        <v>46003.57798611111</v>
      </c>
      <c r="Q1758" s="60" t="n">
        <v>41.3</v>
      </c>
      <c r="R1758" s="60" t="n">
        <v>1.2975</v>
      </c>
      <c r="S1758" t="inlineStr">
        <is>
          <t>团队模拟数据（基于公开单线数据派生）</t>
        </is>
      </c>
      <c r="T1758" t="inlineStr">
        <is>
          <t>SIM-v2.2-20260807-20260804</t>
        </is>
      </c>
      <c r="U1758" t="inlineStr">
        <is>
          <t>https://zenodo.org/records/17855209</t>
        </is>
      </c>
      <c r="V1758" t="inlineStr">
        <is>
          <t>LINE-S02-PRE-20251212</t>
        </is>
      </c>
      <c r="W1758" t="inlineStr">
        <is>
          <t>已关联</t>
        </is>
      </c>
      <c r="X1758" t="inlineStr">
        <is>
          <t>按班次口径判断</t>
        </is>
      </c>
      <c r="Z1758" t="inlineStr">
        <is>
          <t>否</t>
        </is>
      </c>
    </row>
    <row r="1759">
      <c r="A1759" t="inlineStr">
        <is>
          <t>SIM-STOP-01758</t>
        </is>
      </c>
      <c r="B1759" t="inlineStr">
        <is>
          <t>STOP-PRE-00586</t>
        </is>
      </c>
      <c r="C1759" t="inlineStr">
        <is>
          <t>LINE-S03-PRE-20251212</t>
        </is>
      </c>
      <c r="D1759" t="inlineStr">
        <is>
          <t>SHIFT-PRE-20251212</t>
        </is>
      </c>
      <c r="E1759" t="inlineStr">
        <is>
          <t>LINE-S03</t>
        </is>
      </c>
      <c r="F1759" t="inlineStr">
        <is>
          <t>改善前</t>
        </is>
      </c>
      <c r="G1759" s="57" t="n">
        <v>46003</v>
      </c>
      <c r="H1759" t="inlineStr">
        <is>
          <t>音频模组系列</t>
        </is>
      </c>
      <c r="I1759" t="inlineStr">
        <is>
          <t>KK200-1</t>
        </is>
      </c>
      <c r="J1759" t="inlineStr">
        <is>
          <t>FAILURE</t>
        </is>
      </c>
      <c r="K1759" t="inlineStr">
        <is>
          <t>Unplanned</t>
        </is>
      </c>
      <c r="L1759" t="inlineStr">
        <is>
          <t>LINE 52</t>
        </is>
      </c>
      <c r="M1759" t="inlineStr">
        <is>
          <t>其他工位</t>
        </is>
      </c>
      <c r="N1759" t="inlineStr">
        <is>
          <t>AUTOMATION FAILURE</t>
        </is>
      </c>
      <c r="O1759" s="59" t="n">
        <v>46003.56319444445</v>
      </c>
      <c r="P1759" s="59" t="n">
        <v>46003.58534722222</v>
      </c>
      <c r="Q1759" s="60" t="n">
        <v>31.9</v>
      </c>
      <c r="R1759" s="60" t="n">
        <v>1.0018</v>
      </c>
      <c r="S1759" t="inlineStr">
        <is>
          <t>团队模拟数据（基于公开单线数据派生）</t>
        </is>
      </c>
      <c r="T1759" t="inlineStr">
        <is>
          <t>SIM-v2.2-20260807-20260804</t>
        </is>
      </c>
      <c r="U1759" t="inlineStr">
        <is>
          <t>https://zenodo.org/records/17855209</t>
        </is>
      </c>
      <c r="V1759" t="inlineStr">
        <is>
          <t>LINE-S03-PRE-20251212</t>
        </is>
      </c>
      <c r="W1759" t="inlineStr">
        <is>
          <t>已关联</t>
        </is>
      </c>
      <c r="X1759" t="inlineStr">
        <is>
          <t>按班次口径判断</t>
        </is>
      </c>
      <c r="Z1759" t="inlineStr">
        <is>
          <t>否</t>
        </is>
      </c>
    </row>
    <row r="1760">
      <c r="A1760" t="inlineStr">
        <is>
          <t>SIM-STOP-01759</t>
        </is>
      </c>
      <c r="B1760" t="inlineStr">
        <is>
          <t>STOP-PRE-00587</t>
        </is>
      </c>
      <c r="C1760" t="inlineStr">
        <is>
          <t>LINE-S01-PRE-20251212</t>
        </is>
      </c>
      <c r="D1760" t="inlineStr">
        <is>
          <t>SHIFT-PRE-20251212</t>
        </is>
      </c>
      <c r="E1760" t="inlineStr">
        <is>
          <t>LINE-S01</t>
        </is>
      </c>
      <c r="F1760" t="inlineStr">
        <is>
          <t>改善前</t>
        </is>
      </c>
      <c r="G1760" s="57" t="n">
        <v>46003</v>
      </c>
      <c r="H1760" t="inlineStr">
        <is>
          <t>智能终端系列</t>
        </is>
      </c>
      <c r="I1760" t="inlineStr">
        <is>
          <t>KK200-1</t>
        </is>
      </c>
      <c r="J1760" t="inlineStr">
        <is>
          <t>MATERIALS</t>
        </is>
      </c>
      <c r="K1760" t="inlineStr">
        <is>
          <t>Unplanned</t>
        </is>
      </c>
      <c r="L1760" t="inlineStr">
        <is>
          <t>MIDDLE RACK TRANSPORTER</t>
        </is>
      </c>
      <c r="M1760" t="inlineStr">
        <is>
          <t>输送系统</t>
        </is>
      </c>
      <c r="N1760" t="inlineStr">
        <is>
          <t>RACKS</t>
        </is>
      </c>
      <c r="O1760" s="59" t="n">
        <v>46003.56875</v>
      </c>
      <c r="P1760" s="59" t="n">
        <v>46003.57916666667</v>
      </c>
      <c r="Q1760" s="60" t="n">
        <v>15</v>
      </c>
      <c r="R1760" s="60" t="n">
        <v>0.9212</v>
      </c>
      <c r="S1760" t="inlineStr">
        <is>
          <t>团队模拟数据（基于公开单线数据派生）</t>
        </is>
      </c>
      <c r="T1760" t="inlineStr">
        <is>
          <t>SIM-v2.2-20260807-20260804</t>
        </is>
      </c>
      <c r="U1760" t="inlineStr">
        <is>
          <t>https://zenodo.org/records/17855209</t>
        </is>
      </c>
      <c r="V1760" t="inlineStr">
        <is>
          <t>LINE-S01-PRE-20251212</t>
        </is>
      </c>
      <c r="W1760" t="inlineStr">
        <is>
          <t>已关联</t>
        </is>
      </c>
      <c r="X1760" t="inlineStr">
        <is>
          <t>按班次口径判断</t>
        </is>
      </c>
      <c r="Z1760" t="inlineStr">
        <is>
          <t>否</t>
        </is>
      </c>
    </row>
    <row r="1761">
      <c r="A1761" t="inlineStr">
        <is>
          <t>SIM-STOP-01760</t>
        </is>
      </c>
      <c r="B1761" t="inlineStr">
        <is>
          <t>STOP-PRE-00587</t>
        </is>
      </c>
      <c r="C1761" t="inlineStr">
        <is>
          <t>LINE-S02-PRE-20251212</t>
        </is>
      </c>
      <c r="D1761" t="inlineStr">
        <is>
          <t>SHIFT-PRE-20251212</t>
        </is>
      </c>
      <c r="E1761" t="inlineStr">
        <is>
          <t>LINE-S02</t>
        </is>
      </c>
      <c r="F1761" t="inlineStr">
        <is>
          <t>改善前</t>
        </is>
      </c>
      <c r="G1761" s="57" t="n">
        <v>46003</v>
      </c>
      <c r="H1761" t="inlineStr">
        <is>
          <t>视觉设备系列</t>
        </is>
      </c>
      <c r="I1761" t="inlineStr">
        <is>
          <t>KK200-1</t>
        </is>
      </c>
      <c r="J1761" t="inlineStr">
        <is>
          <t>MATERIALS</t>
        </is>
      </c>
      <c r="K1761" t="inlineStr">
        <is>
          <t>Unplanned</t>
        </is>
      </c>
      <c r="L1761" t="inlineStr">
        <is>
          <t>MIDDLE RACK TRANSPORTER</t>
        </is>
      </c>
      <c r="M1761" t="inlineStr">
        <is>
          <t>输送系统</t>
        </is>
      </c>
      <c r="N1761" t="inlineStr">
        <is>
          <t>RACKS</t>
        </is>
      </c>
      <c r="O1761" s="59" t="n">
        <v>46003.58263888889</v>
      </c>
      <c r="P1761" s="59" t="n">
        <v>46003.59791666667</v>
      </c>
      <c r="Q1761" s="60" t="n">
        <v>22</v>
      </c>
      <c r="R1761" s="60" t="n">
        <v>1.35</v>
      </c>
      <c r="S1761" t="inlineStr">
        <is>
          <t>团队模拟数据（基于公开单线数据派生）</t>
        </is>
      </c>
      <c r="T1761" t="inlineStr">
        <is>
          <t>SIM-v2.2-20260807-20260804</t>
        </is>
      </c>
      <c r="U1761" t="inlineStr">
        <is>
          <t>https://zenodo.org/records/17855209</t>
        </is>
      </c>
      <c r="V1761" t="inlineStr">
        <is>
          <t>LINE-S02-PRE-20251212</t>
        </is>
      </c>
      <c r="W1761" t="inlineStr">
        <is>
          <t>已关联</t>
        </is>
      </c>
      <c r="X1761" t="inlineStr">
        <is>
          <t>按班次口径判断</t>
        </is>
      </c>
      <c r="Z1761" t="inlineStr">
        <is>
          <t>否</t>
        </is>
      </c>
    </row>
    <row r="1762">
      <c r="A1762" t="inlineStr">
        <is>
          <t>SIM-STOP-01761</t>
        </is>
      </c>
      <c r="B1762" t="inlineStr">
        <is>
          <t>STOP-PRE-00587</t>
        </is>
      </c>
      <c r="C1762" t="inlineStr">
        <is>
          <t>LINE-S03-PRE-20251212</t>
        </is>
      </c>
      <c r="D1762" t="inlineStr">
        <is>
          <t>SHIFT-PRE-20251212</t>
        </is>
      </c>
      <c r="E1762" t="inlineStr">
        <is>
          <t>LINE-S03</t>
        </is>
      </c>
      <c r="F1762" t="inlineStr">
        <is>
          <t>改善前</t>
        </is>
      </c>
      <c r="G1762" s="57" t="n">
        <v>46003</v>
      </c>
      <c r="H1762" t="inlineStr">
        <is>
          <t>音频模组系列</t>
        </is>
      </c>
      <c r="I1762" t="inlineStr">
        <is>
          <t>KK200-1</t>
        </is>
      </c>
      <c r="J1762" t="inlineStr">
        <is>
          <t>MATERIALS</t>
        </is>
      </c>
      <c r="K1762" t="inlineStr">
        <is>
          <t>Unplanned</t>
        </is>
      </c>
      <c r="L1762" t="inlineStr">
        <is>
          <t>MIDDLE RACK TRANSPORTER</t>
        </is>
      </c>
      <c r="M1762" t="inlineStr">
        <is>
          <t>输送系统</t>
        </is>
      </c>
      <c r="N1762" t="inlineStr">
        <is>
          <t>RACKS</t>
        </is>
      </c>
      <c r="O1762" s="59" t="n">
        <v>46003.59652777778</v>
      </c>
      <c r="P1762" s="59" t="n">
        <v>46003.60861111111</v>
      </c>
      <c r="Q1762" s="60" t="n">
        <v>17.4</v>
      </c>
      <c r="R1762" s="60" t="n">
        <v>1.0675</v>
      </c>
      <c r="S1762" t="inlineStr">
        <is>
          <t>团队模拟数据（基于公开单线数据派生）</t>
        </is>
      </c>
      <c r="T1762" t="inlineStr">
        <is>
          <t>SIM-v2.2-20260807-20260804</t>
        </is>
      </c>
      <c r="U1762" t="inlineStr">
        <is>
          <t>https://zenodo.org/records/17855209</t>
        </is>
      </c>
      <c r="V1762" t="inlineStr">
        <is>
          <t>LINE-S03-PRE-20251212</t>
        </is>
      </c>
      <c r="W1762" t="inlineStr">
        <is>
          <t>已关联</t>
        </is>
      </c>
      <c r="X1762" t="inlineStr">
        <is>
          <t>按班次口径判断</t>
        </is>
      </c>
      <c r="Z1762" t="inlineStr">
        <is>
          <t>否</t>
        </is>
      </c>
    </row>
    <row r="1763">
      <c r="A1763" t="inlineStr">
        <is>
          <t>SIM-STOP-01762</t>
        </is>
      </c>
      <c r="B1763" t="inlineStr">
        <is>
          <t>STOP-PRE-00588</t>
        </is>
      </c>
      <c r="C1763" t="inlineStr">
        <is>
          <t>LINE-S01-PRE-20251212</t>
        </is>
      </c>
      <c r="D1763" t="inlineStr">
        <is>
          <t>SHIFT-PRE-20251212</t>
        </is>
      </c>
      <c r="E1763" t="inlineStr">
        <is>
          <t>LINE-S01</t>
        </is>
      </c>
      <c r="F1763" t="inlineStr">
        <is>
          <t>改善前</t>
        </is>
      </c>
      <c r="G1763" s="57" t="n">
        <v>46003</v>
      </c>
      <c r="H1763" t="inlineStr">
        <is>
          <t>智能终端系列</t>
        </is>
      </c>
      <c r="I1763" t="inlineStr">
        <is>
          <t>KK200-1</t>
        </is>
      </c>
      <c r="J1763" t="inlineStr">
        <is>
          <t>MATERIALS</t>
        </is>
      </c>
      <c r="K1763" t="inlineStr">
        <is>
          <t>Unplanned</t>
        </is>
      </c>
      <c r="L1763" t="inlineStr">
        <is>
          <t>LINE 52</t>
        </is>
      </c>
      <c r="M1763" t="inlineStr">
        <is>
          <t>其他工位</t>
        </is>
      </c>
      <c r="N1763" t="inlineStr">
        <is>
          <t>KILN CAR STARVATION</t>
        </is>
      </c>
      <c r="O1763" s="59" t="n">
        <v>46003.62777777778</v>
      </c>
      <c r="P1763" s="59" t="n">
        <v>46003.63215277778</v>
      </c>
      <c r="Q1763" s="60" t="n">
        <v>6.3</v>
      </c>
      <c r="R1763" s="60" t="n">
        <v>0.8624000000000001</v>
      </c>
      <c r="S1763" t="inlineStr">
        <is>
          <t>团队模拟数据（基于公开单线数据派生）</t>
        </is>
      </c>
      <c r="T1763" t="inlineStr">
        <is>
          <t>SIM-v2.2-20260807-20260804</t>
        </is>
      </c>
      <c r="U1763" t="inlineStr">
        <is>
          <t>https://zenodo.org/records/17855209</t>
        </is>
      </c>
      <c r="V1763" t="inlineStr">
        <is>
          <t>LINE-S01-PRE-20251212</t>
        </is>
      </c>
      <c r="W1763" t="inlineStr">
        <is>
          <t>已关联</t>
        </is>
      </c>
      <c r="X1763" t="inlineStr">
        <is>
          <t>按班次口径判断</t>
        </is>
      </c>
      <c r="Z1763" t="inlineStr">
        <is>
          <t>否</t>
        </is>
      </c>
    </row>
    <row r="1764">
      <c r="A1764" t="inlineStr">
        <is>
          <t>SIM-STOP-01763</t>
        </is>
      </c>
      <c r="B1764" t="inlineStr">
        <is>
          <t>STOP-PRE-00588</t>
        </is>
      </c>
      <c r="C1764" t="inlineStr">
        <is>
          <t>LINE-S02-PRE-20251212</t>
        </is>
      </c>
      <c r="D1764" t="inlineStr">
        <is>
          <t>SHIFT-PRE-20251212</t>
        </is>
      </c>
      <c r="E1764" t="inlineStr">
        <is>
          <t>LINE-S02</t>
        </is>
      </c>
      <c r="F1764" t="inlineStr">
        <is>
          <t>改善前</t>
        </is>
      </c>
      <c r="G1764" s="57" t="n">
        <v>46003</v>
      </c>
      <c r="H1764" t="inlineStr">
        <is>
          <t>视觉设备系列</t>
        </is>
      </c>
      <c r="I1764" t="inlineStr">
        <is>
          <t>KK200-1</t>
        </is>
      </c>
      <c r="J1764" t="inlineStr">
        <is>
          <t>MATERIALS</t>
        </is>
      </c>
      <c r="K1764" t="inlineStr">
        <is>
          <t>Unplanned</t>
        </is>
      </c>
      <c r="L1764" t="inlineStr">
        <is>
          <t>LINE 52</t>
        </is>
      </c>
      <c r="M1764" t="inlineStr">
        <is>
          <t>其他工位</t>
        </is>
      </c>
      <c r="N1764" t="inlineStr">
        <is>
          <t>KILN CAR STARVATION</t>
        </is>
      </c>
      <c r="O1764" s="59" t="n">
        <v>46003.64166666667</v>
      </c>
      <c r="P1764" s="59" t="n">
        <v>46003.64875</v>
      </c>
      <c r="Q1764" s="60" t="n">
        <v>10.2</v>
      </c>
      <c r="R1764" s="60" t="n">
        <v>1.4025</v>
      </c>
      <c r="S1764" t="inlineStr">
        <is>
          <t>团队模拟数据（基于公开单线数据派生）</t>
        </is>
      </c>
      <c r="T1764" t="inlineStr">
        <is>
          <t>SIM-v2.2-20260807-20260804</t>
        </is>
      </c>
      <c r="U1764" t="inlineStr">
        <is>
          <t>https://zenodo.org/records/17855209</t>
        </is>
      </c>
      <c r="V1764" t="inlineStr">
        <is>
          <t>LINE-S02-PRE-20251212</t>
        </is>
      </c>
      <c r="W1764" t="inlineStr">
        <is>
          <t>已关联</t>
        </is>
      </c>
      <c r="X1764" t="inlineStr">
        <is>
          <t>按班次口径判断</t>
        </is>
      </c>
      <c r="Z1764" t="inlineStr">
        <is>
          <t>否</t>
        </is>
      </c>
    </row>
    <row r="1765">
      <c r="A1765" t="inlineStr">
        <is>
          <t>SIM-STOP-01764</t>
        </is>
      </c>
      <c r="B1765" t="inlineStr">
        <is>
          <t>STOP-PRE-00588</t>
        </is>
      </c>
      <c r="C1765" t="inlineStr">
        <is>
          <t>LINE-S03-PRE-20251212</t>
        </is>
      </c>
      <c r="D1765" t="inlineStr">
        <is>
          <t>SHIFT-PRE-20251212</t>
        </is>
      </c>
      <c r="E1765" t="inlineStr">
        <is>
          <t>LINE-S03</t>
        </is>
      </c>
      <c r="F1765" t="inlineStr">
        <is>
          <t>改善前</t>
        </is>
      </c>
      <c r="G1765" s="57" t="n">
        <v>46003</v>
      </c>
      <c r="H1765" t="inlineStr">
        <is>
          <t>音频模组系列</t>
        </is>
      </c>
      <c r="I1765" t="inlineStr">
        <is>
          <t>KK200-1</t>
        </is>
      </c>
      <c r="J1765" t="inlineStr">
        <is>
          <t>MATERIALS</t>
        </is>
      </c>
      <c r="K1765" t="inlineStr">
        <is>
          <t>Unplanned</t>
        </is>
      </c>
      <c r="L1765" t="inlineStr">
        <is>
          <t>LINE 52</t>
        </is>
      </c>
      <c r="M1765" t="inlineStr">
        <is>
          <t>其他工位</t>
        </is>
      </c>
      <c r="N1765" t="inlineStr">
        <is>
          <t>KILN CAR STARVATION</t>
        </is>
      </c>
      <c r="O1765" s="59" t="n">
        <v>46003.65555555555</v>
      </c>
      <c r="P1765" s="59" t="n">
        <v>46003.66118055556</v>
      </c>
      <c r="Q1765" s="60" t="n">
        <v>8.1</v>
      </c>
      <c r="R1765" s="60" t="n">
        <v>1.111</v>
      </c>
      <c r="S1765" t="inlineStr">
        <is>
          <t>团队模拟数据（基于公开单线数据派生）</t>
        </is>
      </c>
      <c r="T1765" t="inlineStr">
        <is>
          <t>SIM-v2.2-20260807-20260804</t>
        </is>
      </c>
      <c r="U1765" t="inlineStr">
        <is>
          <t>https://zenodo.org/records/17855209</t>
        </is>
      </c>
      <c r="V1765" t="inlineStr">
        <is>
          <t>LINE-S03-PRE-20251212</t>
        </is>
      </c>
      <c r="W1765" t="inlineStr">
        <is>
          <t>已关联</t>
        </is>
      </c>
      <c r="X1765" t="inlineStr">
        <is>
          <t>按班次口径判断</t>
        </is>
      </c>
      <c r="Z1765" t="inlineStr">
        <is>
          <t>否</t>
        </is>
      </c>
    </row>
    <row r="1766">
      <c r="A1766" t="inlineStr">
        <is>
          <t>SIM-STOP-01765</t>
        </is>
      </c>
      <c r="B1766" t="inlineStr">
        <is>
          <t>STOP-PRE-00589</t>
        </is>
      </c>
      <c r="C1766" t="inlineStr">
        <is>
          <t>LINE-S01-PRE-20251212</t>
        </is>
      </c>
      <c r="D1766" t="inlineStr">
        <is>
          <t>SHIFT-PRE-20251212</t>
        </is>
      </c>
      <c r="E1766" t="inlineStr">
        <is>
          <t>LINE-S01</t>
        </is>
      </c>
      <c r="F1766" t="inlineStr">
        <is>
          <t>改善前</t>
        </is>
      </c>
      <c r="G1766" s="57" t="n">
        <v>46003</v>
      </c>
      <c r="H1766" t="inlineStr">
        <is>
          <t>智能终端系列</t>
        </is>
      </c>
      <c r="I1766" t="inlineStr">
        <is>
          <t>KK200-1</t>
        </is>
      </c>
      <c r="J1766" t="inlineStr">
        <is>
          <t>FAILURE</t>
        </is>
      </c>
      <c r="K1766" t="inlineStr">
        <is>
          <t>Unplanned</t>
        </is>
      </c>
      <c r="L1766" t="inlineStr">
        <is>
          <t>HACKING STATION</t>
        </is>
      </c>
      <c r="M1766" t="inlineStr">
        <is>
          <t>上下料工位</t>
        </is>
      </c>
      <c r="N1766" t="inlineStr">
        <is>
          <t>AUTOMATION FAILURE</t>
        </is>
      </c>
      <c r="O1766" s="59" t="n">
        <v>46003.64166666667</v>
      </c>
      <c r="P1766" s="59" t="n">
        <v>46003.65305555556</v>
      </c>
      <c r="Q1766" s="60" t="n">
        <v>16.4</v>
      </c>
      <c r="R1766" s="60" t="n">
        <v>0.8967000000000001</v>
      </c>
      <c r="S1766" t="inlineStr">
        <is>
          <t>团队模拟数据（基于公开单线数据派生）</t>
        </is>
      </c>
      <c r="T1766" t="inlineStr">
        <is>
          <t>SIM-v2.2-20260807-20260804</t>
        </is>
      </c>
      <c r="U1766" t="inlineStr">
        <is>
          <t>https://zenodo.org/records/17855209</t>
        </is>
      </c>
      <c r="V1766" t="inlineStr">
        <is>
          <t>LINE-S01-PRE-20251212</t>
        </is>
      </c>
      <c r="W1766" t="inlineStr">
        <is>
          <t>已关联</t>
        </is>
      </c>
      <c r="X1766" t="inlineStr">
        <is>
          <t>按班次口径判断</t>
        </is>
      </c>
      <c r="Z1766" t="inlineStr">
        <is>
          <t>否</t>
        </is>
      </c>
    </row>
    <row r="1767">
      <c r="A1767" t="inlineStr">
        <is>
          <t>SIM-STOP-01766</t>
        </is>
      </c>
      <c r="B1767" t="inlineStr">
        <is>
          <t>STOP-PRE-00589</t>
        </is>
      </c>
      <c r="C1767" t="inlineStr">
        <is>
          <t>LINE-S02-PRE-20251212</t>
        </is>
      </c>
      <c r="D1767" t="inlineStr">
        <is>
          <t>SHIFT-PRE-20251212</t>
        </is>
      </c>
      <c r="E1767" t="inlineStr">
        <is>
          <t>LINE-S02</t>
        </is>
      </c>
      <c r="F1767" t="inlineStr">
        <is>
          <t>改善前</t>
        </is>
      </c>
      <c r="G1767" s="57" t="n">
        <v>46003</v>
      </c>
      <c r="H1767" t="inlineStr">
        <is>
          <t>视觉设备系列</t>
        </is>
      </c>
      <c r="I1767" t="inlineStr">
        <is>
          <t>KK200-1</t>
        </is>
      </c>
      <c r="J1767" t="inlineStr">
        <is>
          <t>FAILURE</t>
        </is>
      </c>
      <c r="K1767" t="inlineStr">
        <is>
          <t>Unplanned</t>
        </is>
      </c>
      <c r="L1767" t="inlineStr">
        <is>
          <t>HACKING STATION</t>
        </is>
      </c>
      <c r="M1767" t="inlineStr">
        <is>
          <t>上下料工位</t>
        </is>
      </c>
      <c r="N1767" t="inlineStr">
        <is>
          <t>AUTOMATION FAILURE</t>
        </is>
      </c>
      <c r="O1767" s="59" t="n">
        <v>46003.65555555555</v>
      </c>
      <c r="P1767" s="59" t="n">
        <v>46003.67222222222</v>
      </c>
      <c r="Q1767" s="60" t="n">
        <v>24</v>
      </c>
      <c r="R1767" s="60" t="n">
        <v>1.3125</v>
      </c>
      <c r="S1767" t="inlineStr">
        <is>
          <t>团队模拟数据（基于公开单线数据派生）</t>
        </is>
      </c>
      <c r="T1767" t="inlineStr">
        <is>
          <t>SIM-v2.2-20260807-20260804</t>
        </is>
      </c>
      <c r="U1767" t="inlineStr">
        <is>
          <t>https://zenodo.org/records/17855209</t>
        </is>
      </c>
      <c r="V1767" t="inlineStr">
        <is>
          <t>LINE-S02-PRE-20251212</t>
        </is>
      </c>
      <c r="W1767" t="inlineStr">
        <is>
          <t>已关联</t>
        </is>
      </c>
      <c r="X1767" t="inlineStr">
        <is>
          <t>按班次口径判断</t>
        </is>
      </c>
      <c r="Z1767" t="inlineStr">
        <is>
          <t>否</t>
        </is>
      </c>
    </row>
    <row r="1768">
      <c r="A1768" t="inlineStr">
        <is>
          <t>SIM-STOP-01767</t>
        </is>
      </c>
      <c r="B1768" t="inlineStr">
        <is>
          <t>STOP-PRE-00589</t>
        </is>
      </c>
      <c r="C1768" t="inlineStr">
        <is>
          <t>LINE-S03-PRE-20251212</t>
        </is>
      </c>
      <c r="D1768" t="inlineStr">
        <is>
          <t>SHIFT-PRE-20251212</t>
        </is>
      </c>
      <c r="E1768" t="inlineStr">
        <is>
          <t>LINE-S03</t>
        </is>
      </c>
      <c r="F1768" t="inlineStr">
        <is>
          <t>改善前</t>
        </is>
      </c>
      <c r="G1768" s="57" t="n">
        <v>46003</v>
      </c>
      <c r="H1768" t="inlineStr">
        <is>
          <t>音频模组系列</t>
        </is>
      </c>
      <c r="I1768" t="inlineStr">
        <is>
          <t>KK200-1</t>
        </is>
      </c>
      <c r="J1768" t="inlineStr">
        <is>
          <t>FAILURE</t>
        </is>
      </c>
      <c r="K1768" t="inlineStr">
        <is>
          <t>Unplanned</t>
        </is>
      </c>
      <c r="L1768" t="inlineStr">
        <is>
          <t>HACKING STATION</t>
        </is>
      </c>
      <c r="M1768" t="inlineStr">
        <is>
          <t>上下料工位</t>
        </is>
      </c>
      <c r="N1768" t="inlineStr">
        <is>
          <t>AUTOMATION FAILURE</t>
        </is>
      </c>
      <c r="O1768" s="59" t="n">
        <v>46003.66944444444</v>
      </c>
      <c r="P1768" s="59" t="n">
        <v>46003.68409722222</v>
      </c>
      <c r="Q1768" s="60" t="n">
        <v>21.1</v>
      </c>
      <c r="R1768" s="60" t="n">
        <v>1.1544</v>
      </c>
      <c r="S1768" t="inlineStr">
        <is>
          <t>团队模拟数据（基于公开单线数据派生）</t>
        </is>
      </c>
      <c r="T1768" t="inlineStr">
        <is>
          <t>SIM-v2.2-20260807-20260804</t>
        </is>
      </c>
      <c r="U1768" t="inlineStr">
        <is>
          <t>https://zenodo.org/records/17855209</t>
        </is>
      </c>
      <c r="V1768" t="inlineStr">
        <is>
          <t>LINE-S03-PRE-20251212</t>
        </is>
      </c>
      <c r="W1768" t="inlineStr">
        <is>
          <t>已关联</t>
        </is>
      </c>
      <c r="X1768" t="inlineStr">
        <is>
          <t>按班次口径判断</t>
        </is>
      </c>
      <c r="Z1768" t="inlineStr">
        <is>
          <t>否</t>
        </is>
      </c>
    </row>
    <row r="1769">
      <c r="A1769" t="inlineStr">
        <is>
          <t>SIM-STOP-01768</t>
        </is>
      </c>
      <c r="B1769" t="inlineStr">
        <is>
          <t>STOP-PRE-00590</t>
        </is>
      </c>
      <c r="C1769" t="inlineStr">
        <is>
          <t>LINE-S01-PRE-20251212</t>
        </is>
      </c>
      <c r="D1769" t="inlineStr">
        <is>
          <t>SHIFT-PRE-20251212</t>
        </is>
      </c>
      <c r="E1769" t="inlineStr">
        <is>
          <t>LINE-S01</t>
        </is>
      </c>
      <c r="F1769" t="inlineStr">
        <is>
          <t>改善前</t>
        </is>
      </c>
      <c r="G1769" s="57" t="n">
        <v>46003</v>
      </c>
      <c r="H1769" t="inlineStr">
        <is>
          <t>智能终端系列</t>
        </is>
      </c>
      <c r="I1769" t="inlineStr">
        <is>
          <t>KK200-1</t>
        </is>
      </c>
      <c r="J1769" t="inlineStr">
        <is>
          <t>FAILURE</t>
        </is>
      </c>
      <c r="K1769" t="inlineStr">
        <is>
          <t>Unplanned</t>
        </is>
      </c>
      <c r="L1769" t="inlineStr">
        <is>
          <t>PAN MILL</t>
        </is>
      </c>
      <c r="M1769" t="inlineStr">
        <is>
          <t>供料系统</t>
        </is>
      </c>
      <c r="N1769" t="inlineStr">
        <is>
          <t>AUTOMATION FAILURE</t>
        </is>
      </c>
      <c r="O1769" s="59" t="n">
        <v>46003.65902777778</v>
      </c>
      <c r="P1769" s="59" t="n">
        <v>46003.66173611111</v>
      </c>
      <c r="Q1769" s="60" t="n">
        <v>3.9</v>
      </c>
      <c r="R1769" s="60" t="n">
        <v>0.8379</v>
      </c>
      <c r="S1769" t="inlineStr">
        <is>
          <t>团队模拟数据（基于公开单线数据派生）</t>
        </is>
      </c>
      <c r="T1769" t="inlineStr">
        <is>
          <t>SIM-v2.2-20260807-20260804</t>
        </is>
      </c>
      <c r="U1769" t="inlineStr">
        <is>
          <t>https://zenodo.org/records/17855209</t>
        </is>
      </c>
      <c r="V1769" t="inlineStr">
        <is>
          <t>LINE-S01-PRE-20251212</t>
        </is>
      </c>
      <c r="W1769" t="inlineStr">
        <is>
          <t>已关联</t>
        </is>
      </c>
      <c r="X1769" t="inlineStr">
        <is>
          <t>按班次口径判断</t>
        </is>
      </c>
      <c r="Z1769" t="inlineStr">
        <is>
          <t>否</t>
        </is>
      </c>
    </row>
    <row r="1770">
      <c r="A1770" t="inlineStr">
        <is>
          <t>SIM-STOP-01769</t>
        </is>
      </c>
      <c r="B1770" t="inlineStr">
        <is>
          <t>STOP-PRE-00590</t>
        </is>
      </c>
      <c r="C1770" t="inlineStr">
        <is>
          <t>LINE-S02-PRE-20251212</t>
        </is>
      </c>
      <c r="D1770" t="inlineStr">
        <is>
          <t>SHIFT-PRE-20251212</t>
        </is>
      </c>
      <c r="E1770" t="inlineStr">
        <is>
          <t>LINE-S02</t>
        </is>
      </c>
      <c r="F1770" t="inlineStr">
        <is>
          <t>改善前</t>
        </is>
      </c>
      <c r="G1770" s="57" t="n">
        <v>46003</v>
      </c>
      <c r="H1770" t="inlineStr">
        <is>
          <t>视觉设备系列</t>
        </is>
      </c>
      <c r="I1770" t="inlineStr">
        <is>
          <t>KK200-1</t>
        </is>
      </c>
      <c r="J1770" t="inlineStr">
        <is>
          <t>FAILURE</t>
        </is>
      </c>
      <c r="K1770" t="inlineStr">
        <is>
          <t>Unplanned</t>
        </is>
      </c>
      <c r="L1770" t="inlineStr">
        <is>
          <t>PAN MILL</t>
        </is>
      </c>
      <c r="M1770" t="inlineStr">
        <is>
          <t>供料系统</t>
        </is>
      </c>
      <c r="N1770" t="inlineStr">
        <is>
          <t>AUTOMATION FAILURE</t>
        </is>
      </c>
      <c r="O1770" s="59" t="n">
        <v>46003.67291666667</v>
      </c>
      <c r="P1770" s="59" t="n">
        <v>46003.67729166667</v>
      </c>
      <c r="Q1770" s="60" t="n">
        <v>6.3</v>
      </c>
      <c r="R1770" s="60" t="n">
        <v>1.365</v>
      </c>
      <c r="S1770" t="inlineStr">
        <is>
          <t>团队模拟数据（基于公开单线数据派生）</t>
        </is>
      </c>
      <c r="T1770" t="inlineStr">
        <is>
          <t>SIM-v2.2-20260807-20260804</t>
        </is>
      </c>
      <c r="U1770" t="inlineStr">
        <is>
          <t>https://zenodo.org/records/17855209</t>
        </is>
      </c>
      <c r="V1770" t="inlineStr">
        <is>
          <t>LINE-S02-PRE-20251212</t>
        </is>
      </c>
      <c r="W1770" t="inlineStr">
        <is>
          <t>已关联</t>
        </is>
      </c>
      <c r="X1770" t="inlineStr">
        <is>
          <t>按班次口径判断</t>
        </is>
      </c>
      <c r="Z1770" t="inlineStr">
        <is>
          <t>否</t>
        </is>
      </c>
    </row>
    <row r="1771">
      <c r="A1771" t="inlineStr">
        <is>
          <t>SIM-STOP-01770</t>
        </is>
      </c>
      <c r="B1771" t="inlineStr">
        <is>
          <t>STOP-PRE-00590</t>
        </is>
      </c>
      <c r="C1771" t="inlineStr">
        <is>
          <t>LINE-S03-PRE-20251212</t>
        </is>
      </c>
      <c r="D1771" t="inlineStr">
        <is>
          <t>SHIFT-PRE-20251212</t>
        </is>
      </c>
      <c r="E1771" t="inlineStr">
        <is>
          <t>LINE-S03</t>
        </is>
      </c>
      <c r="F1771" t="inlineStr">
        <is>
          <t>改善前</t>
        </is>
      </c>
      <c r="G1771" s="57" t="n">
        <v>46003</v>
      </c>
      <c r="H1771" t="inlineStr">
        <is>
          <t>音频模组系列</t>
        </is>
      </c>
      <c r="I1771" t="inlineStr">
        <is>
          <t>KK200-1</t>
        </is>
      </c>
      <c r="J1771" t="inlineStr">
        <is>
          <t>FAILURE</t>
        </is>
      </c>
      <c r="K1771" t="inlineStr">
        <is>
          <t>Unplanned</t>
        </is>
      </c>
      <c r="L1771" t="inlineStr">
        <is>
          <t>PAN MILL</t>
        </is>
      </c>
      <c r="M1771" t="inlineStr">
        <is>
          <t>供料系统</t>
        </is>
      </c>
      <c r="N1771" t="inlineStr">
        <is>
          <t>AUTOMATION FAILURE</t>
        </is>
      </c>
      <c r="O1771" s="59" t="n">
        <v>46003.68680555555</v>
      </c>
      <c r="P1771" s="59" t="n">
        <v>46003.68986111111</v>
      </c>
      <c r="Q1771" s="60" t="n">
        <v>4.4</v>
      </c>
      <c r="R1771" s="60" t="n">
        <v>0.9473</v>
      </c>
      <c r="S1771" t="inlineStr">
        <is>
          <t>团队模拟数据（基于公开单线数据派生）</t>
        </is>
      </c>
      <c r="T1771" t="inlineStr">
        <is>
          <t>SIM-v2.2-20260807-20260804</t>
        </is>
      </c>
      <c r="U1771" t="inlineStr">
        <is>
          <t>https://zenodo.org/records/17855209</t>
        </is>
      </c>
      <c r="V1771" t="inlineStr">
        <is>
          <t>LINE-S03-PRE-20251212</t>
        </is>
      </c>
      <c r="W1771" t="inlineStr">
        <is>
          <t>已关联</t>
        </is>
      </c>
      <c r="X1771" t="inlineStr">
        <is>
          <t>按班次口径判断</t>
        </is>
      </c>
      <c r="Z1771" t="inlineStr">
        <is>
          <t>否</t>
        </is>
      </c>
    </row>
    <row r="1772">
      <c r="A1772" t="inlineStr">
        <is>
          <t>SIM-STOP-01771</t>
        </is>
      </c>
      <c r="B1772" t="inlineStr">
        <is>
          <t>STOP-PRE-00591</t>
        </is>
      </c>
      <c r="C1772" t="inlineStr">
        <is>
          <t>LINE-S01-PRE-20251212</t>
        </is>
      </c>
      <c r="D1772" t="inlineStr">
        <is>
          <t>SHIFT-PRE-20251212</t>
        </is>
      </c>
      <c r="E1772" t="inlineStr">
        <is>
          <t>LINE-S01</t>
        </is>
      </c>
      <c r="F1772" t="inlineStr">
        <is>
          <t>改善前</t>
        </is>
      </c>
      <c r="G1772" s="57" t="n">
        <v>46003</v>
      </c>
      <c r="H1772" t="inlineStr">
        <is>
          <t>智能终端系列</t>
        </is>
      </c>
      <c r="I1772" t="inlineStr">
        <is>
          <t>KK200-1</t>
        </is>
      </c>
      <c r="J1772" t="inlineStr">
        <is>
          <t>SETUPS-CHANGEOVERS</t>
        </is>
      </c>
      <c r="K1772" t="inlineStr">
        <is>
          <t>Planned - Included in OEE</t>
        </is>
      </c>
      <c r="L1772" t="inlineStr">
        <is>
          <t>HACKING STATION</t>
        </is>
      </c>
      <c r="M1772" t="inlineStr">
        <is>
          <t>上下料工位</t>
        </is>
      </c>
      <c r="N1772" t="inlineStr">
        <is>
          <t>MATERIAL CHANGEOVER</t>
        </is>
      </c>
      <c r="O1772" s="59" t="n">
        <v>46003.72222222222</v>
      </c>
      <c r="P1772" s="59" t="n">
        <v>46003.72458333334</v>
      </c>
      <c r="Q1772" s="60" t="n">
        <v>3.4</v>
      </c>
      <c r="R1772" s="60" t="n">
        <v>0.9497</v>
      </c>
      <c r="S1772" t="inlineStr">
        <is>
          <t>团队模拟数据（基于公开单线数据派生）</t>
        </is>
      </c>
      <c r="T1772" t="inlineStr">
        <is>
          <t>SIM-v2.2-20260807-20260804</t>
        </is>
      </c>
      <c r="U1772" t="inlineStr">
        <is>
          <t>https://zenodo.org/records/17855209</t>
        </is>
      </c>
      <c r="V1772" t="inlineStr">
        <is>
          <t>LINE-S01-PRE-20251212</t>
        </is>
      </c>
      <c r="W1772" t="inlineStr">
        <is>
          <t>已关联</t>
        </is>
      </c>
      <c r="X1772" t="inlineStr">
        <is>
          <t>按班次口径判断</t>
        </is>
      </c>
      <c r="Z1772" t="inlineStr">
        <is>
          <t>是</t>
        </is>
      </c>
      <c r="AA1772">
        <f>IFERROR(VLOOKUP(N1772,'18_换产标准_模拟'!$B$2:$F$4,3,FALSE),"")</f>
        <v/>
      </c>
      <c r="AB1772">
        <f>IFERROR(MAX(Q1772-AA1772,0),"")</f>
        <v/>
      </c>
      <c r="AC1772">
        <f>IFERROR(IF(AB1772=0,"达标",IF(AB1772&lt;=VLOOKUP(N1772,'18_换产标准_模拟'!$B$2:$F$4,4,FALSE)-VLOOKUP(N1772,'18_换产标准_模拟'!$B$2:$F$4,3,FALSE),"轻微超时",IF(AB1772&lt;=VLOOKUP(N1772,'18_换产标准_模拟'!$B$2:$F$4,5,FALSE)-VLOOKUP(N1772,'18_换产标准_模拟'!$B$2:$F$4,3,FALSE),"超时","严重超时"))),"")</f>
        <v/>
      </c>
      <c r="AD1772">
        <f>IFERROR(INDEX('18_换产标准_模拟'!$A$2:$A$4,MATCH(N1772,'18_换产标准_模拟'!$B$2:$B$4,0)),"")</f>
        <v/>
      </c>
      <c r="AE1772" t="inlineStr">
        <is>
          <t>团队模拟数据</t>
        </is>
      </c>
    </row>
    <row r="1773">
      <c r="A1773" t="inlineStr">
        <is>
          <t>SIM-STOP-01772</t>
        </is>
      </c>
      <c r="B1773" t="inlineStr">
        <is>
          <t>STOP-PRE-00591</t>
        </is>
      </c>
      <c r="C1773" t="inlineStr">
        <is>
          <t>LINE-S02-PRE-20251212</t>
        </is>
      </c>
      <c r="D1773" t="inlineStr">
        <is>
          <t>SHIFT-PRE-20251212</t>
        </is>
      </c>
      <c r="E1773" t="inlineStr">
        <is>
          <t>LINE-S02</t>
        </is>
      </c>
      <c r="F1773" t="inlineStr">
        <is>
          <t>改善前</t>
        </is>
      </c>
      <c r="G1773" s="57" t="n">
        <v>46003</v>
      </c>
      <c r="H1773" t="inlineStr">
        <is>
          <t>视觉设备系列</t>
        </is>
      </c>
      <c r="I1773" t="inlineStr">
        <is>
          <t>KK200-1</t>
        </is>
      </c>
      <c r="J1773" t="inlineStr">
        <is>
          <t>SETUPS-CHANGEOVERS</t>
        </is>
      </c>
      <c r="K1773" t="inlineStr">
        <is>
          <t>Planned - Included in OEE</t>
        </is>
      </c>
      <c r="L1773" t="inlineStr">
        <is>
          <t>HACKING STATION</t>
        </is>
      </c>
      <c r="M1773" t="inlineStr">
        <is>
          <t>上下料工位</t>
        </is>
      </c>
      <c r="N1773" t="inlineStr">
        <is>
          <t>MATERIAL CHANGEOVER</t>
        </is>
      </c>
      <c r="O1773" s="59" t="n">
        <v>46003.73611111111</v>
      </c>
      <c r="P1773" s="59" t="n">
        <v>46003.73881944444</v>
      </c>
      <c r="Q1773" s="60" t="n">
        <v>3.9</v>
      </c>
      <c r="R1773" s="60" t="n">
        <v>1.071</v>
      </c>
      <c r="S1773" t="inlineStr">
        <is>
          <t>团队模拟数据（基于公开单线数据派生）</t>
        </is>
      </c>
      <c r="T1773" t="inlineStr">
        <is>
          <t>SIM-v2.2-20260807-20260804</t>
        </is>
      </c>
      <c r="U1773" t="inlineStr">
        <is>
          <t>https://zenodo.org/records/17855209</t>
        </is>
      </c>
      <c r="V1773" t="inlineStr">
        <is>
          <t>LINE-S02-PRE-20251212</t>
        </is>
      </c>
      <c r="W1773" t="inlineStr">
        <is>
          <t>已关联</t>
        </is>
      </c>
      <c r="X1773" t="inlineStr">
        <is>
          <t>按班次口径判断</t>
        </is>
      </c>
      <c r="Z1773" t="inlineStr">
        <is>
          <t>是</t>
        </is>
      </c>
      <c r="AA1773">
        <f>IFERROR(VLOOKUP(N1773,'18_换产标准_模拟'!$B$2:$F$4,3,FALSE),"")</f>
        <v/>
      </c>
      <c r="AB1773">
        <f>IFERROR(MAX(Q1773-AA1773,0),"")</f>
        <v/>
      </c>
      <c r="AC1773">
        <f>IFERROR(IF(AB1773=0,"达标",IF(AB1773&lt;=VLOOKUP(N1773,'18_换产标准_模拟'!$B$2:$F$4,4,FALSE)-VLOOKUP(N1773,'18_换产标准_模拟'!$B$2:$F$4,3,FALSE),"轻微超时",IF(AB1773&lt;=VLOOKUP(N1773,'18_换产标准_模拟'!$B$2:$F$4,5,FALSE)-VLOOKUP(N1773,'18_换产标准_模拟'!$B$2:$F$4,3,FALSE),"超时","严重超时"))),"")</f>
        <v/>
      </c>
      <c r="AD1773">
        <f>IFERROR(INDEX('18_换产标准_模拟'!$A$2:$A$4,MATCH(N1773,'18_换产标准_模拟'!$B$2:$B$4,0)),"")</f>
        <v/>
      </c>
      <c r="AE1773" t="inlineStr">
        <is>
          <t>团队模拟数据</t>
        </is>
      </c>
    </row>
    <row r="1774">
      <c r="A1774" t="inlineStr">
        <is>
          <t>SIM-STOP-01773</t>
        </is>
      </c>
      <c r="B1774" t="inlineStr">
        <is>
          <t>STOP-PRE-00591</t>
        </is>
      </c>
      <c r="C1774" t="inlineStr">
        <is>
          <t>LINE-S03-PRE-20251212</t>
        </is>
      </c>
      <c r="D1774" t="inlineStr">
        <is>
          <t>SHIFT-PRE-20251212</t>
        </is>
      </c>
      <c r="E1774" t="inlineStr">
        <is>
          <t>LINE-S03</t>
        </is>
      </c>
      <c r="F1774" t="inlineStr">
        <is>
          <t>改善前</t>
        </is>
      </c>
      <c r="G1774" s="57" t="n">
        <v>46003</v>
      </c>
      <c r="H1774" t="inlineStr">
        <is>
          <t>音频模组系列</t>
        </is>
      </c>
      <c r="I1774" t="inlineStr">
        <is>
          <t>KK200-1</t>
        </is>
      </c>
      <c r="J1774" t="inlineStr">
        <is>
          <t>SETUPS-CHANGEOVERS</t>
        </is>
      </c>
      <c r="K1774" t="inlineStr">
        <is>
          <t>Planned - Included in OEE</t>
        </is>
      </c>
      <c r="L1774" t="inlineStr">
        <is>
          <t>HACKING STATION</t>
        </is>
      </c>
      <c r="M1774" t="inlineStr">
        <is>
          <t>上下料工位</t>
        </is>
      </c>
      <c r="N1774" t="inlineStr">
        <is>
          <t>MATERIAL CHANGEOVER</t>
        </is>
      </c>
      <c r="O1774" s="59" t="n">
        <v>46003.75</v>
      </c>
      <c r="P1774" s="59" t="n">
        <v>46003.75284722223</v>
      </c>
      <c r="Q1774" s="60" t="n">
        <v>4.1</v>
      </c>
      <c r="R1774" s="60" t="n">
        <v>1.1463</v>
      </c>
      <c r="S1774" t="inlineStr">
        <is>
          <t>团队模拟数据（基于公开单线数据派生）</t>
        </is>
      </c>
      <c r="T1774" t="inlineStr">
        <is>
          <t>SIM-v2.2-20260807-20260804</t>
        </is>
      </c>
      <c r="U1774" t="inlineStr">
        <is>
          <t>https://zenodo.org/records/17855209</t>
        </is>
      </c>
      <c r="V1774" t="inlineStr">
        <is>
          <t>LINE-S03-PRE-20251212</t>
        </is>
      </c>
      <c r="W1774" t="inlineStr">
        <is>
          <t>已关联</t>
        </is>
      </c>
      <c r="X1774" t="inlineStr">
        <is>
          <t>按班次口径判断</t>
        </is>
      </c>
      <c r="Z1774" t="inlineStr">
        <is>
          <t>是</t>
        </is>
      </c>
      <c r="AA1774">
        <f>IFERROR(VLOOKUP(N1774,'18_换产标准_模拟'!$B$2:$F$4,3,FALSE),"")</f>
        <v/>
      </c>
      <c r="AB1774">
        <f>IFERROR(MAX(Q1774-AA1774,0),"")</f>
        <v/>
      </c>
      <c r="AC1774">
        <f>IFERROR(IF(AB1774=0,"达标",IF(AB1774&lt;=VLOOKUP(N1774,'18_换产标准_模拟'!$B$2:$F$4,4,FALSE)-VLOOKUP(N1774,'18_换产标准_模拟'!$B$2:$F$4,3,FALSE),"轻微超时",IF(AB1774&lt;=VLOOKUP(N1774,'18_换产标准_模拟'!$B$2:$F$4,5,FALSE)-VLOOKUP(N1774,'18_换产标准_模拟'!$B$2:$F$4,3,FALSE),"超时","严重超时"))),"")</f>
        <v/>
      </c>
      <c r="AD1774">
        <f>IFERROR(INDEX('18_换产标准_模拟'!$A$2:$A$4,MATCH(N1774,'18_换产标准_模拟'!$B$2:$B$4,0)),"")</f>
        <v/>
      </c>
      <c r="AE1774" t="inlineStr">
        <is>
          <t>团队模拟数据</t>
        </is>
      </c>
    </row>
    <row r="1775">
      <c r="A1775" t="inlineStr">
        <is>
          <t>SIM-STOP-01774</t>
        </is>
      </c>
      <c r="B1775" t="inlineStr">
        <is>
          <t>STOP-PRE-00592</t>
        </is>
      </c>
      <c r="C1775" t="inlineStr">
        <is>
          <t>LINE-S01-PRE-20251212</t>
        </is>
      </c>
      <c r="D1775" t="inlineStr">
        <is>
          <t>SHIFT-PRE-20251212</t>
        </is>
      </c>
      <c r="E1775" t="inlineStr">
        <is>
          <t>LINE-S01</t>
        </is>
      </c>
      <c r="F1775" t="inlineStr">
        <is>
          <t>改善前</t>
        </is>
      </c>
      <c r="G1775" s="57" t="n">
        <v>46003</v>
      </c>
      <c r="H1775" t="inlineStr">
        <is>
          <t>智能终端系列</t>
        </is>
      </c>
      <c r="I1775" t="inlineStr">
        <is>
          <t>KK250</t>
        </is>
      </c>
      <c r="J1775" t="inlineStr">
        <is>
          <t>SETUPS-CHANGEOVERS</t>
        </is>
      </c>
      <c r="K1775" t="inlineStr">
        <is>
          <t>Planned - Included in OEE</t>
        </is>
      </c>
      <c r="L1775" t="inlineStr">
        <is>
          <t>EXTRUDER PRESS</t>
        </is>
      </c>
      <c r="M1775" t="inlineStr">
        <is>
          <t>主加工工位</t>
        </is>
      </c>
      <c r="N1775" t="inlineStr">
        <is>
          <t>MATERIAL CHANGEOVER</t>
        </is>
      </c>
      <c r="O1775" s="59" t="n">
        <v>46003.72638888889</v>
      </c>
      <c r="P1775" s="59" t="n">
        <v>46003.73652777778</v>
      </c>
      <c r="Q1775" s="60" t="n">
        <v>14.6</v>
      </c>
      <c r="R1775" s="60" t="n">
        <v>0.9871</v>
      </c>
      <c r="S1775" t="inlineStr">
        <is>
          <t>团队模拟数据（基于公开单线数据派生）</t>
        </is>
      </c>
      <c r="T1775" t="inlineStr">
        <is>
          <t>SIM-v2.2-20260807-20260804</t>
        </is>
      </c>
      <c r="U1775" t="inlineStr">
        <is>
          <t>https://zenodo.org/records/17855209</t>
        </is>
      </c>
      <c r="V1775" t="inlineStr">
        <is>
          <t>LINE-S01-PRE-20251212</t>
        </is>
      </c>
      <c r="W1775" t="inlineStr">
        <is>
          <t>已关联</t>
        </is>
      </c>
      <c r="X1775" t="inlineStr">
        <is>
          <t>按班次口径判断</t>
        </is>
      </c>
      <c r="Z1775" t="inlineStr">
        <is>
          <t>是</t>
        </is>
      </c>
      <c r="AA1775">
        <f>IFERROR(VLOOKUP(N1775,'18_换产标准_模拟'!$B$2:$F$4,3,FALSE),"")</f>
        <v/>
      </c>
      <c r="AB1775">
        <f>IFERROR(MAX(Q1775-AA1775,0),"")</f>
        <v/>
      </c>
      <c r="AC1775">
        <f>IFERROR(IF(AB1775=0,"达标",IF(AB1775&lt;=VLOOKUP(N1775,'18_换产标准_模拟'!$B$2:$F$4,4,FALSE)-VLOOKUP(N1775,'18_换产标准_模拟'!$B$2:$F$4,3,FALSE),"轻微超时",IF(AB1775&lt;=VLOOKUP(N1775,'18_换产标准_模拟'!$B$2:$F$4,5,FALSE)-VLOOKUP(N1775,'18_换产标准_模拟'!$B$2:$F$4,3,FALSE),"超时","严重超时"))),"")</f>
        <v/>
      </c>
      <c r="AD1775">
        <f>IFERROR(INDEX('18_换产标准_模拟'!$A$2:$A$4,MATCH(N1775,'18_换产标准_模拟'!$B$2:$B$4,0)),"")</f>
        <v/>
      </c>
      <c r="AE1775" t="inlineStr">
        <is>
          <t>团队模拟数据</t>
        </is>
      </c>
    </row>
    <row r="1776">
      <c r="A1776" t="inlineStr">
        <is>
          <t>SIM-STOP-01775</t>
        </is>
      </c>
      <c r="B1776" t="inlineStr">
        <is>
          <t>STOP-PRE-00592</t>
        </is>
      </c>
      <c r="C1776" t="inlineStr">
        <is>
          <t>LINE-S02-PRE-20251212</t>
        </is>
      </c>
      <c r="D1776" t="inlineStr">
        <is>
          <t>SHIFT-PRE-20251212</t>
        </is>
      </c>
      <c r="E1776" t="inlineStr">
        <is>
          <t>LINE-S02</t>
        </is>
      </c>
      <c r="F1776" t="inlineStr">
        <is>
          <t>改善前</t>
        </is>
      </c>
      <c r="G1776" s="57" t="n">
        <v>46003</v>
      </c>
      <c r="H1776" t="inlineStr">
        <is>
          <t>视觉设备系列</t>
        </is>
      </c>
      <c r="I1776" t="inlineStr">
        <is>
          <t>KK250</t>
        </is>
      </c>
      <c r="J1776" t="inlineStr">
        <is>
          <t>SETUPS-CHANGEOVERS</t>
        </is>
      </c>
      <c r="K1776" t="inlineStr">
        <is>
          <t>Planned - Included in OEE</t>
        </is>
      </c>
      <c r="L1776" t="inlineStr">
        <is>
          <t>EXTRUDER PRESS</t>
        </is>
      </c>
      <c r="M1776" t="inlineStr">
        <is>
          <t>主加工工位</t>
        </is>
      </c>
      <c r="N1776" t="inlineStr">
        <is>
          <t>MATERIAL CHANGEOVER</t>
        </is>
      </c>
      <c r="O1776" s="59" t="n">
        <v>46003.74027777778</v>
      </c>
      <c r="P1776" s="59" t="n">
        <v>46003.75055555555</v>
      </c>
      <c r="Q1776" s="60" t="n">
        <v>14.8</v>
      </c>
      <c r="R1776" s="60" t="n">
        <v>1.003</v>
      </c>
      <c r="S1776" t="inlineStr">
        <is>
          <t>团队模拟数据（基于公开单线数据派生）</t>
        </is>
      </c>
      <c r="T1776" t="inlineStr">
        <is>
          <t>SIM-v2.2-20260807-20260804</t>
        </is>
      </c>
      <c r="U1776" t="inlineStr">
        <is>
          <t>https://zenodo.org/records/17855209</t>
        </is>
      </c>
      <c r="V1776" t="inlineStr">
        <is>
          <t>LINE-S02-PRE-20251212</t>
        </is>
      </c>
      <c r="W1776" t="inlineStr">
        <is>
          <t>已关联</t>
        </is>
      </c>
      <c r="X1776" t="inlineStr">
        <is>
          <t>按班次口径判断</t>
        </is>
      </c>
      <c r="Z1776" t="inlineStr">
        <is>
          <t>是</t>
        </is>
      </c>
      <c r="AA1776">
        <f>IFERROR(VLOOKUP(N1776,'18_换产标准_模拟'!$B$2:$F$4,3,FALSE),"")</f>
        <v/>
      </c>
      <c r="AB1776">
        <f>IFERROR(MAX(Q1776-AA1776,0),"")</f>
        <v/>
      </c>
      <c r="AC1776">
        <f>IFERROR(IF(AB1776=0,"达标",IF(AB1776&lt;=VLOOKUP(N1776,'18_换产标准_模拟'!$B$2:$F$4,4,FALSE)-VLOOKUP(N1776,'18_换产标准_模拟'!$B$2:$F$4,3,FALSE),"轻微超时",IF(AB1776&lt;=VLOOKUP(N1776,'18_换产标准_模拟'!$B$2:$F$4,5,FALSE)-VLOOKUP(N1776,'18_换产标准_模拟'!$B$2:$F$4,3,FALSE),"超时","严重超时"))),"")</f>
        <v/>
      </c>
      <c r="AD1776">
        <f>IFERROR(INDEX('18_换产标准_模拟'!$A$2:$A$4,MATCH(N1776,'18_换产标准_模拟'!$B$2:$B$4,0)),"")</f>
        <v/>
      </c>
      <c r="AE1776" t="inlineStr">
        <is>
          <t>团队模拟数据</t>
        </is>
      </c>
    </row>
    <row r="1777">
      <c r="A1777" t="inlineStr">
        <is>
          <t>SIM-STOP-01776</t>
        </is>
      </c>
      <c r="B1777" t="inlineStr">
        <is>
          <t>STOP-PRE-00592</t>
        </is>
      </c>
      <c r="C1777" t="inlineStr">
        <is>
          <t>LINE-S03-PRE-20251212</t>
        </is>
      </c>
      <c r="D1777" t="inlineStr">
        <is>
          <t>SHIFT-PRE-20251212</t>
        </is>
      </c>
      <c r="E1777" t="inlineStr">
        <is>
          <t>LINE-S03</t>
        </is>
      </c>
      <c r="F1777" t="inlineStr">
        <is>
          <t>改善前</t>
        </is>
      </c>
      <c r="G1777" s="57" t="n">
        <v>46003</v>
      </c>
      <c r="H1777" t="inlineStr">
        <is>
          <t>音频模组系列</t>
        </is>
      </c>
      <c r="I1777" t="inlineStr">
        <is>
          <t>KK250</t>
        </is>
      </c>
      <c r="J1777" t="inlineStr">
        <is>
          <t>SETUPS-CHANGEOVERS</t>
        </is>
      </c>
      <c r="K1777" t="inlineStr">
        <is>
          <t>Planned - Included in OEE</t>
        </is>
      </c>
      <c r="L1777" t="inlineStr">
        <is>
          <t>EXTRUDER PRESS</t>
        </is>
      </c>
      <c r="M1777" t="inlineStr">
        <is>
          <t>主加工工位</t>
        </is>
      </c>
      <c r="N1777" t="inlineStr">
        <is>
          <t>MATERIAL CHANGEOVER</t>
        </is>
      </c>
      <c r="O1777" s="59" t="n">
        <v>46003.75416666667</v>
      </c>
      <c r="P1777" s="59" t="n">
        <v>46003.76493055555</v>
      </c>
      <c r="Q1777" s="60" t="n">
        <v>15.5</v>
      </c>
      <c r="R1777" s="60" t="n">
        <v>1.0444</v>
      </c>
      <c r="S1777" t="inlineStr">
        <is>
          <t>团队模拟数据（基于公开单线数据派生）</t>
        </is>
      </c>
      <c r="T1777" t="inlineStr">
        <is>
          <t>SIM-v2.2-20260807-20260804</t>
        </is>
      </c>
      <c r="U1777" t="inlineStr">
        <is>
          <t>https://zenodo.org/records/17855209</t>
        </is>
      </c>
      <c r="V1777" t="inlineStr">
        <is>
          <t>LINE-S03-PRE-20251212</t>
        </is>
      </c>
      <c r="W1777" t="inlineStr">
        <is>
          <t>已关联</t>
        </is>
      </c>
      <c r="X1777" t="inlineStr">
        <is>
          <t>按班次口径判断</t>
        </is>
      </c>
      <c r="Z1777" t="inlineStr">
        <is>
          <t>是</t>
        </is>
      </c>
      <c r="AA1777">
        <f>IFERROR(VLOOKUP(N1777,'18_换产标准_模拟'!$B$2:$F$4,3,FALSE),"")</f>
        <v/>
      </c>
      <c r="AB1777">
        <f>IFERROR(MAX(Q1777-AA1777,0),"")</f>
        <v/>
      </c>
      <c r="AC1777">
        <f>IFERROR(IF(AB1777=0,"达标",IF(AB1777&lt;=VLOOKUP(N1777,'18_换产标准_模拟'!$B$2:$F$4,4,FALSE)-VLOOKUP(N1777,'18_换产标准_模拟'!$B$2:$F$4,3,FALSE),"轻微超时",IF(AB1777&lt;=VLOOKUP(N1777,'18_换产标准_模拟'!$B$2:$F$4,5,FALSE)-VLOOKUP(N1777,'18_换产标准_模拟'!$B$2:$F$4,3,FALSE),"超时","严重超时"))),"")</f>
        <v/>
      </c>
      <c r="AD1777">
        <f>IFERROR(INDEX('18_换产标准_模拟'!$A$2:$A$4,MATCH(N1777,'18_换产标准_模拟'!$B$2:$B$4,0)),"")</f>
        <v/>
      </c>
      <c r="AE1777" t="inlineStr">
        <is>
          <t>团队模拟数据</t>
        </is>
      </c>
    </row>
    <row r="1778">
      <c r="A1778" t="inlineStr">
        <is>
          <t>SIM-STOP-01777</t>
        </is>
      </c>
      <c r="B1778" t="inlineStr">
        <is>
          <t>STOP-PRE-00593</t>
        </is>
      </c>
      <c r="C1778" t="inlineStr">
        <is>
          <t>LINE-S01-PRE-20251212</t>
        </is>
      </c>
      <c r="D1778" t="inlineStr">
        <is>
          <t>SHIFT-PRE-20251212</t>
        </is>
      </c>
      <c r="E1778" t="inlineStr">
        <is>
          <t>LINE-S01</t>
        </is>
      </c>
      <c r="F1778" t="inlineStr">
        <is>
          <t>改善前</t>
        </is>
      </c>
      <c r="G1778" s="57" t="n">
        <v>46003</v>
      </c>
      <c r="H1778" t="inlineStr">
        <is>
          <t>智能终端系列</t>
        </is>
      </c>
      <c r="I1778" t="inlineStr">
        <is>
          <t>KK250</t>
        </is>
      </c>
      <c r="J1778" t="inlineStr">
        <is>
          <t>FAILURE</t>
        </is>
      </c>
      <c r="K1778" t="inlineStr">
        <is>
          <t>Unplanned</t>
        </is>
      </c>
      <c r="L1778" t="inlineStr">
        <is>
          <t>DRYER</t>
        </is>
      </c>
      <c r="M1778" t="inlineStr">
        <is>
          <t>烘干/固化工位</t>
        </is>
      </c>
      <c r="N1778" t="inlineStr">
        <is>
          <t>AUTOMATION FAILURE</t>
        </is>
      </c>
      <c r="O1778" s="59" t="n">
        <v>46003.73958333334</v>
      </c>
      <c r="P1778" s="59" t="n">
        <v>46003.74861111111</v>
      </c>
      <c r="Q1778" s="60" t="n">
        <v>13</v>
      </c>
      <c r="R1778" s="60" t="n">
        <v>0.8477</v>
      </c>
      <c r="S1778" t="inlineStr">
        <is>
          <t>团队模拟数据（基于公开单线数据派生）</t>
        </is>
      </c>
      <c r="T1778" t="inlineStr">
        <is>
          <t>SIM-v2.2-20260807-20260804</t>
        </is>
      </c>
      <c r="U1778" t="inlineStr">
        <is>
          <t>https://zenodo.org/records/17855209</t>
        </is>
      </c>
      <c r="V1778" t="inlineStr">
        <is>
          <t>LINE-S01-PRE-20251212</t>
        </is>
      </c>
      <c r="W1778" t="inlineStr">
        <is>
          <t>已关联</t>
        </is>
      </c>
      <c r="X1778" t="inlineStr">
        <is>
          <t>按班次口径判断</t>
        </is>
      </c>
      <c r="Z1778" t="inlineStr">
        <is>
          <t>否</t>
        </is>
      </c>
    </row>
    <row r="1779">
      <c r="A1779" t="inlineStr">
        <is>
          <t>SIM-STOP-01778</t>
        </is>
      </c>
      <c r="B1779" t="inlineStr">
        <is>
          <t>STOP-PRE-00593</t>
        </is>
      </c>
      <c r="C1779" t="inlineStr">
        <is>
          <t>LINE-S02-PRE-20251212</t>
        </is>
      </c>
      <c r="D1779" t="inlineStr">
        <is>
          <t>SHIFT-PRE-20251212</t>
        </is>
      </c>
      <c r="E1779" t="inlineStr">
        <is>
          <t>LINE-S02</t>
        </is>
      </c>
      <c r="F1779" t="inlineStr">
        <is>
          <t>改善前</t>
        </is>
      </c>
      <c r="G1779" s="57" t="n">
        <v>46003</v>
      </c>
      <c r="H1779" t="inlineStr">
        <is>
          <t>视觉设备系列</t>
        </is>
      </c>
      <c r="I1779" t="inlineStr">
        <is>
          <t>KK250</t>
        </is>
      </c>
      <c r="J1779" t="inlineStr">
        <is>
          <t>FAILURE</t>
        </is>
      </c>
      <c r="K1779" t="inlineStr">
        <is>
          <t>Unplanned</t>
        </is>
      </c>
      <c r="L1779" t="inlineStr">
        <is>
          <t>DRYER</t>
        </is>
      </c>
      <c r="M1779" t="inlineStr">
        <is>
          <t>烘干/固化工位</t>
        </is>
      </c>
      <c r="N1779" t="inlineStr">
        <is>
          <t>AUTOMATION FAILURE</t>
        </is>
      </c>
      <c r="O1779" s="59" t="n">
        <v>46003.75347222222</v>
      </c>
      <c r="P1779" s="59" t="n">
        <v>46003.768125</v>
      </c>
      <c r="Q1779" s="60" t="n">
        <v>21.1</v>
      </c>
      <c r="R1779" s="60" t="n">
        <v>1.38</v>
      </c>
      <c r="S1779" t="inlineStr">
        <is>
          <t>团队模拟数据（基于公开单线数据派生）</t>
        </is>
      </c>
      <c r="T1779" t="inlineStr">
        <is>
          <t>SIM-v2.2-20260807-20260804</t>
        </is>
      </c>
      <c r="U1779" t="inlineStr">
        <is>
          <t>https://zenodo.org/records/17855209</t>
        </is>
      </c>
      <c r="V1779" t="inlineStr">
        <is>
          <t>LINE-S02-PRE-20251212</t>
        </is>
      </c>
      <c r="W1779" t="inlineStr">
        <is>
          <t>已关联</t>
        </is>
      </c>
      <c r="X1779" t="inlineStr">
        <is>
          <t>按班次口径判断</t>
        </is>
      </c>
      <c r="Z1779" t="inlineStr">
        <is>
          <t>否</t>
        </is>
      </c>
    </row>
    <row r="1780">
      <c r="A1780" t="inlineStr">
        <is>
          <t>SIM-STOP-01779</t>
        </is>
      </c>
      <c r="B1780" t="inlineStr">
        <is>
          <t>STOP-PRE-00593</t>
        </is>
      </c>
      <c r="C1780" t="inlineStr">
        <is>
          <t>LINE-S03-PRE-20251212</t>
        </is>
      </c>
      <c r="D1780" t="inlineStr">
        <is>
          <t>SHIFT-PRE-20251212</t>
        </is>
      </c>
      <c r="E1780" t="inlineStr">
        <is>
          <t>LINE-S03</t>
        </is>
      </c>
      <c r="F1780" t="inlineStr">
        <is>
          <t>改善前</t>
        </is>
      </c>
      <c r="G1780" s="57" t="n">
        <v>46003</v>
      </c>
      <c r="H1780" t="inlineStr">
        <is>
          <t>音频模组系列</t>
        </is>
      </c>
      <c r="I1780" t="inlineStr">
        <is>
          <t>KK250</t>
        </is>
      </c>
      <c r="J1780" t="inlineStr">
        <is>
          <t>FAILURE</t>
        </is>
      </c>
      <c r="K1780" t="inlineStr">
        <is>
          <t>Unplanned</t>
        </is>
      </c>
      <c r="L1780" t="inlineStr">
        <is>
          <t>DRYER</t>
        </is>
      </c>
      <c r="M1780" t="inlineStr">
        <is>
          <t>烘干/固化工位</t>
        </is>
      </c>
      <c r="N1780" t="inlineStr">
        <is>
          <t>AUTOMATION FAILURE</t>
        </is>
      </c>
      <c r="O1780" s="59" t="n">
        <v>46003.76736111111</v>
      </c>
      <c r="P1780" s="59" t="n">
        <v>46003.77756944444</v>
      </c>
      <c r="Q1780" s="60" t="n">
        <v>14.7</v>
      </c>
      <c r="R1780" s="60" t="n">
        <v>0.9582000000000001</v>
      </c>
      <c r="S1780" t="inlineStr">
        <is>
          <t>团队模拟数据（基于公开单线数据派生）</t>
        </is>
      </c>
      <c r="T1780" t="inlineStr">
        <is>
          <t>SIM-v2.2-20260807-20260804</t>
        </is>
      </c>
      <c r="U1780" t="inlineStr">
        <is>
          <t>https://zenodo.org/records/17855209</t>
        </is>
      </c>
      <c r="V1780" t="inlineStr">
        <is>
          <t>LINE-S03-PRE-20251212</t>
        </is>
      </c>
      <c r="W1780" t="inlineStr">
        <is>
          <t>已关联</t>
        </is>
      </c>
      <c r="X1780" t="inlineStr">
        <is>
          <t>按班次口径判断</t>
        </is>
      </c>
      <c r="Z1780" t="inlineStr">
        <is>
          <t>否</t>
        </is>
      </c>
    </row>
    <row r="1781">
      <c r="A1781" t="inlineStr">
        <is>
          <t>SIM-STOP-01780</t>
        </is>
      </c>
      <c r="B1781" t="inlineStr">
        <is>
          <t>STOP-PRE-00594</t>
        </is>
      </c>
      <c r="C1781" t="inlineStr">
        <is>
          <t>LINE-S01-PRE-20251212</t>
        </is>
      </c>
      <c r="D1781" t="inlineStr">
        <is>
          <t>SHIFT-PRE-20251212</t>
        </is>
      </c>
      <c r="E1781" t="inlineStr">
        <is>
          <t>LINE-S01</t>
        </is>
      </c>
      <c r="F1781" t="inlineStr">
        <is>
          <t>改善前</t>
        </is>
      </c>
      <c r="G1781" s="57" t="n">
        <v>46003</v>
      </c>
      <c r="H1781" t="inlineStr">
        <is>
          <t>智能终端系列</t>
        </is>
      </c>
      <c r="I1781" t="inlineStr">
        <is>
          <t>KK250</t>
        </is>
      </c>
      <c r="J1781" t="inlineStr">
        <is>
          <t>OPERATIONAL</t>
        </is>
      </c>
      <c r="K1781" t="inlineStr">
        <is>
          <t>Planned - Not included in OEE</t>
        </is>
      </c>
      <c r="L1781" t="inlineStr">
        <is>
          <t>-</t>
        </is>
      </c>
      <c r="M1781" t="inlineStr">
        <is>
          <t>未标注工位</t>
        </is>
      </c>
      <c r="N1781" t="inlineStr">
        <is>
          <t>NO PRODUCTION SCHEDULE</t>
        </is>
      </c>
      <c r="O1781" s="59" t="n">
        <v>46003.76388888889</v>
      </c>
      <c r="P1781" s="59" t="n">
        <v>46003.83055555556</v>
      </c>
      <c r="Q1781" s="60" t="n">
        <v>96</v>
      </c>
      <c r="R1781" s="60" t="n">
        <v>0.9604</v>
      </c>
      <c r="S1781" t="inlineStr">
        <is>
          <t>团队模拟数据（基于公开单线数据派生）</t>
        </is>
      </c>
      <c r="T1781" t="inlineStr">
        <is>
          <t>SIM-v2.2-20260807-20260804</t>
        </is>
      </c>
      <c r="U1781" t="inlineStr">
        <is>
          <t>https://zenodo.org/records/17855209</t>
        </is>
      </c>
      <c r="V1781" t="inlineStr">
        <is>
          <t>LINE-S01-PRE-20251212</t>
        </is>
      </c>
      <c r="W1781" t="inlineStr">
        <is>
          <t>已关联</t>
        </is>
      </c>
      <c r="X1781" t="inlineStr">
        <is>
          <t>按班次口径判断</t>
        </is>
      </c>
      <c r="Z1781" t="inlineStr">
        <is>
          <t>否</t>
        </is>
      </c>
    </row>
    <row r="1782">
      <c r="A1782" t="inlineStr">
        <is>
          <t>SIM-STOP-01781</t>
        </is>
      </c>
      <c r="B1782" t="inlineStr">
        <is>
          <t>STOP-PRE-00594</t>
        </is>
      </c>
      <c r="C1782" t="inlineStr">
        <is>
          <t>LINE-S02-PRE-20251212</t>
        </is>
      </c>
      <c r="D1782" t="inlineStr">
        <is>
          <t>SHIFT-PRE-20251212</t>
        </is>
      </c>
      <c r="E1782" t="inlineStr">
        <is>
          <t>LINE-S02</t>
        </is>
      </c>
      <c r="F1782" t="inlineStr">
        <is>
          <t>改善前</t>
        </is>
      </c>
      <c r="G1782" s="57" t="n">
        <v>46003</v>
      </c>
      <c r="H1782" t="inlineStr">
        <is>
          <t>视觉设备系列</t>
        </is>
      </c>
      <c r="I1782" t="inlineStr">
        <is>
          <t>KK250</t>
        </is>
      </c>
      <c r="J1782" t="inlineStr">
        <is>
          <t>OPERATIONAL</t>
        </is>
      </c>
      <c r="K1782" t="inlineStr">
        <is>
          <t>Planned - Not included in OEE</t>
        </is>
      </c>
      <c r="L1782" t="inlineStr">
        <is>
          <t>-</t>
        </is>
      </c>
      <c r="M1782" t="inlineStr">
        <is>
          <t>未标注工位</t>
        </is>
      </c>
      <c r="N1782" t="inlineStr">
        <is>
          <t>NO PRODUCTION SCHEDULE</t>
        </is>
      </c>
      <c r="O1782" s="59" t="n">
        <v>46003.77777777778</v>
      </c>
      <c r="P1782" s="59" t="n">
        <v>46003.84548611111</v>
      </c>
      <c r="Q1782" s="60" t="n">
        <v>97.5</v>
      </c>
      <c r="R1782" s="60" t="n">
        <v>0.9747</v>
      </c>
      <c r="S1782" t="inlineStr">
        <is>
          <t>团队模拟数据（基于公开单线数据派生）</t>
        </is>
      </c>
      <c r="T1782" t="inlineStr">
        <is>
          <t>SIM-v2.2-20260807-20260804</t>
        </is>
      </c>
      <c r="U1782" t="inlineStr">
        <is>
          <t>https://zenodo.org/records/17855209</t>
        </is>
      </c>
      <c r="V1782" t="inlineStr">
        <is>
          <t>LINE-S02-PRE-20251212</t>
        </is>
      </c>
      <c r="W1782" t="inlineStr">
        <is>
          <t>已关联</t>
        </is>
      </c>
      <c r="X1782" t="inlineStr">
        <is>
          <t>按班次口径判断</t>
        </is>
      </c>
      <c r="Z1782" t="inlineStr">
        <is>
          <t>否</t>
        </is>
      </c>
    </row>
    <row r="1783">
      <c r="A1783" t="inlineStr">
        <is>
          <t>SIM-STOP-01782</t>
        </is>
      </c>
      <c r="B1783" t="inlineStr">
        <is>
          <t>STOP-PRE-00594</t>
        </is>
      </c>
      <c r="C1783" t="inlineStr">
        <is>
          <t>LINE-S03-PRE-20251212</t>
        </is>
      </c>
      <c r="D1783" t="inlineStr">
        <is>
          <t>SHIFT-PRE-20251212</t>
        </is>
      </c>
      <c r="E1783" t="inlineStr">
        <is>
          <t>LINE-S03</t>
        </is>
      </c>
      <c r="F1783" t="inlineStr">
        <is>
          <t>改善前</t>
        </is>
      </c>
      <c r="G1783" s="57" t="n">
        <v>46003</v>
      </c>
      <c r="H1783" t="inlineStr">
        <is>
          <t>音频模组系列</t>
        </is>
      </c>
      <c r="I1783" t="inlineStr">
        <is>
          <t>KK250</t>
        </is>
      </c>
      <c r="J1783" t="inlineStr">
        <is>
          <t>OPERATIONAL</t>
        </is>
      </c>
      <c r="K1783" t="inlineStr">
        <is>
          <t>Planned - Not included in OEE</t>
        </is>
      </c>
      <c r="L1783" t="inlineStr">
        <is>
          <t>-</t>
        </is>
      </c>
      <c r="M1783" t="inlineStr">
        <is>
          <t>未标注工位</t>
        </is>
      </c>
      <c r="N1783" t="inlineStr">
        <is>
          <t>NO PRODUCTION SCHEDULE</t>
        </is>
      </c>
      <c r="O1783" s="59" t="n">
        <v>46003.79166666666</v>
      </c>
      <c r="P1783" s="59" t="n">
        <v>46003.86229166666</v>
      </c>
      <c r="Q1783" s="60" t="n">
        <v>101.7</v>
      </c>
      <c r="R1783" s="60" t="n">
        <v>1.0167</v>
      </c>
      <c r="S1783" t="inlineStr">
        <is>
          <t>团队模拟数据（基于公开单线数据派生）</t>
        </is>
      </c>
      <c r="T1783" t="inlineStr">
        <is>
          <t>SIM-v2.2-20260807-20260804</t>
        </is>
      </c>
      <c r="U1783" t="inlineStr">
        <is>
          <t>https://zenodo.org/records/17855209</t>
        </is>
      </c>
      <c r="V1783" t="inlineStr">
        <is>
          <t>LINE-S03-PRE-20251212</t>
        </is>
      </c>
      <c r="W1783" t="inlineStr">
        <is>
          <t>已关联</t>
        </is>
      </c>
      <c r="X1783" t="inlineStr">
        <is>
          <t>按班次口径判断</t>
        </is>
      </c>
      <c r="Z1783" t="inlineStr">
        <is>
          <t>否</t>
        </is>
      </c>
    </row>
    <row r="1784">
      <c r="A1784" t="inlineStr">
        <is>
          <t>SIM-STOP-01783</t>
        </is>
      </c>
      <c r="B1784" t="inlineStr">
        <is>
          <t>STOP-PRE-00595</t>
        </is>
      </c>
      <c r="C1784" t="inlineStr">
        <is>
          <t>LINE-S01-PRE-20251215</t>
        </is>
      </c>
      <c r="D1784" t="inlineStr">
        <is>
          <t>SHIFT-PRE-20251215</t>
        </is>
      </c>
      <c r="E1784" t="inlineStr">
        <is>
          <t>LINE-S01</t>
        </is>
      </c>
      <c r="F1784" t="inlineStr">
        <is>
          <t>改善前</t>
        </is>
      </c>
      <c r="G1784" s="57" t="n">
        <v>46006</v>
      </c>
      <c r="H1784" t="inlineStr">
        <is>
          <t>智能终端系列</t>
        </is>
      </c>
      <c r="I1784" t="inlineStr">
        <is>
          <t>KK250</t>
        </is>
      </c>
      <c r="J1784" t="inlineStr">
        <is>
          <t>OPERATIONAL</t>
        </is>
      </c>
      <c r="K1784" t="inlineStr">
        <is>
          <t>Planned - Included in OEE</t>
        </is>
      </c>
      <c r="L1784" t="inlineStr">
        <is>
          <t>EXTRUDER PRESS</t>
        </is>
      </c>
      <c r="M1784" t="inlineStr">
        <is>
          <t>主加工工位</t>
        </is>
      </c>
      <c r="N1784" t="inlineStr">
        <is>
          <t>CLEANING</t>
        </is>
      </c>
      <c r="O1784" s="59" t="n">
        <v>46006.51041666666</v>
      </c>
      <c r="P1784" s="59" t="n">
        <v>46006.52048611111</v>
      </c>
      <c r="Q1784" s="60" t="n">
        <v>14.5</v>
      </c>
      <c r="R1784" s="60" t="n">
        <v>0.9977</v>
      </c>
      <c r="S1784" t="inlineStr">
        <is>
          <t>团队模拟数据（基于公开单线数据派生）</t>
        </is>
      </c>
      <c r="T1784" t="inlineStr">
        <is>
          <t>SIM-v2.2-20260807-20260804</t>
        </is>
      </c>
      <c r="U1784" t="inlineStr">
        <is>
          <t>https://zenodo.org/records/17855209</t>
        </is>
      </c>
      <c r="V1784" t="inlineStr">
        <is>
          <t>LINE-S01-PRE-20251215</t>
        </is>
      </c>
      <c r="W1784" t="inlineStr">
        <is>
          <t>已关联</t>
        </is>
      </c>
      <c r="X1784" t="inlineStr">
        <is>
          <t>按班次口径判断</t>
        </is>
      </c>
      <c r="Z1784" t="inlineStr">
        <is>
          <t>否</t>
        </is>
      </c>
    </row>
    <row r="1785">
      <c r="A1785" t="inlineStr">
        <is>
          <t>SIM-STOP-01784</t>
        </is>
      </c>
      <c r="B1785" t="inlineStr">
        <is>
          <t>STOP-PRE-00595</t>
        </is>
      </c>
      <c r="C1785" t="inlineStr">
        <is>
          <t>LINE-S02-PRE-20251215</t>
        </is>
      </c>
      <c r="D1785" t="inlineStr">
        <is>
          <t>SHIFT-PRE-20251215</t>
        </is>
      </c>
      <c r="E1785" t="inlineStr">
        <is>
          <t>LINE-S02</t>
        </is>
      </c>
      <c r="F1785" t="inlineStr">
        <is>
          <t>改善前</t>
        </is>
      </c>
      <c r="G1785" s="57" t="n">
        <v>46006</v>
      </c>
      <c r="H1785" t="inlineStr">
        <is>
          <t>视觉设备系列</t>
        </is>
      </c>
      <c r="I1785" t="inlineStr">
        <is>
          <t>KK250</t>
        </is>
      </c>
      <c r="J1785" t="inlineStr">
        <is>
          <t>OPERATIONAL</t>
        </is>
      </c>
      <c r="K1785" t="inlineStr">
        <is>
          <t>Planned - Included in OEE</t>
        </is>
      </c>
      <c r="L1785" t="inlineStr">
        <is>
          <t>EXTRUDER PRESS</t>
        </is>
      </c>
      <c r="M1785" t="inlineStr">
        <is>
          <t>主加工工位</t>
        </is>
      </c>
      <c r="N1785" t="inlineStr">
        <is>
          <t>CLEANING</t>
        </is>
      </c>
      <c r="O1785" s="59" t="n">
        <v>46006.52430555555</v>
      </c>
      <c r="P1785" s="59" t="n">
        <v>46006.53451388889</v>
      </c>
      <c r="Q1785" s="60" t="n">
        <v>14.7</v>
      </c>
      <c r="R1785" s="60" t="n">
        <v>1.0143</v>
      </c>
      <c r="S1785" t="inlineStr">
        <is>
          <t>团队模拟数据（基于公开单线数据派生）</t>
        </is>
      </c>
      <c r="T1785" t="inlineStr">
        <is>
          <t>SIM-v2.2-20260807-20260804</t>
        </is>
      </c>
      <c r="U1785" t="inlineStr">
        <is>
          <t>https://zenodo.org/records/17855209</t>
        </is>
      </c>
      <c r="V1785" t="inlineStr">
        <is>
          <t>LINE-S02-PRE-20251215</t>
        </is>
      </c>
      <c r="W1785" t="inlineStr">
        <is>
          <t>已关联</t>
        </is>
      </c>
      <c r="X1785" t="inlineStr">
        <is>
          <t>按班次口径判断</t>
        </is>
      </c>
      <c r="Z1785" t="inlineStr">
        <is>
          <t>否</t>
        </is>
      </c>
    </row>
    <row r="1786">
      <c r="A1786" t="inlineStr">
        <is>
          <t>SIM-STOP-01785</t>
        </is>
      </c>
      <c r="B1786" t="inlineStr">
        <is>
          <t>STOP-PRE-00595</t>
        </is>
      </c>
      <c r="C1786" t="inlineStr">
        <is>
          <t>LINE-S03-PRE-20251215</t>
        </is>
      </c>
      <c r="D1786" t="inlineStr">
        <is>
          <t>SHIFT-PRE-20251215</t>
        </is>
      </c>
      <c r="E1786" t="inlineStr">
        <is>
          <t>LINE-S03</t>
        </is>
      </c>
      <c r="F1786" t="inlineStr">
        <is>
          <t>改善前</t>
        </is>
      </c>
      <c r="G1786" s="57" t="n">
        <v>46006</v>
      </c>
      <c r="H1786" t="inlineStr">
        <is>
          <t>音频模组系列</t>
        </is>
      </c>
      <c r="I1786" t="inlineStr">
        <is>
          <t>KK250</t>
        </is>
      </c>
      <c r="J1786" t="inlineStr">
        <is>
          <t>OPERATIONAL</t>
        </is>
      </c>
      <c r="K1786" t="inlineStr">
        <is>
          <t>Planned - Included in OEE</t>
        </is>
      </c>
      <c r="L1786" t="inlineStr">
        <is>
          <t>EXTRUDER PRESS</t>
        </is>
      </c>
      <c r="M1786" t="inlineStr">
        <is>
          <t>主加工工位</t>
        </is>
      </c>
      <c r="N1786" t="inlineStr">
        <is>
          <t>CLEANING</t>
        </is>
      </c>
      <c r="O1786" s="59" t="n">
        <v>46006.53819444445</v>
      </c>
      <c r="P1786" s="59" t="n">
        <v>46006.54777777778</v>
      </c>
      <c r="Q1786" s="60" t="n">
        <v>13.8</v>
      </c>
      <c r="R1786" s="60" t="n">
        <v>0.95</v>
      </c>
      <c r="S1786" t="inlineStr">
        <is>
          <t>团队模拟数据（基于公开单线数据派生）</t>
        </is>
      </c>
      <c r="T1786" t="inlineStr">
        <is>
          <t>SIM-v2.2-20260807-20260804</t>
        </is>
      </c>
      <c r="U1786" t="inlineStr">
        <is>
          <t>https://zenodo.org/records/17855209</t>
        </is>
      </c>
      <c r="V1786" t="inlineStr">
        <is>
          <t>LINE-S03-PRE-20251215</t>
        </is>
      </c>
      <c r="W1786" t="inlineStr">
        <is>
          <t>已关联</t>
        </is>
      </c>
      <c r="X1786" t="inlineStr">
        <is>
          <t>按班次口径判断</t>
        </is>
      </c>
      <c r="Z1786" t="inlineStr">
        <is>
          <t>否</t>
        </is>
      </c>
    </row>
    <row r="1787">
      <c r="A1787" t="inlineStr">
        <is>
          <t>SIM-STOP-01786</t>
        </is>
      </c>
      <c r="B1787" t="inlineStr">
        <is>
          <t>STOP-PRE-00596</t>
        </is>
      </c>
      <c r="C1787" t="inlineStr">
        <is>
          <t>LINE-S01-PRE-20251215</t>
        </is>
      </c>
      <c r="D1787" t="inlineStr">
        <is>
          <t>SHIFT-PRE-20251215</t>
        </is>
      </c>
      <c r="E1787" t="inlineStr">
        <is>
          <t>LINE-S01</t>
        </is>
      </c>
      <c r="F1787" t="inlineStr">
        <is>
          <t>改善前</t>
        </is>
      </c>
      <c r="G1787" s="57" t="n">
        <v>46006</v>
      </c>
      <c r="H1787" t="inlineStr">
        <is>
          <t>智能终端系列</t>
        </is>
      </c>
      <c r="I1787" t="inlineStr">
        <is>
          <t>KK250</t>
        </is>
      </c>
      <c r="J1787" t="inlineStr">
        <is>
          <t>FAILURE</t>
        </is>
      </c>
      <c r="K1787" t="inlineStr">
        <is>
          <t>Unplanned</t>
        </is>
      </c>
      <c r="L1787" t="inlineStr">
        <is>
          <t>EXTRUDER PRESS</t>
        </is>
      </c>
      <c r="M1787" t="inlineStr">
        <is>
          <t>主加工工位</t>
        </is>
      </c>
      <c r="N1787" t="inlineStr">
        <is>
          <t>AUTOMATION FAILURE</t>
        </is>
      </c>
      <c r="O1787" s="59" t="n">
        <v>46006.52013888889</v>
      </c>
      <c r="P1787" s="59" t="n">
        <v>46006.52451388889</v>
      </c>
      <c r="Q1787" s="60" t="n">
        <v>6.3</v>
      </c>
      <c r="R1787" s="60" t="n">
        <v>0.8575</v>
      </c>
      <c r="S1787" t="inlineStr">
        <is>
          <t>团队模拟数据（基于公开单线数据派生）</t>
        </is>
      </c>
      <c r="T1787" t="inlineStr">
        <is>
          <t>SIM-v2.2-20260807-20260804</t>
        </is>
      </c>
      <c r="U1787" t="inlineStr">
        <is>
          <t>https://zenodo.org/records/17855209</t>
        </is>
      </c>
      <c r="V1787" t="inlineStr">
        <is>
          <t>LINE-S01-PRE-20251215</t>
        </is>
      </c>
      <c r="W1787" t="inlineStr">
        <is>
          <t>已关联</t>
        </is>
      </c>
      <c r="X1787" t="inlineStr">
        <is>
          <t>按班次口径判断</t>
        </is>
      </c>
      <c r="Z1787" t="inlineStr">
        <is>
          <t>否</t>
        </is>
      </c>
    </row>
    <row r="1788">
      <c r="A1788" t="inlineStr">
        <is>
          <t>SIM-STOP-01787</t>
        </is>
      </c>
      <c r="B1788" t="inlineStr">
        <is>
          <t>STOP-PRE-00596</t>
        </is>
      </c>
      <c r="C1788" t="inlineStr">
        <is>
          <t>LINE-S02-PRE-20251215</t>
        </is>
      </c>
      <c r="D1788" t="inlineStr">
        <is>
          <t>SHIFT-PRE-20251215</t>
        </is>
      </c>
      <c r="E1788" t="inlineStr">
        <is>
          <t>LINE-S02</t>
        </is>
      </c>
      <c r="F1788" t="inlineStr">
        <is>
          <t>改善前</t>
        </is>
      </c>
      <c r="G1788" s="57" t="n">
        <v>46006</v>
      </c>
      <c r="H1788" t="inlineStr">
        <is>
          <t>视觉设备系列</t>
        </is>
      </c>
      <c r="I1788" t="inlineStr">
        <is>
          <t>KK250</t>
        </is>
      </c>
      <c r="J1788" t="inlineStr">
        <is>
          <t>FAILURE</t>
        </is>
      </c>
      <c r="K1788" t="inlineStr">
        <is>
          <t>Unplanned</t>
        </is>
      </c>
      <c r="L1788" t="inlineStr">
        <is>
          <t>EXTRUDER PRESS</t>
        </is>
      </c>
      <c r="M1788" t="inlineStr">
        <is>
          <t>主加工工位</t>
        </is>
      </c>
      <c r="N1788" t="inlineStr">
        <is>
          <t>AUTOMATION FAILURE</t>
        </is>
      </c>
      <c r="O1788" s="59" t="n">
        <v>46006.53402777778</v>
      </c>
      <c r="P1788" s="59" t="n">
        <v>46006.54298611111</v>
      </c>
      <c r="Q1788" s="60" t="n">
        <v>12.9</v>
      </c>
      <c r="R1788" s="60" t="n">
        <v>1.7438</v>
      </c>
      <c r="S1788" t="inlineStr">
        <is>
          <t>团队模拟数据（基于公开单线数据派生）</t>
        </is>
      </c>
      <c r="T1788" t="inlineStr">
        <is>
          <t>SIM-v2.2-20260807-20260804</t>
        </is>
      </c>
      <c r="U1788" t="inlineStr">
        <is>
          <t>https://zenodo.org/records/17855209</t>
        </is>
      </c>
      <c r="V1788" t="inlineStr">
        <is>
          <t>LINE-S02-PRE-20251215</t>
        </is>
      </c>
      <c r="W1788" t="inlineStr">
        <is>
          <t>已关联</t>
        </is>
      </c>
      <c r="X1788" t="inlineStr">
        <is>
          <t>按班次口径判断</t>
        </is>
      </c>
      <c r="Z1788" t="inlineStr">
        <is>
          <t>否</t>
        </is>
      </c>
    </row>
    <row r="1789">
      <c r="A1789" t="inlineStr">
        <is>
          <t>SIM-STOP-01788</t>
        </is>
      </c>
      <c r="B1789" t="inlineStr">
        <is>
          <t>STOP-PRE-00596</t>
        </is>
      </c>
      <c r="C1789" t="inlineStr">
        <is>
          <t>LINE-S03-PRE-20251215</t>
        </is>
      </c>
      <c r="D1789" t="inlineStr">
        <is>
          <t>SHIFT-PRE-20251215</t>
        </is>
      </c>
      <c r="E1789" t="inlineStr">
        <is>
          <t>LINE-S03</t>
        </is>
      </c>
      <c r="F1789" t="inlineStr">
        <is>
          <t>改善前</t>
        </is>
      </c>
      <c r="G1789" s="57" t="n">
        <v>46006</v>
      </c>
      <c r="H1789" t="inlineStr">
        <is>
          <t>音频模组系列</t>
        </is>
      </c>
      <c r="I1789" t="inlineStr">
        <is>
          <t>KK250</t>
        </is>
      </c>
      <c r="J1789" t="inlineStr">
        <is>
          <t>FAILURE</t>
        </is>
      </c>
      <c r="K1789" t="inlineStr">
        <is>
          <t>Unplanned</t>
        </is>
      </c>
      <c r="L1789" t="inlineStr">
        <is>
          <t>EXTRUDER PRESS</t>
        </is>
      </c>
      <c r="M1789" t="inlineStr">
        <is>
          <t>主加工工位</t>
        </is>
      </c>
      <c r="N1789" t="inlineStr">
        <is>
          <t>AUTOMATION FAILURE</t>
        </is>
      </c>
      <c r="O1789" s="59" t="n">
        <v>46006.54791666667</v>
      </c>
      <c r="P1789" s="59" t="n">
        <v>46006.55291666667</v>
      </c>
      <c r="Q1789" s="60" t="n">
        <v>7.2</v>
      </c>
      <c r="R1789" s="60" t="n">
        <v>0.9691</v>
      </c>
      <c r="S1789" t="inlineStr">
        <is>
          <t>团队模拟数据（基于公开单线数据派生）</t>
        </is>
      </c>
      <c r="T1789" t="inlineStr">
        <is>
          <t>SIM-v2.2-20260807-20260804</t>
        </is>
      </c>
      <c r="U1789" t="inlineStr">
        <is>
          <t>https://zenodo.org/records/17855209</t>
        </is>
      </c>
      <c r="V1789" t="inlineStr">
        <is>
          <t>LINE-S03-PRE-20251215</t>
        </is>
      </c>
      <c r="W1789" t="inlineStr">
        <is>
          <t>已关联</t>
        </is>
      </c>
      <c r="X1789" t="inlineStr">
        <is>
          <t>按班次口径判断</t>
        </is>
      </c>
      <c r="Z1789" t="inlineStr">
        <is>
          <t>否</t>
        </is>
      </c>
    </row>
    <row r="1790">
      <c r="A1790" t="inlineStr">
        <is>
          <t>SIM-STOP-01789</t>
        </is>
      </c>
      <c r="B1790" t="inlineStr">
        <is>
          <t>STOP-PRE-00597</t>
        </is>
      </c>
      <c r="C1790" t="inlineStr">
        <is>
          <t>LINE-S01-PRE-20251215</t>
        </is>
      </c>
      <c r="D1790" t="inlineStr">
        <is>
          <t>SHIFT-PRE-20251215</t>
        </is>
      </c>
      <c r="E1790" t="inlineStr">
        <is>
          <t>LINE-S01</t>
        </is>
      </c>
      <c r="F1790" t="inlineStr">
        <is>
          <t>改善前</t>
        </is>
      </c>
      <c r="G1790" s="57" t="n">
        <v>46006</v>
      </c>
      <c r="H1790" t="inlineStr">
        <is>
          <t>智能终端系列</t>
        </is>
      </c>
      <c r="I1790" t="inlineStr">
        <is>
          <t>KK250</t>
        </is>
      </c>
      <c r="J1790" t="inlineStr">
        <is>
          <t>MATERIALS</t>
        </is>
      </c>
      <c r="K1790" t="inlineStr">
        <is>
          <t>Unplanned</t>
        </is>
      </c>
      <c r="L1790" t="inlineStr">
        <is>
          <t>HACKING STATION</t>
        </is>
      </c>
      <c r="M1790" t="inlineStr">
        <is>
          <t>上下料工位</t>
        </is>
      </c>
      <c r="N1790" t="inlineStr">
        <is>
          <t>MANUAL BRICK HANDLING</t>
        </is>
      </c>
      <c r="O1790" s="59" t="n">
        <v>46006.55833333333</v>
      </c>
      <c r="P1790" s="59" t="n">
        <v>46006.56284722222</v>
      </c>
      <c r="Q1790" s="60" t="n">
        <v>6.5</v>
      </c>
      <c r="R1790" s="60" t="n">
        <v>0.8918</v>
      </c>
      <c r="S1790" t="inlineStr">
        <is>
          <t>团队模拟数据（基于公开单线数据派生）</t>
        </is>
      </c>
      <c r="T1790" t="inlineStr">
        <is>
          <t>SIM-v2.2-20260807-20260804</t>
        </is>
      </c>
      <c r="U1790" t="inlineStr">
        <is>
          <t>https://zenodo.org/records/17855209</t>
        </is>
      </c>
      <c r="V1790" t="inlineStr">
        <is>
          <t>LINE-S01-PRE-20251215</t>
        </is>
      </c>
      <c r="W1790" t="inlineStr">
        <is>
          <t>已关联</t>
        </is>
      </c>
      <c r="X1790" t="inlineStr">
        <is>
          <t>按班次口径判断</t>
        </is>
      </c>
      <c r="Z1790" t="inlineStr">
        <is>
          <t>否</t>
        </is>
      </c>
    </row>
    <row r="1791">
      <c r="A1791" t="inlineStr">
        <is>
          <t>SIM-STOP-01790</t>
        </is>
      </c>
      <c r="B1791" t="inlineStr">
        <is>
          <t>STOP-PRE-00597</t>
        </is>
      </c>
      <c r="C1791" t="inlineStr">
        <is>
          <t>LINE-S02-PRE-20251215</t>
        </is>
      </c>
      <c r="D1791" t="inlineStr">
        <is>
          <t>SHIFT-PRE-20251215</t>
        </is>
      </c>
      <c r="E1791" t="inlineStr">
        <is>
          <t>LINE-S02</t>
        </is>
      </c>
      <c r="F1791" t="inlineStr">
        <is>
          <t>改善前</t>
        </is>
      </c>
      <c r="G1791" s="57" t="n">
        <v>46006</v>
      </c>
      <c r="H1791" t="inlineStr">
        <is>
          <t>视觉设备系列</t>
        </is>
      </c>
      <c r="I1791" t="inlineStr">
        <is>
          <t>KK250</t>
        </is>
      </c>
      <c r="J1791" t="inlineStr">
        <is>
          <t>MATERIALS</t>
        </is>
      </c>
      <c r="K1791" t="inlineStr">
        <is>
          <t>Unplanned</t>
        </is>
      </c>
      <c r="L1791" t="inlineStr">
        <is>
          <t>HACKING STATION</t>
        </is>
      </c>
      <c r="M1791" t="inlineStr">
        <is>
          <t>上下料工位</t>
        </is>
      </c>
      <c r="N1791" t="inlineStr">
        <is>
          <t>MANUAL BRICK HANDLING</t>
        </is>
      </c>
      <c r="O1791" s="59" t="n">
        <v>46006.57222222222</v>
      </c>
      <c r="P1791" s="59" t="n">
        <v>46006.57881944445</v>
      </c>
      <c r="Q1791" s="60" t="n">
        <v>9.5</v>
      </c>
      <c r="R1791" s="60" t="n">
        <v>1.305</v>
      </c>
      <c r="S1791" t="inlineStr">
        <is>
          <t>团队模拟数据（基于公开单线数据派生）</t>
        </is>
      </c>
      <c r="T1791" t="inlineStr">
        <is>
          <t>SIM-v2.2-20260807-20260804</t>
        </is>
      </c>
      <c r="U1791" t="inlineStr">
        <is>
          <t>https://zenodo.org/records/17855209</t>
        </is>
      </c>
      <c r="V1791" t="inlineStr">
        <is>
          <t>LINE-S02-PRE-20251215</t>
        </is>
      </c>
      <c r="W1791" t="inlineStr">
        <is>
          <t>已关联</t>
        </is>
      </c>
      <c r="X1791" t="inlineStr">
        <is>
          <t>按班次口径判断</t>
        </is>
      </c>
      <c r="Z1791" t="inlineStr">
        <is>
          <t>否</t>
        </is>
      </c>
    </row>
    <row r="1792">
      <c r="A1792" t="inlineStr">
        <is>
          <t>SIM-STOP-01791</t>
        </is>
      </c>
      <c r="B1792" t="inlineStr">
        <is>
          <t>STOP-PRE-00597</t>
        </is>
      </c>
      <c r="C1792" t="inlineStr">
        <is>
          <t>LINE-S03-PRE-20251215</t>
        </is>
      </c>
      <c r="D1792" t="inlineStr">
        <is>
          <t>SHIFT-PRE-20251215</t>
        </is>
      </c>
      <c r="E1792" t="inlineStr">
        <is>
          <t>LINE-S03</t>
        </is>
      </c>
      <c r="F1792" t="inlineStr">
        <is>
          <t>改善前</t>
        </is>
      </c>
      <c r="G1792" s="57" t="n">
        <v>46006</v>
      </c>
      <c r="H1792" t="inlineStr">
        <is>
          <t>音频模组系列</t>
        </is>
      </c>
      <c r="I1792" t="inlineStr">
        <is>
          <t>KK250</t>
        </is>
      </c>
      <c r="J1792" t="inlineStr">
        <is>
          <t>MATERIALS</t>
        </is>
      </c>
      <c r="K1792" t="inlineStr">
        <is>
          <t>Unplanned</t>
        </is>
      </c>
      <c r="L1792" t="inlineStr">
        <is>
          <t>HACKING STATION</t>
        </is>
      </c>
      <c r="M1792" t="inlineStr">
        <is>
          <t>上下料工位</t>
        </is>
      </c>
      <c r="N1792" t="inlineStr">
        <is>
          <t>MANUAL BRICK HANDLING</t>
        </is>
      </c>
      <c r="O1792" s="59" t="n">
        <v>46006.58611111111</v>
      </c>
      <c r="P1792" s="59" t="n">
        <v>46006.59194444444</v>
      </c>
      <c r="Q1792" s="60" t="n">
        <v>8.4</v>
      </c>
      <c r="R1792" s="60" t="n">
        <v>1.1482</v>
      </c>
      <c r="S1792" t="inlineStr">
        <is>
          <t>团队模拟数据（基于公开单线数据派生）</t>
        </is>
      </c>
      <c r="T1792" t="inlineStr">
        <is>
          <t>SIM-v2.2-20260807-20260804</t>
        </is>
      </c>
      <c r="U1792" t="inlineStr">
        <is>
          <t>https://zenodo.org/records/17855209</t>
        </is>
      </c>
      <c r="V1792" t="inlineStr">
        <is>
          <t>LINE-S03-PRE-20251215</t>
        </is>
      </c>
      <c r="W1792" t="inlineStr">
        <is>
          <t>已关联</t>
        </is>
      </c>
      <c r="X1792" t="inlineStr">
        <is>
          <t>按班次口径判断</t>
        </is>
      </c>
      <c r="Z1792" t="inlineStr">
        <is>
          <t>否</t>
        </is>
      </c>
    </row>
    <row r="1793">
      <c r="A1793" t="inlineStr">
        <is>
          <t>SIM-STOP-01792</t>
        </is>
      </c>
      <c r="B1793" t="inlineStr">
        <is>
          <t>STOP-PRE-00598</t>
        </is>
      </c>
      <c r="C1793" t="inlineStr">
        <is>
          <t>LINE-S01-PRE-20251215</t>
        </is>
      </c>
      <c r="D1793" t="inlineStr">
        <is>
          <t>SHIFT-PRE-20251215</t>
        </is>
      </c>
      <c r="E1793" t="inlineStr">
        <is>
          <t>LINE-S01</t>
        </is>
      </c>
      <c r="F1793" t="inlineStr">
        <is>
          <t>改善前</t>
        </is>
      </c>
      <c r="G1793" s="57" t="n">
        <v>46006</v>
      </c>
      <c r="H1793" t="inlineStr">
        <is>
          <t>智能终端系列</t>
        </is>
      </c>
      <c r="I1793" t="inlineStr">
        <is>
          <t>KK250</t>
        </is>
      </c>
      <c r="J1793" t="inlineStr">
        <is>
          <t>FAILURE</t>
        </is>
      </c>
      <c r="K1793" t="inlineStr">
        <is>
          <t>Unplanned</t>
        </is>
      </c>
      <c r="L1793" t="inlineStr">
        <is>
          <t>DRYER</t>
        </is>
      </c>
      <c r="M1793" t="inlineStr">
        <is>
          <t>烘干/固化工位</t>
        </is>
      </c>
      <c r="N1793" t="inlineStr">
        <is>
          <t>AUTOMATION FAILURE</t>
        </is>
      </c>
      <c r="O1793" s="59" t="n">
        <v>46006.56875</v>
      </c>
      <c r="P1793" s="59" t="n">
        <v>46006.57402777778</v>
      </c>
      <c r="Q1793" s="60" t="n">
        <v>7.6</v>
      </c>
      <c r="R1793" s="60" t="n">
        <v>0.9261</v>
      </c>
      <c r="S1793" t="inlineStr">
        <is>
          <t>团队模拟数据（基于公开单线数据派生）</t>
        </is>
      </c>
      <c r="T1793" t="inlineStr">
        <is>
          <t>SIM-v2.2-20260807-20260804</t>
        </is>
      </c>
      <c r="U1793" t="inlineStr">
        <is>
          <t>https://zenodo.org/records/17855209</t>
        </is>
      </c>
      <c r="V1793" t="inlineStr">
        <is>
          <t>LINE-S01-PRE-20251215</t>
        </is>
      </c>
      <c r="W1793" t="inlineStr">
        <is>
          <t>已关联</t>
        </is>
      </c>
      <c r="X1793" t="inlineStr">
        <is>
          <t>按班次口径判断</t>
        </is>
      </c>
      <c r="Z1793" t="inlineStr">
        <is>
          <t>否</t>
        </is>
      </c>
    </row>
    <row r="1794">
      <c r="A1794" t="inlineStr">
        <is>
          <t>SIM-STOP-01793</t>
        </is>
      </c>
      <c r="B1794" t="inlineStr">
        <is>
          <t>STOP-PRE-00598</t>
        </is>
      </c>
      <c r="C1794" t="inlineStr">
        <is>
          <t>LINE-S02-PRE-20251215</t>
        </is>
      </c>
      <c r="D1794" t="inlineStr">
        <is>
          <t>SHIFT-PRE-20251215</t>
        </is>
      </c>
      <c r="E1794" t="inlineStr">
        <is>
          <t>LINE-S02</t>
        </is>
      </c>
      <c r="F1794" t="inlineStr">
        <is>
          <t>改善前</t>
        </is>
      </c>
      <c r="G1794" s="57" t="n">
        <v>46006</v>
      </c>
      <c r="H1794" t="inlineStr">
        <is>
          <t>视觉设备系列</t>
        </is>
      </c>
      <c r="I1794" t="inlineStr">
        <is>
          <t>KK250</t>
        </is>
      </c>
      <c r="J1794" t="inlineStr">
        <is>
          <t>FAILURE</t>
        </is>
      </c>
      <c r="K1794" t="inlineStr">
        <is>
          <t>Unplanned</t>
        </is>
      </c>
      <c r="L1794" t="inlineStr">
        <is>
          <t>DRYER</t>
        </is>
      </c>
      <c r="M1794" t="inlineStr">
        <is>
          <t>烘干/固化工位</t>
        </is>
      </c>
      <c r="N1794" t="inlineStr">
        <is>
          <t>AUTOMATION FAILURE</t>
        </is>
      </c>
      <c r="O1794" s="59" t="n">
        <v>46006.58263888889</v>
      </c>
      <c r="P1794" s="59" t="n">
        <v>46006.59034722222</v>
      </c>
      <c r="Q1794" s="60" t="n">
        <v>11.1</v>
      </c>
      <c r="R1794" s="60" t="n">
        <v>1.3575</v>
      </c>
      <c r="S1794" t="inlineStr">
        <is>
          <t>团队模拟数据（基于公开单线数据派生）</t>
        </is>
      </c>
      <c r="T1794" t="inlineStr">
        <is>
          <t>SIM-v2.2-20260807-20260804</t>
        </is>
      </c>
      <c r="U1794" t="inlineStr">
        <is>
          <t>https://zenodo.org/records/17855209</t>
        </is>
      </c>
      <c r="V1794" t="inlineStr">
        <is>
          <t>LINE-S02-PRE-20251215</t>
        </is>
      </c>
      <c r="W1794" t="inlineStr">
        <is>
          <t>已关联</t>
        </is>
      </c>
      <c r="X1794" t="inlineStr">
        <is>
          <t>按班次口径判断</t>
        </is>
      </c>
      <c r="Z1794" t="inlineStr">
        <is>
          <t>否</t>
        </is>
      </c>
    </row>
    <row r="1795">
      <c r="A1795" t="inlineStr">
        <is>
          <t>SIM-STOP-01794</t>
        </is>
      </c>
      <c r="B1795" t="inlineStr">
        <is>
          <t>STOP-PRE-00598</t>
        </is>
      </c>
      <c r="C1795" t="inlineStr">
        <is>
          <t>LINE-S03-PRE-20251215</t>
        </is>
      </c>
      <c r="D1795" t="inlineStr">
        <is>
          <t>SHIFT-PRE-20251215</t>
        </is>
      </c>
      <c r="E1795" t="inlineStr">
        <is>
          <t>LINE-S03</t>
        </is>
      </c>
      <c r="F1795" t="inlineStr">
        <is>
          <t>改善前</t>
        </is>
      </c>
      <c r="G1795" s="57" t="n">
        <v>46006</v>
      </c>
      <c r="H1795" t="inlineStr">
        <is>
          <t>音频模组系列</t>
        </is>
      </c>
      <c r="I1795" t="inlineStr">
        <is>
          <t>KK250</t>
        </is>
      </c>
      <c r="J1795" t="inlineStr">
        <is>
          <t>FAILURE</t>
        </is>
      </c>
      <c r="K1795" t="inlineStr">
        <is>
          <t>Unplanned</t>
        </is>
      </c>
      <c r="L1795" t="inlineStr">
        <is>
          <t>DRYER</t>
        </is>
      </c>
      <c r="M1795" t="inlineStr">
        <is>
          <t>烘干/固化工位</t>
        </is>
      </c>
      <c r="N1795" t="inlineStr">
        <is>
          <t>AUTOMATION FAILURE</t>
        </is>
      </c>
      <c r="O1795" s="59" t="n">
        <v>46006.59652777778</v>
      </c>
      <c r="P1795" s="59" t="n">
        <v>46006.601875</v>
      </c>
      <c r="Q1795" s="60" t="n">
        <v>7.7</v>
      </c>
      <c r="R1795" s="60" t="n">
        <v>0.9419</v>
      </c>
      <c r="S1795" t="inlineStr">
        <is>
          <t>团队模拟数据（基于公开单线数据派生）</t>
        </is>
      </c>
      <c r="T1795" t="inlineStr">
        <is>
          <t>SIM-v2.2-20260807-20260804</t>
        </is>
      </c>
      <c r="U1795" t="inlineStr">
        <is>
          <t>https://zenodo.org/records/17855209</t>
        </is>
      </c>
      <c r="V1795" t="inlineStr">
        <is>
          <t>LINE-S03-PRE-20251215</t>
        </is>
      </c>
      <c r="W1795" t="inlineStr">
        <is>
          <t>已关联</t>
        </is>
      </c>
      <c r="X1795" t="inlineStr">
        <is>
          <t>按班次口径判断</t>
        </is>
      </c>
      <c r="Z1795" t="inlineStr">
        <is>
          <t>否</t>
        </is>
      </c>
    </row>
    <row r="1796">
      <c r="A1796" t="inlineStr">
        <is>
          <t>SIM-STOP-01795</t>
        </is>
      </c>
      <c r="B1796" t="inlineStr">
        <is>
          <t>STOP-PRE-00599</t>
        </is>
      </c>
      <c r="C1796" t="inlineStr">
        <is>
          <t>LINE-S01-PRE-20251215</t>
        </is>
      </c>
      <c r="D1796" t="inlineStr">
        <is>
          <t>SHIFT-PRE-20251215</t>
        </is>
      </c>
      <c r="E1796" t="inlineStr">
        <is>
          <t>LINE-S01</t>
        </is>
      </c>
      <c r="F1796" t="inlineStr">
        <is>
          <t>改善前</t>
        </is>
      </c>
      <c r="G1796" s="57" t="n">
        <v>46006</v>
      </c>
      <c r="H1796" t="inlineStr">
        <is>
          <t>智能终端系列</t>
        </is>
      </c>
      <c r="I1796" t="inlineStr">
        <is>
          <t>KK200-1</t>
        </is>
      </c>
      <c r="J1796" t="inlineStr">
        <is>
          <t>SETUPS-CHANGEOVERS</t>
        </is>
      </c>
      <c r="K1796" t="inlineStr">
        <is>
          <t>Planned - Included in OEE</t>
        </is>
      </c>
      <c r="L1796" t="inlineStr">
        <is>
          <t>EXTRUDER PRESS</t>
        </is>
      </c>
      <c r="M1796" t="inlineStr">
        <is>
          <t>主加工工位</t>
        </is>
      </c>
      <c r="N1796" t="inlineStr">
        <is>
          <t>MATERIAL CHANGEOVER</t>
        </is>
      </c>
      <c r="O1796" s="59" t="n">
        <v>46006.65208333333</v>
      </c>
      <c r="P1796" s="59" t="n">
        <v>46006.66034722222</v>
      </c>
      <c r="Q1796" s="60" t="n">
        <v>11.9</v>
      </c>
      <c r="R1796" s="60" t="n">
        <v>0.9444</v>
      </c>
      <c r="S1796" t="inlineStr">
        <is>
          <t>团队模拟数据（基于公开单线数据派生）</t>
        </is>
      </c>
      <c r="T1796" t="inlineStr">
        <is>
          <t>SIM-v2.2-20260807-20260804</t>
        </is>
      </c>
      <c r="U1796" t="inlineStr">
        <is>
          <t>https://zenodo.org/records/17855209</t>
        </is>
      </c>
      <c r="V1796" t="inlineStr">
        <is>
          <t>LINE-S01-PRE-20251215</t>
        </is>
      </c>
      <c r="W1796" t="inlineStr">
        <is>
          <t>已关联</t>
        </is>
      </c>
      <c r="X1796" t="inlineStr">
        <is>
          <t>按班次口径判断</t>
        </is>
      </c>
      <c r="Z1796" t="inlineStr">
        <is>
          <t>是</t>
        </is>
      </c>
      <c r="AA1796">
        <f>IFERROR(VLOOKUP(N1796,'18_换产标准_模拟'!$B$2:$F$4,3,FALSE),"")</f>
        <v/>
      </c>
      <c r="AB1796">
        <f>IFERROR(MAX(Q1796-AA1796,0),"")</f>
        <v/>
      </c>
      <c r="AC1796">
        <f>IFERROR(IF(AB1796=0,"达标",IF(AB1796&lt;=VLOOKUP(N1796,'18_换产标准_模拟'!$B$2:$F$4,4,FALSE)-VLOOKUP(N1796,'18_换产标准_模拟'!$B$2:$F$4,3,FALSE),"轻微超时",IF(AB1796&lt;=VLOOKUP(N1796,'18_换产标准_模拟'!$B$2:$F$4,5,FALSE)-VLOOKUP(N1796,'18_换产标准_模拟'!$B$2:$F$4,3,FALSE),"超时","严重超时"))),"")</f>
        <v/>
      </c>
      <c r="AD1796">
        <f>IFERROR(INDEX('18_换产标准_模拟'!$A$2:$A$4,MATCH(N1796,'18_换产标准_模拟'!$B$2:$B$4,0)),"")</f>
        <v/>
      </c>
      <c r="AE1796" t="inlineStr">
        <is>
          <t>团队模拟数据</t>
        </is>
      </c>
    </row>
    <row r="1797">
      <c r="A1797" t="inlineStr">
        <is>
          <t>SIM-STOP-01796</t>
        </is>
      </c>
      <c r="B1797" t="inlineStr">
        <is>
          <t>STOP-PRE-00599</t>
        </is>
      </c>
      <c r="C1797" t="inlineStr">
        <is>
          <t>LINE-S02-PRE-20251215</t>
        </is>
      </c>
      <c r="D1797" t="inlineStr">
        <is>
          <t>SHIFT-PRE-20251215</t>
        </is>
      </c>
      <c r="E1797" t="inlineStr">
        <is>
          <t>LINE-S02</t>
        </is>
      </c>
      <c r="F1797" t="inlineStr">
        <is>
          <t>改善前</t>
        </is>
      </c>
      <c r="G1797" s="57" t="n">
        <v>46006</v>
      </c>
      <c r="H1797" t="inlineStr">
        <is>
          <t>视觉设备系列</t>
        </is>
      </c>
      <c r="I1797" t="inlineStr">
        <is>
          <t>KK200-1</t>
        </is>
      </c>
      <c r="J1797" t="inlineStr">
        <is>
          <t>SETUPS-CHANGEOVERS</t>
        </is>
      </c>
      <c r="K1797" t="inlineStr">
        <is>
          <t>Planned - Included in OEE</t>
        </is>
      </c>
      <c r="L1797" t="inlineStr">
        <is>
          <t>EXTRUDER PRESS</t>
        </is>
      </c>
      <c r="M1797" t="inlineStr">
        <is>
          <t>主加工工位</t>
        </is>
      </c>
      <c r="N1797" t="inlineStr">
        <is>
          <t>MATERIAL CHANGEOVER</t>
        </is>
      </c>
      <c r="O1797" s="59" t="n">
        <v>46006.66597222222</v>
      </c>
      <c r="P1797" s="59" t="n">
        <v>46006.67527777778</v>
      </c>
      <c r="Q1797" s="60" t="n">
        <v>13.4</v>
      </c>
      <c r="R1797" s="60" t="n">
        <v>1.0653</v>
      </c>
      <c r="S1797" t="inlineStr">
        <is>
          <t>团队模拟数据（基于公开单线数据派生）</t>
        </is>
      </c>
      <c r="T1797" t="inlineStr">
        <is>
          <t>SIM-v2.2-20260807-20260804</t>
        </is>
      </c>
      <c r="U1797" t="inlineStr">
        <is>
          <t>https://zenodo.org/records/17855209</t>
        </is>
      </c>
      <c r="V1797" t="inlineStr">
        <is>
          <t>LINE-S02-PRE-20251215</t>
        </is>
      </c>
      <c r="W1797" t="inlineStr">
        <is>
          <t>已关联</t>
        </is>
      </c>
      <c r="X1797" t="inlineStr">
        <is>
          <t>按班次口径判断</t>
        </is>
      </c>
      <c r="Z1797" t="inlineStr">
        <is>
          <t>是</t>
        </is>
      </c>
      <c r="AA1797">
        <f>IFERROR(VLOOKUP(N1797,'18_换产标准_模拟'!$B$2:$F$4,3,FALSE),"")</f>
        <v/>
      </c>
      <c r="AB1797">
        <f>IFERROR(MAX(Q1797-AA1797,0),"")</f>
        <v/>
      </c>
      <c r="AC1797">
        <f>IFERROR(IF(AB1797=0,"达标",IF(AB1797&lt;=VLOOKUP(N1797,'18_换产标准_模拟'!$B$2:$F$4,4,FALSE)-VLOOKUP(N1797,'18_换产标准_模拟'!$B$2:$F$4,3,FALSE),"轻微超时",IF(AB1797&lt;=VLOOKUP(N1797,'18_换产标准_模拟'!$B$2:$F$4,5,FALSE)-VLOOKUP(N1797,'18_换产标准_模拟'!$B$2:$F$4,3,FALSE),"超时","严重超时"))),"")</f>
        <v/>
      </c>
      <c r="AD1797">
        <f>IFERROR(INDEX('18_换产标准_模拟'!$A$2:$A$4,MATCH(N1797,'18_换产标准_模拟'!$B$2:$B$4,0)),"")</f>
        <v/>
      </c>
      <c r="AE1797" t="inlineStr">
        <is>
          <t>团队模拟数据</t>
        </is>
      </c>
    </row>
    <row r="1798">
      <c r="A1798" t="inlineStr">
        <is>
          <t>SIM-STOP-01797</t>
        </is>
      </c>
      <c r="B1798" t="inlineStr">
        <is>
          <t>STOP-PRE-00599</t>
        </is>
      </c>
      <c r="C1798" t="inlineStr">
        <is>
          <t>LINE-S03-PRE-20251215</t>
        </is>
      </c>
      <c r="D1798" t="inlineStr">
        <is>
          <t>SHIFT-PRE-20251215</t>
        </is>
      </c>
      <c r="E1798" t="inlineStr">
        <is>
          <t>LINE-S03</t>
        </is>
      </c>
      <c r="F1798" t="inlineStr">
        <is>
          <t>改善前</t>
        </is>
      </c>
      <c r="G1798" s="57" t="n">
        <v>46006</v>
      </c>
      <c r="H1798" t="inlineStr">
        <is>
          <t>音频模组系列</t>
        </is>
      </c>
      <c r="I1798" t="inlineStr">
        <is>
          <t>KK200-1</t>
        </is>
      </c>
      <c r="J1798" t="inlineStr">
        <is>
          <t>SETUPS-CHANGEOVERS</t>
        </is>
      </c>
      <c r="K1798" t="inlineStr">
        <is>
          <t>Planned - Included in OEE</t>
        </is>
      </c>
      <c r="L1798" t="inlineStr">
        <is>
          <t>EXTRUDER PRESS</t>
        </is>
      </c>
      <c r="M1798" t="inlineStr">
        <is>
          <t>主加工工位</t>
        </is>
      </c>
      <c r="N1798" t="inlineStr">
        <is>
          <t>MATERIAL CHANGEOVER</t>
        </is>
      </c>
      <c r="O1798" s="59" t="n">
        <v>46006.67986111111</v>
      </c>
      <c r="P1798" s="59" t="n">
        <v>46006.68861111111</v>
      </c>
      <c r="Q1798" s="60" t="n">
        <v>12.6</v>
      </c>
      <c r="R1798" s="60" t="n">
        <v>1</v>
      </c>
      <c r="S1798" t="inlineStr">
        <is>
          <t>团队模拟数据（基于公开单线数据派生）</t>
        </is>
      </c>
      <c r="T1798" t="inlineStr">
        <is>
          <t>SIM-v2.2-20260807-20260804</t>
        </is>
      </c>
      <c r="U1798" t="inlineStr">
        <is>
          <t>https://zenodo.org/records/17855209</t>
        </is>
      </c>
      <c r="V1798" t="inlineStr">
        <is>
          <t>LINE-S03-PRE-20251215</t>
        </is>
      </c>
      <c r="W1798" t="inlineStr">
        <is>
          <t>已关联</t>
        </is>
      </c>
      <c r="X1798" t="inlineStr">
        <is>
          <t>按班次口径判断</t>
        </is>
      </c>
      <c r="Z1798" t="inlineStr">
        <is>
          <t>是</t>
        </is>
      </c>
      <c r="AA1798">
        <f>IFERROR(VLOOKUP(N1798,'18_换产标准_模拟'!$B$2:$F$4,3,FALSE),"")</f>
        <v/>
      </c>
      <c r="AB1798">
        <f>IFERROR(MAX(Q1798-AA1798,0),"")</f>
        <v/>
      </c>
      <c r="AC1798">
        <f>IFERROR(IF(AB1798=0,"达标",IF(AB1798&lt;=VLOOKUP(N1798,'18_换产标准_模拟'!$B$2:$F$4,4,FALSE)-VLOOKUP(N1798,'18_换产标准_模拟'!$B$2:$F$4,3,FALSE),"轻微超时",IF(AB1798&lt;=VLOOKUP(N1798,'18_换产标准_模拟'!$B$2:$F$4,5,FALSE)-VLOOKUP(N1798,'18_换产标准_模拟'!$B$2:$F$4,3,FALSE),"超时","严重超时"))),"")</f>
        <v/>
      </c>
      <c r="AD1798">
        <f>IFERROR(INDEX('18_换产标准_模拟'!$A$2:$A$4,MATCH(N1798,'18_换产标准_模拟'!$B$2:$B$4,0)),"")</f>
        <v/>
      </c>
      <c r="AE1798" t="inlineStr">
        <is>
          <t>团队模拟数据</t>
        </is>
      </c>
    </row>
    <row r="1799">
      <c r="A1799" t="inlineStr">
        <is>
          <t>SIM-STOP-01798</t>
        </is>
      </c>
      <c r="B1799" t="inlineStr">
        <is>
          <t>STOP-PRE-00600</t>
        </is>
      </c>
      <c r="C1799" t="inlineStr">
        <is>
          <t>LINE-S01-PRE-20251215</t>
        </is>
      </c>
      <c r="D1799" t="inlineStr">
        <is>
          <t>SHIFT-PRE-20251215</t>
        </is>
      </c>
      <c r="E1799" t="inlineStr">
        <is>
          <t>LINE-S01</t>
        </is>
      </c>
      <c r="F1799" t="inlineStr">
        <is>
          <t>改善前</t>
        </is>
      </c>
      <c r="G1799" s="57" t="n">
        <v>46006</v>
      </c>
      <c r="H1799" t="inlineStr">
        <is>
          <t>智能终端系列</t>
        </is>
      </c>
      <c r="I1799" t="inlineStr">
        <is>
          <t>KK200-1</t>
        </is>
      </c>
      <c r="J1799" t="inlineStr">
        <is>
          <t>MATERIALS</t>
        </is>
      </c>
      <c r="K1799" t="inlineStr">
        <is>
          <t>Unplanned</t>
        </is>
      </c>
      <c r="L1799" t="inlineStr">
        <is>
          <t>HYDRAULIC ELEVATOR (UNLOADING)</t>
        </is>
      </c>
      <c r="M1799" t="inlineStr">
        <is>
          <t>输送系统</t>
        </is>
      </c>
      <c r="N1799" t="inlineStr">
        <is>
          <t>RACKS</t>
        </is>
      </c>
      <c r="O1799" s="59" t="n">
        <v>46006.70208333333</v>
      </c>
      <c r="P1799" s="59" t="n">
        <v>46006.71243055556</v>
      </c>
      <c r="Q1799" s="60" t="n">
        <v>14.9</v>
      </c>
      <c r="R1799" s="60" t="n">
        <v>0.9016</v>
      </c>
      <c r="S1799" t="inlineStr">
        <is>
          <t>团队模拟数据（基于公开单线数据派生）</t>
        </is>
      </c>
      <c r="T1799" t="inlineStr">
        <is>
          <t>SIM-v2.2-20260807-20260804</t>
        </is>
      </c>
      <c r="U1799" t="inlineStr">
        <is>
          <t>https://zenodo.org/records/17855209</t>
        </is>
      </c>
      <c r="V1799" t="inlineStr">
        <is>
          <t>LINE-S01-PRE-20251215</t>
        </is>
      </c>
      <c r="W1799" t="inlineStr">
        <is>
          <t>已关联</t>
        </is>
      </c>
      <c r="X1799" t="inlineStr">
        <is>
          <t>按班次口径判断</t>
        </is>
      </c>
      <c r="Z1799" t="inlineStr">
        <is>
          <t>否</t>
        </is>
      </c>
    </row>
    <row r="1800">
      <c r="A1800" t="inlineStr">
        <is>
          <t>SIM-STOP-01799</t>
        </is>
      </c>
      <c r="B1800" t="inlineStr">
        <is>
          <t>STOP-PRE-00600</t>
        </is>
      </c>
      <c r="C1800" t="inlineStr">
        <is>
          <t>LINE-S02-PRE-20251215</t>
        </is>
      </c>
      <c r="D1800" t="inlineStr">
        <is>
          <t>SHIFT-PRE-20251215</t>
        </is>
      </c>
      <c r="E1800" t="inlineStr">
        <is>
          <t>LINE-S02</t>
        </is>
      </c>
      <c r="F1800" t="inlineStr">
        <is>
          <t>改善前</t>
        </is>
      </c>
      <c r="G1800" s="57" t="n">
        <v>46006</v>
      </c>
      <c r="H1800" t="inlineStr">
        <is>
          <t>视觉设备系列</t>
        </is>
      </c>
      <c r="I1800" t="inlineStr">
        <is>
          <t>KK200-1</t>
        </is>
      </c>
      <c r="J1800" t="inlineStr">
        <is>
          <t>MATERIALS</t>
        </is>
      </c>
      <c r="K1800" t="inlineStr">
        <is>
          <t>Unplanned</t>
        </is>
      </c>
      <c r="L1800" t="inlineStr">
        <is>
          <t>HYDRAULIC ELEVATOR (UNLOADING)</t>
        </is>
      </c>
      <c r="M1800" t="inlineStr">
        <is>
          <t>输送系统</t>
        </is>
      </c>
      <c r="N1800" t="inlineStr">
        <is>
          <t>RACKS</t>
        </is>
      </c>
      <c r="O1800" s="59" t="n">
        <v>46006.71597222222</v>
      </c>
      <c r="P1800" s="59" t="n">
        <v>46006.73486111111</v>
      </c>
      <c r="Q1800" s="60" t="n">
        <v>27.2</v>
      </c>
      <c r="R1800" s="60" t="n">
        <v>1.65</v>
      </c>
      <c r="S1800" t="inlineStr">
        <is>
          <t>团队模拟数据（基于公开单线数据派生）</t>
        </is>
      </c>
      <c r="T1800" t="inlineStr">
        <is>
          <t>SIM-v2.2-20260807-20260804</t>
        </is>
      </c>
      <c r="U1800" t="inlineStr">
        <is>
          <t>https://zenodo.org/records/17855209</t>
        </is>
      </c>
      <c r="V1800" t="inlineStr">
        <is>
          <t>LINE-S02-PRE-20251215</t>
        </is>
      </c>
      <c r="W1800" t="inlineStr">
        <is>
          <t>已关联</t>
        </is>
      </c>
      <c r="X1800" t="inlineStr">
        <is>
          <t>按班次口径判断</t>
        </is>
      </c>
      <c r="Z1800" t="inlineStr">
        <is>
          <t>否</t>
        </is>
      </c>
    </row>
    <row r="1801">
      <c r="A1801" t="inlineStr">
        <is>
          <t>SIM-STOP-01800</t>
        </is>
      </c>
      <c r="B1801" t="inlineStr">
        <is>
          <t>STOP-PRE-00600</t>
        </is>
      </c>
      <c r="C1801" t="inlineStr">
        <is>
          <t>LINE-S03-PRE-20251215</t>
        </is>
      </c>
      <c r="D1801" t="inlineStr">
        <is>
          <t>SHIFT-PRE-20251215</t>
        </is>
      </c>
      <c r="E1801" t="inlineStr">
        <is>
          <t>LINE-S03</t>
        </is>
      </c>
      <c r="F1801" t="inlineStr">
        <is>
          <t>改善前</t>
        </is>
      </c>
      <c r="G1801" s="57" t="n">
        <v>46006</v>
      </c>
      <c r="H1801" t="inlineStr">
        <is>
          <t>音频模组系列</t>
        </is>
      </c>
      <c r="I1801" t="inlineStr">
        <is>
          <t>KK200-1</t>
        </is>
      </c>
      <c r="J1801" t="inlineStr">
        <is>
          <t>MATERIALS</t>
        </is>
      </c>
      <c r="K1801" t="inlineStr">
        <is>
          <t>Unplanned</t>
        </is>
      </c>
      <c r="L1801" t="inlineStr">
        <is>
          <t>HYDRAULIC ELEVATOR (UNLOADING)</t>
        </is>
      </c>
      <c r="M1801" t="inlineStr">
        <is>
          <t>输送系统</t>
        </is>
      </c>
      <c r="N1801" t="inlineStr">
        <is>
          <t>RACKS</t>
        </is>
      </c>
      <c r="O1801" s="59" t="n">
        <v>46006.72986111111</v>
      </c>
      <c r="P1801" s="59" t="n">
        <v>46006.74319444445</v>
      </c>
      <c r="Q1801" s="60" t="n">
        <v>19.2</v>
      </c>
      <c r="R1801" s="60" t="n">
        <v>1.1606</v>
      </c>
      <c r="S1801" t="inlineStr">
        <is>
          <t>团队模拟数据（基于公开单线数据派生）</t>
        </is>
      </c>
      <c r="T1801" t="inlineStr">
        <is>
          <t>SIM-v2.2-20260807-20260804</t>
        </is>
      </c>
      <c r="U1801" t="inlineStr">
        <is>
          <t>https://zenodo.org/records/17855209</t>
        </is>
      </c>
      <c r="V1801" t="inlineStr">
        <is>
          <t>LINE-S03-PRE-20251215</t>
        </is>
      </c>
      <c r="W1801" t="inlineStr">
        <is>
          <t>已关联</t>
        </is>
      </c>
      <c r="X1801" t="inlineStr">
        <is>
          <t>按班次口径判断</t>
        </is>
      </c>
      <c r="Z1801" t="inlineStr">
        <is>
          <t>否</t>
        </is>
      </c>
    </row>
    <row r="1802">
      <c r="A1802" t="inlineStr">
        <is>
          <t>SIM-STOP-01801</t>
        </is>
      </c>
      <c r="B1802" t="inlineStr">
        <is>
          <t>STOP-PRE-00601</t>
        </is>
      </c>
      <c r="C1802" t="inlineStr">
        <is>
          <t>LINE-S01-PRE-20251215</t>
        </is>
      </c>
      <c r="D1802" t="inlineStr">
        <is>
          <t>SHIFT-PRE-20251215</t>
        </is>
      </c>
      <c r="E1802" t="inlineStr">
        <is>
          <t>LINE-S01</t>
        </is>
      </c>
      <c r="F1802" t="inlineStr">
        <is>
          <t>改善前</t>
        </is>
      </c>
      <c r="G1802" s="57" t="n">
        <v>46006</v>
      </c>
      <c r="H1802" t="inlineStr">
        <is>
          <t>智能终端系列</t>
        </is>
      </c>
      <c r="I1802" t="inlineStr">
        <is>
          <t>KK200-1</t>
        </is>
      </c>
      <c r="J1802" t="inlineStr">
        <is>
          <t>MATERIALS</t>
        </is>
      </c>
      <c r="K1802" t="inlineStr">
        <is>
          <t>Unplanned</t>
        </is>
      </c>
      <c r="L1802" t="inlineStr">
        <is>
          <t>SILO</t>
        </is>
      </c>
      <c r="M1802" t="inlineStr">
        <is>
          <t>供料系统</t>
        </is>
      </c>
      <c r="N1802" t="inlineStr">
        <is>
          <t>MATERIAL STARVATION</t>
        </is>
      </c>
      <c r="O1802" s="59" t="n">
        <v>46006.76805555556</v>
      </c>
      <c r="P1802" s="59" t="n">
        <v>46006.77979166667</v>
      </c>
      <c r="Q1802" s="60" t="n">
        <v>16.9</v>
      </c>
      <c r="R1802" s="60" t="n">
        <v>0.8428</v>
      </c>
      <c r="S1802" t="inlineStr">
        <is>
          <t>团队模拟数据（基于公开单线数据派生）</t>
        </is>
      </c>
      <c r="T1802" t="inlineStr">
        <is>
          <t>SIM-v2.2-20260807-20260804</t>
        </is>
      </c>
      <c r="U1802" t="inlineStr">
        <is>
          <t>https://zenodo.org/records/17855209</t>
        </is>
      </c>
      <c r="V1802" t="inlineStr">
        <is>
          <t>LINE-S01-PRE-20251215</t>
        </is>
      </c>
      <c r="W1802" t="inlineStr">
        <is>
          <t>已关联</t>
        </is>
      </c>
      <c r="X1802" t="inlineStr">
        <is>
          <t>按班次口径判断</t>
        </is>
      </c>
      <c r="Z1802" t="inlineStr">
        <is>
          <t>否</t>
        </is>
      </c>
    </row>
    <row r="1803">
      <c r="A1803" t="inlineStr">
        <is>
          <t>SIM-STOP-01802</t>
        </is>
      </c>
      <c r="B1803" t="inlineStr">
        <is>
          <t>STOP-PRE-00601</t>
        </is>
      </c>
      <c r="C1803" t="inlineStr">
        <is>
          <t>LINE-S02-PRE-20251215</t>
        </is>
      </c>
      <c r="D1803" t="inlineStr">
        <is>
          <t>SHIFT-PRE-20251215</t>
        </is>
      </c>
      <c r="E1803" t="inlineStr">
        <is>
          <t>LINE-S02</t>
        </is>
      </c>
      <c r="F1803" t="inlineStr">
        <is>
          <t>改善前</t>
        </is>
      </c>
      <c r="G1803" s="57" t="n">
        <v>46006</v>
      </c>
      <c r="H1803" t="inlineStr">
        <is>
          <t>视觉设备系列</t>
        </is>
      </c>
      <c r="I1803" t="inlineStr">
        <is>
          <t>KK200-1</t>
        </is>
      </c>
      <c r="J1803" t="inlineStr">
        <is>
          <t>MATERIALS</t>
        </is>
      </c>
      <c r="K1803" t="inlineStr">
        <is>
          <t>Unplanned</t>
        </is>
      </c>
      <c r="L1803" t="inlineStr">
        <is>
          <t>SILO</t>
        </is>
      </c>
      <c r="M1803" t="inlineStr">
        <is>
          <t>供料系统</t>
        </is>
      </c>
      <c r="N1803" t="inlineStr">
        <is>
          <t>MATERIAL STARVATION</t>
        </is>
      </c>
      <c r="O1803" s="59" t="n">
        <v>46006.78194444445</v>
      </c>
      <c r="P1803" s="59" t="n">
        <v>46006.80104166667</v>
      </c>
      <c r="Q1803" s="60" t="n">
        <v>27.5</v>
      </c>
      <c r="R1803" s="60" t="n">
        <v>1.3725</v>
      </c>
      <c r="S1803" t="inlineStr">
        <is>
          <t>团队模拟数据（基于公开单线数据派生）</t>
        </is>
      </c>
      <c r="T1803" t="inlineStr">
        <is>
          <t>SIM-v2.2-20260807-20260804</t>
        </is>
      </c>
      <c r="U1803" t="inlineStr">
        <is>
          <t>https://zenodo.org/records/17855209</t>
        </is>
      </c>
      <c r="V1803" t="inlineStr">
        <is>
          <t>LINE-S02-PRE-20251215</t>
        </is>
      </c>
      <c r="W1803" t="inlineStr">
        <is>
          <t>已关联</t>
        </is>
      </c>
      <c r="X1803" t="inlineStr">
        <is>
          <t>按班次口径判断</t>
        </is>
      </c>
      <c r="Z1803" t="inlineStr">
        <is>
          <t>否</t>
        </is>
      </c>
    </row>
    <row r="1804">
      <c r="A1804" t="inlineStr">
        <is>
          <t>SIM-STOP-01803</t>
        </is>
      </c>
      <c r="B1804" t="inlineStr">
        <is>
          <t>STOP-PRE-00601</t>
        </is>
      </c>
      <c r="C1804" t="inlineStr">
        <is>
          <t>LINE-S03-PRE-20251215</t>
        </is>
      </c>
      <c r="D1804" t="inlineStr">
        <is>
          <t>SHIFT-PRE-20251215</t>
        </is>
      </c>
      <c r="E1804" t="inlineStr">
        <is>
          <t>LINE-S03</t>
        </is>
      </c>
      <c r="F1804" t="inlineStr">
        <is>
          <t>改善前</t>
        </is>
      </c>
      <c r="G1804" s="57" t="n">
        <v>46006</v>
      </c>
      <c r="H1804" t="inlineStr">
        <is>
          <t>音频模组系列</t>
        </is>
      </c>
      <c r="I1804" t="inlineStr">
        <is>
          <t>KK200-1</t>
        </is>
      </c>
      <c r="J1804" t="inlineStr">
        <is>
          <t>MATERIALS</t>
        </is>
      </c>
      <c r="K1804" t="inlineStr">
        <is>
          <t>Unplanned</t>
        </is>
      </c>
      <c r="L1804" t="inlineStr">
        <is>
          <t>SILO</t>
        </is>
      </c>
      <c r="M1804" t="inlineStr">
        <is>
          <t>供料系统</t>
        </is>
      </c>
      <c r="N1804" t="inlineStr">
        <is>
          <t>MATERIAL STARVATION</t>
        </is>
      </c>
      <c r="O1804" s="59" t="n">
        <v>46006.79583333333</v>
      </c>
      <c r="P1804" s="59" t="n">
        <v>46006.81090277778</v>
      </c>
      <c r="Q1804" s="60" t="n">
        <v>21.7</v>
      </c>
      <c r="R1804" s="60" t="n">
        <v>1.0862</v>
      </c>
      <c r="S1804" t="inlineStr">
        <is>
          <t>团队模拟数据（基于公开单线数据派生）</t>
        </is>
      </c>
      <c r="T1804" t="inlineStr">
        <is>
          <t>SIM-v2.2-20260807-20260804</t>
        </is>
      </c>
      <c r="U1804" t="inlineStr">
        <is>
          <t>https://zenodo.org/records/17855209</t>
        </is>
      </c>
      <c r="V1804" t="inlineStr">
        <is>
          <t>LINE-S03-PRE-20251215</t>
        </is>
      </c>
      <c r="W1804" t="inlineStr">
        <is>
          <t>已关联</t>
        </is>
      </c>
      <c r="X1804" t="inlineStr">
        <is>
          <t>按班次口径判断</t>
        </is>
      </c>
      <c r="Z1804" t="inlineStr">
        <is>
          <t>否</t>
        </is>
      </c>
    </row>
    <row r="1805">
      <c r="A1805" t="inlineStr">
        <is>
          <t>SIM-STOP-01804</t>
        </is>
      </c>
      <c r="B1805" t="inlineStr">
        <is>
          <t>STOP-PRE-00602</t>
        </is>
      </c>
      <c r="C1805" t="inlineStr">
        <is>
          <t>LINE-S01-PRE-20251215</t>
        </is>
      </c>
      <c r="D1805" t="inlineStr">
        <is>
          <t>SHIFT-PRE-20251215</t>
        </is>
      </c>
      <c r="E1805" t="inlineStr">
        <is>
          <t>LINE-S01</t>
        </is>
      </c>
      <c r="F1805" t="inlineStr">
        <is>
          <t>改善前</t>
        </is>
      </c>
      <c r="G1805" s="57" t="n">
        <v>46006</v>
      </c>
      <c r="H1805" t="inlineStr">
        <is>
          <t>智能终端系列</t>
        </is>
      </c>
      <c r="I1805" t="inlineStr">
        <is>
          <t>KK200-1</t>
        </is>
      </c>
      <c r="J1805" t="inlineStr">
        <is>
          <t>MATERIALS</t>
        </is>
      </c>
      <c r="K1805" t="inlineStr">
        <is>
          <t>Unplanned</t>
        </is>
      </c>
      <c r="L1805" t="inlineStr">
        <is>
          <t>SILO</t>
        </is>
      </c>
      <c r="M1805" t="inlineStr">
        <is>
          <t>供料系统</t>
        </is>
      </c>
      <c r="N1805" t="inlineStr">
        <is>
          <t>MATERIAL STARVATION</t>
        </is>
      </c>
      <c r="O1805" s="59" t="n">
        <v>46006.78194444445</v>
      </c>
      <c r="P1805" s="59" t="n">
        <v>46006.78972222222</v>
      </c>
      <c r="Q1805" s="60" t="n">
        <v>11.2</v>
      </c>
      <c r="R1805" s="60" t="n">
        <v>0.8771</v>
      </c>
      <c r="S1805" t="inlineStr">
        <is>
          <t>团队模拟数据（基于公开单线数据派生）</t>
        </is>
      </c>
      <c r="T1805" t="inlineStr">
        <is>
          <t>SIM-v2.2-20260807-20260804</t>
        </is>
      </c>
      <c r="U1805" t="inlineStr">
        <is>
          <t>https://zenodo.org/records/17855209</t>
        </is>
      </c>
      <c r="V1805" t="inlineStr">
        <is>
          <t>LINE-S01-PRE-20251215</t>
        </is>
      </c>
      <c r="W1805" t="inlineStr">
        <is>
          <t>已关联</t>
        </is>
      </c>
      <c r="X1805" t="inlineStr">
        <is>
          <t>按班次口径判断</t>
        </is>
      </c>
      <c r="Z1805" t="inlineStr">
        <is>
          <t>否</t>
        </is>
      </c>
    </row>
    <row r="1806">
      <c r="A1806" t="inlineStr">
        <is>
          <t>SIM-STOP-01805</t>
        </is>
      </c>
      <c r="B1806" t="inlineStr">
        <is>
          <t>STOP-PRE-00602</t>
        </is>
      </c>
      <c r="C1806" t="inlineStr">
        <is>
          <t>LINE-S02-PRE-20251215</t>
        </is>
      </c>
      <c r="D1806" t="inlineStr">
        <is>
          <t>SHIFT-PRE-20251215</t>
        </is>
      </c>
      <c r="E1806" t="inlineStr">
        <is>
          <t>LINE-S02</t>
        </is>
      </c>
      <c r="F1806" t="inlineStr">
        <is>
          <t>改善前</t>
        </is>
      </c>
      <c r="G1806" s="57" t="n">
        <v>46006</v>
      </c>
      <c r="H1806" t="inlineStr">
        <is>
          <t>视觉设备系列</t>
        </is>
      </c>
      <c r="I1806" t="inlineStr">
        <is>
          <t>KK200-1</t>
        </is>
      </c>
      <c r="J1806" t="inlineStr">
        <is>
          <t>MATERIALS</t>
        </is>
      </c>
      <c r="K1806" t="inlineStr">
        <is>
          <t>Unplanned</t>
        </is>
      </c>
      <c r="L1806" t="inlineStr">
        <is>
          <t>SILO</t>
        </is>
      </c>
      <c r="M1806" t="inlineStr">
        <is>
          <t>供料系统</t>
        </is>
      </c>
      <c r="N1806" t="inlineStr">
        <is>
          <t>MATERIAL STARVATION</t>
        </is>
      </c>
      <c r="O1806" s="59" t="n">
        <v>46006.79583333333</v>
      </c>
      <c r="P1806" s="59" t="n">
        <v>46006.80722222223</v>
      </c>
      <c r="Q1806" s="60" t="n">
        <v>16.4</v>
      </c>
      <c r="R1806" s="60" t="n">
        <v>1.2825</v>
      </c>
      <c r="S1806" t="inlineStr">
        <is>
          <t>团队模拟数据（基于公开单线数据派生）</t>
        </is>
      </c>
      <c r="T1806" t="inlineStr">
        <is>
          <t>SIM-v2.2-20260807-20260804</t>
        </is>
      </c>
      <c r="U1806" t="inlineStr">
        <is>
          <t>https://zenodo.org/records/17855209</t>
        </is>
      </c>
      <c r="V1806" t="inlineStr">
        <is>
          <t>LINE-S02-PRE-20251215</t>
        </is>
      </c>
      <c r="W1806" t="inlineStr">
        <is>
          <t>已关联</t>
        </is>
      </c>
      <c r="X1806" t="inlineStr">
        <is>
          <t>按班次口径判断</t>
        </is>
      </c>
      <c r="Z1806" t="inlineStr">
        <is>
          <t>否</t>
        </is>
      </c>
    </row>
    <row r="1807">
      <c r="A1807" t="inlineStr">
        <is>
          <t>SIM-STOP-01806</t>
        </is>
      </c>
      <c r="B1807" t="inlineStr">
        <is>
          <t>STOP-PRE-00602</t>
        </is>
      </c>
      <c r="C1807" t="inlineStr">
        <is>
          <t>LINE-S03-PRE-20251215</t>
        </is>
      </c>
      <c r="D1807" t="inlineStr">
        <is>
          <t>SHIFT-PRE-20251215</t>
        </is>
      </c>
      <c r="E1807" t="inlineStr">
        <is>
          <t>LINE-S03</t>
        </is>
      </c>
      <c r="F1807" t="inlineStr">
        <is>
          <t>改善前</t>
        </is>
      </c>
      <c r="G1807" s="57" t="n">
        <v>46006</v>
      </c>
      <c r="H1807" t="inlineStr">
        <is>
          <t>音频模组系列</t>
        </is>
      </c>
      <c r="I1807" t="inlineStr">
        <is>
          <t>KK200-1</t>
        </is>
      </c>
      <c r="J1807" t="inlineStr">
        <is>
          <t>MATERIALS</t>
        </is>
      </c>
      <c r="K1807" t="inlineStr">
        <is>
          <t>Unplanned</t>
        </is>
      </c>
      <c r="L1807" t="inlineStr">
        <is>
          <t>SILO</t>
        </is>
      </c>
      <c r="M1807" t="inlineStr">
        <is>
          <t>供料系统</t>
        </is>
      </c>
      <c r="N1807" t="inlineStr">
        <is>
          <t>MATERIAL STARVATION</t>
        </is>
      </c>
      <c r="O1807" s="59" t="n">
        <v>46006.80972222222</v>
      </c>
      <c r="P1807" s="59" t="n">
        <v>46006.81979166667</v>
      </c>
      <c r="Q1807" s="60" t="n">
        <v>14.5</v>
      </c>
      <c r="R1807" s="60" t="n">
        <v>1.1296</v>
      </c>
      <c r="S1807" t="inlineStr">
        <is>
          <t>团队模拟数据（基于公开单线数据派生）</t>
        </is>
      </c>
      <c r="T1807" t="inlineStr">
        <is>
          <t>SIM-v2.2-20260807-20260804</t>
        </is>
      </c>
      <c r="U1807" t="inlineStr">
        <is>
          <t>https://zenodo.org/records/17855209</t>
        </is>
      </c>
      <c r="V1807" t="inlineStr">
        <is>
          <t>LINE-S03-PRE-20251215</t>
        </is>
      </c>
      <c r="W1807" t="inlineStr">
        <is>
          <t>已关联</t>
        </is>
      </c>
      <c r="X1807" t="inlineStr">
        <is>
          <t>按班次口径判断</t>
        </is>
      </c>
      <c r="Z1807" t="inlineStr">
        <is>
          <t>否</t>
        </is>
      </c>
    </row>
    <row r="1808">
      <c r="A1808" t="inlineStr">
        <is>
          <t>SIM-STOP-01807</t>
        </is>
      </c>
      <c r="B1808" t="inlineStr">
        <is>
          <t>STOP-PRE-00603</t>
        </is>
      </c>
      <c r="C1808" t="inlineStr">
        <is>
          <t>LINE-S01-PRE-20251215</t>
        </is>
      </c>
      <c r="D1808" t="inlineStr">
        <is>
          <t>SHIFT-PRE-20251215</t>
        </is>
      </c>
      <c r="E1808" t="inlineStr">
        <is>
          <t>LINE-S01</t>
        </is>
      </c>
      <c r="F1808" t="inlineStr">
        <is>
          <t>改善前</t>
        </is>
      </c>
      <c r="G1808" s="57" t="n">
        <v>46006</v>
      </c>
      <c r="H1808" t="inlineStr">
        <is>
          <t>智能终端系列</t>
        </is>
      </c>
      <c r="I1808" t="inlineStr">
        <is>
          <t>KK200-1</t>
        </is>
      </c>
      <c r="J1808" t="inlineStr">
        <is>
          <t>MATERIALS</t>
        </is>
      </c>
      <c r="K1808" t="inlineStr">
        <is>
          <t>Unplanned</t>
        </is>
      </c>
      <c r="L1808" t="inlineStr">
        <is>
          <t>SILO</t>
        </is>
      </c>
      <c r="M1808" t="inlineStr">
        <is>
          <t>供料系统</t>
        </is>
      </c>
      <c r="N1808" t="inlineStr">
        <is>
          <t>MATERIAL STARVATION</t>
        </is>
      </c>
      <c r="O1808" s="59" t="n">
        <v>46006.82430555556</v>
      </c>
      <c r="P1808" s="59" t="n">
        <v>46006.83833333333</v>
      </c>
      <c r="Q1808" s="60" t="n">
        <v>20.2</v>
      </c>
      <c r="R1808" s="60" t="n">
        <v>0.9114</v>
      </c>
      <c r="S1808" t="inlineStr">
        <is>
          <t>团队模拟数据（基于公开单线数据派生）</t>
        </is>
      </c>
      <c r="T1808" t="inlineStr">
        <is>
          <t>SIM-v2.2-20260807-20260804</t>
        </is>
      </c>
      <c r="U1808" t="inlineStr">
        <is>
          <t>https://zenodo.org/records/17855209</t>
        </is>
      </c>
      <c r="V1808" t="inlineStr">
        <is>
          <t>LINE-S01-PRE-20251215</t>
        </is>
      </c>
      <c r="W1808" t="inlineStr">
        <is>
          <t>已关联</t>
        </is>
      </c>
      <c r="X1808" t="inlineStr">
        <is>
          <t>按班次口径判断</t>
        </is>
      </c>
      <c r="Z1808" t="inlineStr">
        <is>
          <t>否</t>
        </is>
      </c>
    </row>
    <row r="1809">
      <c r="A1809" t="inlineStr">
        <is>
          <t>SIM-STOP-01808</t>
        </is>
      </c>
      <c r="B1809" t="inlineStr">
        <is>
          <t>STOP-PRE-00603</t>
        </is>
      </c>
      <c r="C1809" t="inlineStr">
        <is>
          <t>LINE-S02-PRE-20251215</t>
        </is>
      </c>
      <c r="D1809" t="inlineStr">
        <is>
          <t>SHIFT-PRE-20251215</t>
        </is>
      </c>
      <c r="E1809" t="inlineStr">
        <is>
          <t>LINE-S02</t>
        </is>
      </c>
      <c r="F1809" t="inlineStr">
        <is>
          <t>改善前</t>
        </is>
      </c>
      <c r="G1809" s="57" t="n">
        <v>46006</v>
      </c>
      <c r="H1809" t="inlineStr">
        <is>
          <t>视觉设备系列</t>
        </is>
      </c>
      <c r="I1809" t="inlineStr">
        <is>
          <t>KK200-1</t>
        </is>
      </c>
      <c r="J1809" t="inlineStr">
        <is>
          <t>MATERIALS</t>
        </is>
      </c>
      <c r="K1809" t="inlineStr">
        <is>
          <t>Unplanned</t>
        </is>
      </c>
      <c r="L1809" t="inlineStr">
        <is>
          <t>SILO</t>
        </is>
      </c>
      <c r="M1809" t="inlineStr">
        <is>
          <t>供料系统</t>
        </is>
      </c>
      <c r="N1809" t="inlineStr">
        <is>
          <t>MATERIAL STARVATION</t>
        </is>
      </c>
      <c r="O1809" s="59" t="n">
        <v>46006.83819444444</v>
      </c>
      <c r="P1809" s="59" t="n">
        <v>46006.85875</v>
      </c>
      <c r="Q1809" s="60" t="n">
        <v>29.6</v>
      </c>
      <c r="R1809" s="60" t="n">
        <v>1.335</v>
      </c>
      <c r="S1809" t="inlineStr">
        <is>
          <t>团队模拟数据（基于公开单线数据派生）</t>
        </is>
      </c>
      <c r="T1809" t="inlineStr">
        <is>
          <t>SIM-v2.2-20260807-20260804</t>
        </is>
      </c>
      <c r="U1809" t="inlineStr">
        <is>
          <t>https://zenodo.org/records/17855209</t>
        </is>
      </c>
      <c r="V1809" t="inlineStr">
        <is>
          <t>LINE-S02-PRE-20251215</t>
        </is>
      </c>
      <c r="W1809" t="inlineStr">
        <is>
          <t>已关联</t>
        </is>
      </c>
      <c r="X1809" t="inlineStr">
        <is>
          <t>按班次口径判断</t>
        </is>
      </c>
      <c r="Z1809" t="inlineStr">
        <is>
          <t>否</t>
        </is>
      </c>
    </row>
    <row r="1810">
      <c r="A1810" t="inlineStr">
        <is>
          <t>SIM-STOP-01809</t>
        </is>
      </c>
      <c r="B1810" t="inlineStr">
        <is>
          <t>STOP-PRE-00603</t>
        </is>
      </c>
      <c r="C1810" t="inlineStr">
        <is>
          <t>LINE-S03-PRE-20251215</t>
        </is>
      </c>
      <c r="D1810" t="inlineStr">
        <is>
          <t>SHIFT-PRE-20251215</t>
        </is>
      </c>
      <c r="E1810" t="inlineStr">
        <is>
          <t>LINE-S03</t>
        </is>
      </c>
      <c r="F1810" t="inlineStr">
        <is>
          <t>改善前</t>
        </is>
      </c>
      <c r="G1810" s="57" t="n">
        <v>46006</v>
      </c>
      <c r="H1810" t="inlineStr">
        <is>
          <t>音频模组系列</t>
        </is>
      </c>
      <c r="I1810" t="inlineStr">
        <is>
          <t>KK200-1</t>
        </is>
      </c>
      <c r="J1810" t="inlineStr">
        <is>
          <t>MATERIALS</t>
        </is>
      </c>
      <c r="K1810" t="inlineStr">
        <is>
          <t>Unplanned</t>
        </is>
      </c>
      <c r="L1810" t="inlineStr">
        <is>
          <t>SILO</t>
        </is>
      </c>
      <c r="M1810" t="inlineStr">
        <is>
          <t>供料系统</t>
        </is>
      </c>
      <c r="N1810" t="inlineStr">
        <is>
          <t>MATERIAL STARVATION</t>
        </is>
      </c>
      <c r="O1810" s="59" t="n">
        <v>46006.85208333333</v>
      </c>
      <c r="P1810" s="59" t="n">
        <v>46006.87013888889</v>
      </c>
      <c r="Q1810" s="60" t="n">
        <v>26</v>
      </c>
      <c r="R1810" s="60" t="n">
        <v>1.1731</v>
      </c>
      <c r="S1810" t="inlineStr">
        <is>
          <t>团队模拟数据（基于公开单线数据派生）</t>
        </is>
      </c>
      <c r="T1810" t="inlineStr">
        <is>
          <t>SIM-v2.2-20260807-20260804</t>
        </is>
      </c>
      <c r="U1810" t="inlineStr">
        <is>
          <t>https://zenodo.org/records/17855209</t>
        </is>
      </c>
      <c r="V1810" t="inlineStr">
        <is>
          <t>LINE-S03-PRE-20251215</t>
        </is>
      </c>
      <c r="W1810" t="inlineStr">
        <is>
          <t>已关联</t>
        </is>
      </c>
      <c r="X1810" t="inlineStr">
        <is>
          <t>按班次口径判断</t>
        </is>
      </c>
      <c r="Z1810" t="inlineStr">
        <is>
          <t>否</t>
        </is>
      </c>
    </row>
    <row r="1811">
      <c r="A1811" t="inlineStr">
        <is>
          <t>SIM-STOP-01810</t>
        </is>
      </c>
      <c r="B1811" t="inlineStr">
        <is>
          <t>STOP-PRE-00604</t>
        </is>
      </c>
      <c r="C1811" t="inlineStr">
        <is>
          <t>LINE-S01-PRE-20251215</t>
        </is>
      </c>
      <c r="D1811" t="inlineStr">
        <is>
          <t>SHIFT-PRE-20251215</t>
        </is>
      </c>
      <c r="E1811" t="inlineStr">
        <is>
          <t>LINE-S01</t>
        </is>
      </c>
      <c r="F1811" t="inlineStr">
        <is>
          <t>改善前</t>
        </is>
      </c>
      <c r="G1811" s="57" t="n">
        <v>46006</v>
      </c>
      <c r="H1811" t="inlineStr">
        <is>
          <t>智能终端系列</t>
        </is>
      </c>
      <c r="I1811" t="inlineStr">
        <is>
          <t>KK200-1</t>
        </is>
      </c>
      <c r="J1811" t="inlineStr">
        <is>
          <t>OPERATIONAL</t>
        </is>
      </c>
      <c r="K1811" t="inlineStr">
        <is>
          <t>Planned - Included in OEE</t>
        </is>
      </c>
      <c r="L1811" t="inlineStr">
        <is>
          <t>EXTRUDER PRESS</t>
        </is>
      </c>
      <c r="M1811" t="inlineStr">
        <is>
          <t>主加工工位</t>
        </is>
      </c>
      <c r="N1811" t="inlineStr">
        <is>
          <t>CLEANING</t>
        </is>
      </c>
      <c r="O1811" s="59" t="n">
        <v>46006.84166666667</v>
      </c>
      <c r="P1811" s="59" t="n">
        <v>46006.85326388889</v>
      </c>
      <c r="Q1811" s="60" t="n">
        <v>16.7</v>
      </c>
      <c r="R1811" s="60" t="n">
        <v>0.9284</v>
      </c>
      <c r="S1811" t="inlineStr">
        <is>
          <t>团队模拟数据（基于公开单线数据派生）</t>
        </is>
      </c>
      <c r="T1811" t="inlineStr">
        <is>
          <t>SIM-v2.2-20260807-20260804</t>
        </is>
      </c>
      <c r="U1811" t="inlineStr">
        <is>
          <t>https://zenodo.org/records/17855209</t>
        </is>
      </c>
      <c r="V1811" t="inlineStr">
        <is>
          <t>LINE-S01-PRE-20251215</t>
        </is>
      </c>
      <c r="W1811" t="inlineStr">
        <is>
          <t>已关联</t>
        </is>
      </c>
      <c r="X1811" t="inlineStr">
        <is>
          <t>按班次口径判断</t>
        </is>
      </c>
      <c r="Z1811" t="inlineStr">
        <is>
          <t>否</t>
        </is>
      </c>
    </row>
    <row r="1812">
      <c r="A1812" t="inlineStr">
        <is>
          <t>SIM-STOP-01811</t>
        </is>
      </c>
      <c r="B1812" t="inlineStr">
        <is>
          <t>STOP-PRE-00604</t>
        </is>
      </c>
      <c r="C1812" t="inlineStr">
        <is>
          <t>LINE-S02-PRE-20251215</t>
        </is>
      </c>
      <c r="D1812" t="inlineStr">
        <is>
          <t>SHIFT-PRE-20251215</t>
        </is>
      </c>
      <c r="E1812" t="inlineStr">
        <is>
          <t>LINE-S02</t>
        </is>
      </c>
      <c r="F1812" t="inlineStr">
        <is>
          <t>改善前</t>
        </is>
      </c>
      <c r="G1812" s="57" t="n">
        <v>46006</v>
      </c>
      <c r="H1812" t="inlineStr">
        <is>
          <t>视觉设备系列</t>
        </is>
      </c>
      <c r="I1812" t="inlineStr">
        <is>
          <t>KK200-1</t>
        </is>
      </c>
      <c r="J1812" t="inlineStr">
        <is>
          <t>OPERATIONAL</t>
        </is>
      </c>
      <c r="K1812" t="inlineStr">
        <is>
          <t>Planned - Included in OEE</t>
        </is>
      </c>
      <c r="L1812" t="inlineStr">
        <is>
          <t>EXTRUDER PRESS</t>
        </is>
      </c>
      <c r="M1812" t="inlineStr">
        <is>
          <t>主加工工位</t>
        </is>
      </c>
      <c r="N1812" t="inlineStr">
        <is>
          <t>CLEANING</t>
        </is>
      </c>
      <c r="O1812" s="59" t="n">
        <v>46006.85555555556</v>
      </c>
      <c r="P1812" s="59" t="n">
        <v>46006.86868055556</v>
      </c>
      <c r="Q1812" s="60" t="n">
        <v>18.9</v>
      </c>
      <c r="R1812" s="60" t="n">
        <v>1.0483</v>
      </c>
      <c r="S1812" t="inlineStr">
        <is>
          <t>团队模拟数据（基于公开单线数据派生）</t>
        </is>
      </c>
      <c r="T1812" t="inlineStr">
        <is>
          <t>SIM-v2.2-20260807-20260804</t>
        </is>
      </c>
      <c r="U1812" t="inlineStr">
        <is>
          <t>https://zenodo.org/records/17855209</t>
        </is>
      </c>
      <c r="V1812" t="inlineStr">
        <is>
          <t>LINE-S02-PRE-20251215</t>
        </is>
      </c>
      <c r="W1812" t="inlineStr">
        <is>
          <t>已关联</t>
        </is>
      </c>
      <c r="X1812" t="inlineStr">
        <is>
          <t>按班次口径判断</t>
        </is>
      </c>
      <c r="Z1812" t="inlineStr">
        <is>
          <t>否</t>
        </is>
      </c>
    </row>
    <row r="1813">
      <c r="A1813" t="inlineStr">
        <is>
          <t>SIM-STOP-01812</t>
        </is>
      </c>
      <c r="B1813" t="inlineStr">
        <is>
          <t>STOP-PRE-00604</t>
        </is>
      </c>
      <c r="C1813" t="inlineStr">
        <is>
          <t>LINE-S03-PRE-20251215</t>
        </is>
      </c>
      <c r="D1813" t="inlineStr">
        <is>
          <t>SHIFT-PRE-20251215</t>
        </is>
      </c>
      <c r="E1813" t="inlineStr">
        <is>
          <t>LINE-S03</t>
        </is>
      </c>
      <c r="F1813" t="inlineStr">
        <is>
          <t>改善前</t>
        </is>
      </c>
      <c r="G1813" s="57" t="n">
        <v>46006</v>
      </c>
      <c r="H1813" t="inlineStr">
        <is>
          <t>音频模组系列</t>
        </is>
      </c>
      <c r="I1813" t="inlineStr">
        <is>
          <t>KK200-1</t>
        </is>
      </c>
      <c r="J1813" t="inlineStr">
        <is>
          <t>OPERATIONAL</t>
        </is>
      </c>
      <c r="K1813" t="inlineStr">
        <is>
          <t>Planned - Included in OEE</t>
        </is>
      </c>
      <c r="L1813" t="inlineStr">
        <is>
          <t>EXTRUDER PRESS</t>
        </is>
      </c>
      <c r="M1813" t="inlineStr">
        <is>
          <t>主加工工位</t>
        </is>
      </c>
      <c r="N1813" t="inlineStr">
        <is>
          <t>CLEANING</t>
        </is>
      </c>
      <c r="O1813" s="59" t="n">
        <v>46006.86944444444</v>
      </c>
      <c r="P1813" s="59" t="n">
        <v>46006.88173611111</v>
      </c>
      <c r="Q1813" s="60" t="n">
        <v>17.7</v>
      </c>
      <c r="R1813" s="60" t="n">
        <v>0.9833</v>
      </c>
      <c r="S1813" t="inlineStr">
        <is>
          <t>团队模拟数据（基于公开单线数据派生）</t>
        </is>
      </c>
      <c r="T1813" t="inlineStr">
        <is>
          <t>SIM-v2.2-20260807-20260804</t>
        </is>
      </c>
      <c r="U1813" t="inlineStr">
        <is>
          <t>https://zenodo.org/records/17855209</t>
        </is>
      </c>
      <c r="V1813" t="inlineStr">
        <is>
          <t>LINE-S03-PRE-20251215</t>
        </is>
      </c>
      <c r="W1813" t="inlineStr">
        <is>
          <t>已关联</t>
        </is>
      </c>
      <c r="X1813" t="inlineStr">
        <is>
          <t>按班次口径判断</t>
        </is>
      </c>
      <c r="Z1813" t="inlineStr">
        <is>
          <t>否</t>
        </is>
      </c>
    </row>
    <row r="1814">
      <c r="A1814" t="inlineStr">
        <is>
          <t>SIM-STOP-01813</t>
        </is>
      </c>
      <c r="B1814" t="inlineStr">
        <is>
          <t>STOP-PRE-00605</t>
        </is>
      </c>
      <c r="C1814" t="inlineStr">
        <is>
          <t>LINE-S01-PRE-20251216</t>
        </is>
      </c>
      <c r="D1814" t="inlineStr">
        <is>
          <t>SHIFT-PRE-20251216</t>
        </is>
      </c>
      <c r="E1814" t="inlineStr">
        <is>
          <t>LINE-S01</t>
        </is>
      </c>
      <c r="F1814" t="inlineStr">
        <is>
          <t>改善前</t>
        </is>
      </c>
      <c r="G1814" s="57" t="n">
        <v>46007</v>
      </c>
      <c r="H1814" t="inlineStr">
        <is>
          <t>智能终端系列</t>
        </is>
      </c>
      <c r="I1814" t="inlineStr">
        <is>
          <t>KK200-1</t>
        </is>
      </c>
      <c r="J1814" t="inlineStr">
        <is>
          <t>FAILURE</t>
        </is>
      </c>
      <c r="K1814" t="inlineStr">
        <is>
          <t>Unplanned</t>
        </is>
      </c>
      <c r="L1814" t="inlineStr">
        <is>
          <t>DRYER</t>
        </is>
      </c>
      <c r="M1814" t="inlineStr">
        <is>
          <t>烘干/固化工位</t>
        </is>
      </c>
      <c r="N1814" t="inlineStr">
        <is>
          <t>AUTOMATION FAILURE</t>
        </is>
      </c>
      <c r="O1814" s="59" t="n">
        <v>46007.55208333334</v>
      </c>
      <c r="P1814" s="59" t="n">
        <v>46007.55743055556</v>
      </c>
      <c r="Q1814" s="60" t="n">
        <v>7.7</v>
      </c>
      <c r="R1814" s="60" t="n">
        <v>0.8869</v>
      </c>
      <c r="S1814" t="inlineStr">
        <is>
          <t>团队模拟数据（基于公开单线数据派生）</t>
        </is>
      </c>
      <c r="T1814" t="inlineStr">
        <is>
          <t>SIM-v2.2-20260807-20260804</t>
        </is>
      </c>
      <c r="U1814" t="inlineStr">
        <is>
          <t>https://zenodo.org/records/17855209</t>
        </is>
      </c>
      <c r="V1814" t="inlineStr">
        <is>
          <t>LINE-S01-PRE-20251216</t>
        </is>
      </c>
      <c r="W1814" t="inlineStr">
        <is>
          <t>已关联</t>
        </is>
      </c>
      <c r="X1814" t="inlineStr">
        <is>
          <t>按班次口径判断</t>
        </is>
      </c>
      <c r="Z1814" t="inlineStr">
        <is>
          <t>否</t>
        </is>
      </c>
    </row>
    <row r="1815">
      <c r="A1815" t="inlineStr">
        <is>
          <t>SIM-STOP-01814</t>
        </is>
      </c>
      <c r="B1815" t="inlineStr">
        <is>
          <t>STOP-PRE-00605</t>
        </is>
      </c>
      <c r="C1815" t="inlineStr">
        <is>
          <t>LINE-S02-PRE-20251216</t>
        </is>
      </c>
      <c r="D1815" t="inlineStr">
        <is>
          <t>SHIFT-PRE-20251216</t>
        </is>
      </c>
      <c r="E1815" t="inlineStr">
        <is>
          <t>LINE-S02</t>
        </is>
      </c>
      <c r="F1815" t="inlineStr">
        <is>
          <t>改善前</t>
        </is>
      </c>
      <c r="G1815" s="57" t="n">
        <v>46007</v>
      </c>
      <c r="H1815" t="inlineStr">
        <is>
          <t>视觉设备系列</t>
        </is>
      </c>
      <c r="I1815" t="inlineStr">
        <is>
          <t>KK200-1</t>
        </is>
      </c>
      <c r="J1815" t="inlineStr">
        <is>
          <t>FAILURE</t>
        </is>
      </c>
      <c r="K1815" t="inlineStr">
        <is>
          <t>Unplanned</t>
        </is>
      </c>
      <c r="L1815" t="inlineStr">
        <is>
          <t>DRYER</t>
        </is>
      </c>
      <c r="M1815" t="inlineStr">
        <is>
          <t>烘干/固化工位</t>
        </is>
      </c>
      <c r="N1815" t="inlineStr">
        <is>
          <t>AUTOMATION FAILURE</t>
        </is>
      </c>
      <c r="O1815" s="59" t="n">
        <v>46007.56597222222</v>
      </c>
      <c r="P1815" s="59" t="n">
        <v>46007.57381944444</v>
      </c>
      <c r="Q1815" s="60" t="n">
        <v>11.3</v>
      </c>
      <c r="R1815" s="60" t="n">
        <v>1.2975</v>
      </c>
      <c r="S1815" t="inlineStr">
        <is>
          <t>团队模拟数据（基于公开单线数据派生）</t>
        </is>
      </c>
      <c r="T1815" t="inlineStr">
        <is>
          <t>SIM-v2.2-20260807-20260804</t>
        </is>
      </c>
      <c r="U1815" t="inlineStr">
        <is>
          <t>https://zenodo.org/records/17855209</t>
        </is>
      </c>
      <c r="V1815" t="inlineStr">
        <is>
          <t>LINE-S02-PRE-20251216</t>
        </is>
      </c>
      <c r="W1815" t="inlineStr">
        <is>
          <t>已关联</t>
        </is>
      </c>
      <c r="X1815" t="inlineStr">
        <is>
          <t>按班次口径判断</t>
        </is>
      </c>
      <c r="Z1815" t="inlineStr">
        <is>
          <t>否</t>
        </is>
      </c>
    </row>
    <row r="1816">
      <c r="A1816" t="inlineStr">
        <is>
          <t>SIM-STOP-01815</t>
        </is>
      </c>
      <c r="B1816" t="inlineStr">
        <is>
          <t>STOP-PRE-00605</t>
        </is>
      </c>
      <c r="C1816" t="inlineStr">
        <is>
          <t>LINE-S03-PRE-20251216</t>
        </is>
      </c>
      <c r="D1816" t="inlineStr">
        <is>
          <t>SHIFT-PRE-20251216</t>
        </is>
      </c>
      <c r="E1816" t="inlineStr">
        <is>
          <t>LINE-S03</t>
        </is>
      </c>
      <c r="F1816" t="inlineStr">
        <is>
          <t>改善前</t>
        </is>
      </c>
      <c r="G1816" s="57" t="n">
        <v>46007</v>
      </c>
      <c r="H1816" t="inlineStr">
        <is>
          <t>音频模组系列</t>
        </is>
      </c>
      <c r="I1816" t="inlineStr">
        <is>
          <t>KK200-1</t>
        </is>
      </c>
      <c r="J1816" t="inlineStr">
        <is>
          <t>FAILURE</t>
        </is>
      </c>
      <c r="K1816" t="inlineStr">
        <is>
          <t>Unplanned</t>
        </is>
      </c>
      <c r="L1816" t="inlineStr">
        <is>
          <t>DRYER</t>
        </is>
      </c>
      <c r="M1816" t="inlineStr">
        <is>
          <t>烘干/固化工位</t>
        </is>
      </c>
      <c r="N1816" t="inlineStr">
        <is>
          <t>AUTOMATION FAILURE</t>
        </is>
      </c>
      <c r="O1816" s="59" t="n">
        <v>46007.57986111111</v>
      </c>
      <c r="P1816" s="59" t="n">
        <v>46007.58590277778</v>
      </c>
      <c r="Q1816" s="60" t="n">
        <v>8.699999999999999</v>
      </c>
      <c r="R1816" s="60" t="n">
        <v>1.0018</v>
      </c>
      <c r="S1816" t="inlineStr">
        <is>
          <t>团队模拟数据（基于公开单线数据派生）</t>
        </is>
      </c>
      <c r="T1816" t="inlineStr">
        <is>
          <t>SIM-v2.2-20260807-20260804</t>
        </is>
      </c>
      <c r="U1816" t="inlineStr">
        <is>
          <t>https://zenodo.org/records/17855209</t>
        </is>
      </c>
      <c r="V1816" t="inlineStr">
        <is>
          <t>LINE-S03-PRE-20251216</t>
        </is>
      </c>
      <c r="W1816" t="inlineStr">
        <is>
          <t>已关联</t>
        </is>
      </c>
      <c r="X1816" t="inlineStr">
        <is>
          <t>按班次口径判断</t>
        </is>
      </c>
      <c r="Z1816" t="inlineStr">
        <is>
          <t>否</t>
        </is>
      </c>
    </row>
    <row r="1817">
      <c r="A1817" t="inlineStr">
        <is>
          <t>SIM-STOP-01816</t>
        </is>
      </c>
      <c r="B1817" t="inlineStr">
        <is>
          <t>STOP-PRE-00606</t>
        </is>
      </c>
      <c r="C1817" t="inlineStr">
        <is>
          <t>LINE-S01-PRE-20251216</t>
        </is>
      </c>
      <c r="D1817" t="inlineStr">
        <is>
          <t>SHIFT-PRE-20251216</t>
        </is>
      </c>
      <c r="E1817" t="inlineStr">
        <is>
          <t>LINE-S01</t>
        </is>
      </c>
      <c r="F1817" t="inlineStr">
        <is>
          <t>改善前</t>
        </is>
      </c>
      <c r="G1817" s="57" t="n">
        <v>46007</v>
      </c>
      <c r="H1817" t="inlineStr">
        <is>
          <t>智能终端系列</t>
        </is>
      </c>
      <c r="I1817" t="inlineStr">
        <is>
          <t>KK200-1</t>
        </is>
      </c>
      <c r="J1817" t="inlineStr">
        <is>
          <t>OPERATIONAL</t>
        </is>
      </c>
      <c r="K1817" t="inlineStr">
        <is>
          <t>Planned - Included in OEE</t>
        </is>
      </c>
      <c r="L1817" t="inlineStr">
        <is>
          <t>EXTRUDER PRESS</t>
        </is>
      </c>
      <c r="M1817" t="inlineStr">
        <is>
          <t>主加工工位</t>
        </is>
      </c>
      <c r="N1817" t="inlineStr">
        <is>
          <t>QUALITY CONTROL</t>
        </is>
      </c>
      <c r="O1817" s="59" t="n">
        <v>46007.58611111111</v>
      </c>
      <c r="P1817" s="59" t="n">
        <v>46007.59395833333</v>
      </c>
      <c r="Q1817" s="60" t="n">
        <v>11.3</v>
      </c>
      <c r="R1817" s="60" t="n">
        <v>1.0031</v>
      </c>
      <c r="S1817" t="inlineStr">
        <is>
          <t>团队模拟数据（基于公开单线数据派生）</t>
        </is>
      </c>
      <c r="T1817" t="inlineStr">
        <is>
          <t>SIM-v2.2-20260807-20260804</t>
        </is>
      </c>
      <c r="U1817" t="inlineStr">
        <is>
          <t>https://zenodo.org/records/17855209</t>
        </is>
      </c>
      <c r="V1817" t="inlineStr">
        <is>
          <t>LINE-S01-PRE-20251216</t>
        </is>
      </c>
      <c r="W1817" t="inlineStr">
        <is>
          <t>已关联</t>
        </is>
      </c>
      <c r="X1817" t="inlineStr">
        <is>
          <t>按班次口径判断</t>
        </is>
      </c>
      <c r="Z1817" t="inlineStr">
        <is>
          <t>否</t>
        </is>
      </c>
    </row>
    <row r="1818">
      <c r="A1818" t="inlineStr">
        <is>
          <t>SIM-STOP-01817</t>
        </is>
      </c>
      <c r="B1818" t="inlineStr">
        <is>
          <t>STOP-PRE-00606</t>
        </is>
      </c>
      <c r="C1818" t="inlineStr">
        <is>
          <t>LINE-S02-PRE-20251216</t>
        </is>
      </c>
      <c r="D1818" t="inlineStr">
        <is>
          <t>SHIFT-PRE-20251216</t>
        </is>
      </c>
      <c r="E1818" t="inlineStr">
        <is>
          <t>LINE-S02</t>
        </is>
      </c>
      <c r="F1818" t="inlineStr">
        <is>
          <t>改善前</t>
        </is>
      </c>
      <c r="G1818" s="57" t="n">
        <v>46007</v>
      </c>
      <c r="H1818" t="inlineStr">
        <is>
          <t>视觉设备系列</t>
        </is>
      </c>
      <c r="I1818" t="inlineStr">
        <is>
          <t>KK200-1</t>
        </is>
      </c>
      <c r="J1818" t="inlineStr">
        <is>
          <t>OPERATIONAL</t>
        </is>
      </c>
      <c r="K1818" t="inlineStr">
        <is>
          <t>Planned - Included in OEE</t>
        </is>
      </c>
      <c r="L1818" t="inlineStr">
        <is>
          <t>EXTRUDER PRESS</t>
        </is>
      </c>
      <c r="M1818" t="inlineStr">
        <is>
          <t>主加工工位</t>
        </is>
      </c>
      <c r="N1818" t="inlineStr">
        <is>
          <t>QUALITY CONTROL</t>
        </is>
      </c>
      <c r="O1818" s="59" t="n">
        <v>46007.6</v>
      </c>
      <c r="P1818" s="59" t="n">
        <v>46007.60798611111</v>
      </c>
      <c r="Q1818" s="60" t="n">
        <v>11.5</v>
      </c>
      <c r="R1818" s="60" t="n">
        <v>1.02</v>
      </c>
      <c r="S1818" t="inlineStr">
        <is>
          <t>团队模拟数据（基于公开单线数据派生）</t>
        </is>
      </c>
      <c r="T1818" t="inlineStr">
        <is>
          <t>SIM-v2.2-20260807-20260804</t>
        </is>
      </c>
      <c r="U1818" t="inlineStr">
        <is>
          <t>https://zenodo.org/records/17855209</t>
        </is>
      </c>
      <c r="V1818" t="inlineStr">
        <is>
          <t>LINE-S02-PRE-20251216</t>
        </is>
      </c>
      <c r="W1818" t="inlineStr">
        <is>
          <t>已关联</t>
        </is>
      </c>
      <c r="X1818" t="inlineStr">
        <is>
          <t>按班次口径判断</t>
        </is>
      </c>
      <c r="Z1818" t="inlineStr">
        <is>
          <t>否</t>
        </is>
      </c>
    </row>
    <row r="1819">
      <c r="A1819" t="inlineStr">
        <is>
          <t>SIM-STOP-01818</t>
        </is>
      </c>
      <c r="B1819" t="inlineStr">
        <is>
          <t>STOP-PRE-00606</t>
        </is>
      </c>
      <c r="C1819" t="inlineStr">
        <is>
          <t>LINE-S03-PRE-20251216</t>
        </is>
      </c>
      <c r="D1819" t="inlineStr">
        <is>
          <t>SHIFT-PRE-20251216</t>
        </is>
      </c>
      <c r="E1819" t="inlineStr">
        <is>
          <t>LINE-S03</t>
        </is>
      </c>
      <c r="F1819" t="inlineStr">
        <is>
          <t>改善前</t>
        </is>
      </c>
      <c r="G1819" s="57" t="n">
        <v>46007</v>
      </c>
      <c r="H1819" t="inlineStr">
        <is>
          <t>音频模组系列</t>
        </is>
      </c>
      <c r="I1819" t="inlineStr">
        <is>
          <t>KK200-1</t>
        </is>
      </c>
      <c r="J1819" t="inlineStr">
        <is>
          <t>OPERATIONAL</t>
        </is>
      </c>
      <c r="K1819" t="inlineStr">
        <is>
          <t>Planned - Included in OEE</t>
        </is>
      </c>
      <c r="L1819" t="inlineStr">
        <is>
          <t>EXTRUDER PRESS</t>
        </is>
      </c>
      <c r="M1819" t="inlineStr">
        <is>
          <t>主加工工位</t>
        </is>
      </c>
      <c r="N1819" t="inlineStr">
        <is>
          <t>QUALITY CONTROL</t>
        </is>
      </c>
      <c r="O1819" s="59" t="n">
        <v>46007.61388888889</v>
      </c>
      <c r="P1819" s="59" t="n">
        <v>46007.62138888889</v>
      </c>
      <c r="Q1819" s="60" t="n">
        <v>10.8</v>
      </c>
      <c r="R1819" s="60" t="n">
        <v>0.9556</v>
      </c>
      <c r="S1819" t="inlineStr">
        <is>
          <t>团队模拟数据（基于公开单线数据派生）</t>
        </is>
      </c>
      <c r="T1819" t="inlineStr">
        <is>
          <t>SIM-v2.2-20260807-20260804</t>
        </is>
      </c>
      <c r="U1819" t="inlineStr">
        <is>
          <t>https://zenodo.org/records/17855209</t>
        </is>
      </c>
      <c r="V1819" t="inlineStr">
        <is>
          <t>LINE-S03-PRE-20251216</t>
        </is>
      </c>
      <c r="W1819" t="inlineStr">
        <is>
          <t>已关联</t>
        </is>
      </c>
      <c r="X1819" t="inlineStr">
        <is>
          <t>按班次口径判断</t>
        </is>
      </c>
      <c r="Z1819" t="inlineStr">
        <is>
          <t>否</t>
        </is>
      </c>
    </row>
    <row r="1820">
      <c r="A1820" t="inlineStr">
        <is>
          <t>SIM-STOP-01819</t>
        </is>
      </c>
      <c r="B1820" t="inlineStr">
        <is>
          <t>STOP-PRE-00607</t>
        </is>
      </c>
      <c r="C1820" t="inlineStr">
        <is>
          <t>LINE-S01-PRE-20251216</t>
        </is>
      </c>
      <c r="D1820" t="inlineStr">
        <is>
          <t>SHIFT-PRE-20251216</t>
        </is>
      </c>
      <c r="E1820" t="inlineStr">
        <is>
          <t>LINE-S01</t>
        </is>
      </c>
      <c r="F1820" t="inlineStr">
        <is>
          <t>改善前</t>
        </is>
      </c>
      <c r="G1820" s="57" t="n">
        <v>46007</v>
      </c>
      <c r="H1820" t="inlineStr">
        <is>
          <t>智能终端系列</t>
        </is>
      </c>
      <c r="I1820" t="inlineStr">
        <is>
          <t>KK200-1</t>
        </is>
      </c>
      <c r="J1820" t="inlineStr">
        <is>
          <t>SETUPS-CHANGEOVERS</t>
        </is>
      </c>
      <c r="K1820" t="inlineStr">
        <is>
          <t>Unplanned</t>
        </is>
      </c>
      <c r="L1820" t="inlineStr">
        <is>
          <t>EXTRUDER PRESS</t>
        </is>
      </c>
      <c r="M1820" t="inlineStr">
        <is>
          <t>主加工工位</t>
        </is>
      </c>
      <c r="N1820" t="inlineStr">
        <is>
          <t>OTHER CALIBRATION</t>
        </is>
      </c>
      <c r="O1820" s="59" t="n">
        <v>46007.60763888889</v>
      </c>
      <c r="P1820" s="59" t="n">
        <v>46007.64465277778</v>
      </c>
      <c r="Q1820" s="60" t="n">
        <v>53.3</v>
      </c>
      <c r="R1820" s="60" t="n">
        <v>0.8624000000000001</v>
      </c>
      <c r="S1820" t="inlineStr">
        <is>
          <t>团队模拟数据（基于公开单线数据派生）</t>
        </is>
      </c>
      <c r="T1820" t="inlineStr">
        <is>
          <t>SIM-v2.2-20260807-20260804</t>
        </is>
      </c>
      <c r="U1820" t="inlineStr">
        <is>
          <t>https://zenodo.org/records/17855209</t>
        </is>
      </c>
      <c r="V1820" t="inlineStr">
        <is>
          <t>LINE-S01-PRE-20251216</t>
        </is>
      </c>
      <c r="W1820" t="inlineStr">
        <is>
          <t>已关联</t>
        </is>
      </c>
      <c r="X1820" t="inlineStr">
        <is>
          <t>按班次口径判断</t>
        </is>
      </c>
      <c r="Z1820" t="inlineStr">
        <is>
          <t>是</t>
        </is>
      </c>
      <c r="AA1820">
        <f>IFERROR(VLOOKUP(N1820,'18_换产标准_模拟'!$B$2:$F$4,3,FALSE),"")</f>
        <v/>
      </c>
      <c r="AB1820">
        <f>IFERROR(MAX(Q1820-AA1820,0),"")</f>
        <v/>
      </c>
      <c r="AC1820">
        <f>IFERROR(IF(AB1820=0,"达标",IF(AB1820&lt;=VLOOKUP(N1820,'18_换产标准_模拟'!$B$2:$F$4,4,FALSE)-VLOOKUP(N1820,'18_换产标准_模拟'!$B$2:$F$4,3,FALSE),"轻微超时",IF(AB1820&lt;=VLOOKUP(N1820,'18_换产标准_模拟'!$B$2:$F$4,5,FALSE)-VLOOKUP(N1820,'18_换产标准_模拟'!$B$2:$F$4,3,FALSE),"超时","严重超时"))),"")</f>
        <v/>
      </c>
      <c r="AD1820">
        <f>IFERROR(INDEX('18_换产标准_模拟'!$A$2:$A$4,MATCH(N1820,'18_换产标准_模拟'!$B$2:$B$4,0)),"")</f>
        <v/>
      </c>
      <c r="AE1820" t="inlineStr">
        <is>
          <t>团队模拟数据</t>
        </is>
      </c>
    </row>
    <row r="1821">
      <c r="A1821" t="inlineStr">
        <is>
          <t>SIM-STOP-01820</t>
        </is>
      </c>
      <c r="B1821" t="inlineStr">
        <is>
          <t>STOP-PRE-00607</t>
        </is>
      </c>
      <c r="C1821" t="inlineStr">
        <is>
          <t>LINE-S02-PRE-20251216</t>
        </is>
      </c>
      <c r="D1821" t="inlineStr">
        <is>
          <t>SHIFT-PRE-20251216</t>
        </is>
      </c>
      <c r="E1821" t="inlineStr">
        <is>
          <t>LINE-S02</t>
        </is>
      </c>
      <c r="F1821" t="inlineStr">
        <is>
          <t>改善前</t>
        </is>
      </c>
      <c r="G1821" s="57" t="n">
        <v>46007</v>
      </c>
      <c r="H1821" t="inlineStr">
        <is>
          <t>视觉设备系列</t>
        </is>
      </c>
      <c r="I1821" t="inlineStr">
        <is>
          <t>KK200-1</t>
        </is>
      </c>
      <c r="J1821" t="inlineStr">
        <is>
          <t>SETUPS-CHANGEOVERS</t>
        </is>
      </c>
      <c r="K1821" t="inlineStr">
        <is>
          <t>Unplanned</t>
        </is>
      </c>
      <c r="L1821" t="inlineStr">
        <is>
          <t>EXTRUDER PRESS</t>
        </is>
      </c>
      <c r="M1821" t="inlineStr">
        <is>
          <t>主加工工位</t>
        </is>
      </c>
      <c r="N1821" t="inlineStr">
        <is>
          <t>OTHER CALIBRATION</t>
        </is>
      </c>
      <c r="O1821" s="59" t="n">
        <v>46007.62152777778</v>
      </c>
      <c r="P1821" s="59" t="n">
        <v>46007.69673611111</v>
      </c>
      <c r="Q1821" s="60" t="n">
        <v>108.3</v>
      </c>
      <c r="R1821" s="60" t="n">
        <v>1.7531</v>
      </c>
      <c r="S1821" t="inlineStr">
        <is>
          <t>团队模拟数据（基于公开单线数据派生）</t>
        </is>
      </c>
      <c r="T1821" t="inlineStr">
        <is>
          <t>SIM-v2.2-20260807-20260804</t>
        </is>
      </c>
      <c r="U1821" t="inlineStr">
        <is>
          <t>https://zenodo.org/records/17855209</t>
        </is>
      </c>
      <c r="V1821" t="inlineStr">
        <is>
          <t>LINE-S02-PRE-20251216</t>
        </is>
      </c>
      <c r="W1821" t="inlineStr">
        <is>
          <t>已关联</t>
        </is>
      </c>
      <c r="X1821" t="inlineStr">
        <is>
          <t>按班次口径判断</t>
        </is>
      </c>
      <c r="Z1821" t="inlineStr">
        <is>
          <t>是</t>
        </is>
      </c>
      <c r="AA1821">
        <f>IFERROR(VLOOKUP(N1821,'18_换产标准_模拟'!$B$2:$F$4,3,FALSE),"")</f>
        <v/>
      </c>
      <c r="AB1821">
        <f>IFERROR(MAX(Q1821-AA1821,0),"")</f>
        <v/>
      </c>
      <c r="AC1821">
        <f>IFERROR(IF(AB1821=0,"达标",IF(AB1821&lt;=VLOOKUP(N1821,'18_换产标准_模拟'!$B$2:$F$4,4,FALSE)-VLOOKUP(N1821,'18_换产标准_模拟'!$B$2:$F$4,3,FALSE),"轻微超时",IF(AB1821&lt;=VLOOKUP(N1821,'18_换产标准_模拟'!$B$2:$F$4,5,FALSE)-VLOOKUP(N1821,'18_换产标准_模拟'!$B$2:$F$4,3,FALSE),"超时","严重超时"))),"")</f>
        <v/>
      </c>
      <c r="AD1821">
        <f>IFERROR(INDEX('18_换产标准_模拟'!$A$2:$A$4,MATCH(N1821,'18_换产标准_模拟'!$B$2:$B$4,0)),"")</f>
        <v/>
      </c>
      <c r="AE1821" t="inlineStr">
        <is>
          <t>团队模拟数据</t>
        </is>
      </c>
    </row>
    <row r="1822">
      <c r="A1822" t="inlineStr">
        <is>
          <t>SIM-STOP-01821</t>
        </is>
      </c>
      <c r="B1822" t="inlineStr">
        <is>
          <t>STOP-PRE-00607</t>
        </is>
      </c>
      <c r="C1822" t="inlineStr">
        <is>
          <t>LINE-S03-PRE-20251216</t>
        </is>
      </c>
      <c r="D1822" t="inlineStr">
        <is>
          <t>SHIFT-PRE-20251216</t>
        </is>
      </c>
      <c r="E1822" t="inlineStr">
        <is>
          <t>LINE-S03</t>
        </is>
      </c>
      <c r="F1822" t="inlineStr">
        <is>
          <t>改善前</t>
        </is>
      </c>
      <c r="G1822" s="57" t="n">
        <v>46007</v>
      </c>
      <c r="H1822" t="inlineStr">
        <is>
          <t>音频模组系列</t>
        </is>
      </c>
      <c r="I1822" t="inlineStr">
        <is>
          <t>KK200-1</t>
        </is>
      </c>
      <c r="J1822" t="inlineStr">
        <is>
          <t>SETUPS-CHANGEOVERS</t>
        </is>
      </c>
      <c r="K1822" t="inlineStr">
        <is>
          <t>Unplanned</t>
        </is>
      </c>
      <c r="L1822" t="inlineStr">
        <is>
          <t>EXTRUDER PRESS</t>
        </is>
      </c>
      <c r="M1822" t="inlineStr">
        <is>
          <t>主加工工位</t>
        </is>
      </c>
      <c r="N1822" t="inlineStr">
        <is>
          <t>OTHER CALIBRATION</t>
        </is>
      </c>
      <c r="O1822" s="59" t="n">
        <v>46007.63541666666</v>
      </c>
      <c r="P1822" s="59" t="n">
        <v>46007.67722222222</v>
      </c>
      <c r="Q1822" s="60" t="n">
        <v>60.2</v>
      </c>
      <c r="R1822" s="60" t="n">
        <v>0.9746</v>
      </c>
      <c r="S1822" t="inlineStr">
        <is>
          <t>团队模拟数据（基于公开单线数据派生）</t>
        </is>
      </c>
      <c r="T1822" t="inlineStr">
        <is>
          <t>SIM-v2.2-20260807-20260804</t>
        </is>
      </c>
      <c r="U1822" t="inlineStr">
        <is>
          <t>https://zenodo.org/records/17855209</t>
        </is>
      </c>
      <c r="V1822" t="inlineStr">
        <is>
          <t>LINE-S03-PRE-20251216</t>
        </is>
      </c>
      <c r="W1822" t="inlineStr">
        <is>
          <t>已关联</t>
        </is>
      </c>
      <c r="X1822" t="inlineStr">
        <is>
          <t>按班次口径判断</t>
        </is>
      </c>
      <c r="Z1822" t="inlineStr">
        <is>
          <t>是</t>
        </is>
      </c>
      <c r="AA1822">
        <f>IFERROR(VLOOKUP(N1822,'18_换产标准_模拟'!$B$2:$F$4,3,FALSE),"")</f>
        <v/>
      </c>
      <c r="AB1822">
        <f>IFERROR(MAX(Q1822-AA1822,0),"")</f>
        <v/>
      </c>
      <c r="AC1822">
        <f>IFERROR(IF(AB1822=0,"达标",IF(AB1822&lt;=VLOOKUP(N1822,'18_换产标准_模拟'!$B$2:$F$4,4,FALSE)-VLOOKUP(N1822,'18_换产标准_模拟'!$B$2:$F$4,3,FALSE),"轻微超时",IF(AB1822&lt;=VLOOKUP(N1822,'18_换产标准_模拟'!$B$2:$F$4,5,FALSE)-VLOOKUP(N1822,'18_换产标准_模拟'!$B$2:$F$4,3,FALSE),"超时","严重超时"))),"")</f>
        <v/>
      </c>
      <c r="AD1822">
        <f>IFERROR(INDEX('18_换产标准_模拟'!$A$2:$A$4,MATCH(N1822,'18_换产标准_模拟'!$B$2:$B$4,0)),"")</f>
        <v/>
      </c>
      <c r="AE1822" t="inlineStr">
        <is>
          <t>团队模拟数据</t>
        </is>
      </c>
    </row>
    <row r="1823">
      <c r="A1823" t="inlineStr">
        <is>
          <t>SIM-STOP-01822</t>
        </is>
      </c>
      <c r="B1823" t="inlineStr">
        <is>
          <t>STOP-PRE-00608</t>
        </is>
      </c>
      <c r="C1823" t="inlineStr">
        <is>
          <t>LINE-S01-PRE-20251216</t>
        </is>
      </c>
      <c r="D1823" t="inlineStr">
        <is>
          <t>SHIFT-PRE-20251216</t>
        </is>
      </c>
      <c r="E1823" t="inlineStr">
        <is>
          <t>LINE-S01</t>
        </is>
      </c>
      <c r="F1823" t="inlineStr">
        <is>
          <t>改善前</t>
        </is>
      </c>
      <c r="G1823" s="57" t="n">
        <v>46007</v>
      </c>
      <c r="H1823" t="inlineStr">
        <is>
          <t>智能终端系列</t>
        </is>
      </c>
      <c r="I1823" t="inlineStr">
        <is>
          <t>KK200-1</t>
        </is>
      </c>
      <c r="J1823" t="inlineStr">
        <is>
          <t>FAILURE</t>
        </is>
      </c>
      <c r="K1823" t="inlineStr">
        <is>
          <t>Unplanned</t>
        </is>
      </c>
      <c r="L1823" t="inlineStr">
        <is>
          <t>CUTTER</t>
        </is>
      </c>
      <c r="M1823" t="inlineStr">
        <is>
          <t>切割/分板工位</t>
        </is>
      </c>
      <c r="N1823" t="inlineStr">
        <is>
          <t>MECHANICAL FAILURE</t>
        </is>
      </c>
      <c r="O1823" s="59" t="n">
        <v>46007.6625</v>
      </c>
      <c r="P1823" s="59" t="n">
        <v>46007.66604166666</v>
      </c>
      <c r="Q1823" s="60" t="n">
        <v>5.1</v>
      </c>
      <c r="R1823" s="60" t="n">
        <v>0.8967000000000001</v>
      </c>
      <c r="S1823" t="inlineStr">
        <is>
          <t>团队模拟数据（基于公开单线数据派生）</t>
        </is>
      </c>
      <c r="T1823" t="inlineStr">
        <is>
          <t>SIM-v2.2-20260807-20260804</t>
        </is>
      </c>
      <c r="U1823" t="inlineStr">
        <is>
          <t>https://zenodo.org/records/17855209</t>
        </is>
      </c>
      <c r="V1823" t="inlineStr">
        <is>
          <t>LINE-S01-PRE-20251216</t>
        </is>
      </c>
      <c r="W1823" t="inlineStr">
        <is>
          <t>已关联</t>
        </is>
      </c>
      <c r="X1823" t="inlineStr">
        <is>
          <t>按班次口径判断</t>
        </is>
      </c>
      <c r="Z1823" t="inlineStr">
        <is>
          <t>否</t>
        </is>
      </c>
    </row>
    <row r="1824">
      <c r="A1824" t="inlineStr">
        <is>
          <t>SIM-STOP-01823</t>
        </is>
      </c>
      <c r="B1824" t="inlineStr">
        <is>
          <t>STOP-PRE-00608</t>
        </is>
      </c>
      <c r="C1824" t="inlineStr">
        <is>
          <t>LINE-S02-PRE-20251216</t>
        </is>
      </c>
      <c r="D1824" t="inlineStr">
        <is>
          <t>SHIFT-PRE-20251216</t>
        </is>
      </c>
      <c r="E1824" t="inlineStr">
        <is>
          <t>LINE-S02</t>
        </is>
      </c>
      <c r="F1824" t="inlineStr">
        <is>
          <t>改善前</t>
        </is>
      </c>
      <c r="G1824" s="57" t="n">
        <v>46007</v>
      </c>
      <c r="H1824" t="inlineStr">
        <is>
          <t>视觉设备系列</t>
        </is>
      </c>
      <c r="I1824" t="inlineStr">
        <is>
          <t>KK200-1</t>
        </is>
      </c>
      <c r="J1824" t="inlineStr">
        <is>
          <t>FAILURE</t>
        </is>
      </c>
      <c r="K1824" t="inlineStr">
        <is>
          <t>Unplanned</t>
        </is>
      </c>
      <c r="L1824" t="inlineStr">
        <is>
          <t>CUTTER</t>
        </is>
      </c>
      <c r="M1824" t="inlineStr">
        <is>
          <t>切割/分板工位</t>
        </is>
      </c>
      <c r="N1824" t="inlineStr">
        <is>
          <t>MECHANICAL FAILURE</t>
        </is>
      </c>
      <c r="O1824" s="59" t="n">
        <v>46007.67638888889</v>
      </c>
      <c r="P1824" s="59" t="n">
        <v>46007.68291666666</v>
      </c>
      <c r="Q1824" s="60" t="n">
        <v>9.4</v>
      </c>
      <c r="R1824" s="60" t="n">
        <v>1.6406</v>
      </c>
      <c r="S1824" t="inlineStr">
        <is>
          <t>团队模拟数据（基于公开单线数据派生）</t>
        </is>
      </c>
      <c r="T1824" t="inlineStr">
        <is>
          <t>SIM-v2.2-20260807-20260804</t>
        </is>
      </c>
      <c r="U1824" t="inlineStr">
        <is>
          <t>https://zenodo.org/records/17855209</t>
        </is>
      </c>
      <c r="V1824" t="inlineStr">
        <is>
          <t>LINE-S02-PRE-20251216</t>
        </is>
      </c>
      <c r="W1824" t="inlineStr">
        <is>
          <t>已关联</t>
        </is>
      </c>
      <c r="X1824" t="inlineStr">
        <is>
          <t>按班次口径判断</t>
        </is>
      </c>
      <c r="Z1824" t="inlineStr">
        <is>
          <t>否</t>
        </is>
      </c>
    </row>
    <row r="1825">
      <c r="A1825" t="inlineStr">
        <is>
          <t>SIM-STOP-01824</t>
        </is>
      </c>
      <c r="B1825" t="inlineStr">
        <is>
          <t>STOP-PRE-00608</t>
        </is>
      </c>
      <c r="C1825" t="inlineStr">
        <is>
          <t>LINE-S03-PRE-20251216</t>
        </is>
      </c>
      <c r="D1825" t="inlineStr">
        <is>
          <t>SHIFT-PRE-20251216</t>
        </is>
      </c>
      <c r="E1825" t="inlineStr">
        <is>
          <t>LINE-S03</t>
        </is>
      </c>
      <c r="F1825" t="inlineStr">
        <is>
          <t>改善前</t>
        </is>
      </c>
      <c r="G1825" s="57" t="n">
        <v>46007</v>
      </c>
      <c r="H1825" t="inlineStr">
        <is>
          <t>音频模组系列</t>
        </is>
      </c>
      <c r="I1825" t="inlineStr">
        <is>
          <t>KK200-1</t>
        </is>
      </c>
      <c r="J1825" t="inlineStr">
        <is>
          <t>FAILURE</t>
        </is>
      </c>
      <c r="K1825" t="inlineStr">
        <is>
          <t>Unplanned</t>
        </is>
      </c>
      <c r="L1825" t="inlineStr">
        <is>
          <t>CUTTER</t>
        </is>
      </c>
      <c r="M1825" t="inlineStr">
        <is>
          <t>切割/分板工位</t>
        </is>
      </c>
      <c r="N1825" t="inlineStr">
        <is>
          <t>MECHANICAL FAILURE</t>
        </is>
      </c>
      <c r="O1825" s="59" t="n">
        <v>46007.69027777778</v>
      </c>
      <c r="P1825" s="59" t="n">
        <v>46007.69430555555</v>
      </c>
      <c r="Q1825" s="60" t="n">
        <v>5.8</v>
      </c>
      <c r="R1825" s="60" t="n">
        <v>1.0127</v>
      </c>
      <c r="S1825" t="inlineStr">
        <is>
          <t>团队模拟数据（基于公开单线数据派生）</t>
        </is>
      </c>
      <c r="T1825" t="inlineStr">
        <is>
          <t>SIM-v2.2-20260807-20260804</t>
        </is>
      </c>
      <c r="U1825" t="inlineStr">
        <is>
          <t>https://zenodo.org/records/17855209</t>
        </is>
      </c>
      <c r="V1825" t="inlineStr">
        <is>
          <t>LINE-S03-PRE-20251216</t>
        </is>
      </c>
      <c r="W1825" t="inlineStr">
        <is>
          <t>已关联</t>
        </is>
      </c>
      <c r="X1825" t="inlineStr">
        <is>
          <t>按班次口径判断</t>
        </is>
      </c>
      <c r="Z1825" t="inlineStr">
        <is>
          <t>否</t>
        </is>
      </c>
    </row>
    <row r="1826">
      <c r="A1826" t="inlineStr">
        <is>
          <t>SIM-STOP-01825</t>
        </is>
      </c>
      <c r="B1826" t="inlineStr">
        <is>
          <t>STOP-PRE-00609</t>
        </is>
      </c>
      <c r="C1826" t="inlineStr">
        <is>
          <t>LINE-S01-PRE-20251216</t>
        </is>
      </c>
      <c r="D1826" t="inlineStr">
        <is>
          <t>SHIFT-PRE-20251216</t>
        </is>
      </c>
      <c r="E1826" t="inlineStr">
        <is>
          <t>LINE-S01</t>
        </is>
      </c>
      <c r="F1826" t="inlineStr">
        <is>
          <t>改善前</t>
        </is>
      </c>
      <c r="G1826" s="57" t="n">
        <v>46007</v>
      </c>
      <c r="H1826" t="inlineStr">
        <is>
          <t>智能终端系列</t>
        </is>
      </c>
      <c r="I1826" t="inlineStr">
        <is>
          <t>KK200-1</t>
        </is>
      </c>
      <c r="J1826" t="inlineStr">
        <is>
          <t>MATERIALS</t>
        </is>
      </c>
      <c r="K1826" t="inlineStr">
        <is>
          <t>Unplanned</t>
        </is>
      </c>
      <c r="L1826" t="inlineStr">
        <is>
          <t>ROLLER MILL A</t>
        </is>
      </c>
      <c r="M1826" t="inlineStr">
        <is>
          <t>供料系统</t>
        </is>
      </c>
      <c r="N1826" t="inlineStr">
        <is>
          <t>METAL DETECTOR</t>
        </is>
      </c>
      <c r="O1826" s="59" t="n">
        <v>46007.70208333333</v>
      </c>
      <c r="P1826" s="59" t="n">
        <v>46007.70402777778</v>
      </c>
      <c r="Q1826" s="60" t="n">
        <v>2.8</v>
      </c>
      <c r="R1826" s="60" t="n">
        <v>0.8379</v>
      </c>
      <c r="S1826" t="inlineStr">
        <is>
          <t>团队模拟数据（基于公开单线数据派生）</t>
        </is>
      </c>
      <c r="T1826" t="inlineStr">
        <is>
          <t>SIM-v2.2-20260807-20260804</t>
        </is>
      </c>
      <c r="U1826" t="inlineStr">
        <is>
          <t>https://zenodo.org/records/17855209</t>
        </is>
      </c>
      <c r="V1826" t="inlineStr">
        <is>
          <t>LINE-S01-PRE-20251216</t>
        </is>
      </c>
      <c r="W1826" t="inlineStr">
        <is>
          <t>已关联</t>
        </is>
      </c>
      <c r="X1826" t="inlineStr">
        <is>
          <t>按班次口径判断</t>
        </is>
      </c>
      <c r="Z1826" t="inlineStr">
        <is>
          <t>否</t>
        </is>
      </c>
    </row>
    <row r="1827">
      <c r="A1827" t="inlineStr">
        <is>
          <t>SIM-STOP-01826</t>
        </is>
      </c>
      <c r="B1827" t="inlineStr">
        <is>
          <t>STOP-PRE-00609</t>
        </is>
      </c>
      <c r="C1827" t="inlineStr">
        <is>
          <t>LINE-S02-PRE-20251216</t>
        </is>
      </c>
      <c r="D1827" t="inlineStr">
        <is>
          <t>SHIFT-PRE-20251216</t>
        </is>
      </c>
      <c r="E1827" t="inlineStr">
        <is>
          <t>LINE-S02</t>
        </is>
      </c>
      <c r="F1827" t="inlineStr">
        <is>
          <t>改善前</t>
        </is>
      </c>
      <c r="G1827" s="57" t="n">
        <v>46007</v>
      </c>
      <c r="H1827" t="inlineStr">
        <is>
          <t>视觉设备系列</t>
        </is>
      </c>
      <c r="I1827" t="inlineStr">
        <is>
          <t>KK200-1</t>
        </is>
      </c>
      <c r="J1827" t="inlineStr">
        <is>
          <t>MATERIALS</t>
        </is>
      </c>
      <c r="K1827" t="inlineStr">
        <is>
          <t>Unplanned</t>
        </is>
      </c>
      <c r="L1827" t="inlineStr">
        <is>
          <t>ROLLER MILL A</t>
        </is>
      </c>
      <c r="M1827" t="inlineStr">
        <is>
          <t>供料系统</t>
        </is>
      </c>
      <c r="N1827" t="inlineStr">
        <is>
          <t>METAL DETECTOR</t>
        </is>
      </c>
      <c r="O1827" s="59" t="n">
        <v>46007.71597222222</v>
      </c>
      <c r="P1827" s="59" t="n">
        <v>46007.71909722222</v>
      </c>
      <c r="Q1827" s="60" t="n">
        <v>4.5</v>
      </c>
      <c r="R1827" s="60" t="n">
        <v>1.365</v>
      </c>
      <c r="S1827" t="inlineStr">
        <is>
          <t>团队模拟数据（基于公开单线数据派生）</t>
        </is>
      </c>
      <c r="T1827" t="inlineStr">
        <is>
          <t>SIM-v2.2-20260807-20260804</t>
        </is>
      </c>
      <c r="U1827" t="inlineStr">
        <is>
          <t>https://zenodo.org/records/17855209</t>
        </is>
      </c>
      <c r="V1827" t="inlineStr">
        <is>
          <t>LINE-S02-PRE-20251216</t>
        </is>
      </c>
      <c r="W1827" t="inlineStr">
        <is>
          <t>已关联</t>
        </is>
      </c>
      <c r="X1827" t="inlineStr">
        <is>
          <t>按班次口径判断</t>
        </is>
      </c>
      <c r="Z1827" t="inlineStr">
        <is>
          <t>否</t>
        </is>
      </c>
    </row>
    <row r="1828">
      <c r="A1828" t="inlineStr">
        <is>
          <t>SIM-STOP-01827</t>
        </is>
      </c>
      <c r="B1828" t="inlineStr">
        <is>
          <t>STOP-PRE-00609</t>
        </is>
      </c>
      <c r="C1828" t="inlineStr">
        <is>
          <t>LINE-S03-PRE-20251216</t>
        </is>
      </c>
      <c r="D1828" t="inlineStr">
        <is>
          <t>SHIFT-PRE-20251216</t>
        </is>
      </c>
      <c r="E1828" t="inlineStr">
        <is>
          <t>LINE-S03</t>
        </is>
      </c>
      <c r="F1828" t="inlineStr">
        <is>
          <t>改善前</t>
        </is>
      </c>
      <c r="G1828" s="57" t="n">
        <v>46007</v>
      </c>
      <c r="H1828" t="inlineStr">
        <is>
          <t>音频模组系列</t>
        </is>
      </c>
      <c r="I1828" t="inlineStr">
        <is>
          <t>KK200-1</t>
        </is>
      </c>
      <c r="J1828" t="inlineStr">
        <is>
          <t>MATERIALS</t>
        </is>
      </c>
      <c r="K1828" t="inlineStr">
        <is>
          <t>Unplanned</t>
        </is>
      </c>
      <c r="L1828" t="inlineStr">
        <is>
          <t>ROLLER MILL A</t>
        </is>
      </c>
      <c r="M1828" t="inlineStr">
        <is>
          <t>供料系统</t>
        </is>
      </c>
      <c r="N1828" t="inlineStr">
        <is>
          <t>METAL DETECTOR</t>
        </is>
      </c>
      <c r="O1828" s="59" t="n">
        <v>46007.72986111111</v>
      </c>
      <c r="P1828" s="59" t="n">
        <v>46007.73236111111</v>
      </c>
      <c r="Q1828" s="60" t="n">
        <v>3.6</v>
      </c>
      <c r="R1828" s="60" t="n">
        <v>1.08</v>
      </c>
      <c r="S1828" t="inlineStr">
        <is>
          <t>团队模拟数据（基于公开单线数据派生）</t>
        </is>
      </c>
      <c r="T1828" t="inlineStr">
        <is>
          <t>SIM-v2.2-20260807-20260804</t>
        </is>
      </c>
      <c r="U1828" t="inlineStr">
        <is>
          <t>https://zenodo.org/records/17855209</t>
        </is>
      </c>
      <c r="V1828" t="inlineStr">
        <is>
          <t>LINE-S03-PRE-20251216</t>
        </is>
      </c>
      <c r="W1828" t="inlineStr">
        <is>
          <t>已关联</t>
        </is>
      </c>
      <c r="X1828" t="inlineStr">
        <is>
          <t>按班次口径判断</t>
        </is>
      </c>
      <c r="Z1828" t="inlineStr">
        <is>
          <t>否</t>
        </is>
      </c>
    </row>
    <row r="1829">
      <c r="A1829" t="inlineStr">
        <is>
          <t>SIM-STOP-01828</t>
        </is>
      </c>
      <c r="B1829" t="inlineStr">
        <is>
          <t>STOP-PRE-00610</t>
        </is>
      </c>
      <c r="C1829" t="inlineStr">
        <is>
          <t>LINE-S01-PRE-20251216</t>
        </is>
      </c>
      <c r="D1829" t="inlineStr">
        <is>
          <t>SHIFT-PRE-20251216</t>
        </is>
      </c>
      <c r="E1829" t="inlineStr">
        <is>
          <t>LINE-S01</t>
        </is>
      </c>
      <c r="F1829" t="inlineStr">
        <is>
          <t>改善前</t>
        </is>
      </c>
      <c r="G1829" s="57" t="n">
        <v>46007</v>
      </c>
      <c r="H1829" t="inlineStr">
        <is>
          <t>智能终端系列</t>
        </is>
      </c>
      <c r="I1829" t="inlineStr">
        <is>
          <t>KK200-1</t>
        </is>
      </c>
      <c r="J1829" t="inlineStr">
        <is>
          <t>MATERIALS</t>
        </is>
      </c>
      <c r="K1829" t="inlineStr">
        <is>
          <t>Unplanned</t>
        </is>
      </c>
      <c r="L1829" t="inlineStr">
        <is>
          <t>HACKING STATION</t>
        </is>
      </c>
      <c r="M1829" t="inlineStr">
        <is>
          <t>上下料工位</t>
        </is>
      </c>
      <c r="N1829" t="inlineStr">
        <is>
          <t>MANUAL BRICK HANDLING</t>
        </is>
      </c>
      <c r="O1829" s="59" t="n">
        <v>46007.71944444445</v>
      </c>
      <c r="P1829" s="59" t="n">
        <v>46007.72465277778</v>
      </c>
      <c r="Q1829" s="60" t="n">
        <v>7.5</v>
      </c>
      <c r="R1829" s="60" t="n">
        <v>0.8722</v>
      </c>
      <c r="S1829" t="inlineStr">
        <is>
          <t>团队模拟数据（基于公开单线数据派生）</t>
        </is>
      </c>
      <c r="T1829" t="inlineStr">
        <is>
          <t>SIM-v2.2-20260807-20260804</t>
        </is>
      </c>
      <c r="U1829" t="inlineStr">
        <is>
          <t>https://zenodo.org/records/17855209</t>
        </is>
      </c>
      <c r="V1829" t="inlineStr">
        <is>
          <t>LINE-S01-PRE-20251216</t>
        </is>
      </c>
      <c r="W1829" t="inlineStr">
        <is>
          <t>已关联</t>
        </is>
      </c>
      <c r="X1829" t="inlineStr">
        <is>
          <t>按班次口径判断</t>
        </is>
      </c>
      <c r="Z1829" t="inlineStr">
        <is>
          <t>否</t>
        </is>
      </c>
    </row>
    <row r="1830">
      <c r="A1830" t="inlineStr">
        <is>
          <t>SIM-STOP-01829</t>
        </is>
      </c>
      <c r="B1830" t="inlineStr">
        <is>
          <t>STOP-PRE-00610</t>
        </is>
      </c>
      <c r="C1830" t="inlineStr">
        <is>
          <t>LINE-S02-PRE-20251216</t>
        </is>
      </c>
      <c r="D1830" t="inlineStr">
        <is>
          <t>SHIFT-PRE-20251216</t>
        </is>
      </c>
      <c r="E1830" t="inlineStr">
        <is>
          <t>LINE-S02</t>
        </is>
      </c>
      <c r="F1830" t="inlineStr">
        <is>
          <t>改善前</t>
        </is>
      </c>
      <c r="G1830" s="57" t="n">
        <v>46007</v>
      </c>
      <c r="H1830" t="inlineStr">
        <is>
          <t>视觉设备系列</t>
        </is>
      </c>
      <c r="I1830" t="inlineStr">
        <is>
          <t>KK200-1</t>
        </is>
      </c>
      <c r="J1830" t="inlineStr">
        <is>
          <t>MATERIALS</t>
        </is>
      </c>
      <c r="K1830" t="inlineStr">
        <is>
          <t>Unplanned</t>
        </is>
      </c>
      <c r="L1830" t="inlineStr">
        <is>
          <t>HACKING STATION</t>
        </is>
      </c>
      <c r="M1830" t="inlineStr">
        <is>
          <t>上下料工位</t>
        </is>
      </c>
      <c r="N1830" t="inlineStr">
        <is>
          <t>MANUAL BRICK HANDLING</t>
        </is>
      </c>
      <c r="O1830" s="59" t="n">
        <v>46007.73333333333</v>
      </c>
      <c r="P1830" s="59" t="n">
        <v>46007.74180555555</v>
      </c>
      <c r="Q1830" s="60" t="n">
        <v>12.2</v>
      </c>
      <c r="R1830" s="60" t="n">
        <v>1.4175</v>
      </c>
      <c r="S1830" t="inlineStr">
        <is>
          <t>团队模拟数据（基于公开单线数据派生）</t>
        </is>
      </c>
      <c r="T1830" t="inlineStr">
        <is>
          <t>SIM-v2.2-20260807-20260804</t>
        </is>
      </c>
      <c r="U1830" t="inlineStr">
        <is>
          <t>https://zenodo.org/records/17855209</t>
        </is>
      </c>
      <c r="V1830" t="inlineStr">
        <is>
          <t>LINE-S02-PRE-20251216</t>
        </is>
      </c>
      <c r="W1830" t="inlineStr">
        <is>
          <t>已关联</t>
        </is>
      </c>
      <c r="X1830" t="inlineStr">
        <is>
          <t>按班次口径判断</t>
        </is>
      </c>
      <c r="Z1830" t="inlineStr">
        <is>
          <t>否</t>
        </is>
      </c>
    </row>
    <row r="1831">
      <c r="A1831" t="inlineStr">
        <is>
          <t>SIM-STOP-01830</t>
        </is>
      </c>
      <c r="B1831" t="inlineStr">
        <is>
          <t>STOP-PRE-00610</t>
        </is>
      </c>
      <c r="C1831" t="inlineStr">
        <is>
          <t>LINE-S03-PRE-20251216</t>
        </is>
      </c>
      <c r="D1831" t="inlineStr">
        <is>
          <t>SHIFT-PRE-20251216</t>
        </is>
      </c>
      <c r="E1831" t="inlineStr">
        <is>
          <t>LINE-S03</t>
        </is>
      </c>
      <c r="F1831" t="inlineStr">
        <is>
          <t>改善前</t>
        </is>
      </c>
      <c r="G1831" s="57" t="n">
        <v>46007</v>
      </c>
      <c r="H1831" t="inlineStr">
        <is>
          <t>音频模组系列</t>
        </is>
      </c>
      <c r="I1831" t="inlineStr">
        <is>
          <t>KK200-1</t>
        </is>
      </c>
      <c r="J1831" t="inlineStr">
        <is>
          <t>MATERIALS</t>
        </is>
      </c>
      <c r="K1831" t="inlineStr">
        <is>
          <t>Unplanned</t>
        </is>
      </c>
      <c r="L1831" t="inlineStr">
        <is>
          <t>HACKING STATION</t>
        </is>
      </c>
      <c r="M1831" t="inlineStr">
        <is>
          <t>上下料工位</t>
        </is>
      </c>
      <c r="N1831" t="inlineStr">
        <is>
          <t>MANUAL BRICK HANDLING</t>
        </is>
      </c>
      <c r="O1831" s="59" t="n">
        <v>46007.74722222222</v>
      </c>
      <c r="P1831" s="59" t="n">
        <v>46007.75395833333</v>
      </c>
      <c r="Q1831" s="60" t="n">
        <v>9.699999999999999</v>
      </c>
      <c r="R1831" s="60" t="n">
        <v>1.1234</v>
      </c>
      <c r="S1831" t="inlineStr">
        <is>
          <t>团队模拟数据（基于公开单线数据派生）</t>
        </is>
      </c>
      <c r="T1831" t="inlineStr">
        <is>
          <t>SIM-v2.2-20260807-20260804</t>
        </is>
      </c>
      <c r="U1831" t="inlineStr">
        <is>
          <t>https://zenodo.org/records/17855209</t>
        </is>
      </c>
      <c r="V1831" t="inlineStr">
        <is>
          <t>LINE-S03-PRE-20251216</t>
        </is>
      </c>
      <c r="W1831" t="inlineStr">
        <is>
          <t>已关联</t>
        </is>
      </c>
      <c r="X1831" t="inlineStr">
        <is>
          <t>按班次口径判断</t>
        </is>
      </c>
      <c r="Z1831" t="inlineStr">
        <is>
          <t>否</t>
        </is>
      </c>
    </row>
    <row r="1832">
      <c r="A1832" t="inlineStr">
        <is>
          <t>SIM-STOP-01831</t>
        </is>
      </c>
      <c r="B1832" t="inlineStr">
        <is>
          <t>STOP-PRE-00611</t>
        </is>
      </c>
      <c r="C1832" t="inlineStr">
        <is>
          <t>LINE-S01-PRE-20251216</t>
        </is>
      </c>
      <c r="D1832" t="inlineStr">
        <is>
          <t>SHIFT-PRE-20251216</t>
        </is>
      </c>
      <c r="E1832" t="inlineStr">
        <is>
          <t>LINE-S01</t>
        </is>
      </c>
      <c r="F1832" t="inlineStr">
        <is>
          <t>改善前</t>
        </is>
      </c>
      <c r="G1832" s="57" t="n">
        <v>46007</v>
      </c>
      <c r="H1832" t="inlineStr">
        <is>
          <t>智能终端系列</t>
        </is>
      </c>
      <c r="I1832" t="inlineStr">
        <is>
          <t>KK200-1</t>
        </is>
      </c>
      <c r="J1832" t="inlineStr">
        <is>
          <t>FAILURE</t>
        </is>
      </c>
      <c r="K1832" t="inlineStr">
        <is>
          <t>Unplanned</t>
        </is>
      </c>
      <c r="L1832" t="inlineStr">
        <is>
          <t>DRYER</t>
        </is>
      </c>
      <c r="M1832" t="inlineStr">
        <is>
          <t>烘干/固化工位</t>
        </is>
      </c>
      <c r="N1832" t="inlineStr">
        <is>
          <t>AUTOMATION FAILURE</t>
        </is>
      </c>
      <c r="O1832" s="59" t="n">
        <v>46007.73958333334</v>
      </c>
      <c r="P1832" s="59" t="n">
        <v>46007.74354166666</v>
      </c>
      <c r="Q1832" s="60" t="n">
        <v>5.7</v>
      </c>
      <c r="R1832" s="60" t="n">
        <v>0.9065</v>
      </c>
      <c r="S1832" t="inlineStr">
        <is>
          <t>团队模拟数据（基于公开单线数据派生）</t>
        </is>
      </c>
      <c r="T1832" t="inlineStr">
        <is>
          <t>SIM-v2.2-20260807-20260804</t>
        </is>
      </c>
      <c r="U1832" t="inlineStr">
        <is>
          <t>https://zenodo.org/records/17855209</t>
        </is>
      </c>
      <c r="V1832" t="inlineStr">
        <is>
          <t>LINE-S01-PRE-20251216</t>
        </is>
      </c>
      <c r="W1832" t="inlineStr">
        <is>
          <t>已关联</t>
        </is>
      </c>
      <c r="X1832" t="inlineStr">
        <is>
          <t>按班次口径判断</t>
        </is>
      </c>
      <c r="Z1832" t="inlineStr">
        <is>
          <t>否</t>
        </is>
      </c>
    </row>
    <row r="1833">
      <c r="A1833" t="inlineStr">
        <is>
          <t>SIM-STOP-01832</t>
        </is>
      </c>
      <c r="B1833" t="inlineStr">
        <is>
          <t>STOP-PRE-00611</t>
        </is>
      </c>
      <c r="C1833" t="inlineStr">
        <is>
          <t>LINE-S02-PRE-20251216</t>
        </is>
      </c>
      <c r="D1833" t="inlineStr">
        <is>
          <t>SHIFT-PRE-20251216</t>
        </is>
      </c>
      <c r="E1833" t="inlineStr">
        <is>
          <t>LINE-S02</t>
        </is>
      </c>
      <c r="F1833" t="inlineStr">
        <is>
          <t>改善前</t>
        </is>
      </c>
      <c r="G1833" s="57" t="n">
        <v>46007</v>
      </c>
      <c r="H1833" t="inlineStr">
        <is>
          <t>视觉设备系列</t>
        </is>
      </c>
      <c r="I1833" t="inlineStr">
        <is>
          <t>KK200-1</t>
        </is>
      </c>
      <c r="J1833" t="inlineStr">
        <is>
          <t>FAILURE</t>
        </is>
      </c>
      <c r="K1833" t="inlineStr">
        <is>
          <t>Unplanned</t>
        </is>
      </c>
      <c r="L1833" t="inlineStr">
        <is>
          <t>DRYER</t>
        </is>
      </c>
      <c r="M1833" t="inlineStr">
        <is>
          <t>烘干/固化工位</t>
        </is>
      </c>
      <c r="N1833" t="inlineStr">
        <is>
          <t>AUTOMATION FAILURE</t>
        </is>
      </c>
      <c r="O1833" s="59" t="n">
        <v>46007.75347222222</v>
      </c>
      <c r="P1833" s="59" t="n">
        <v>46007.75930555556</v>
      </c>
      <c r="Q1833" s="60" t="n">
        <v>8.4</v>
      </c>
      <c r="R1833" s="60" t="n">
        <v>1.3275</v>
      </c>
      <c r="S1833" t="inlineStr">
        <is>
          <t>团队模拟数据（基于公开单线数据派生）</t>
        </is>
      </c>
      <c r="T1833" t="inlineStr">
        <is>
          <t>SIM-v2.2-20260807-20260804</t>
        </is>
      </c>
      <c r="U1833" t="inlineStr">
        <is>
          <t>https://zenodo.org/records/17855209</t>
        </is>
      </c>
      <c r="V1833" t="inlineStr">
        <is>
          <t>LINE-S02-PRE-20251216</t>
        </is>
      </c>
      <c r="W1833" t="inlineStr">
        <is>
          <t>已关联</t>
        </is>
      </c>
      <c r="X1833" t="inlineStr">
        <is>
          <t>按班次口径判断</t>
        </is>
      </c>
      <c r="Z1833" t="inlineStr">
        <is>
          <t>否</t>
        </is>
      </c>
    </row>
    <row r="1834">
      <c r="A1834" t="inlineStr">
        <is>
          <t>SIM-STOP-01833</t>
        </is>
      </c>
      <c r="B1834" t="inlineStr">
        <is>
          <t>STOP-PRE-00611</t>
        </is>
      </c>
      <c r="C1834" t="inlineStr">
        <is>
          <t>LINE-S03-PRE-20251216</t>
        </is>
      </c>
      <c r="D1834" t="inlineStr">
        <is>
          <t>SHIFT-PRE-20251216</t>
        </is>
      </c>
      <c r="E1834" t="inlineStr">
        <is>
          <t>LINE-S03</t>
        </is>
      </c>
      <c r="F1834" t="inlineStr">
        <is>
          <t>改善前</t>
        </is>
      </c>
      <c r="G1834" s="57" t="n">
        <v>46007</v>
      </c>
      <c r="H1834" t="inlineStr">
        <is>
          <t>音频模组系列</t>
        </is>
      </c>
      <c r="I1834" t="inlineStr">
        <is>
          <t>KK200-1</t>
        </is>
      </c>
      <c r="J1834" t="inlineStr">
        <is>
          <t>FAILURE</t>
        </is>
      </c>
      <c r="K1834" t="inlineStr">
        <is>
          <t>Unplanned</t>
        </is>
      </c>
      <c r="L1834" t="inlineStr">
        <is>
          <t>DRYER</t>
        </is>
      </c>
      <c r="M1834" t="inlineStr">
        <is>
          <t>烘干/固化工位</t>
        </is>
      </c>
      <c r="N1834" t="inlineStr">
        <is>
          <t>AUTOMATION FAILURE</t>
        </is>
      </c>
      <c r="O1834" s="59" t="n">
        <v>46007.76736111111</v>
      </c>
      <c r="P1834" s="59" t="n">
        <v>46007.77180555555</v>
      </c>
      <c r="Q1834" s="60" t="n">
        <v>6.4</v>
      </c>
      <c r="R1834" s="60" t="n">
        <v>1.0236</v>
      </c>
      <c r="S1834" t="inlineStr">
        <is>
          <t>团队模拟数据（基于公开单线数据派生）</t>
        </is>
      </c>
      <c r="T1834" t="inlineStr">
        <is>
          <t>SIM-v2.2-20260807-20260804</t>
        </is>
      </c>
      <c r="U1834" t="inlineStr">
        <is>
          <t>https://zenodo.org/records/17855209</t>
        </is>
      </c>
      <c r="V1834" t="inlineStr">
        <is>
          <t>LINE-S03-PRE-20251216</t>
        </is>
      </c>
      <c r="W1834" t="inlineStr">
        <is>
          <t>已关联</t>
        </is>
      </c>
      <c r="X1834" t="inlineStr">
        <is>
          <t>按班次口径判断</t>
        </is>
      </c>
      <c r="Z1834" t="inlineStr">
        <is>
          <t>否</t>
        </is>
      </c>
    </row>
    <row r="1835">
      <c r="A1835" t="inlineStr">
        <is>
          <t>SIM-STOP-01834</t>
        </is>
      </c>
      <c r="B1835" t="inlineStr">
        <is>
          <t>STOP-PRE-00612</t>
        </is>
      </c>
      <c r="C1835" t="inlineStr">
        <is>
          <t>LINE-S01-PRE-20251216</t>
        </is>
      </c>
      <c r="D1835" t="inlineStr">
        <is>
          <t>SHIFT-PRE-20251216</t>
        </is>
      </c>
      <c r="E1835" t="inlineStr">
        <is>
          <t>LINE-S01</t>
        </is>
      </c>
      <c r="F1835" t="inlineStr">
        <is>
          <t>改善前</t>
        </is>
      </c>
      <c r="G1835" s="57" t="n">
        <v>46007</v>
      </c>
      <c r="H1835" t="inlineStr">
        <is>
          <t>智能终端系列</t>
        </is>
      </c>
      <c r="I1835" t="inlineStr">
        <is>
          <t>KK200-1</t>
        </is>
      </c>
      <c r="J1835" t="inlineStr">
        <is>
          <t>MATERIALS</t>
        </is>
      </c>
      <c r="K1835" t="inlineStr">
        <is>
          <t>Unplanned</t>
        </is>
      </c>
      <c r="L1835" t="inlineStr">
        <is>
          <t>HACKING STATION</t>
        </is>
      </c>
      <c r="M1835" t="inlineStr">
        <is>
          <t>上下料工位</t>
        </is>
      </c>
      <c r="N1835" t="inlineStr">
        <is>
          <t>MANUAL BRICK HANDLING</t>
        </is>
      </c>
      <c r="O1835" s="59" t="n">
        <v>46007.77013888889</v>
      </c>
      <c r="P1835" s="59" t="n">
        <v>46007.77861111111</v>
      </c>
      <c r="Q1835" s="60" t="n">
        <v>12.2</v>
      </c>
      <c r="R1835" s="60" t="n">
        <v>0.8477</v>
      </c>
      <c r="S1835" t="inlineStr">
        <is>
          <t>团队模拟数据（基于公开单线数据派生）</t>
        </is>
      </c>
      <c r="T1835" t="inlineStr">
        <is>
          <t>SIM-v2.2-20260807-20260804</t>
        </is>
      </c>
      <c r="U1835" t="inlineStr">
        <is>
          <t>https://zenodo.org/records/17855209</t>
        </is>
      </c>
      <c r="V1835" t="inlineStr">
        <is>
          <t>LINE-S01-PRE-20251216</t>
        </is>
      </c>
      <c r="W1835" t="inlineStr">
        <is>
          <t>已关联</t>
        </is>
      </c>
      <c r="X1835" t="inlineStr">
        <is>
          <t>按班次口径判断</t>
        </is>
      </c>
      <c r="Z1835" t="inlineStr">
        <is>
          <t>否</t>
        </is>
      </c>
    </row>
    <row r="1836">
      <c r="A1836" t="inlineStr">
        <is>
          <t>SIM-STOP-01835</t>
        </is>
      </c>
      <c r="B1836" t="inlineStr">
        <is>
          <t>STOP-PRE-00612</t>
        </is>
      </c>
      <c r="C1836" t="inlineStr">
        <is>
          <t>LINE-S02-PRE-20251216</t>
        </is>
      </c>
      <c r="D1836" t="inlineStr">
        <is>
          <t>SHIFT-PRE-20251216</t>
        </is>
      </c>
      <c r="E1836" t="inlineStr">
        <is>
          <t>LINE-S02</t>
        </is>
      </c>
      <c r="F1836" t="inlineStr">
        <is>
          <t>改善前</t>
        </is>
      </c>
      <c r="G1836" s="57" t="n">
        <v>46007</v>
      </c>
      <c r="H1836" t="inlineStr">
        <is>
          <t>视觉设备系列</t>
        </is>
      </c>
      <c r="I1836" t="inlineStr">
        <is>
          <t>KK200-1</t>
        </is>
      </c>
      <c r="J1836" t="inlineStr">
        <is>
          <t>MATERIALS</t>
        </is>
      </c>
      <c r="K1836" t="inlineStr">
        <is>
          <t>Unplanned</t>
        </is>
      </c>
      <c r="L1836" t="inlineStr">
        <is>
          <t>HACKING STATION</t>
        </is>
      </c>
      <c r="M1836" t="inlineStr">
        <is>
          <t>上下料工位</t>
        </is>
      </c>
      <c r="N1836" t="inlineStr">
        <is>
          <t>MANUAL BRICK HANDLING</t>
        </is>
      </c>
      <c r="O1836" s="59" t="n">
        <v>46007.78402777778</v>
      </c>
      <c r="P1836" s="59" t="n">
        <v>46007.79784722222</v>
      </c>
      <c r="Q1836" s="60" t="n">
        <v>19.9</v>
      </c>
      <c r="R1836" s="60" t="n">
        <v>1.38</v>
      </c>
      <c r="S1836" t="inlineStr">
        <is>
          <t>团队模拟数据（基于公开单线数据派生）</t>
        </is>
      </c>
      <c r="T1836" t="inlineStr">
        <is>
          <t>SIM-v2.2-20260807-20260804</t>
        </is>
      </c>
      <c r="U1836" t="inlineStr">
        <is>
          <t>https://zenodo.org/records/17855209</t>
        </is>
      </c>
      <c r="V1836" t="inlineStr">
        <is>
          <t>LINE-S02-PRE-20251216</t>
        </is>
      </c>
      <c r="W1836" t="inlineStr">
        <is>
          <t>已关联</t>
        </is>
      </c>
      <c r="X1836" t="inlineStr">
        <is>
          <t>按班次口径判断</t>
        </is>
      </c>
      <c r="Z1836" t="inlineStr">
        <is>
          <t>否</t>
        </is>
      </c>
    </row>
    <row r="1837">
      <c r="A1837" t="inlineStr">
        <is>
          <t>SIM-STOP-01836</t>
        </is>
      </c>
      <c r="B1837" t="inlineStr">
        <is>
          <t>STOP-PRE-00612</t>
        </is>
      </c>
      <c r="C1837" t="inlineStr">
        <is>
          <t>LINE-S03-PRE-20251216</t>
        </is>
      </c>
      <c r="D1837" t="inlineStr">
        <is>
          <t>SHIFT-PRE-20251216</t>
        </is>
      </c>
      <c r="E1837" t="inlineStr">
        <is>
          <t>LINE-S03</t>
        </is>
      </c>
      <c r="F1837" t="inlineStr">
        <is>
          <t>改善前</t>
        </is>
      </c>
      <c r="G1837" s="57" t="n">
        <v>46007</v>
      </c>
      <c r="H1837" t="inlineStr">
        <is>
          <t>音频模组系列</t>
        </is>
      </c>
      <c r="I1837" t="inlineStr">
        <is>
          <t>KK200-1</t>
        </is>
      </c>
      <c r="J1837" t="inlineStr">
        <is>
          <t>MATERIALS</t>
        </is>
      </c>
      <c r="K1837" t="inlineStr">
        <is>
          <t>Unplanned</t>
        </is>
      </c>
      <c r="L1837" t="inlineStr">
        <is>
          <t>HACKING STATION</t>
        </is>
      </c>
      <c r="M1837" t="inlineStr">
        <is>
          <t>上下料工位</t>
        </is>
      </c>
      <c r="N1837" t="inlineStr">
        <is>
          <t>MANUAL BRICK HANDLING</t>
        </is>
      </c>
      <c r="O1837" s="59" t="n">
        <v>46007.79791666667</v>
      </c>
      <c r="P1837" s="59" t="n">
        <v>46007.80881944444</v>
      </c>
      <c r="Q1837" s="60" t="n">
        <v>15.7</v>
      </c>
      <c r="R1837" s="60" t="n">
        <v>1.0924</v>
      </c>
      <c r="S1837" t="inlineStr">
        <is>
          <t>团队模拟数据（基于公开单线数据派生）</t>
        </is>
      </c>
      <c r="T1837" t="inlineStr">
        <is>
          <t>SIM-v2.2-20260807-20260804</t>
        </is>
      </c>
      <c r="U1837" t="inlineStr">
        <is>
          <t>https://zenodo.org/records/17855209</t>
        </is>
      </c>
      <c r="V1837" t="inlineStr">
        <is>
          <t>LINE-S03-PRE-20251216</t>
        </is>
      </c>
      <c r="W1837" t="inlineStr">
        <is>
          <t>已关联</t>
        </is>
      </c>
      <c r="X1837" t="inlineStr">
        <is>
          <t>按班次口径判断</t>
        </is>
      </c>
      <c r="Z1837" t="inlineStr">
        <is>
          <t>否</t>
        </is>
      </c>
    </row>
    <row r="1838">
      <c r="A1838" t="inlineStr">
        <is>
          <t>SIM-STOP-01837</t>
        </is>
      </c>
      <c r="B1838" t="inlineStr">
        <is>
          <t>STOP-PRE-00613</t>
        </is>
      </c>
      <c r="C1838" t="inlineStr">
        <is>
          <t>LINE-S01-PRE-20251216</t>
        </is>
      </c>
      <c r="D1838" t="inlineStr">
        <is>
          <t>SHIFT-PRE-20251216</t>
        </is>
      </c>
      <c r="E1838" t="inlineStr">
        <is>
          <t>LINE-S01</t>
        </is>
      </c>
      <c r="F1838" t="inlineStr">
        <is>
          <t>改善前</t>
        </is>
      </c>
      <c r="G1838" s="57" t="n">
        <v>46007</v>
      </c>
      <c r="H1838" t="inlineStr">
        <is>
          <t>智能终端系列</t>
        </is>
      </c>
      <c r="I1838" t="inlineStr">
        <is>
          <t>KK200-1</t>
        </is>
      </c>
      <c r="J1838" t="inlineStr">
        <is>
          <t>FAILURE</t>
        </is>
      </c>
      <c r="K1838" t="inlineStr">
        <is>
          <t>Unplanned</t>
        </is>
      </c>
      <c r="L1838" t="inlineStr">
        <is>
          <t>DRYER</t>
        </is>
      </c>
      <c r="M1838" t="inlineStr">
        <is>
          <t>烘干/固化工位</t>
        </is>
      </c>
      <c r="N1838" t="inlineStr">
        <is>
          <t>AUTOMATION FAILURE</t>
        </is>
      </c>
      <c r="O1838" s="59" t="n">
        <v>46007.79444444444</v>
      </c>
      <c r="P1838" s="59" t="n">
        <v>46007.79923611111</v>
      </c>
      <c r="Q1838" s="60" t="n">
        <v>6.9</v>
      </c>
      <c r="R1838" s="60" t="n">
        <v>0.882</v>
      </c>
      <c r="S1838" t="inlineStr">
        <is>
          <t>团队模拟数据（基于公开单线数据派生）</t>
        </is>
      </c>
      <c r="T1838" t="inlineStr">
        <is>
          <t>SIM-v2.2-20260807-20260804</t>
        </is>
      </c>
      <c r="U1838" t="inlineStr">
        <is>
          <t>https://zenodo.org/records/17855209</t>
        </is>
      </c>
      <c r="V1838" t="inlineStr">
        <is>
          <t>LINE-S01-PRE-20251216</t>
        </is>
      </c>
      <c r="W1838" t="inlineStr">
        <is>
          <t>已关联</t>
        </is>
      </c>
      <c r="X1838" t="inlineStr">
        <is>
          <t>按班次口径判断</t>
        </is>
      </c>
      <c r="Z1838" t="inlineStr">
        <is>
          <t>否</t>
        </is>
      </c>
    </row>
    <row r="1839">
      <c r="A1839" t="inlineStr">
        <is>
          <t>SIM-STOP-01838</t>
        </is>
      </c>
      <c r="B1839" t="inlineStr">
        <is>
          <t>STOP-PRE-00613</t>
        </is>
      </c>
      <c r="C1839" t="inlineStr">
        <is>
          <t>LINE-S02-PRE-20251216</t>
        </is>
      </c>
      <c r="D1839" t="inlineStr">
        <is>
          <t>SHIFT-PRE-20251216</t>
        </is>
      </c>
      <c r="E1839" t="inlineStr">
        <is>
          <t>LINE-S02</t>
        </is>
      </c>
      <c r="F1839" t="inlineStr">
        <is>
          <t>改善前</t>
        </is>
      </c>
      <c r="G1839" s="57" t="n">
        <v>46007</v>
      </c>
      <c r="H1839" t="inlineStr">
        <is>
          <t>视觉设备系列</t>
        </is>
      </c>
      <c r="I1839" t="inlineStr">
        <is>
          <t>KK200-1</t>
        </is>
      </c>
      <c r="J1839" t="inlineStr">
        <is>
          <t>FAILURE</t>
        </is>
      </c>
      <c r="K1839" t="inlineStr">
        <is>
          <t>Unplanned</t>
        </is>
      </c>
      <c r="L1839" t="inlineStr">
        <is>
          <t>DRYER</t>
        </is>
      </c>
      <c r="M1839" t="inlineStr">
        <is>
          <t>烘干/固化工位</t>
        </is>
      </c>
      <c r="N1839" t="inlineStr">
        <is>
          <t>AUTOMATION FAILURE</t>
        </is>
      </c>
      <c r="O1839" s="59" t="n">
        <v>46007.80833333333</v>
      </c>
      <c r="P1839" s="59" t="n">
        <v>46007.81534722223</v>
      </c>
      <c r="Q1839" s="60" t="n">
        <v>10.1</v>
      </c>
      <c r="R1839" s="60" t="n">
        <v>1.29</v>
      </c>
      <c r="S1839" t="inlineStr">
        <is>
          <t>团队模拟数据（基于公开单线数据派生）</t>
        </is>
      </c>
      <c r="T1839" t="inlineStr">
        <is>
          <t>SIM-v2.2-20260807-20260804</t>
        </is>
      </c>
      <c r="U1839" t="inlineStr">
        <is>
          <t>https://zenodo.org/records/17855209</t>
        </is>
      </c>
      <c r="V1839" t="inlineStr">
        <is>
          <t>LINE-S02-PRE-20251216</t>
        </is>
      </c>
      <c r="W1839" t="inlineStr">
        <is>
          <t>已关联</t>
        </is>
      </c>
      <c r="X1839" t="inlineStr">
        <is>
          <t>按班次口径判断</t>
        </is>
      </c>
      <c r="Z1839" t="inlineStr">
        <is>
          <t>否</t>
        </is>
      </c>
    </row>
    <row r="1840">
      <c r="A1840" t="inlineStr">
        <is>
          <t>SIM-STOP-01839</t>
        </is>
      </c>
      <c r="B1840" t="inlineStr">
        <is>
          <t>STOP-PRE-00613</t>
        </is>
      </c>
      <c r="C1840" t="inlineStr">
        <is>
          <t>LINE-S03-PRE-20251216</t>
        </is>
      </c>
      <c r="D1840" t="inlineStr">
        <is>
          <t>SHIFT-PRE-20251216</t>
        </is>
      </c>
      <c r="E1840" t="inlineStr">
        <is>
          <t>LINE-S03</t>
        </is>
      </c>
      <c r="F1840" t="inlineStr">
        <is>
          <t>改善前</t>
        </is>
      </c>
      <c r="G1840" s="57" t="n">
        <v>46007</v>
      </c>
      <c r="H1840" t="inlineStr">
        <is>
          <t>音频模组系列</t>
        </is>
      </c>
      <c r="I1840" t="inlineStr">
        <is>
          <t>KK200-1</t>
        </is>
      </c>
      <c r="J1840" t="inlineStr">
        <is>
          <t>FAILURE</t>
        </is>
      </c>
      <c r="K1840" t="inlineStr">
        <is>
          <t>Unplanned</t>
        </is>
      </c>
      <c r="L1840" t="inlineStr">
        <is>
          <t>DRYER</t>
        </is>
      </c>
      <c r="M1840" t="inlineStr">
        <is>
          <t>烘干/固化工位</t>
        </is>
      </c>
      <c r="N1840" t="inlineStr">
        <is>
          <t>AUTOMATION FAILURE</t>
        </is>
      </c>
      <c r="O1840" s="59" t="n">
        <v>46007.82222222222</v>
      </c>
      <c r="P1840" s="59" t="n">
        <v>46007.82763888889</v>
      </c>
      <c r="Q1840" s="60" t="n">
        <v>7.8</v>
      </c>
      <c r="R1840" s="60" t="n">
        <v>0.9963</v>
      </c>
      <c r="S1840" t="inlineStr">
        <is>
          <t>团队模拟数据（基于公开单线数据派生）</t>
        </is>
      </c>
      <c r="T1840" t="inlineStr">
        <is>
          <t>SIM-v2.2-20260807-20260804</t>
        </is>
      </c>
      <c r="U1840" t="inlineStr">
        <is>
          <t>https://zenodo.org/records/17855209</t>
        </is>
      </c>
      <c r="V1840" t="inlineStr">
        <is>
          <t>LINE-S03-PRE-20251216</t>
        </is>
      </c>
      <c r="W1840" t="inlineStr">
        <is>
          <t>已关联</t>
        </is>
      </c>
      <c r="X1840" t="inlineStr">
        <is>
          <t>按班次口径判断</t>
        </is>
      </c>
      <c r="Z1840" t="inlineStr">
        <is>
          <t>否</t>
        </is>
      </c>
    </row>
    <row r="1841">
      <c r="A1841" t="inlineStr">
        <is>
          <t>SIM-STOP-01840</t>
        </is>
      </c>
      <c r="B1841" t="inlineStr">
        <is>
          <t>STOP-PRE-00614</t>
        </is>
      </c>
      <c r="C1841" t="inlineStr">
        <is>
          <t>LINE-S01-PRE-20251216</t>
        </is>
      </c>
      <c r="D1841" t="inlineStr">
        <is>
          <t>SHIFT-PRE-20251216</t>
        </is>
      </c>
      <c r="E1841" t="inlineStr">
        <is>
          <t>LINE-S01</t>
        </is>
      </c>
      <c r="F1841" t="inlineStr">
        <is>
          <t>改善前</t>
        </is>
      </c>
      <c r="G1841" s="57" t="n">
        <v>46007</v>
      </c>
      <c r="H1841" t="inlineStr">
        <is>
          <t>智能终端系列</t>
        </is>
      </c>
      <c r="I1841" t="inlineStr">
        <is>
          <t>KK200-1</t>
        </is>
      </c>
      <c r="J1841" t="inlineStr">
        <is>
          <t>FAILURE</t>
        </is>
      </c>
      <c r="K1841" t="inlineStr">
        <is>
          <t>Unplanned</t>
        </is>
      </c>
      <c r="L1841" t="inlineStr">
        <is>
          <t>DRYER</t>
        </is>
      </c>
      <c r="M1841" t="inlineStr">
        <is>
          <t>烘干/固化工位</t>
        </is>
      </c>
      <c r="N1841" t="inlineStr">
        <is>
          <t>AUTOMATION FAILURE</t>
        </is>
      </c>
      <c r="O1841" s="59" t="n">
        <v>46007.81736111111</v>
      </c>
      <c r="P1841" s="59" t="n">
        <v>46007.82013888889</v>
      </c>
      <c r="Q1841" s="60" t="n">
        <v>4</v>
      </c>
      <c r="R1841" s="60" t="n">
        <v>0.9163</v>
      </c>
      <c r="S1841" t="inlineStr">
        <is>
          <t>团队模拟数据（基于公开单线数据派生）</t>
        </is>
      </c>
      <c r="T1841" t="inlineStr">
        <is>
          <t>SIM-v2.2-20260807-20260804</t>
        </is>
      </c>
      <c r="U1841" t="inlineStr">
        <is>
          <t>https://zenodo.org/records/17855209</t>
        </is>
      </c>
      <c r="V1841" t="inlineStr">
        <is>
          <t>LINE-S01-PRE-20251216</t>
        </is>
      </c>
      <c r="W1841" t="inlineStr">
        <is>
          <t>已关联</t>
        </is>
      </c>
      <c r="X1841" t="inlineStr">
        <is>
          <t>按班次口径判断</t>
        </is>
      </c>
      <c r="Z1841" t="inlineStr">
        <is>
          <t>否</t>
        </is>
      </c>
    </row>
    <row r="1842">
      <c r="A1842" t="inlineStr">
        <is>
          <t>SIM-STOP-01841</t>
        </is>
      </c>
      <c r="B1842" t="inlineStr">
        <is>
          <t>STOP-PRE-00614</t>
        </is>
      </c>
      <c r="C1842" t="inlineStr">
        <is>
          <t>LINE-S02-PRE-20251216</t>
        </is>
      </c>
      <c r="D1842" t="inlineStr">
        <is>
          <t>SHIFT-PRE-20251216</t>
        </is>
      </c>
      <c r="E1842" t="inlineStr">
        <is>
          <t>LINE-S02</t>
        </is>
      </c>
      <c r="F1842" t="inlineStr">
        <is>
          <t>改善前</t>
        </is>
      </c>
      <c r="G1842" s="57" t="n">
        <v>46007</v>
      </c>
      <c r="H1842" t="inlineStr">
        <is>
          <t>视觉设备系列</t>
        </is>
      </c>
      <c r="I1842" t="inlineStr">
        <is>
          <t>KK200-1</t>
        </is>
      </c>
      <c r="J1842" t="inlineStr">
        <is>
          <t>FAILURE</t>
        </is>
      </c>
      <c r="K1842" t="inlineStr">
        <is>
          <t>Unplanned</t>
        </is>
      </c>
      <c r="L1842" t="inlineStr">
        <is>
          <t>DRYER</t>
        </is>
      </c>
      <c r="M1842" t="inlineStr">
        <is>
          <t>烘干/固化工位</t>
        </is>
      </c>
      <c r="N1842" t="inlineStr">
        <is>
          <t>AUTOMATION FAILURE</t>
        </is>
      </c>
      <c r="O1842" s="59" t="n">
        <v>46007.83125</v>
      </c>
      <c r="P1842" s="59" t="n">
        <v>46007.83534722222</v>
      </c>
      <c r="Q1842" s="60" t="n">
        <v>5.9</v>
      </c>
      <c r="R1842" s="60" t="n">
        <v>1.3425</v>
      </c>
      <c r="S1842" t="inlineStr">
        <is>
          <t>团队模拟数据（基于公开单线数据派生）</t>
        </is>
      </c>
      <c r="T1842" t="inlineStr">
        <is>
          <t>SIM-v2.2-20260807-20260804</t>
        </is>
      </c>
      <c r="U1842" t="inlineStr">
        <is>
          <t>https://zenodo.org/records/17855209</t>
        </is>
      </c>
      <c r="V1842" t="inlineStr">
        <is>
          <t>LINE-S02-PRE-20251216</t>
        </is>
      </c>
      <c r="W1842" t="inlineStr">
        <is>
          <t>已关联</t>
        </is>
      </c>
      <c r="X1842" t="inlineStr">
        <is>
          <t>按班次口径判断</t>
        </is>
      </c>
      <c r="Z1842" t="inlineStr">
        <is>
          <t>否</t>
        </is>
      </c>
    </row>
    <row r="1843">
      <c r="A1843" t="inlineStr">
        <is>
          <t>SIM-STOP-01842</t>
        </is>
      </c>
      <c r="B1843" t="inlineStr">
        <is>
          <t>STOP-PRE-00614</t>
        </is>
      </c>
      <c r="C1843" t="inlineStr">
        <is>
          <t>LINE-S03-PRE-20251216</t>
        </is>
      </c>
      <c r="D1843" t="inlineStr">
        <is>
          <t>SHIFT-PRE-20251216</t>
        </is>
      </c>
      <c r="E1843" t="inlineStr">
        <is>
          <t>LINE-S03</t>
        </is>
      </c>
      <c r="F1843" t="inlineStr">
        <is>
          <t>改善前</t>
        </is>
      </c>
      <c r="G1843" s="57" t="n">
        <v>46007</v>
      </c>
      <c r="H1843" t="inlineStr">
        <is>
          <t>音频模组系列</t>
        </is>
      </c>
      <c r="I1843" t="inlineStr">
        <is>
          <t>KK200-1</t>
        </is>
      </c>
      <c r="J1843" t="inlineStr">
        <is>
          <t>FAILURE</t>
        </is>
      </c>
      <c r="K1843" t="inlineStr">
        <is>
          <t>Unplanned</t>
        </is>
      </c>
      <c r="L1843" t="inlineStr">
        <is>
          <t>DRYER</t>
        </is>
      </c>
      <c r="M1843" t="inlineStr">
        <is>
          <t>烘干/固化工位</t>
        </is>
      </c>
      <c r="N1843" t="inlineStr">
        <is>
          <t>AUTOMATION FAILURE</t>
        </is>
      </c>
      <c r="O1843" s="59" t="n">
        <v>46007.84513888889</v>
      </c>
      <c r="P1843" s="59" t="n">
        <v>46007.84798611111</v>
      </c>
      <c r="Q1843" s="60" t="n">
        <v>4.1</v>
      </c>
      <c r="R1843" s="60" t="n">
        <v>0.931</v>
      </c>
      <c r="S1843" t="inlineStr">
        <is>
          <t>团队模拟数据（基于公开单线数据派生）</t>
        </is>
      </c>
      <c r="T1843" t="inlineStr">
        <is>
          <t>SIM-v2.2-20260807-20260804</t>
        </is>
      </c>
      <c r="U1843" t="inlineStr">
        <is>
          <t>https://zenodo.org/records/17855209</t>
        </is>
      </c>
      <c r="V1843" t="inlineStr">
        <is>
          <t>LINE-S03-PRE-20251216</t>
        </is>
      </c>
      <c r="W1843" t="inlineStr">
        <is>
          <t>已关联</t>
        </is>
      </c>
      <c r="X1843" t="inlineStr">
        <is>
          <t>按班次口径判断</t>
        </is>
      </c>
      <c r="Z1843" t="inlineStr">
        <is>
          <t>否</t>
        </is>
      </c>
    </row>
    <row r="1844">
      <c r="A1844" t="inlineStr">
        <is>
          <t>SIM-STOP-01843</t>
        </is>
      </c>
      <c r="B1844" t="inlineStr">
        <is>
          <t>STOP-PRE-00615</t>
        </is>
      </c>
      <c r="C1844" t="inlineStr">
        <is>
          <t>LINE-S01-PRE-20251216</t>
        </is>
      </c>
      <c r="D1844" t="inlineStr">
        <is>
          <t>SHIFT-PRE-20251216</t>
        </is>
      </c>
      <c r="E1844" t="inlineStr">
        <is>
          <t>LINE-S01</t>
        </is>
      </c>
      <c r="F1844" t="inlineStr">
        <is>
          <t>改善前</t>
        </is>
      </c>
      <c r="G1844" s="57" t="n">
        <v>46007</v>
      </c>
      <c r="H1844" t="inlineStr">
        <is>
          <t>智能终端系列</t>
        </is>
      </c>
      <c r="I1844" t="inlineStr">
        <is>
          <t>KK200-1</t>
        </is>
      </c>
      <c r="J1844" t="inlineStr">
        <is>
          <t>FAILURE</t>
        </is>
      </c>
      <c r="K1844" t="inlineStr">
        <is>
          <t>Unplanned</t>
        </is>
      </c>
      <c r="L1844" t="inlineStr">
        <is>
          <t>DRYER</t>
        </is>
      </c>
      <c r="M1844" t="inlineStr">
        <is>
          <t>烘干/固化工位</t>
        </is>
      </c>
      <c r="N1844" t="inlineStr">
        <is>
          <t>AUTOMATION FAILURE</t>
        </is>
      </c>
      <c r="O1844" s="59" t="n">
        <v>46007.82777777778</v>
      </c>
      <c r="P1844" s="59" t="n">
        <v>46007.83166666667</v>
      </c>
      <c r="Q1844" s="60" t="n">
        <v>5.6</v>
      </c>
      <c r="R1844" s="60" t="n">
        <v>0.8575</v>
      </c>
      <c r="S1844" t="inlineStr">
        <is>
          <t>团队模拟数据（基于公开单线数据派生）</t>
        </is>
      </c>
      <c r="T1844" t="inlineStr">
        <is>
          <t>SIM-v2.2-20260807-20260804</t>
        </is>
      </c>
      <c r="U1844" t="inlineStr">
        <is>
          <t>https://zenodo.org/records/17855209</t>
        </is>
      </c>
      <c r="V1844" t="inlineStr">
        <is>
          <t>LINE-S01-PRE-20251216</t>
        </is>
      </c>
      <c r="W1844" t="inlineStr">
        <is>
          <t>已关联</t>
        </is>
      </c>
      <c r="X1844" t="inlineStr">
        <is>
          <t>按班次口径判断</t>
        </is>
      </c>
      <c r="Z1844" t="inlineStr">
        <is>
          <t>否</t>
        </is>
      </c>
    </row>
    <row r="1845">
      <c r="A1845" t="inlineStr">
        <is>
          <t>SIM-STOP-01844</t>
        </is>
      </c>
      <c r="B1845" t="inlineStr">
        <is>
          <t>STOP-PRE-00615</t>
        </is>
      </c>
      <c r="C1845" t="inlineStr">
        <is>
          <t>LINE-S02-PRE-20251216</t>
        </is>
      </c>
      <c r="D1845" t="inlineStr">
        <is>
          <t>SHIFT-PRE-20251216</t>
        </is>
      </c>
      <c r="E1845" t="inlineStr">
        <is>
          <t>LINE-S02</t>
        </is>
      </c>
      <c r="F1845" t="inlineStr">
        <is>
          <t>改善前</t>
        </is>
      </c>
      <c r="G1845" s="57" t="n">
        <v>46007</v>
      </c>
      <c r="H1845" t="inlineStr">
        <is>
          <t>视觉设备系列</t>
        </is>
      </c>
      <c r="I1845" t="inlineStr">
        <is>
          <t>KK200-1</t>
        </is>
      </c>
      <c r="J1845" t="inlineStr">
        <is>
          <t>FAILURE</t>
        </is>
      </c>
      <c r="K1845" t="inlineStr">
        <is>
          <t>Unplanned</t>
        </is>
      </c>
      <c r="L1845" t="inlineStr">
        <is>
          <t>DRYER</t>
        </is>
      </c>
      <c r="M1845" t="inlineStr">
        <is>
          <t>烘干/固化工位</t>
        </is>
      </c>
      <c r="N1845" t="inlineStr">
        <is>
          <t>AUTOMATION FAILURE</t>
        </is>
      </c>
      <c r="O1845" s="59" t="n">
        <v>46007.84166666667</v>
      </c>
      <c r="P1845" s="59" t="n">
        <v>46007.84798611111</v>
      </c>
      <c r="Q1845" s="60" t="n">
        <v>9.1</v>
      </c>
      <c r="R1845" s="60" t="n">
        <v>1.395</v>
      </c>
      <c r="S1845" t="inlineStr">
        <is>
          <t>团队模拟数据（基于公开单线数据派生）</t>
        </is>
      </c>
      <c r="T1845" t="inlineStr">
        <is>
          <t>SIM-v2.2-20260807-20260804</t>
        </is>
      </c>
      <c r="U1845" t="inlineStr">
        <is>
          <t>https://zenodo.org/records/17855209</t>
        </is>
      </c>
      <c r="V1845" t="inlineStr">
        <is>
          <t>LINE-S02-PRE-20251216</t>
        </is>
      </c>
      <c r="W1845" t="inlineStr">
        <is>
          <t>已关联</t>
        </is>
      </c>
      <c r="X1845" t="inlineStr">
        <is>
          <t>按班次口径判断</t>
        </is>
      </c>
      <c r="Z1845" t="inlineStr">
        <is>
          <t>否</t>
        </is>
      </c>
    </row>
    <row r="1846">
      <c r="A1846" t="inlineStr">
        <is>
          <t>SIM-STOP-01845</t>
        </is>
      </c>
      <c r="B1846" t="inlineStr">
        <is>
          <t>STOP-PRE-00615</t>
        </is>
      </c>
      <c r="C1846" t="inlineStr">
        <is>
          <t>LINE-S03-PRE-20251216</t>
        </is>
      </c>
      <c r="D1846" t="inlineStr">
        <is>
          <t>SHIFT-PRE-20251216</t>
        </is>
      </c>
      <c r="E1846" t="inlineStr">
        <is>
          <t>LINE-S03</t>
        </is>
      </c>
      <c r="F1846" t="inlineStr">
        <is>
          <t>改善前</t>
        </is>
      </c>
      <c r="G1846" s="57" t="n">
        <v>46007</v>
      </c>
      <c r="H1846" t="inlineStr">
        <is>
          <t>音频模组系列</t>
        </is>
      </c>
      <c r="I1846" t="inlineStr">
        <is>
          <t>KK200-1</t>
        </is>
      </c>
      <c r="J1846" t="inlineStr">
        <is>
          <t>FAILURE</t>
        </is>
      </c>
      <c r="K1846" t="inlineStr">
        <is>
          <t>Unplanned</t>
        </is>
      </c>
      <c r="L1846" t="inlineStr">
        <is>
          <t>DRYER</t>
        </is>
      </c>
      <c r="M1846" t="inlineStr">
        <is>
          <t>烘干/固化工位</t>
        </is>
      </c>
      <c r="N1846" t="inlineStr">
        <is>
          <t>AUTOMATION FAILURE</t>
        </is>
      </c>
      <c r="O1846" s="59" t="n">
        <v>46007.85555555556</v>
      </c>
      <c r="P1846" s="59" t="n">
        <v>46007.85993055555</v>
      </c>
      <c r="Q1846" s="60" t="n">
        <v>6.3</v>
      </c>
      <c r="R1846" s="60" t="n">
        <v>0.9691</v>
      </c>
      <c r="S1846" t="inlineStr">
        <is>
          <t>团队模拟数据（基于公开单线数据派生）</t>
        </is>
      </c>
      <c r="T1846" t="inlineStr">
        <is>
          <t>SIM-v2.2-20260807-20260804</t>
        </is>
      </c>
      <c r="U1846" t="inlineStr">
        <is>
          <t>https://zenodo.org/records/17855209</t>
        </is>
      </c>
      <c r="V1846" t="inlineStr">
        <is>
          <t>LINE-S03-PRE-20251216</t>
        </is>
      </c>
      <c r="W1846" t="inlineStr">
        <is>
          <t>已关联</t>
        </is>
      </c>
      <c r="X1846" t="inlineStr">
        <is>
          <t>按班次口径判断</t>
        </is>
      </c>
      <c r="Z1846" t="inlineStr">
        <is>
          <t>否</t>
        </is>
      </c>
    </row>
    <row r="1847">
      <c r="A1847" t="inlineStr">
        <is>
          <t>SIM-STOP-01846</t>
        </is>
      </c>
      <c r="B1847" t="inlineStr">
        <is>
          <t>STOP-PRE-00616</t>
        </is>
      </c>
      <c r="C1847" t="inlineStr">
        <is>
          <t>LINE-S01-PRE-20251216</t>
        </is>
      </c>
      <c r="D1847" t="inlineStr">
        <is>
          <t>SHIFT-PRE-20251216</t>
        </is>
      </c>
      <c r="E1847" t="inlineStr">
        <is>
          <t>LINE-S01</t>
        </is>
      </c>
      <c r="F1847" t="inlineStr">
        <is>
          <t>改善前</t>
        </is>
      </c>
      <c r="G1847" s="57" t="n">
        <v>46007</v>
      </c>
      <c r="H1847" t="inlineStr">
        <is>
          <t>智能终端系列</t>
        </is>
      </c>
      <c r="I1847" t="inlineStr">
        <is>
          <t>KK200-1</t>
        </is>
      </c>
      <c r="J1847" t="inlineStr">
        <is>
          <t>OPERATIONAL</t>
        </is>
      </c>
      <c r="K1847" t="inlineStr">
        <is>
          <t>Planned - Included in OEE</t>
        </is>
      </c>
      <c r="L1847" t="inlineStr">
        <is>
          <t>EXTRUDER PRESS</t>
        </is>
      </c>
      <c r="M1847" t="inlineStr">
        <is>
          <t>主加工工位</t>
        </is>
      </c>
      <c r="N1847" t="inlineStr">
        <is>
          <t>CLEANING</t>
        </is>
      </c>
      <c r="O1847" s="59" t="n">
        <v>46007.84166666667</v>
      </c>
      <c r="P1847" s="59" t="n">
        <v>46007.85381944444</v>
      </c>
      <c r="Q1847" s="60" t="n">
        <v>17.5</v>
      </c>
      <c r="R1847" s="60" t="n">
        <v>0.9711</v>
      </c>
      <c r="S1847" t="inlineStr">
        <is>
          <t>团队模拟数据（基于公开单线数据派生）</t>
        </is>
      </c>
      <c r="T1847" t="inlineStr">
        <is>
          <t>SIM-v2.2-20260807-20260804</t>
        </is>
      </c>
      <c r="U1847" t="inlineStr">
        <is>
          <t>https://zenodo.org/records/17855209</t>
        </is>
      </c>
      <c r="V1847" t="inlineStr">
        <is>
          <t>LINE-S01-PRE-20251216</t>
        </is>
      </c>
      <c r="W1847" t="inlineStr">
        <is>
          <t>已关联</t>
        </is>
      </c>
      <c r="X1847" t="inlineStr">
        <is>
          <t>按班次口径判断</t>
        </is>
      </c>
      <c r="Z1847" t="inlineStr">
        <is>
          <t>否</t>
        </is>
      </c>
    </row>
    <row r="1848">
      <c r="A1848" t="inlineStr">
        <is>
          <t>SIM-STOP-01847</t>
        </is>
      </c>
      <c r="B1848" t="inlineStr">
        <is>
          <t>STOP-PRE-00616</t>
        </is>
      </c>
      <c r="C1848" t="inlineStr">
        <is>
          <t>LINE-S02-PRE-20251216</t>
        </is>
      </c>
      <c r="D1848" t="inlineStr">
        <is>
          <t>SHIFT-PRE-20251216</t>
        </is>
      </c>
      <c r="E1848" t="inlineStr">
        <is>
          <t>LINE-S02</t>
        </is>
      </c>
      <c r="F1848" t="inlineStr">
        <is>
          <t>改善前</t>
        </is>
      </c>
      <c r="G1848" s="57" t="n">
        <v>46007</v>
      </c>
      <c r="H1848" t="inlineStr">
        <is>
          <t>视觉设备系列</t>
        </is>
      </c>
      <c r="I1848" t="inlineStr">
        <is>
          <t>KK200-1</t>
        </is>
      </c>
      <c r="J1848" t="inlineStr">
        <is>
          <t>OPERATIONAL</t>
        </is>
      </c>
      <c r="K1848" t="inlineStr">
        <is>
          <t>Planned - Included in OEE</t>
        </is>
      </c>
      <c r="L1848" t="inlineStr">
        <is>
          <t>EXTRUDER PRESS</t>
        </is>
      </c>
      <c r="M1848" t="inlineStr">
        <is>
          <t>主加工工位</t>
        </is>
      </c>
      <c r="N1848" t="inlineStr">
        <is>
          <t>CLEANING</t>
        </is>
      </c>
      <c r="O1848" s="59" t="n">
        <v>46007.85555555556</v>
      </c>
      <c r="P1848" s="59" t="n">
        <v>46007.86784722222</v>
      </c>
      <c r="Q1848" s="60" t="n">
        <v>17.7</v>
      </c>
      <c r="R1848" s="60" t="n">
        <v>0.986</v>
      </c>
      <c r="S1848" t="inlineStr">
        <is>
          <t>团队模拟数据（基于公开单线数据派生）</t>
        </is>
      </c>
      <c r="T1848" t="inlineStr">
        <is>
          <t>SIM-v2.2-20260807-20260804</t>
        </is>
      </c>
      <c r="U1848" t="inlineStr">
        <is>
          <t>https://zenodo.org/records/17855209</t>
        </is>
      </c>
      <c r="V1848" t="inlineStr">
        <is>
          <t>LINE-S02-PRE-20251216</t>
        </is>
      </c>
      <c r="W1848" t="inlineStr">
        <is>
          <t>已关联</t>
        </is>
      </c>
      <c r="X1848" t="inlineStr">
        <is>
          <t>按班次口径判断</t>
        </is>
      </c>
      <c r="Z1848" t="inlineStr">
        <is>
          <t>否</t>
        </is>
      </c>
    </row>
    <row r="1849">
      <c r="A1849" t="inlineStr">
        <is>
          <t>SIM-STOP-01848</t>
        </is>
      </c>
      <c r="B1849" t="inlineStr">
        <is>
          <t>STOP-PRE-00616</t>
        </is>
      </c>
      <c r="C1849" t="inlineStr">
        <is>
          <t>LINE-S03-PRE-20251216</t>
        </is>
      </c>
      <c r="D1849" t="inlineStr">
        <is>
          <t>SHIFT-PRE-20251216</t>
        </is>
      </c>
      <c r="E1849" t="inlineStr">
        <is>
          <t>LINE-S03</t>
        </is>
      </c>
      <c r="F1849" t="inlineStr">
        <is>
          <t>改善前</t>
        </is>
      </c>
      <c r="G1849" s="57" t="n">
        <v>46007</v>
      </c>
      <c r="H1849" t="inlineStr">
        <is>
          <t>音频模组系列</t>
        </is>
      </c>
      <c r="I1849" t="inlineStr">
        <is>
          <t>KK200-1</t>
        </is>
      </c>
      <c r="J1849" t="inlineStr">
        <is>
          <t>OPERATIONAL</t>
        </is>
      </c>
      <c r="K1849" t="inlineStr">
        <is>
          <t>Planned - Included in OEE</t>
        </is>
      </c>
      <c r="L1849" t="inlineStr">
        <is>
          <t>EXTRUDER PRESS</t>
        </is>
      </c>
      <c r="M1849" t="inlineStr">
        <is>
          <t>主加工工位</t>
        </is>
      </c>
      <c r="N1849" t="inlineStr">
        <is>
          <t>CLEANING</t>
        </is>
      </c>
      <c r="O1849" s="59" t="n">
        <v>46007.86944444444</v>
      </c>
      <c r="P1849" s="59" t="n">
        <v>46007.88229166667</v>
      </c>
      <c r="Q1849" s="60" t="n">
        <v>18.5</v>
      </c>
      <c r="R1849" s="60" t="n">
        <v>1.0278</v>
      </c>
      <c r="S1849" t="inlineStr">
        <is>
          <t>团队模拟数据（基于公开单线数据派生）</t>
        </is>
      </c>
      <c r="T1849" t="inlineStr">
        <is>
          <t>SIM-v2.2-20260807-20260804</t>
        </is>
      </c>
      <c r="U1849" t="inlineStr">
        <is>
          <t>https://zenodo.org/records/17855209</t>
        </is>
      </c>
      <c r="V1849" t="inlineStr">
        <is>
          <t>LINE-S03-PRE-20251216</t>
        </is>
      </c>
      <c r="W1849" t="inlineStr">
        <is>
          <t>已关联</t>
        </is>
      </c>
      <c r="X1849" t="inlineStr">
        <is>
          <t>按班次口径判断</t>
        </is>
      </c>
      <c r="Z1849" t="inlineStr">
        <is>
          <t>否</t>
        </is>
      </c>
    </row>
    <row r="1850">
      <c r="A1850" t="inlineStr">
        <is>
          <t>SIM-STOP-01849</t>
        </is>
      </c>
      <c r="B1850" t="inlineStr">
        <is>
          <t>STOP-PRE-00617</t>
        </is>
      </c>
      <c r="C1850" t="inlineStr">
        <is>
          <t>LINE-S01-PRE-20251217</t>
        </is>
      </c>
      <c r="D1850" t="inlineStr">
        <is>
          <t>SHIFT-PRE-20251217</t>
        </is>
      </c>
      <c r="E1850" t="inlineStr">
        <is>
          <t>LINE-S01</t>
        </is>
      </c>
      <c r="F1850" t="inlineStr">
        <is>
          <t>改善前</t>
        </is>
      </c>
      <c r="G1850" s="57" t="n">
        <v>46008</v>
      </c>
      <c r="H1850" t="inlineStr">
        <is>
          <t>智能终端系列</t>
        </is>
      </c>
      <c r="I1850" t="inlineStr">
        <is>
          <t>KK200-1</t>
        </is>
      </c>
      <c r="J1850" t="inlineStr">
        <is>
          <t>OPERATIONAL</t>
        </is>
      </c>
      <c r="K1850" t="inlineStr">
        <is>
          <t>Planned - Included in OEE</t>
        </is>
      </c>
      <c r="L1850" t="inlineStr">
        <is>
          <t>EXTRUDER PRESS</t>
        </is>
      </c>
      <c r="M1850" t="inlineStr">
        <is>
          <t>主加工工位</t>
        </is>
      </c>
      <c r="N1850" t="inlineStr">
        <is>
          <t>CLEANING</t>
        </is>
      </c>
      <c r="O1850" s="59" t="n">
        <v>46008.51041666666</v>
      </c>
      <c r="P1850" s="59" t="n">
        <v>46008.51486111111</v>
      </c>
      <c r="Q1850" s="60" t="n">
        <v>6.4</v>
      </c>
      <c r="R1850" s="60" t="n">
        <v>1.0084</v>
      </c>
      <c r="S1850" t="inlineStr">
        <is>
          <t>团队模拟数据（基于公开单线数据派生）</t>
        </is>
      </c>
      <c r="T1850" t="inlineStr">
        <is>
          <t>SIM-v2.2-20260807-20260804</t>
        </is>
      </c>
      <c r="U1850" t="inlineStr">
        <is>
          <t>https://zenodo.org/records/17855209</t>
        </is>
      </c>
      <c r="V1850" t="inlineStr">
        <is>
          <t>LINE-S01-PRE-20251217</t>
        </is>
      </c>
      <c r="W1850" t="inlineStr">
        <is>
          <t>已关联</t>
        </is>
      </c>
      <c r="X1850" t="inlineStr">
        <is>
          <t>按班次口径判断</t>
        </is>
      </c>
      <c r="Z1850" t="inlineStr">
        <is>
          <t>否</t>
        </is>
      </c>
    </row>
    <row r="1851">
      <c r="A1851" t="inlineStr">
        <is>
          <t>SIM-STOP-01850</t>
        </is>
      </c>
      <c r="B1851" t="inlineStr">
        <is>
          <t>STOP-PRE-00617</t>
        </is>
      </c>
      <c r="C1851" t="inlineStr">
        <is>
          <t>LINE-S02-PRE-20251217</t>
        </is>
      </c>
      <c r="D1851" t="inlineStr">
        <is>
          <t>SHIFT-PRE-20251217</t>
        </is>
      </c>
      <c r="E1851" t="inlineStr">
        <is>
          <t>LINE-S02</t>
        </is>
      </c>
      <c r="F1851" t="inlineStr">
        <is>
          <t>改善前</t>
        </is>
      </c>
      <c r="G1851" s="57" t="n">
        <v>46008</v>
      </c>
      <c r="H1851" t="inlineStr">
        <is>
          <t>视觉设备系列</t>
        </is>
      </c>
      <c r="I1851" t="inlineStr">
        <is>
          <t>KK200-1</t>
        </is>
      </c>
      <c r="J1851" t="inlineStr">
        <is>
          <t>OPERATIONAL</t>
        </is>
      </c>
      <c r="K1851" t="inlineStr">
        <is>
          <t>Planned - Included in OEE</t>
        </is>
      </c>
      <c r="L1851" t="inlineStr">
        <is>
          <t>EXTRUDER PRESS</t>
        </is>
      </c>
      <c r="M1851" t="inlineStr">
        <is>
          <t>主加工工位</t>
        </is>
      </c>
      <c r="N1851" t="inlineStr">
        <is>
          <t>CLEANING</t>
        </is>
      </c>
      <c r="O1851" s="59" t="n">
        <v>46008.52430555555</v>
      </c>
      <c r="P1851" s="59" t="n">
        <v>46008.52881944444</v>
      </c>
      <c r="Q1851" s="60" t="n">
        <v>6.5</v>
      </c>
      <c r="R1851" s="60" t="n">
        <v>1.0257</v>
      </c>
      <c r="S1851" t="inlineStr">
        <is>
          <t>团队模拟数据（基于公开单线数据派生）</t>
        </is>
      </c>
      <c r="T1851" t="inlineStr">
        <is>
          <t>SIM-v2.2-20260807-20260804</t>
        </is>
      </c>
      <c r="U1851" t="inlineStr">
        <is>
          <t>https://zenodo.org/records/17855209</t>
        </is>
      </c>
      <c r="V1851" t="inlineStr">
        <is>
          <t>LINE-S02-PRE-20251217</t>
        </is>
      </c>
      <c r="W1851" t="inlineStr">
        <is>
          <t>已关联</t>
        </is>
      </c>
      <c r="X1851" t="inlineStr">
        <is>
          <t>按班次口径判断</t>
        </is>
      </c>
      <c r="Z1851" t="inlineStr">
        <is>
          <t>否</t>
        </is>
      </c>
    </row>
    <row r="1852">
      <c r="A1852" t="inlineStr">
        <is>
          <t>SIM-STOP-01851</t>
        </is>
      </c>
      <c r="B1852" t="inlineStr">
        <is>
          <t>STOP-PRE-00617</t>
        </is>
      </c>
      <c r="C1852" t="inlineStr">
        <is>
          <t>LINE-S03-PRE-20251217</t>
        </is>
      </c>
      <c r="D1852" t="inlineStr">
        <is>
          <t>SHIFT-PRE-20251217</t>
        </is>
      </c>
      <c r="E1852" t="inlineStr">
        <is>
          <t>LINE-S03</t>
        </is>
      </c>
      <c r="F1852" t="inlineStr">
        <is>
          <t>改善前</t>
        </is>
      </c>
      <c r="G1852" s="57" t="n">
        <v>46008</v>
      </c>
      <c r="H1852" t="inlineStr">
        <is>
          <t>音频模组系列</t>
        </is>
      </c>
      <c r="I1852" t="inlineStr">
        <is>
          <t>KK200-1</t>
        </is>
      </c>
      <c r="J1852" t="inlineStr">
        <is>
          <t>OPERATIONAL</t>
        </is>
      </c>
      <c r="K1852" t="inlineStr">
        <is>
          <t>Planned - Included in OEE</t>
        </is>
      </c>
      <c r="L1852" t="inlineStr">
        <is>
          <t>EXTRUDER PRESS</t>
        </is>
      </c>
      <c r="M1852" t="inlineStr">
        <is>
          <t>主加工工位</t>
        </is>
      </c>
      <c r="N1852" t="inlineStr">
        <is>
          <t>CLEANING</t>
        </is>
      </c>
      <c r="O1852" s="59" t="n">
        <v>46008.53819444445</v>
      </c>
      <c r="P1852" s="59" t="n">
        <v>46008.54243055556</v>
      </c>
      <c r="Q1852" s="60" t="n">
        <v>6.1</v>
      </c>
      <c r="R1852" s="60" t="n">
        <v>0.9611</v>
      </c>
      <c r="S1852" t="inlineStr">
        <is>
          <t>团队模拟数据（基于公开单线数据派生）</t>
        </is>
      </c>
      <c r="T1852" t="inlineStr">
        <is>
          <t>SIM-v2.2-20260807-20260804</t>
        </is>
      </c>
      <c r="U1852" t="inlineStr">
        <is>
          <t>https://zenodo.org/records/17855209</t>
        </is>
      </c>
      <c r="V1852" t="inlineStr">
        <is>
          <t>LINE-S03-PRE-20251217</t>
        </is>
      </c>
      <c r="W1852" t="inlineStr">
        <is>
          <t>已关联</t>
        </is>
      </c>
      <c r="X1852" t="inlineStr">
        <is>
          <t>按班次口径判断</t>
        </is>
      </c>
      <c r="Z1852" t="inlineStr">
        <is>
          <t>否</t>
        </is>
      </c>
    </row>
    <row r="1853">
      <c r="A1853" t="inlineStr">
        <is>
          <t>SIM-STOP-01852</t>
        </is>
      </c>
      <c r="B1853" t="inlineStr">
        <is>
          <t>STOP-PRE-00618</t>
        </is>
      </c>
      <c r="C1853" t="inlineStr">
        <is>
          <t>LINE-S01-PRE-20251217</t>
        </is>
      </c>
      <c r="D1853" t="inlineStr">
        <is>
          <t>SHIFT-PRE-20251217</t>
        </is>
      </c>
      <c r="E1853" t="inlineStr">
        <is>
          <t>LINE-S01</t>
        </is>
      </c>
      <c r="F1853" t="inlineStr">
        <is>
          <t>改善前</t>
        </is>
      </c>
      <c r="G1853" s="57" t="n">
        <v>46008</v>
      </c>
      <c r="H1853" t="inlineStr">
        <is>
          <t>智能终端系列</t>
        </is>
      </c>
      <c r="I1853" t="inlineStr">
        <is>
          <t>KK200-1</t>
        </is>
      </c>
      <c r="J1853" t="inlineStr">
        <is>
          <t>MATERIALS</t>
        </is>
      </c>
      <c r="K1853" t="inlineStr">
        <is>
          <t>Unplanned</t>
        </is>
      </c>
      <c r="L1853" t="inlineStr">
        <is>
          <t>HACKING STATION</t>
        </is>
      </c>
      <c r="M1853" t="inlineStr">
        <is>
          <t>上下料工位</t>
        </is>
      </c>
      <c r="N1853" t="inlineStr">
        <is>
          <t>MANUAL BRICK HANDLING</t>
        </is>
      </c>
      <c r="O1853" s="59" t="n">
        <v>46008.54791666667</v>
      </c>
      <c r="P1853" s="59" t="n">
        <v>46008.553125</v>
      </c>
      <c r="Q1853" s="60" t="n">
        <v>7.5</v>
      </c>
      <c r="R1853" s="60" t="n">
        <v>0.8673</v>
      </c>
      <c r="S1853" t="inlineStr">
        <is>
          <t>团队模拟数据（基于公开单线数据派生）</t>
        </is>
      </c>
      <c r="T1853" t="inlineStr">
        <is>
          <t>SIM-v2.2-20260807-20260804</t>
        </is>
      </c>
      <c r="U1853" t="inlineStr">
        <is>
          <t>https://zenodo.org/records/17855209</t>
        </is>
      </c>
      <c r="V1853" t="inlineStr">
        <is>
          <t>LINE-S01-PRE-20251217</t>
        </is>
      </c>
      <c r="W1853" t="inlineStr">
        <is>
          <t>已关联</t>
        </is>
      </c>
      <c r="X1853" t="inlineStr">
        <is>
          <t>按班次口径判断</t>
        </is>
      </c>
      <c r="Z1853" t="inlineStr">
        <is>
          <t>否</t>
        </is>
      </c>
    </row>
    <row r="1854">
      <c r="A1854" t="inlineStr">
        <is>
          <t>SIM-STOP-01853</t>
        </is>
      </c>
      <c r="B1854" t="inlineStr">
        <is>
          <t>STOP-PRE-00618</t>
        </is>
      </c>
      <c r="C1854" t="inlineStr">
        <is>
          <t>LINE-S02-PRE-20251217</t>
        </is>
      </c>
      <c r="D1854" t="inlineStr">
        <is>
          <t>SHIFT-PRE-20251217</t>
        </is>
      </c>
      <c r="E1854" t="inlineStr">
        <is>
          <t>LINE-S02</t>
        </is>
      </c>
      <c r="F1854" t="inlineStr">
        <is>
          <t>改善前</t>
        </is>
      </c>
      <c r="G1854" s="57" t="n">
        <v>46008</v>
      </c>
      <c r="H1854" t="inlineStr">
        <is>
          <t>视觉设备系列</t>
        </is>
      </c>
      <c r="I1854" t="inlineStr">
        <is>
          <t>KK200-1</t>
        </is>
      </c>
      <c r="J1854" t="inlineStr">
        <is>
          <t>MATERIALS</t>
        </is>
      </c>
      <c r="K1854" t="inlineStr">
        <is>
          <t>Unplanned</t>
        </is>
      </c>
      <c r="L1854" t="inlineStr">
        <is>
          <t>HACKING STATION</t>
        </is>
      </c>
      <c r="M1854" t="inlineStr">
        <is>
          <t>上下料工位</t>
        </is>
      </c>
      <c r="N1854" t="inlineStr">
        <is>
          <t>MANUAL BRICK HANDLING</t>
        </is>
      </c>
      <c r="O1854" s="59" t="n">
        <v>46008.56180555555</v>
      </c>
      <c r="P1854" s="59" t="n">
        <v>46008.57034722222</v>
      </c>
      <c r="Q1854" s="60" t="n">
        <v>12.3</v>
      </c>
      <c r="R1854" s="60" t="n">
        <v>1.41</v>
      </c>
      <c r="S1854" t="inlineStr">
        <is>
          <t>团队模拟数据（基于公开单线数据派生）</t>
        </is>
      </c>
      <c r="T1854" t="inlineStr">
        <is>
          <t>SIM-v2.2-20260807-20260804</t>
        </is>
      </c>
      <c r="U1854" t="inlineStr">
        <is>
          <t>https://zenodo.org/records/17855209</t>
        </is>
      </c>
      <c r="V1854" t="inlineStr">
        <is>
          <t>LINE-S02-PRE-20251217</t>
        </is>
      </c>
      <c r="W1854" t="inlineStr">
        <is>
          <t>已关联</t>
        </is>
      </c>
      <c r="X1854" t="inlineStr">
        <is>
          <t>按班次口径判断</t>
        </is>
      </c>
      <c r="Z1854" t="inlineStr">
        <is>
          <t>否</t>
        </is>
      </c>
    </row>
    <row r="1855">
      <c r="A1855" t="inlineStr">
        <is>
          <t>SIM-STOP-01854</t>
        </is>
      </c>
      <c r="B1855" t="inlineStr">
        <is>
          <t>STOP-PRE-00618</t>
        </is>
      </c>
      <c r="C1855" t="inlineStr">
        <is>
          <t>LINE-S03-PRE-20251217</t>
        </is>
      </c>
      <c r="D1855" t="inlineStr">
        <is>
          <t>SHIFT-PRE-20251217</t>
        </is>
      </c>
      <c r="E1855" t="inlineStr">
        <is>
          <t>LINE-S03</t>
        </is>
      </c>
      <c r="F1855" t="inlineStr">
        <is>
          <t>改善前</t>
        </is>
      </c>
      <c r="G1855" s="57" t="n">
        <v>46008</v>
      </c>
      <c r="H1855" t="inlineStr">
        <is>
          <t>音频模组系列</t>
        </is>
      </c>
      <c r="I1855" t="inlineStr">
        <is>
          <t>KK200-1</t>
        </is>
      </c>
      <c r="J1855" t="inlineStr">
        <is>
          <t>MATERIALS</t>
        </is>
      </c>
      <c r="K1855" t="inlineStr">
        <is>
          <t>Unplanned</t>
        </is>
      </c>
      <c r="L1855" t="inlineStr">
        <is>
          <t>HACKING STATION</t>
        </is>
      </c>
      <c r="M1855" t="inlineStr">
        <is>
          <t>上下料工位</t>
        </is>
      </c>
      <c r="N1855" t="inlineStr">
        <is>
          <t>MANUAL BRICK HANDLING</t>
        </is>
      </c>
      <c r="O1855" s="59" t="n">
        <v>46008.57569444444</v>
      </c>
      <c r="P1855" s="59" t="n">
        <v>46008.58243055556</v>
      </c>
      <c r="Q1855" s="60" t="n">
        <v>9.699999999999999</v>
      </c>
      <c r="R1855" s="60" t="n">
        <v>1.1172</v>
      </c>
      <c r="S1855" t="inlineStr">
        <is>
          <t>团队模拟数据（基于公开单线数据派生）</t>
        </is>
      </c>
      <c r="T1855" t="inlineStr">
        <is>
          <t>SIM-v2.2-20260807-20260804</t>
        </is>
      </c>
      <c r="U1855" t="inlineStr">
        <is>
          <t>https://zenodo.org/records/17855209</t>
        </is>
      </c>
      <c r="V1855" t="inlineStr">
        <is>
          <t>LINE-S03-PRE-20251217</t>
        </is>
      </c>
      <c r="W1855" t="inlineStr">
        <is>
          <t>已关联</t>
        </is>
      </c>
      <c r="X1855" t="inlineStr">
        <is>
          <t>按班次口径判断</t>
        </is>
      </c>
      <c r="Z1855" t="inlineStr">
        <is>
          <t>否</t>
        </is>
      </c>
    </row>
    <row r="1856">
      <c r="A1856" t="inlineStr">
        <is>
          <t>SIM-STOP-01855</t>
        </is>
      </c>
      <c r="B1856" t="inlineStr">
        <is>
          <t>STOP-PRE-00619</t>
        </is>
      </c>
      <c r="C1856" t="inlineStr">
        <is>
          <t>LINE-S01-PRE-20251217</t>
        </is>
      </c>
      <c r="D1856" t="inlineStr">
        <is>
          <t>SHIFT-PRE-20251217</t>
        </is>
      </c>
      <c r="E1856" t="inlineStr">
        <is>
          <t>LINE-S01</t>
        </is>
      </c>
      <c r="F1856" t="inlineStr">
        <is>
          <t>改善前</t>
        </is>
      </c>
      <c r="G1856" s="57" t="n">
        <v>46008</v>
      </c>
      <c r="H1856" t="inlineStr">
        <is>
          <t>智能终端系列</t>
        </is>
      </c>
      <c r="I1856" t="inlineStr">
        <is>
          <t>KK200-1</t>
        </is>
      </c>
      <c r="J1856" t="inlineStr">
        <is>
          <t>FAILURE</t>
        </is>
      </c>
      <c r="K1856" t="inlineStr">
        <is>
          <t>Unplanned</t>
        </is>
      </c>
      <c r="L1856" t="inlineStr">
        <is>
          <t>HACKING STATION</t>
        </is>
      </c>
      <c r="M1856" t="inlineStr">
        <is>
          <t>上下料工位</t>
        </is>
      </c>
      <c r="N1856" t="inlineStr">
        <is>
          <t>AUTOMATION FAILURE</t>
        </is>
      </c>
      <c r="O1856" s="59" t="n">
        <v>46008.5625</v>
      </c>
      <c r="P1856" s="59" t="n">
        <v>46008.598125</v>
      </c>
      <c r="Q1856" s="60" t="n">
        <v>51.3</v>
      </c>
      <c r="R1856" s="60" t="n">
        <v>0.9016</v>
      </c>
      <c r="S1856" t="inlineStr">
        <is>
          <t>团队模拟数据（基于公开单线数据派生）</t>
        </is>
      </c>
      <c r="T1856" t="inlineStr">
        <is>
          <t>SIM-v2.2-20260807-20260804</t>
        </is>
      </c>
      <c r="U1856" t="inlineStr">
        <is>
          <t>https://zenodo.org/records/17855209</t>
        </is>
      </c>
      <c r="V1856" t="inlineStr">
        <is>
          <t>LINE-S01-PRE-20251217</t>
        </is>
      </c>
      <c r="W1856" t="inlineStr">
        <is>
          <t>已关联</t>
        </is>
      </c>
      <c r="X1856" t="inlineStr">
        <is>
          <t>按班次口径判断</t>
        </is>
      </c>
      <c r="Z1856" t="inlineStr">
        <is>
          <t>否</t>
        </is>
      </c>
    </row>
    <row r="1857">
      <c r="A1857" t="inlineStr">
        <is>
          <t>SIM-STOP-01856</t>
        </is>
      </c>
      <c r="B1857" t="inlineStr">
        <is>
          <t>STOP-PRE-00619</t>
        </is>
      </c>
      <c r="C1857" t="inlineStr">
        <is>
          <t>LINE-S02-PRE-20251217</t>
        </is>
      </c>
      <c r="D1857" t="inlineStr">
        <is>
          <t>SHIFT-PRE-20251217</t>
        </is>
      </c>
      <c r="E1857" t="inlineStr">
        <is>
          <t>LINE-S02</t>
        </is>
      </c>
      <c r="F1857" t="inlineStr">
        <is>
          <t>改善前</t>
        </is>
      </c>
      <c r="G1857" s="57" t="n">
        <v>46008</v>
      </c>
      <c r="H1857" t="inlineStr">
        <is>
          <t>视觉设备系列</t>
        </is>
      </c>
      <c r="I1857" t="inlineStr">
        <is>
          <t>KK200-1</t>
        </is>
      </c>
      <c r="J1857" t="inlineStr">
        <is>
          <t>FAILURE</t>
        </is>
      </c>
      <c r="K1857" t="inlineStr">
        <is>
          <t>Unplanned</t>
        </is>
      </c>
      <c r="L1857" t="inlineStr">
        <is>
          <t>HACKING STATION</t>
        </is>
      </c>
      <c r="M1857" t="inlineStr">
        <is>
          <t>上下料工位</t>
        </is>
      </c>
      <c r="N1857" t="inlineStr">
        <is>
          <t>AUTOMATION FAILURE</t>
        </is>
      </c>
      <c r="O1857" s="59" t="n">
        <v>46008.57638888889</v>
      </c>
      <c r="P1857" s="59" t="n">
        <v>46008.62854166667</v>
      </c>
      <c r="Q1857" s="60" t="n">
        <v>75.09999999999999</v>
      </c>
      <c r="R1857" s="60" t="n">
        <v>1.32</v>
      </c>
      <c r="S1857" t="inlineStr">
        <is>
          <t>团队模拟数据（基于公开单线数据派生）</t>
        </is>
      </c>
      <c r="T1857" t="inlineStr">
        <is>
          <t>SIM-v2.2-20260807-20260804</t>
        </is>
      </c>
      <c r="U1857" t="inlineStr">
        <is>
          <t>https://zenodo.org/records/17855209</t>
        </is>
      </c>
      <c r="V1857" t="inlineStr">
        <is>
          <t>LINE-S02-PRE-20251217</t>
        </is>
      </c>
      <c r="W1857" t="inlineStr">
        <is>
          <t>已关联</t>
        </is>
      </c>
      <c r="X1857" t="inlineStr">
        <is>
          <t>按班次口径判断</t>
        </is>
      </c>
      <c r="Z1857" t="inlineStr">
        <is>
          <t>否</t>
        </is>
      </c>
    </row>
    <row r="1858">
      <c r="A1858" t="inlineStr">
        <is>
          <t>SIM-STOP-01857</t>
        </is>
      </c>
      <c r="B1858" t="inlineStr">
        <is>
          <t>STOP-PRE-00619</t>
        </is>
      </c>
      <c r="C1858" t="inlineStr">
        <is>
          <t>LINE-S03-PRE-20251217</t>
        </is>
      </c>
      <c r="D1858" t="inlineStr">
        <is>
          <t>SHIFT-PRE-20251217</t>
        </is>
      </c>
      <c r="E1858" t="inlineStr">
        <is>
          <t>LINE-S03</t>
        </is>
      </c>
      <c r="F1858" t="inlineStr">
        <is>
          <t>改善前</t>
        </is>
      </c>
      <c r="G1858" s="57" t="n">
        <v>46008</v>
      </c>
      <c r="H1858" t="inlineStr">
        <is>
          <t>音频模组系列</t>
        </is>
      </c>
      <c r="I1858" t="inlineStr">
        <is>
          <t>KK200-1</t>
        </is>
      </c>
      <c r="J1858" t="inlineStr">
        <is>
          <t>FAILURE</t>
        </is>
      </c>
      <c r="K1858" t="inlineStr">
        <is>
          <t>Unplanned</t>
        </is>
      </c>
      <c r="L1858" t="inlineStr">
        <is>
          <t>HACKING STATION</t>
        </is>
      </c>
      <c r="M1858" t="inlineStr">
        <is>
          <t>上下料工位</t>
        </is>
      </c>
      <c r="N1858" t="inlineStr">
        <is>
          <t>AUTOMATION FAILURE</t>
        </is>
      </c>
      <c r="O1858" s="59" t="n">
        <v>46008.59027777778</v>
      </c>
      <c r="P1858" s="59" t="n">
        <v>46008.63611111111</v>
      </c>
      <c r="Q1858" s="60" t="n">
        <v>66</v>
      </c>
      <c r="R1858" s="60" t="n">
        <v>1.1606</v>
      </c>
      <c r="S1858" t="inlineStr">
        <is>
          <t>团队模拟数据（基于公开单线数据派生）</t>
        </is>
      </c>
      <c r="T1858" t="inlineStr">
        <is>
          <t>SIM-v2.2-20260807-20260804</t>
        </is>
      </c>
      <c r="U1858" t="inlineStr">
        <is>
          <t>https://zenodo.org/records/17855209</t>
        </is>
      </c>
      <c r="V1858" t="inlineStr">
        <is>
          <t>LINE-S03-PRE-20251217</t>
        </is>
      </c>
      <c r="W1858" t="inlineStr">
        <is>
          <t>已关联</t>
        </is>
      </c>
      <c r="X1858" t="inlineStr">
        <is>
          <t>按班次口径判断</t>
        </is>
      </c>
      <c r="Z1858" t="inlineStr">
        <is>
          <t>否</t>
        </is>
      </c>
    </row>
    <row r="1859">
      <c r="A1859" t="inlineStr">
        <is>
          <t>SIM-STOP-01858</t>
        </is>
      </c>
      <c r="B1859" t="inlineStr">
        <is>
          <t>STOP-PRE-00620</t>
        </is>
      </c>
      <c r="C1859" t="inlineStr">
        <is>
          <t>LINE-S01-PRE-20251217</t>
        </is>
      </c>
      <c r="D1859" t="inlineStr">
        <is>
          <t>SHIFT-PRE-20251217</t>
        </is>
      </c>
      <c r="E1859" t="inlineStr">
        <is>
          <t>LINE-S01</t>
        </is>
      </c>
      <c r="F1859" t="inlineStr">
        <is>
          <t>改善前</t>
        </is>
      </c>
      <c r="G1859" s="57" t="n">
        <v>46008</v>
      </c>
      <c r="H1859" t="inlineStr">
        <is>
          <t>智能终端系列</t>
        </is>
      </c>
      <c r="I1859" t="inlineStr">
        <is>
          <t>KK200-1</t>
        </is>
      </c>
      <c r="J1859" t="inlineStr">
        <is>
          <t>MATERIALS</t>
        </is>
      </c>
      <c r="K1859" t="inlineStr">
        <is>
          <t>Unplanned</t>
        </is>
      </c>
      <c r="L1859" t="inlineStr">
        <is>
          <t>EMPTY RACK TRANSPORTER</t>
        </is>
      </c>
      <c r="M1859" t="inlineStr">
        <is>
          <t>输送系统</t>
        </is>
      </c>
      <c r="N1859" t="inlineStr">
        <is>
          <t>RACKS</t>
        </is>
      </c>
      <c r="O1859" s="59" t="n">
        <v>46008.60625</v>
      </c>
      <c r="P1859" s="59" t="n">
        <v>46008.61125</v>
      </c>
      <c r="Q1859" s="60" t="n">
        <v>7.2</v>
      </c>
      <c r="R1859" s="60" t="n">
        <v>0.8428</v>
      </c>
      <c r="S1859" t="inlineStr">
        <is>
          <t>团队模拟数据（基于公开单线数据派生）</t>
        </is>
      </c>
      <c r="T1859" t="inlineStr">
        <is>
          <t>SIM-v2.2-20260807-20260804</t>
        </is>
      </c>
      <c r="U1859" t="inlineStr">
        <is>
          <t>https://zenodo.org/records/17855209</t>
        </is>
      </c>
      <c r="V1859" t="inlineStr">
        <is>
          <t>LINE-S01-PRE-20251217</t>
        </is>
      </c>
      <c r="W1859" t="inlineStr">
        <is>
          <t>已关联</t>
        </is>
      </c>
      <c r="X1859" t="inlineStr">
        <is>
          <t>按班次口径判断</t>
        </is>
      </c>
      <c r="Z1859" t="inlineStr">
        <is>
          <t>否</t>
        </is>
      </c>
    </row>
    <row r="1860">
      <c r="A1860" t="inlineStr">
        <is>
          <t>SIM-STOP-01859</t>
        </is>
      </c>
      <c r="B1860" t="inlineStr">
        <is>
          <t>STOP-PRE-00620</t>
        </is>
      </c>
      <c r="C1860" t="inlineStr">
        <is>
          <t>LINE-S02-PRE-20251217</t>
        </is>
      </c>
      <c r="D1860" t="inlineStr">
        <is>
          <t>SHIFT-PRE-20251217</t>
        </is>
      </c>
      <c r="E1860" t="inlineStr">
        <is>
          <t>LINE-S02</t>
        </is>
      </c>
      <c r="F1860" t="inlineStr">
        <is>
          <t>改善前</t>
        </is>
      </c>
      <c r="G1860" s="57" t="n">
        <v>46008</v>
      </c>
      <c r="H1860" t="inlineStr">
        <is>
          <t>视觉设备系列</t>
        </is>
      </c>
      <c r="I1860" t="inlineStr">
        <is>
          <t>KK200-1</t>
        </is>
      </c>
      <c r="J1860" t="inlineStr">
        <is>
          <t>MATERIALS</t>
        </is>
      </c>
      <c r="K1860" t="inlineStr">
        <is>
          <t>Unplanned</t>
        </is>
      </c>
      <c r="L1860" t="inlineStr">
        <is>
          <t>EMPTY RACK TRANSPORTER</t>
        </is>
      </c>
      <c r="M1860" t="inlineStr">
        <is>
          <t>输送系统</t>
        </is>
      </c>
      <c r="N1860" t="inlineStr">
        <is>
          <t>RACKS</t>
        </is>
      </c>
      <c r="O1860" s="59" t="n">
        <v>46008.62013888889</v>
      </c>
      <c r="P1860" s="59" t="n">
        <v>46008.62826388889</v>
      </c>
      <c r="Q1860" s="60" t="n">
        <v>11.7</v>
      </c>
      <c r="R1860" s="60" t="n">
        <v>1.3725</v>
      </c>
      <c r="S1860" t="inlineStr">
        <is>
          <t>团队模拟数据（基于公开单线数据派生）</t>
        </is>
      </c>
      <c r="T1860" t="inlineStr">
        <is>
          <t>SIM-v2.2-20260807-20260804</t>
        </is>
      </c>
      <c r="U1860" t="inlineStr">
        <is>
          <t>https://zenodo.org/records/17855209</t>
        </is>
      </c>
      <c r="V1860" t="inlineStr">
        <is>
          <t>LINE-S02-PRE-20251217</t>
        </is>
      </c>
      <c r="W1860" t="inlineStr">
        <is>
          <t>已关联</t>
        </is>
      </c>
      <c r="X1860" t="inlineStr">
        <is>
          <t>按班次口径判断</t>
        </is>
      </c>
      <c r="Z1860" t="inlineStr">
        <is>
          <t>否</t>
        </is>
      </c>
    </row>
    <row r="1861">
      <c r="A1861" t="inlineStr">
        <is>
          <t>SIM-STOP-01860</t>
        </is>
      </c>
      <c r="B1861" t="inlineStr">
        <is>
          <t>STOP-PRE-00620</t>
        </is>
      </c>
      <c r="C1861" t="inlineStr">
        <is>
          <t>LINE-S03-PRE-20251217</t>
        </is>
      </c>
      <c r="D1861" t="inlineStr">
        <is>
          <t>SHIFT-PRE-20251217</t>
        </is>
      </c>
      <c r="E1861" t="inlineStr">
        <is>
          <t>LINE-S03</t>
        </is>
      </c>
      <c r="F1861" t="inlineStr">
        <is>
          <t>改善前</t>
        </is>
      </c>
      <c r="G1861" s="57" t="n">
        <v>46008</v>
      </c>
      <c r="H1861" t="inlineStr">
        <is>
          <t>音频模组系列</t>
        </is>
      </c>
      <c r="I1861" t="inlineStr">
        <is>
          <t>KK200-1</t>
        </is>
      </c>
      <c r="J1861" t="inlineStr">
        <is>
          <t>MATERIALS</t>
        </is>
      </c>
      <c r="K1861" t="inlineStr">
        <is>
          <t>Unplanned</t>
        </is>
      </c>
      <c r="L1861" t="inlineStr">
        <is>
          <t>EMPTY RACK TRANSPORTER</t>
        </is>
      </c>
      <c r="M1861" t="inlineStr">
        <is>
          <t>输送系统</t>
        </is>
      </c>
      <c r="N1861" t="inlineStr">
        <is>
          <t>RACKS</t>
        </is>
      </c>
      <c r="O1861" s="59" t="n">
        <v>46008.63402777778</v>
      </c>
      <c r="P1861" s="59" t="n">
        <v>46008.64041666667</v>
      </c>
      <c r="Q1861" s="60" t="n">
        <v>9.199999999999999</v>
      </c>
      <c r="R1861" s="60" t="n">
        <v>1.0862</v>
      </c>
      <c r="S1861" t="inlineStr">
        <is>
          <t>团队模拟数据（基于公开单线数据派生）</t>
        </is>
      </c>
      <c r="T1861" t="inlineStr">
        <is>
          <t>SIM-v2.2-20260807-20260804</t>
        </is>
      </c>
      <c r="U1861" t="inlineStr">
        <is>
          <t>https://zenodo.org/records/17855209</t>
        </is>
      </c>
      <c r="V1861" t="inlineStr">
        <is>
          <t>LINE-S03-PRE-20251217</t>
        </is>
      </c>
      <c r="W1861" t="inlineStr">
        <is>
          <t>已关联</t>
        </is>
      </c>
      <c r="X1861" t="inlineStr">
        <is>
          <t>按班次口径判断</t>
        </is>
      </c>
      <c r="Z1861" t="inlineStr">
        <is>
          <t>否</t>
        </is>
      </c>
    </row>
    <row r="1862">
      <c r="A1862" t="inlineStr">
        <is>
          <t>SIM-STOP-01861</t>
        </is>
      </c>
      <c r="B1862" t="inlineStr">
        <is>
          <t>STOP-PRE-00621</t>
        </is>
      </c>
      <c r="C1862" t="inlineStr">
        <is>
          <t>LINE-S01-PRE-20251217</t>
        </is>
      </c>
      <c r="D1862" t="inlineStr">
        <is>
          <t>SHIFT-PRE-20251217</t>
        </is>
      </c>
      <c r="E1862" t="inlineStr">
        <is>
          <t>LINE-S01</t>
        </is>
      </c>
      <c r="F1862" t="inlineStr">
        <is>
          <t>改善前</t>
        </is>
      </c>
      <c r="G1862" s="57" t="n">
        <v>46008</v>
      </c>
      <c r="H1862" t="inlineStr">
        <is>
          <t>智能终端系列</t>
        </is>
      </c>
      <c r="I1862" t="inlineStr">
        <is>
          <t>KK250</t>
        </is>
      </c>
      <c r="J1862" t="inlineStr">
        <is>
          <t>SETUPS-CHANGEOVERS</t>
        </is>
      </c>
      <c r="K1862" t="inlineStr">
        <is>
          <t>Planned - Included in OEE</t>
        </is>
      </c>
      <c r="L1862" t="inlineStr">
        <is>
          <t>EXTRUDER PRESS</t>
        </is>
      </c>
      <c r="M1862" t="inlineStr">
        <is>
          <t>主加工工位</t>
        </is>
      </c>
      <c r="N1862" t="inlineStr">
        <is>
          <t>MATERIAL CHANGEOVER</t>
        </is>
      </c>
      <c r="O1862" s="59" t="n">
        <v>46008.62847222222</v>
      </c>
      <c r="P1862" s="59" t="n">
        <v>46008.63604166666</v>
      </c>
      <c r="Q1862" s="60" t="n">
        <v>10.9</v>
      </c>
      <c r="R1862" s="60" t="n">
        <v>0.9550999999999999</v>
      </c>
      <c r="S1862" t="inlineStr">
        <is>
          <t>团队模拟数据（基于公开单线数据派生）</t>
        </is>
      </c>
      <c r="T1862" t="inlineStr">
        <is>
          <t>SIM-v2.2-20260807-20260804</t>
        </is>
      </c>
      <c r="U1862" t="inlineStr">
        <is>
          <t>https://zenodo.org/records/17855209</t>
        </is>
      </c>
      <c r="V1862" t="inlineStr">
        <is>
          <t>LINE-S01-PRE-20251217</t>
        </is>
      </c>
      <c r="W1862" t="inlineStr">
        <is>
          <t>已关联</t>
        </is>
      </c>
      <c r="X1862" t="inlineStr">
        <is>
          <t>按班次口径判断</t>
        </is>
      </c>
      <c r="Z1862" t="inlineStr">
        <is>
          <t>是</t>
        </is>
      </c>
      <c r="AA1862">
        <f>IFERROR(VLOOKUP(N1862,'18_换产标准_模拟'!$B$2:$F$4,3,FALSE),"")</f>
        <v/>
      </c>
      <c r="AB1862">
        <f>IFERROR(MAX(Q1862-AA1862,0),"")</f>
        <v/>
      </c>
      <c r="AC1862">
        <f>IFERROR(IF(AB1862=0,"达标",IF(AB1862&lt;=VLOOKUP(N1862,'18_换产标准_模拟'!$B$2:$F$4,4,FALSE)-VLOOKUP(N1862,'18_换产标准_模拟'!$B$2:$F$4,3,FALSE),"轻微超时",IF(AB1862&lt;=VLOOKUP(N1862,'18_换产标准_模拟'!$B$2:$F$4,5,FALSE)-VLOOKUP(N1862,'18_换产标准_模拟'!$B$2:$F$4,3,FALSE),"超时","严重超时"))),"")</f>
        <v/>
      </c>
      <c r="AD1862">
        <f>IFERROR(INDEX('18_换产标准_模拟'!$A$2:$A$4,MATCH(N1862,'18_换产标准_模拟'!$B$2:$B$4,0)),"")</f>
        <v/>
      </c>
      <c r="AE1862" t="inlineStr">
        <is>
          <t>团队模拟数据</t>
        </is>
      </c>
    </row>
    <row r="1863">
      <c r="A1863" t="inlineStr">
        <is>
          <t>SIM-STOP-01862</t>
        </is>
      </c>
      <c r="B1863" t="inlineStr">
        <is>
          <t>STOP-PRE-00621</t>
        </is>
      </c>
      <c r="C1863" t="inlineStr">
        <is>
          <t>LINE-S02-PRE-20251217</t>
        </is>
      </c>
      <c r="D1863" t="inlineStr">
        <is>
          <t>SHIFT-PRE-20251217</t>
        </is>
      </c>
      <c r="E1863" t="inlineStr">
        <is>
          <t>LINE-S02</t>
        </is>
      </c>
      <c r="F1863" t="inlineStr">
        <is>
          <t>改善前</t>
        </is>
      </c>
      <c r="G1863" s="57" t="n">
        <v>46008</v>
      </c>
      <c r="H1863" t="inlineStr">
        <is>
          <t>视觉设备系列</t>
        </is>
      </c>
      <c r="I1863" t="inlineStr">
        <is>
          <t>KK250</t>
        </is>
      </c>
      <c r="J1863" t="inlineStr">
        <is>
          <t>SETUPS-CHANGEOVERS</t>
        </is>
      </c>
      <c r="K1863" t="inlineStr">
        <is>
          <t>Planned - Included in OEE</t>
        </is>
      </c>
      <c r="L1863" t="inlineStr">
        <is>
          <t>EXTRUDER PRESS</t>
        </is>
      </c>
      <c r="M1863" t="inlineStr">
        <is>
          <t>主加工工位</t>
        </is>
      </c>
      <c r="N1863" t="inlineStr">
        <is>
          <t>MATERIAL CHANGEOVER</t>
        </is>
      </c>
      <c r="O1863" s="59" t="n">
        <v>46008.64236111111</v>
      </c>
      <c r="P1863" s="59" t="n">
        <v>46008.65</v>
      </c>
      <c r="Q1863" s="60" t="n">
        <v>11</v>
      </c>
      <c r="R1863" s="60" t="n">
        <v>0.969</v>
      </c>
      <c r="S1863" t="inlineStr">
        <is>
          <t>团队模拟数据（基于公开单线数据派生）</t>
        </is>
      </c>
      <c r="T1863" t="inlineStr">
        <is>
          <t>SIM-v2.2-20260807-20260804</t>
        </is>
      </c>
      <c r="U1863" t="inlineStr">
        <is>
          <t>https://zenodo.org/records/17855209</t>
        </is>
      </c>
      <c r="V1863" t="inlineStr">
        <is>
          <t>LINE-S02-PRE-20251217</t>
        </is>
      </c>
      <c r="W1863" t="inlineStr">
        <is>
          <t>已关联</t>
        </is>
      </c>
      <c r="X1863" t="inlineStr">
        <is>
          <t>按班次口径判断</t>
        </is>
      </c>
      <c r="Z1863" t="inlineStr">
        <is>
          <t>是</t>
        </is>
      </c>
      <c r="AA1863">
        <f>IFERROR(VLOOKUP(N1863,'18_换产标准_模拟'!$B$2:$F$4,3,FALSE),"")</f>
        <v/>
      </c>
      <c r="AB1863">
        <f>IFERROR(MAX(Q1863-AA1863,0),"")</f>
        <v/>
      </c>
      <c r="AC1863">
        <f>IFERROR(IF(AB1863=0,"达标",IF(AB1863&lt;=VLOOKUP(N1863,'18_换产标准_模拟'!$B$2:$F$4,4,FALSE)-VLOOKUP(N1863,'18_换产标准_模拟'!$B$2:$F$4,3,FALSE),"轻微超时",IF(AB1863&lt;=VLOOKUP(N1863,'18_换产标准_模拟'!$B$2:$F$4,5,FALSE)-VLOOKUP(N1863,'18_换产标准_模拟'!$B$2:$F$4,3,FALSE),"超时","严重超时"))),"")</f>
        <v/>
      </c>
      <c r="AD1863">
        <f>IFERROR(INDEX('18_换产标准_模拟'!$A$2:$A$4,MATCH(N1863,'18_换产标准_模拟'!$B$2:$B$4,0)),"")</f>
        <v/>
      </c>
      <c r="AE1863" t="inlineStr">
        <is>
          <t>团队模拟数据</t>
        </is>
      </c>
    </row>
    <row r="1864">
      <c r="A1864" t="inlineStr">
        <is>
          <t>SIM-STOP-01863</t>
        </is>
      </c>
      <c r="B1864" t="inlineStr">
        <is>
          <t>STOP-PRE-00621</t>
        </is>
      </c>
      <c r="C1864" t="inlineStr">
        <is>
          <t>LINE-S03-PRE-20251217</t>
        </is>
      </c>
      <c r="D1864" t="inlineStr">
        <is>
          <t>SHIFT-PRE-20251217</t>
        </is>
      </c>
      <c r="E1864" t="inlineStr">
        <is>
          <t>LINE-S03</t>
        </is>
      </c>
      <c r="F1864" t="inlineStr">
        <is>
          <t>改善前</t>
        </is>
      </c>
      <c r="G1864" s="57" t="n">
        <v>46008</v>
      </c>
      <c r="H1864" t="inlineStr">
        <is>
          <t>音频模组系列</t>
        </is>
      </c>
      <c r="I1864" t="inlineStr">
        <is>
          <t>KK250</t>
        </is>
      </c>
      <c r="J1864" t="inlineStr">
        <is>
          <t>SETUPS-CHANGEOVERS</t>
        </is>
      </c>
      <c r="K1864" t="inlineStr">
        <is>
          <t>Planned - Included in OEE</t>
        </is>
      </c>
      <c r="L1864" t="inlineStr">
        <is>
          <t>EXTRUDER PRESS</t>
        </is>
      </c>
      <c r="M1864" t="inlineStr">
        <is>
          <t>主加工工位</t>
        </is>
      </c>
      <c r="N1864" t="inlineStr">
        <is>
          <t>MATERIAL CHANGEOVER</t>
        </is>
      </c>
      <c r="O1864" s="59" t="n">
        <v>46008.65625</v>
      </c>
      <c r="P1864" s="59" t="n">
        <v>46008.66423611111</v>
      </c>
      <c r="Q1864" s="60" t="n">
        <v>11.5</v>
      </c>
      <c r="R1864" s="60" t="n">
        <v>1.0111</v>
      </c>
      <c r="S1864" t="inlineStr">
        <is>
          <t>团队模拟数据（基于公开单线数据派生）</t>
        </is>
      </c>
      <c r="T1864" t="inlineStr">
        <is>
          <t>SIM-v2.2-20260807-20260804</t>
        </is>
      </c>
      <c r="U1864" t="inlineStr">
        <is>
          <t>https://zenodo.org/records/17855209</t>
        </is>
      </c>
      <c r="V1864" t="inlineStr">
        <is>
          <t>LINE-S03-PRE-20251217</t>
        </is>
      </c>
      <c r="W1864" t="inlineStr">
        <is>
          <t>已关联</t>
        </is>
      </c>
      <c r="X1864" t="inlineStr">
        <is>
          <t>按班次口径判断</t>
        </is>
      </c>
      <c r="Z1864" t="inlineStr">
        <is>
          <t>是</t>
        </is>
      </c>
      <c r="AA1864">
        <f>IFERROR(VLOOKUP(N1864,'18_换产标准_模拟'!$B$2:$F$4,3,FALSE),"")</f>
        <v/>
      </c>
      <c r="AB1864">
        <f>IFERROR(MAX(Q1864-AA1864,0),"")</f>
        <v/>
      </c>
      <c r="AC1864">
        <f>IFERROR(IF(AB1864=0,"达标",IF(AB1864&lt;=VLOOKUP(N1864,'18_换产标准_模拟'!$B$2:$F$4,4,FALSE)-VLOOKUP(N1864,'18_换产标准_模拟'!$B$2:$F$4,3,FALSE),"轻微超时",IF(AB1864&lt;=VLOOKUP(N1864,'18_换产标准_模拟'!$B$2:$F$4,5,FALSE)-VLOOKUP(N1864,'18_换产标准_模拟'!$B$2:$F$4,3,FALSE),"超时","严重超时"))),"")</f>
        <v/>
      </c>
      <c r="AD1864">
        <f>IFERROR(INDEX('18_换产标准_模拟'!$A$2:$A$4,MATCH(N1864,'18_换产标准_模拟'!$B$2:$B$4,0)),"")</f>
        <v/>
      </c>
      <c r="AE1864" t="inlineStr">
        <is>
          <t>团队模拟数据</t>
        </is>
      </c>
    </row>
    <row r="1865">
      <c r="A1865" t="inlineStr">
        <is>
          <t>SIM-STOP-01864</t>
        </is>
      </c>
      <c r="B1865" t="inlineStr">
        <is>
          <t>STOP-PRE-00622</t>
        </is>
      </c>
      <c r="C1865" t="inlineStr">
        <is>
          <t>LINE-S01-PRE-20251217</t>
        </is>
      </c>
      <c r="D1865" t="inlineStr">
        <is>
          <t>SHIFT-PRE-20251217</t>
        </is>
      </c>
      <c r="E1865" t="inlineStr">
        <is>
          <t>LINE-S01</t>
        </is>
      </c>
      <c r="F1865" t="inlineStr">
        <is>
          <t>改善前</t>
        </is>
      </c>
      <c r="G1865" s="57" t="n">
        <v>46008</v>
      </c>
      <c r="H1865" t="inlineStr">
        <is>
          <t>智能终端系列</t>
        </is>
      </c>
      <c r="I1865" t="inlineStr">
        <is>
          <t>KK250</t>
        </is>
      </c>
      <c r="J1865" t="inlineStr">
        <is>
          <t>MATERIALS</t>
        </is>
      </c>
      <c r="K1865" t="inlineStr">
        <is>
          <t>Unplanned</t>
        </is>
      </c>
      <c r="L1865" t="inlineStr">
        <is>
          <t>HYDRAULIC ELEVATOR (LOADING)</t>
        </is>
      </c>
      <c r="M1865" t="inlineStr">
        <is>
          <t>输送系统</t>
        </is>
      </c>
      <c r="N1865" t="inlineStr">
        <is>
          <t>RACKS</t>
        </is>
      </c>
      <c r="O1865" s="59" t="n">
        <v>46008.66666666666</v>
      </c>
      <c r="P1865" s="59" t="n">
        <v>46008.66916666667</v>
      </c>
      <c r="Q1865" s="60" t="n">
        <v>3.6</v>
      </c>
      <c r="R1865" s="60" t="n">
        <v>0.9114</v>
      </c>
      <c r="S1865" t="inlineStr">
        <is>
          <t>团队模拟数据（基于公开单线数据派生）</t>
        </is>
      </c>
      <c r="T1865" t="inlineStr">
        <is>
          <t>SIM-v2.2-20260807-20260804</t>
        </is>
      </c>
      <c r="U1865" t="inlineStr">
        <is>
          <t>https://zenodo.org/records/17855209</t>
        </is>
      </c>
      <c r="V1865" t="inlineStr">
        <is>
          <t>LINE-S01-PRE-20251217</t>
        </is>
      </c>
      <c r="W1865" t="inlineStr">
        <is>
          <t>已关联</t>
        </is>
      </c>
      <c r="X1865" t="inlineStr">
        <is>
          <t>按班次口径判断</t>
        </is>
      </c>
      <c r="Z1865" t="inlineStr">
        <is>
          <t>否</t>
        </is>
      </c>
    </row>
    <row r="1866">
      <c r="A1866" t="inlineStr">
        <is>
          <t>SIM-STOP-01865</t>
        </is>
      </c>
      <c r="B1866" t="inlineStr">
        <is>
          <t>STOP-PRE-00622</t>
        </is>
      </c>
      <c r="C1866" t="inlineStr">
        <is>
          <t>LINE-S02-PRE-20251217</t>
        </is>
      </c>
      <c r="D1866" t="inlineStr">
        <is>
          <t>SHIFT-PRE-20251217</t>
        </is>
      </c>
      <c r="E1866" t="inlineStr">
        <is>
          <t>LINE-S02</t>
        </is>
      </c>
      <c r="F1866" t="inlineStr">
        <is>
          <t>改善前</t>
        </is>
      </c>
      <c r="G1866" s="57" t="n">
        <v>46008</v>
      </c>
      <c r="H1866" t="inlineStr">
        <is>
          <t>视觉设备系列</t>
        </is>
      </c>
      <c r="I1866" t="inlineStr">
        <is>
          <t>KK250</t>
        </is>
      </c>
      <c r="J1866" t="inlineStr">
        <is>
          <t>MATERIALS</t>
        </is>
      </c>
      <c r="K1866" t="inlineStr">
        <is>
          <t>Unplanned</t>
        </is>
      </c>
      <c r="L1866" t="inlineStr">
        <is>
          <t>HYDRAULIC ELEVATOR (LOADING)</t>
        </is>
      </c>
      <c r="M1866" t="inlineStr">
        <is>
          <t>输送系统</t>
        </is>
      </c>
      <c r="N1866" t="inlineStr">
        <is>
          <t>RACKS</t>
        </is>
      </c>
      <c r="O1866" s="59" t="n">
        <v>46008.68055555555</v>
      </c>
      <c r="P1866" s="59" t="n">
        <v>46008.68520833334</v>
      </c>
      <c r="Q1866" s="60" t="n">
        <v>6.7</v>
      </c>
      <c r="R1866" s="60" t="n">
        <v>1.6688</v>
      </c>
      <c r="S1866" t="inlineStr">
        <is>
          <t>团队模拟数据（基于公开单线数据派生）</t>
        </is>
      </c>
      <c r="T1866" t="inlineStr">
        <is>
          <t>SIM-v2.2-20260807-20260804</t>
        </is>
      </c>
      <c r="U1866" t="inlineStr">
        <is>
          <t>https://zenodo.org/records/17855209</t>
        </is>
      </c>
      <c r="V1866" t="inlineStr">
        <is>
          <t>LINE-S02-PRE-20251217</t>
        </is>
      </c>
      <c r="W1866" t="inlineStr">
        <is>
          <t>已关联</t>
        </is>
      </c>
      <c r="X1866" t="inlineStr">
        <is>
          <t>按班次口径判断</t>
        </is>
      </c>
      <c r="Z1866" t="inlineStr">
        <is>
          <t>否</t>
        </is>
      </c>
    </row>
    <row r="1867">
      <c r="A1867" t="inlineStr">
        <is>
          <t>SIM-STOP-01866</t>
        </is>
      </c>
      <c r="B1867" t="inlineStr">
        <is>
          <t>STOP-PRE-00622</t>
        </is>
      </c>
      <c r="C1867" t="inlineStr">
        <is>
          <t>LINE-S03-PRE-20251217</t>
        </is>
      </c>
      <c r="D1867" t="inlineStr">
        <is>
          <t>SHIFT-PRE-20251217</t>
        </is>
      </c>
      <c r="E1867" t="inlineStr">
        <is>
          <t>LINE-S03</t>
        </is>
      </c>
      <c r="F1867" t="inlineStr">
        <is>
          <t>改善前</t>
        </is>
      </c>
      <c r="G1867" s="57" t="n">
        <v>46008</v>
      </c>
      <c r="H1867" t="inlineStr">
        <is>
          <t>音频模组系列</t>
        </is>
      </c>
      <c r="I1867" t="inlineStr">
        <is>
          <t>KK250</t>
        </is>
      </c>
      <c r="J1867" t="inlineStr">
        <is>
          <t>MATERIALS</t>
        </is>
      </c>
      <c r="K1867" t="inlineStr">
        <is>
          <t>Unplanned</t>
        </is>
      </c>
      <c r="L1867" t="inlineStr">
        <is>
          <t>HYDRAULIC ELEVATOR (LOADING)</t>
        </is>
      </c>
      <c r="M1867" t="inlineStr">
        <is>
          <t>输送系统</t>
        </is>
      </c>
      <c r="N1867" t="inlineStr">
        <is>
          <t>RACKS</t>
        </is>
      </c>
      <c r="O1867" s="59" t="n">
        <v>46008.69444444445</v>
      </c>
      <c r="P1867" s="59" t="n">
        <v>46008.69770833333</v>
      </c>
      <c r="Q1867" s="60" t="n">
        <v>4.7</v>
      </c>
      <c r="R1867" s="60" t="n">
        <v>1.1731</v>
      </c>
      <c r="S1867" t="inlineStr">
        <is>
          <t>团队模拟数据（基于公开单线数据派生）</t>
        </is>
      </c>
      <c r="T1867" t="inlineStr">
        <is>
          <t>SIM-v2.2-20260807-20260804</t>
        </is>
      </c>
      <c r="U1867" t="inlineStr">
        <is>
          <t>https://zenodo.org/records/17855209</t>
        </is>
      </c>
      <c r="V1867" t="inlineStr">
        <is>
          <t>LINE-S03-PRE-20251217</t>
        </is>
      </c>
      <c r="W1867" t="inlineStr">
        <is>
          <t>已关联</t>
        </is>
      </c>
      <c r="X1867" t="inlineStr">
        <is>
          <t>按班次口径判断</t>
        </is>
      </c>
      <c r="Z1867" t="inlineStr">
        <is>
          <t>否</t>
        </is>
      </c>
    </row>
    <row r="1868">
      <c r="A1868" t="inlineStr">
        <is>
          <t>SIM-STOP-01867</t>
        </is>
      </c>
      <c r="B1868" t="inlineStr">
        <is>
          <t>STOP-PRE-00623</t>
        </is>
      </c>
      <c r="C1868" t="inlineStr">
        <is>
          <t>LINE-S01-PRE-20251217</t>
        </is>
      </c>
      <c r="D1868" t="inlineStr">
        <is>
          <t>SHIFT-PRE-20251217</t>
        </is>
      </c>
      <c r="E1868" t="inlineStr">
        <is>
          <t>LINE-S01</t>
        </is>
      </c>
      <c r="F1868" t="inlineStr">
        <is>
          <t>改善前</t>
        </is>
      </c>
      <c r="G1868" s="57" t="n">
        <v>46008</v>
      </c>
      <c r="H1868" t="inlineStr">
        <is>
          <t>智能终端系列</t>
        </is>
      </c>
      <c r="I1868" t="inlineStr">
        <is>
          <t>KK250</t>
        </is>
      </c>
      <c r="J1868" t="inlineStr">
        <is>
          <t>FAILURE</t>
        </is>
      </c>
      <c r="K1868" t="inlineStr">
        <is>
          <t>Unplanned</t>
        </is>
      </c>
      <c r="L1868" t="inlineStr">
        <is>
          <t>DRYER</t>
        </is>
      </c>
      <c r="M1868" t="inlineStr">
        <is>
          <t>烘干/固化工位</t>
        </is>
      </c>
      <c r="N1868" t="inlineStr">
        <is>
          <t>AUTOMATION FAILURE</t>
        </is>
      </c>
      <c r="O1868" s="59" t="n">
        <v>46008.67638888889</v>
      </c>
      <c r="P1868" s="59" t="n">
        <v>46008.68638888889</v>
      </c>
      <c r="Q1868" s="60" t="n">
        <v>14.4</v>
      </c>
      <c r="R1868" s="60" t="n">
        <v>0.8526</v>
      </c>
      <c r="S1868" t="inlineStr">
        <is>
          <t>团队模拟数据（基于公开单线数据派生）</t>
        </is>
      </c>
      <c r="T1868" t="inlineStr">
        <is>
          <t>SIM-v2.2-20260807-20260804</t>
        </is>
      </c>
      <c r="U1868" t="inlineStr">
        <is>
          <t>https://zenodo.org/records/17855209</t>
        </is>
      </c>
      <c r="V1868" t="inlineStr">
        <is>
          <t>LINE-S01-PRE-20251217</t>
        </is>
      </c>
      <c r="W1868" t="inlineStr">
        <is>
          <t>已关联</t>
        </is>
      </c>
      <c r="X1868" t="inlineStr">
        <is>
          <t>按班次口径判断</t>
        </is>
      </c>
      <c r="Z1868" t="inlineStr">
        <is>
          <t>否</t>
        </is>
      </c>
    </row>
    <row r="1869">
      <c r="A1869" t="inlineStr">
        <is>
          <t>SIM-STOP-01868</t>
        </is>
      </c>
      <c r="B1869" t="inlineStr">
        <is>
          <t>STOP-PRE-00623</t>
        </is>
      </c>
      <c r="C1869" t="inlineStr">
        <is>
          <t>LINE-S02-PRE-20251217</t>
        </is>
      </c>
      <c r="D1869" t="inlineStr">
        <is>
          <t>SHIFT-PRE-20251217</t>
        </is>
      </c>
      <c r="E1869" t="inlineStr">
        <is>
          <t>LINE-S02</t>
        </is>
      </c>
      <c r="F1869" t="inlineStr">
        <is>
          <t>改善前</t>
        </is>
      </c>
      <c r="G1869" s="57" t="n">
        <v>46008</v>
      </c>
      <c r="H1869" t="inlineStr">
        <is>
          <t>视觉设备系列</t>
        </is>
      </c>
      <c r="I1869" t="inlineStr">
        <is>
          <t>KK250</t>
        </is>
      </c>
      <c r="J1869" t="inlineStr">
        <is>
          <t>FAILURE</t>
        </is>
      </c>
      <c r="K1869" t="inlineStr">
        <is>
          <t>Unplanned</t>
        </is>
      </c>
      <c r="L1869" t="inlineStr">
        <is>
          <t>DRYER</t>
        </is>
      </c>
      <c r="M1869" t="inlineStr">
        <is>
          <t>烘干/固化工位</t>
        </is>
      </c>
      <c r="N1869" t="inlineStr">
        <is>
          <t>AUTOMATION FAILURE</t>
        </is>
      </c>
      <c r="O1869" s="59" t="n">
        <v>46008.69027777778</v>
      </c>
      <c r="P1869" s="59" t="n">
        <v>46008.70652777778</v>
      </c>
      <c r="Q1869" s="60" t="n">
        <v>23.4</v>
      </c>
      <c r="R1869" s="60" t="n">
        <v>1.3875</v>
      </c>
      <c r="S1869" t="inlineStr">
        <is>
          <t>团队模拟数据（基于公开单线数据派生）</t>
        </is>
      </c>
      <c r="T1869" t="inlineStr">
        <is>
          <t>SIM-v2.2-20260807-20260804</t>
        </is>
      </c>
      <c r="U1869" t="inlineStr">
        <is>
          <t>https://zenodo.org/records/17855209</t>
        </is>
      </c>
      <c r="V1869" t="inlineStr">
        <is>
          <t>LINE-S02-PRE-20251217</t>
        </is>
      </c>
      <c r="W1869" t="inlineStr">
        <is>
          <t>已关联</t>
        </is>
      </c>
      <c r="X1869" t="inlineStr">
        <is>
          <t>按班次口径判断</t>
        </is>
      </c>
      <c r="Z1869" t="inlineStr">
        <is>
          <t>否</t>
        </is>
      </c>
    </row>
    <row r="1870">
      <c r="A1870" t="inlineStr">
        <is>
          <t>SIM-STOP-01869</t>
        </is>
      </c>
      <c r="B1870" t="inlineStr">
        <is>
          <t>STOP-PRE-00623</t>
        </is>
      </c>
      <c r="C1870" t="inlineStr">
        <is>
          <t>LINE-S03-PRE-20251217</t>
        </is>
      </c>
      <c r="D1870" t="inlineStr">
        <is>
          <t>SHIFT-PRE-20251217</t>
        </is>
      </c>
      <c r="E1870" t="inlineStr">
        <is>
          <t>LINE-S03</t>
        </is>
      </c>
      <c r="F1870" t="inlineStr">
        <is>
          <t>改善前</t>
        </is>
      </c>
      <c r="G1870" s="57" t="n">
        <v>46008</v>
      </c>
      <c r="H1870" t="inlineStr">
        <is>
          <t>音频模组系列</t>
        </is>
      </c>
      <c r="I1870" t="inlineStr">
        <is>
          <t>KK250</t>
        </is>
      </c>
      <c r="J1870" t="inlineStr">
        <is>
          <t>FAILURE</t>
        </is>
      </c>
      <c r="K1870" t="inlineStr">
        <is>
          <t>Unplanned</t>
        </is>
      </c>
      <c r="L1870" t="inlineStr">
        <is>
          <t>DRYER</t>
        </is>
      </c>
      <c r="M1870" t="inlineStr">
        <is>
          <t>烘干/固化工位</t>
        </is>
      </c>
      <c r="N1870" t="inlineStr">
        <is>
          <t>AUTOMATION FAILURE</t>
        </is>
      </c>
      <c r="O1870" s="59" t="n">
        <v>46008.70416666667</v>
      </c>
      <c r="P1870" s="59" t="n">
        <v>46008.71548611111</v>
      </c>
      <c r="Q1870" s="60" t="n">
        <v>16.3</v>
      </c>
      <c r="R1870" s="60" t="n">
        <v>0.9637</v>
      </c>
      <c r="S1870" t="inlineStr">
        <is>
          <t>团队模拟数据（基于公开单线数据派生）</t>
        </is>
      </c>
      <c r="T1870" t="inlineStr">
        <is>
          <t>SIM-v2.2-20260807-20260804</t>
        </is>
      </c>
      <c r="U1870" t="inlineStr">
        <is>
          <t>https://zenodo.org/records/17855209</t>
        </is>
      </c>
      <c r="V1870" t="inlineStr">
        <is>
          <t>LINE-S03-PRE-20251217</t>
        </is>
      </c>
      <c r="W1870" t="inlineStr">
        <is>
          <t>已关联</t>
        </is>
      </c>
      <c r="X1870" t="inlineStr">
        <is>
          <t>按班次口径判断</t>
        </is>
      </c>
      <c r="Z1870" t="inlineStr">
        <is>
          <t>否</t>
        </is>
      </c>
    </row>
    <row r="1871">
      <c r="A1871" t="inlineStr">
        <is>
          <t>SIM-STOP-01870</t>
        </is>
      </c>
      <c r="B1871" t="inlineStr">
        <is>
          <t>STOP-PRE-00624</t>
        </is>
      </c>
      <c r="C1871" t="inlineStr">
        <is>
          <t>LINE-S01-PRE-20251217</t>
        </is>
      </c>
      <c r="D1871" t="inlineStr">
        <is>
          <t>SHIFT-PRE-20251217</t>
        </is>
      </c>
      <c r="E1871" t="inlineStr">
        <is>
          <t>LINE-S01</t>
        </is>
      </c>
      <c r="F1871" t="inlineStr">
        <is>
          <t>改善前</t>
        </is>
      </c>
      <c r="G1871" s="57" t="n">
        <v>46008</v>
      </c>
      <c r="H1871" t="inlineStr">
        <is>
          <t>智能终端系列</t>
        </is>
      </c>
      <c r="I1871" t="inlineStr">
        <is>
          <t>KK250</t>
        </is>
      </c>
      <c r="J1871" t="inlineStr">
        <is>
          <t>MATERIALS</t>
        </is>
      </c>
      <c r="K1871" t="inlineStr">
        <is>
          <t>Unplanned</t>
        </is>
      </c>
      <c r="L1871" t="inlineStr">
        <is>
          <t>HACKING STATION</t>
        </is>
      </c>
      <c r="M1871" t="inlineStr">
        <is>
          <t>上下料工位</t>
        </is>
      </c>
      <c r="N1871" t="inlineStr">
        <is>
          <t>MANUAL BRICK HANDLING</t>
        </is>
      </c>
      <c r="O1871" s="59" t="n">
        <v>46008.69791666666</v>
      </c>
      <c r="P1871" s="59" t="n">
        <v>46008.71222222222</v>
      </c>
      <c r="Q1871" s="60" t="n">
        <v>20.6</v>
      </c>
      <c r="R1871" s="60" t="n">
        <v>0.8869</v>
      </c>
      <c r="S1871" t="inlineStr">
        <is>
          <t>团队模拟数据（基于公开单线数据派生）</t>
        </is>
      </c>
      <c r="T1871" t="inlineStr">
        <is>
          <t>SIM-v2.2-20260807-20260804</t>
        </is>
      </c>
      <c r="U1871" t="inlineStr">
        <is>
          <t>https://zenodo.org/records/17855209</t>
        </is>
      </c>
      <c r="V1871" t="inlineStr">
        <is>
          <t>LINE-S01-PRE-20251217</t>
        </is>
      </c>
      <c r="W1871" t="inlineStr">
        <is>
          <t>已关联</t>
        </is>
      </c>
      <c r="X1871" t="inlineStr">
        <is>
          <t>按班次口径判断</t>
        </is>
      </c>
      <c r="Z1871" t="inlineStr">
        <is>
          <t>否</t>
        </is>
      </c>
    </row>
    <row r="1872">
      <c r="A1872" t="inlineStr">
        <is>
          <t>SIM-STOP-01871</t>
        </is>
      </c>
      <c r="B1872" t="inlineStr">
        <is>
          <t>STOP-PRE-00624</t>
        </is>
      </c>
      <c r="C1872" t="inlineStr">
        <is>
          <t>LINE-S02-PRE-20251217</t>
        </is>
      </c>
      <c r="D1872" t="inlineStr">
        <is>
          <t>SHIFT-PRE-20251217</t>
        </is>
      </c>
      <c r="E1872" t="inlineStr">
        <is>
          <t>LINE-S02</t>
        </is>
      </c>
      <c r="F1872" t="inlineStr">
        <is>
          <t>改善前</t>
        </is>
      </c>
      <c r="G1872" s="57" t="n">
        <v>46008</v>
      </c>
      <c r="H1872" t="inlineStr">
        <is>
          <t>视觉设备系列</t>
        </is>
      </c>
      <c r="I1872" t="inlineStr">
        <is>
          <t>KK250</t>
        </is>
      </c>
      <c r="J1872" t="inlineStr">
        <is>
          <t>MATERIALS</t>
        </is>
      </c>
      <c r="K1872" t="inlineStr">
        <is>
          <t>Unplanned</t>
        </is>
      </c>
      <c r="L1872" t="inlineStr">
        <is>
          <t>HACKING STATION</t>
        </is>
      </c>
      <c r="M1872" t="inlineStr">
        <is>
          <t>上下料工位</t>
        </is>
      </c>
      <c r="N1872" t="inlineStr">
        <is>
          <t>MANUAL BRICK HANDLING</t>
        </is>
      </c>
      <c r="O1872" s="59" t="n">
        <v>46008.71180555555</v>
      </c>
      <c r="P1872" s="59" t="n">
        <v>46008.73270833334</v>
      </c>
      <c r="Q1872" s="60" t="n">
        <v>30.1</v>
      </c>
      <c r="R1872" s="60" t="n">
        <v>1.2975</v>
      </c>
      <c r="S1872" t="inlineStr">
        <is>
          <t>团队模拟数据（基于公开单线数据派生）</t>
        </is>
      </c>
      <c r="T1872" t="inlineStr">
        <is>
          <t>SIM-v2.2-20260807-20260804</t>
        </is>
      </c>
      <c r="U1872" t="inlineStr">
        <is>
          <t>https://zenodo.org/records/17855209</t>
        </is>
      </c>
      <c r="V1872" t="inlineStr">
        <is>
          <t>LINE-S02-PRE-20251217</t>
        </is>
      </c>
      <c r="W1872" t="inlineStr">
        <is>
          <t>已关联</t>
        </is>
      </c>
      <c r="X1872" t="inlineStr">
        <is>
          <t>按班次口径判断</t>
        </is>
      </c>
      <c r="Z1872" t="inlineStr">
        <is>
          <t>否</t>
        </is>
      </c>
    </row>
    <row r="1873">
      <c r="A1873" t="inlineStr">
        <is>
          <t>SIM-STOP-01872</t>
        </is>
      </c>
      <c r="B1873" t="inlineStr">
        <is>
          <t>STOP-PRE-00624</t>
        </is>
      </c>
      <c r="C1873" t="inlineStr">
        <is>
          <t>LINE-S03-PRE-20251217</t>
        </is>
      </c>
      <c r="D1873" t="inlineStr">
        <is>
          <t>SHIFT-PRE-20251217</t>
        </is>
      </c>
      <c r="E1873" t="inlineStr">
        <is>
          <t>LINE-S03</t>
        </is>
      </c>
      <c r="F1873" t="inlineStr">
        <is>
          <t>改善前</t>
        </is>
      </c>
      <c r="G1873" s="57" t="n">
        <v>46008</v>
      </c>
      <c r="H1873" t="inlineStr">
        <is>
          <t>音频模组系列</t>
        </is>
      </c>
      <c r="I1873" t="inlineStr">
        <is>
          <t>KK250</t>
        </is>
      </c>
      <c r="J1873" t="inlineStr">
        <is>
          <t>MATERIALS</t>
        </is>
      </c>
      <c r="K1873" t="inlineStr">
        <is>
          <t>Unplanned</t>
        </is>
      </c>
      <c r="L1873" t="inlineStr">
        <is>
          <t>HACKING STATION</t>
        </is>
      </c>
      <c r="M1873" t="inlineStr">
        <is>
          <t>上下料工位</t>
        </is>
      </c>
      <c r="N1873" t="inlineStr">
        <is>
          <t>MANUAL BRICK HANDLING</t>
        </is>
      </c>
      <c r="O1873" s="59" t="n">
        <v>46008.72569444445</v>
      </c>
      <c r="P1873" s="59" t="n">
        <v>46008.74409722222</v>
      </c>
      <c r="Q1873" s="60" t="n">
        <v>26.5</v>
      </c>
      <c r="R1873" s="60" t="n">
        <v>1.142</v>
      </c>
      <c r="S1873" t="inlineStr">
        <is>
          <t>团队模拟数据（基于公开单线数据派生）</t>
        </is>
      </c>
      <c r="T1873" t="inlineStr">
        <is>
          <t>SIM-v2.2-20260807-20260804</t>
        </is>
      </c>
      <c r="U1873" t="inlineStr">
        <is>
          <t>https://zenodo.org/records/17855209</t>
        </is>
      </c>
      <c r="V1873" t="inlineStr">
        <is>
          <t>LINE-S03-PRE-20251217</t>
        </is>
      </c>
      <c r="W1873" t="inlineStr">
        <is>
          <t>已关联</t>
        </is>
      </c>
      <c r="X1873" t="inlineStr">
        <is>
          <t>按班次口径判断</t>
        </is>
      </c>
      <c r="Z1873" t="inlineStr">
        <is>
          <t>否</t>
        </is>
      </c>
    </row>
    <row r="1874">
      <c r="A1874" t="inlineStr">
        <is>
          <t>SIM-STOP-01873</t>
        </is>
      </c>
      <c r="B1874" t="inlineStr">
        <is>
          <t>STOP-PRE-00625</t>
        </is>
      </c>
      <c r="C1874" t="inlineStr">
        <is>
          <t>LINE-S01-PRE-20251217</t>
        </is>
      </c>
      <c r="D1874" t="inlineStr">
        <is>
          <t>SHIFT-PRE-20251217</t>
        </is>
      </c>
      <c r="E1874" t="inlineStr">
        <is>
          <t>LINE-S01</t>
        </is>
      </c>
      <c r="F1874" t="inlineStr">
        <is>
          <t>改善前</t>
        </is>
      </c>
      <c r="G1874" s="57" t="n">
        <v>46008</v>
      </c>
      <c r="H1874" t="inlineStr">
        <is>
          <t>智能终端系列</t>
        </is>
      </c>
      <c r="I1874" t="inlineStr">
        <is>
          <t>KK250</t>
        </is>
      </c>
      <c r="J1874" t="inlineStr">
        <is>
          <t>MATERIALS</t>
        </is>
      </c>
      <c r="K1874" t="inlineStr">
        <is>
          <t>Unplanned</t>
        </is>
      </c>
      <c r="L1874" t="inlineStr">
        <is>
          <t>SILO</t>
        </is>
      </c>
      <c r="M1874" t="inlineStr">
        <is>
          <t>供料系统</t>
        </is>
      </c>
      <c r="N1874" t="inlineStr">
        <is>
          <t>MATERIAL STARVATION</t>
        </is>
      </c>
      <c r="O1874" s="59" t="n">
        <v>46008.76597222222</v>
      </c>
      <c r="P1874" s="59" t="n">
        <v>46008.77284722222</v>
      </c>
      <c r="Q1874" s="60" t="n">
        <v>9.9</v>
      </c>
      <c r="R1874" s="60" t="n">
        <v>0.9212</v>
      </c>
      <c r="S1874" t="inlineStr">
        <is>
          <t>团队模拟数据（基于公开单线数据派生）</t>
        </is>
      </c>
      <c r="T1874" t="inlineStr">
        <is>
          <t>SIM-v2.2-20260807-20260804</t>
        </is>
      </c>
      <c r="U1874" t="inlineStr">
        <is>
          <t>https://zenodo.org/records/17855209</t>
        </is>
      </c>
      <c r="V1874" t="inlineStr">
        <is>
          <t>LINE-S01-PRE-20251217</t>
        </is>
      </c>
      <c r="W1874" t="inlineStr">
        <is>
          <t>已关联</t>
        </is>
      </c>
      <c r="X1874" t="inlineStr">
        <is>
          <t>按班次口径判断</t>
        </is>
      </c>
      <c r="Z1874" t="inlineStr">
        <is>
          <t>否</t>
        </is>
      </c>
    </row>
    <row r="1875">
      <c r="A1875" t="inlineStr">
        <is>
          <t>SIM-STOP-01874</t>
        </is>
      </c>
      <c r="B1875" t="inlineStr">
        <is>
          <t>STOP-PRE-00625</t>
        </is>
      </c>
      <c r="C1875" t="inlineStr">
        <is>
          <t>LINE-S02-PRE-20251217</t>
        </is>
      </c>
      <c r="D1875" t="inlineStr">
        <is>
          <t>SHIFT-PRE-20251217</t>
        </is>
      </c>
      <c r="E1875" t="inlineStr">
        <is>
          <t>LINE-S02</t>
        </is>
      </c>
      <c r="F1875" t="inlineStr">
        <is>
          <t>改善前</t>
        </is>
      </c>
      <c r="G1875" s="57" t="n">
        <v>46008</v>
      </c>
      <c r="H1875" t="inlineStr">
        <is>
          <t>视觉设备系列</t>
        </is>
      </c>
      <c r="I1875" t="inlineStr">
        <is>
          <t>KK250</t>
        </is>
      </c>
      <c r="J1875" t="inlineStr">
        <is>
          <t>MATERIALS</t>
        </is>
      </c>
      <c r="K1875" t="inlineStr">
        <is>
          <t>Unplanned</t>
        </is>
      </c>
      <c r="L1875" t="inlineStr">
        <is>
          <t>SILO</t>
        </is>
      </c>
      <c r="M1875" t="inlineStr">
        <is>
          <t>供料系统</t>
        </is>
      </c>
      <c r="N1875" t="inlineStr">
        <is>
          <t>MATERIAL STARVATION</t>
        </is>
      </c>
      <c r="O1875" s="59" t="n">
        <v>46008.77986111111</v>
      </c>
      <c r="P1875" s="59" t="n">
        <v>46008.79</v>
      </c>
      <c r="Q1875" s="60" t="n">
        <v>14.6</v>
      </c>
      <c r="R1875" s="60" t="n">
        <v>1.35</v>
      </c>
      <c r="S1875" t="inlineStr">
        <is>
          <t>团队模拟数据（基于公开单线数据派生）</t>
        </is>
      </c>
      <c r="T1875" t="inlineStr">
        <is>
          <t>SIM-v2.2-20260807-20260804</t>
        </is>
      </c>
      <c r="U1875" t="inlineStr">
        <is>
          <t>https://zenodo.org/records/17855209</t>
        </is>
      </c>
      <c r="V1875" t="inlineStr">
        <is>
          <t>LINE-S02-PRE-20251217</t>
        </is>
      </c>
      <c r="W1875" t="inlineStr">
        <is>
          <t>已关联</t>
        </is>
      </c>
      <c r="X1875" t="inlineStr">
        <is>
          <t>按班次口径判断</t>
        </is>
      </c>
      <c r="Z1875" t="inlineStr">
        <is>
          <t>否</t>
        </is>
      </c>
    </row>
    <row r="1876">
      <c r="A1876" t="inlineStr">
        <is>
          <t>SIM-STOP-01875</t>
        </is>
      </c>
      <c r="B1876" t="inlineStr">
        <is>
          <t>STOP-PRE-00625</t>
        </is>
      </c>
      <c r="C1876" t="inlineStr">
        <is>
          <t>LINE-S03-PRE-20251217</t>
        </is>
      </c>
      <c r="D1876" t="inlineStr">
        <is>
          <t>SHIFT-PRE-20251217</t>
        </is>
      </c>
      <c r="E1876" t="inlineStr">
        <is>
          <t>LINE-S03</t>
        </is>
      </c>
      <c r="F1876" t="inlineStr">
        <is>
          <t>改善前</t>
        </is>
      </c>
      <c r="G1876" s="57" t="n">
        <v>46008</v>
      </c>
      <c r="H1876" t="inlineStr">
        <is>
          <t>音频模组系列</t>
        </is>
      </c>
      <c r="I1876" t="inlineStr">
        <is>
          <t>KK250</t>
        </is>
      </c>
      <c r="J1876" t="inlineStr">
        <is>
          <t>MATERIALS</t>
        </is>
      </c>
      <c r="K1876" t="inlineStr">
        <is>
          <t>Unplanned</t>
        </is>
      </c>
      <c r="L1876" t="inlineStr">
        <is>
          <t>SILO</t>
        </is>
      </c>
      <c r="M1876" t="inlineStr">
        <is>
          <t>供料系统</t>
        </is>
      </c>
      <c r="N1876" t="inlineStr">
        <is>
          <t>MATERIAL STARVATION</t>
        </is>
      </c>
      <c r="O1876" s="59" t="n">
        <v>46008.79375</v>
      </c>
      <c r="P1876" s="59" t="n">
        <v>46008.80173611111</v>
      </c>
      <c r="Q1876" s="60" t="n">
        <v>11.5</v>
      </c>
      <c r="R1876" s="60" t="n">
        <v>1.0675</v>
      </c>
      <c r="S1876" t="inlineStr">
        <is>
          <t>团队模拟数据（基于公开单线数据派生）</t>
        </is>
      </c>
      <c r="T1876" t="inlineStr">
        <is>
          <t>SIM-v2.2-20260807-20260804</t>
        </is>
      </c>
      <c r="U1876" t="inlineStr">
        <is>
          <t>https://zenodo.org/records/17855209</t>
        </is>
      </c>
      <c r="V1876" t="inlineStr">
        <is>
          <t>LINE-S03-PRE-20251217</t>
        </is>
      </c>
      <c r="W1876" t="inlineStr">
        <is>
          <t>已关联</t>
        </is>
      </c>
      <c r="X1876" t="inlineStr">
        <is>
          <t>按班次口径判断</t>
        </is>
      </c>
      <c r="Z1876" t="inlineStr">
        <is>
          <t>否</t>
        </is>
      </c>
    </row>
    <row r="1877">
      <c r="A1877" t="inlineStr">
        <is>
          <t>SIM-STOP-01876</t>
        </is>
      </c>
      <c r="B1877" t="inlineStr">
        <is>
          <t>STOP-PRE-00626</t>
        </is>
      </c>
      <c r="C1877" t="inlineStr">
        <is>
          <t>LINE-S01-PRE-20251217</t>
        </is>
      </c>
      <c r="D1877" t="inlineStr">
        <is>
          <t>SHIFT-PRE-20251217</t>
        </is>
      </c>
      <c r="E1877" t="inlineStr">
        <is>
          <t>LINE-S01</t>
        </is>
      </c>
      <c r="F1877" t="inlineStr">
        <is>
          <t>改善前</t>
        </is>
      </c>
      <c r="G1877" s="57" t="n">
        <v>46008</v>
      </c>
      <c r="H1877" t="inlineStr">
        <is>
          <t>智能终端系列</t>
        </is>
      </c>
      <c r="I1877" t="inlineStr">
        <is>
          <t>KK250</t>
        </is>
      </c>
      <c r="J1877" t="inlineStr">
        <is>
          <t>FAILURE</t>
        </is>
      </c>
      <c r="K1877" t="inlineStr">
        <is>
          <t>Unplanned</t>
        </is>
      </c>
      <c r="L1877" t="inlineStr">
        <is>
          <t>DRYER</t>
        </is>
      </c>
      <c r="M1877" t="inlineStr">
        <is>
          <t>烘干/固化工位</t>
        </is>
      </c>
      <c r="N1877" t="inlineStr">
        <is>
          <t>AUTOMATION FAILURE</t>
        </is>
      </c>
      <c r="O1877" s="59" t="n">
        <v>46008.80347222222</v>
      </c>
      <c r="P1877" s="59" t="n">
        <v>46008.80569444445</v>
      </c>
      <c r="Q1877" s="60" t="n">
        <v>3.2</v>
      </c>
      <c r="R1877" s="60" t="n">
        <v>0.8624000000000001</v>
      </c>
      <c r="S1877" t="inlineStr">
        <is>
          <t>团队模拟数据（基于公开单线数据派生）</t>
        </is>
      </c>
      <c r="T1877" t="inlineStr">
        <is>
          <t>SIM-v2.2-20260807-20260804</t>
        </is>
      </c>
      <c r="U1877" t="inlineStr">
        <is>
          <t>https://zenodo.org/records/17855209</t>
        </is>
      </c>
      <c r="V1877" t="inlineStr">
        <is>
          <t>LINE-S01-PRE-20251217</t>
        </is>
      </c>
      <c r="W1877" t="inlineStr">
        <is>
          <t>已关联</t>
        </is>
      </c>
      <c r="X1877" t="inlineStr">
        <is>
          <t>按班次口径判断</t>
        </is>
      </c>
      <c r="Z1877" t="inlineStr">
        <is>
          <t>否</t>
        </is>
      </c>
    </row>
    <row r="1878">
      <c r="A1878" t="inlineStr">
        <is>
          <t>SIM-STOP-01877</t>
        </is>
      </c>
      <c r="B1878" t="inlineStr">
        <is>
          <t>STOP-PRE-00626</t>
        </is>
      </c>
      <c r="C1878" t="inlineStr">
        <is>
          <t>LINE-S02-PRE-20251217</t>
        </is>
      </c>
      <c r="D1878" t="inlineStr">
        <is>
          <t>SHIFT-PRE-20251217</t>
        </is>
      </c>
      <c r="E1878" t="inlineStr">
        <is>
          <t>LINE-S02</t>
        </is>
      </c>
      <c r="F1878" t="inlineStr">
        <is>
          <t>改善前</t>
        </is>
      </c>
      <c r="G1878" s="57" t="n">
        <v>46008</v>
      </c>
      <c r="H1878" t="inlineStr">
        <is>
          <t>视觉设备系列</t>
        </is>
      </c>
      <c r="I1878" t="inlineStr">
        <is>
          <t>KK250</t>
        </is>
      </c>
      <c r="J1878" t="inlineStr">
        <is>
          <t>FAILURE</t>
        </is>
      </c>
      <c r="K1878" t="inlineStr">
        <is>
          <t>Unplanned</t>
        </is>
      </c>
      <c r="L1878" t="inlineStr">
        <is>
          <t>DRYER</t>
        </is>
      </c>
      <c r="M1878" t="inlineStr">
        <is>
          <t>烘干/固化工位</t>
        </is>
      </c>
      <c r="N1878" t="inlineStr">
        <is>
          <t>AUTOMATION FAILURE</t>
        </is>
      </c>
      <c r="O1878" s="59" t="n">
        <v>46008.81736111111</v>
      </c>
      <c r="P1878" s="59" t="n">
        <v>46008.82097222222</v>
      </c>
      <c r="Q1878" s="60" t="n">
        <v>5.2</v>
      </c>
      <c r="R1878" s="60" t="n">
        <v>1.4025</v>
      </c>
      <c r="S1878" t="inlineStr">
        <is>
          <t>团队模拟数据（基于公开单线数据派生）</t>
        </is>
      </c>
      <c r="T1878" t="inlineStr">
        <is>
          <t>SIM-v2.2-20260807-20260804</t>
        </is>
      </c>
      <c r="U1878" t="inlineStr">
        <is>
          <t>https://zenodo.org/records/17855209</t>
        </is>
      </c>
      <c r="V1878" t="inlineStr">
        <is>
          <t>LINE-S02-PRE-20251217</t>
        </is>
      </c>
      <c r="W1878" t="inlineStr">
        <is>
          <t>已关联</t>
        </is>
      </c>
      <c r="X1878" t="inlineStr">
        <is>
          <t>按班次口径判断</t>
        </is>
      </c>
      <c r="Z1878" t="inlineStr">
        <is>
          <t>否</t>
        </is>
      </c>
    </row>
    <row r="1879">
      <c r="A1879" t="inlineStr">
        <is>
          <t>SIM-STOP-01878</t>
        </is>
      </c>
      <c r="B1879" t="inlineStr">
        <is>
          <t>STOP-PRE-00626</t>
        </is>
      </c>
      <c r="C1879" t="inlineStr">
        <is>
          <t>LINE-S03-PRE-20251217</t>
        </is>
      </c>
      <c r="D1879" t="inlineStr">
        <is>
          <t>SHIFT-PRE-20251217</t>
        </is>
      </c>
      <c r="E1879" t="inlineStr">
        <is>
          <t>LINE-S03</t>
        </is>
      </c>
      <c r="F1879" t="inlineStr">
        <is>
          <t>改善前</t>
        </is>
      </c>
      <c r="G1879" s="57" t="n">
        <v>46008</v>
      </c>
      <c r="H1879" t="inlineStr">
        <is>
          <t>音频模组系列</t>
        </is>
      </c>
      <c r="I1879" t="inlineStr">
        <is>
          <t>KK250</t>
        </is>
      </c>
      <c r="J1879" t="inlineStr">
        <is>
          <t>FAILURE</t>
        </is>
      </c>
      <c r="K1879" t="inlineStr">
        <is>
          <t>Unplanned</t>
        </is>
      </c>
      <c r="L1879" t="inlineStr">
        <is>
          <t>DRYER</t>
        </is>
      </c>
      <c r="M1879" t="inlineStr">
        <is>
          <t>烘干/固化工位</t>
        </is>
      </c>
      <c r="N1879" t="inlineStr">
        <is>
          <t>AUTOMATION FAILURE</t>
        </is>
      </c>
      <c r="O1879" s="59" t="n">
        <v>46008.83125</v>
      </c>
      <c r="P1879" s="59" t="n">
        <v>46008.83375</v>
      </c>
      <c r="Q1879" s="60" t="n">
        <v>3.6</v>
      </c>
      <c r="R1879" s="60" t="n">
        <v>0.9746</v>
      </c>
      <c r="S1879" t="inlineStr">
        <is>
          <t>团队模拟数据（基于公开单线数据派生）</t>
        </is>
      </c>
      <c r="T1879" t="inlineStr">
        <is>
          <t>SIM-v2.2-20260807-20260804</t>
        </is>
      </c>
      <c r="U1879" t="inlineStr">
        <is>
          <t>https://zenodo.org/records/17855209</t>
        </is>
      </c>
      <c r="V1879" t="inlineStr">
        <is>
          <t>LINE-S03-PRE-20251217</t>
        </is>
      </c>
      <c r="W1879" t="inlineStr">
        <is>
          <t>已关联</t>
        </is>
      </c>
      <c r="X1879" t="inlineStr">
        <is>
          <t>按班次口径判断</t>
        </is>
      </c>
      <c r="Z1879" t="inlineStr">
        <is>
          <t>否</t>
        </is>
      </c>
    </row>
    <row r="1880">
      <c r="A1880" t="inlineStr">
        <is>
          <t>SIM-STOP-01879</t>
        </is>
      </c>
      <c r="B1880" t="inlineStr">
        <is>
          <t>STOP-PRE-00627</t>
        </is>
      </c>
      <c r="C1880" t="inlineStr">
        <is>
          <t>LINE-S01-PRE-20251217</t>
        </is>
      </c>
      <c r="D1880" t="inlineStr">
        <is>
          <t>SHIFT-PRE-20251217</t>
        </is>
      </c>
      <c r="E1880" t="inlineStr">
        <is>
          <t>LINE-S01</t>
        </is>
      </c>
      <c r="F1880" t="inlineStr">
        <is>
          <t>改善前</t>
        </is>
      </c>
      <c r="G1880" s="57" t="n">
        <v>46008</v>
      </c>
      <c r="H1880" t="inlineStr">
        <is>
          <t>智能终端系列</t>
        </is>
      </c>
      <c r="I1880" t="inlineStr">
        <is>
          <t>KK200-1</t>
        </is>
      </c>
      <c r="J1880" t="inlineStr">
        <is>
          <t>SETUPS-CHANGEOVERS</t>
        </is>
      </c>
      <c r="K1880" t="inlineStr">
        <is>
          <t>Planned - Included in OEE</t>
        </is>
      </c>
      <c r="L1880" t="inlineStr">
        <is>
          <t>EXTRUDER PRESS</t>
        </is>
      </c>
      <c r="M1880" t="inlineStr">
        <is>
          <t>主加工工位</t>
        </is>
      </c>
      <c r="N1880" t="inlineStr">
        <is>
          <t>MATERIAL CHANGEOVER</t>
        </is>
      </c>
      <c r="O1880" s="59" t="n">
        <v>46008.8125</v>
      </c>
      <c r="P1880" s="59" t="n">
        <v>46008.82506944444</v>
      </c>
      <c r="Q1880" s="60" t="n">
        <v>18.1</v>
      </c>
      <c r="R1880" s="60" t="n">
        <v>0.9764</v>
      </c>
      <c r="S1880" t="inlineStr">
        <is>
          <t>团队模拟数据（基于公开单线数据派生）</t>
        </is>
      </c>
      <c r="T1880" t="inlineStr">
        <is>
          <t>SIM-v2.2-20260807-20260804</t>
        </is>
      </c>
      <c r="U1880" t="inlineStr">
        <is>
          <t>https://zenodo.org/records/17855209</t>
        </is>
      </c>
      <c r="V1880" t="inlineStr">
        <is>
          <t>LINE-S01-PRE-20251217</t>
        </is>
      </c>
      <c r="W1880" t="inlineStr">
        <is>
          <t>已关联</t>
        </is>
      </c>
      <c r="X1880" t="inlineStr">
        <is>
          <t>按班次口径判断</t>
        </is>
      </c>
      <c r="Z1880" t="inlineStr">
        <is>
          <t>是</t>
        </is>
      </c>
      <c r="AA1880">
        <f>IFERROR(VLOOKUP(N1880,'18_换产标准_模拟'!$B$2:$F$4,3,FALSE),"")</f>
        <v/>
      </c>
      <c r="AB1880">
        <f>IFERROR(MAX(Q1880-AA1880,0),"")</f>
        <v/>
      </c>
      <c r="AC1880">
        <f>IFERROR(IF(AB1880=0,"达标",IF(AB1880&lt;=VLOOKUP(N1880,'18_换产标准_模拟'!$B$2:$F$4,4,FALSE)-VLOOKUP(N1880,'18_换产标准_模拟'!$B$2:$F$4,3,FALSE),"轻微超时",IF(AB1880&lt;=VLOOKUP(N1880,'18_换产标准_模拟'!$B$2:$F$4,5,FALSE)-VLOOKUP(N1880,'18_换产标准_模拟'!$B$2:$F$4,3,FALSE),"超时","严重超时"))),"")</f>
        <v/>
      </c>
      <c r="AD1880">
        <f>IFERROR(INDEX('18_换产标准_模拟'!$A$2:$A$4,MATCH(N1880,'18_换产标准_模拟'!$B$2:$B$4,0)),"")</f>
        <v/>
      </c>
      <c r="AE1880" t="inlineStr">
        <is>
          <t>团队模拟数据</t>
        </is>
      </c>
    </row>
    <row r="1881">
      <c r="A1881" t="inlineStr">
        <is>
          <t>SIM-STOP-01880</t>
        </is>
      </c>
      <c r="B1881" t="inlineStr">
        <is>
          <t>STOP-PRE-00627</t>
        </is>
      </c>
      <c r="C1881" t="inlineStr">
        <is>
          <t>LINE-S02-PRE-20251217</t>
        </is>
      </c>
      <c r="D1881" t="inlineStr">
        <is>
          <t>SHIFT-PRE-20251217</t>
        </is>
      </c>
      <c r="E1881" t="inlineStr">
        <is>
          <t>LINE-S02</t>
        </is>
      </c>
      <c r="F1881" t="inlineStr">
        <is>
          <t>改善前</t>
        </is>
      </c>
      <c r="G1881" s="57" t="n">
        <v>46008</v>
      </c>
      <c r="H1881" t="inlineStr">
        <is>
          <t>视觉设备系列</t>
        </is>
      </c>
      <c r="I1881" t="inlineStr">
        <is>
          <t>KK200-1</t>
        </is>
      </c>
      <c r="J1881" t="inlineStr">
        <is>
          <t>SETUPS-CHANGEOVERS</t>
        </is>
      </c>
      <c r="K1881" t="inlineStr">
        <is>
          <t>Planned - Included in OEE</t>
        </is>
      </c>
      <c r="L1881" t="inlineStr">
        <is>
          <t>EXTRUDER PRESS</t>
        </is>
      </c>
      <c r="M1881" t="inlineStr">
        <is>
          <t>主加工工位</t>
        </is>
      </c>
      <c r="N1881" t="inlineStr">
        <is>
          <t>MATERIAL CHANGEOVER</t>
        </is>
      </c>
      <c r="O1881" s="59" t="n">
        <v>46008.82638888889</v>
      </c>
      <c r="P1881" s="59" t="n">
        <v>46008.83909722222</v>
      </c>
      <c r="Q1881" s="60" t="n">
        <v>18.3</v>
      </c>
      <c r="R1881" s="60" t="n">
        <v>0.9917</v>
      </c>
      <c r="S1881" t="inlineStr">
        <is>
          <t>团队模拟数据（基于公开单线数据派生）</t>
        </is>
      </c>
      <c r="T1881" t="inlineStr">
        <is>
          <t>SIM-v2.2-20260807-20260804</t>
        </is>
      </c>
      <c r="U1881" t="inlineStr">
        <is>
          <t>https://zenodo.org/records/17855209</t>
        </is>
      </c>
      <c r="V1881" t="inlineStr">
        <is>
          <t>LINE-S02-PRE-20251217</t>
        </is>
      </c>
      <c r="W1881" t="inlineStr">
        <is>
          <t>已关联</t>
        </is>
      </c>
      <c r="X1881" t="inlineStr">
        <is>
          <t>按班次口径判断</t>
        </is>
      </c>
      <c r="Z1881" t="inlineStr">
        <is>
          <t>是</t>
        </is>
      </c>
      <c r="AA1881">
        <f>IFERROR(VLOOKUP(N1881,'18_换产标准_模拟'!$B$2:$F$4,3,FALSE),"")</f>
        <v/>
      </c>
      <c r="AB1881">
        <f>IFERROR(MAX(Q1881-AA1881,0),"")</f>
        <v/>
      </c>
      <c r="AC1881">
        <f>IFERROR(IF(AB1881=0,"达标",IF(AB1881&lt;=VLOOKUP(N1881,'18_换产标准_模拟'!$B$2:$F$4,4,FALSE)-VLOOKUP(N1881,'18_换产标准_模拟'!$B$2:$F$4,3,FALSE),"轻微超时",IF(AB1881&lt;=VLOOKUP(N1881,'18_换产标准_模拟'!$B$2:$F$4,5,FALSE)-VLOOKUP(N1881,'18_换产标准_模拟'!$B$2:$F$4,3,FALSE),"超时","严重超时"))),"")</f>
        <v/>
      </c>
      <c r="AD1881">
        <f>IFERROR(INDEX('18_换产标准_模拟'!$A$2:$A$4,MATCH(N1881,'18_换产标准_模拟'!$B$2:$B$4,0)),"")</f>
        <v/>
      </c>
      <c r="AE1881" t="inlineStr">
        <is>
          <t>团队模拟数据</t>
        </is>
      </c>
    </row>
    <row r="1882">
      <c r="A1882" t="inlineStr">
        <is>
          <t>SIM-STOP-01881</t>
        </is>
      </c>
      <c r="B1882" t="inlineStr">
        <is>
          <t>STOP-PRE-00627</t>
        </is>
      </c>
      <c r="C1882" t="inlineStr">
        <is>
          <t>LINE-S03-PRE-20251217</t>
        </is>
      </c>
      <c r="D1882" t="inlineStr">
        <is>
          <t>SHIFT-PRE-20251217</t>
        </is>
      </c>
      <c r="E1882" t="inlineStr">
        <is>
          <t>LINE-S03</t>
        </is>
      </c>
      <c r="F1882" t="inlineStr">
        <is>
          <t>改善前</t>
        </is>
      </c>
      <c r="G1882" s="57" t="n">
        <v>46008</v>
      </c>
      <c r="H1882" t="inlineStr">
        <is>
          <t>音频模组系列</t>
        </is>
      </c>
      <c r="I1882" t="inlineStr">
        <is>
          <t>KK200-1</t>
        </is>
      </c>
      <c r="J1882" t="inlineStr">
        <is>
          <t>SETUPS-CHANGEOVERS</t>
        </is>
      </c>
      <c r="K1882" t="inlineStr">
        <is>
          <t>Planned - Included in OEE</t>
        </is>
      </c>
      <c r="L1882" t="inlineStr">
        <is>
          <t>EXTRUDER PRESS</t>
        </is>
      </c>
      <c r="M1882" t="inlineStr">
        <is>
          <t>主加工工位</t>
        </is>
      </c>
      <c r="N1882" t="inlineStr">
        <is>
          <t>MATERIAL CHANGEOVER</t>
        </is>
      </c>
      <c r="O1882" s="59" t="n">
        <v>46008.84027777778</v>
      </c>
      <c r="P1882" s="59" t="n">
        <v>46008.85354166666</v>
      </c>
      <c r="Q1882" s="60" t="n">
        <v>19.1</v>
      </c>
      <c r="R1882" s="60" t="n">
        <v>1.0333</v>
      </c>
      <c r="S1882" t="inlineStr">
        <is>
          <t>团队模拟数据（基于公开单线数据派生）</t>
        </is>
      </c>
      <c r="T1882" t="inlineStr">
        <is>
          <t>SIM-v2.2-20260807-20260804</t>
        </is>
      </c>
      <c r="U1882" t="inlineStr">
        <is>
          <t>https://zenodo.org/records/17855209</t>
        </is>
      </c>
      <c r="V1882" t="inlineStr">
        <is>
          <t>LINE-S03-PRE-20251217</t>
        </is>
      </c>
      <c r="W1882" t="inlineStr">
        <is>
          <t>已关联</t>
        </is>
      </c>
      <c r="X1882" t="inlineStr">
        <is>
          <t>按班次口径判断</t>
        </is>
      </c>
      <c r="Z1882" t="inlineStr">
        <is>
          <t>是</t>
        </is>
      </c>
      <c r="AA1882">
        <f>IFERROR(VLOOKUP(N1882,'18_换产标准_模拟'!$B$2:$F$4,3,FALSE),"")</f>
        <v/>
      </c>
      <c r="AB1882">
        <f>IFERROR(MAX(Q1882-AA1882,0),"")</f>
        <v/>
      </c>
      <c r="AC1882">
        <f>IFERROR(IF(AB1882=0,"达标",IF(AB1882&lt;=VLOOKUP(N1882,'18_换产标准_模拟'!$B$2:$F$4,4,FALSE)-VLOOKUP(N1882,'18_换产标准_模拟'!$B$2:$F$4,3,FALSE),"轻微超时",IF(AB1882&lt;=VLOOKUP(N1882,'18_换产标准_模拟'!$B$2:$F$4,5,FALSE)-VLOOKUP(N1882,'18_换产标准_模拟'!$B$2:$F$4,3,FALSE),"超时","严重超时"))),"")</f>
        <v/>
      </c>
      <c r="AD1882">
        <f>IFERROR(INDEX('18_换产标准_模拟'!$A$2:$A$4,MATCH(N1882,'18_换产标准_模拟'!$B$2:$B$4,0)),"")</f>
        <v/>
      </c>
      <c r="AE1882" t="inlineStr">
        <is>
          <t>团队模拟数据</t>
        </is>
      </c>
    </row>
    <row r="1883">
      <c r="A1883" t="inlineStr">
        <is>
          <t>SIM-STOP-01882</t>
        </is>
      </c>
      <c r="B1883" t="inlineStr">
        <is>
          <t>STOP-PRE-00628</t>
        </is>
      </c>
      <c r="C1883" t="inlineStr">
        <is>
          <t>LINE-S01-PRE-20251217</t>
        </is>
      </c>
      <c r="D1883" t="inlineStr">
        <is>
          <t>SHIFT-PRE-20251217</t>
        </is>
      </c>
      <c r="E1883" t="inlineStr">
        <is>
          <t>LINE-S01</t>
        </is>
      </c>
      <c r="F1883" t="inlineStr">
        <is>
          <t>改善前</t>
        </is>
      </c>
      <c r="G1883" s="57" t="n">
        <v>46008</v>
      </c>
      <c r="H1883" t="inlineStr">
        <is>
          <t>智能终端系列</t>
        </is>
      </c>
      <c r="I1883" t="inlineStr">
        <is>
          <t>KK200-1</t>
        </is>
      </c>
      <c r="J1883" t="inlineStr">
        <is>
          <t>OPERATIONAL</t>
        </is>
      </c>
      <c r="K1883" t="inlineStr">
        <is>
          <t>Planned - Not included in OEE</t>
        </is>
      </c>
      <c r="L1883" t="inlineStr">
        <is>
          <t>-</t>
        </is>
      </c>
      <c r="M1883" t="inlineStr">
        <is>
          <t>未标注工位</t>
        </is>
      </c>
      <c r="N1883" t="inlineStr">
        <is>
          <t>NO PRODUCTION SCHEDULE</t>
        </is>
      </c>
      <c r="O1883" s="59" t="n">
        <v>46008.82986111111</v>
      </c>
      <c r="P1883" s="59" t="n">
        <v>46008.8425</v>
      </c>
      <c r="Q1883" s="60" t="n">
        <v>18.2</v>
      </c>
      <c r="R1883" s="60" t="n">
        <v>0.9124</v>
      </c>
      <c r="S1883" t="inlineStr">
        <is>
          <t>团队模拟数据（基于公开单线数据派生）</t>
        </is>
      </c>
      <c r="T1883" t="inlineStr">
        <is>
          <t>SIM-v2.2-20260807-20260804</t>
        </is>
      </c>
      <c r="U1883" t="inlineStr">
        <is>
          <t>https://zenodo.org/records/17855209</t>
        </is>
      </c>
      <c r="V1883" t="inlineStr">
        <is>
          <t>LINE-S01-PRE-20251217</t>
        </is>
      </c>
      <c r="W1883" t="inlineStr">
        <is>
          <t>已关联</t>
        </is>
      </c>
      <c r="X1883" t="inlineStr">
        <is>
          <t>按班次口径判断</t>
        </is>
      </c>
      <c r="Z1883" t="inlineStr">
        <is>
          <t>否</t>
        </is>
      </c>
    </row>
    <row r="1884">
      <c r="A1884" t="inlineStr">
        <is>
          <t>SIM-STOP-01883</t>
        </is>
      </c>
      <c r="B1884" t="inlineStr">
        <is>
          <t>STOP-PRE-00628</t>
        </is>
      </c>
      <c r="C1884" t="inlineStr">
        <is>
          <t>LINE-S02-PRE-20251217</t>
        </is>
      </c>
      <c r="D1884" t="inlineStr">
        <is>
          <t>SHIFT-PRE-20251217</t>
        </is>
      </c>
      <c r="E1884" t="inlineStr">
        <is>
          <t>LINE-S02</t>
        </is>
      </c>
      <c r="F1884" t="inlineStr">
        <is>
          <t>改善前</t>
        </is>
      </c>
      <c r="G1884" s="57" t="n">
        <v>46008</v>
      </c>
      <c r="H1884" t="inlineStr">
        <is>
          <t>视觉设备系列</t>
        </is>
      </c>
      <c r="I1884" t="inlineStr">
        <is>
          <t>KK200-1</t>
        </is>
      </c>
      <c r="J1884" t="inlineStr">
        <is>
          <t>OPERATIONAL</t>
        </is>
      </c>
      <c r="K1884" t="inlineStr">
        <is>
          <t>Planned - Not included in OEE</t>
        </is>
      </c>
      <c r="L1884" t="inlineStr">
        <is>
          <t>-</t>
        </is>
      </c>
      <c r="M1884" t="inlineStr">
        <is>
          <t>未标注工位</t>
        </is>
      </c>
      <c r="N1884" t="inlineStr">
        <is>
          <t>NO PRODUCTION SCHEDULE</t>
        </is>
      </c>
      <c r="O1884" s="59" t="n">
        <v>46008.84375</v>
      </c>
      <c r="P1884" s="59" t="n">
        <v>46008.85805555555</v>
      </c>
      <c r="Q1884" s="60" t="n">
        <v>20.6</v>
      </c>
      <c r="R1884" s="60" t="n">
        <v>1.0313</v>
      </c>
      <c r="S1884" t="inlineStr">
        <is>
          <t>团队模拟数据（基于公开单线数据派生）</t>
        </is>
      </c>
      <c r="T1884" t="inlineStr">
        <is>
          <t>SIM-v2.2-20260807-20260804</t>
        </is>
      </c>
      <c r="U1884" t="inlineStr">
        <is>
          <t>https://zenodo.org/records/17855209</t>
        </is>
      </c>
      <c r="V1884" t="inlineStr">
        <is>
          <t>LINE-S02-PRE-20251217</t>
        </is>
      </c>
      <c r="W1884" t="inlineStr">
        <is>
          <t>已关联</t>
        </is>
      </c>
      <c r="X1884" t="inlineStr">
        <is>
          <t>按班次口径判断</t>
        </is>
      </c>
      <c r="Z1884" t="inlineStr">
        <is>
          <t>否</t>
        </is>
      </c>
    </row>
    <row r="1885">
      <c r="A1885" t="inlineStr">
        <is>
          <t>SIM-STOP-01884</t>
        </is>
      </c>
      <c r="B1885" t="inlineStr">
        <is>
          <t>STOP-PRE-00628</t>
        </is>
      </c>
      <c r="C1885" t="inlineStr">
        <is>
          <t>LINE-S03-PRE-20251217</t>
        </is>
      </c>
      <c r="D1885" t="inlineStr">
        <is>
          <t>SHIFT-PRE-20251217</t>
        </is>
      </c>
      <c r="E1885" t="inlineStr">
        <is>
          <t>LINE-S03</t>
        </is>
      </c>
      <c r="F1885" t="inlineStr">
        <is>
          <t>改善前</t>
        </is>
      </c>
      <c r="G1885" s="57" t="n">
        <v>46008</v>
      </c>
      <c r="H1885" t="inlineStr">
        <is>
          <t>音频模组系列</t>
        </is>
      </c>
      <c r="I1885" t="inlineStr">
        <is>
          <t>KK200-1</t>
        </is>
      </c>
      <c r="J1885" t="inlineStr">
        <is>
          <t>OPERATIONAL</t>
        </is>
      </c>
      <c r="K1885" t="inlineStr">
        <is>
          <t>Planned - Not included in OEE</t>
        </is>
      </c>
      <c r="L1885" t="inlineStr">
        <is>
          <t>-</t>
        </is>
      </c>
      <c r="M1885" t="inlineStr">
        <is>
          <t>未标注工位</t>
        </is>
      </c>
      <c r="N1885" t="inlineStr">
        <is>
          <t>NO PRODUCTION SCHEDULE</t>
        </is>
      </c>
      <c r="O1885" s="59" t="n">
        <v>46008.85763888889</v>
      </c>
      <c r="P1885" s="59" t="n">
        <v>46008.87104166667</v>
      </c>
      <c r="Q1885" s="60" t="n">
        <v>19.3</v>
      </c>
      <c r="R1885" s="60" t="n">
        <v>0.9667</v>
      </c>
      <c r="S1885" t="inlineStr">
        <is>
          <t>团队模拟数据（基于公开单线数据派生）</t>
        </is>
      </c>
      <c r="T1885" t="inlineStr">
        <is>
          <t>SIM-v2.2-20260807-20260804</t>
        </is>
      </c>
      <c r="U1885" t="inlineStr">
        <is>
          <t>https://zenodo.org/records/17855209</t>
        </is>
      </c>
      <c r="V1885" t="inlineStr">
        <is>
          <t>LINE-S03-PRE-20251217</t>
        </is>
      </c>
      <c r="W1885" t="inlineStr">
        <is>
          <t>已关联</t>
        </is>
      </c>
      <c r="X1885" t="inlineStr">
        <is>
          <t>按班次口径判断</t>
        </is>
      </c>
      <c r="Z1885" t="inlineStr">
        <is>
          <t>否</t>
        </is>
      </c>
    </row>
    <row r="1886">
      <c r="A1886" t="inlineStr">
        <is>
          <t>SIM-STOP-01885</t>
        </is>
      </c>
      <c r="B1886" t="inlineStr">
        <is>
          <t>STOP-PRE-00629</t>
        </is>
      </c>
      <c r="C1886" t="inlineStr">
        <is>
          <t>LINE-S01-PRE-20251218</t>
        </is>
      </c>
      <c r="D1886" t="inlineStr">
        <is>
          <t>SHIFT-PRE-20251218</t>
        </is>
      </c>
      <c r="E1886" t="inlineStr">
        <is>
          <t>LINE-S01</t>
        </is>
      </c>
      <c r="F1886" t="inlineStr">
        <is>
          <t>改善前</t>
        </is>
      </c>
      <c r="G1886" s="57" t="n">
        <v>46009</v>
      </c>
      <c r="H1886" t="inlineStr">
        <is>
          <t>智能终端系列</t>
        </is>
      </c>
      <c r="I1886" t="inlineStr">
        <is>
          <t>KK200-1</t>
        </is>
      </c>
      <c r="J1886" t="inlineStr">
        <is>
          <t>OPERATIONAL</t>
        </is>
      </c>
      <c r="K1886" t="inlineStr">
        <is>
          <t>Planned - Included in OEE</t>
        </is>
      </c>
      <c r="L1886" t="inlineStr">
        <is>
          <t>EXTRUDER PRESS</t>
        </is>
      </c>
      <c r="M1886" t="inlineStr">
        <is>
          <t>主加工工位</t>
        </is>
      </c>
      <c r="N1886" t="inlineStr">
        <is>
          <t>CLEANING</t>
        </is>
      </c>
      <c r="O1886" s="59" t="n">
        <v>46009.51041666666</v>
      </c>
      <c r="P1886" s="59" t="n">
        <v>46009.51631944445</v>
      </c>
      <c r="Q1886" s="60" t="n">
        <v>8.5</v>
      </c>
      <c r="R1886" s="60" t="n">
        <v>0.9497</v>
      </c>
      <c r="S1886" t="inlineStr">
        <is>
          <t>团队模拟数据（基于公开单线数据派生）</t>
        </is>
      </c>
      <c r="T1886" t="inlineStr">
        <is>
          <t>SIM-v2.2-20260807-20260804</t>
        </is>
      </c>
      <c r="U1886" t="inlineStr">
        <is>
          <t>https://zenodo.org/records/17855209</t>
        </is>
      </c>
      <c r="V1886" t="inlineStr">
        <is>
          <t>LINE-S01-PRE-20251218</t>
        </is>
      </c>
      <c r="W1886" t="inlineStr">
        <is>
          <t>已关联</t>
        </is>
      </c>
      <c r="X1886" t="inlineStr">
        <is>
          <t>按班次口径判断</t>
        </is>
      </c>
      <c r="Z1886" t="inlineStr">
        <is>
          <t>否</t>
        </is>
      </c>
    </row>
    <row r="1887">
      <c r="A1887" t="inlineStr">
        <is>
          <t>SIM-STOP-01886</t>
        </is>
      </c>
      <c r="B1887" t="inlineStr">
        <is>
          <t>STOP-PRE-00629</t>
        </is>
      </c>
      <c r="C1887" t="inlineStr">
        <is>
          <t>LINE-S02-PRE-20251218</t>
        </is>
      </c>
      <c r="D1887" t="inlineStr">
        <is>
          <t>SHIFT-PRE-20251218</t>
        </is>
      </c>
      <c r="E1887" t="inlineStr">
        <is>
          <t>LINE-S02</t>
        </is>
      </c>
      <c r="F1887" t="inlineStr">
        <is>
          <t>改善前</t>
        </is>
      </c>
      <c r="G1887" s="57" t="n">
        <v>46009</v>
      </c>
      <c r="H1887" t="inlineStr">
        <is>
          <t>视觉设备系列</t>
        </is>
      </c>
      <c r="I1887" t="inlineStr">
        <is>
          <t>KK200-1</t>
        </is>
      </c>
      <c r="J1887" t="inlineStr">
        <is>
          <t>OPERATIONAL</t>
        </is>
      </c>
      <c r="K1887" t="inlineStr">
        <is>
          <t>Planned - Included in OEE</t>
        </is>
      </c>
      <c r="L1887" t="inlineStr">
        <is>
          <t>EXTRUDER PRESS</t>
        </is>
      </c>
      <c r="M1887" t="inlineStr">
        <is>
          <t>主加工工位</t>
        </is>
      </c>
      <c r="N1887" t="inlineStr">
        <is>
          <t>CLEANING</t>
        </is>
      </c>
      <c r="O1887" s="59" t="n">
        <v>46009.52430555555</v>
      </c>
      <c r="P1887" s="59" t="n">
        <v>46009.53090277778</v>
      </c>
      <c r="Q1887" s="60" t="n">
        <v>9.5</v>
      </c>
      <c r="R1887" s="60" t="n">
        <v>1.071</v>
      </c>
      <c r="S1887" t="inlineStr">
        <is>
          <t>团队模拟数据（基于公开单线数据派生）</t>
        </is>
      </c>
      <c r="T1887" t="inlineStr">
        <is>
          <t>SIM-v2.2-20260807-20260804</t>
        </is>
      </c>
      <c r="U1887" t="inlineStr">
        <is>
          <t>https://zenodo.org/records/17855209</t>
        </is>
      </c>
      <c r="V1887" t="inlineStr">
        <is>
          <t>LINE-S02-PRE-20251218</t>
        </is>
      </c>
      <c r="W1887" t="inlineStr">
        <is>
          <t>已关联</t>
        </is>
      </c>
      <c r="X1887" t="inlineStr">
        <is>
          <t>按班次口径判断</t>
        </is>
      </c>
      <c r="Z1887" t="inlineStr">
        <is>
          <t>否</t>
        </is>
      </c>
    </row>
    <row r="1888">
      <c r="A1888" t="inlineStr">
        <is>
          <t>SIM-STOP-01887</t>
        </is>
      </c>
      <c r="B1888" t="inlineStr">
        <is>
          <t>STOP-PRE-00629</t>
        </is>
      </c>
      <c r="C1888" t="inlineStr">
        <is>
          <t>LINE-S03-PRE-20251218</t>
        </is>
      </c>
      <c r="D1888" t="inlineStr">
        <is>
          <t>SHIFT-PRE-20251218</t>
        </is>
      </c>
      <c r="E1888" t="inlineStr">
        <is>
          <t>LINE-S03</t>
        </is>
      </c>
      <c r="F1888" t="inlineStr">
        <is>
          <t>改善前</t>
        </is>
      </c>
      <c r="G1888" s="57" t="n">
        <v>46009</v>
      </c>
      <c r="H1888" t="inlineStr">
        <is>
          <t>音频模组系列</t>
        </is>
      </c>
      <c r="I1888" t="inlineStr">
        <is>
          <t>KK200-1</t>
        </is>
      </c>
      <c r="J1888" t="inlineStr">
        <is>
          <t>OPERATIONAL</t>
        </is>
      </c>
      <c r="K1888" t="inlineStr">
        <is>
          <t>Planned - Included in OEE</t>
        </is>
      </c>
      <c r="L1888" t="inlineStr">
        <is>
          <t>EXTRUDER PRESS</t>
        </is>
      </c>
      <c r="M1888" t="inlineStr">
        <is>
          <t>主加工工位</t>
        </is>
      </c>
      <c r="N1888" t="inlineStr">
        <is>
          <t>CLEANING</t>
        </is>
      </c>
      <c r="O1888" s="59" t="n">
        <v>46009.53819444445</v>
      </c>
      <c r="P1888" s="59" t="n">
        <v>46009.544375</v>
      </c>
      <c r="Q1888" s="60" t="n">
        <v>8.9</v>
      </c>
      <c r="R1888" s="60" t="n">
        <v>1.0056</v>
      </c>
      <c r="S1888" t="inlineStr">
        <is>
          <t>团队模拟数据（基于公开单线数据派生）</t>
        </is>
      </c>
      <c r="T1888" t="inlineStr">
        <is>
          <t>SIM-v2.2-20260807-20260804</t>
        </is>
      </c>
      <c r="U1888" t="inlineStr">
        <is>
          <t>https://zenodo.org/records/17855209</t>
        </is>
      </c>
      <c r="V1888" t="inlineStr">
        <is>
          <t>LINE-S03-PRE-20251218</t>
        </is>
      </c>
      <c r="W1888" t="inlineStr">
        <is>
          <t>已关联</t>
        </is>
      </c>
      <c r="X1888" t="inlineStr">
        <is>
          <t>按班次口径判断</t>
        </is>
      </c>
      <c r="Z1888" t="inlineStr">
        <is>
          <t>否</t>
        </is>
      </c>
    </row>
    <row r="1889">
      <c r="A1889" t="inlineStr">
        <is>
          <t>SIM-STOP-01888</t>
        </is>
      </c>
      <c r="B1889" t="inlineStr">
        <is>
          <t>STOP-PRE-00630</t>
        </is>
      </c>
      <c r="C1889" t="inlineStr">
        <is>
          <t>LINE-S01-PRE-20251218</t>
        </is>
      </c>
      <c r="D1889" t="inlineStr">
        <is>
          <t>SHIFT-PRE-20251218</t>
        </is>
      </c>
      <c r="E1889" t="inlineStr">
        <is>
          <t>LINE-S01</t>
        </is>
      </c>
      <c r="F1889" t="inlineStr">
        <is>
          <t>改善前</t>
        </is>
      </c>
      <c r="G1889" s="57" t="n">
        <v>46009</v>
      </c>
      <c r="H1889" t="inlineStr">
        <is>
          <t>智能终端系列</t>
        </is>
      </c>
      <c r="I1889" t="inlineStr">
        <is>
          <t>KK200-1</t>
        </is>
      </c>
      <c r="J1889" t="inlineStr">
        <is>
          <t>MATERIALS</t>
        </is>
      </c>
      <c r="K1889" t="inlineStr">
        <is>
          <t>Unplanned</t>
        </is>
      </c>
      <c r="L1889" t="inlineStr">
        <is>
          <t>SILO</t>
        </is>
      </c>
      <c r="M1889" t="inlineStr">
        <is>
          <t>供料系统</t>
        </is>
      </c>
      <c r="N1889" t="inlineStr">
        <is>
          <t>METAL DETECTOR</t>
        </is>
      </c>
      <c r="O1889" s="59" t="n">
        <v>46009.51805555556</v>
      </c>
      <c r="P1889" s="59" t="n">
        <v>46009.52</v>
      </c>
      <c r="Q1889" s="60" t="n">
        <v>2.8</v>
      </c>
      <c r="R1889" s="60" t="n">
        <v>0.9065</v>
      </c>
      <c r="S1889" t="inlineStr">
        <is>
          <t>团队模拟数据（基于公开单线数据派生）</t>
        </is>
      </c>
      <c r="T1889" t="inlineStr">
        <is>
          <t>SIM-v2.2-20260807-20260804</t>
        </is>
      </c>
      <c r="U1889" t="inlineStr">
        <is>
          <t>https://zenodo.org/records/17855209</t>
        </is>
      </c>
      <c r="V1889" t="inlineStr">
        <is>
          <t>LINE-S01-PRE-20251218</t>
        </is>
      </c>
      <c r="W1889" t="inlineStr">
        <is>
          <t>已关联</t>
        </is>
      </c>
      <c r="X1889" t="inlineStr">
        <is>
          <t>按班次口径判断</t>
        </is>
      </c>
      <c r="Z1889" t="inlineStr">
        <is>
          <t>否</t>
        </is>
      </c>
    </row>
    <row r="1890">
      <c r="A1890" t="inlineStr">
        <is>
          <t>SIM-STOP-01889</t>
        </is>
      </c>
      <c r="B1890" t="inlineStr">
        <is>
          <t>STOP-PRE-00630</t>
        </is>
      </c>
      <c r="C1890" t="inlineStr">
        <is>
          <t>LINE-S02-PRE-20251218</t>
        </is>
      </c>
      <c r="D1890" t="inlineStr">
        <is>
          <t>SHIFT-PRE-20251218</t>
        </is>
      </c>
      <c r="E1890" t="inlineStr">
        <is>
          <t>LINE-S02</t>
        </is>
      </c>
      <c r="F1890" t="inlineStr">
        <is>
          <t>改善前</t>
        </is>
      </c>
      <c r="G1890" s="57" t="n">
        <v>46009</v>
      </c>
      <c r="H1890" t="inlineStr">
        <is>
          <t>视觉设备系列</t>
        </is>
      </c>
      <c r="I1890" t="inlineStr">
        <is>
          <t>KK200-1</t>
        </is>
      </c>
      <c r="J1890" t="inlineStr">
        <is>
          <t>MATERIALS</t>
        </is>
      </c>
      <c r="K1890" t="inlineStr">
        <is>
          <t>Unplanned</t>
        </is>
      </c>
      <c r="L1890" t="inlineStr">
        <is>
          <t>SILO</t>
        </is>
      </c>
      <c r="M1890" t="inlineStr">
        <is>
          <t>供料系统</t>
        </is>
      </c>
      <c r="N1890" t="inlineStr">
        <is>
          <t>METAL DETECTOR</t>
        </is>
      </c>
      <c r="O1890" s="59" t="n">
        <v>46009.53194444445</v>
      </c>
      <c r="P1890" s="59" t="n">
        <v>46009.53479166667</v>
      </c>
      <c r="Q1890" s="60" t="n">
        <v>4.1</v>
      </c>
      <c r="R1890" s="60" t="n">
        <v>1.3275</v>
      </c>
      <c r="S1890" t="inlineStr">
        <is>
          <t>团队模拟数据（基于公开单线数据派生）</t>
        </is>
      </c>
      <c r="T1890" t="inlineStr">
        <is>
          <t>SIM-v2.2-20260807-20260804</t>
        </is>
      </c>
      <c r="U1890" t="inlineStr">
        <is>
          <t>https://zenodo.org/records/17855209</t>
        </is>
      </c>
      <c r="V1890" t="inlineStr">
        <is>
          <t>LINE-S02-PRE-20251218</t>
        </is>
      </c>
      <c r="W1890" t="inlineStr">
        <is>
          <t>已关联</t>
        </is>
      </c>
      <c r="X1890" t="inlineStr">
        <is>
          <t>按班次口径判断</t>
        </is>
      </c>
      <c r="Z1890" t="inlineStr">
        <is>
          <t>否</t>
        </is>
      </c>
    </row>
    <row r="1891">
      <c r="A1891" t="inlineStr">
        <is>
          <t>SIM-STOP-01890</t>
        </is>
      </c>
      <c r="B1891" t="inlineStr">
        <is>
          <t>STOP-PRE-00630</t>
        </is>
      </c>
      <c r="C1891" t="inlineStr">
        <is>
          <t>LINE-S03-PRE-20251218</t>
        </is>
      </c>
      <c r="D1891" t="inlineStr">
        <is>
          <t>SHIFT-PRE-20251218</t>
        </is>
      </c>
      <c r="E1891" t="inlineStr">
        <is>
          <t>LINE-S03</t>
        </is>
      </c>
      <c r="F1891" t="inlineStr">
        <is>
          <t>改善前</t>
        </is>
      </c>
      <c r="G1891" s="57" t="n">
        <v>46009</v>
      </c>
      <c r="H1891" t="inlineStr">
        <is>
          <t>音频模组系列</t>
        </is>
      </c>
      <c r="I1891" t="inlineStr">
        <is>
          <t>KK200-1</t>
        </is>
      </c>
      <c r="J1891" t="inlineStr">
        <is>
          <t>MATERIALS</t>
        </is>
      </c>
      <c r="K1891" t="inlineStr">
        <is>
          <t>Unplanned</t>
        </is>
      </c>
      <c r="L1891" t="inlineStr">
        <is>
          <t>SILO</t>
        </is>
      </c>
      <c r="M1891" t="inlineStr">
        <is>
          <t>供料系统</t>
        </is>
      </c>
      <c r="N1891" t="inlineStr">
        <is>
          <t>METAL DETECTOR</t>
        </is>
      </c>
      <c r="O1891" s="59" t="n">
        <v>46009.54583333333</v>
      </c>
      <c r="P1891" s="59" t="n">
        <v>46009.54833333333</v>
      </c>
      <c r="Q1891" s="60" t="n">
        <v>3.6</v>
      </c>
      <c r="R1891" s="60" t="n">
        <v>1.1669</v>
      </c>
      <c r="S1891" t="inlineStr">
        <is>
          <t>团队模拟数据（基于公开单线数据派生）</t>
        </is>
      </c>
      <c r="T1891" t="inlineStr">
        <is>
          <t>SIM-v2.2-20260807-20260804</t>
        </is>
      </c>
      <c r="U1891" t="inlineStr">
        <is>
          <t>https://zenodo.org/records/17855209</t>
        </is>
      </c>
      <c r="V1891" t="inlineStr">
        <is>
          <t>LINE-S03-PRE-20251218</t>
        </is>
      </c>
      <c r="W1891" t="inlineStr">
        <is>
          <t>已关联</t>
        </is>
      </c>
      <c r="X1891" t="inlineStr">
        <is>
          <t>按班次口径判断</t>
        </is>
      </c>
      <c r="Z1891" t="inlineStr">
        <is>
          <t>否</t>
        </is>
      </c>
    </row>
    <row r="1892">
      <c r="A1892" t="inlineStr">
        <is>
          <t>SIM-STOP-01891</t>
        </is>
      </c>
      <c r="B1892" t="inlineStr">
        <is>
          <t>STOP-PRE-00631</t>
        </is>
      </c>
      <c r="C1892" t="inlineStr">
        <is>
          <t>LINE-S01-PRE-20251218</t>
        </is>
      </c>
      <c r="D1892" t="inlineStr">
        <is>
          <t>SHIFT-PRE-20251218</t>
        </is>
      </c>
      <c r="E1892" t="inlineStr">
        <is>
          <t>LINE-S01</t>
        </is>
      </c>
      <c r="F1892" t="inlineStr">
        <is>
          <t>改善前</t>
        </is>
      </c>
      <c r="G1892" s="57" t="n">
        <v>46009</v>
      </c>
      <c r="H1892" t="inlineStr">
        <is>
          <t>智能终端系列</t>
        </is>
      </c>
      <c r="I1892" t="inlineStr">
        <is>
          <t>KK200-1</t>
        </is>
      </c>
      <c r="J1892" t="inlineStr">
        <is>
          <t>FAILURE</t>
        </is>
      </c>
      <c r="K1892" t="inlineStr">
        <is>
          <t>Unplanned</t>
        </is>
      </c>
      <c r="L1892" t="inlineStr">
        <is>
          <t>DRYER</t>
        </is>
      </c>
      <c r="M1892" t="inlineStr">
        <is>
          <t>烘干/固化工位</t>
        </is>
      </c>
      <c r="N1892" t="inlineStr">
        <is>
          <t>AUTOMATION FAILURE</t>
        </is>
      </c>
      <c r="O1892" s="59" t="n">
        <v>46009.53611111111</v>
      </c>
      <c r="P1892" s="59" t="n">
        <v>46009.53847222222</v>
      </c>
      <c r="Q1892" s="60" t="n">
        <v>3.4</v>
      </c>
      <c r="R1892" s="60" t="n">
        <v>0.8477</v>
      </c>
      <c r="S1892" t="inlineStr">
        <is>
          <t>团队模拟数据（基于公开单线数据派生）</t>
        </is>
      </c>
      <c r="T1892" t="inlineStr">
        <is>
          <t>SIM-v2.2-20260807-20260804</t>
        </is>
      </c>
      <c r="U1892" t="inlineStr">
        <is>
          <t>https://zenodo.org/records/17855209</t>
        </is>
      </c>
      <c r="V1892" t="inlineStr">
        <is>
          <t>LINE-S01-PRE-20251218</t>
        </is>
      </c>
      <c r="W1892" t="inlineStr">
        <is>
          <t>已关联</t>
        </is>
      </c>
      <c r="X1892" t="inlineStr">
        <is>
          <t>按班次口径判断</t>
        </is>
      </c>
      <c r="Z1892" t="inlineStr">
        <is>
          <t>否</t>
        </is>
      </c>
    </row>
    <row r="1893">
      <c r="A1893" t="inlineStr">
        <is>
          <t>SIM-STOP-01892</t>
        </is>
      </c>
      <c r="B1893" t="inlineStr">
        <is>
          <t>STOP-PRE-00631</t>
        </is>
      </c>
      <c r="C1893" t="inlineStr">
        <is>
          <t>LINE-S02-PRE-20251218</t>
        </is>
      </c>
      <c r="D1893" t="inlineStr">
        <is>
          <t>SHIFT-PRE-20251218</t>
        </is>
      </c>
      <c r="E1893" t="inlineStr">
        <is>
          <t>LINE-S02</t>
        </is>
      </c>
      <c r="F1893" t="inlineStr">
        <is>
          <t>改善前</t>
        </is>
      </c>
      <c r="G1893" s="57" t="n">
        <v>46009</v>
      </c>
      <c r="H1893" t="inlineStr">
        <is>
          <t>视觉设备系列</t>
        </is>
      </c>
      <c r="I1893" t="inlineStr">
        <is>
          <t>KK200-1</t>
        </is>
      </c>
      <c r="J1893" t="inlineStr">
        <is>
          <t>FAILURE</t>
        </is>
      </c>
      <c r="K1893" t="inlineStr">
        <is>
          <t>Unplanned</t>
        </is>
      </c>
      <c r="L1893" t="inlineStr">
        <is>
          <t>DRYER</t>
        </is>
      </c>
      <c r="M1893" t="inlineStr">
        <is>
          <t>烘干/固化工位</t>
        </is>
      </c>
      <c r="N1893" t="inlineStr">
        <is>
          <t>AUTOMATION FAILURE</t>
        </is>
      </c>
      <c r="O1893" s="59" t="n">
        <v>46009.55</v>
      </c>
      <c r="P1893" s="59" t="n">
        <v>46009.55381944445</v>
      </c>
      <c r="Q1893" s="60" t="n">
        <v>5.5</v>
      </c>
      <c r="R1893" s="60" t="n">
        <v>1.38</v>
      </c>
      <c r="S1893" t="inlineStr">
        <is>
          <t>团队模拟数据（基于公开单线数据派生）</t>
        </is>
      </c>
      <c r="T1893" t="inlineStr">
        <is>
          <t>SIM-v2.2-20260807-20260804</t>
        </is>
      </c>
      <c r="U1893" t="inlineStr">
        <is>
          <t>https://zenodo.org/records/17855209</t>
        </is>
      </c>
      <c r="V1893" t="inlineStr">
        <is>
          <t>LINE-S02-PRE-20251218</t>
        </is>
      </c>
      <c r="W1893" t="inlineStr">
        <is>
          <t>已关联</t>
        </is>
      </c>
      <c r="X1893" t="inlineStr">
        <is>
          <t>按班次口径判断</t>
        </is>
      </c>
      <c r="Z1893" t="inlineStr">
        <is>
          <t>否</t>
        </is>
      </c>
    </row>
    <row r="1894">
      <c r="A1894" t="inlineStr">
        <is>
          <t>SIM-STOP-01893</t>
        </is>
      </c>
      <c r="B1894" t="inlineStr">
        <is>
          <t>STOP-PRE-00631</t>
        </is>
      </c>
      <c r="C1894" t="inlineStr">
        <is>
          <t>LINE-S03-PRE-20251218</t>
        </is>
      </c>
      <c r="D1894" t="inlineStr">
        <is>
          <t>SHIFT-PRE-20251218</t>
        </is>
      </c>
      <c r="E1894" t="inlineStr">
        <is>
          <t>LINE-S03</t>
        </is>
      </c>
      <c r="F1894" t="inlineStr">
        <is>
          <t>改善前</t>
        </is>
      </c>
      <c r="G1894" s="57" t="n">
        <v>46009</v>
      </c>
      <c r="H1894" t="inlineStr">
        <is>
          <t>音频模组系列</t>
        </is>
      </c>
      <c r="I1894" t="inlineStr">
        <is>
          <t>KK200-1</t>
        </is>
      </c>
      <c r="J1894" t="inlineStr">
        <is>
          <t>FAILURE</t>
        </is>
      </c>
      <c r="K1894" t="inlineStr">
        <is>
          <t>Unplanned</t>
        </is>
      </c>
      <c r="L1894" t="inlineStr">
        <is>
          <t>DRYER</t>
        </is>
      </c>
      <c r="M1894" t="inlineStr">
        <is>
          <t>烘干/固化工位</t>
        </is>
      </c>
      <c r="N1894" t="inlineStr">
        <is>
          <t>AUTOMATION FAILURE</t>
        </is>
      </c>
      <c r="O1894" s="59" t="n">
        <v>46009.56388888889</v>
      </c>
      <c r="P1894" s="59" t="n">
        <v>46009.56652777778</v>
      </c>
      <c r="Q1894" s="60" t="n">
        <v>3.8</v>
      </c>
      <c r="R1894" s="60" t="n">
        <v>0.9582000000000001</v>
      </c>
      <c r="S1894" t="inlineStr">
        <is>
          <t>团队模拟数据（基于公开单线数据派生）</t>
        </is>
      </c>
      <c r="T1894" t="inlineStr">
        <is>
          <t>SIM-v2.2-20260807-20260804</t>
        </is>
      </c>
      <c r="U1894" t="inlineStr">
        <is>
          <t>https://zenodo.org/records/17855209</t>
        </is>
      </c>
      <c r="V1894" t="inlineStr">
        <is>
          <t>LINE-S03-PRE-20251218</t>
        </is>
      </c>
      <c r="W1894" t="inlineStr">
        <is>
          <t>已关联</t>
        </is>
      </c>
      <c r="X1894" t="inlineStr">
        <is>
          <t>按班次口径判断</t>
        </is>
      </c>
      <c r="Z1894" t="inlineStr">
        <is>
          <t>否</t>
        </is>
      </c>
    </row>
    <row r="1895">
      <c r="A1895" t="inlineStr">
        <is>
          <t>SIM-STOP-01894</t>
        </is>
      </c>
      <c r="B1895" t="inlineStr">
        <is>
          <t>STOP-PRE-00632</t>
        </is>
      </c>
      <c r="C1895" t="inlineStr">
        <is>
          <t>LINE-S01-PRE-20251218</t>
        </is>
      </c>
      <c r="D1895" t="inlineStr">
        <is>
          <t>SHIFT-PRE-20251218</t>
        </is>
      </c>
      <c r="E1895" t="inlineStr">
        <is>
          <t>LINE-S01</t>
        </is>
      </c>
      <c r="F1895" t="inlineStr">
        <is>
          <t>改善前</t>
        </is>
      </c>
      <c r="G1895" s="57" t="n">
        <v>46009</v>
      </c>
      <c r="H1895" t="inlineStr">
        <is>
          <t>智能终端系列</t>
        </is>
      </c>
      <c r="I1895" t="inlineStr">
        <is>
          <t>KK200-1</t>
        </is>
      </c>
      <c r="J1895" t="inlineStr">
        <is>
          <t>FAILURE</t>
        </is>
      </c>
      <c r="K1895" t="inlineStr">
        <is>
          <t>Unplanned</t>
        </is>
      </c>
      <c r="L1895" t="inlineStr">
        <is>
          <t>LINE 52</t>
        </is>
      </c>
      <c r="M1895" t="inlineStr">
        <is>
          <t>其他工位</t>
        </is>
      </c>
      <c r="N1895" t="inlineStr">
        <is>
          <t>AUTOMATION FAILURE</t>
        </is>
      </c>
      <c r="O1895" s="59" t="n">
        <v>46009.55277777778</v>
      </c>
      <c r="P1895" s="59" t="n">
        <v>46009.55916666667</v>
      </c>
      <c r="Q1895" s="60" t="n">
        <v>9.199999999999999</v>
      </c>
      <c r="R1895" s="60" t="n">
        <v>0.882</v>
      </c>
      <c r="S1895" t="inlineStr">
        <is>
          <t>团队模拟数据（基于公开单线数据派生）</t>
        </is>
      </c>
      <c r="T1895" t="inlineStr">
        <is>
          <t>SIM-v2.2-20260807-20260804</t>
        </is>
      </c>
      <c r="U1895" t="inlineStr">
        <is>
          <t>https://zenodo.org/records/17855209</t>
        </is>
      </c>
      <c r="V1895" t="inlineStr">
        <is>
          <t>LINE-S01-PRE-20251218</t>
        </is>
      </c>
      <c r="W1895" t="inlineStr">
        <is>
          <t>已关联</t>
        </is>
      </c>
      <c r="X1895" t="inlineStr">
        <is>
          <t>按班次口径判断</t>
        </is>
      </c>
      <c r="Z1895" t="inlineStr">
        <is>
          <t>否</t>
        </is>
      </c>
    </row>
    <row r="1896">
      <c r="A1896" t="inlineStr">
        <is>
          <t>SIM-STOP-01895</t>
        </is>
      </c>
      <c r="B1896" t="inlineStr">
        <is>
          <t>STOP-PRE-00632</t>
        </is>
      </c>
      <c r="C1896" t="inlineStr">
        <is>
          <t>LINE-S02-PRE-20251218</t>
        </is>
      </c>
      <c r="D1896" t="inlineStr">
        <is>
          <t>SHIFT-PRE-20251218</t>
        </is>
      </c>
      <c r="E1896" t="inlineStr">
        <is>
          <t>LINE-S02</t>
        </is>
      </c>
      <c r="F1896" t="inlineStr">
        <is>
          <t>改善前</t>
        </is>
      </c>
      <c r="G1896" s="57" t="n">
        <v>46009</v>
      </c>
      <c r="H1896" t="inlineStr">
        <is>
          <t>视觉设备系列</t>
        </is>
      </c>
      <c r="I1896" t="inlineStr">
        <is>
          <t>KK200-1</t>
        </is>
      </c>
      <c r="J1896" t="inlineStr">
        <is>
          <t>FAILURE</t>
        </is>
      </c>
      <c r="K1896" t="inlineStr">
        <is>
          <t>Unplanned</t>
        </is>
      </c>
      <c r="L1896" t="inlineStr">
        <is>
          <t>LINE 52</t>
        </is>
      </c>
      <c r="M1896" t="inlineStr">
        <is>
          <t>其他工位</t>
        </is>
      </c>
      <c r="N1896" t="inlineStr">
        <is>
          <t>AUTOMATION FAILURE</t>
        </is>
      </c>
      <c r="O1896" s="59" t="n">
        <v>46009.56666666667</v>
      </c>
      <c r="P1896" s="59" t="n">
        <v>46009.57597222222</v>
      </c>
      <c r="Q1896" s="60" t="n">
        <v>13.4</v>
      </c>
      <c r="R1896" s="60" t="n">
        <v>1.29</v>
      </c>
      <c r="S1896" t="inlineStr">
        <is>
          <t>团队模拟数据（基于公开单线数据派生）</t>
        </is>
      </c>
      <c r="T1896" t="inlineStr">
        <is>
          <t>SIM-v2.2-20260807-20260804</t>
        </is>
      </c>
      <c r="U1896" t="inlineStr">
        <is>
          <t>https://zenodo.org/records/17855209</t>
        </is>
      </c>
      <c r="V1896" t="inlineStr">
        <is>
          <t>LINE-S02-PRE-20251218</t>
        </is>
      </c>
      <c r="W1896" t="inlineStr">
        <is>
          <t>已关联</t>
        </is>
      </c>
      <c r="X1896" t="inlineStr">
        <is>
          <t>按班次口径判断</t>
        </is>
      </c>
      <c r="Z1896" t="inlineStr">
        <is>
          <t>否</t>
        </is>
      </c>
    </row>
    <row r="1897">
      <c r="A1897" t="inlineStr">
        <is>
          <t>SIM-STOP-01896</t>
        </is>
      </c>
      <c r="B1897" t="inlineStr">
        <is>
          <t>STOP-PRE-00632</t>
        </is>
      </c>
      <c r="C1897" t="inlineStr">
        <is>
          <t>LINE-S03-PRE-20251218</t>
        </is>
      </c>
      <c r="D1897" t="inlineStr">
        <is>
          <t>SHIFT-PRE-20251218</t>
        </is>
      </c>
      <c r="E1897" t="inlineStr">
        <is>
          <t>LINE-S03</t>
        </is>
      </c>
      <c r="F1897" t="inlineStr">
        <is>
          <t>改善前</t>
        </is>
      </c>
      <c r="G1897" s="57" t="n">
        <v>46009</v>
      </c>
      <c r="H1897" t="inlineStr">
        <is>
          <t>音频模组系列</t>
        </is>
      </c>
      <c r="I1897" t="inlineStr">
        <is>
          <t>KK200-1</t>
        </is>
      </c>
      <c r="J1897" t="inlineStr">
        <is>
          <t>FAILURE</t>
        </is>
      </c>
      <c r="K1897" t="inlineStr">
        <is>
          <t>Unplanned</t>
        </is>
      </c>
      <c r="L1897" t="inlineStr">
        <is>
          <t>LINE 52</t>
        </is>
      </c>
      <c r="M1897" t="inlineStr">
        <is>
          <t>其他工位</t>
        </is>
      </c>
      <c r="N1897" t="inlineStr">
        <is>
          <t>AUTOMATION FAILURE</t>
        </is>
      </c>
      <c r="O1897" s="59" t="n">
        <v>46009.58055555556</v>
      </c>
      <c r="P1897" s="59" t="n">
        <v>46009.58777777778</v>
      </c>
      <c r="Q1897" s="60" t="n">
        <v>10.4</v>
      </c>
      <c r="R1897" s="60" t="n">
        <v>0.9963</v>
      </c>
      <c r="S1897" t="inlineStr">
        <is>
          <t>团队模拟数据（基于公开单线数据派生）</t>
        </is>
      </c>
      <c r="T1897" t="inlineStr">
        <is>
          <t>SIM-v2.2-20260807-20260804</t>
        </is>
      </c>
      <c r="U1897" t="inlineStr">
        <is>
          <t>https://zenodo.org/records/17855209</t>
        </is>
      </c>
      <c r="V1897" t="inlineStr">
        <is>
          <t>LINE-S03-PRE-20251218</t>
        </is>
      </c>
      <c r="W1897" t="inlineStr">
        <is>
          <t>已关联</t>
        </is>
      </c>
      <c r="X1897" t="inlineStr">
        <is>
          <t>按班次口径判断</t>
        </is>
      </c>
      <c r="Z1897" t="inlineStr">
        <is>
          <t>否</t>
        </is>
      </c>
    </row>
    <row r="1898">
      <c r="A1898" t="inlineStr">
        <is>
          <t>SIM-STOP-01897</t>
        </is>
      </c>
      <c r="B1898" t="inlineStr">
        <is>
          <t>STOP-PRE-00633</t>
        </is>
      </c>
      <c r="C1898" t="inlineStr">
        <is>
          <t>LINE-S01-PRE-20251218</t>
        </is>
      </c>
      <c r="D1898" t="inlineStr">
        <is>
          <t>SHIFT-PRE-20251218</t>
        </is>
      </c>
      <c r="E1898" t="inlineStr">
        <is>
          <t>LINE-S01</t>
        </is>
      </c>
      <c r="F1898" t="inlineStr">
        <is>
          <t>改善前</t>
        </is>
      </c>
      <c r="G1898" s="57" t="n">
        <v>46009</v>
      </c>
      <c r="H1898" t="inlineStr">
        <is>
          <t>智能终端系列</t>
        </is>
      </c>
      <c r="I1898" t="inlineStr">
        <is>
          <t>KK200-1</t>
        </is>
      </c>
      <c r="J1898" t="inlineStr">
        <is>
          <t>FAILURE</t>
        </is>
      </c>
      <c r="K1898" t="inlineStr">
        <is>
          <t>Unplanned</t>
        </is>
      </c>
      <c r="L1898" t="inlineStr">
        <is>
          <t>DRYER</t>
        </is>
      </c>
      <c r="M1898" t="inlineStr">
        <is>
          <t>烘干/固化工位</t>
        </is>
      </c>
      <c r="N1898" t="inlineStr">
        <is>
          <t>AUTOMATION FAILURE</t>
        </is>
      </c>
      <c r="O1898" s="59" t="n">
        <v>46009.56527777778</v>
      </c>
      <c r="P1898" s="59" t="n">
        <v>46009.57402777778</v>
      </c>
      <c r="Q1898" s="60" t="n">
        <v>12.6</v>
      </c>
      <c r="R1898" s="60" t="n">
        <v>0.9163</v>
      </c>
      <c r="S1898" t="inlineStr">
        <is>
          <t>团队模拟数据（基于公开单线数据派生）</t>
        </is>
      </c>
      <c r="T1898" t="inlineStr">
        <is>
          <t>SIM-v2.2-20260807-20260804</t>
        </is>
      </c>
      <c r="U1898" t="inlineStr">
        <is>
          <t>https://zenodo.org/records/17855209</t>
        </is>
      </c>
      <c r="V1898" t="inlineStr">
        <is>
          <t>LINE-S01-PRE-20251218</t>
        </is>
      </c>
      <c r="W1898" t="inlineStr">
        <is>
          <t>已关联</t>
        </is>
      </c>
      <c r="X1898" t="inlineStr">
        <is>
          <t>按班次口径判断</t>
        </is>
      </c>
      <c r="Z1898" t="inlineStr">
        <is>
          <t>否</t>
        </is>
      </c>
    </row>
    <row r="1899">
      <c r="A1899" t="inlineStr">
        <is>
          <t>SIM-STOP-01898</t>
        </is>
      </c>
      <c r="B1899" t="inlineStr">
        <is>
          <t>STOP-PRE-00633</t>
        </is>
      </c>
      <c r="C1899" t="inlineStr">
        <is>
          <t>LINE-S02-PRE-20251218</t>
        </is>
      </c>
      <c r="D1899" t="inlineStr">
        <is>
          <t>SHIFT-PRE-20251218</t>
        </is>
      </c>
      <c r="E1899" t="inlineStr">
        <is>
          <t>LINE-S02</t>
        </is>
      </c>
      <c r="F1899" t="inlineStr">
        <is>
          <t>改善前</t>
        </is>
      </c>
      <c r="G1899" s="57" t="n">
        <v>46009</v>
      </c>
      <c r="H1899" t="inlineStr">
        <is>
          <t>视觉设备系列</t>
        </is>
      </c>
      <c r="I1899" t="inlineStr">
        <is>
          <t>KK200-1</t>
        </is>
      </c>
      <c r="J1899" t="inlineStr">
        <is>
          <t>FAILURE</t>
        </is>
      </c>
      <c r="K1899" t="inlineStr">
        <is>
          <t>Unplanned</t>
        </is>
      </c>
      <c r="L1899" t="inlineStr">
        <is>
          <t>DRYER</t>
        </is>
      </c>
      <c r="M1899" t="inlineStr">
        <is>
          <t>烘干/固化工位</t>
        </is>
      </c>
      <c r="N1899" t="inlineStr">
        <is>
          <t>AUTOMATION FAILURE</t>
        </is>
      </c>
      <c r="O1899" s="59" t="n">
        <v>46009.57916666667</v>
      </c>
      <c r="P1899" s="59" t="n">
        <v>46009.59194444444</v>
      </c>
      <c r="Q1899" s="60" t="n">
        <v>18.4</v>
      </c>
      <c r="R1899" s="60" t="n">
        <v>1.3425</v>
      </c>
      <c r="S1899" t="inlineStr">
        <is>
          <t>团队模拟数据（基于公开单线数据派生）</t>
        </is>
      </c>
      <c r="T1899" t="inlineStr">
        <is>
          <t>SIM-v2.2-20260807-20260804</t>
        </is>
      </c>
      <c r="U1899" t="inlineStr">
        <is>
          <t>https://zenodo.org/records/17855209</t>
        </is>
      </c>
      <c r="V1899" t="inlineStr">
        <is>
          <t>LINE-S02-PRE-20251218</t>
        </is>
      </c>
      <c r="W1899" t="inlineStr">
        <is>
          <t>已关联</t>
        </is>
      </c>
      <c r="X1899" t="inlineStr">
        <is>
          <t>按班次口径判断</t>
        </is>
      </c>
      <c r="Z1899" t="inlineStr">
        <is>
          <t>否</t>
        </is>
      </c>
    </row>
    <row r="1900">
      <c r="A1900" t="inlineStr">
        <is>
          <t>SIM-STOP-01899</t>
        </is>
      </c>
      <c r="B1900" t="inlineStr">
        <is>
          <t>STOP-PRE-00633</t>
        </is>
      </c>
      <c r="C1900" t="inlineStr">
        <is>
          <t>LINE-S03-PRE-20251218</t>
        </is>
      </c>
      <c r="D1900" t="inlineStr">
        <is>
          <t>SHIFT-PRE-20251218</t>
        </is>
      </c>
      <c r="E1900" t="inlineStr">
        <is>
          <t>LINE-S03</t>
        </is>
      </c>
      <c r="F1900" t="inlineStr">
        <is>
          <t>改善前</t>
        </is>
      </c>
      <c r="G1900" s="57" t="n">
        <v>46009</v>
      </c>
      <c r="H1900" t="inlineStr">
        <is>
          <t>音频模组系列</t>
        </is>
      </c>
      <c r="I1900" t="inlineStr">
        <is>
          <t>KK200-1</t>
        </is>
      </c>
      <c r="J1900" t="inlineStr">
        <is>
          <t>FAILURE</t>
        </is>
      </c>
      <c r="K1900" t="inlineStr">
        <is>
          <t>Unplanned</t>
        </is>
      </c>
      <c r="L1900" t="inlineStr">
        <is>
          <t>DRYER</t>
        </is>
      </c>
      <c r="M1900" t="inlineStr">
        <is>
          <t>烘干/固化工位</t>
        </is>
      </c>
      <c r="N1900" t="inlineStr">
        <is>
          <t>AUTOMATION FAILURE</t>
        </is>
      </c>
      <c r="O1900" s="59" t="n">
        <v>46009.59305555555</v>
      </c>
      <c r="P1900" s="59" t="n">
        <v>46009.60194444445</v>
      </c>
      <c r="Q1900" s="60" t="n">
        <v>12.8</v>
      </c>
      <c r="R1900" s="60" t="n">
        <v>0.931</v>
      </c>
      <c r="S1900" t="inlineStr">
        <is>
          <t>团队模拟数据（基于公开单线数据派生）</t>
        </is>
      </c>
      <c r="T1900" t="inlineStr">
        <is>
          <t>SIM-v2.2-20260807-20260804</t>
        </is>
      </c>
      <c r="U1900" t="inlineStr">
        <is>
          <t>https://zenodo.org/records/17855209</t>
        </is>
      </c>
      <c r="V1900" t="inlineStr">
        <is>
          <t>LINE-S03-PRE-20251218</t>
        </is>
      </c>
      <c r="W1900" t="inlineStr">
        <is>
          <t>已关联</t>
        </is>
      </c>
      <c r="X1900" t="inlineStr">
        <is>
          <t>按班次口径判断</t>
        </is>
      </c>
      <c r="Z1900" t="inlineStr">
        <is>
          <t>否</t>
        </is>
      </c>
    </row>
    <row r="1901">
      <c r="A1901" t="inlineStr">
        <is>
          <t>SIM-STOP-01900</t>
        </is>
      </c>
      <c r="B1901" t="inlineStr">
        <is>
          <t>STOP-PRE-00634</t>
        </is>
      </c>
      <c r="C1901" t="inlineStr">
        <is>
          <t>LINE-S01-PRE-20251218</t>
        </is>
      </c>
      <c r="D1901" t="inlineStr">
        <is>
          <t>SHIFT-PRE-20251218</t>
        </is>
      </c>
      <c r="E1901" t="inlineStr">
        <is>
          <t>LINE-S01</t>
        </is>
      </c>
      <c r="F1901" t="inlineStr">
        <is>
          <t>改善前</t>
        </is>
      </c>
      <c r="G1901" s="57" t="n">
        <v>46009</v>
      </c>
      <c r="H1901" t="inlineStr">
        <is>
          <t>智能终端系列</t>
        </is>
      </c>
      <c r="I1901" t="inlineStr">
        <is>
          <t>KK200-1</t>
        </is>
      </c>
      <c r="J1901" t="inlineStr">
        <is>
          <t>OPERATIONAL</t>
        </is>
      </c>
      <c r="K1901" t="inlineStr">
        <is>
          <t>Unplanned</t>
        </is>
      </c>
      <c r="L1901" t="inlineStr">
        <is>
          <t>EXTRUDER PRESS</t>
        </is>
      </c>
      <c r="M1901" t="inlineStr">
        <is>
          <t>主加工工位</t>
        </is>
      </c>
      <c r="N1901" t="inlineStr">
        <is>
          <t>CLEANING</t>
        </is>
      </c>
      <c r="O1901" s="59" t="n">
        <v>46009.58333333334</v>
      </c>
      <c r="P1901" s="59" t="n">
        <v>46009.59104166667</v>
      </c>
      <c r="Q1901" s="60" t="n">
        <v>11.1</v>
      </c>
      <c r="R1901" s="60" t="n">
        <v>0.8575</v>
      </c>
      <c r="S1901" t="inlineStr">
        <is>
          <t>团队模拟数据（基于公开单线数据派生）</t>
        </is>
      </c>
      <c r="T1901" t="inlineStr">
        <is>
          <t>SIM-v2.2-20260807-20260804</t>
        </is>
      </c>
      <c r="U1901" t="inlineStr">
        <is>
          <t>https://zenodo.org/records/17855209</t>
        </is>
      </c>
      <c r="V1901" t="inlineStr">
        <is>
          <t>LINE-S01-PRE-20251218</t>
        </is>
      </c>
      <c r="W1901" t="inlineStr">
        <is>
          <t>已关联</t>
        </is>
      </c>
      <c r="X1901" t="inlineStr">
        <is>
          <t>按班次口径判断</t>
        </is>
      </c>
      <c r="Z1901" t="inlineStr">
        <is>
          <t>否</t>
        </is>
      </c>
    </row>
    <row r="1902">
      <c r="A1902" t="inlineStr">
        <is>
          <t>SIM-STOP-01901</t>
        </is>
      </c>
      <c r="B1902" t="inlineStr">
        <is>
          <t>STOP-PRE-00634</t>
        </is>
      </c>
      <c r="C1902" t="inlineStr">
        <is>
          <t>LINE-S02-PRE-20251218</t>
        </is>
      </c>
      <c r="D1902" t="inlineStr">
        <is>
          <t>SHIFT-PRE-20251218</t>
        </is>
      </c>
      <c r="E1902" t="inlineStr">
        <is>
          <t>LINE-S02</t>
        </is>
      </c>
      <c r="F1902" t="inlineStr">
        <is>
          <t>改善前</t>
        </is>
      </c>
      <c r="G1902" s="57" t="n">
        <v>46009</v>
      </c>
      <c r="H1902" t="inlineStr">
        <is>
          <t>视觉设备系列</t>
        </is>
      </c>
      <c r="I1902" t="inlineStr">
        <is>
          <t>KK200-1</t>
        </is>
      </c>
      <c r="J1902" t="inlineStr">
        <is>
          <t>OPERATIONAL</t>
        </is>
      </c>
      <c r="K1902" t="inlineStr">
        <is>
          <t>Unplanned</t>
        </is>
      </c>
      <c r="L1902" t="inlineStr">
        <is>
          <t>EXTRUDER PRESS</t>
        </is>
      </c>
      <c r="M1902" t="inlineStr">
        <is>
          <t>主加工工位</t>
        </is>
      </c>
      <c r="N1902" t="inlineStr">
        <is>
          <t>CLEANING</t>
        </is>
      </c>
      <c r="O1902" s="59" t="n">
        <v>46009.59722222222</v>
      </c>
      <c r="P1902" s="59" t="n">
        <v>46009.61284722222</v>
      </c>
      <c r="Q1902" s="60" t="n">
        <v>22.5</v>
      </c>
      <c r="R1902" s="60" t="n">
        <v>1.7438</v>
      </c>
      <c r="S1902" t="inlineStr">
        <is>
          <t>团队模拟数据（基于公开单线数据派生）</t>
        </is>
      </c>
      <c r="T1902" t="inlineStr">
        <is>
          <t>SIM-v2.2-20260807-20260804</t>
        </is>
      </c>
      <c r="U1902" t="inlineStr">
        <is>
          <t>https://zenodo.org/records/17855209</t>
        </is>
      </c>
      <c r="V1902" t="inlineStr">
        <is>
          <t>LINE-S02-PRE-20251218</t>
        </is>
      </c>
      <c r="W1902" t="inlineStr">
        <is>
          <t>已关联</t>
        </is>
      </c>
      <c r="X1902" t="inlineStr">
        <is>
          <t>按班次口径判断</t>
        </is>
      </c>
      <c r="Z1902" t="inlineStr">
        <is>
          <t>否</t>
        </is>
      </c>
    </row>
    <row r="1903">
      <c r="A1903" t="inlineStr">
        <is>
          <t>SIM-STOP-01902</t>
        </is>
      </c>
      <c r="B1903" t="inlineStr">
        <is>
          <t>STOP-PRE-00634</t>
        </is>
      </c>
      <c r="C1903" t="inlineStr">
        <is>
          <t>LINE-S03-PRE-20251218</t>
        </is>
      </c>
      <c r="D1903" t="inlineStr">
        <is>
          <t>SHIFT-PRE-20251218</t>
        </is>
      </c>
      <c r="E1903" t="inlineStr">
        <is>
          <t>LINE-S03</t>
        </is>
      </c>
      <c r="F1903" t="inlineStr">
        <is>
          <t>改善前</t>
        </is>
      </c>
      <c r="G1903" s="57" t="n">
        <v>46009</v>
      </c>
      <c r="H1903" t="inlineStr">
        <is>
          <t>音频模组系列</t>
        </is>
      </c>
      <c r="I1903" t="inlineStr">
        <is>
          <t>KK200-1</t>
        </is>
      </c>
      <c r="J1903" t="inlineStr">
        <is>
          <t>OPERATIONAL</t>
        </is>
      </c>
      <c r="K1903" t="inlineStr">
        <is>
          <t>Unplanned</t>
        </is>
      </c>
      <c r="L1903" t="inlineStr">
        <is>
          <t>EXTRUDER PRESS</t>
        </is>
      </c>
      <c r="M1903" t="inlineStr">
        <is>
          <t>主加工工位</t>
        </is>
      </c>
      <c r="N1903" t="inlineStr">
        <is>
          <t>CLEANING</t>
        </is>
      </c>
      <c r="O1903" s="59" t="n">
        <v>46009.61111111111</v>
      </c>
      <c r="P1903" s="59" t="n">
        <v>46009.61979166666</v>
      </c>
      <c r="Q1903" s="60" t="n">
        <v>12.5</v>
      </c>
      <c r="R1903" s="60" t="n">
        <v>0.9691</v>
      </c>
      <c r="S1903" t="inlineStr">
        <is>
          <t>团队模拟数据（基于公开单线数据派生）</t>
        </is>
      </c>
      <c r="T1903" t="inlineStr">
        <is>
          <t>SIM-v2.2-20260807-20260804</t>
        </is>
      </c>
      <c r="U1903" t="inlineStr">
        <is>
          <t>https://zenodo.org/records/17855209</t>
        </is>
      </c>
      <c r="V1903" t="inlineStr">
        <is>
          <t>LINE-S03-PRE-20251218</t>
        </is>
      </c>
      <c r="W1903" t="inlineStr">
        <is>
          <t>已关联</t>
        </is>
      </c>
      <c r="X1903" t="inlineStr">
        <is>
          <t>按班次口径判断</t>
        </is>
      </c>
      <c r="Z1903" t="inlineStr">
        <is>
          <t>否</t>
        </is>
      </c>
    </row>
    <row r="1904">
      <c r="A1904" t="inlineStr">
        <is>
          <t>SIM-STOP-01903</t>
        </is>
      </c>
      <c r="B1904" t="inlineStr">
        <is>
          <t>STOP-PRE-00635</t>
        </is>
      </c>
      <c r="C1904" t="inlineStr">
        <is>
          <t>LINE-S01-PRE-20251218</t>
        </is>
      </c>
      <c r="D1904" t="inlineStr">
        <is>
          <t>SHIFT-PRE-20251218</t>
        </is>
      </c>
      <c r="E1904" t="inlineStr">
        <is>
          <t>LINE-S01</t>
        </is>
      </c>
      <c r="F1904" t="inlineStr">
        <is>
          <t>改善前</t>
        </is>
      </c>
      <c r="G1904" s="57" t="n">
        <v>46009</v>
      </c>
      <c r="H1904" t="inlineStr">
        <is>
          <t>智能终端系列</t>
        </is>
      </c>
      <c r="I1904" t="inlineStr">
        <is>
          <t>KK200-1</t>
        </is>
      </c>
      <c r="J1904" t="inlineStr">
        <is>
          <t>OPERATIONAL</t>
        </is>
      </c>
      <c r="K1904" t="inlineStr">
        <is>
          <t>Unplanned</t>
        </is>
      </c>
      <c r="L1904" t="inlineStr">
        <is>
          <t>EXTRUDER PRESS</t>
        </is>
      </c>
      <c r="M1904" t="inlineStr">
        <is>
          <t>主加工工位</t>
        </is>
      </c>
      <c r="N1904" t="inlineStr">
        <is>
          <t>CLEANING</t>
        </is>
      </c>
      <c r="O1904" s="59" t="n">
        <v>46009.59305555555</v>
      </c>
      <c r="P1904" s="59" t="n">
        <v>46009.59673611111</v>
      </c>
      <c r="Q1904" s="60" t="n">
        <v>5.3</v>
      </c>
      <c r="R1904" s="60" t="n">
        <v>0.8918</v>
      </c>
      <c r="S1904" t="inlineStr">
        <is>
          <t>团队模拟数据（基于公开单线数据派生）</t>
        </is>
      </c>
      <c r="T1904" t="inlineStr">
        <is>
          <t>SIM-v2.2-20260807-20260804</t>
        </is>
      </c>
      <c r="U1904" t="inlineStr">
        <is>
          <t>https://zenodo.org/records/17855209</t>
        </is>
      </c>
      <c r="V1904" t="inlineStr">
        <is>
          <t>LINE-S01-PRE-20251218</t>
        </is>
      </c>
      <c r="W1904" t="inlineStr">
        <is>
          <t>已关联</t>
        </is>
      </c>
      <c r="X1904" t="inlineStr">
        <is>
          <t>按班次口径判断</t>
        </is>
      </c>
      <c r="Z1904" t="inlineStr">
        <is>
          <t>否</t>
        </is>
      </c>
    </row>
    <row r="1905">
      <c r="A1905" t="inlineStr">
        <is>
          <t>SIM-STOP-01904</t>
        </is>
      </c>
      <c r="B1905" t="inlineStr">
        <is>
          <t>STOP-PRE-00635</t>
        </is>
      </c>
      <c r="C1905" t="inlineStr">
        <is>
          <t>LINE-S02-PRE-20251218</t>
        </is>
      </c>
      <c r="D1905" t="inlineStr">
        <is>
          <t>SHIFT-PRE-20251218</t>
        </is>
      </c>
      <c r="E1905" t="inlineStr">
        <is>
          <t>LINE-S02</t>
        </is>
      </c>
      <c r="F1905" t="inlineStr">
        <is>
          <t>改善前</t>
        </is>
      </c>
      <c r="G1905" s="57" t="n">
        <v>46009</v>
      </c>
      <c r="H1905" t="inlineStr">
        <is>
          <t>视觉设备系列</t>
        </is>
      </c>
      <c r="I1905" t="inlineStr">
        <is>
          <t>KK200-1</t>
        </is>
      </c>
      <c r="J1905" t="inlineStr">
        <is>
          <t>OPERATIONAL</t>
        </is>
      </c>
      <c r="K1905" t="inlineStr">
        <is>
          <t>Unplanned</t>
        </is>
      </c>
      <c r="L1905" t="inlineStr">
        <is>
          <t>EXTRUDER PRESS</t>
        </is>
      </c>
      <c r="M1905" t="inlineStr">
        <is>
          <t>主加工工位</t>
        </is>
      </c>
      <c r="N1905" t="inlineStr">
        <is>
          <t>CLEANING</t>
        </is>
      </c>
      <c r="O1905" s="59" t="n">
        <v>46009.60694444444</v>
      </c>
      <c r="P1905" s="59" t="n">
        <v>46009.61361111111</v>
      </c>
      <c r="Q1905" s="60" t="n">
        <v>9.6</v>
      </c>
      <c r="R1905" s="60" t="n">
        <v>1.6313</v>
      </c>
      <c r="S1905" t="inlineStr">
        <is>
          <t>团队模拟数据（基于公开单线数据派生）</t>
        </is>
      </c>
      <c r="T1905" t="inlineStr">
        <is>
          <t>SIM-v2.2-20260807-20260804</t>
        </is>
      </c>
      <c r="U1905" t="inlineStr">
        <is>
          <t>https://zenodo.org/records/17855209</t>
        </is>
      </c>
      <c r="V1905" t="inlineStr">
        <is>
          <t>LINE-S02-PRE-20251218</t>
        </is>
      </c>
      <c r="W1905" t="inlineStr">
        <is>
          <t>已关联</t>
        </is>
      </c>
      <c r="X1905" t="inlineStr">
        <is>
          <t>按班次口径判断</t>
        </is>
      </c>
      <c r="Z1905" t="inlineStr">
        <is>
          <t>否</t>
        </is>
      </c>
    </row>
    <row r="1906">
      <c r="A1906" t="inlineStr">
        <is>
          <t>SIM-STOP-01905</t>
        </is>
      </c>
      <c r="B1906" t="inlineStr">
        <is>
          <t>STOP-PRE-00635</t>
        </is>
      </c>
      <c r="C1906" t="inlineStr">
        <is>
          <t>LINE-S03-PRE-20251218</t>
        </is>
      </c>
      <c r="D1906" t="inlineStr">
        <is>
          <t>SHIFT-PRE-20251218</t>
        </is>
      </c>
      <c r="E1906" t="inlineStr">
        <is>
          <t>LINE-S03</t>
        </is>
      </c>
      <c r="F1906" t="inlineStr">
        <is>
          <t>改善前</t>
        </is>
      </c>
      <c r="G1906" s="57" t="n">
        <v>46009</v>
      </c>
      <c r="H1906" t="inlineStr">
        <is>
          <t>音频模组系列</t>
        </is>
      </c>
      <c r="I1906" t="inlineStr">
        <is>
          <t>KK200-1</t>
        </is>
      </c>
      <c r="J1906" t="inlineStr">
        <is>
          <t>OPERATIONAL</t>
        </is>
      </c>
      <c r="K1906" t="inlineStr">
        <is>
          <t>Unplanned</t>
        </is>
      </c>
      <c r="L1906" t="inlineStr">
        <is>
          <t>EXTRUDER PRESS</t>
        </is>
      </c>
      <c r="M1906" t="inlineStr">
        <is>
          <t>主加工工位</t>
        </is>
      </c>
      <c r="N1906" t="inlineStr">
        <is>
          <t>CLEANING</t>
        </is>
      </c>
      <c r="O1906" s="59" t="n">
        <v>46009.62083333333</v>
      </c>
      <c r="P1906" s="59" t="n">
        <v>46009.62493055555</v>
      </c>
      <c r="Q1906" s="60" t="n">
        <v>5.9</v>
      </c>
      <c r="R1906" s="60" t="n">
        <v>1.0072</v>
      </c>
      <c r="S1906" t="inlineStr">
        <is>
          <t>团队模拟数据（基于公开单线数据派生）</t>
        </is>
      </c>
      <c r="T1906" t="inlineStr">
        <is>
          <t>SIM-v2.2-20260807-20260804</t>
        </is>
      </c>
      <c r="U1906" t="inlineStr">
        <is>
          <t>https://zenodo.org/records/17855209</t>
        </is>
      </c>
      <c r="V1906" t="inlineStr">
        <is>
          <t>LINE-S03-PRE-20251218</t>
        </is>
      </c>
      <c r="W1906" t="inlineStr">
        <is>
          <t>已关联</t>
        </is>
      </c>
      <c r="X1906" t="inlineStr">
        <is>
          <t>按班次口径判断</t>
        </is>
      </c>
      <c r="Z1906" t="inlineStr">
        <is>
          <t>否</t>
        </is>
      </c>
    </row>
    <row r="1907">
      <c r="A1907" t="inlineStr">
        <is>
          <t>SIM-STOP-01906</t>
        </is>
      </c>
      <c r="B1907" t="inlineStr">
        <is>
          <t>STOP-POST-00001</t>
        </is>
      </c>
      <c r="C1907" t="inlineStr">
        <is>
          <t>LINE-S01-POST-20260130</t>
        </is>
      </c>
      <c r="D1907" t="inlineStr">
        <is>
          <t>SHIFT-POST-20260130</t>
        </is>
      </c>
      <c r="E1907" t="inlineStr">
        <is>
          <t>LINE-S01</t>
        </is>
      </c>
      <c r="F1907" t="inlineStr">
        <is>
          <t>改善后</t>
        </is>
      </c>
      <c r="G1907" s="57" t="n">
        <v>46052</v>
      </c>
      <c r="H1907" t="inlineStr">
        <is>
          <t>智能终端系列</t>
        </is>
      </c>
      <c r="I1907" t="inlineStr">
        <is>
          <t>KK250</t>
        </is>
      </c>
      <c r="J1907" t="inlineStr">
        <is>
          <t>OPERATIONAL</t>
        </is>
      </c>
      <c r="K1907" t="inlineStr">
        <is>
          <t>Planned - Included in OEE</t>
        </is>
      </c>
      <c r="L1907" t="inlineStr">
        <is>
          <t>EXTRUDER PRESS</t>
        </is>
      </c>
      <c r="M1907" t="inlineStr">
        <is>
          <t>主加工工位</t>
        </is>
      </c>
      <c r="N1907" t="inlineStr">
        <is>
          <t>CLEANING</t>
        </is>
      </c>
      <c r="O1907" s="59" t="n">
        <v>46052.51041666666</v>
      </c>
      <c r="P1907" s="59" t="n">
        <v>46052.51652777778</v>
      </c>
      <c r="Q1907" s="60" t="n">
        <v>8.800000000000001</v>
      </c>
      <c r="R1907" s="60" t="n">
        <v>0.9776</v>
      </c>
      <c r="S1907" t="inlineStr">
        <is>
          <t>团队模拟数据（基于公开单线数据派生）</t>
        </is>
      </c>
      <c r="T1907" t="inlineStr">
        <is>
          <t>SIM-v2.2-20260807-20260804</t>
        </is>
      </c>
      <c r="U1907" t="inlineStr">
        <is>
          <t>https://zenodo.org/records/17855209</t>
        </is>
      </c>
      <c r="V1907" t="inlineStr">
        <is>
          <t>LINE-S01-POST-20260130</t>
        </is>
      </c>
      <c r="W1907" t="inlineStr">
        <is>
          <t>已关联</t>
        </is>
      </c>
      <c r="X1907" t="inlineStr">
        <is>
          <t>按班次口径判断</t>
        </is>
      </c>
      <c r="Z1907" t="inlineStr">
        <is>
          <t>否</t>
        </is>
      </c>
    </row>
    <row r="1908">
      <c r="A1908" t="inlineStr">
        <is>
          <t>SIM-STOP-01907</t>
        </is>
      </c>
      <c r="B1908" t="inlineStr">
        <is>
          <t>STOP-POST-00001</t>
        </is>
      </c>
      <c r="C1908" t="inlineStr">
        <is>
          <t>LINE-S02-POST-20260130</t>
        </is>
      </c>
      <c r="D1908" t="inlineStr">
        <is>
          <t>SHIFT-POST-20260130</t>
        </is>
      </c>
      <c r="E1908" t="inlineStr">
        <is>
          <t>LINE-S02</t>
        </is>
      </c>
      <c r="F1908" t="inlineStr">
        <is>
          <t>改善后</t>
        </is>
      </c>
      <c r="G1908" s="57" t="n">
        <v>46052</v>
      </c>
      <c r="H1908" t="inlineStr">
        <is>
          <t>视觉设备系列</t>
        </is>
      </c>
      <c r="I1908" t="inlineStr">
        <is>
          <t>KK250</t>
        </is>
      </c>
      <c r="J1908" t="inlineStr">
        <is>
          <t>OPERATIONAL</t>
        </is>
      </c>
      <c r="K1908" t="inlineStr">
        <is>
          <t>Planned - Included in OEE</t>
        </is>
      </c>
      <c r="L1908" t="inlineStr">
        <is>
          <t>EXTRUDER PRESS</t>
        </is>
      </c>
      <c r="M1908" t="inlineStr">
        <is>
          <t>主加工工位</t>
        </is>
      </c>
      <c r="N1908" t="inlineStr">
        <is>
          <t>CLEANING</t>
        </is>
      </c>
      <c r="O1908" s="59" t="n">
        <v>46052.52430555555</v>
      </c>
      <c r="P1908" s="59" t="n">
        <v>46052.53048611111</v>
      </c>
      <c r="Q1908" s="60" t="n">
        <v>8.9</v>
      </c>
      <c r="R1908" s="60" t="n">
        <v>0.9854000000000001</v>
      </c>
      <c r="S1908" t="inlineStr">
        <is>
          <t>团队模拟数据（基于公开单线数据派生）</t>
        </is>
      </c>
      <c r="T1908" t="inlineStr">
        <is>
          <t>SIM-v2.2-20260807-20260804</t>
        </is>
      </c>
      <c r="U1908" t="inlineStr">
        <is>
          <t>https://zenodo.org/records/17855209</t>
        </is>
      </c>
      <c r="V1908" t="inlineStr">
        <is>
          <t>LINE-S02-POST-20260130</t>
        </is>
      </c>
      <c r="W1908" t="inlineStr">
        <is>
          <t>已关联</t>
        </is>
      </c>
      <c r="X1908" t="inlineStr">
        <is>
          <t>按班次口径判断</t>
        </is>
      </c>
      <c r="Z1908" t="inlineStr">
        <is>
          <t>否</t>
        </is>
      </c>
    </row>
    <row r="1909">
      <c r="A1909" t="inlineStr">
        <is>
          <t>SIM-STOP-01908</t>
        </is>
      </c>
      <c r="B1909" t="inlineStr">
        <is>
          <t>STOP-POST-00001</t>
        </is>
      </c>
      <c r="C1909" t="inlineStr">
        <is>
          <t>LINE-S03-POST-20260130</t>
        </is>
      </c>
      <c r="D1909" t="inlineStr">
        <is>
          <t>SHIFT-POST-20260130</t>
        </is>
      </c>
      <c r="E1909" t="inlineStr">
        <is>
          <t>LINE-S03</t>
        </is>
      </c>
      <c r="F1909" t="inlineStr">
        <is>
          <t>改善后</t>
        </is>
      </c>
      <c r="G1909" s="57" t="n">
        <v>46052</v>
      </c>
      <c r="H1909" t="inlineStr">
        <is>
          <t>音频模组系列</t>
        </is>
      </c>
      <c r="I1909" t="inlineStr">
        <is>
          <t>KK250</t>
        </is>
      </c>
      <c r="J1909" t="inlineStr">
        <is>
          <t>OPERATIONAL</t>
        </is>
      </c>
      <c r="K1909" t="inlineStr">
        <is>
          <t>Planned - Included in OEE</t>
        </is>
      </c>
      <c r="L1909" t="inlineStr">
        <is>
          <t>EXTRUDER PRESS</t>
        </is>
      </c>
      <c r="M1909" t="inlineStr">
        <is>
          <t>主加工工位</t>
        </is>
      </c>
      <c r="N1909" t="inlineStr">
        <is>
          <t>CLEANING</t>
        </is>
      </c>
      <c r="O1909" s="59" t="n">
        <v>46052.53819444445</v>
      </c>
      <c r="P1909" s="59" t="n">
        <v>46052.54395833334</v>
      </c>
      <c r="Q1909" s="60" t="n">
        <v>8.300000000000001</v>
      </c>
      <c r="R1909" s="60" t="n">
        <v>0.9227</v>
      </c>
      <c r="S1909" t="inlineStr">
        <is>
          <t>团队模拟数据（基于公开单线数据派生）</t>
        </is>
      </c>
      <c r="T1909" t="inlineStr">
        <is>
          <t>SIM-v2.2-20260807-20260804</t>
        </is>
      </c>
      <c r="U1909" t="inlineStr">
        <is>
          <t>https://zenodo.org/records/17855209</t>
        </is>
      </c>
      <c r="V1909" t="inlineStr">
        <is>
          <t>LINE-S03-POST-20260130</t>
        </is>
      </c>
      <c r="W1909" t="inlineStr">
        <is>
          <t>已关联</t>
        </is>
      </c>
      <c r="X1909" t="inlineStr">
        <is>
          <t>按班次口径判断</t>
        </is>
      </c>
      <c r="Z1909" t="inlineStr">
        <is>
          <t>否</t>
        </is>
      </c>
    </row>
    <row r="1910">
      <c r="A1910" t="inlineStr">
        <is>
          <t>SIM-STOP-01909</t>
        </is>
      </c>
      <c r="B1910" t="inlineStr">
        <is>
          <t>STOP-POST-00002</t>
        </is>
      </c>
      <c r="C1910" t="inlineStr">
        <is>
          <t>LINE-S01-POST-20260130</t>
        </is>
      </c>
      <c r="D1910" t="inlineStr">
        <is>
          <t>SHIFT-POST-20260130</t>
        </is>
      </c>
      <c r="E1910" t="inlineStr">
        <is>
          <t>LINE-S01</t>
        </is>
      </c>
      <c r="F1910" t="inlineStr">
        <is>
          <t>改善后</t>
        </is>
      </c>
      <c r="G1910" s="57" t="n">
        <v>46052</v>
      </c>
      <c r="H1910" t="inlineStr">
        <is>
          <t>智能终端系列</t>
        </is>
      </c>
      <c r="I1910" t="inlineStr">
        <is>
          <t>KK250</t>
        </is>
      </c>
      <c r="J1910" t="inlineStr">
        <is>
          <t>MATERIALS</t>
        </is>
      </c>
      <c r="K1910" t="inlineStr">
        <is>
          <t>Unplanned</t>
        </is>
      </c>
      <c r="L1910" t="inlineStr">
        <is>
          <t>HACKING STATION</t>
        </is>
      </c>
      <c r="M1910" t="inlineStr">
        <is>
          <t>上下料工位</t>
        </is>
      </c>
      <c r="N1910" t="inlineStr">
        <is>
          <t>MANUAL BRICK HANDLING</t>
        </is>
      </c>
      <c r="O1910" s="59" t="n">
        <v>46052.5375</v>
      </c>
      <c r="P1910" s="59" t="n">
        <v>46052.53972222222</v>
      </c>
      <c r="Q1910" s="60" t="n">
        <v>3.2</v>
      </c>
      <c r="R1910" s="60" t="n">
        <v>0.7902</v>
      </c>
      <c r="S1910" t="inlineStr">
        <is>
          <t>团队模拟数据（基于公开单线数据派生）</t>
        </is>
      </c>
      <c r="T1910" t="inlineStr">
        <is>
          <t>SIM-v2.2-20260807-20260804</t>
        </is>
      </c>
      <c r="U1910" t="inlineStr">
        <is>
          <t>https://zenodo.org/records/17855209</t>
        </is>
      </c>
      <c r="V1910" t="inlineStr">
        <is>
          <t>LINE-S01-POST-20260130</t>
        </is>
      </c>
      <c r="W1910" t="inlineStr">
        <is>
          <t>已关联</t>
        </is>
      </c>
      <c r="X1910" t="inlineStr">
        <is>
          <t>按班次口径判断</t>
        </is>
      </c>
      <c r="Z1910" t="inlineStr">
        <is>
          <t>否</t>
        </is>
      </c>
    </row>
    <row r="1911">
      <c r="A1911" t="inlineStr">
        <is>
          <t>SIM-STOP-01910</t>
        </is>
      </c>
      <c r="B1911" t="inlineStr">
        <is>
          <t>STOP-POST-00002</t>
        </is>
      </c>
      <c r="C1911" t="inlineStr">
        <is>
          <t>LINE-S02-POST-20260130</t>
        </is>
      </c>
      <c r="D1911" t="inlineStr">
        <is>
          <t>SHIFT-POST-20260130</t>
        </is>
      </c>
      <c r="E1911" t="inlineStr">
        <is>
          <t>LINE-S02</t>
        </is>
      </c>
      <c r="F1911" t="inlineStr">
        <is>
          <t>改善后</t>
        </is>
      </c>
      <c r="G1911" s="57" t="n">
        <v>46052</v>
      </c>
      <c r="H1911" t="inlineStr">
        <is>
          <t>视觉设备系列</t>
        </is>
      </c>
      <c r="I1911" t="inlineStr">
        <is>
          <t>KK250</t>
        </is>
      </c>
      <c r="J1911" t="inlineStr">
        <is>
          <t>MATERIALS</t>
        </is>
      </c>
      <c r="K1911" t="inlineStr">
        <is>
          <t>Unplanned</t>
        </is>
      </c>
      <c r="L1911" t="inlineStr">
        <is>
          <t>HACKING STATION</t>
        </is>
      </c>
      <c r="M1911" t="inlineStr">
        <is>
          <t>上下料工位</t>
        </is>
      </c>
      <c r="N1911" t="inlineStr">
        <is>
          <t>MANUAL BRICK HANDLING</t>
        </is>
      </c>
      <c r="O1911" s="59" t="n">
        <v>46052.55138888889</v>
      </c>
      <c r="P1911" s="59" t="n">
        <v>46052.55458333333</v>
      </c>
      <c r="Q1911" s="60" t="n">
        <v>4.6</v>
      </c>
      <c r="R1911" s="60" t="n">
        <v>1.1489</v>
      </c>
      <c r="S1911" t="inlineStr">
        <is>
          <t>团队模拟数据（基于公开单线数据派生）</t>
        </is>
      </c>
      <c r="T1911" t="inlineStr">
        <is>
          <t>SIM-v2.2-20260807-20260804</t>
        </is>
      </c>
      <c r="U1911" t="inlineStr">
        <is>
          <t>https://zenodo.org/records/17855209</t>
        </is>
      </c>
      <c r="V1911" t="inlineStr">
        <is>
          <t>LINE-S02-POST-20260130</t>
        </is>
      </c>
      <c r="W1911" t="inlineStr">
        <is>
          <t>已关联</t>
        </is>
      </c>
      <c r="X1911" t="inlineStr">
        <is>
          <t>按班次口径判断</t>
        </is>
      </c>
      <c r="Z1911" t="inlineStr">
        <is>
          <t>否</t>
        </is>
      </c>
    </row>
    <row r="1912">
      <c r="A1912" t="inlineStr">
        <is>
          <t>SIM-STOP-01911</t>
        </is>
      </c>
      <c r="B1912" t="inlineStr">
        <is>
          <t>STOP-POST-00002</t>
        </is>
      </c>
      <c r="C1912" t="inlineStr">
        <is>
          <t>LINE-S03-POST-20260130</t>
        </is>
      </c>
      <c r="D1912" t="inlineStr">
        <is>
          <t>SHIFT-POST-20260130</t>
        </is>
      </c>
      <c r="E1912" t="inlineStr">
        <is>
          <t>LINE-S03</t>
        </is>
      </c>
      <c r="F1912" t="inlineStr">
        <is>
          <t>改善后</t>
        </is>
      </c>
      <c r="G1912" s="57" t="n">
        <v>46052</v>
      </c>
      <c r="H1912" t="inlineStr">
        <is>
          <t>音频模组系列</t>
        </is>
      </c>
      <c r="I1912" t="inlineStr">
        <is>
          <t>KK250</t>
        </is>
      </c>
      <c r="J1912" t="inlineStr">
        <is>
          <t>MATERIALS</t>
        </is>
      </c>
      <c r="K1912" t="inlineStr">
        <is>
          <t>Unplanned</t>
        </is>
      </c>
      <c r="L1912" t="inlineStr">
        <is>
          <t>HACKING STATION</t>
        </is>
      </c>
      <c r="M1912" t="inlineStr">
        <is>
          <t>上下料工位</t>
        </is>
      </c>
      <c r="N1912" t="inlineStr">
        <is>
          <t>MANUAL BRICK HANDLING</t>
        </is>
      </c>
      <c r="O1912" s="59" t="n">
        <v>46052.56527777778</v>
      </c>
      <c r="P1912" s="59" t="n">
        <v>46052.56784722222</v>
      </c>
      <c r="Q1912" s="60" t="n">
        <v>3.7</v>
      </c>
      <c r="R1912" s="60" t="n">
        <v>0.9360000000000001</v>
      </c>
      <c r="S1912" t="inlineStr">
        <is>
          <t>团队模拟数据（基于公开单线数据派生）</t>
        </is>
      </c>
      <c r="T1912" t="inlineStr">
        <is>
          <t>SIM-v2.2-20260807-20260804</t>
        </is>
      </c>
      <c r="U1912" t="inlineStr">
        <is>
          <t>https://zenodo.org/records/17855209</t>
        </is>
      </c>
      <c r="V1912" t="inlineStr">
        <is>
          <t>LINE-S03-POST-20260130</t>
        </is>
      </c>
      <c r="W1912" t="inlineStr">
        <is>
          <t>已关联</t>
        </is>
      </c>
      <c r="X1912" t="inlineStr">
        <is>
          <t>按班次口径判断</t>
        </is>
      </c>
      <c r="Z1912" t="inlineStr">
        <is>
          <t>否</t>
        </is>
      </c>
    </row>
    <row r="1913">
      <c r="A1913" t="inlineStr">
        <is>
          <t>SIM-STOP-01912</t>
        </is>
      </c>
      <c r="B1913" t="inlineStr">
        <is>
          <t>STOP-POST-00003</t>
        </is>
      </c>
      <c r="C1913" t="inlineStr">
        <is>
          <t>LINE-S01-POST-20260130</t>
        </is>
      </c>
      <c r="D1913" t="inlineStr">
        <is>
          <t>SHIFT-POST-20260130</t>
        </is>
      </c>
      <c r="E1913" t="inlineStr">
        <is>
          <t>LINE-S01</t>
        </is>
      </c>
      <c r="F1913" t="inlineStr">
        <is>
          <t>改善后</t>
        </is>
      </c>
      <c r="G1913" s="57" t="n">
        <v>46052</v>
      </c>
      <c r="H1913" t="inlineStr">
        <is>
          <t>智能终端系列</t>
        </is>
      </c>
      <c r="I1913" t="inlineStr">
        <is>
          <t>9KK25</t>
        </is>
      </c>
      <c r="J1913" t="inlineStr">
        <is>
          <t>SETUPS-CHANGEOVERS</t>
        </is>
      </c>
      <c r="K1913" t="inlineStr">
        <is>
          <t>Planned - Included in OEE</t>
        </is>
      </c>
      <c r="L1913" t="inlineStr">
        <is>
          <t>EXTRUDER PRESS</t>
        </is>
      </c>
      <c r="M1913" t="inlineStr">
        <is>
          <t>主加工工位</t>
        </is>
      </c>
      <c r="N1913" t="inlineStr">
        <is>
          <t>MATERIAL CHANGEOVER</t>
        </is>
      </c>
      <c r="O1913" s="59" t="n">
        <v>46052.57222222222</v>
      </c>
      <c r="P1913" s="59" t="n">
        <v>46052.58673611111</v>
      </c>
      <c r="Q1913" s="60" t="n">
        <v>20.9</v>
      </c>
      <c r="R1913" s="60" t="n">
        <v>0.9517</v>
      </c>
      <c r="S1913" t="inlineStr">
        <is>
          <t>团队模拟数据（基于公开单线数据派生）</t>
        </is>
      </c>
      <c r="T1913" t="inlineStr">
        <is>
          <t>SIM-v2.2-20260807-20260804</t>
        </is>
      </c>
      <c r="U1913" t="inlineStr">
        <is>
          <t>https://zenodo.org/records/17855209</t>
        </is>
      </c>
      <c r="V1913" t="inlineStr">
        <is>
          <t>LINE-S01-POST-20260130</t>
        </is>
      </c>
      <c r="W1913" t="inlineStr">
        <is>
          <t>已关联</t>
        </is>
      </c>
      <c r="X1913" t="inlineStr">
        <is>
          <t>按班次口径判断</t>
        </is>
      </c>
      <c r="Z1913" t="inlineStr">
        <is>
          <t>是</t>
        </is>
      </c>
      <c r="AA1913">
        <f>IFERROR(VLOOKUP(N1913,'18_换产标准_模拟'!$B$2:$F$4,3,FALSE),"")</f>
        <v/>
      </c>
      <c r="AB1913">
        <f>IFERROR(MAX(Q1913-AA1913,0),"")</f>
        <v/>
      </c>
      <c r="AC1913">
        <f>IFERROR(IF(AB1913=0,"达标",IF(AB1913&lt;=VLOOKUP(N1913,'18_换产标准_模拟'!$B$2:$F$4,4,FALSE)-VLOOKUP(N1913,'18_换产标准_模拟'!$B$2:$F$4,3,FALSE),"轻微超时",IF(AB1913&lt;=VLOOKUP(N1913,'18_换产标准_模拟'!$B$2:$F$4,5,FALSE)-VLOOKUP(N1913,'18_换产标准_模拟'!$B$2:$F$4,3,FALSE),"超时","严重超时"))),"")</f>
        <v/>
      </c>
      <c r="AD1913">
        <f>IFERROR(INDEX('18_换产标准_模拟'!$A$2:$A$4,MATCH(N1913,'18_换产标准_模拟'!$B$2:$B$4,0)),"")</f>
        <v/>
      </c>
      <c r="AE1913" t="inlineStr">
        <is>
          <t>团队模拟数据</t>
        </is>
      </c>
    </row>
    <row r="1914">
      <c r="A1914" t="inlineStr">
        <is>
          <t>SIM-STOP-01913</t>
        </is>
      </c>
      <c r="B1914" t="inlineStr">
        <is>
          <t>STOP-POST-00003</t>
        </is>
      </c>
      <c r="C1914" t="inlineStr">
        <is>
          <t>LINE-S02-POST-20260130</t>
        </is>
      </c>
      <c r="D1914" t="inlineStr">
        <is>
          <t>SHIFT-POST-20260130</t>
        </is>
      </c>
      <c r="E1914" t="inlineStr">
        <is>
          <t>LINE-S02</t>
        </is>
      </c>
      <c r="F1914" t="inlineStr">
        <is>
          <t>改善后</t>
        </is>
      </c>
      <c r="G1914" s="57" t="n">
        <v>46052</v>
      </c>
      <c r="H1914" t="inlineStr">
        <is>
          <t>视觉设备系列</t>
        </is>
      </c>
      <c r="I1914" t="inlineStr">
        <is>
          <t>9KK25</t>
        </is>
      </c>
      <c r="J1914" t="inlineStr">
        <is>
          <t>SETUPS-CHANGEOVERS</t>
        </is>
      </c>
      <c r="K1914" t="inlineStr">
        <is>
          <t>Planned - Included in OEE</t>
        </is>
      </c>
      <c r="L1914" t="inlineStr">
        <is>
          <t>EXTRUDER PRESS</t>
        </is>
      </c>
      <c r="M1914" t="inlineStr">
        <is>
          <t>主加工工位</t>
        </is>
      </c>
      <c r="N1914" t="inlineStr">
        <is>
          <t>MATERIAL CHANGEOVER</t>
        </is>
      </c>
      <c r="O1914" s="59" t="n">
        <v>46052.58611111111</v>
      </c>
      <c r="P1914" s="59" t="n">
        <v>46052.60076388889</v>
      </c>
      <c r="Q1914" s="60" t="n">
        <v>21.1</v>
      </c>
      <c r="R1914" s="60" t="n">
        <v>0.9582000000000001</v>
      </c>
      <c r="S1914" t="inlineStr">
        <is>
          <t>团队模拟数据（基于公开单线数据派生）</t>
        </is>
      </c>
      <c r="T1914" t="inlineStr">
        <is>
          <t>SIM-v2.2-20260807-20260804</t>
        </is>
      </c>
      <c r="U1914" t="inlineStr">
        <is>
          <t>https://zenodo.org/records/17855209</t>
        </is>
      </c>
      <c r="V1914" t="inlineStr">
        <is>
          <t>LINE-S02-POST-20260130</t>
        </is>
      </c>
      <c r="W1914" t="inlineStr">
        <is>
          <t>已关联</t>
        </is>
      </c>
      <c r="X1914" t="inlineStr">
        <is>
          <t>按班次口径判断</t>
        </is>
      </c>
      <c r="Z1914" t="inlineStr">
        <is>
          <t>是</t>
        </is>
      </c>
      <c r="AA1914">
        <f>IFERROR(VLOOKUP(N1914,'18_换产标准_模拟'!$B$2:$F$4,3,FALSE),"")</f>
        <v/>
      </c>
      <c r="AB1914">
        <f>IFERROR(MAX(Q1914-AA1914,0),"")</f>
        <v/>
      </c>
      <c r="AC1914">
        <f>IFERROR(IF(AB1914=0,"达标",IF(AB1914&lt;=VLOOKUP(N1914,'18_换产标准_模拟'!$B$2:$F$4,4,FALSE)-VLOOKUP(N1914,'18_换产标准_模拟'!$B$2:$F$4,3,FALSE),"轻微超时",IF(AB1914&lt;=VLOOKUP(N1914,'18_换产标准_模拟'!$B$2:$F$4,5,FALSE)-VLOOKUP(N1914,'18_换产标准_模拟'!$B$2:$F$4,3,FALSE),"超时","严重超时"))),"")</f>
        <v/>
      </c>
      <c r="AD1914">
        <f>IFERROR(INDEX('18_换产标准_模拟'!$A$2:$A$4,MATCH(N1914,'18_换产标准_模拟'!$B$2:$B$4,0)),"")</f>
        <v/>
      </c>
      <c r="AE1914" t="inlineStr">
        <is>
          <t>团队模拟数据</t>
        </is>
      </c>
    </row>
    <row r="1915">
      <c r="A1915" t="inlineStr">
        <is>
          <t>SIM-STOP-01914</t>
        </is>
      </c>
      <c r="B1915" t="inlineStr">
        <is>
          <t>STOP-POST-00003</t>
        </is>
      </c>
      <c r="C1915" t="inlineStr">
        <is>
          <t>LINE-S03-POST-20260130</t>
        </is>
      </c>
      <c r="D1915" t="inlineStr">
        <is>
          <t>SHIFT-POST-20260130</t>
        </is>
      </c>
      <c r="E1915" t="inlineStr">
        <is>
          <t>LINE-S03</t>
        </is>
      </c>
      <c r="F1915" t="inlineStr">
        <is>
          <t>改善后</t>
        </is>
      </c>
      <c r="G1915" s="57" t="n">
        <v>46052</v>
      </c>
      <c r="H1915" t="inlineStr">
        <is>
          <t>音频模组系列</t>
        </is>
      </c>
      <c r="I1915" t="inlineStr">
        <is>
          <t>9KK25</t>
        </is>
      </c>
      <c r="J1915" t="inlineStr">
        <is>
          <t>SETUPS-CHANGEOVERS</t>
        </is>
      </c>
      <c r="K1915" t="inlineStr">
        <is>
          <t>Planned - Included in OEE</t>
        </is>
      </c>
      <c r="L1915" t="inlineStr">
        <is>
          <t>EXTRUDER PRESS</t>
        </is>
      </c>
      <c r="M1915" t="inlineStr">
        <is>
          <t>主加工工位</t>
        </is>
      </c>
      <c r="N1915" t="inlineStr">
        <is>
          <t>MATERIAL CHANGEOVER</t>
        </is>
      </c>
      <c r="O1915" s="59" t="n">
        <v>46052.6</v>
      </c>
      <c r="P1915" s="59" t="n">
        <v>46052.61520833334</v>
      </c>
      <c r="Q1915" s="60" t="n">
        <v>21.9</v>
      </c>
      <c r="R1915" s="60" t="n">
        <v>0.9973</v>
      </c>
      <c r="S1915" t="inlineStr">
        <is>
          <t>团队模拟数据（基于公开单线数据派生）</t>
        </is>
      </c>
      <c r="T1915" t="inlineStr">
        <is>
          <t>SIM-v2.2-20260807-20260804</t>
        </is>
      </c>
      <c r="U1915" t="inlineStr">
        <is>
          <t>https://zenodo.org/records/17855209</t>
        </is>
      </c>
      <c r="V1915" t="inlineStr">
        <is>
          <t>LINE-S03-POST-20260130</t>
        </is>
      </c>
      <c r="W1915" t="inlineStr">
        <is>
          <t>已关联</t>
        </is>
      </c>
      <c r="X1915" t="inlineStr">
        <is>
          <t>按班次口径判断</t>
        </is>
      </c>
      <c r="Z1915" t="inlineStr">
        <is>
          <t>是</t>
        </is>
      </c>
      <c r="AA1915">
        <f>IFERROR(VLOOKUP(N1915,'18_换产标准_模拟'!$B$2:$F$4,3,FALSE),"")</f>
        <v/>
      </c>
      <c r="AB1915">
        <f>IFERROR(MAX(Q1915-AA1915,0),"")</f>
        <v/>
      </c>
      <c r="AC1915">
        <f>IFERROR(IF(AB1915=0,"达标",IF(AB1915&lt;=VLOOKUP(N1915,'18_换产标准_模拟'!$B$2:$F$4,4,FALSE)-VLOOKUP(N1915,'18_换产标准_模拟'!$B$2:$F$4,3,FALSE),"轻微超时",IF(AB1915&lt;=VLOOKUP(N1915,'18_换产标准_模拟'!$B$2:$F$4,5,FALSE)-VLOOKUP(N1915,'18_换产标准_模拟'!$B$2:$F$4,3,FALSE),"超时","严重超时"))),"")</f>
        <v/>
      </c>
      <c r="AD1915">
        <f>IFERROR(INDEX('18_换产标准_模拟'!$A$2:$A$4,MATCH(N1915,'18_换产标准_模拟'!$B$2:$B$4,0)),"")</f>
        <v/>
      </c>
      <c r="AE1915" t="inlineStr">
        <is>
          <t>团队模拟数据</t>
        </is>
      </c>
    </row>
    <row r="1916">
      <c r="A1916" t="inlineStr">
        <is>
          <t>SIM-STOP-01915</t>
        </is>
      </c>
      <c r="B1916" t="inlineStr">
        <is>
          <t>STOP-POST-00004</t>
        </is>
      </c>
      <c r="C1916" t="inlineStr">
        <is>
          <t>LINE-S01-POST-20260130</t>
        </is>
      </c>
      <c r="D1916" t="inlineStr">
        <is>
          <t>SHIFT-POST-20260130</t>
        </is>
      </c>
      <c r="E1916" t="inlineStr">
        <is>
          <t>LINE-S01</t>
        </is>
      </c>
      <c r="F1916" t="inlineStr">
        <is>
          <t>改善后</t>
        </is>
      </c>
      <c r="G1916" s="57" t="n">
        <v>46052</v>
      </c>
      <c r="H1916" t="inlineStr">
        <is>
          <t>智能终端系列</t>
        </is>
      </c>
      <c r="I1916" t="inlineStr">
        <is>
          <t>9KK25</t>
        </is>
      </c>
      <c r="J1916" t="inlineStr">
        <is>
          <t>FAILURE</t>
        </is>
      </c>
      <c r="K1916" t="inlineStr">
        <is>
          <t>Unplanned</t>
        </is>
      </c>
      <c r="L1916" t="inlineStr">
        <is>
          <t>HACKING STATION</t>
        </is>
      </c>
      <c r="M1916" t="inlineStr">
        <is>
          <t>上下料工位</t>
        </is>
      </c>
      <c r="N1916" t="inlineStr">
        <is>
          <t>MECHANICAL FAILURE</t>
        </is>
      </c>
      <c r="O1916" s="59" t="n">
        <v>46052.62013888889</v>
      </c>
      <c r="P1916" s="59" t="n">
        <v>46052.62277777777</v>
      </c>
      <c r="Q1916" s="60" t="n">
        <v>3.8</v>
      </c>
      <c r="R1916" s="60" t="n">
        <v>0.7679</v>
      </c>
      <c r="S1916" t="inlineStr">
        <is>
          <t>团队模拟数据（基于公开单线数据派生）</t>
        </is>
      </c>
      <c r="T1916" t="inlineStr">
        <is>
          <t>SIM-v2.2-20260807-20260804</t>
        </is>
      </c>
      <c r="U1916" t="inlineStr">
        <is>
          <t>https://zenodo.org/records/17855209</t>
        </is>
      </c>
      <c r="V1916" t="inlineStr">
        <is>
          <t>LINE-S01-POST-20260130</t>
        </is>
      </c>
      <c r="W1916" t="inlineStr">
        <is>
          <t>已关联</t>
        </is>
      </c>
      <c r="X1916" t="inlineStr">
        <is>
          <t>按班次口径判断</t>
        </is>
      </c>
      <c r="Z1916" t="inlineStr">
        <is>
          <t>否</t>
        </is>
      </c>
    </row>
    <row r="1917">
      <c r="A1917" t="inlineStr">
        <is>
          <t>SIM-STOP-01916</t>
        </is>
      </c>
      <c r="B1917" t="inlineStr">
        <is>
          <t>STOP-POST-00004</t>
        </is>
      </c>
      <c r="C1917" t="inlineStr">
        <is>
          <t>LINE-S02-POST-20260130</t>
        </is>
      </c>
      <c r="D1917" t="inlineStr">
        <is>
          <t>SHIFT-POST-20260130</t>
        </is>
      </c>
      <c r="E1917" t="inlineStr">
        <is>
          <t>LINE-S02</t>
        </is>
      </c>
      <c r="F1917" t="inlineStr">
        <is>
          <t>改善后</t>
        </is>
      </c>
      <c r="G1917" s="57" t="n">
        <v>46052</v>
      </c>
      <c r="H1917" t="inlineStr">
        <is>
          <t>视觉设备系列</t>
        </is>
      </c>
      <c r="I1917" t="inlineStr">
        <is>
          <t>9KK25</t>
        </is>
      </c>
      <c r="J1917" t="inlineStr">
        <is>
          <t>FAILURE</t>
        </is>
      </c>
      <c r="K1917" t="inlineStr">
        <is>
          <t>Unplanned</t>
        </is>
      </c>
      <c r="L1917" t="inlineStr">
        <is>
          <t>HACKING STATION</t>
        </is>
      </c>
      <c r="M1917" t="inlineStr">
        <is>
          <t>上下料工位</t>
        </is>
      </c>
      <c r="N1917" t="inlineStr">
        <is>
          <t>MECHANICAL FAILURE</t>
        </is>
      </c>
      <c r="O1917" s="59" t="n">
        <v>46052.63402777778</v>
      </c>
      <c r="P1917" s="59" t="n">
        <v>46052.63791666667</v>
      </c>
      <c r="Q1917" s="60" t="n">
        <v>5.6</v>
      </c>
      <c r="R1917" s="60" t="n">
        <v>1.1183</v>
      </c>
      <c r="S1917" t="inlineStr">
        <is>
          <t>团队模拟数据（基于公开单线数据派生）</t>
        </is>
      </c>
      <c r="T1917" t="inlineStr">
        <is>
          <t>SIM-v2.2-20260807-20260804</t>
        </is>
      </c>
      <c r="U1917" t="inlineStr">
        <is>
          <t>https://zenodo.org/records/17855209</t>
        </is>
      </c>
      <c r="V1917" t="inlineStr">
        <is>
          <t>LINE-S02-POST-20260130</t>
        </is>
      </c>
      <c r="W1917" t="inlineStr">
        <is>
          <t>已关联</t>
        </is>
      </c>
      <c r="X1917" t="inlineStr">
        <is>
          <t>按班次口径判断</t>
        </is>
      </c>
      <c r="Z1917" t="inlineStr">
        <is>
          <t>否</t>
        </is>
      </c>
    </row>
    <row r="1918">
      <c r="A1918" t="inlineStr">
        <is>
          <t>SIM-STOP-01917</t>
        </is>
      </c>
      <c r="B1918" t="inlineStr">
        <is>
          <t>STOP-POST-00004</t>
        </is>
      </c>
      <c r="C1918" t="inlineStr">
        <is>
          <t>LINE-S03-POST-20260130</t>
        </is>
      </c>
      <c r="D1918" t="inlineStr">
        <is>
          <t>SHIFT-POST-20260130</t>
        </is>
      </c>
      <c r="E1918" t="inlineStr">
        <is>
          <t>LINE-S03</t>
        </is>
      </c>
      <c r="F1918" t="inlineStr">
        <is>
          <t>改善后</t>
        </is>
      </c>
      <c r="G1918" s="57" t="n">
        <v>46052</v>
      </c>
      <c r="H1918" t="inlineStr">
        <is>
          <t>音频模组系列</t>
        </is>
      </c>
      <c r="I1918" t="inlineStr">
        <is>
          <t>9KK25</t>
        </is>
      </c>
      <c r="J1918" t="inlineStr">
        <is>
          <t>FAILURE</t>
        </is>
      </c>
      <c r="K1918" t="inlineStr">
        <is>
          <t>Unplanned</t>
        </is>
      </c>
      <c r="L1918" t="inlineStr">
        <is>
          <t>HACKING STATION</t>
        </is>
      </c>
      <c r="M1918" t="inlineStr">
        <is>
          <t>上下料工位</t>
        </is>
      </c>
      <c r="N1918" t="inlineStr">
        <is>
          <t>MECHANICAL FAILURE</t>
        </is>
      </c>
      <c r="O1918" s="59" t="n">
        <v>46052.64791666667</v>
      </c>
      <c r="P1918" s="59" t="n">
        <v>46052.65111111111</v>
      </c>
      <c r="Q1918" s="60" t="n">
        <v>4.6</v>
      </c>
      <c r="R1918" s="60" t="n">
        <v>0.91</v>
      </c>
      <c r="S1918" t="inlineStr">
        <is>
          <t>团队模拟数据（基于公开单线数据派生）</t>
        </is>
      </c>
      <c r="T1918" t="inlineStr">
        <is>
          <t>SIM-v2.2-20260807-20260804</t>
        </is>
      </c>
      <c r="U1918" t="inlineStr">
        <is>
          <t>https://zenodo.org/records/17855209</t>
        </is>
      </c>
      <c r="V1918" t="inlineStr">
        <is>
          <t>LINE-S03-POST-20260130</t>
        </is>
      </c>
      <c r="W1918" t="inlineStr">
        <is>
          <t>已关联</t>
        </is>
      </c>
      <c r="X1918" t="inlineStr">
        <is>
          <t>按班次口径判断</t>
        </is>
      </c>
      <c r="Z1918" t="inlineStr">
        <is>
          <t>否</t>
        </is>
      </c>
    </row>
    <row r="1919">
      <c r="A1919" t="inlineStr">
        <is>
          <t>SIM-STOP-01918</t>
        </is>
      </c>
      <c r="B1919" t="inlineStr">
        <is>
          <t>STOP-POST-00005</t>
        </is>
      </c>
      <c r="C1919" t="inlineStr">
        <is>
          <t>LINE-S01-POST-20260130</t>
        </is>
      </c>
      <c r="D1919" t="inlineStr">
        <is>
          <t>SHIFT-POST-20260130</t>
        </is>
      </c>
      <c r="E1919" t="inlineStr">
        <is>
          <t>LINE-S01</t>
        </is>
      </c>
      <c r="F1919" t="inlineStr">
        <is>
          <t>改善后</t>
        </is>
      </c>
      <c r="G1919" s="57" t="n">
        <v>46052</v>
      </c>
      <c r="H1919" t="inlineStr">
        <is>
          <t>智能终端系列</t>
        </is>
      </c>
      <c r="I1919" t="inlineStr">
        <is>
          <t>9KK25</t>
        </is>
      </c>
      <c r="J1919" t="inlineStr">
        <is>
          <t>FAILURE</t>
        </is>
      </c>
      <c r="K1919" t="inlineStr">
        <is>
          <t>Unplanned</t>
        </is>
      </c>
      <c r="L1919" t="inlineStr">
        <is>
          <t>KILN CAR TRANSPORTER (EXIT)</t>
        </is>
      </c>
      <c r="M1919" t="inlineStr">
        <is>
          <t>热处理工位</t>
        </is>
      </c>
      <c r="N1919" t="inlineStr">
        <is>
          <t>MECHANICAL FAILURE</t>
        </is>
      </c>
      <c r="O1919" s="59" t="n">
        <v>46052.6375</v>
      </c>
      <c r="P1919" s="59" t="n">
        <v>46052.64527777778</v>
      </c>
      <c r="Q1919" s="60" t="n">
        <v>11.2</v>
      </c>
      <c r="R1919" s="60" t="n">
        <v>0.7991</v>
      </c>
      <c r="S1919" t="inlineStr">
        <is>
          <t>团队模拟数据（基于公开单线数据派生）</t>
        </is>
      </c>
      <c r="T1919" t="inlineStr">
        <is>
          <t>SIM-v2.2-20260807-20260804</t>
        </is>
      </c>
      <c r="U1919" t="inlineStr">
        <is>
          <t>https://zenodo.org/records/17855209</t>
        </is>
      </c>
      <c r="V1919" t="inlineStr">
        <is>
          <t>LINE-S01-POST-20260130</t>
        </is>
      </c>
      <c r="W1919" t="inlineStr">
        <is>
          <t>已关联</t>
        </is>
      </c>
      <c r="X1919" t="inlineStr">
        <is>
          <t>按班次口径判断</t>
        </is>
      </c>
      <c r="Z1919" t="inlineStr">
        <is>
          <t>否</t>
        </is>
      </c>
    </row>
    <row r="1920">
      <c r="A1920" t="inlineStr">
        <is>
          <t>SIM-STOP-01919</t>
        </is>
      </c>
      <c r="B1920" t="inlineStr">
        <is>
          <t>STOP-POST-00005</t>
        </is>
      </c>
      <c r="C1920" t="inlineStr">
        <is>
          <t>LINE-S02-POST-20260130</t>
        </is>
      </c>
      <c r="D1920" t="inlineStr">
        <is>
          <t>SHIFT-POST-20260130</t>
        </is>
      </c>
      <c r="E1920" t="inlineStr">
        <is>
          <t>LINE-S02</t>
        </is>
      </c>
      <c r="F1920" t="inlineStr">
        <is>
          <t>改善后</t>
        </is>
      </c>
      <c r="G1920" s="57" t="n">
        <v>46052</v>
      </c>
      <c r="H1920" t="inlineStr">
        <is>
          <t>视觉设备系列</t>
        </is>
      </c>
      <c r="I1920" t="inlineStr">
        <is>
          <t>9KK25</t>
        </is>
      </c>
      <c r="J1920" t="inlineStr">
        <is>
          <t>FAILURE</t>
        </is>
      </c>
      <c r="K1920" t="inlineStr">
        <is>
          <t>Unplanned</t>
        </is>
      </c>
      <c r="L1920" t="inlineStr">
        <is>
          <t>KILN CAR TRANSPORTER (EXIT)</t>
        </is>
      </c>
      <c r="M1920" t="inlineStr">
        <is>
          <t>热处理工位</t>
        </is>
      </c>
      <c r="N1920" t="inlineStr">
        <is>
          <t>MECHANICAL FAILURE</t>
        </is>
      </c>
      <c r="O1920" s="59" t="n">
        <v>46052.65138888889</v>
      </c>
      <c r="P1920" s="59" t="n">
        <v>46052.66152777777</v>
      </c>
      <c r="Q1920" s="60" t="n">
        <v>14.6</v>
      </c>
      <c r="R1920" s="60" t="n">
        <v>1.045</v>
      </c>
      <c r="S1920" t="inlineStr">
        <is>
          <t>团队模拟数据（基于公开单线数据派生）</t>
        </is>
      </c>
      <c r="T1920" t="inlineStr">
        <is>
          <t>SIM-v2.2-20260807-20260804</t>
        </is>
      </c>
      <c r="U1920" t="inlineStr">
        <is>
          <t>https://zenodo.org/records/17855209</t>
        </is>
      </c>
      <c r="V1920" t="inlineStr">
        <is>
          <t>LINE-S02-POST-20260130</t>
        </is>
      </c>
      <c r="W1920" t="inlineStr">
        <is>
          <t>已关联</t>
        </is>
      </c>
      <c r="X1920" t="inlineStr">
        <is>
          <t>按班次口径判断</t>
        </is>
      </c>
      <c r="Z1920" t="inlineStr">
        <is>
          <t>否</t>
        </is>
      </c>
    </row>
    <row r="1921">
      <c r="A1921" t="inlineStr">
        <is>
          <t>SIM-STOP-01920</t>
        </is>
      </c>
      <c r="B1921" t="inlineStr">
        <is>
          <t>STOP-POST-00005</t>
        </is>
      </c>
      <c r="C1921" t="inlineStr">
        <is>
          <t>LINE-S03-POST-20260130</t>
        </is>
      </c>
      <c r="D1921" t="inlineStr">
        <is>
          <t>SHIFT-POST-20260130</t>
        </is>
      </c>
      <c r="E1921" t="inlineStr">
        <is>
          <t>LINE-S03</t>
        </is>
      </c>
      <c r="F1921" t="inlineStr">
        <is>
          <t>改善后</t>
        </is>
      </c>
      <c r="G1921" s="57" t="n">
        <v>46052</v>
      </c>
      <c r="H1921" t="inlineStr">
        <is>
          <t>音频模组系列</t>
        </is>
      </c>
      <c r="I1921" t="inlineStr">
        <is>
          <t>9KK25</t>
        </is>
      </c>
      <c r="J1921" t="inlineStr">
        <is>
          <t>FAILURE</t>
        </is>
      </c>
      <c r="K1921" t="inlineStr">
        <is>
          <t>Unplanned</t>
        </is>
      </c>
      <c r="L1921" t="inlineStr">
        <is>
          <t>KILN CAR TRANSPORTER (EXIT)</t>
        </is>
      </c>
      <c r="M1921" t="inlineStr">
        <is>
          <t>热处理工位</t>
        </is>
      </c>
      <c r="N1921" t="inlineStr">
        <is>
          <t>MECHANICAL FAILURE</t>
        </is>
      </c>
      <c r="O1921" s="59" t="n">
        <v>46052.66527777778</v>
      </c>
      <c r="P1921" s="59" t="n">
        <v>46052.67409722223</v>
      </c>
      <c r="Q1921" s="60" t="n">
        <v>12.7</v>
      </c>
      <c r="R1921" s="60" t="n">
        <v>0.91</v>
      </c>
      <c r="S1921" t="inlineStr">
        <is>
          <t>团队模拟数据（基于公开单线数据派生）</t>
        </is>
      </c>
      <c r="T1921" t="inlineStr">
        <is>
          <t>SIM-v2.2-20260807-20260804</t>
        </is>
      </c>
      <c r="U1921" t="inlineStr">
        <is>
          <t>https://zenodo.org/records/17855209</t>
        </is>
      </c>
      <c r="V1921" t="inlineStr">
        <is>
          <t>LINE-S03-POST-20260130</t>
        </is>
      </c>
      <c r="W1921" t="inlineStr">
        <is>
          <t>已关联</t>
        </is>
      </c>
      <c r="X1921" t="inlineStr">
        <is>
          <t>按班次口径判断</t>
        </is>
      </c>
      <c r="Z1921" t="inlineStr">
        <is>
          <t>否</t>
        </is>
      </c>
    </row>
    <row r="1922">
      <c r="A1922" t="inlineStr">
        <is>
          <t>SIM-STOP-01921</t>
        </is>
      </c>
      <c r="B1922" t="inlineStr">
        <is>
          <t>STOP-POST-00006</t>
        </is>
      </c>
      <c r="C1922" t="inlineStr">
        <is>
          <t>LINE-S01-POST-20260130</t>
        </is>
      </c>
      <c r="D1922" t="inlineStr">
        <is>
          <t>SHIFT-POST-20260130</t>
        </is>
      </c>
      <c r="E1922" t="inlineStr">
        <is>
          <t>LINE-S01</t>
        </is>
      </c>
      <c r="F1922" t="inlineStr">
        <is>
          <t>改善后</t>
        </is>
      </c>
      <c r="G1922" s="57" t="n">
        <v>46052</v>
      </c>
      <c r="H1922" t="inlineStr">
        <is>
          <t>智能终端系列</t>
        </is>
      </c>
      <c r="I1922" t="inlineStr">
        <is>
          <t>9KK25</t>
        </is>
      </c>
      <c r="J1922" t="inlineStr">
        <is>
          <t>FAILURE</t>
        </is>
      </c>
      <c r="K1922" t="inlineStr">
        <is>
          <t>Unplanned</t>
        </is>
      </c>
      <c r="L1922" t="inlineStr">
        <is>
          <t>KILN CAR TRANSPORTER (EXIT)</t>
        </is>
      </c>
      <c r="M1922" t="inlineStr">
        <is>
          <t>热处理工位</t>
        </is>
      </c>
      <c r="N1922" t="inlineStr">
        <is>
          <t>MECHANICAL FAILURE</t>
        </is>
      </c>
      <c r="O1922" s="59" t="n">
        <v>46052.65902777778</v>
      </c>
      <c r="P1922" s="59" t="n">
        <v>46052.66423611111</v>
      </c>
      <c r="Q1922" s="60" t="n">
        <v>7.5</v>
      </c>
      <c r="R1922" s="60" t="n">
        <v>0.8304</v>
      </c>
      <c r="S1922" t="inlineStr">
        <is>
          <t>团队模拟数据（基于公开单线数据派生）</t>
        </is>
      </c>
      <c r="T1922" t="inlineStr">
        <is>
          <t>SIM-v2.2-20260807-20260804</t>
        </is>
      </c>
      <c r="U1922" t="inlineStr">
        <is>
          <t>https://zenodo.org/records/17855209</t>
        </is>
      </c>
      <c r="V1922" t="inlineStr">
        <is>
          <t>LINE-S01-POST-20260130</t>
        </is>
      </c>
      <c r="W1922" t="inlineStr">
        <is>
          <t>已关联</t>
        </is>
      </c>
      <c r="X1922" t="inlineStr">
        <is>
          <t>按班次口径判断</t>
        </is>
      </c>
      <c r="Z1922" t="inlineStr">
        <is>
          <t>否</t>
        </is>
      </c>
    </row>
    <row r="1923">
      <c r="A1923" t="inlineStr">
        <is>
          <t>SIM-STOP-01922</t>
        </is>
      </c>
      <c r="B1923" t="inlineStr">
        <is>
          <t>STOP-POST-00006</t>
        </is>
      </c>
      <c r="C1923" t="inlineStr">
        <is>
          <t>LINE-S02-POST-20260130</t>
        </is>
      </c>
      <c r="D1923" t="inlineStr">
        <is>
          <t>SHIFT-POST-20260130</t>
        </is>
      </c>
      <c r="E1923" t="inlineStr">
        <is>
          <t>LINE-S02</t>
        </is>
      </c>
      <c r="F1923" t="inlineStr">
        <is>
          <t>改善后</t>
        </is>
      </c>
      <c r="G1923" s="57" t="n">
        <v>46052</v>
      </c>
      <c r="H1923" t="inlineStr">
        <is>
          <t>视觉设备系列</t>
        </is>
      </c>
      <c r="I1923" t="inlineStr">
        <is>
          <t>9KK25</t>
        </is>
      </c>
      <c r="J1923" t="inlineStr">
        <is>
          <t>FAILURE</t>
        </is>
      </c>
      <c r="K1923" t="inlineStr">
        <is>
          <t>Unplanned</t>
        </is>
      </c>
      <c r="L1923" t="inlineStr">
        <is>
          <t>KILN CAR TRANSPORTER (EXIT)</t>
        </is>
      </c>
      <c r="M1923" t="inlineStr">
        <is>
          <t>热处理工位</t>
        </is>
      </c>
      <c r="N1923" t="inlineStr">
        <is>
          <t>MECHANICAL FAILURE</t>
        </is>
      </c>
      <c r="O1923" s="59" t="n">
        <v>46052.67291666667</v>
      </c>
      <c r="P1923" s="59" t="n">
        <v>46052.67972222222</v>
      </c>
      <c r="Q1923" s="60" t="n">
        <v>9.800000000000001</v>
      </c>
      <c r="R1923" s="60" t="n">
        <v>1.0878</v>
      </c>
      <c r="S1923" t="inlineStr">
        <is>
          <t>团队模拟数据（基于公开单线数据派生）</t>
        </is>
      </c>
      <c r="T1923" t="inlineStr">
        <is>
          <t>SIM-v2.2-20260807-20260804</t>
        </is>
      </c>
      <c r="U1923" t="inlineStr">
        <is>
          <t>https://zenodo.org/records/17855209</t>
        </is>
      </c>
      <c r="V1923" t="inlineStr">
        <is>
          <t>LINE-S02-POST-20260130</t>
        </is>
      </c>
      <c r="W1923" t="inlineStr">
        <is>
          <t>已关联</t>
        </is>
      </c>
      <c r="X1923" t="inlineStr">
        <is>
          <t>按班次口径判断</t>
        </is>
      </c>
      <c r="Z1923" t="inlineStr">
        <is>
          <t>否</t>
        </is>
      </c>
    </row>
    <row r="1924">
      <c r="A1924" t="inlineStr">
        <is>
          <t>SIM-STOP-01923</t>
        </is>
      </c>
      <c r="B1924" t="inlineStr">
        <is>
          <t>STOP-POST-00006</t>
        </is>
      </c>
      <c r="C1924" t="inlineStr">
        <is>
          <t>LINE-S03-POST-20260130</t>
        </is>
      </c>
      <c r="D1924" t="inlineStr">
        <is>
          <t>SHIFT-POST-20260130</t>
        </is>
      </c>
      <c r="E1924" t="inlineStr">
        <is>
          <t>LINE-S03</t>
        </is>
      </c>
      <c r="F1924" t="inlineStr">
        <is>
          <t>改善后</t>
        </is>
      </c>
      <c r="G1924" s="57" t="n">
        <v>46052</v>
      </c>
      <c r="H1924" t="inlineStr">
        <is>
          <t>音频模组系列</t>
        </is>
      </c>
      <c r="I1924" t="inlineStr">
        <is>
          <t>9KK25</t>
        </is>
      </c>
      <c r="J1924" t="inlineStr">
        <is>
          <t>FAILURE</t>
        </is>
      </c>
      <c r="K1924" t="inlineStr">
        <is>
          <t>Unplanned</t>
        </is>
      </c>
      <c r="L1924" t="inlineStr">
        <is>
          <t>KILN CAR TRANSPORTER (EXIT)</t>
        </is>
      </c>
      <c r="M1924" t="inlineStr">
        <is>
          <t>热处理工位</t>
        </is>
      </c>
      <c r="N1924" t="inlineStr">
        <is>
          <t>MECHANICAL FAILURE</t>
        </is>
      </c>
      <c r="O1924" s="59" t="n">
        <v>46052.68680555555</v>
      </c>
      <c r="P1924" s="59" t="n">
        <v>46052.69270833334</v>
      </c>
      <c r="Q1924" s="60" t="n">
        <v>8.5</v>
      </c>
      <c r="R1924" s="60" t="n">
        <v>0.945</v>
      </c>
      <c r="S1924" t="inlineStr">
        <is>
          <t>团队模拟数据（基于公开单线数据派生）</t>
        </is>
      </c>
      <c r="T1924" t="inlineStr">
        <is>
          <t>SIM-v2.2-20260807-20260804</t>
        </is>
      </c>
      <c r="U1924" t="inlineStr">
        <is>
          <t>https://zenodo.org/records/17855209</t>
        </is>
      </c>
      <c r="V1924" t="inlineStr">
        <is>
          <t>LINE-S03-POST-20260130</t>
        </is>
      </c>
      <c r="W1924" t="inlineStr">
        <is>
          <t>已关联</t>
        </is>
      </c>
      <c r="X1924" t="inlineStr">
        <is>
          <t>按班次口径判断</t>
        </is>
      </c>
      <c r="Z1924" t="inlineStr">
        <is>
          <t>否</t>
        </is>
      </c>
    </row>
    <row r="1925">
      <c r="A1925" t="inlineStr">
        <is>
          <t>SIM-STOP-01924</t>
        </is>
      </c>
      <c r="B1925" t="inlineStr">
        <is>
          <t>STOP-POST-00007</t>
        </is>
      </c>
      <c r="C1925" t="inlineStr">
        <is>
          <t>LINE-S01-POST-20260130</t>
        </is>
      </c>
      <c r="D1925" t="inlineStr">
        <is>
          <t>SHIFT-POST-20260130</t>
        </is>
      </c>
      <c r="E1925" t="inlineStr">
        <is>
          <t>LINE-S01</t>
        </is>
      </c>
      <c r="F1925" t="inlineStr">
        <is>
          <t>改善后</t>
        </is>
      </c>
      <c r="G1925" s="57" t="n">
        <v>46052</v>
      </c>
      <c r="H1925" t="inlineStr">
        <is>
          <t>智能终端系列</t>
        </is>
      </c>
      <c r="I1925" t="inlineStr">
        <is>
          <t>9KK25</t>
        </is>
      </c>
      <c r="J1925" t="inlineStr">
        <is>
          <t>MATERIALS</t>
        </is>
      </c>
      <c r="K1925" t="inlineStr">
        <is>
          <t>Unplanned</t>
        </is>
      </c>
      <c r="L1925" t="inlineStr">
        <is>
          <t>SCREEN FEEDER</t>
        </is>
      </c>
      <c r="M1925" t="inlineStr">
        <is>
          <t>供料系统</t>
        </is>
      </c>
      <c r="N1925" t="inlineStr">
        <is>
          <t>MATERIAL STARVATION</t>
        </is>
      </c>
      <c r="O1925" s="59" t="n">
        <v>46052.67222222222</v>
      </c>
      <c r="P1925" s="59" t="n">
        <v>46052.67493055556</v>
      </c>
      <c r="Q1925" s="60" t="n">
        <v>3.9</v>
      </c>
      <c r="R1925" s="60" t="n">
        <v>0.7768</v>
      </c>
      <c r="S1925" t="inlineStr">
        <is>
          <t>团队模拟数据（基于公开单线数据派生）</t>
        </is>
      </c>
      <c r="T1925" t="inlineStr">
        <is>
          <t>SIM-v2.2-20260807-20260804</t>
        </is>
      </c>
      <c r="U1925" t="inlineStr">
        <is>
          <t>https://zenodo.org/records/17855209</t>
        </is>
      </c>
      <c r="V1925" t="inlineStr">
        <is>
          <t>LINE-S01-POST-20260130</t>
        </is>
      </c>
      <c r="W1925" t="inlineStr">
        <is>
          <t>已关联</t>
        </is>
      </c>
      <c r="X1925" t="inlineStr">
        <is>
          <t>按班次口径判断</t>
        </is>
      </c>
      <c r="Z1925" t="inlineStr">
        <is>
          <t>否</t>
        </is>
      </c>
    </row>
    <row r="1926">
      <c r="A1926" t="inlineStr">
        <is>
          <t>SIM-STOP-01925</t>
        </is>
      </c>
      <c r="B1926" t="inlineStr">
        <is>
          <t>STOP-POST-00007</t>
        </is>
      </c>
      <c r="C1926" t="inlineStr">
        <is>
          <t>LINE-S02-POST-20260130</t>
        </is>
      </c>
      <c r="D1926" t="inlineStr">
        <is>
          <t>SHIFT-POST-20260130</t>
        </is>
      </c>
      <c r="E1926" t="inlineStr">
        <is>
          <t>LINE-S02</t>
        </is>
      </c>
      <c r="F1926" t="inlineStr">
        <is>
          <t>改善后</t>
        </is>
      </c>
      <c r="G1926" s="57" t="n">
        <v>46052</v>
      </c>
      <c r="H1926" t="inlineStr">
        <is>
          <t>视觉设备系列</t>
        </is>
      </c>
      <c r="I1926" t="inlineStr">
        <is>
          <t>9KK25</t>
        </is>
      </c>
      <c r="J1926" t="inlineStr">
        <is>
          <t>MATERIALS</t>
        </is>
      </c>
      <c r="K1926" t="inlineStr">
        <is>
          <t>Unplanned</t>
        </is>
      </c>
      <c r="L1926" t="inlineStr">
        <is>
          <t>SCREEN FEEDER</t>
        </is>
      </c>
      <c r="M1926" t="inlineStr">
        <is>
          <t>供料系统</t>
        </is>
      </c>
      <c r="N1926" t="inlineStr">
        <is>
          <t>MATERIAL STARVATION</t>
        </is>
      </c>
      <c r="O1926" s="59" t="n">
        <v>46052.68611111111</v>
      </c>
      <c r="P1926" s="59" t="n">
        <v>46052.69006944444</v>
      </c>
      <c r="Q1926" s="60" t="n">
        <v>5.7</v>
      </c>
      <c r="R1926" s="60" t="n">
        <v>1.1306</v>
      </c>
      <c r="S1926" t="inlineStr">
        <is>
          <t>团队模拟数据（基于公开单线数据派生）</t>
        </is>
      </c>
      <c r="T1926" t="inlineStr">
        <is>
          <t>SIM-v2.2-20260807-20260804</t>
        </is>
      </c>
      <c r="U1926" t="inlineStr">
        <is>
          <t>https://zenodo.org/records/17855209</t>
        </is>
      </c>
      <c r="V1926" t="inlineStr">
        <is>
          <t>LINE-S02-POST-20260130</t>
        </is>
      </c>
      <c r="W1926" t="inlineStr">
        <is>
          <t>已关联</t>
        </is>
      </c>
      <c r="X1926" t="inlineStr">
        <is>
          <t>按班次口径判断</t>
        </is>
      </c>
      <c r="Z1926" t="inlineStr">
        <is>
          <t>否</t>
        </is>
      </c>
    </row>
    <row r="1927">
      <c r="A1927" t="inlineStr">
        <is>
          <t>SIM-STOP-01926</t>
        </is>
      </c>
      <c r="B1927" t="inlineStr">
        <is>
          <t>STOP-POST-00007</t>
        </is>
      </c>
      <c r="C1927" t="inlineStr">
        <is>
          <t>LINE-S03-POST-20260130</t>
        </is>
      </c>
      <c r="D1927" t="inlineStr">
        <is>
          <t>SHIFT-POST-20260130</t>
        </is>
      </c>
      <c r="E1927" t="inlineStr">
        <is>
          <t>LINE-S03</t>
        </is>
      </c>
      <c r="F1927" t="inlineStr">
        <is>
          <t>改善后</t>
        </is>
      </c>
      <c r="G1927" s="57" t="n">
        <v>46052</v>
      </c>
      <c r="H1927" t="inlineStr">
        <is>
          <t>音频模组系列</t>
        </is>
      </c>
      <c r="I1927" t="inlineStr">
        <is>
          <t>9KK25</t>
        </is>
      </c>
      <c r="J1927" t="inlineStr">
        <is>
          <t>MATERIALS</t>
        </is>
      </c>
      <c r="K1927" t="inlineStr">
        <is>
          <t>Unplanned</t>
        </is>
      </c>
      <c r="L1927" t="inlineStr">
        <is>
          <t>SCREEN FEEDER</t>
        </is>
      </c>
      <c r="M1927" t="inlineStr">
        <is>
          <t>供料系统</t>
        </is>
      </c>
      <c r="N1927" t="inlineStr">
        <is>
          <t>MATERIAL STARVATION</t>
        </is>
      </c>
      <c r="O1927" s="59" t="n">
        <v>46052.7</v>
      </c>
      <c r="P1927" s="59" t="n">
        <v>46052.70319444445</v>
      </c>
      <c r="Q1927" s="60" t="n">
        <v>4.6</v>
      </c>
      <c r="R1927" s="60" t="n">
        <v>0.9204</v>
      </c>
      <c r="S1927" t="inlineStr">
        <is>
          <t>团队模拟数据（基于公开单线数据派生）</t>
        </is>
      </c>
      <c r="T1927" t="inlineStr">
        <is>
          <t>SIM-v2.2-20260807-20260804</t>
        </is>
      </c>
      <c r="U1927" t="inlineStr">
        <is>
          <t>https://zenodo.org/records/17855209</t>
        </is>
      </c>
      <c r="V1927" t="inlineStr">
        <is>
          <t>LINE-S03-POST-20260130</t>
        </is>
      </c>
      <c r="W1927" t="inlineStr">
        <is>
          <t>已关联</t>
        </is>
      </c>
      <c r="X1927" t="inlineStr">
        <is>
          <t>按班次口径判断</t>
        </is>
      </c>
      <c r="Z1927" t="inlineStr">
        <is>
          <t>否</t>
        </is>
      </c>
    </row>
    <row r="1928">
      <c r="A1928" t="inlineStr">
        <is>
          <t>SIM-STOP-01927</t>
        </is>
      </c>
      <c r="B1928" t="inlineStr">
        <is>
          <t>STOP-POST-00008</t>
        </is>
      </c>
      <c r="C1928" t="inlineStr">
        <is>
          <t>LINE-S01-POST-20260130</t>
        </is>
      </c>
      <c r="D1928" t="inlineStr">
        <is>
          <t>SHIFT-POST-20260130</t>
        </is>
      </c>
      <c r="E1928" t="inlineStr">
        <is>
          <t>LINE-S01</t>
        </is>
      </c>
      <c r="F1928" t="inlineStr">
        <is>
          <t>改善后</t>
        </is>
      </c>
      <c r="G1928" s="57" t="n">
        <v>46052</v>
      </c>
      <c r="H1928" t="inlineStr">
        <is>
          <t>智能终端系列</t>
        </is>
      </c>
      <c r="I1928" t="inlineStr">
        <is>
          <t>9KK25</t>
        </is>
      </c>
      <c r="J1928" t="inlineStr">
        <is>
          <t>FAILURE</t>
        </is>
      </c>
      <c r="K1928" t="inlineStr">
        <is>
          <t>Unplanned</t>
        </is>
      </c>
      <c r="L1928" t="inlineStr">
        <is>
          <t>HYDRAULIC ELEVATOR (UNLOADING)</t>
        </is>
      </c>
      <c r="M1928" t="inlineStr">
        <is>
          <t>输送系统</t>
        </is>
      </c>
      <c r="N1928" t="inlineStr">
        <is>
          <t>MECHANICAL FAILURE</t>
        </is>
      </c>
      <c r="O1928" s="59" t="n">
        <v>46052.68680555555</v>
      </c>
      <c r="P1928" s="59" t="n">
        <v>46052.6975</v>
      </c>
      <c r="Q1928" s="60" t="n">
        <v>15.4</v>
      </c>
      <c r="R1928" s="60" t="n">
        <v>0.8081</v>
      </c>
      <c r="S1928" t="inlineStr">
        <is>
          <t>团队模拟数据（基于公开单线数据派生）</t>
        </is>
      </c>
      <c r="T1928" t="inlineStr">
        <is>
          <t>SIM-v2.2-20260807-20260804</t>
        </is>
      </c>
      <c r="U1928" t="inlineStr">
        <is>
          <t>https://zenodo.org/records/17855209</t>
        </is>
      </c>
      <c r="V1928" t="inlineStr">
        <is>
          <t>LINE-S01-POST-20260130</t>
        </is>
      </c>
      <c r="W1928" t="inlineStr">
        <is>
          <t>已关联</t>
        </is>
      </c>
      <c r="X1928" t="inlineStr">
        <is>
          <t>按班次口径判断</t>
        </is>
      </c>
      <c r="Z1928" t="inlineStr">
        <is>
          <t>否</t>
        </is>
      </c>
    </row>
    <row r="1929">
      <c r="A1929" t="inlineStr">
        <is>
          <t>SIM-STOP-01928</t>
        </is>
      </c>
      <c r="B1929" t="inlineStr">
        <is>
          <t>STOP-POST-00008</t>
        </is>
      </c>
      <c r="C1929" t="inlineStr">
        <is>
          <t>LINE-S02-POST-20260130</t>
        </is>
      </c>
      <c r="D1929" t="inlineStr">
        <is>
          <t>SHIFT-POST-20260130</t>
        </is>
      </c>
      <c r="E1929" t="inlineStr">
        <is>
          <t>LINE-S02</t>
        </is>
      </c>
      <c r="F1929" t="inlineStr">
        <is>
          <t>改善后</t>
        </is>
      </c>
      <c r="G1929" s="57" t="n">
        <v>46052</v>
      </c>
      <c r="H1929" t="inlineStr">
        <is>
          <t>视觉设备系列</t>
        </is>
      </c>
      <c r="I1929" t="inlineStr">
        <is>
          <t>9KK25</t>
        </is>
      </c>
      <c r="J1929" t="inlineStr">
        <is>
          <t>FAILURE</t>
        </is>
      </c>
      <c r="K1929" t="inlineStr">
        <is>
          <t>Unplanned</t>
        </is>
      </c>
      <c r="L1929" t="inlineStr">
        <is>
          <t>HYDRAULIC ELEVATOR (UNLOADING)</t>
        </is>
      </c>
      <c r="M1929" t="inlineStr">
        <is>
          <t>输送系统</t>
        </is>
      </c>
      <c r="N1929" t="inlineStr">
        <is>
          <t>MECHANICAL FAILURE</t>
        </is>
      </c>
      <c r="O1929" s="59" t="n">
        <v>46052.70069444444</v>
      </c>
      <c r="P1929" s="59" t="n">
        <v>46052.71576388889</v>
      </c>
      <c r="Q1929" s="60" t="n">
        <v>21.7</v>
      </c>
      <c r="R1929" s="60" t="n">
        <v>1.1418</v>
      </c>
      <c r="S1929" t="inlineStr">
        <is>
          <t>团队模拟数据（基于公开单线数据派生）</t>
        </is>
      </c>
      <c r="T1929" t="inlineStr">
        <is>
          <t>SIM-v2.2-20260807-20260804</t>
        </is>
      </c>
      <c r="U1929" t="inlineStr">
        <is>
          <t>https://zenodo.org/records/17855209</t>
        </is>
      </c>
      <c r="V1929" t="inlineStr">
        <is>
          <t>LINE-S02-POST-20260130</t>
        </is>
      </c>
      <c r="W1929" t="inlineStr">
        <is>
          <t>已关联</t>
        </is>
      </c>
      <c r="X1929" t="inlineStr">
        <is>
          <t>按班次口径判断</t>
        </is>
      </c>
      <c r="Z1929" t="inlineStr">
        <is>
          <t>否</t>
        </is>
      </c>
    </row>
    <row r="1930">
      <c r="A1930" t="inlineStr">
        <is>
          <t>SIM-STOP-01929</t>
        </is>
      </c>
      <c r="B1930" t="inlineStr">
        <is>
          <t>STOP-POST-00008</t>
        </is>
      </c>
      <c r="C1930" t="inlineStr">
        <is>
          <t>LINE-S03-POST-20260130</t>
        </is>
      </c>
      <c r="D1930" t="inlineStr">
        <is>
          <t>SHIFT-POST-20260130</t>
        </is>
      </c>
      <c r="E1930" t="inlineStr">
        <is>
          <t>LINE-S03</t>
        </is>
      </c>
      <c r="F1930" t="inlineStr">
        <is>
          <t>改善后</t>
        </is>
      </c>
      <c r="G1930" s="57" t="n">
        <v>46052</v>
      </c>
      <c r="H1930" t="inlineStr">
        <is>
          <t>音频模组系列</t>
        </is>
      </c>
      <c r="I1930" t="inlineStr">
        <is>
          <t>9KK25</t>
        </is>
      </c>
      <c r="J1930" t="inlineStr">
        <is>
          <t>FAILURE</t>
        </is>
      </c>
      <c r="K1930" t="inlineStr">
        <is>
          <t>Unplanned</t>
        </is>
      </c>
      <c r="L1930" t="inlineStr">
        <is>
          <t>HYDRAULIC ELEVATOR (UNLOADING)</t>
        </is>
      </c>
      <c r="M1930" t="inlineStr">
        <is>
          <t>输送系统</t>
        </is>
      </c>
      <c r="N1930" t="inlineStr">
        <is>
          <t>MECHANICAL FAILURE</t>
        </is>
      </c>
      <c r="O1930" s="59" t="n">
        <v>46052.71458333333</v>
      </c>
      <c r="P1930" s="59" t="n">
        <v>46052.72673611111</v>
      </c>
      <c r="Q1930" s="60" t="n">
        <v>17.5</v>
      </c>
      <c r="R1930" s="60" t="n">
        <v>0.92</v>
      </c>
      <c r="S1930" t="inlineStr">
        <is>
          <t>团队模拟数据（基于公开单线数据派生）</t>
        </is>
      </c>
      <c r="T1930" t="inlineStr">
        <is>
          <t>SIM-v2.2-20260807-20260804</t>
        </is>
      </c>
      <c r="U1930" t="inlineStr">
        <is>
          <t>https://zenodo.org/records/17855209</t>
        </is>
      </c>
      <c r="V1930" t="inlineStr">
        <is>
          <t>LINE-S03-POST-20260130</t>
        </is>
      </c>
      <c r="W1930" t="inlineStr">
        <is>
          <t>已关联</t>
        </is>
      </c>
      <c r="X1930" t="inlineStr">
        <is>
          <t>按班次口径判断</t>
        </is>
      </c>
      <c r="Z1930" t="inlineStr">
        <is>
          <t>否</t>
        </is>
      </c>
    </row>
    <row r="1931">
      <c r="A1931" t="inlineStr">
        <is>
          <t>SIM-STOP-01930</t>
        </is>
      </c>
      <c r="B1931" t="inlineStr">
        <is>
          <t>STOP-POST-00009</t>
        </is>
      </c>
      <c r="C1931" t="inlineStr">
        <is>
          <t>LINE-S01-POST-20260130</t>
        </is>
      </c>
      <c r="D1931" t="inlineStr">
        <is>
          <t>SHIFT-POST-20260130</t>
        </is>
      </c>
      <c r="E1931" t="inlineStr">
        <is>
          <t>LINE-S01</t>
        </is>
      </c>
      <c r="F1931" t="inlineStr">
        <is>
          <t>改善后</t>
        </is>
      </c>
      <c r="G1931" s="57" t="n">
        <v>46052</v>
      </c>
      <c r="H1931" t="inlineStr">
        <is>
          <t>智能终端系列</t>
        </is>
      </c>
      <c r="I1931" t="inlineStr">
        <is>
          <t>9KK25</t>
        </is>
      </c>
      <c r="J1931" t="inlineStr">
        <is>
          <t>FAILURE</t>
        </is>
      </c>
      <c r="K1931" t="inlineStr">
        <is>
          <t>Unplanned</t>
        </is>
      </c>
      <c r="L1931" t="inlineStr">
        <is>
          <t>DRYER</t>
        </is>
      </c>
      <c r="M1931" t="inlineStr">
        <is>
          <t>烘干/固化工位</t>
        </is>
      </c>
      <c r="N1931" t="inlineStr">
        <is>
          <t>AUTOMATION FAILURE</t>
        </is>
      </c>
      <c r="O1931" s="59" t="n">
        <v>46052.71944444445</v>
      </c>
      <c r="P1931" s="59" t="n">
        <v>46052.72819444445</v>
      </c>
      <c r="Q1931" s="60" t="n">
        <v>12.6</v>
      </c>
      <c r="R1931" s="60" t="n">
        <v>0.8393</v>
      </c>
      <c r="S1931" t="inlineStr">
        <is>
          <t>团队模拟数据（基于公开单线数据派生）</t>
        </is>
      </c>
      <c r="T1931" t="inlineStr">
        <is>
          <t>SIM-v2.2-20260807-20260804</t>
        </is>
      </c>
      <c r="U1931" t="inlineStr">
        <is>
          <t>https://zenodo.org/records/17855209</t>
        </is>
      </c>
      <c r="V1931" t="inlineStr">
        <is>
          <t>LINE-S01-POST-20260130</t>
        </is>
      </c>
      <c r="W1931" t="inlineStr">
        <is>
          <t>已关联</t>
        </is>
      </c>
      <c r="X1931" t="inlineStr">
        <is>
          <t>按班次口径判断</t>
        </is>
      </c>
      <c r="Z1931" t="inlineStr">
        <is>
          <t>否</t>
        </is>
      </c>
    </row>
    <row r="1932">
      <c r="A1932" t="inlineStr">
        <is>
          <t>SIM-STOP-01931</t>
        </is>
      </c>
      <c r="B1932" t="inlineStr">
        <is>
          <t>STOP-POST-00009</t>
        </is>
      </c>
      <c r="C1932" t="inlineStr">
        <is>
          <t>LINE-S02-POST-20260130</t>
        </is>
      </c>
      <c r="D1932" t="inlineStr">
        <is>
          <t>SHIFT-POST-20260130</t>
        </is>
      </c>
      <c r="E1932" t="inlineStr">
        <is>
          <t>LINE-S02</t>
        </is>
      </c>
      <c r="F1932" t="inlineStr">
        <is>
          <t>改善后</t>
        </is>
      </c>
      <c r="G1932" s="57" t="n">
        <v>46052</v>
      </c>
      <c r="H1932" t="inlineStr">
        <is>
          <t>视觉设备系列</t>
        </is>
      </c>
      <c r="I1932" t="inlineStr">
        <is>
          <t>9KK25</t>
        </is>
      </c>
      <c r="J1932" t="inlineStr">
        <is>
          <t>FAILURE</t>
        </is>
      </c>
      <c r="K1932" t="inlineStr">
        <is>
          <t>Unplanned</t>
        </is>
      </c>
      <c r="L1932" t="inlineStr">
        <is>
          <t>DRYER</t>
        </is>
      </c>
      <c r="M1932" t="inlineStr">
        <is>
          <t>烘干/固化工位</t>
        </is>
      </c>
      <c r="N1932" t="inlineStr">
        <is>
          <t>AUTOMATION FAILURE</t>
        </is>
      </c>
      <c r="O1932" s="59" t="n">
        <v>46052.73333333333</v>
      </c>
      <c r="P1932" s="59" t="n">
        <v>46052.74479166666</v>
      </c>
      <c r="Q1932" s="60" t="n">
        <v>16.5</v>
      </c>
      <c r="R1932" s="60" t="n">
        <v>1.1</v>
      </c>
      <c r="S1932" t="inlineStr">
        <is>
          <t>团队模拟数据（基于公开单线数据派生）</t>
        </is>
      </c>
      <c r="T1932" t="inlineStr">
        <is>
          <t>SIM-v2.2-20260807-20260804</t>
        </is>
      </c>
      <c r="U1932" t="inlineStr">
        <is>
          <t>https://zenodo.org/records/17855209</t>
        </is>
      </c>
      <c r="V1932" t="inlineStr">
        <is>
          <t>LINE-S02-POST-20260130</t>
        </is>
      </c>
      <c r="W1932" t="inlineStr">
        <is>
          <t>已关联</t>
        </is>
      </c>
      <c r="X1932" t="inlineStr">
        <is>
          <t>按班次口径判断</t>
        </is>
      </c>
      <c r="Z1932" t="inlineStr">
        <is>
          <t>否</t>
        </is>
      </c>
    </row>
    <row r="1933">
      <c r="A1933" t="inlineStr">
        <is>
          <t>SIM-STOP-01932</t>
        </is>
      </c>
      <c r="B1933" t="inlineStr">
        <is>
          <t>STOP-POST-00009</t>
        </is>
      </c>
      <c r="C1933" t="inlineStr">
        <is>
          <t>LINE-S03-POST-20260130</t>
        </is>
      </c>
      <c r="D1933" t="inlineStr">
        <is>
          <t>SHIFT-POST-20260130</t>
        </is>
      </c>
      <c r="E1933" t="inlineStr">
        <is>
          <t>LINE-S03</t>
        </is>
      </c>
      <c r="F1933" t="inlineStr">
        <is>
          <t>改善后</t>
        </is>
      </c>
      <c r="G1933" s="57" t="n">
        <v>46052</v>
      </c>
      <c r="H1933" t="inlineStr">
        <is>
          <t>音频模组系列</t>
        </is>
      </c>
      <c r="I1933" t="inlineStr">
        <is>
          <t>9KK25</t>
        </is>
      </c>
      <c r="J1933" t="inlineStr">
        <is>
          <t>FAILURE</t>
        </is>
      </c>
      <c r="K1933" t="inlineStr">
        <is>
          <t>Unplanned</t>
        </is>
      </c>
      <c r="L1933" t="inlineStr">
        <is>
          <t>DRYER</t>
        </is>
      </c>
      <c r="M1933" t="inlineStr">
        <is>
          <t>烘干/固化工位</t>
        </is>
      </c>
      <c r="N1933" t="inlineStr">
        <is>
          <t>AUTOMATION FAILURE</t>
        </is>
      </c>
      <c r="O1933" s="59" t="n">
        <v>46052.74722222222</v>
      </c>
      <c r="P1933" s="59" t="n">
        <v>46052.75618055555</v>
      </c>
      <c r="Q1933" s="60" t="n">
        <v>12.9</v>
      </c>
      <c r="R1933" s="60" t="n">
        <v>0.86</v>
      </c>
      <c r="S1933" t="inlineStr">
        <is>
          <t>团队模拟数据（基于公开单线数据派生）</t>
        </is>
      </c>
      <c r="T1933" t="inlineStr">
        <is>
          <t>SIM-v2.2-20260807-20260804</t>
        </is>
      </c>
      <c r="U1933" t="inlineStr">
        <is>
          <t>https://zenodo.org/records/17855209</t>
        </is>
      </c>
      <c r="V1933" t="inlineStr">
        <is>
          <t>LINE-S03-POST-20260130</t>
        </is>
      </c>
      <c r="W1933" t="inlineStr">
        <is>
          <t>已关联</t>
        </is>
      </c>
      <c r="X1933" t="inlineStr">
        <is>
          <t>按班次口径判断</t>
        </is>
      </c>
      <c r="Z1933" t="inlineStr">
        <is>
          <t>否</t>
        </is>
      </c>
    </row>
    <row r="1934">
      <c r="A1934" t="inlineStr">
        <is>
          <t>SIM-STOP-01933</t>
        </is>
      </c>
      <c r="B1934" t="inlineStr">
        <is>
          <t>STOP-POST-00010</t>
        </is>
      </c>
      <c r="C1934" t="inlineStr">
        <is>
          <t>LINE-S01-POST-20260130</t>
        </is>
      </c>
      <c r="D1934" t="inlineStr">
        <is>
          <t>SHIFT-POST-20260130</t>
        </is>
      </c>
      <c r="E1934" t="inlineStr">
        <is>
          <t>LINE-S01</t>
        </is>
      </c>
      <c r="F1934" t="inlineStr">
        <is>
          <t>改善后</t>
        </is>
      </c>
      <c r="G1934" s="57" t="n">
        <v>46052</v>
      </c>
      <c r="H1934" t="inlineStr">
        <is>
          <t>智能终端系列</t>
        </is>
      </c>
      <c r="I1934" t="inlineStr">
        <is>
          <t>9KK25</t>
        </is>
      </c>
      <c r="J1934" t="inlineStr">
        <is>
          <t>FAILURE</t>
        </is>
      </c>
      <c r="K1934" t="inlineStr">
        <is>
          <t>Unplanned</t>
        </is>
      </c>
      <c r="L1934" t="inlineStr">
        <is>
          <t>DRYER</t>
        </is>
      </c>
      <c r="M1934" t="inlineStr">
        <is>
          <t>烘干/固化工位</t>
        </is>
      </c>
      <c r="N1934" t="inlineStr">
        <is>
          <t>AUTOMATION FAILURE</t>
        </is>
      </c>
      <c r="O1934" s="59" t="n">
        <v>46052.75208333333</v>
      </c>
      <c r="P1934" s="59" t="n">
        <v>46052.75805555555</v>
      </c>
      <c r="Q1934" s="60" t="n">
        <v>8.6</v>
      </c>
      <c r="R1934" s="60" t="n">
        <v>0.7857</v>
      </c>
      <c r="S1934" t="inlineStr">
        <is>
          <t>团队模拟数据（基于公开单线数据派生）</t>
        </is>
      </c>
      <c r="T1934" t="inlineStr">
        <is>
          <t>SIM-v2.2-20260807-20260804</t>
        </is>
      </c>
      <c r="U1934" t="inlineStr">
        <is>
          <t>https://zenodo.org/records/17855209</t>
        </is>
      </c>
      <c r="V1934" t="inlineStr">
        <is>
          <t>LINE-S01-POST-20260130</t>
        </is>
      </c>
      <c r="W1934" t="inlineStr">
        <is>
          <t>已关联</t>
        </is>
      </c>
      <c r="X1934" t="inlineStr">
        <is>
          <t>按班次口径判断</t>
        </is>
      </c>
      <c r="Z1934" t="inlineStr">
        <is>
          <t>否</t>
        </is>
      </c>
    </row>
    <row r="1935">
      <c r="A1935" t="inlineStr">
        <is>
          <t>SIM-STOP-01934</t>
        </is>
      </c>
      <c r="B1935" t="inlineStr">
        <is>
          <t>STOP-POST-00010</t>
        </is>
      </c>
      <c r="C1935" t="inlineStr">
        <is>
          <t>LINE-S02-POST-20260130</t>
        </is>
      </c>
      <c r="D1935" t="inlineStr">
        <is>
          <t>SHIFT-POST-20260130</t>
        </is>
      </c>
      <c r="E1935" t="inlineStr">
        <is>
          <t>LINE-S02</t>
        </is>
      </c>
      <c r="F1935" t="inlineStr">
        <is>
          <t>改善后</t>
        </is>
      </c>
      <c r="G1935" s="57" t="n">
        <v>46052</v>
      </c>
      <c r="H1935" t="inlineStr">
        <is>
          <t>视觉设备系列</t>
        </is>
      </c>
      <c r="I1935" t="inlineStr">
        <is>
          <t>9KK25</t>
        </is>
      </c>
      <c r="J1935" t="inlineStr">
        <is>
          <t>FAILURE</t>
        </is>
      </c>
      <c r="K1935" t="inlineStr">
        <is>
          <t>Unplanned</t>
        </is>
      </c>
      <c r="L1935" t="inlineStr">
        <is>
          <t>DRYER</t>
        </is>
      </c>
      <c r="M1935" t="inlineStr">
        <is>
          <t>烘干/固化工位</t>
        </is>
      </c>
      <c r="N1935" t="inlineStr">
        <is>
          <t>AUTOMATION FAILURE</t>
        </is>
      </c>
      <c r="O1935" s="59" t="n">
        <v>46052.76597222222</v>
      </c>
      <c r="P1935" s="59" t="n">
        <v>46052.77472222222</v>
      </c>
      <c r="Q1935" s="60" t="n">
        <v>12.6</v>
      </c>
      <c r="R1935" s="60" t="n">
        <v>1.1428</v>
      </c>
      <c r="S1935" t="inlineStr">
        <is>
          <t>团队模拟数据（基于公开单线数据派生）</t>
        </is>
      </c>
      <c r="T1935" t="inlineStr">
        <is>
          <t>SIM-v2.2-20260807-20260804</t>
        </is>
      </c>
      <c r="U1935" t="inlineStr">
        <is>
          <t>https://zenodo.org/records/17855209</t>
        </is>
      </c>
      <c r="V1935" t="inlineStr">
        <is>
          <t>LINE-S02-POST-20260130</t>
        </is>
      </c>
      <c r="W1935" t="inlineStr">
        <is>
          <t>已关联</t>
        </is>
      </c>
      <c r="X1935" t="inlineStr">
        <is>
          <t>按班次口径判断</t>
        </is>
      </c>
      <c r="Z1935" t="inlineStr">
        <is>
          <t>否</t>
        </is>
      </c>
    </row>
    <row r="1936">
      <c r="A1936" t="inlineStr">
        <is>
          <t>SIM-STOP-01935</t>
        </is>
      </c>
      <c r="B1936" t="inlineStr">
        <is>
          <t>STOP-POST-00010</t>
        </is>
      </c>
      <c r="C1936" t="inlineStr">
        <is>
          <t>LINE-S03-POST-20260130</t>
        </is>
      </c>
      <c r="D1936" t="inlineStr">
        <is>
          <t>SHIFT-POST-20260130</t>
        </is>
      </c>
      <c r="E1936" t="inlineStr">
        <is>
          <t>LINE-S03</t>
        </is>
      </c>
      <c r="F1936" t="inlineStr">
        <is>
          <t>改善后</t>
        </is>
      </c>
      <c r="G1936" s="57" t="n">
        <v>46052</v>
      </c>
      <c r="H1936" t="inlineStr">
        <is>
          <t>音频模组系列</t>
        </is>
      </c>
      <c r="I1936" t="inlineStr">
        <is>
          <t>9KK25</t>
        </is>
      </c>
      <c r="J1936" t="inlineStr">
        <is>
          <t>FAILURE</t>
        </is>
      </c>
      <c r="K1936" t="inlineStr">
        <is>
          <t>Unplanned</t>
        </is>
      </c>
      <c r="L1936" t="inlineStr">
        <is>
          <t>DRYER</t>
        </is>
      </c>
      <c r="M1936" t="inlineStr">
        <is>
          <t>烘干/固化工位</t>
        </is>
      </c>
      <c r="N1936" t="inlineStr">
        <is>
          <t>AUTOMATION FAILURE</t>
        </is>
      </c>
      <c r="O1936" s="59" t="n">
        <v>46052.77986111111</v>
      </c>
      <c r="P1936" s="59" t="n">
        <v>46052.78666666667</v>
      </c>
      <c r="Q1936" s="60" t="n">
        <v>9.800000000000001</v>
      </c>
      <c r="R1936" s="60" t="n">
        <v>0.895</v>
      </c>
      <c r="S1936" t="inlineStr">
        <is>
          <t>团队模拟数据（基于公开单线数据派生）</t>
        </is>
      </c>
      <c r="T1936" t="inlineStr">
        <is>
          <t>SIM-v2.2-20260807-20260804</t>
        </is>
      </c>
      <c r="U1936" t="inlineStr">
        <is>
          <t>https://zenodo.org/records/17855209</t>
        </is>
      </c>
      <c r="V1936" t="inlineStr">
        <is>
          <t>LINE-S03-POST-20260130</t>
        </is>
      </c>
      <c r="W1936" t="inlineStr">
        <is>
          <t>已关联</t>
        </is>
      </c>
      <c r="X1936" t="inlineStr">
        <is>
          <t>按班次口径判断</t>
        </is>
      </c>
      <c r="Z1936" t="inlineStr">
        <is>
          <t>否</t>
        </is>
      </c>
    </row>
    <row r="1937">
      <c r="A1937" t="inlineStr">
        <is>
          <t>SIM-STOP-01936</t>
        </is>
      </c>
      <c r="B1937" t="inlineStr">
        <is>
          <t>STOP-POST-00011</t>
        </is>
      </c>
      <c r="C1937" t="inlineStr">
        <is>
          <t>LINE-S01-POST-20260130</t>
        </is>
      </c>
      <c r="D1937" t="inlineStr">
        <is>
          <t>SHIFT-POST-20260130</t>
        </is>
      </c>
      <c r="E1937" t="inlineStr">
        <is>
          <t>LINE-S01</t>
        </is>
      </c>
      <c r="F1937" t="inlineStr">
        <is>
          <t>改善后</t>
        </is>
      </c>
      <c r="G1937" s="57" t="n">
        <v>46052</v>
      </c>
      <c r="H1937" t="inlineStr">
        <is>
          <t>智能终端系列</t>
        </is>
      </c>
      <c r="I1937" t="inlineStr">
        <is>
          <t>KK200-1</t>
        </is>
      </c>
      <c r="J1937" t="inlineStr">
        <is>
          <t>SETUPS-CHANGEOVERS</t>
        </is>
      </c>
      <c r="K1937" t="inlineStr">
        <is>
          <t>Planned - Included in OEE</t>
        </is>
      </c>
      <c r="L1937" t="inlineStr">
        <is>
          <t>EXTRUDER PRESS</t>
        </is>
      </c>
      <c r="M1937" t="inlineStr">
        <is>
          <t>主加工工位</t>
        </is>
      </c>
      <c r="N1937" t="inlineStr">
        <is>
          <t>MATERIAL CHANGEOVER</t>
        </is>
      </c>
      <c r="O1937" s="59" t="n">
        <v>46052.76597222222</v>
      </c>
      <c r="P1937" s="59" t="n">
        <v>46052.78041666667</v>
      </c>
      <c r="Q1937" s="60" t="n">
        <v>20.8</v>
      </c>
      <c r="R1937" s="60" t="n">
        <v>0.9465</v>
      </c>
      <c r="S1937" t="inlineStr">
        <is>
          <t>团队模拟数据（基于公开单线数据派生）</t>
        </is>
      </c>
      <c r="T1937" t="inlineStr">
        <is>
          <t>SIM-v2.2-20260807-20260804</t>
        </is>
      </c>
      <c r="U1937" t="inlineStr">
        <is>
          <t>https://zenodo.org/records/17855209</t>
        </is>
      </c>
      <c r="V1937" t="inlineStr">
        <is>
          <t>LINE-S01-POST-20260130</t>
        </is>
      </c>
      <c r="W1937" t="inlineStr">
        <is>
          <t>已关联</t>
        </is>
      </c>
      <c r="X1937" t="inlineStr">
        <is>
          <t>按班次口径判断</t>
        </is>
      </c>
      <c r="Z1937" t="inlineStr">
        <is>
          <t>是</t>
        </is>
      </c>
      <c r="AA1937">
        <f>IFERROR(VLOOKUP(N1937,'18_换产标准_模拟'!$B$2:$F$4,3,FALSE),"")</f>
        <v/>
      </c>
      <c r="AB1937">
        <f>IFERROR(MAX(Q1937-AA1937,0),"")</f>
        <v/>
      </c>
      <c r="AC1937">
        <f>IFERROR(IF(AB1937=0,"达标",IF(AB1937&lt;=VLOOKUP(N1937,'18_换产标准_模拟'!$B$2:$F$4,4,FALSE)-VLOOKUP(N1937,'18_换产标准_模拟'!$B$2:$F$4,3,FALSE),"轻微超时",IF(AB1937&lt;=VLOOKUP(N1937,'18_换产标准_模拟'!$B$2:$F$4,5,FALSE)-VLOOKUP(N1937,'18_换产标准_模拟'!$B$2:$F$4,3,FALSE),"超时","严重超时"))),"")</f>
        <v/>
      </c>
      <c r="AD1937">
        <f>IFERROR(INDEX('18_换产标准_模拟'!$A$2:$A$4,MATCH(N1937,'18_换产标准_模拟'!$B$2:$B$4,0)),"")</f>
        <v/>
      </c>
      <c r="AE1937" t="inlineStr">
        <is>
          <t>团队模拟数据</t>
        </is>
      </c>
    </row>
    <row r="1938">
      <c r="A1938" t="inlineStr">
        <is>
          <t>SIM-STOP-01937</t>
        </is>
      </c>
      <c r="B1938" t="inlineStr">
        <is>
          <t>STOP-POST-00011</t>
        </is>
      </c>
      <c r="C1938" t="inlineStr">
        <is>
          <t>LINE-S02-POST-20260130</t>
        </is>
      </c>
      <c r="D1938" t="inlineStr">
        <is>
          <t>SHIFT-POST-20260130</t>
        </is>
      </c>
      <c r="E1938" t="inlineStr">
        <is>
          <t>LINE-S02</t>
        </is>
      </c>
      <c r="F1938" t="inlineStr">
        <is>
          <t>改善后</t>
        </is>
      </c>
      <c r="G1938" s="57" t="n">
        <v>46052</v>
      </c>
      <c r="H1938" t="inlineStr">
        <is>
          <t>视觉设备系列</t>
        </is>
      </c>
      <c r="I1938" t="inlineStr">
        <is>
          <t>KK200-1</t>
        </is>
      </c>
      <c r="J1938" t="inlineStr">
        <is>
          <t>SETUPS-CHANGEOVERS</t>
        </is>
      </c>
      <c r="K1938" t="inlineStr">
        <is>
          <t>Planned - Included in OEE</t>
        </is>
      </c>
      <c r="L1938" t="inlineStr">
        <is>
          <t>EXTRUDER PRESS</t>
        </is>
      </c>
      <c r="M1938" t="inlineStr">
        <is>
          <t>主加工工位</t>
        </is>
      </c>
      <c r="N1938" t="inlineStr">
        <is>
          <t>MATERIAL CHANGEOVER</t>
        </is>
      </c>
      <c r="O1938" s="59" t="n">
        <v>46052.77986111111</v>
      </c>
      <c r="P1938" s="59" t="n">
        <v>46052.79444444444</v>
      </c>
      <c r="Q1938" s="60" t="n">
        <v>21</v>
      </c>
      <c r="R1938" s="60" t="n">
        <v>0.9528</v>
      </c>
      <c r="S1938" t="inlineStr">
        <is>
          <t>团队模拟数据（基于公开单线数据派生）</t>
        </is>
      </c>
      <c r="T1938" t="inlineStr">
        <is>
          <t>SIM-v2.2-20260807-20260804</t>
        </is>
      </c>
      <c r="U1938" t="inlineStr">
        <is>
          <t>https://zenodo.org/records/17855209</t>
        </is>
      </c>
      <c r="V1938" t="inlineStr">
        <is>
          <t>LINE-S02-POST-20260130</t>
        </is>
      </c>
      <c r="W1938" t="inlineStr">
        <is>
          <t>已关联</t>
        </is>
      </c>
      <c r="X1938" t="inlineStr">
        <is>
          <t>按班次口径判断</t>
        </is>
      </c>
      <c r="Z1938" t="inlineStr">
        <is>
          <t>是</t>
        </is>
      </c>
      <c r="AA1938">
        <f>IFERROR(VLOOKUP(N1938,'18_换产标准_模拟'!$B$2:$F$4,3,FALSE),"")</f>
        <v/>
      </c>
      <c r="AB1938">
        <f>IFERROR(MAX(Q1938-AA1938,0),"")</f>
        <v/>
      </c>
      <c r="AC1938">
        <f>IFERROR(IF(AB1938=0,"达标",IF(AB1938&lt;=VLOOKUP(N1938,'18_换产标准_模拟'!$B$2:$F$4,4,FALSE)-VLOOKUP(N1938,'18_换产标准_模拟'!$B$2:$F$4,3,FALSE),"轻微超时",IF(AB1938&lt;=VLOOKUP(N1938,'18_换产标准_模拟'!$B$2:$F$4,5,FALSE)-VLOOKUP(N1938,'18_换产标准_模拟'!$B$2:$F$4,3,FALSE),"超时","严重超时"))),"")</f>
        <v/>
      </c>
      <c r="AD1938">
        <f>IFERROR(INDEX('18_换产标准_模拟'!$A$2:$A$4,MATCH(N1938,'18_换产标准_模拟'!$B$2:$B$4,0)),"")</f>
        <v/>
      </c>
      <c r="AE1938" t="inlineStr">
        <is>
          <t>团队模拟数据</t>
        </is>
      </c>
    </row>
    <row r="1939">
      <c r="A1939" t="inlineStr">
        <is>
          <t>SIM-STOP-01938</t>
        </is>
      </c>
      <c r="B1939" t="inlineStr">
        <is>
          <t>STOP-POST-00011</t>
        </is>
      </c>
      <c r="C1939" t="inlineStr">
        <is>
          <t>LINE-S03-POST-20260130</t>
        </is>
      </c>
      <c r="D1939" t="inlineStr">
        <is>
          <t>SHIFT-POST-20260130</t>
        </is>
      </c>
      <c r="E1939" t="inlineStr">
        <is>
          <t>LINE-S03</t>
        </is>
      </c>
      <c r="F1939" t="inlineStr">
        <is>
          <t>改善后</t>
        </is>
      </c>
      <c r="G1939" s="57" t="n">
        <v>46052</v>
      </c>
      <c r="H1939" t="inlineStr">
        <is>
          <t>音频模组系列</t>
        </is>
      </c>
      <c r="I1939" t="inlineStr">
        <is>
          <t>KK200-1</t>
        </is>
      </c>
      <c r="J1939" t="inlineStr">
        <is>
          <t>SETUPS-CHANGEOVERS</t>
        </is>
      </c>
      <c r="K1939" t="inlineStr">
        <is>
          <t>Planned - Included in OEE</t>
        </is>
      </c>
      <c r="L1939" t="inlineStr">
        <is>
          <t>EXTRUDER PRESS</t>
        </is>
      </c>
      <c r="M1939" t="inlineStr">
        <is>
          <t>主加工工位</t>
        </is>
      </c>
      <c r="N1939" t="inlineStr">
        <is>
          <t>MATERIAL CHANGEOVER</t>
        </is>
      </c>
      <c r="O1939" s="59" t="n">
        <v>46052.79375</v>
      </c>
      <c r="P1939" s="59" t="n">
        <v>46052.80888888889</v>
      </c>
      <c r="Q1939" s="60" t="n">
        <v>21.8</v>
      </c>
      <c r="R1939" s="60" t="n">
        <v>0.992</v>
      </c>
      <c r="S1939" t="inlineStr">
        <is>
          <t>团队模拟数据（基于公开单线数据派生）</t>
        </is>
      </c>
      <c r="T1939" t="inlineStr">
        <is>
          <t>SIM-v2.2-20260807-20260804</t>
        </is>
      </c>
      <c r="U1939" t="inlineStr">
        <is>
          <t>https://zenodo.org/records/17855209</t>
        </is>
      </c>
      <c r="V1939" t="inlineStr">
        <is>
          <t>LINE-S03-POST-20260130</t>
        </is>
      </c>
      <c r="W1939" t="inlineStr">
        <is>
          <t>已关联</t>
        </is>
      </c>
      <c r="X1939" t="inlineStr">
        <is>
          <t>按班次口径判断</t>
        </is>
      </c>
      <c r="Z1939" t="inlineStr">
        <is>
          <t>是</t>
        </is>
      </c>
      <c r="AA1939">
        <f>IFERROR(VLOOKUP(N1939,'18_换产标准_模拟'!$B$2:$F$4,3,FALSE),"")</f>
        <v/>
      </c>
      <c r="AB1939">
        <f>IFERROR(MAX(Q1939-AA1939,0),"")</f>
        <v/>
      </c>
      <c r="AC1939">
        <f>IFERROR(IF(AB1939=0,"达标",IF(AB1939&lt;=VLOOKUP(N1939,'18_换产标准_模拟'!$B$2:$F$4,4,FALSE)-VLOOKUP(N1939,'18_换产标准_模拟'!$B$2:$F$4,3,FALSE),"轻微超时",IF(AB1939&lt;=VLOOKUP(N1939,'18_换产标准_模拟'!$B$2:$F$4,5,FALSE)-VLOOKUP(N1939,'18_换产标准_模拟'!$B$2:$F$4,3,FALSE),"超时","严重超时"))),"")</f>
        <v/>
      </c>
      <c r="AD1939">
        <f>IFERROR(INDEX('18_换产标准_模拟'!$A$2:$A$4,MATCH(N1939,'18_换产标准_模拟'!$B$2:$B$4,0)),"")</f>
        <v/>
      </c>
      <c r="AE1939" t="inlineStr">
        <is>
          <t>团队模拟数据</t>
        </is>
      </c>
    </row>
    <row r="1940">
      <c r="A1940" t="inlineStr">
        <is>
          <t>SIM-STOP-01939</t>
        </is>
      </c>
      <c r="B1940" t="inlineStr">
        <is>
          <t>STOP-POST-00012</t>
        </is>
      </c>
      <c r="C1940" t="inlineStr">
        <is>
          <t>LINE-S01-POST-20260130</t>
        </is>
      </c>
      <c r="D1940" t="inlineStr">
        <is>
          <t>SHIFT-POST-20260130</t>
        </is>
      </c>
      <c r="E1940" t="inlineStr">
        <is>
          <t>LINE-S01</t>
        </is>
      </c>
      <c r="F1940" t="inlineStr">
        <is>
          <t>改善后</t>
        </is>
      </c>
      <c r="G1940" s="57" t="n">
        <v>46052</v>
      </c>
      <c r="H1940" t="inlineStr">
        <is>
          <t>智能终端系列</t>
        </is>
      </c>
      <c r="I1940" t="inlineStr">
        <is>
          <t>KK200-1</t>
        </is>
      </c>
      <c r="J1940" t="inlineStr">
        <is>
          <t>SETUPS-CHANGEOVERS</t>
        </is>
      </c>
      <c r="K1940" t="inlineStr">
        <is>
          <t>Unplanned</t>
        </is>
      </c>
      <c r="L1940" t="inlineStr">
        <is>
          <t>CUTTER</t>
        </is>
      </c>
      <c r="M1940" t="inlineStr">
        <is>
          <t>切割/分板工位</t>
        </is>
      </c>
      <c r="N1940" t="inlineStr">
        <is>
          <t>WIRE ROLL REPLACEMENT</t>
        </is>
      </c>
      <c r="O1940" s="59" t="n">
        <v>46052.79236111111</v>
      </c>
      <c r="P1940" s="59" t="n">
        <v>46052.80243055556</v>
      </c>
      <c r="Q1940" s="60" t="n">
        <v>14.5</v>
      </c>
      <c r="R1940" s="60" t="n">
        <v>0.7634</v>
      </c>
      <c r="S1940" t="inlineStr">
        <is>
          <t>团队模拟数据（基于公开单线数据派生）</t>
        </is>
      </c>
      <c r="T1940" t="inlineStr">
        <is>
          <t>SIM-v2.2-20260807-20260804</t>
        </is>
      </c>
      <c r="U1940" t="inlineStr">
        <is>
          <t>https://zenodo.org/records/17855209</t>
        </is>
      </c>
      <c r="V1940" t="inlineStr">
        <is>
          <t>LINE-S01-POST-20260130</t>
        </is>
      </c>
      <c r="W1940" t="inlineStr">
        <is>
          <t>已关联</t>
        </is>
      </c>
      <c r="X1940" t="inlineStr">
        <is>
          <t>按班次口径判断</t>
        </is>
      </c>
      <c r="Z1940" t="inlineStr">
        <is>
          <t>是</t>
        </is>
      </c>
      <c r="AA1940">
        <f>IFERROR(VLOOKUP(N1940,'18_换产标准_模拟'!$B$2:$F$4,3,FALSE),"")</f>
        <v/>
      </c>
      <c r="AB1940">
        <f>IFERROR(MAX(Q1940-AA1940,0),"")</f>
        <v/>
      </c>
      <c r="AC1940">
        <f>IFERROR(IF(AB1940=0,"达标",IF(AB1940&lt;=VLOOKUP(N1940,'18_换产标准_模拟'!$B$2:$F$4,4,FALSE)-VLOOKUP(N1940,'18_换产标准_模拟'!$B$2:$F$4,3,FALSE),"轻微超时",IF(AB1940&lt;=VLOOKUP(N1940,'18_换产标准_模拟'!$B$2:$F$4,5,FALSE)-VLOOKUP(N1940,'18_换产标准_模拟'!$B$2:$F$4,3,FALSE),"超时","严重超时"))),"")</f>
        <v/>
      </c>
      <c r="AD1940">
        <f>IFERROR(INDEX('18_换产标准_模拟'!$A$2:$A$4,MATCH(N1940,'18_换产标准_模拟'!$B$2:$B$4,0)),"")</f>
        <v/>
      </c>
      <c r="AE1940" t="inlineStr">
        <is>
          <t>团队模拟数据</t>
        </is>
      </c>
    </row>
    <row r="1941">
      <c r="A1941" t="inlineStr">
        <is>
          <t>SIM-STOP-01940</t>
        </is>
      </c>
      <c r="B1941" t="inlineStr">
        <is>
          <t>STOP-POST-00012</t>
        </is>
      </c>
      <c r="C1941" t="inlineStr">
        <is>
          <t>LINE-S02-POST-20260130</t>
        </is>
      </c>
      <c r="D1941" t="inlineStr">
        <is>
          <t>SHIFT-POST-20260130</t>
        </is>
      </c>
      <c r="E1941" t="inlineStr">
        <is>
          <t>LINE-S02</t>
        </is>
      </c>
      <c r="F1941" t="inlineStr">
        <is>
          <t>改善后</t>
        </is>
      </c>
      <c r="G1941" s="57" t="n">
        <v>46052</v>
      </c>
      <c r="H1941" t="inlineStr">
        <is>
          <t>视觉设备系列</t>
        </is>
      </c>
      <c r="I1941" t="inlineStr">
        <is>
          <t>KK200-1</t>
        </is>
      </c>
      <c r="J1941" t="inlineStr">
        <is>
          <t>SETUPS-CHANGEOVERS</t>
        </is>
      </c>
      <c r="K1941" t="inlineStr">
        <is>
          <t>Unplanned</t>
        </is>
      </c>
      <c r="L1941" t="inlineStr">
        <is>
          <t>CUTTER</t>
        </is>
      </c>
      <c r="M1941" t="inlineStr">
        <is>
          <t>切割/分板工位</t>
        </is>
      </c>
      <c r="N1941" t="inlineStr">
        <is>
          <t>WIRE ROLL REPLACEMENT</t>
        </is>
      </c>
      <c r="O1941" s="59" t="n">
        <v>46052.80625</v>
      </c>
      <c r="P1941" s="59" t="n">
        <v>46052.82208333333</v>
      </c>
      <c r="Q1941" s="60" t="n">
        <v>22.8</v>
      </c>
      <c r="R1941" s="60" t="n">
        <v>1.2012</v>
      </c>
      <c r="S1941" t="inlineStr">
        <is>
          <t>团队模拟数据（基于公开单线数据派生）</t>
        </is>
      </c>
      <c r="T1941" t="inlineStr">
        <is>
          <t>SIM-v2.2-20260807-20260804</t>
        </is>
      </c>
      <c r="U1941" t="inlineStr">
        <is>
          <t>https://zenodo.org/records/17855209</t>
        </is>
      </c>
      <c r="V1941" t="inlineStr">
        <is>
          <t>LINE-S02-POST-20260130</t>
        </is>
      </c>
      <c r="W1941" t="inlineStr">
        <is>
          <t>已关联</t>
        </is>
      </c>
      <c r="X1941" t="inlineStr">
        <is>
          <t>按班次口径判断</t>
        </is>
      </c>
      <c r="Z1941" t="inlineStr">
        <is>
          <t>是</t>
        </is>
      </c>
      <c r="AA1941">
        <f>IFERROR(VLOOKUP(N1941,'18_换产标准_模拟'!$B$2:$F$4,3,FALSE),"")</f>
        <v/>
      </c>
      <c r="AB1941">
        <f>IFERROR(MAX(Q1941-AA1941,0),"")</f>
        <v/>
      </c>
      <c r="AC1941">
        <f>IFERROR(IF(AB1941=0,"达标",IF(AB1941&lt;=VLOOKUP(N1941,'18_换产标准_模拟'!$B$2:$F$4,4,FALSE)-VLOOKUP(N1941,'18_换产标准_模拟'!$B$2:$F$4,3,FALSE),"轻微超时",IF(AB1941&lt;=VLOOKUP(N1941,'18_换产标准_模拟'!$B$2:$F$4,5,FALSE)-VLOOKUP(N1941,'18_换产标准_模拟'!$B$2:$F$4,3,FALSE),"超时","严重超时"))),"")</f>
        <v/>
      </c>
      <c r="AD1941">
        <f>IFERROR(INDEX('18_换产标准_模拟'!$A$2:$A$4,MATCH(N1941,'18_换产标准_模拟'!$B$2:$B$4,0)),"")</f>
        <v/>
      </c>
      <c r="AE1941" t="inlineStr">
        <is>
          <t>团队模拟数据</t>
        </is>
      </c>
    </row>
    <row r="1942">
      <c r="A1942" t="inlineStr">
        <is>
          <t>SIM-STOP-01941</t>
        </is>
      </c>
      <c r="B1942" t="inlineStr">
        <is>
          <t>STOP-POST-00012</t>
        </is>
      </c>
      <c r="C1942" t="inlineStr">
        <is>
          <t>LINE-S03-POST-20260130</t>
        </is>
      </c>
      <c r="D1942" t="inlineStr">
        <is>
          <t>SHIFT-POST-20260130</t>
        </is>
      </c>
      <c r="E1942" t="inlineStr">
        <is>
          <t>LINE-S03</t>
        </is>
      </c>
      <c r="F1942" t="inlineStr">
        <is>
          <t>改善后</t>
        </is>
      </c>
      <c r="G1942" s="57" t="n">
        <v>46052</v>
      </c>
      <c r="H1942" t="inlineStr">
        <is>
          <t>音频模组系列</t>
        </is>
      </c>
      <c r="I1942" t="inlineStr">
        <is>
          <t>KK200-1</t>
        </is>
      </c>
      <c r="J1942" t="inlineStr">
        <is>
          <t>SETUPS-CHANGEOVERS</t>
        </is>
      </c>
      <c r="K1942" t="inlineStr">
        <is>
          <t>Unplanned</t>
        </is>
      </c>
      <c r="L1942" t="inlineStr">
        <is>
          <t>CUTTER</t>
        </is>
      </c>
      <c r="M1942" t="inlineStr">
        <is>
          <t>切割/分板工位</t>
        </is>
      </c>
      <c r="N1942" t="inlineStr">
        <is>
          <t>WIRE ROLL REPLACEMENT</t>
        </is>
      </c>
      <c r="O1942" s="59" t="n">
        <v>46052.82013888889</v>
      </c>
      <c r="P1942" s="59" t="n">
        <v>46052.83159722222</v>
      </c>
      <c r="Q1942" s="60" t="n">
        <v>16.5</v>
      </c>
      <c r="R1942" s="60" t="n">
        <v>0.87</v>
      </c>
      <c r="S1942" t="inlineStr">
        <is>
          <t>团队模拟数据（基于公开单线数据派生）</t>
        </is>
      </c>
      <c r="T1942" t="inlineStr">
        <is>
          <t>SIM-v2.2-20260807-20260804</t>
        </is>
      </c>
      <c r="U1942" t="inlineStr">
        <is>
          <t>https://zenodo.org/records/17855209</t>
        </is>
      </c>
      <c r="V1942" t="inlineStr">
        <is>
          <t>LINE-S03-POST-20260130</t>
        </is>
      </c>
      <c r="W1942" t="inlineStr">
        <is>
          <t>已关联</t>
        </is>
      </c>
      <c r="X1942" t="inlineStr">
        <is>
          <t>按班次口径判断</t>
        </is>
      </c>
      <c r="Z1942" t="inlineStr">
        <is>
          <t>是</t>
        </is>
      </c>
      <c r="AA1942">
        <f>IFERROR(VLOOKUP(N1942,'18_换产标准_模拟'!$B$2:$F$4,3,FALSE),"")</f>
        <v/>
      </c>
      <c r="AB1942">
        <f>IFERROR(MAX(Q1942-AA1942,0),"")</f>
        <v/>
      </c>
      <c r="AC1942">
        <f>IFERROR(IF(AB1942=0,"达标",IF(AB1942&lt;=VLOOKUP(N1942,'18_换产标准_模拟'!$B$2:$F$4,4,FALSE)-VLOOKUP(N1942,'18_换产标准_模拟'!$B$2:$F$4,3,FALSE),"轻微超时",IF(AB1942&lt;=VLOOKUP(N1942,'18_换产标准_模拟'!$B$2:$F$4,5,FALSE)-VLOOKUP(N1942,'18_换产标准_模拟'!$B$2:$F$4,3,FALSE),"超时","严重超时"))),"")</f>
        <v/>
      </c>
      <c r="AD1942">
        <f>IFERROR(INDEX('18_换产标准_模拟'!$A$2:$A$4,MATCH(N1942,'18_换产标准_模拟'!$B$2:$B$4,0)),"")</f>
        <v/>
      </c>
      <c r="AE1942" t="inlineStr">
        <is>
          <t>团队模拟数据</t>
        </is>
      </c>
    </row>
    <row r="1943">
      <c r="A1943" t="inlineStr">
        <is>
          <t>SIM-STOP-01942</t>
        </is>
      </c>
      <c r="B1943" t="inlineStr">
        <is>
          <t>STOP-POST-00013</t>
        </is>
      </c>
      <c r="C1943" t="inlineStr">
        <is>
          <t>LINE-S01-POST-20260130</t>
        </is>
      </c>
      <c r="D1943" t="inlineStr">
        <is>
          <t>SHIFT-POST-20260130</t>
        </is>
      </c>
      <c r="E1943" t="inlineStr">
        <is>
          <t>LINE-S01</t>
        </is>
      </c>
      <c r="F1943" t="inlineStr">
        <is>
          <t>改善后</t>
        </is>
      </c>
      <c r="G1943" s="57" t="n">
        <v>46052</v>
      </c>
      <c r="H1943" t="inlineStr">
        <is>
          <t>智能终端系列</t>
        </is>
      </c>
      <c r="I1943" t="inlineStr">
        <is>
          <t>KK200-1</t>
        </is>
      </c>
      <c r="J1943" t="inlineStr">
        <is>
          <t>MATERIALS</t>
        </is>
      </c>
      <c r="K1943" t="inlineStr">
        <is>
          <t>Unplanned</t>
        </is>
      </c>
      <c r="L1943" t="inlineStr">
        <is>
          <t>-</t>
        </is>
      </c>
      <c r="M1943" t="inlineStr">
        <is>
          <t>未标注工位</t>
        </is>
      </c>
      <c r="N1943" t="inlineStr">
        <is>
          <t>RACK STARVATION</t>
        </is>
      </c>
      <c r="O1943" s="59" t="n">
        <v>46052.83194444444</v>
      </c>
      <c r="P1943" s="59" t="n">
        <v>46052.83305555556</v>
      </c>
      <c r="Q1943" s="60" t="n">
        <v>1.6</v>
      </c>
      <c r="R1943" s="60" t="n">
        <v>0.7947</v>
      </c>
      <c r="S1943" t="inlineStr">
        <is>
          <t>团队模拟数据（基于公开单线数据派生）</t>
        </is>
      </c>
      <c r="T1943" t="inlineStr">
        <is>
          <t>SIM-v2.2-20260807-20260804</t>
        </is>
      </c>
      <c r="U1943" t="inlineStr">
        <is>
          <t>https://zenodo.org/records/17855209</t>
        </is>
      </c>
      <c r="V1943" t="inlineStr">
        <is>
          <t>LINE-S01-POST-20260130</t>
        </is>
      </c>
      <c r="W1943" t="inlineStr">
        <is>
          <t>已关联</t>
        </is>
      </c>
      <c r="X1943" t="inlineStr">
        <is>
          <t>按班次口径判断</t>
        </is>
      </c>
      <c r="Z1943" t="inlineStr">
        <is>
          <t>否</t>
        </is>
      </c>
    </row>
    <row r="1944">
      <c r="A1944" t="inlineStr">
        <is>
          <t>SIM-STOP-01943</t>
        </is>
      </c>
      <c r="B1944" t="inlineStr">
        <is>
          <t>STOP-POST-00013</t>
        </is>
      </c>
      <c r="C1944" t="inlineStr">
        <is>
          <t>LINE-S02-POST-20260130</t>
        </is>
      </c>
      <c r="D1944" t="inlineStr">
        <is>
          <t>SHIFT-POST-20260130</t>
        </is>
      </c>
      <c r="E1944" t="inlineStr">
        <is>
          <t>LINE-S02</t>
        </is>
      </c>
      <c r="F1944" t="inlineStr">
        <is>
          <t>改善后</t>
        </is>
      </c>
      <c r="G1944" s="57" t="n">
        <v>46052</v>
      </c>
      <c r="H1944" t="inlineStr">
        <is>
          <t>视觉设备系列</t>
        </is>
      </c>
      <c r="I1944" t="inlineStr">
        <is>
          <t>KK200-1</t>
        </is>
      </c>
      <c r="J1944" t="inlineStr">
        <is>
          <t>MATERIALS</t>
        </is>
      </c>
      <c r="K1944" t="inlineStr">
        <is>
          <t>Unplanned</t>
        </is>
      </c>
      <c r="L1944" t="inlineStr">
        <is>
          <t>-</t>
        </is>
      </c>
      <c r="M1944" t="inlineStr">
        <is>
          <t>未标注工位</t>
        </is>
      </c>
      <c r="N1944" t="inlineStr">
        <is>
          <t>RACK STARVATION</t>
        </is>
      </c>
      <c r="O1944" s="59" t="n">
        <v>46052.84583333333</v>
      </c>
      <c r="P1944" s="59" t="n">
        <v>46052.84743055556</v>
      </c>
      <c r="Q1944" s="60" t="n">
        <v>2.3</v>
      </c>
      <c r="R1944" s="60" t="n">
        <v>1.155</v>
      </c>
      <c r="S1944" t="inlineStr">
        <is>
          <t>团队模拟数据（基于公开单线数据派生）</t>
        </is>
      </c>
      <c r="T1944" t="inlineStr">
        <is>
          <t>SIM-v2.2-20260807-20260804</t>
        </is>
      </c>
      <c r="U1944" t="inlineStr">
        <is>
          <t>https://zenodo.org/records/17855209</t>
        </is>
      </c>
      <c r="V1944" t="inlineStr">
        <is>
          <t>LINE-S02-POST-20260130</t>
        </is>
      </c>
      <c r="W1944" t="inlineStr">
        <is>
          <t>已关联</t>
        </is>
      </c>
      <c r="X1944" t="inlineStr">
        <is>
          <t>按班次口径判断</t>
        </is>
      </c>
      <c r="Z1944" t="inlineStr">
        <is>
          <t>否</t>
        </is>
      </c>
    </row>
    <row r="1945">
      <c r="A1945" t="inlineStr">
        <is>
          <t>SIM-STOP-01944</t>
        </is>
      </c>
      <c r="B1945" t="inlineStr">
        <is>
          <t>STOP-POST-00013</t>
        </is>
      </c>
      <c r="C1945" t="inlineStr">
        <is>
          <t>LINE-S03-POST-20260130</t>
        </is>
      </c>
      <c r="D1945" t="inlineStr">
        <is>
          <t>SHIFT-POST-20260130</t>
        </is>
      </c>
      <c r="E1945" t="inlineStr">
        <is>
          <t>LINE-S03</t>
        </is>
      </c>
      <c r="F1945" t="inlineStr">
        <is>
          <t>改善后</t>
        </is>
      </c>
      <c r="G1945" s="57" t="n">
        <v>46052</v>
      </c>
      <c r="H1945" t="inlineStr">
        <is>
          <t>音频模组系列</t>
        </is>
      </c>
      <c r="I1945" t="inlineStr">
        <is>
          <t>KK200-1</t>
        </is>
      </c>
      <c r="J1945" t="inlineStr">
        <is>
          <t>MATERIALS</t>
        </is>
      </c>
      <c r="K1945" t="inlineStr">
        <is>
          <t>Unplanned</t>
        </is>
      </c>
      <c r="L1945" t="inlineStr">
        <is>
          <t>-</t>
        </is>
      </c>
      <c r="M1945" t="inlineStr">
        <is>
          <t>未标注工位</t>
        </is>
      </c>
      <c r="N1945" t="inlineStr">
        <is>
          <t>RACK STARVATION</t>
        </is>
      </c>
      <c r="O1945" s="59" t="n">
        <v>46052.85972222222</v>
      </c>
      <c r="P1945" s="59" t="n">
        <v>46052.86104166666</v>
      </c>
      <c r="Q1945" s="60" t="n">
        <v>1.9</v>
      </c>
      <c r="R1945" s="60" t="n">
        <v>0.9412</v>
      </c>
      <c r="S1945" t="inlineStr">
        <is>
          <t>团队模拟数据（基于公开单线数据派生）</t>
        </is>
      </c>
      <c r="T1945" t="inlineStr">
        <is>
          <t>SIM-v2.2-20260807-20260804</t>
        </is>
      </c>
      <c r="U1945" t="inlineStr">
        <is>
          <t>https://zenodo.org/records/17855209</t>
        </is>
      </c>
      <c r="V1945" t="inlineStr">
        <is>
          <t>LINE-S03-POST-20260130</t>
        </is>
      </c>
      <c r="W1945" t="inlineStr">
        <is>
          <t>已关联</t>
        </is>
      </c>
      <c r="X1945" t="inlineStr">
        <is>
          <t>按班次口径判断</t>
        </is>
      </c>
      <c r="Z1945" t="inlineStr">
        <is>
          <t>否</t>
        </is>
      </c>
    </row>
    <row r="1946">
      <c r="A1946" t="inlineStr">
        <is>
          <t>SIM-STOP-01945</t>
        </is>
      </c>
      <c r="B1946" t="inlineStr">
        <is>
          <t>STOP-POST-00014</t>
        </is>
      </c>
      <c r="C1946" t="inlineStr">
        <is>
          <t>LINE-S01-POST-20260202</t>
        </is>
      </c>
      <c r="D1946" t="inlineStr">
        <is>
          <t>SHIFT-POST-20260202</t>
        </is>
      </c>
      <c r="E1946" t="inlineStr">
        <is>
          <t>LINE-S01</t>
        </is>
      </c>
      <c r="F1946" t="inlineStr">
        <is>
          <t>改善后</t>
        </is>
      </c>
      <c r="G1946" s="57" t="n">
        <v>46055</v>
      </c>
      <c r="H1946" t="inlineStr">
        <is>
          <t>智能终端系列</t>
        </is>
      </c>
      <c r="I1946" t="inlineStr">
        <is>
          <t>KK200-1</t>
        </is>
      </c>
      <c r="J1946" t="inlineStr">
        <is>
          <t>OPERATIONAL</t>
        </is>
      </c>
      <c r="K1946" t="inlineStr">
        <is>
          <t>Planned - Included in OEE</t>
        </is>
      </c>
      <c r="L1946" t="inlineStr">
        <is>
          <t>EXTRUDER PRESS</t>
        </is>
      </c>
      <c r="M1946" t="inlineStr">
        <is>
          <t>主加工工位</t>
        </is>
      </c>
      <c r="N1946" t="inlineStr">
        <is>
          <t>CLEANING</t>
        </is>
      </c>
      <c r="O1946" s="59" t="n">
        <v>46055.51041666666</v>
      </c>
      <c r="P1946" s="59" t="n">
        <v>46055.514375</v>
      </c>
      <c r="Q1946" s="60" t="n">
        <v>5.7</v>
      </c>
      <c r="R1946" s="60" t="n">
        <v>0.9569</v>
      </c>
      <c r="S1946" t="inlineStr">
        <is>
          <t>团队模拟数据（基于公开单线数据派生）</t>
        </is>
      </c>
      <c r="T1946" t="inlineStr">
        <is>
          <t>SIM-v2.2-20260807-20260804</t>
        </is>
      </c>
      <c r="U1946" t="inlineStr">
        <is>
          <t>https://zenodo.org/records/17855209</t>
        </is>
      </c>
      <c r="V1946" t="inlineStr">
        <is>
          <t>LINE-S01-POST-20260202</t>
        </is>
      </c>
      <c r="W1946" t="inlineStr">
        <is>
          <t>已关联</t>
        </is>
      </c>
      <c r="X1946" t="inlineStr">
        <is>
          <t>按班次口径判断</t>
        </is>
      </c>
      <c r="Z1946" t="inlineStr">
        <is>
          <t>否</t>
        </is>
      </c>
    </row>
    <row r="1947">
      <c r="A1947" t="inlineStr">
        <is>
          <t>SIM-STOP-01946</t>
        </is>
      </c>
      <c r="B1947" t="inlineStr">
        <is>
          <t>STOP-POST-00014</t>
        </is>
      </c>
      <c r="C1947" t="inlineStr">
        <is>
          <t>LINE-S02-POST-20260202</t>
        </is>
      </c>
      <c r="D1947" t="inlineStr">
        <is>
          <t>SHIFT-POST-20260202</t>
        </is>
      </c>
      <c r="E1947" t="inlineStr">
        <is>
          <t>LINE-S02</t>
        </is>
      </c>
      <c r="F1947" t="inlineStr">
        <is>
          <t>改善后</t>
        </is>
      </c>
      <c r="G1947" s="57" t="n">
        <v>46055</v>
      </c>
      <c r="H1947" t="inlineStr">
        <is>
          <t>视觉设备系列</t>
        </is>
      </c>
      <c r="I1947" t="inlineStr">
        <is>
          <t>KK200-1</t>
        </is>
      </c>
      <c r="J1947" t="inlineStr">
        <is>
          <t>OPERATIONAL</t>
        </is>
      </c>
      <c r="K1947" t="inlineStr">
        <is>
          <t>Planned - Included in OEE</t>
        </is>
      </c>
      <c r="L1947" t="inlineStr">
        <is>
          <t>EXTRUDER PRESS</t>
        </is>
      </c>
      <c r="M1947" t="inlineStr">
        <is>
          <t>主加工工位</t>
        </is>
      </c>
      <c r="N1947" t="inlineStr">
        <is>
          <t>CLEANING</t>
        </is>
      </c>
      <c r="O1947" s="59" t="n">
        <v>46055.52430555555</v>
      </c>
      <c r="P1947" s="59" t="n">
        <v>46055.52833333334</v>
      </c>
      <c r="Q1947" s="60" t="n">
        <v>5.8</v>
      </c>
      <c r="R1947" s="60" t="n">
        <v>0.9637</v>
      </c>
      <c r="S1947" t="inlineStr">
        <is>
          <t>团队模拟数据（基于公开单线数据派生）</t>
        </is>
      </c>
      <c r="T1947" t="inlineStr">
        <is>
          <t>SIM-v2.2-20260807-20260804</t>
        </is>
      </c>
      <c r="U1947" t="inlineStr">
        <is>
          <t>https://zenodo.org/records/17855209</t>
        </is>
      </c>
      <c r="V1947" t="inlineStr">
        <is>
          <t>LINE-S02-POST-20260202</t>
        </is>
      </c>
      <c r="W1947" t="inlineStr">
        <is>
          <t>已关联</t>
        </is>
      </c>
      <c r="X1947" t="inlineStr">
        <is>
          <t>按班次口径判断</t>
        </is>
      </c>
      <c r="Z1947" t="inlineStr">
        <is>
          <t>否</t>
        </is>
      </c>
    </row>
    <row r="1948">
      <c r="A1948" t="inlineStr">
        <is>
          <t>SIM-STOP-01947</t>
        </is>
      </c>
      <c r="B1948" t="inlineStr">
        <is>
          <t>STOP-POST-00014</t>
        </is>
      </c>
      <c r="C1948" t="inlineStr">
        <is>
          <t>LINE-S03-POST-20260202</t>
        </is>
      </c>
      <c r="D1948" t="inlineStr">
        <is>
          <t>SHIFT-POST-20260202</t>
        </is>
      </c>
      <c r="E1948" t="inlineStr">
        <is>
          <t>LINE-S03</t>
        </is>
      </c>
      <c r="F1948" t="inlineStr">
        <is>
          <t>改善后</t>
        </is>
      </c>
      <c r="G1948" s="57" t="n">
        <v>46055</v>
      </c>
      <c r="H1948" t="inlineStr">
        <is>
          <t>音频模组系列</t>
        </is>
      </c>
      <c r="I1948" t="inlineStr">
        <is>
          <t>KK200-1</t>
        </is>
      </c>
      <c r="J1948" t="inlineStr">
        <is>
          <t>OPERATIONAL</t>
        </is>
      </c>
      <c r="K1948" t="inlineStr">
        <is>
          <t>Planned - Included in OEE</t>
        </is>
      </c>
      <c r="L1948" t="inlineStr">
        <is>
          <t>EXTRUDER PRESS</t>
        </is>
      </c>
      <c r="M1948" t="inlineStr">
        <is>
          <t>主加工工位</t>
        </is>
      </c>
      <c r="N1948" t="inlineStr">
        <is>
          <t>CLEANING</t>
        </is>
      </c>
      <c r="O1948" s="59" t="n">
        <v>46055.53819444445</v>
      </c>
      <c r="P1948" s="59" t="n">
        <v>46055.54236111111</v>
      </c>
      <c r="Q1948" s="60" t="n">
        <v>6</v>
      </c>
      <c r="R1948" s="60" t="n">
        <v>1.0027</v>
      </c>
      <c r="S1948" t="inlineStr">
        <is>
          <t>团队模拟数据（基于公开单线数据派生）</t>
        </is>
      </c>
      <c r="T1948" t="inlineStr">
        <is>
          <t>SIM-v2.2-20260807-20260804</t>
        </is>
      </c>
      <c r="U1948" t="inlineStr">
        <is>
          <t>https://zenodo.org/records/17855209</t>
        </is>
      </c>
      <c r="V1948" t="inlineStr">
        <is>
          <t>LINE-S03-POST-20260202</t>
        </is>
      </c>
      <c r="W1948" t="inlineStr">
        <is>
          <t>已关联</t>
        </is>
      </c>
      <c r="X1948" t="inlineStr">
        <is>
          <t>按班次口径判断</t>
        </is>
      </c>
      <c r="Z1948" t="inlineStr">
        <is>
          <t>否</t>
        </is>
      </c>
    </row>
    <row r="1949">
      <c r="A1949" t="inlineStr">
        <is>
          <t>SIM-STOP-01948</t>
        </is>
      </c>
      <c r="B1949" t="inlineStr">
        <is>
          <t>STOP-POST-00015</t>
        </is>
      </c>
      <c r="C1949" t="inlineStr">
        <is>
          <t>LINE-S01-POST-20260202</t>
        </is>
      </c>
      <c r="D1949" t="inlineStr">
        <is>
          <t>SHIFT-POST-20260202</t>
        </is>
      </c>
      <c r="E1949" t="inlineStr">
        <is>
          <t>LINE-S01</t>
        </is>
      </c>
      <c r="F1949" t="inlineStr">
        <is>
          <t>改善后</t>
        </is>
      </c>
      <c r="G1949" s="57" t="n">
        <v>46055</v>
      </c>
      <c r="H1949" t="inlineStr">
        <is>
          <t>智能终端系列</t>
        </is>
      </c>
      <c r="I1949" t="inlineStr">
        <is>
          <t>KK200-1</t>
        </is>
      </c>
      <c r="J1949" t="inlineStr">
        <is>
          <t>FAILURE</t>
        </is>
      </c>
      <c r="K1949" t="inlineStr">
        <is>
          <t>Unplanned</t>
        </is>
      </c>
      <c r="L1949" t="inlineStr">
        <is>
          <t>PAN MILL</t>
        </is>
      </c>
      <c r="M1949" t="inlineStr">
        <is>
          <t>供料系统</t>
        </is>
      </c>
      <c r="N1949" t="inlineStr">
        <is>
          <t>MECHANICAL FAILURE</t>
        </is>
      </c>
      <c r="O1949" s="59" t="n">
        <v>46055.53472222222</v>
      </c>
      <c r="P1949" s="59" t="n">
        <v>46055.54277777778</v>
      </c>
      <c r="Q1949" s="60" t="n">
        <v>11.6</v>
      </c>
      <c r="R1949" s="60" t="n">
        <v>0.7723</v>
      </c>
      <c r="S1949" t="inlineStr">
        <is>
          <t>团队模拟数据（基于公开单线数据派生）</t>
        </is>
      </c>
      <c r="T1949" t="inlineStr">
        <is>
          <t>SIM-v2.2-20260807-20260804</t>
        </is>
      </c>
      <c r="U1949" t="inlineStr">
        <is>
          <t>https://zenodo.org/records/17855209</t>
        </is>
      </c>
      <c r="V1949" t="inlineStr">
        <is>
          <t>LINE-S01-POST-20260202</t>
        </is>
      </c>
      <c r="W1949" t="inlineStr">
        <is>
          <t>已关联</t>
        </is>
      </c>
      <c r="X1949" t="inlineStr">
        <is>
          <t>按班次口径判断</t>
        </is>
      </c>
      <c r="Z1949" t="inlineStr">
        <is>
          <t>否</t>
        </is>
      </c>
    </row>
    <row r="1950">
      <c r="A1950" t="inlineStr">
        <is>
          <t>SIM-STOP-01949</t>
        </is>
      </c>
      <c r="B1950" t="inlineStr">
        <is>
          <t>STOP-POST-00015</t>
        </is>
      </c>
      <c r="C1950" t="inlineStr">
        <is>
          <t>LINE-S02-POST-20260202</t>
        </is>
      </c>
      <c r="D1950" t="inlineStr">
        <is>
          <t>SHIFT-POST-20260202</t>
        </is>
      </c>
      <c r="E1950" t="inlineStr">
        <is>
          <t>LINE-S02</t>
        </is>
      </c>
      <c r="F1950" t="inlineStr">
        <is>
          <t>改善后</t>
        </is>
      </c>
      <c r="G1950" s="57" t="n">
        <v>46055</v>
      </c>
      <c r="H1950" t="inlineStr">
        <is>
          <t>视觉设备系列</t>
        </is>
      </c>
      <c r="I1950" t="inlineStr">
        <is>
          <t>KK200-1</t>
        </is>
      </c>
      <c r="J1950" t="inlineStr">
        <is>
          <t>FAILURE</t>
        </is>
      </c>
      <c r="K1950" t="inlineStr">
        <is>
          <t>Unplanned</t>
        </is>
      </c>
      <c r="L1950" t="inlineStr">
        <is>
          <t>PAN MILL</t>
        </is>
      </c>
      <c r="M1950" t="inlineStr">
        <is>
          <t>供料系统</t>
        </is>
      </c>
      <c r="N1950" t="inlineStr">
        <is>
          <t>MECHANICAL FAILURE</t>
        </is>
      </c>
      <c r="O1950" s="59" t="n">
        <v>46055.54861111111</v>
      </c>
      <c r="P1950" s="59" t="n">
        <v>46055.56034722222</v>
      </c>
      <c r="Q1950" s="60" t="n">
        <v>16.9</v>
      </c>
      <c r="R1950" s="60" t="n">
        <v>1.1244</v>
      </c>
      <c r="S1950" t="inlineStr">
        <is>
          <t>团队模拟数据（基于公开单线数据派生）</t>
        </is>
      </c>
      <c r="T1950" t="inlineStr">
        <is>
          <t>SIM-v2.2-20260807-20260804</t>
        </is>
      </c>
      <c r="U1950" t="inlineStr">
        <is>
          <t>https://zenodo.org/records/17855209</t>
        </is>
      </c>
      <c r="V1950" t="inlineStr">
        <is>
          <t>LINE-S02-POST-20260202</t>
        </is>
      </c>
      <c r="W1950" t="inlineStr">
        <is>
          <t>已关联</t>
        </is>
      </c>
      <c r="X1950" t="inlineStr">
        <is>
          <t>按班次口径判断</t>
        </is>
      </c>
      <c r="Z1950" t="inlineStr">
        <is>
          <t>否</t>
        </is>
      </c>
    </row>
    <row r="1951">
      <c r="A1951" t="inlineStr">
        <is>
          <t>SIM-STOP-01950</t>
        </is>
      </c>
      <c r="B1951" t="inlineStr">
        <is>
          <t>STOP-POST-00015</t>
        </is>
      </c>
      <c r="C1951" t="inlineStr">
        <is>
          <t>LINE-S03-POST-20260202</t>
        </is>
      </c>
      <c r="D1951" t="inlineStr">
        <is>
          <t>SHIFT-POST-20260202</t>
        </is>
      </c>
      <c r="E1951" t="inlineStr">
        <is>
          <t>LINE-S03</t>
        </is>
      </c>
      <c r="F1951" t="inlineStr">
        <is>
          <t>改善后</t>
        </is>
      </c>
      <c r="G1951" s="57" t="n">
        <v>46055</v>
      </c>
      <c r="H1951" t="inlineStr">
        <is>
          <t>音频模组系列</t>
        </is>
      </c>
      <c r="I1951" t="inlineStr">
        <is>
          <t>KK200-1</t>
        </is>
      </c>
      <c r="J1951" t="inlineStr">
        <is>
          <t>FAILURE</t>
        </is>
      </c>
      <c r="K1951" t="inlineStr">
        <is>
          <t>Unplanned</t>
        </is>
      </c>
      <c r="L1951" t="inlineStr">
        <is>
          <t>PAN MILL</t>
        </is>
      </c>
      <c r="M1951" t="inlineStr">
        <is>
          <t>供料系统</t>
        </is>
      </c>
      <c r="N1951" t="inlineStr">
        <is>
          <t>MECHANICAL FAILURE</t>
        </is>
      </c>
      <c r="O1951" s="59" t="n">
        <v>46055.5625</v>
      </c>
      <c r="P1951" s="59" t="n">
        <v>46055.57166666666</v>
      </c>
      <c r="Q1951" s="60" t="n">
        <v>13.2</v>
      </c>
      <c r="R1951" s="60" t="n">
        <v>0.88</v>
      </c>
      <c r="S1951" t="inlineStr">
        <is>
          <t>团队模拟数据（基于公开单线数据派生）</t>
        </is>
      </c>
      <c r="T1951" t="inlineStr">
        <is>
          <t>SIM-v2.2-20260807-20260804</t>
        </is>
      </c>
      <c r="U1951" t="inlineStr">
        <is>
          <t>https://zenodo.org/records/17855209</t>
        </is>
      </c>
      <c r="V1951" t="inlineStr">
        <is>
          <t>LINE-S03-POST-20260202</t>
        </is>
      </c>
      <c r="W1951" t="inlineStr">
        <is>
          <t>已关联</t>
        </is>
      </c>
      <c r="X1951" t="inlineStr">
        <is>
          <t>按班次口径判断</t>
        </is>
      </c>
      <c r="Z1951" t="inlineStr">
        <is>
          <t>否</t>
        </is>
      </c>
    </row>
    <row r="1952">
      <c r="A1952" t="inlineStr">
        <is>
          <t>SIM-STOP-01951</t>
        </is>
      </c>
      <c r="B1952" t="inlineStr">
        <is>
          <t>STOP-POST-00016</t>
        </is>
      </c>
      <c r="C1952" t="inlineStr">
        <is>
          <t>LINE-S01-POST-20260202</t>
        </is>
      </c>
      <c r="D1952" t="inlineStr">
        <is>
          <t>SHIFT-POST-20260202</t>
        </is>
      </c>
      <c r="E1952" t="inlineStr">
        <is>
          <t>LINE-S01</t>
        </is>
      </c>
      <c r="F1952" t="inlineStr">
        <is>
          <t>改善后</t>
        </is>
      </c>
      <c r="G1952" s="57" t="n">
        <v>46055</v>
      </c>
      <c r="H1952" t="inlineStr">
        <is>
          <t>智能终端系列</t>
        </is>
      </c>
      <c r="I1952" t="inlineStr">
        <is>
          <t>KK200-1</t>
        </is>
      </c>
      <c r="J1952" t="inlineStr">
        <is>
          <t>FAILURE</t>
        </is>
      </c>
      <c r="K1952" t="inlineStr">
        <is>
          <t>Unplanned</t>
        </is>
      </c>
      <c r="L1952" t="inlineStr">
        <is>
          <t>HACKING STATION</t>
        </is>
      </c>
      <c r="M1952" t="inlineStr">
        <is>
          <t>上下料工位</t>
        </is>
      </c>
      <c r="N1952" t="inlineStr">
        <is>
          <t>MECHANICAL FAILURE</t>
        </is>
      </c>
      <c r="O1952" s="59" t="n">
        <v>46055.62361111111</v>
      </c>
      <c r="P1952" s="59" t="n">
        <v>46055.62694444445</v>
      </c>
      <c r="Q1952" s="60" t="n">
        <v>4.8</v>
      </c>
      <c r="R1952" s="60" t="n">
        <v>0.8036</v>
      </c>
      <c r="S1952" t="inlineStr">
        <is>
          <t>团队模拟数据（基于公开单线数据派生）</t>
        </is>
      </c>
      <c r="T1952" t="inlineStr">
        <is>
          <t>SIM-v2.2-20260807-20260804</t>
        </is>
      </c>
      <c r="U1952" t="inlineStr">
        <is>
          <t>https://zenodo.org/records/17855209</t>
        </is>
      </c>
      <c r="V1952" t="inlineStr">
        <is>
          <t>LINE-S01-POST-20260202</t>
        </is>
      </c>
      <c r="W1952" t="inlineStr">
        <is>
          <t>已关联</t>
        </is>
      </c>
      <c r="X1952" t="inlineStr">
        <is>
          <t>按班次口径判断</t>
        </is>
      </c>
      <c r="Z1952" t="inlineStr">
        <is>
          <t>否</t>
        </is>
      </c>
    </row>
    <row r="1953">
      <c r="A1953" t="inlineStr">
        <is>
          <t>SIM-STOP-01952</t>
        </is>
      </c>
      <c r="B1953" t="inlineStr">
        <is>
          <t>STOP-POST-00016</t>
        </is>
      </c>
      <c r="C1953" t="inlineStr">
        <is>
          <t>LINE-S02-POST-20260202</t>
        </is>
      </c>
      <c r="D1953" t="inlineStr">
        <is>
          <t>SHIFT-POST-20260202</t>
        </is>
      </c>
      <c r="E1953" t="inlineStr">
        <is>
          <t>LINE-S02</t>
        </is>
      </c>
      <c r="F1953" t="inlineStr">
        <is>
          <t>改善后</t>
        </is>
      </c>
      <c r="G1953" s="57" t="n">
        <v>46055</v>
      </c>
      <c r="H1953" t="inlineStr">
        <is>
          <t>视觉设备系列</t>
        </is>
      </c>
      <c r="I1953" t="inlineStr">
        <is>
          <t>KK200-1</t>
        </is>
      </c>
      <c r="J1953" t="inlineStr">
        <is>
          <t>FAILURE</t>
        </is>
      </c>
      <c r="K1953" t="inlineStr">
        <is>
          <t>Unplanned</t>
        </is>
      </c>
      <c r="L1953" t="inlineStr">
        <is>
          <t>HACKING STATION</t>
        </is>
      </c>
      <c r="M1953" t="inlineStr">
        <is>
          <t>上下料工位</t>
        </is>
      </c>
      <c r="N1953" t="inlineStr">
        <is>
          <t>MECHANICAL FAILURE</t>
        </is>
      </c>
      <c r="O1953" s="59" t="n">
        <v>46055.6375</v>
      </c>
      <c r="P1953" s="59" t="n">
        <v>46055.641875</v>
      </c>
      <c r="Q1953" s="60" t="n">
        <v>6.3</v>
      </c>
      <c r="R1953" s="60" t="n">
        <v>1.0511</v>
      </c>
      <c r="S1953" t="inlineStr">
        <is>
          <t>团队模拟数据（基于公开单线数据派生）</t>
        </is>
      </c>
      <c r="T1953" t="inlineStr">
        <is>
          <t>SIM-v2.2-20260807-20260804</t>
        </is>
      </c>
      <c r="U1953" t="inlineStr">
        <is>
          <t>https://zenodo.org/records/17855209</t>
        </is>
      </c>
      <c r="V1953" t="inlineStr">
        <is>
          <t>LINE-S02-POST-20260202</t>
        </is>
      </c>
      <c r="W1953" t="inlineStr">
        <is>
          <t>已关联</t>
        </is>
      </c>
      <c r="X1953" t="inlineStr">
        <is>
          <t>按班次口径判断</t>
        </is>
      </c>
      <c r="Z1953" t="inlineStr">
        <is>
          <t>否</t>
        </is>
      </c>
    </row>
    <row r="1954">
      <c r="A1954" t="inlineStr">
        <is>
          <t>SIM-STOP-01953</t>
        </is>
      </c>
      <c r="B1954" t="inlineStr">
        <is>
          <t>STOP-POST-00016</t>
        </is>
      </c>
      <c r="C1954" t="inlineStr">
        <is>
          <t>LINE-S03-POST-20260202</t>
        </is>
      </c>
      <c r="D1954" t="inlineStr">
        <is>
          <t>SHIFT-POST-20260202</t>
        </is>
      </c>
      <c r="E1954" t="inlineStr">
        <is>
          <t>LINE-S03</t>
        </is>
      </c>
      <c r="F1954" t="inlineStr">
        <is>
          <t>改善后</t>
        </is>
      </c>
      <c r="G1954" s="57" t="n">
        <v>46055</v>
      </c>
      <c r="H1954" t="inlineStr">
        <is>
          <t>音频模组系列</t>
        </is>
      </c>
      <c r="I1954" t="inlineStr">
        <is>
          <t>KK200-1</t>
        </is>
      </c>
      <c r="J1954" t="inlineStr">
        <is>
          <t>FAILURE</t>
        </is>
      </c>
      <c r="K1954" t="inlineStr">
        <is>
          <t>Unplanned</t>
        </is>
      </c>
      <c r="L1954" t="inlineStr">
        <is>
          <t>HACKING STATION</t>
        </is>
      </c>
      <c r="M1954" t="inlineStr">
        <is>
          <t>上下料工位</t>
        </is>
      </c>
      <c r="N1954" t="inlineStr">
        <is>
          <t>MECHANICAL FAILURE</t>
        </is>
      </c>
      <c r="O1954" s="59" t="n">
        <v>46055.65138888889</v>
      </c>
      <c r="P1954" s="59" t="n">
        <v>46055.65534722222</v>
      </c>
      <c r="Q1954" s="60" t="n">
        <v>5.7</v>
      </c>
      <c r="R1954" s="60" t="n">
        <v>0.9516</v>
      </c>
      <c r="S1954" t="inlineStr">
        <is>
          <t>团队模拟数据（基于公开单线数据派生）</t>
        </is>
      </c>
      <c r="T1954" t="inlineStr">
        <is>
          <t>SIM-v2.2-20260807-20260804</t>
        </is>
      </c>
      <c r="U1954" t="inlineStr">
        <is>
          <t>https://zenodo.org/records/17855209</t>
        </is>
      </c>
      <c r="V1954" t="inlineStr">
        <is>
          <t>LINE-S03-POST-20260202</t>
        </is>
      </c>
      <c r="W1954" t="inlineStr">
        <is>
          <t>已关联</t>
        </is>
      </c>
      <c r="X1954" t="inlineStr">
        <is>
          <t>按班次口径判断</t>
        </is>
      </c>
      <c r="Z1954" t="inlineStr">
        <is>
          <t>否</t>
        </is>
      </c>
    </row>
    <row r="1955">
      <c r="A1955" t="inlineStr">
        <is>
          <t>SIM-STOP-01954</t>
        </is>
      </c>
      <c r="B1955" t="inlineStr">
        <is>
          <t>STOP-POST-00017</t>
        </is>
      </c>
      <c r="C1955" t="inlineStr">
        <is>
          <t>LINE-S01-POST-20260202</t>
        </is>
      </c>
      <c r="D1955" t="inlineStr">
        <is>
          <t>SHIFT-POST-20260202</t>
        </is>
      </c>
      <c r="E1955" t="inlineStr">
        <is>
          <t>LINE-S01</t>
        </is>
      </c>
      <c r="F1955" t="inlineStr">
        <is>
          <t>改善后</t>
        </is>
      </c>
      <c r="G1955" s="57" t="n">
        <v>46055</v>
      </c>
      <c r="H1955" t="inlineStr">
        <is>
          <t>智能终端系列</t>
        </is>
      </c>
      <c r="I1955" t="inlineStr">
        <is>
          <t>KK200-1</t>
        </is>
      </c>
      <c r="J1955" t="inlineStr">
        <is>
          <t>FAILURE</t>
        </is>
      </c>
      <c r="K1955" t="inlineStr">
        <is>
          <t>Unplanned</t>
        </is>
      </c>
      <c r="L1955" t="inlineStr">
        <is>
          <t>DRYER</t>
        </is>
      </c>
      <c r="M1955" t="inlineStr">
        <is>
          <t>烘干/固化工位</t>
        </is>
      </c>
      <c r="N1955" t="inlineStr">
        <is>
          <t>AUTOMATION FAILURE</t>
        </is>
      </c>
      <c r="O1955" s="59" t="n">
        <v>46055.66111111111</v>
      </c>
      <c r="P1955" s="59" t="n">
        <v>46055.66513888889</v>
      </c>
      <c r="Q1955" s="60" t="n">
        <v>5.8</v>
      </c>
      <c r="R1955" s="60" t="n">
        <v>0.8349</v>
      </c>
      <c r="S1955" t="inlineStr">
        <is>
          <t>团队模拟数据（基于公开单线数据派生）</t>
        </is>
      </c>
      <c r="T1955" t="inlineStr">
        <is>
          <t>SIM-v2.2-20260807-20260804</t>
        </is>
      </c>
      <c r="U1955" t="inlineStr">
        <is>
          <t>https://zenodo.org/records/17855209</t>
        </is>
      </c>
      <c r="V1955" t="inlineStr">
        <is>
          <t>LINE-S01-POST-20260202</t>
        </is>
      </c>
      <c r="W1955" t="inlineStr">
        <is>
          <t>已关联</t>
        </is>
      </c>
      <c r="X1955" t="inlineStr">
        <is>
          <t>按班次口径判断</t>
        </is>
      </c>
      <c r="Z1955" t="inlineStr">
        <is>
          <t>否</t>
        </is>
      </c>
    </row>
    <row r="1956">
      <c r="A1956" t="inlineStr">
        <is>
          <t>SIM-STOP-01955</t>
        </is>
      </c>
      <c r="B1956" t="inlineStr">
        <is>
          <t>STOP-POST-00017</t>
        </is>
      </c>
      <c r="C1956" t="inlineStr">
        <is>
          <t>LINE-S02-POST-20260202</t>
        </is>
      </c>
      <c r="D1956" t="inlineStr">
        <is>
          <t>SHIFT-POST-20260202</t>
        </is>
      </c>
      <c r="E1956" t="inlineStr">
        <is>
          <t>LINE-S02</t>
        </is>
      </c>
      <c r="F1956" t="inlineStr">
        <is>
          <t>改善后</t>
        </is>
      </c>
      <c r="G1956" s="57" t="n">
        <v>46055</v>
      </c>
      <c r="H1956" t="inlineStr">
        <is>
          <t>视觉设备系列</t>
        </is>
      </c>
      <c r="I1956" t="inlineStr">
        <is>
          <t>KK200-1</t>
        </is>
      </c>
      <c r="J1956" t="inlineStr">
        <is>
          <t>FAILURE</t>
        </is>
      </c>
      <c r="K1956" t="inlineStr">
        <is>
          <t>Unplanned</t>
        </is>
      </c>
      <c r="L1956" t="inlineStr">
        <is>
          <t>DRYER</t>
        </is>
      </c>
      <c r="M1956" t="inlineStr">
        <is>
          <t>烘干/固化工位</t>
        </is>
      </c>
      <c r="N1956" t="inlineStr">
        <is>
          <t>AUTOMATION FAILURE</t>
        </is>
      </c>
      <c r="O1956" s="59" t="n">
        <v>46055.675</v>
      </c>
      <c r="P1956" s="59" t="n">
        <v>46055.68034722222</v>
      </c>
      <c r="Q1956" s="60" t="n">
        <v>7.7</v>
      </c>
      <c r="R1956" s="60" t="n">
        <v>1.0939</v>
      </c>
      <c r="S1956" t="inlineStr">
        <is>
          <t>团队模拟数据（基于公开单线数据派生）</t>
        </is>
      </c>
      <c r="T1956" t="inlineStr">
        <is>
          <t>SIM-v2.2-20260807-20260804</t>
        </is>
      </c>
      <c r="U1956" t="inlineStr">
        <is>
          <t>https://zenodo.org/records/17855209</t>
        </is>
      </c>
      <c r="V1956" t="inlineStr">
        <is>
          <t>LINE-S02-POST-20260202</t>
        </is>
      </c>
      <c r="W1956" t="inlineStr">
        <is>
          <t>已关联</t>
        </is>
      </c>
      <c r="X1956" t="inlineStr">
        <is>
          <t>按班次口径判断</t>
        </is>
      </c>
      <c r="Z1956" t="inlineStr">
        <is>
          <t>否</t>
        </is>
      </c>
    </row>
    <row r="1957">
      <c r="A1957" t="inlineStr">
        <is>
          <t>SIM-STOP-01956</t>
        </is>
      </c>
      <c r="B1957" t="inlineStr">
        <is>
          <t>STOP-POST-00017</t>
        </is>
      </c>
      <c r="C1957" t="inlineStr">
        <is>
          <t>LINE-S03-POST-20260202</t>
        </is>
      </c>
      <c r="D1957" t="inlineStr">
        <is>
          <t>SHIFT-POST-20260202</t>
        </is>
      </c>
      <c r="E1957" t="inlineStr">
        <is>
          <t>LINE-S03</t>
        </is>
      </c>
      <c r="F1957" t="inlineStr">
        <is>
          <t>改善后</t>
        </is>
      </c>
      <c r="G1957" s="57" t="n">
        <v>46055</v>
      </c>
      <c r="H1957" t="inlineStr">
        <is>
          <t>音频模组系列</t>
        </is>
      </c>
      <c r="I1957" t="inlineStr">
        <is>
          <t>KK200-1</t>
        </is>
      </c>
      <c r="J1957" t="inlineStr">
        <is>
          <t>FAILURE</t>
        </is>
      </c>
      <c r="K1957" t="inlineStr">
        <is>
          <t>Unplanned</t>
        </is>
      </c>
      <c r="L1957" t="inlineStr">
        <is>
          <t>DRYER</t>
        </is>
      </c>
      <c r="M1957" t="inlineStr">
        <is>
          <t>烘干/固化工位</t>
        </is>
      </c>
      <c r="N1957" t="inlineStr">
        <is>
          <t>AUTOMATION FAILURE</t>
        </is>
      </c>
      <c r="O1957" s="59" t="n">
        <v>46055.68888888889</v>
      </c>
      <c r="P1957" s="59" t="n">
        <v>46055.69305555556</v>
      </c>
      <c r="Q1957" s="60" t="n">
        <v>6</v>
      </c>
      <c r="R1957" s="60" t="n">
        <v>0.855</v>
      </c>
      <c r="S1957" t="inlineStr">
        <is>
          <t>团队模拟数据（基于公开单线数据派生）</t>
        </is>
      </c>
      <c r="T1957" t="inlineStr">
        <is>
          <t>SIM-v2.2-20260807-20260804</t>
        </is>
      </c>
      <c r="U1957" t="inlineStr">
        <is>
          <t>https://zenodo.org/records/17855209</t>
        </is>
      </c>
      <c r="V1957" t="inlineStr">
        <is>
          <t>LINE-S03-POST-20260202</t>
        </is>
      </c>
      <c r="W1957" t="inlineStr">
        <is>
          <t>已关联</t>
        </is>
      </c>
      <c r="X1957" t="inlineStr">
        <is>
          <t>按班次口径判断</t>
        </is>
      </c>
      <c r="Z1957" t="inlineStr">
        <is>
          <t>否</t>
        </is>
      </c>
    </row>
    <row r="1958">
      <c r="A1958" t="inlineStr">
        <is>
          <t>SIM-STOP-01957</t>
        </is>
      </c>
      <c r="B1958" t="inlineStr">
        <is>
          <t>STOP-POST-00018</t>
        </is>
      </c>
      <c r="C1958" t="inlineStr">
        <is>
          <t>LINE-S01-POST-20260202</t>
        </is>
      </c>
      <c r="D1958" t="inlineStr">
        <is>
          <t>SHIFT-POST-20260202</t>
        </is>
      </c>
      <c r="E1958" t="inlineStr">
        <is>
          <t>LINE-S01</t>
        </is>
      </c>
      <c r="F1958" t="inlineStr">
        <is>
          <t>改善后</t>
        </is>
      </c>
      <c r="G1958" s="57" t="n">
        <v>46055</v>
      </c>
      <c r="H1958" t="inlineStr">
        <is>
          <t>智能终端系列</t>
        </is>
      </c>
      <c r="I1958" t="inlineStr">
        <is>
          <t>KK200-1</t>
        </is>
      </c>
      <c r="J1958" t="inlineStr">
        <is>
          <t>FAILURE</t>
        </is>
      </c>
      <c r="K1958" t="inlineStr">
        <is>
          <t>Unplanned</t>
        </is>
      </c>
      <c r="L1958" t="inlineStr">
        <is>
          <t>DRYER</t>
        </is>
      </c>
      <c r="M1958" t="inlineStr">
        <is>
          <t>烘干/固化工位</t>
        </is>
      </c>
      <c r="N1958" t="inlineStr">
        <is>
          <t>OTHER FAILURE</t>
        </is>
      </c>
      <c r="O1958" s="59" t="n">
        <v>46055.72708333333</v>
      </c>
      <c r="P1958" s="59" t="n">
        <v>46055.73361111111</v>
      </c>
      <c r="Q1958" s="60" t="n">
        <v>9.4</v>
      </c>
      <c r="R1958" s="60" t="n">
        <v>0.7813</v>
      </c>
      <c r="S1958" t="inlineStr">
        <is>
          <t>团队模拟数据（基于公开单线数据派生）</t>
        </is>
      </c>
      <c r="T1958" t="inlineStr">
        <is>
          <t>SIM-v2.2-20260807-20260804</t>
        </is>
      </c>
      <c r="U1958" t="inlineStr">
        <is>
          <t>https://zenodo.org/records/17855209</t>
        </is>
      </c>
      <c r="V1958" t="inlineStr">
        <is>
          <t>LINE-S01-POST-20260202</t>
        </is>
      </c>
      <c r="W1958" t="inlineStr">
        <is>
          <t>已关联</t>
        </is>
      </c>
      <c r="X1958" t="inlineStr">
        <is>
          <t>按班次口径判断</t>
        </is>
      </c>
      <c r="Z1958" t="inlineStr">
        <is>
          <t>否</t>
        </is>
      </c>
    </row>
    <row r="1959">
      <c r="A1959" t="inlineStr">
        <is>
          <t>SIM-STOP-01958</t>
        </is>
      </c>
      <c r="B1959" t="inlineStr">
        <is>
          <t>STOP-POST-00018</t>
        </is>
      </c>
      <c r="C1959" t="inlineStr">
        <is>
          <t>LINE-S02-POST-20260202</t>
        </is>
      </c>
      <c r="D1959" t="inlineStr">
        <is>
          <t>SHIFT-POST-20260202</t>
        </is>
      </c>
      <c r="E1959" t="inlineStr">
        <is>
          <t>LINE-S02</t>
        </is>
      </c>
      <c r="F1959" t="inlineStr">
        <is>
          <t>改善后</t>
        </is>
      </c>
      <c r="G1959" s="57" t="n">
        <v>46055</v>
      </c>
      <c r="H1959" t="inlineStr">
        <is>
          <t>视觉设备系列</t>
        </is>
      </c>
      <c r="I1959" t="inlineStr">
        <is>
          <t>KK200-1</t>
        </is>
      </c>
      <c r="J1959" t="inlineStr">
        <is>
          <t>FAILURE</t>
        </is>
      </c>
      <c r="K1959" t="inlineStr">
        <is>
          <t>Unplanned</t>
        </is>
      </c>
      <c r="L1959" t="inlineStr">
        <is>
          <t>DRYER</t>
        </is>
      </c>
      <c r="M1959" t="inlineStr">
        <is>
          <t>烘干/固化工位</t>
        </is>
      </c>
      <c r="N1959" t="inlineStr">
        <is>
          <t>OTHER FAILURE</t>
        </is>
      </c>
      <c r="O1959" s="59" t="n">
        <v>46055.74097222222</v>
      </c>
      <c r="P1959" s="59" t="n">
        <v>46055.75041666667</v>
      </c>
      <c r="Q1959" s="60" t="n">
        <v>13.6</v>
      </c>
      <c r="R1959" s="60" t="n">
        <v>1.1367</v>
      </c>
      <c r="S1959" t="inlineStr">
        <is>
          <t>团队模拟数据（基于公开单线数据派生）</t>
        </is>
      </c>
      <c r="T1959" t="inlineStr">
        <is>
          <t>SIM-v2.2-20260807-20260804</t>
        </is>
      </c>
      <c r="U1959" t="inlineStr">
        <is>
          <t>https://zenodo.org/records/17855209</t>
        </is>
      </c>
      <c r="V1959" t="inlineStr">
        <is>
          <t>LINE-S02-POST-20260202</t>
        </is>
      </c>
      <c r="W1959" t="inlineStr">
        <is>
          <t>已关联</t>
        </is>
      </c>
      <c r="X1959" t="inlineStr">
        <is>
          <t>按班次口径判断</t>
        </is>
      </c>
      <c r="Z1959" t="inlineStr">
        <is>
          <t>否</t>
        </is>
      </c>
    </row>
    <row r="1960">
      <c r="A1960" t="inlineStr">
        <is>
          <t>SIM-STOP-01959</t>
        </is>
      </c>
      <c r="B1960" t="inlineStr">
        <is>
          <t>STOP-POST-00018</t>
        </is>
      </c>
      <c r="C1960" t="inlineStr">
        <is>
          <t>LINE-S03-POST-20260202</t>
        </is>
      </c>
      <c r="D1960" t="inlineStr">
        <is>
          <t>SHIFT-POST-20260202</t>
        </is>
      </c>
      <c r="E1960" t="inlineStr">
        <is>
          <t>LINE-S03</t>
        </is>
      </c>
      <c r="F1960" t="inlineStr">
        <is>
          <t>改善后</t>
        </is>
      </c>
      <c r="G1960" s="57" t="n">
        <v>46055</v>
      </c>
      <c r="H1960" t="inlineStr">
        <is>
          <t>音频模组系列</t>
        </is>
      </c>
      <c r="I1960" t="inlineStr">
        <is>
          <t>KK200-1</t>
        </is>
      </c>
      <c r="J1960" t="inlineStr">
        <is>
          <t>FAILURE</t>
        </is>
      </c>
      <c r="K1960" t="inlineStr">
        <is>
          <t>Unplanned</t>
        </is>
      </c>
      <c r="L1960" t="inlineStr">
        <is>
          <t>DRYER</t>
        </is>
      </c>
      <c r="M1960" t="inlineStr">
        <is>
          <t>烘干/固化工位</t>
        </is>
      </c>
      <c r="N1960" t="inlineStr">
        <is>
          <t>OTHER FAILURE</t>
        </is>
      </c>
      <c r="O1960" s="59" t="n">
        <v>46055.75486111111</v>
      </c>
      <c r="P1960" s="59" t="n">
        <v>46055.76229166667</v>
      </c>
      <c r="Q1960" s="60" t="n">
        <v>10.7</v>
      </c>
      <c r="R1960" s="60" t="n">
        <v>0.89</v>
      </c>
      <c r="S1960" t="inlineStr">
        <is>
          <t>团队模拟数据（基于公开单线数据派生）</t>
        </is>
      </c>
      <c r="T1960" t="inlineStr">
        <is>
          <t>SIM-v2.2-20260807-20260804</t>
        </is>
      </c>
      <c r="U1960" t="inlineStr">
        <is>
          <t>https://zenodo.org/records/17855209</t>
        </is>
      </c>
      <c r="V1960" t="inlineStr">
        <is>
          <t>LINE-S03-POST-20260202</t>
        </is>
      </c>
      <c r="W1960" t="inlineStr">
        <is>
          <t>已关联</t>
        </is>
      </c>
      <c r="X1960" t="inlineStr">
        <is>
          <t>按班次口径判断</t>
        </is>
      </c>
      <c r="Z1960" t="inlineStr">
        <is>
          <t>否</t>
        </is>
      </c>
    </row>
    <row r="1961">
      <c r="A1961" t="inlineStr">
        <is>
          <t>SIM-STOP-01960</t>
        </is>
      </c>
      <c r="B1961" t="inlineStr">
        <is>
          <t>STOP-POST-00019</t>
        </is>
      </c>
      <c r="C1961" t="inlineStr">
        <is>
          <t>LINE-S01-POST-20260202</t>
        </is>
      </c>
      <c r="D1961" t="inlineStr">
        <is>
          <t>SHIFT-POST-20260202</t>
        </is>
      </c>
      <c r="E1961" t="inlineStr">
        <is>
          <t>LINE-S01</t>
        </is>
      </c>
      <c r="F1961" t="inlineStr">
        <is>
          <t>改善后</t>
        </is>
      </c>
      <c r="G1961" s="57" t="n">
        <v>46055</v>
      </c>
      <c r="H1961" t="inlineStr">
        <is>
          <t>智能终端系列</t>
        </is>
      </c>
      <c r="I1961" t="inlineStr">
        <is>
          <t>KK200-1</t>
        </is>
      </c>
      <c r="J1961" t="inlineStr">
        <is>
          <t>FAILURE</t>
        </is>
      </c>
      <c r="K1961" t="inlineStr">
        <is>
          <t>Unplanned</t>
        </is>
      </c>
      <c r="L1961" t="inlineStr">
        <is>
          <t>DRYER</t>
        </is>
      </c>
      <c r="M1961" t="inlineStr">
        <is>
          <t>烘干/固化工位</t>
        </is>
      </c>
      <c r="N1961" t="inlineStr">
        <is>
          <t>MECHANICAL FAILURE</t>
        </is>
      </c>
      <c r="O1961" s="59" t="n">
        <v>46055.80972222222</v>
      </c>
      <c r="P1961" s="59" t="n">
        <v>46055.81201388889</v>
      </c>
      <c r="Q1961" s="60" t="n">
        <v>3.3</v>
      </c>
      <c r="R1961" s="60" t="n">
        <v>0.8125</v>
      </c>
      <c r="S1961" t="inlineStr">
        <is>
          <t>团队模拟数据（基于公开单线数据派生）</t>
        </is>
      </c>
      <c r="T1961" t="inlineStr">
        <is>
          <t>SIM-v2.2-20260807-20260804</t>
        </is>
      </c>
      <c r="U1961" t="inlineStr">
        <is>
          <t>https://zenodo.org/records/17855209</t>
        </is>
      </c>
      <c r="V1961" t="inlineStr">
        <is>
          <t>LINE-S01-POST-20260202</t>
        </is>
      </c>
      <c r="W1961" t="inlineStr">
        <is>
          <t>已关联</t>
        </is>
      </c>
      <c r="X1961" t="inlineStr">
        <is>
          <t>按班次口径判断</t>
        </is>
      </c>
      <c r="Z1961" t="inlineStr">
        <is>
          <t>否</t>
        </is>
      </c>
    </row>
    <row r="1962">
      <c r="A1962" t="inlineStr">
        <is>
          <t>SIM-STOP-01961</t>
        </is>
      </c>
      <c r="B1962" t="inlineStr">
        <is>
          <t>STOP-POST-00019</t>
        </is>
      </c>
      <c r="C1962" t="inlineStr">
        <is>
          <t>LINE-S02-POST-20260202</t>
        </is>
      </c>
      <c r="D1962" t="inlineStr">
        <is>
          <t>SHIFT-POST-20260202</t>
        </is>
      </c>
      <c r="E1962" t="inlineStr">
        <is>
          <t>LINE-S02</t>
        </is>
      </c>
      <c r="F1962" t="inlineStr">
        <is>
          <t>改善后</t>
        </is>
      </c>
      <c r="G1962" s="57" t="n">
        <v>46055</v>
      </c>
      <c r="H1962" t="inlineStr">
        <is>
          <t>视觉设备系列</t>
        </is>
      </c>
      <c r="I1962" t="inlineStr">
        <is>
          <t>KK200-1</t>
        </is>
      </c>
      <c r="J1962" t="inlineStr">
        <is>
          <t>FAILURE</t>
        </is>
      </c>
      <c r="K1962" t="inlineStr">
        <is>
          <t>Unplanned</t>
        </is>
      </c>
      <c r="L1962" t="inlineStr">
        <is>
          <t>DRYER</t>
        </is>
      </c>
      <c r="M1962" t="inlineStr">
        <is>
          <t>烘干/固化工位</t>
        </is>
      </c>
      <c r="N1962" t="inlineStr">
        <is>
          <t>MECHANICAL FAILURE</t>
        </is>
      </c>
      <c r="O1962" s="59" t="n">
        <v>46055.82361111111</v>
      </c>
      <c r="P1962" s="59" t="n">
        <v>46055.82659722222</v>
      </c>
      <c r="Q1962" s="60" t="n">
        <v>4.3</v>
      </c>
      <c r="R1962" s="60" t="n">
        <v>1.0633</v>
      </c>
      <c r="S1962" t="inlineStr">
        <is>
          <t>团队模拟数据（基于公开单线数据派生）</t>
        </is>
      </c>
      <c r="T1962" t="inlineStr">
        <is>
          <t>SIM-v2.2-20260807-20260804</t>
        </is>
      </c>
      <c r="U1962" t="inlineStr">
        <is>
          <t>https://zenodo.org/records/17855209</t>
        </is>
      </c>
      <c r="V1962" t="inlineStr">
        <is>
          <t>LINE-S02-POST-20260202</t>
        </is>
      </c>
      <c r="W1962" t="inlineStr">
        <is>
          <t>已关联</t>
        </is>
      </c>
      <c r="X1962" t="inlineStr">
        <is>
          <t>按班次口径判断</t>
        </is>
      </c>
      <c r="Z1962" t="inlineStr">
        <is>
          <t>否</t>
        </is>
      </c>
    </row>
    <row r="1963">
      <c r="A1963" t="inlineStr">
        <is>
          <t>SIM-STOP-01962</t>
        </is>
      </c>
      <c r="B1963" t="inlineStr">
        <is>
          <t>STOP-POST-00019</t>
        </is>
      </c>
      <c r="C1963" t="inlineStr">
        <is>
          <t>LINE-S03-POST-20260202</t>
        </is>
      </c>
      <c r="D1963" t="inlineStr">
        <is>
          <t>SHIFT-POST-20260202</t>
        </is>
      </c>
      <c r="E1963" t="inlineStr">
        <is>
          <t>LINE-S03</t>
        </is>
      </c>
      <c r="F1963" t="inlineStr">
        <is>
          <t>改善后</t>
        </is>
      </c>
      <c r="G1963" s="57" t="n">
        <v>46055</v>
      </c>
      <c r="H1963" t="inlineStr">
        <is>
          <t>音频模组系列</t>
        </is>
      </c>
      <c r="I1963" t="inlineStr">
        <is>
          <t>KK200-1</t>
        </is>
      </c>
      <c r="J1963" t="inlineStr">
        <is>
          <t>FAILURE</t>
        </is>
      </c>
      <c r="K1963" t="inlineStr">
        <is>
          <t>Unplanned</t>
        </is>
      </c>
      <c r="L1963" t="inlineStr">
        <is>
          <t>DRYER</t>
        </is>
      </c>
      <c r="M1963" t="inlineStr">
        <is>
          <t>烘干/固化工位</t>
        </is>
      </c>
      <c r="N1963" t="inlineStr">
        <is>
          <t>MECHANICAL FAILURE</t>
        </is>
      </c>
      <c r="O1963" s="59" t="n">
        <v>46055.8375</v>
      </c>
      <c r="P1963" s="59" t="n">
        <v>46055.84006944444</v>
      </c>
      <c r="Q1963" s="60" t="n">
        <v>3.7</v>
      </c>
      <c r="R1963" s="60" t="n">
        <v>0.925</v>
      </c>
      <c r="S1963" t="inlineStr">
        <is>
          <t>团队模拟数据（基于公开单线数据派生）</t>
        </is>
      </c>
      <c r="T1963" t="inlineStr">
        <is>
          <t>SIM-v2.2-20260807-20260804</t>
        </is>
      </c>
      <c r="U1963" t="inlineStr">
        <is>
          <t>https://zenodo.org/records/17855209</t>
        </is>
      </c>
      <c r="V1963" t="inlineStr">
        <is>
          <t>LINE-S03-POST-20260202</t>
        </is>
      </c>
      <c r="W1963" t="inlineStr">
        <is>
          <t>已关联</t>
        </is>
      </c>
      <c r="X1963" t="inlineStr">
        <is>
          <t>按班次口径判断</t>
        </is>
      </c>
      <c r="Z1963" t="inlineStr">
        <is>
          <t>否</t>
        </is>
      </c>
    </row>
    <row r="1964">
      <c r="A1964" t="inlineStr">
        <is>
          <t>SIM-STOP-01963</t>
        </is>
      </c>
      <c r="B1964" t="inlineStr">
        <is>
          <t>STOP-POST-00020</t>
        </is>
      </c>
      <c r="C1964" t="inlineStr">
        <is>
          <t>LINE-S01-POST-20260202</t>
        </is>
      </c>
      <c r="D1964" t="inlineStr">
        <is>
          <t>SHIFT-POST-20260202</t>
        </is>
      </c>
      <c r="E1964" t="inlineStr">
        <is>
          <t>LINE-S01</t>
        </is>
      </c>
      <c r="F1964" t="inlineStr">
        <is>
          <t>改善后</t>
        </is>
      </c>
      <c r="G1964" s="57" t="n">
        <v>46055</v>
      </c>
      <c r="H1964" t="inlineStr">
        <is>
          <t>智能终端系列</t>
        </is>
      </c>
      <c r="I1964" t="inlineStr">
        <is>
          <t>KK250</t>
        </is>
      </c>
      <c r="J1964" t="inlineStr">
        <is>
          <t>SETUPS-CHANGEOVERS</t>
        </is>
      </c>
      <c r="K1964" t="inlineStr">
        <is>
          <t>Planned - Included in OEE</t>
        </is>
      </c>
      <c r="L1964" t="inlineStr">
        <is>
          <t>EXTRUDER PRESS</t>
        </is>
      </c>
      <c r="M1964" t="inlineStr">
        <is>
          <t>主加工工位</t>
        </is>
      </c>
      <c r="N1964" t="inlineStr">
        <is>
          <t>MATERIAL CHANGEOVER</t>
        </is>
      </c>
      <c r="O1964" s="59" t="n">
        <v>46055.81527777778</v>
      </c>
      <c r="P1964" s="59" t="n">
        <v>46055.82611111111</v>
      </c>
      <c r="Q1964" s="60" t="n">
        <v>15.6</v>
      </c>
      <c r="R1964" s="60" t="n">
        <v>0.9776</v>
      </c>
      <c r="S1964" t="inlineStr">
        <is>
          <t>团队模拟数据（基于公开单线数据派生）</t>
        </is>
      </c>
      <c r="T1964" t="inlineStr">
        <is>
          <t>SIM-v2.2-20260807-20260804</t>
        </is>
      </c>
      <c r="U1964" t="inlineStr">
        <is>
          <t>https://zenodo.org/records/17855209</t>
        </is>
      </c>
      <c r="V1964" t="inlineStr">
        <is>
          <t>LINE-S01-POST-20260202</t>
        </is>
      </c>
      <c r="W1964" t="inlineStr">
        <is>
          <t>已关联</t>
        </is>
      </c>
      <c r="X1964" t="inlineStr">
        <is>
          <t>按班次口径判断</t>
        </is>
      </c>
      <c r="Z1964" t="inlineStr">
        <is>
          <t>是</t>
        </is>
      </c>
      <c r="AA1964">
        <f>IFERROR(VLOOKUP(N1964,'18_换产标准_模拟'!$B$2:$F$4,3,FALSE),"")</f>
        <v/>
      </c>
      <c r="AB1964">
        <f>IFERROR(MAX(Q1964-AA1964,0),"")</f>
        <v/>
      </c>
      <c r="AC1964">
        <f>IFERROR(IF(AB1964=0,"达标",IF(AB1964&lt;=VLOOKUP(N1964,'18_换产标准_模拟'!$B$2:$F$4,4,FALSE)-VLOOKUP(N1964,'18_换产标准_模拟'!$B$2:$F$4,3,FALSE),"轻微超时",IF(AB1964&lt;=VLOOKUP(N1964,'18_换产标准_模拟'!$B$2:$F$4,5,FALSE)-VLOOKUP(N1964,'18_换产标准_模拟'!$B$2:$F$4,3,FALSE),"超时","严重超时"))),"")</f>
        <v/>
      </c>
      <c r="AD1964">
        <f>IFERROR(INDEX('18_换产标准_模拟'!$A$2:$A$4,MATCH(N1964,'18_换产标准_模拟'!$B$2:$B$4,0)),"")</f>
        <v/>
      </c>
      <c r="AE1964" t="inlineStr">
        <is>
          <t>团队模拟数据</t>
        </is>
      </c>
    </row>
    <row r="1965">
      <c r="A1965" t="inlineStr">
        <is>
          <t>SIM-STOP-01964</t>
        </is>
      </c>
      <c r="B1965" t="inlineStr">
        <is>
          <t>STOP-POST-00020</t>
        </is>
      </c>
      <c r="C1965" t="inlineStr">
        <is>
          <t>LINE-S02-POST-20260202</t>
        </is>
      </c>
      <c r="D1965" t="inlineStr">
        <is>
          <t>SHIFT-POST-20260202</t>
        </is>
      </c>
      <c r="E1965" t="inlineStr">
        <is>
          <t>LINE-S02</t>
        </is>
      </c>
      <c r="F1965" t="inlineStr">
        <is>
          <t>改善后</t>
        </is>
      </c>
      <c r="G1965" s="57" t="n">
        <v>46055</v>
      </c>
      <c r="H1965" t="inlineStr">
        <is>
          <t>视觉设备系列</t>
        </is>
      </c>
      <c r="I1965" t="inlineStr">
        <is>
          <t>KK250</t>
        </is>
      </c>
      <c r="J1965" t="inlineStr">
        <is>
          <t>SETUPS-CHANGEOVERS</t>
        </is>
      </c>
      <c r="K1965" t="inlineStr">
        <is>
          <t>Planned - Included in OEE</t>
        </is>
      </c>
      <c r="L1965" t="inlineStr">
        <is>
          <t>EXTRUDER PRESS</t>
        </is>
      </c>
      <c r="M1965" t="inlineStr">
        <is>
          <t>主加工工位</t>
        </is>
      </c>
      <c r="N1965" t="inlineStr">
        <is>
          <t>MATERIAL CHANGEOVER</t>
        </is>
      </c>
      <c r="O1965" s="59" t="n">
        <v>46055.82916666667</v>
      </c>
      <c r="P1965" s="59" t="n">
        <v>46055.84013888889</v>
      </c>
      <c r="Q1965" s="60" t="n">
        <v>15.8</v>
      </c>
      <c r="R1965" s="60" t="n">
        <v>0.9854000000000001</v>
      </c>
      <c r="S1965" t="inlineStr">
        <is>
          <t>团队模拟数据（基于公开单线数据派生）</t>
        </is>
      </c>
      <c r="T1965" t="inlineStr">
        <is>
          <t>SIM-v2.2-20260807-20260804</t>
        </is>
      </c>
      <c r="U1965" t="inlineStr">
        <is>
          <t>https://zenodo.org/records/17855209</t>
        </is>
      </c>
      <c r="V1965" t="inlineStr">
        <is>
          <t>LINE-S02-POST-20260202</t>
        </is>
      </c>
      <c r="W1965" t="inlineStr">
        <is>
          <t>已关联</t>
        </is>
      </c>
      <c r="X1965" t="inlineStr">
        <is>
          <t>按班次口径判断</t>
        </is>
      </c>
      <c r="Z1965" t="inlineStr">
        <is>
          <t>是</t>
        </is>
      </c>
      <c r="AA1965">
        <f>IFERROR(VLOOKUP(N1965,'18_换产标准_模拟'!$B$2:$F$4,3,FALSE),"")</f>
        <v/>
      </c>
      <c r="AB1965">
        <f>IFERROR(MAX(Q1965-AA1965,0),"")</f>
        <v/>
      </c>
      <c r="AC1965">
        <f>IFERROR(IF(AB1965=0,"达标",IF(AB1965&lt;=VLOOKUP(N1965,'18_换产标准_模拟'!$B$2:$F$4,4,FALSE)-VLOOKUP(N1965,'18_换产标准_模拟'!$B$2:$F$4,3,FALSE),"轻微超时",IF(AB1965&lt;=VLOOKUP(N1965,'18_换产标准_模拟'!$B$2:$F$4,5,FALSE)-VLOOKUP(N1965,'18_换产标准_模拟'!$B$2:$F$4,3,FALSE),"超时","严重超时"))),"")</f>
        <v/>
      </c>
      <c r="AD1965">
        <f>IFERROR(INDEX('18_换产标准_模拟'!$A$2:$A$4,MATCH(N1965,'18_换产标准_模拟'!$B$2:$B$4,0)),"")</f>
        <v/>
      </c>
      <c r="AE1965" t="inlineStr">
        <is>
          <t>团队模拟数据</t>
        </is>
      </c>
    </row>
    <row r="1966">
      <c r="A1966" t="inlineStr">
        <is>
          <t>SIM-STOP-01965</t>
        </is>
      </c>
      <c r="B1966" t="inlineStr">
        <is>
          <t>STOP-POST-00020</t>
        </is>
      </c>
      <c r="C1966" t="inlineStr">
        <is>
          <t>LINE-S03-POST-20260202</t>
        </is>
      </c>
      <c r="D1966" t="inlineStr">
        <is>
          <t>SHIFT-POST-20260202</t>
        </is>
      </c>
      <c r="E1966" t="inlineStr">
        <is>
          <t>LINE-S03</t>
        </is>
      </c>
      <c r="F1966" t="inlineStr">
        <is>
          <t>改善后</t>
        </is>
      </c>
      <c r="G1966" s="57" t="n">
        <v>46055</v>
      </c>
      <c r="H1966" t="inlineStr">
        <is>
          <t>音频模组系列</t>
        </is>
      </c>
      <c r="I1966" t="inlineStr">
        <is>
          <t>KK250</t>
        </is>
      </c>
      <c r="J1966" t="inlineStr">
        <is>
          <t>SETUPS-CHANGEOVERS</t>
        </is>
      </c>
      <c r="K1966" t="inlineStr">
        <is>
          <t>Planned - Included in OEE</t>
        </is>
      </c>
      <c r="L1966" t="inlineStr">
        <is>
          <t>EXTRUDER PRESS</t>
        </is>
      </c>
      <c r="M1966" t="inlineStr">
        <is>
          <t>主加工工位</t>
        </is>
      </c>
      <c r="N1966" t="inlineStr">
        <is>
          <t>MATERIAL CHANGEOVER</t>
        </is>
      </c>
      <c r="O1966" s="59" t="n">
        <v>46055.84305555555</v>
      </c>
      <c r="P1966" s="59" t="n">
        <v>46055.85333333333</v>
      </c>
      <c r="Q1966" s="60" t="n">
        <v>14.8</v>
      </c>
      <c r="R1966" s="60" t="n">
        <v>0.9227</v>
      </c>
      <c r="S1966" t="inlineStr">
        <is>
          <t>团队模拟数据（基于公开单线数据派生）</t>
        </is>
      </c>
      <c r="T1966" t="inlineStr">
        <is>
          <t>SIM-v2.2-20260807-20260804</t>
        </is>
      </c>
      <c r="U1966" t="inlineStr">
        <is>
          <t>https://zenodo.org/records/17855209</t>
        </is>
      </c>
      <c r="V1966" t="inlineStr">
        <is>
          <t>LINE-S03-POST-20260202</t>
        </is>
      </c>
      <c r="W1966" t="inlineStr">
        <is>
          <t>已关联</t>
        </is>
      </c>
      <c r="X1966" t="inlineStr">
        <is>
          <t>按班次口径判断</t>
        </is>
      </c>
      <c r="Z1966" t="inlineStr">
        <is>
          <t>是</t>
        </is>
      </c>
      <c r="AA1966">
        <f>IFERROR(VLOOKUP(N1966,'18_换产标准_模拟'!$B$2:$F$4,3,FALSE),"")</f>
        <v/>
      </c>
      <c r="AB1966">
        <f>IFERROR(MAX(Q1966-AA1966,0),"")</f>
        <v/>
      </c>
      <c r="AC1966">
        <f>IFERROR(IF(AB1966=0,"达标",IF(AB1966&lt;=VLOOKUP(N1966,'18_换产标准_模拟'!$B$2:$F$4,4,FALSE)-VLOOKUP(N1966,'18_换产标准_模拟'!$B$2:$F$4,3,FALSE),"轻微超时",IF(AB1966&lt;=VLOOKUP(N1966,'18_换产标准_模拟'!$B$2:$F$4,5,FALSE)-VLOOKUP(N1966,'18_换产标准_模拟'!$B$2:$F$4,3,FALSE),"超时","严重超时"))),"")</f>
        <v/>
      </c>
      <c r="AD1966">
        <f>IFERROR(INDEX('18_换产标准_模拟'!$A$2:$A$4,MATCH(N1966,'18_换产标准_模拟'!$B$2:$B$4,0)),"")</f>
        <v/>
      </c>
      <c r="AE1966" t="inlineStr">
        <is>
          <t>团队模拟数据</t>
        </is>
      </c>
    </row>
    <row r="1967">
      <c r="A1967" t="inlineStr">
        <is>
          <t>SIM-STOP-01966</t>
        </is>
      </c>
      <c r="B1967" t="inlineStr">
        <is>
          <t>STOP-POST-00021</t>
        </is>
      </c>
      <c r="C1967" t="inlineStr">
        <is>
          <t>LINE-S01-POST-20260202</t>
        </is>
      </c>
      <c r="D1967" t="inlineStr">
        <is>
          <t>SHIFT-POST-20260202</t>
        </is>
      </c>
      <c r="E1967" t="inlineStr">
        <is>
          <t>LINE-S01</t>
        </is>
      </c>
      <c r="F1967" t="inlineStr">
        <is>
          <t>改善后</t>
        </is>
      </c>
      <c r="G1967" s="57" t="n">
        <v>46055</v>
      </c>
      <c r="H1967" t="inlineStr">
        <is>
          <t>智能终端系列</t>
        </is>
      </c>
      <c r="I1967" t="inlineStr">
        <is>
          <t>KK250</t>
        </is>
      </c>
      <c r="J1967" t="inlineStr">
        <is>
          <t>OPERATIONAL</t>
        </is>
      </c>
      <c r="K1967" t="inlineStr">
        <is>
          <t>Planned - Included in OEE</t>
        </is>
      </c>
      <c r="L1967" t="inlineStr">
        <is>
          <t>EXTRUDER PRESS</t>
        </is>
      </c>
      <c r="M1967" t="inlineStr">
        <is>
          <t>主加工工位</t>
        </is>
      </c>
      <c r="N1967" t="inlineStr">
        <is>
          <t>CLEANING</t>
        </is>
      </c>
      <c r="O1967" s="59" t="n">
        <v>46055.84305555555</v>
      </c>
      <c r="P1967" s="59" t="n">
        <v>46055.85319444445</v>
      </c>
      <c r="Q1967" s="60" t="n">
        <v>14.6</v>
      </c>
      <c r="R1967" s="60" t="n">
        <v>0.9155</v>
      </c>
      <c r="S1967" t="inlineStr">
        <is>
          <t>团队模拟数据（基于公开单线数据派生）</t>
        </is>
      </c>
      <c r="T1967" t="inlineStr">
        <is>
          <t>SIM-v2.2-20260807-20260804</t>
        </is>
      </c>
      <c r="U1967" t="inlineStr">
        <is>
          <t>https://zenodo.org/records/17855209</t>
        </is>
      </c>
      <c r="V1967" t="inlineStr">
        <is>
          <t>LINE-S01-POST-20260202</t>
        </is>
      </c>
      <c r="W1967" t="inlineStr">
        <is>
          <t>已关联</t>
        </is>
      </c>
      <c r="X1967" t="inlineStr">
        <is>
          <t>按班次口径判断</t>
        </is>
      </c>
      <c r="Z1967" t="inlineStr">
        <is>
          <t>否</t>
        </is>
      </c>
    </row>
    <row r="1968">
      <c r="A1968" t="inlineStr">
        <is>
          <t>SIM-STOP-01967</t>
        </is>
      </c>
      <c r="B1968" t="inlineStr">
        <is>
          <t>STOP-POST-00021</t>
        </is>
      </c>
      <c r="C1968" t="inlineStr">
        <is>
          <t>LINE-S02-POST-20260202</t>
        </is>
      </c>
      <c r="D1968" t="inlineStr">
        <is>
          <t>SHIFT-POST-20260202</t>
        </is>
      </c>
      <c r="E1968" t="inlineStr">
        <is>
          <t>LINE-S02</t>
        </is>
      </c>
      <c r="F1968" t="inlineStr">
        <is>
          <t>改善后</t>
        </is>
      </c>
      <c r="G1968" s="57" t="n">
        <v>46055</v>
      </c>
      <c r="H1968" t="inlineStr">
        <is>
          <t>视觉设备系列</t>
        </is>
      </c>
      <c r="I1968" t="inlineStr">
        <is>
          <t>KK250</t>
        </is>
      </c>
      <c r="J1968" t="inlineStr">
        <is>
          <t>OPERATIONAL</t>
        </is>
      </c>
      <c r="K1968" t="inlineStr">
        <is>
          <t>Planned - Included in OEE</t>
        </is>
      </c>
      <c r="L1968" t="inlineStr">
        <is>
          <t>EXTRUDER PRESS</t>
        </is>
      </c>
      <c r="M1968" t="inlineStr">
        <is>
          <t>主加工工位</t>
        </is>
      </c>
      <c r="N1968" t="inlineStr">
        <is>
          <t>CLEANING</t>
        </is>
      </c>
      <c r="O1968" s="59" t="n">
        <v>46055.85694444444</v>
      </c>
      <c r="P1968" s="59" t="n">
        <v>46055.86833333333</v>
      </c>
      <c r="Q1968" s="60" t="n">
        <v>16.4</v>
      </c>
      <c r="R1968" s="60" t="n">
        <v>1.0236</v>
      </c>
      <c r="S1968" t="inlineStr">
        <is>
          <t>团队模拟数据（基于公开单线数据派生）</t>
        </is>
      </c>
      <c r="T1968" t="inlineStr">
        <is>
          <t>SIM-v2.2-20260807-20260804</t>
        </is>
      </c>
      <c r="U1968" t="inlineStr">
        <is>
          <t>https://zenodo.org/records/17855209</t>
        </is>
      </c>
      <c r="V1968" t="inlineStr">
        <is>
          <t>LINE-S02-POST-20260202</t>
        </is>
      </c>
      <c r="W1968" t="inlineStr">
        <is>
          <t>已关联</t>
        </is>
      </c>
      <c r="X1968" t="inlineStr">
        <is>
          <t>按班次口径判断</t>
        </is>
      </c>
      <c r="Z1968" t="inlineStr">
        <is>
          <t>否</t>
        </is>
      </c>
    </row>
    <row r="1969">
      <c r="A1969" t="inlineStr">
        <is>
          <t>SIM-STOP-01968</t>
        </is>
      </c>
      <c r="B1969" t="inlineStr">
        <is>
          <t>STOP-POST-00021</t>
        </is>
      </c>
      <c r="C1969" t="inlineStr">
        <is>
          <t>LINE-S03-POST-20260202</t>
        </is>
      </c>
      <c r="D1969" t="inlineStr">
        <is>
          <t>SHIFT-POST-20260202</t>
        </is>
      </c>
      <c r="E1969" t="inlineStr">
        <is>
          <t>LINE-S03</t>
        </is>
      </c>
      <c r="F1969" t="inlineStr">
        <is>
          <t>改善后</t>
        </is>
      </c>
      <c r="G1969" s="57" t="n">
        <v>46055</v>
      </c>
      <c r="H1969" t="inlineStr">
        <is>
          <t>音频模组系列</t>
        </is>
      </c>
      <c r="I1969" t="inlineStr">
        <is>
          <t>KK250</t>
        </is>
      </c>
      <c r="J1969" t="inlineStr">
        <is>
          <t>OPERATIONAL</t>
        </is>
      </c>
      <c r="K1969" t="inlineStr">
        <is>
          <t>Planned - Included in OEE</t>
        </is>
      </c>
      <c r="L1969" t="inlineStr">
        <is>
          <t>EXTRUDER PRESS</t>
        </is>
      </c>
      <c r="M1969" t="inlineStr">
        <is>
          <t>主加工工位</t>
        </is>
      </c>
      <c r="N1969" t="inlineStr">
        <is>
          <t>CLEANING</t>
        </is>
      </c>
      <c r="O1969" s="59" t="n">
        <v>46055.87083333333</v>
      </c>
      <c r="P1969" s="59" t="n">
        <v>46055.88152777778</v>
      </c>
      <c r="Q1969" s="60" t="n">
        <v>15.4</v>
      </c>
      <c r="R1969" s="60" t="n">
        <v>0.96</v>
      </c>
      <c r="S1969" t="inlineStr">
        <is>
          <t>团队模拟数据（基于公开单线数据派生）</t>
        </is>
      </c>
      <c r="T1969" t="inlineStr">
        <is>
          <t>SIM-v2.2-20260807-20260804</t>
        </is>
      </c>
      <c r="U1969" t="inlineStr">
        <is>
          <t>https://zenodo.org/records/17855209</t>
        </is>
      </c>
      <c r="V1969" t="inlineStr">
        <is>
          <t>LINE-S03-POST-20260202</t>
        </is>
      </c>
      <c r="W1969" t="inlineStr">
        <is>
          <t>已关联</t>
        </is>
      </c>
      <c r="X1969" t="inlineStr">
        <is>
          <t>按班次口径判断</t>
        </is>
      </c>
      <c r="Z1969" t="inlineStr">
        <is>
          <t>否</t>
        </is>
      </c>
    </row>
    <row r="1970">
      <c r="A1970" t="inlineStr">
        <is>
          <t>SIM-STOP-01969</t>
        </is>
      </c>
      <c r="B1970" t="inlineStr">
        <is>
          <t>STOP-POST-00022</t>
        </is>
      </c>
      <c r="C1970" t="inlineStr">
        <is>
          <t>LINE-S01-POST-20260203</t>
        </is>
      </c>
      <c r="D1970" t="inlineStr">
        <is>
          <t>SHIFT-POST-20260203</t>
        </is>
      </c>
      <c r="E1970" t="inlineStr">
        <is>
          <t>LINE-S01</t>
        </is>
      </c>
      <c r="F1970" t="inlineStr">
        <is>
          <t>改善后</t>
        </is>
      </c>
      <c r="G1970" s="57" t="n">
        <v>46056</v>
      </c>
      <c r="H1970" t="inlineStr">
        <is>
          <t>智能终端系列</t>
        </is>
      </c>
      <c r="I1970" t="inlineStr">
        <is>
          <t>KK250</t>
        </is>
      </c>
      <c r="J1970" t="inlineStr">
        <is>
          <t>OPERATIONAL</t>
        </is>
      </c>
      <c r="K1970" t="inlineStr">
        <is>
          <t>Planned - Included in OEE</t>
        </is>
      </c>
      <c r="L1970" t="inlineStr">
        <is>
          <t>EXTRUDER PRESS</t>
        </is>
      </c>
      <c r="M1970" t="inlineStr">
        <is>
          <t>主加工工位</t>
        </is>
      </c>
      <c r="N1970" t="inlineStr">
        <is>
          <t>CLEANING</t>
        </is>
      </c>
      <c r="O1970" s="59" t="n">
        <v>46056.51041666666</v>
      </c>
      <c r="P1970" s="59" t="n">
        <v>46056.51243055556</v>
      </c>
      <c r="Q1970" s="60" t="n">
        <v>2.9</v>
      </c>
      <c r="R1970" s="60" t="n">
        <v>0.9517</v>
      </c>
      <c r="S1970" t="inlineStr">
        <is>
          <t>团队模拟数据（基于公开单线数据派生）</t>
        </is>
      </c>
      <c r="T1970" t="inlineStr">
        <is>
          <t>SIM-v2.2-20260807-20260804</t>
        </is>
      </c>
      <c r="U1970" t="inlineStr">
        <is>
          <t>https://zenodo.org/records/17855209</t>
        </is>
      </c>
      <c r="V1970" t="inlineStr">
        <is>
          <t>LINE-S01-POST-20260203</t>
        </is>
      </c>
      <c r="W1970" t="inlineStr">
        <is>
          <t>已关联</t>
        </is>
      </c>
      <c r="X1970" t="inlineStr">
        <is>
          <t>按班次口径判断</t>
        </is>
      </c>
      <c r="Z1970" t="inlineStr">
        <is>
          <t>否</t>
        </is>
      </c>
    </row>
    <row r="1971">
      <c r="A1971" t="inlineStr">
        <is>
          <t>SIM-STOP-01970</t>
        </is>
      </c>
      <c r="B1971" t="inlineStr">
        <is>
          <t>STOP-POST-00022</t>
        </is>
      </c>
      <c r="C1971" t="inlineStr">
        <is>
          <t>LINE-S02-POST-20260203</t>
        </is>
      </c>
      <c r="D1971" t="inlineStr">
        <is>
          <t>SHIFT-POST-20260203</t>
        </is>
      </c>
      <c r="E1971" t="inlineStr">
        <is>
          <t>LINE-S02</t>
        </is>
      </c>
      <c r="F1971" t="inlineStr">
        <is>
          <t>改善后</t>
        </is>
      </c>
      <c r="G1971" s="57" t="n">
        <v>46056</v>
      </c>
      <c r="H1971" t="inlineStr">
        <is>
          <t>视觉设备系列</t>
        </is>
      </c>
      <c r="I1971" t="inlineStr">
        <is>
          <t>KK250</t>
        </is>
      </c>
      <c r="J1971" t="inlineStr">
        <is>
          <t>OPERATIONAL</t>
        </is>
      </c>
      <c r="K1971" t="inlineStr">
        <is>
          <t>Planned - Included in OEE</t>
        </is>
      </c>
      <c r="L1971" t="inlineStr">
        <is>
          <t>EXTRUDER PRESS</t>
        </is>
      </c>
      <c r="M1971" t="inlineStr">
        <is>
          <t>主加工工位</t>
        </is>
      </c>
      <c r="N1971" t="inlineStr">
        <is>
          <t>CLEANING</t>
        </is>
      </c>
      <c r="O1971" s="59" t="n">
        <v>46056.52430555555</v>
      </c>
      <c r="P1971" s="59" t="n">
        <v>46056.52631944444</v>
      </c>
      <c r="Q1971" s="60" t="n">
        <v>2.9</v>
      </c>
      <c r="R1971" s="60" t="n">
        <v>0.9582000000000001</v>
      </c>
      <c r="S1971" t="inlineStr">
        <is>
          <t>团队模拟数据（基于公开单线数据派生）</t>
        </is>
      </c>
      <c r="T1971" t="inlineStr">
        <is>
          <t>SIM-v2.2-20260807-20260804</t>
        </is>
      </c>
      <c r="U1971" t="inlineStr">
        <is>
          <t>https://zenodo.org/records/17855209</t>
        </is>
      </c>
      <c r="V1971" t="inlineStr">
        <is>
          <t>LINE-S02-POST-20260203</t>
        </is>
      </c>
      <c r="W1971" t="inlineStr">
        <is>
          <t>已关联</t>
        </is>
      </c>
      <c r="X1971" t="inlineStr">
        <is>
          <t>按班次口径判断</t>
        </is>
      </c>
      <c r="Z1971" t="inlineStr">
        <is>
          <t>否</t>
        </is>
      </c>
    </row>
    <row r="1972">
      <c r="A1972" t="inlineStr">
        <is>
          <t>SIM-STOP-01971</t>
        </is>
      </c>
      <c r="B1972" t="inlineStr">
        <is>
          <t>STOP-POST-00022</t>
        </is>
      </c>
      <c r="C1972" t="inlineStr">
        <is>
          <t>LINE-S03-POST-20260203</t>
        </is>
      </c>
      <c r="D1972" t="inlineStr">
        <is>
          <t>SHIFT-POST-20260203</t>
        </is>
      </c>
      <c r="E1972" t="inlineStr">
        <is>
          <t>LINE-S03</t>
        </is>
      </c>
      <c r="F1972" t="inlineStr">
        <is>
          <t>改善后</t>
        </is>
      </c>
      <c r="G1972" s="57" t="n">
        <v>46056</v>
      </c>
      <c r="H1972" t="inlineStr">
        <is>
          <t>音频模组系列</t>
        </is>
      </c>
      <c r="I1972" t="inlineStr">
        <is>
          <t>KK250</t>
        </is>
      </c>
      <c r="J1972" t="inlineStr">
        <is>
          <t>OPERATIONAL</t>
        </is>
      </c>
      <c r="K1972" t="inlineStr">
        <is>
          <t>Planned - Included in OEE</t>
        </is>
      </c>
      <c r="L1972" t="inlineStr">
        <is>
          <t>EXTRUDER PRESS</t>
        </is>
      </c>
      <c r="M1972" t="inlineStr">
        <is>
          <t>主加工工位</t>
        </is>
      </c>
      <c r="N1972" t="inlineStr">
        <is>
          <t>CLEANING</t>
        </is>
      </c>
      <c r="O1972" s="59" t="n">
        <v>46056.53819444445</v>
      </c>
      <c r="P1972" s="59" t="n">
        <v>46056.54027777778</v>
      </c>
      <c r="Q1972" s="60" t="n">
        <v>3</v>
      </c>
      <c r="R1972" s="60" t="n">
        <v>0.9973</v>
      </c>
      <c r="S1972" t="inlineStr">
        <is>
          <t>团队模拟数据（基于公开单线数据派生）</t>
        </is>
      </c>
      <c r="T1972" t="inlineStr">
        <is>
          <t>SIM-v2.2-20260807-20260804</t>
        </is>
      </c>
      <c r="U1972" t="inlineStr">
        <is>
          <t>https://zenodo.org/records/17855209</t>
        </is>
      </c>
      <c r="V1972" t="inlineStr">
        <is>
          <t>LINE-S03-POST-20260203</t>
        </is>
      </c>
      <c r="W1972" t="inlineStr">
        <is>
          <t>已关联</t>
        </is>
      </c>
      <c r="X1972" t="inlineStr">
        <is>
          <t>按班次口径判断</t>
        </is>
      </c>
      <c r="Z1972" t="inlineStr">
        <is>
          <t>否</t>
        </is>
      </c>
    </row>
    <row r="1973">
      <c r="A1973" t="inlineStr">
        <is>
          <t>SIM-STOP-01972</t>
        </is>
      </c>
      <c r="B1973" t="inlineStr">
        <is>
          <t>STOP-POST-00023</t>
        </is>
      </c>
      <c r="C1973" t="inlineStr">
        <is>
          <t>LINE-S01-POST-20260203</t>
        </is>
      </c>
      <c r="D1973" t="inlineStr">
        <is>
          <t>SHIFT-POST-20260203</t>
        </is>
      </c>
      <c r="E1973" t="inlineStr">
        <is>
          <t>LINE-S01</t>
        </is>
      </c>
      <c r="F1973" t="inlineStr">
        <is>
          <t>改善后</t>
        </is>
      </c>
      <c r="G1973" s="57" t="n">
        <v>46056</v>
      </c>
      <c r="H1973" t="inlineStr">
        <is>
          <t>智能终端系列</t>
        </is>
      </c>
      <c r="I1973" t="inlineStr">
        <is>
          <t>KK250</t>
        </is>
      </c>
      <c r="J1973" t="inlineStr">
        <is>
          <t>FAILURE</t>
        </is>
      </c>
      <c r="K1973" t="inlineStr">
        <is>
          <t>Unplanned</t>
        </is>
      </c>
      <c r="L1973" t="inlineStr">
        <is>
          <t>HYDRAULIC ELEVATOR (UNLOADING)</t>
        </is>
      </c>
      <c r="M1973" t="inlineStr">
        <is>
          <t>输送系统</t>
        </is>
      </c>
      <c r="N1973" t="inlineStr">
        <is>
          <t>MECHANICAL FAILURE</t>
        </is>
      </c>
      <c r="O1973" s="59" t="n">
        <v>46056.52916666667</v>
      </c>
      <c r="P1973" s="59" t="n">
        <v>46056.53291666666</v>
      </c>
      <c r="Q1973" s="60" t="n">
        <v>5.4</v>
      </c>
      <c r="R1973" s="60" t="n">
        <v>0.7679</v>
      </c>
      <c r="S1973" t="inlineStr">
        <is>
          <t>团队模拟数据（基于公开单线数据派生）</t>
        </is>
      </c>
      <c r="T1973" t="inlineStr">
        <is>
          <t>SIM-v2.2-20260807-20260804</t>
        </is>
      </c>
      <c r="U1973" t="inlineStr">
        <is>
          <t>https://zenodo.org/records/17855209</t>
        </is>
      </c>
      <c r="V1973" t="inlineStr">
        <is>
          <t>LINE-S01-POST-20260203</t>
        </is>
      </c>
      <c r="W1973" t="inlineStr">
        <is>
          <t>已关联</t>
        </is>
      </c>
      <c r="X1973" t="inlineStr">
        <is>
          <t>按班次口径判断</t>
        </is>
      </c>
      <c r="Z1973" t="inlineStr">
        <is>
          <t>否</t>
        </is>
      </c>
    </row>
    <row r="1974">
      <c r="A1974" t="inlineStr">
        <is>
          <t>SIM-STOP-01973</t>
        </is>
      </c>
      <c r="B1974" t="inlineStr">
        <is>
          <t>STOP-POST-00023</t>
        </is>
      </c>
      <c r="C1974" t="inlineStr">
        <is>
          <t>LINE-S02-POST-20260203</t>
        </is>
      </c>
      <c r="D1974" t="inlineStr">
        <is>
          <t>SHIFT-POST-20260203</t>
        </is>
      </c>
      <c r="E1974" t="inlineStr">
        <is>
          <t>LINE-S02</t>
        </is>
      </c>
      <c r="F1974" t="inlineStr">
        <is>
          <t>改善后</t>
        </is>
      </c>
      <c r="G1974" s="57" t="n">
        <v>46056</v>
      </c>
      <c r="H1974" t="inlineStr">
        <is>
          <t>视觉设备系列</t>
        </is>
      </c>
      <c r="I1974" t="inlineStr">
        <is>
          <t>KK250</t>
        </is>
      </c>
      <c r="J1974" t="inlineStr">
        <is>
          <t>FAILURE</t>
        </is>
      </c>
      <c r="K1974" t="inlineStr">
        <is>
          <t>Unplanned</t>
        </is>
      </c>
      <c r="L1974" t="inlineStr">
        <is>
          <t>HYDRAULIC ELEVATOR (UNLOADING)</t>
        </is>
      </c>
      <c r="M1974" t="inlineStr">
        <is>
          <t>输送系统</t>
        </is>
      </c>
      <c r="N1974" t="inlineStr">
        <is>
          <t>MECHANICAL FAILURE</t>
        </is>
      </c>
      <c r="O1974" s="59" t="n">
        <v>46056.54305555556</v>
      </c>
      <c r="P1974" s="59" t="n">
        <v>46056.54895833333</v>
      </c>
      <c r="Q1974" s="60" t="n">
        <v>8.5</v>
      </c>
      <c r="R1974" s="60" t="n">
        <v>1.2078</v>
      </c>
      <c r="S1974" t="inlineStr">
        <is>
          <t>团队模拟数据（基于公开单线数据派生）</t>
        </is>
      </c>
      <c r="T1974" t="inlineStr">
        <is>
          <t>SIM-v2.2-20260807-20260804</t>
        </is>
      </c>
      <c r="U1974" t="inlineStr">
        <is>
          <t>https://zenodo.org/records/17855209</t>
        </is>
      </c>
      <c r="V1974" t="inlineStr">
        <is>
          <t>LINE-S02-POST-20260203</t>
        </is>
      </c>
      <c r="W1974" t="inlineStr">
        <is>
          <t>已关联</t>
        </is>
      </c>
      <c r="X1974" t="inlineStr">
        <is>
          <t>按班次口径判断</t>
        </is>
      </c>
      <c r="Z1974" t="inlineStr">
        <is>
          <t>否</t>
        </is>
      </c>
    </row>
    <row r="1975">
      <c r="A1975" t="inlineStr">
        <is>
          <t>SIM-STOP-01974</t>
        </is>
      </c>
      <c r="B1975" t="inlineStr">
        <is>
          <t>STOP-POST-00023</t>
        </is>
      </c>
      <c r="C1975" t="inlineStr">
        <is>
          <t>LINE-S03-POST-20260203</t>
        </is>
      </c>
      <c r="D1975" t="inlineStr">
        <is>
          <t>SHIFT-POST-20260203</t>
        </is>
      </c>
      <c r="E1975" t="inlineStr">
        <is>
          <t>LINE-S03</t>
        </is>
      </c>
      <c r="F1975" t="inlineStr">
        <is>
          <t>改善后</t>
        </is>
      </c>
      <c r="G1975" s="57" t="n">
        <v>46056</v>
      </c>
      <c r="H1975" t="inlineStr">
        <is>
          <t>音频模组系列</t>
        </is>
      </c>
      <c r="I1975" t="inlineStr">
        <is>
          <t>KK250</t>
        </is>
      </c>
      <c r="J1975" t="inlineStr">
        <is>
          <t>FAILURE</t>
        </is>
      </c>
      <c r="K1975" t="inlineStr">
        <is>
          <t>Unplanned</t>
        </is>
      </c>
      <c r="L1975" t="inlineStr">
        <is>
          <t>HYDRAULIC ELEVATOR (UNLOADING)</t>
        </is>
      </c>
      <c r="M1975" t="inlineStr">
        <is>
          <t>输送系统</t>
        </is>
      </c>
      <c r="N1975" t="inlineStr">
        <is>
          <t>MECHANICAL FAILURE</t>
        </is>
      </c>
      <c r="O1975" s="59" t="n">
        <v>46056.55694444444</v>
      </c>
      <c r="P1975" s="59" t="n">
        <v>46056.56118055555</v>
      </c>
      <c r="Q1975" s="60" t="n">
        <v>6.1</v>
      </c>
      <c r="R1975" s="60" t="n">
        <v>0.875</v>
      </c>
      <c r="S1975" t="inlineStr">
        <is>
          <t>团队模拟数据（基于公开单线数据派生）</t>
        </is>
      </c>
      <c r="T1975" t="inlineStr">
        <is>
          <t>SIM-v2.2-20260807-20260804</t>
        </is>
      </c>
      <c r="U1975" t="inlineStr">
        <is>
          <t>https://zenodo.org/records/17855209</t>
        </is>
      </c>
      <c r="V1975" t="inlineStr">
        <is>
          <t>LINE-S03-POST-20260203</t>
        </is>
      </c>
      <c r="W1975" t="inlineStr">
        <is>
          <t>已关联</t>
        </is>
      </c>
      <c r="X1975" t="inlineStr">
        <is>
          <t>按班次口径判断</t>
        </is>
      </c>
      <c r="Z1975" t="inlineStr">
        <is>
          <t>否</t>
        </is>
      </c>
    </row>
    <row r="1976">
      <c r="A1976" t="inlineStr">
        <is>
          <t>SIM-STOP-01975</t>
        </is>
      </c>
      <c r="B1976" t="inlineStr">
        <is>
          <t>STOP-POST-00024</t>
        </is>
      </c>
      <c r="C1976" t="inlineStr">
        <is>
          <t>LINE-S01-POST-20260203</t>
        </is>
      </c>
      <c r="D1976" t="inlineStr">
        <is>
          <t>SHIFT-POST-20260203</t>
        </is>
      </c>
      <c r="E1976" t="inlineStr">
        <is>
          <t>LINE-S01</t>
        </is>
      </c>
      <c r="F1976" t="inlineStr">
        <is>
          <t>改善后</t>
        </is>
      </c>
      <c r="G1976" s="57" t="n">
        <v>46056</v>
      </c>
      <c r="H1976" t="inlineStr">
        <is>
          <t>智能终端系列</t>
        </is>
      </c>
      <c r="I1976" t="inlineStr">
        <is>
          <t>KK250</t>
        </is>
      </c>
      <c r="J1976" t="inlineStr">
        <is>
          <t>FAILURE</t>
        </is>
      </c>
      <c r="K1976" t="inlineStr">
        <is>
          <t>Unplanned</t>
        </is>
      </c>
      <c r="L1976" t="inlineStr">
        <is>
          <t>HYDRAULIC ELEVATOR (UNLOADING)</t>
        </is>
      </c>
      <c r="M1976" t="inlineStr">
        <is>
          <t>输送系统</t>
        </is>
      </c>
      <c r="N1976" t="inlineStr">
        <is>
          <t>MECHANICAL FAILURE</t>
        </is>
      </c>
      <c r="O1976" s="59" t="n">
        <v>46056.53472222222</v>
      </c>
      <c r="P1976" s="59" t="n">
        <v>46056.54805555556</v>
      </c>
      <c r="Q1976" s="60" t="n">
        <v>19.2</v>
      </c>
      <c r="R1976" s="60" t="n">
        <v>0.7991</v>
      </c>
      <c r="S1976" t="inlineStr">
        <is>
          <t>团队模拟数据（基于公开单线数据派生）</t>
        </is>
      </c>
      <c r="T1976" t="inlineStr">
        <is>
          <t>SIM-v2.2-20260807-20260804</t>
        </is>
      </c>
      <c r="U1976" t="inlineStr">
        <is>
          <t>https://zenodo.org/records/17855209</t>
        </is>
      </c>
      <c r="V1976" t="inlineStr">
        <is>
          <t>LINE-S01-POST-20260203</t>
        </is>
      </c>
      <c r="W1976" t="inlineStr">
        <is>
          <t>已关联</t>
        </is>
      </c>
      <c r="X1976" t="inlineStr">
        <is>
          <t>按班次口径判断</t>
        </is>
      </c>
      <c r="Z1976" t="inlineStr">
        <is>
          <t>否</t>
        </is>
      </c>
    </row>
    <row r="1977">
      <c r="A1977" t="inlineStr">
        <is>
          <t>SIM-STOP-01976</t>
        </is>
      </c>
      <c r="B1977" t="inlineStr">
        <is>
          <t>STOP-POST-00024</t>
        </is>
      </c>
      <c r="C1977" t="inlineStr">
        <is>
          <t>LINE-S02-POST-20260203</t>
        </is>
      </c>
      <c r="D1977" t="inlineStr">
        <is>
          <t>SHIFT-POST-20260203</t>
        </is>
      </c>
      <c r="E1977" t="inlineStr">
        <is>
          <t>LINE-S02</t>
        </is>
      </c>
      <c r="F1977" t="inlineStr">
        <is>
          <t>改善后</t>
        </is>
      </c>
      <c r="G1977" s="57" t="n">
        <v>46056</v>
      </c>
      <c r="H1977" t="inlineStr">
        <is>
          <t>视觉设备系列</t>
        </is>
      </c>
      <c r="I1977" t="inlineStr">
        <is>
          <t>KK250</t>
        </is>
      </c>
      <c r="J1977" t="inlineStr">
        <is>
          <t>FAILURE</t>
        </is>
      </c>
      <c r="K1977" t="inlineStr">
        <is>
          <t>Unplanned</t>
        </is>
      </c>
      <c r="L1977" t="inlineStr">
        <is>
          <t>HYDRAULIC ELEVATOR (UNLOADING)</t>
        </is>
      </c>
      <c r="M1977" t="inlineStr">
        <is>
          <t>输送系统</t>
        </is>
      </c>
      <c r="N1977" t="inlineStr">
        <is>
          <t>MECHANICAL FAILURE</t>
        </is>
      </c>
      <c r="O1977" s="59" t="n">
        <v>46056.54861111111</v>
      </c>
      <c r="P1977" s="59" t="n">
        <v>46056.56743055556</v>
      </c>
      <c r="Q1977" s="60" t="n">
        <v>27.1</v>
      </c>
      <c r="R1977" s="60" t="n">
        <v>1.1286</v>
      </c>
      <c r="S1977" t="inlineStr">
        <is>
          <t>团队模拟数据（基于公开单线数据派生）</t>
        </is>
      </c>
      <c r="T1977" t="inlineStr">
        <is>
          <t>SIM-v2.2-20260807-20260804</t>
        </is>
      </c>
      <c r="U1977" t="inlineStr">
        <is>
          <t>https://zenodo.org/records/17855209</t>
        </is>
      </c>
      <c r="V1977" t="inlineStr">
        <is>
          <t>LINE-S02-POST-20260203</t>
        </is>
      </c>
      <c r="W1977" t="inlineStr">
        <is>
          <t>已关联</t>
        </is>
      </c>
      <c r="X1977" t="inlineStr">
        <is>
          <t>按班次口径判断</t>
        </is>
      </c>
      <c r="Z1977" t="inlineStr">
        <is>
          <t>否</t>
        </is>
      </c>
    </row>
    <row r="1978">
      <c r="A1978" t="inlineStr">
        <is>
          <t>SIM-STOP-01977</t>
        </is>
      </c>
      <c r="B1978" t="inlineStr">
        <is>
          <t>STOP-POST-00024</t>
        </is>
      </c>
      <c r="C1978" t="inlineStr">
        <is>
          <t>LINE-S03-POST-20260203</t>
        </is>
      </c>
      <c r="D1978" t="inlineStr">
        <is>
          <t>SHIFT-POST-20260203</t>
        </is>
      </c>
      <c r="E1978" t="inlineStr">
        <is>
          <t>LINE-S03</t>
        </is>
      </c>
      <c r="F1978" t="inlineStr">
        <is>
          <t>改善后</t>
        </is>
      </c>
      <c r="G1978" s="57" t="n">
        <v>46056</v>
      </c>
      <c r="H1978" t="inlineStr">
        <is>
          <t>音频模组系列</t>
        </is>
      </c>
      <c r="I1978" t="inlineStr">
        <is>
          <t>KK250</t>
        </is>
      </c>
      <c r="J1978" t="inlineStr">
        <is>
          <t>FAILURE</t>
        </is>
      </c>
      <c r="K1978" t="inlineStr">
        <is>
          <t>Unplanned</t>
        </is>
      </c>
      <c r="L1978" t="inlineStr">
        <is>
          <t>HYDRAULIC ELEVATOR (UNLOADING)</t>
        </is>
      </c>
      <c r="M1978" t="inlineStr">
        <is>
          <t>输送系统</t>
        </is>
      </c>
      <c r="N1978" t="inlineStr">
        <is>
          <t>MECHANICAL FAILURE</t>
        </is>
      </c>
      <c r="O1978" s="59" t="n">
        <v>46056.5625</v>
      </c>
      <c r="P1978" s="59" t="n">
        <v>46056.57763888889</v>
      </c>
      <c r="Q1978" s="60" t="n">
        <v>21.8</v>
      </c>
      <c r="R1978" s="60" t="n">
        <v>0.91</v>
      </c>
      <c r="S1978" t="inlineStr">
        <is>
          <t>团队模拟数据（基于公开单线数据派生）</t>
        </is>
      </c>
      <c r="T1978" t="inlineStr">
        <is>
          <t>SIM-v2.2-20260807-20260804</t>
        </is>
      </c>
      <c r="U1978" t="inlineStr">
        <is>
          <t>https://zenodo.org/records/17855209</t>
        </is>
      </c>
      <c r="V1978" t="inlineStr">
        <is>
          <t>LINE-S03-POST-20260203</t>
        </is>
      </c>
      <c r="W1978" t="inlineStr">
        <is>
          <t>已关联</t>
        </is>
      </c>
      <c r="X1978" t="inlineStr">
        <is>
          <t>按班次口径判断</t>
        </is>
      </c>
      <c r="Z1978" t="inlineStr">
        <is>
          <t>否</t>
        </is>
      </c>
    </row>
    <row r="1979">
      <c r="A1979" t="inlineStr">
        <is>
          <t>SIM-STOP-01978</t>
        </is>
      </c>
      <c r="B1979" t="inlineStr">
        <is>
          <t>STOP-POST-00025</t>
        </is>
      </c>
      <c r="C1979" t="inlineStr">
        <is>
          <t>LINE-S01-POST-20260203</t>
        </is>
      </c>
      <c r="D1979" t="inlineStr">
        <is>
          <t>SHIFT-POST-20260203</t>
        </is>
      </c>
      <c r="E1979" t="inlineStr">
        <is>
          <t>LINE-S01</t>
        </is>
      </c>
      <c r="F1979" t="inlineStr">
        <is>
          <t>改善后</t>
        </is>
      </c>
      <c r="G1979" s="57" t="n">
        <v>46056</v>
      </c>
      <c r="H1979" t="inlineStr">
        <is>
          <t>智能终端系列</t>
        </is>
      </c>
      <c r="I1979" t="inlineStr">
        <is>
          <t>KK250</t>
        </is>
      </c>
      <c r="J1979" t="inlineStr">
        <is>
          <t>FAILURE</t>
        </is>
      </c>
      <c r="K1979" t="inlineStr">
        <is>
          <t>Unplanned</t>
        </is>
      </c>
      <c r="L1979" t="inlineStr">
        <is>
          <t>DRYER</t>
        </is>
      </c>
      <c r="M1979" t="inlineStr">
        <is>
          <t>烘干/固化工位</t>
        </is>
      </c>
      <c r="N1979" t="inlineStr">
        <is>
          <t>AUTOMATION FAILURE</t>
        </is>
      </c>
      <c r="O1979" s="59" t="n">
        <v>46056.55208333334</v>
      </c>
      <c r="P1979" s="59" t="n">
        <v>46056.55840277778</v>
      </c>
      <c r="Q1979" s="60" t="n">
        <v>9.1</v>
      </c>
      <c r="R1979" s="60" t="n">
        <v>0.8304</v>
      </c>
      <c r="S1979" t="inlineStr">
        <is>
          <t>团队模拟数据（基于公开单线数据派生）</t>
        </is>
      </c>
      <c r="T1979" t="inlineStr">
        <is>
          <t>SIM-v2.2-20260807-20260804</t>
        </is>
      </c>
      <c r="U1979" t="inlineStr">
        <is>
          <t>https://zenodo.org/records/17855209</t>
        </is>
      </c>
      <c r="V1979" t="inlineStr">
        <is>
          <t>LINE-S01-POST-20260203</t>
        </is>
      </c>
      <c r="W1979" t="inlineStr">
        <is>
          <t>已关联</t>
        </is>
      </c>
      <c r="X1979" t="inlineStr">
        <is>
          <t>按班次口径判断</t>
        </is>
      </c>
      <c r="Z1979" t="inlineStr">
        <is>
          <t>否</t>
        </is>
      </c>
    </row>
    <row r="1980">
      <c r="A1980" t="inlineStr">
        <is>
          <t>SIM-STOP-01979</t>
        </is>
      </c>
      <c r="B1980" t="inlineStr">
        <is>
          <t>STOP-POST-00025</t>
        </is>
      </c>
      <c r="C1980" t="inlineStr">
        <is>
          <t>LINE-S02-POST-20260203</t>
        </is>
      </c>
      <c r="D1980" t="inlineStr">
        <is>
          <t>SHIFT-POST-20260203</t>
        </is>
      </c>
      <c r="E1980" t="inlineStr">
        <is>
          <t>LINE-S02</t>
        </is>
      </c>
      <c r="F1980" t="inlineStr">
        <is>
          <t>改善后</t>
        </is>
      </c>
      <c r="G1980" s="57" t="n">
        <v>46056</v>
      </c>
      <c r="H1980" t="inlineStr">
        <is>
          <t>视觉设备系列</t>
        </is>
      </c>
      <c r="I1980" t="inlineStr">
        <is>
          <t>KK250</t>
        </is>
      </c>
      <c r="J1980" t="inlineStr">
        <is>
          <t>FAILURE</t>
        </is>
      </c>
      <c r="K1980" t="inlineStr">
        <is>
          <t>Unplanned</t>
        </is>
      </c>
      <c r="L1980" t="inlineStr">
        <is>
          <t>DRYER</t>
        </is>
      </c>
      <c r="M1980" t="inlineStr">
        <is>
          <t>烘干/固化工位</t>
        </is>
      </c>
      <c r="N1980" t="inlineStr">
        <is>
          <t>AUTOMATION FAILURE</t>
        </is>
      </c>
      <c r="O1980" s="59" t="n">
        <v>46056.56597222222</v>
      </c>
      <c r="P1980" s="59" t="n">
        <v>46056.57430555556</v>
      </c>
      <c r="Q1980" s="60" t="n">
        <v>12</v>
      </c>
      <c r="R1980" s="60" t="n">
        <v>1.0878</v>
      </c>
      <c r="S1980" t="inlineStr">
        <is>
          <t>团队模拟数据（基于公开单线数据派生）</t>
        </is>
      </c>
      <c r="T1980" t="inlineStr">
        <is>
          <t>SIM-v2.2-20260807-20260804</t>
        </is>
      </c>
      <c r="U1980" t="inlineStr">
        <is>
          <t>https://zenodo.org/records/17855209</t>
        </is>
      </c>
      <c r="V1980" t="inlineStr">
        <is>
          <t>LINE-S02-POST-20260203</t>
        </is>
      </c>
      <c r="W1980" t="inlineStr">
        <is>
          <t>已关联</t>
        </is>
      </c>
      <c r="X1980" t="inlineStr">
        <is>
          <t>按班次口径判断</t>
        </is>
      </c>
      <c r="Z1980" t="inlineStr">
        <is>
          <t>否</t>
        </is>
      </c>
    </row>
    <row r="1981">
      <c r="A1981" t="inlineStr">
        <is>
          <t>SIM-STOP-01980</t>
        </is>
      </c>
      <c r="B1981" t="inlineStr">
        <is>
          <t>STOP-POST-00025</t>
        </is>
      </c>
      <c r="C1981" t="inlineStr">
        <is>
          <t>LINE-S03-POST-20260203</t>
        </is>
      </c>
      <c r="D1981" t="inlineStr">
        <is>
          <t>SHIFT-POST-20260203</t>
        </is>
      </c>
      <c r="E1981" t="inlineStr">
        <is>
          <t>LINE-S03</t>
        </is>
      </c>
      <c r="F1981" t="inlineStr">
        <is>
          <t>改善后</t>
        </is>
      </c>
      <c r="G1981" s="57" t="n">
        <v>46056</v>
      </c>
      <c r="H1981" t="inlineStr">
        <is>
          <t>音频模组系列</t>
        </is>
      </c>
      <c r="I1981" t="inlineStr">
        <is>
          <t>KK250</t>
        </is>
      </c>
      <c r="J1981" t="inlineStr">
        <is>
          <t>FAILURE</t>
        </is>
      </c>
      <c r="K1981" t="inlineStr">
        <is>
          <t>Unplanned</t>
        </is>
      </c>
      <c r="L1981" t="inlineStr">
        <is>
          <t>DRYER</t>
        </is>
      </c>
      <c r="M1981" t="inlineStr">
        <is>
          <t>烘干/固化工位</t>
        </is>
      </c>
      <c r="N1981" t="inlineStr">
        <is>
          <t>AUTOMATION FAILURE</t>
        </is>
      </c>
      <c r="O1981" s="59" t="n">
        <v>46056.57986111111</v>
      </c>
      <c r="P1981" s="59" t="n">
        <v>46056.58708333333</v>
      </c>
      <c r="Q1981" s="60" t="n">
        <v>10.4</v>
      </c>
      <c r="R1981" s="60" t="n">
        <v>0.945</v>
      </c>
      <c r="S1981" t="inlineStr">
        <is>
          <t>团队模拟数据（基于公开单线数据派生）</t>
        </is>
      </c>
      <c r="T1981" t="inlineStr">
        <is>
          <t>SIM-v2.2-20260807-20260804</t>
        </is>
      </c>
      <c r="U1981" t="inlineStr">
        <is>
          <t>https://zenodo.org/records/17855209</t>
        </is>
      </c>
      <c r="V1981" t="inlineStr">
        <is>
          <t>LINE-S03-POST-20260203</t>
        </is>
      </c>
      <c r="W1981" t="inlineStr">
        <is>
          <t>已关联</t>
        </is>
      </c>
      <c r="X1981" t="inlineStr">
        <is>
          <t>按班次口径判断</t>
        </is>
      </c>
      <c r="Z1981" t="inlineStr">
        <is>
          <t>否</t>
        </is>
      </c>
    </row>
    <row r="1982">
      <c r="A1982" t="inlineStr">
        <is>
          <t>SIM-STOP-01981</t>
        </is>
      </c>
      <c r="B1982" t="inlineStr">
        <is>
          <t>STOP-POST-00026</t>
        </is>
      </c>
      <c r="C1982" t="inlineStr">
        <is>
          <t>LINE-S01-POST-20260203</t>
        </is>
      </c>
      <c r="D1982" t="inlineStr">
        <is>
          <t>SHIFT-POST-20260203</t>
        </is>
      </c>
      <c r="E1982" t="inlineStr">
        <is>
          <t>LINE-S01</t>
        </is>
      </c>
      <c r="F1982" t="inlineStr">
        <is>
          <t>改善后</t>
        </is>
      </c>
      <c r="G1982" s="57" t="n">
        <v>46056</v>
      </c>
      <c r="H1982" t="inlineStr">
        <is>
          <t>智能终端系列</t>
        </is>
      </c>
      <c r="I1982" t="inlineStr">
        <is>
          <t>KK250</t>
        </is>
      </c>
      <c r="J1982" t="inlineStr">
        <is>
          <t>MATERIALS</t>
        </is>
      </c>
      <c r="K1982" t="inlineStr">
        <is>
          <t>Unplanned</t>
        </is>
      </c>
      <c r="L1982" t="inlineStr">
        <is>
          <t>SCREEN FEEDER</t>
        </is>
      </c>
      <c r="M1982" t="inlineStr">
        <is>
          <t>供料系统</t>
        </is>
      </c>
      <c r="N1982" t="inlineStr">
        <is>
          <t>METAL DETECTOR</t>
        </is>
      </c>
      <c r="O1982" s="59" t="n">
        <v>46056.57152777778</v>
      </c>
      <c r="P1982" s="59" t="n">
        <v>46056.57368055556</v>
      </c>
      <c r="Q1982" s="60" t="n">
        <v>3.1</v>
      </c>
      <c r="R1982" s="60" t="n">
        <v>0.7768</v>
      </c>
      <c r="S1982" t="inlineStr">
        <is>
          <t>团队模拟数据（基于公开单线数据派生）</t>
        </is>
      </c>
      <c r="T1982" t="inlineStr">
        <is>
          <t>SIM-v2.2-20260807-20260804</t>
        </is>
      </c>
      <c r="U1982" t="inlineStr">
        <is>
          <t>https://zenodo.org/records/17855209</t>
        </is>
      </c>
      <c r="V1982" t="inlineStr">
        <is>
          <t>LINE-S01-POST-20260203</t>
        </is>
      </c>
      <c r="W1982" t="inlineStr">
        <is>
          <t>已关联</t>
        </is>
      </c>
      <c r="X1982" t="inlineStr">
        <is>
          <t>按班次口径判断</t>
        </is>
      </c>
      <c r="Z1982" t="inlineStr">
        <is>
          <t>否</t>
        </is>
      </c>
    </row>
    <row r="1983">
      <c r="A1983" t="inlineStr">
        <is>
          <t>SIM-STOP-01982</t>
        </is>
      </c>
      <c r="B1983" t="inlineStr">
        <is>
          <t>STOP-POST-00026</t>
        </is>
      </c>
      <c r="C1983" t="inlineStr">
        <is>
          <t>LINE-S02-POST-20260203</t>
        </is>
      </c>
      <c r="D1983" t="inlineStr">
        <is>
          <t>SHIFT-POST-20260203</t>
        </is>
      </c>
      <c r="E1983" t="inlineStr">
        <is>
          <t>LINE-S02</t>
        </is>
      </c>
      <c r="F1983" t="inlineStr">
        <is>
          <t>改善后</t>
        </is>
      </c>
      <c r="G1983" s="57" t="n">
        <v>46056</v>
      </c>
      <c r="H1983" t="inlineStr">
        <is>
          <t>视觉设备系列</t>
        </is>
      </c>
      <c r="I1983" t="inlineStr">
        <is>
          <t>KK250</t>
        </is>
      </c>
      <c r="J1983" t="inlineStr">
        <is>
          <t>MATERIALS</t>
        </is>
      </c>
      <c r="K1983" t="inlineStr">
        <is>
          <t>Unplanned</t>
        </is>
      </c>
      <c r="L1983" t="inlineStr">
        <is>
          <t>SCREEN FEEDER</t>
        </is>
      </c>
      <c r="M1983" t="inlineStr">
        <is>
          <t>供料系统</t>
        </is>
      </c>
      <c r="N1983" t="inlineStr">
        <is>
          <t>METAL DETECTOR</t>
        </is>
      </c>
      <c r="O1983" s="59" t="n">
        <v>46056.58541666667</v>
      </c>
      <c r="P1983" s="59" t="n">
        <v>46056.58854166666</v>
      </c>
      <c r="Q1983" s="60" t="n">
        <v>4.5</v>
      </c>
      <c r="R1983" s="60" t="n">
        <v>1.1306</v>
      </c>
      <c r="S1983" t="inlineStr">
        <is>
          <t>团队模拟数据（基于公开单线数据派生）</t>
        </is>
      </c>
      <c r="T1983" t="inlineStr">
        <is>
          <t>SIM-v2.2-20260807-20260804</t>
        </is>
      </c>
      <c r="U1983" t="inlineStr">
        <is>
          <t>https://zenodo.org/records/17855209</t>
        </is>
      </c>
      <c r="V1983" t="inlineStr">
        <is>
          <t>LINE-S02-POST-20260203</t>
        </is>
      </c>
      <c r="W1983" t="inlineStr">
        <is>
          <t>已关联</t>
        </is>
      </c>
      <c r="X1983" t="inlineStr">
        <is>
          <t>按班次口径判断</t>
        </is>
      </c>
      <c r="Z1983" t="inlineStr">
        <is>
          <t>否</t>
        </is>
      </c>
    </row>
    <row r="1984">
      <c r="A1984" t="inlineStr">
        <is>
          <t>SIM-STOP-01983</t>
        </is>
      </c>
      <c r="B1984" t="inlineStr">
        <is>
          <t>STOP-POST-00026</t>
        </is>
      </c>
      <c r="C1984" t="inlineStr">
        <is>
          <t>LINE-S03-POST-20260203</t>
        </is>
      </c>
      <c r="D1984" t="inlineStr">
        <is>
          <t>SHIFT-POST-20260203</t>
        </is>
      </c>
      <c r="E1984" t="inlineStr">
        <is>
          <t>LINE-S03</t>
        </is>
      </c>
      <c r="F1984" t="inlineStr">
        <is>
          <t>改善后</t>
        </is>
      </c>
      <c r="G1984" s="57" t="n">
        <v>46056</v>
      </c>
      <c r="H1984" t="inlineStr">
        <is>
          <t>音频模组系列</t>
        </is>
      </c>
      <c r="I1984" t="inlineStr">
        <is>
          <t>KK250</t>
        </is>
      </c>
      <c r="J1984" t="inlineStr">
        <is>
          <t>MATERIALS</t>
        </is>
      </c>
      <c r="K1984" t="inlineStr">
        <is>
          <t>Unplanned</t>
        </is>
      </c>
      <c r="L1984" t="inlineStr">
        <is>
          <t>SCREEN FEEDER</t>
        </is>
      </c>
      <c r="M1984" t="inlineStr">
        <is>
          <t>供料系统</t>
        </is>
      </c>
      <c r="N1984" t="inlineStr">
        <is>
          <t>METAL DETECTOR</t>
        </is>
      </c>
      <c r="O1984" s="59" t="n">
        <v>46056.59930555556</v>
      </c>
      <c r="P1984" s="59" t="n">
        <v>46056.601875</v>
      </c>
      <c r="Q1984" s="60" t="n">
        <v>3.7</v>
      </c>
      <c r="R1984" s="60" t="n">
        <v>0.9204</v>
      </c>
      <c r="S1984" t="inlineStr">
        <is>
          <t>团队模拟数据（基于公开单线数据派生）</t>
        </is>
      </c>
      <c r="T1984" t="inlineStr">
        <is>
          <t>SIM-v2.2-20260807-20260804</t>
        </is>
      </c>
      <c r="U1984" t="inlineStr">
        <is>
          <t>https://zenodo.org/records/17855209</t>
        </is>
      </c>
      <c r="V1984" t="inlineStr">
        <is>
          <t>LINE-S03-POST-20260203</t>
        </is>
      </c>
      <c r="W1984" t="inlineStr">
        <is>
          <t>已关联</t>
        </is>
      </c>
      <c r="X1984" t="inlineStr">
        <is>
          <t>按班次口径判断</t>
        </is>
      </c>
      <c r="Z1984" t="inlineStr">
        <is>
          <t>否</t>
        </is>
      </c>
    </row>
    <row r="1985">
      <c r="A1985" t="inlineStr">
        <is>
          <t>SIM-STOP-01984</t>
        </is>
      </c>
      <c r="B1985" t="inlineStr">
        <is>
          <t>STOP-POST-00027</t>
        </is>
      </c>
      <c r="C1985" t="inlineStr">
        <is>
          <t>LINE-S01-POST-20260203</t>
        </is>
      </c>
      <c r="D1985" t="inlineStr">
        <is>
          <t>SHIFT-POST-20260203</t>
        </is>
      </c>
      <c r="E1985" t="inlineStr">
        <is>
          <t>LINE-S01</t>
        </is>
      </c>
      <c r="F1985" t="inlineStr">
        <is>
          <t>改善后</t>
        </is>
      </c>
      <c r="G1985" s="57" t="n">
        <v>46056</v>
      </c>
      <c r="H1985" t="inlineStr">
        <is>
          <t>智能终端系列</t>
        </is>
      </c>
      <c r="I1985" t="inlineStr">
        <is>
          <t>KK250</t>
        </is>
      </c>
      <c r="J1985" t="inlineStr">
        <is>
          <t>FAILURE</t>
        </is>
      </c>
      <c r="K1985" t="inlineStr">
        <is>
          <t>Unplanned</t>
        </is>
      </c>
      <c r="L1985" t="inlineStr">
        <is>
          <t>HYDRAULIC ELEVATOR (UNLOADING)</t>
        </is>
      </c>
      <c r="M1985" t="inlineStr">
        <is>
          <t>输送系统</t>
        </is>
      </c>
      <c r="N1985" t="inlineStr">
        <is>
          <t>MECHANICAL FAILURE</t>
        </is>
      </c>
      <c r="O1985" s="59" t="n">
        <v>46056.6125</v>
      </c>
      <c r="P1985" s="59" t="n">
        <v>46056.61472222222</v>
      </c>
      <c r="Q1985" s="60" t="n">
        <v>3.2</v>
      </c>
      <c r="R1985" s="60" t="n">
        <v>0.8081</v>
      </c>
      <c r="S1985" t="inlineStr">
        <is>
          <t>团队模拟数据（基于公开单线数据派生）</t>
        </is>
      </c>
      <c r="T1985" t="inlineStr">
        <is>
          <t>SIM-v2.2-20260807-20260804</t>
        </is>
      </c>
      <c r="U1985" t="inlineStr">
        <is>
          <t>https://zenodo.org/records/17855209</t>
        </is>
      </c>
      <c r="V1985" t="inlineStr">
        <is>
          <t>LINE-S01-POST-20260203</t>
        </is>
      </c>
      <c r="W1985" t="inlineStr">
        <is>
          <t>已关联</t>
        </is>
      </c>
      <c r="X1985" t="inlineStr">
        <is>
          <t>按班次口径判断</t>
        </is>
      </c>
      <c r="Z1985" t="inlineStr">
        <is>
          <t>否</t>
        </is>
      </c>
    </row>
    <row r="1986">
      <c r="A1986" t="inlineStr">
        <is>
          <t>SIM-STOP-01985</t>
        </is>
      </c>
      <c r="B1986" t="inlineStr">
        <is>
          <t>STOP-POST-00027</t>
        </is>
      </c>
      <c r="C1986" t="inlineStr">
        <is>
          <t>LINE-S02-POST-20260203</t>
        </is>
      </c>
      <c r="D1986" t="inlineStr">
        <is>
          <t>SHIFT-POST-20260203</t>
        </is>
      </c>
      <c r="E1986" t="inlineStr">
        <is>
          <t>LINE-S02</t>
        </is>
      </c>
      <c r="F1986" t="inlineStr">
        <is>
          <t>改善后</t>
        </is>
      </c>
      <c r="G1986" s="57" t="n">
        <v>46056</v>
      </c>
      <c r="H1986" t="inlineStr">
        <is>
          <t>视觉设备系列</t>
        </is>
      </c>
      <c r="I1986" t="inlineStr">
        <is>
          <t>KK250</t>
        </is>
      </c>
      <c r="J1986" t="inlineStr">
        <is>
          <t>FAILURE</t>
        </is>
      </c>
      <c r="K1986" t="inlineStr">
        <is>
          <t>Unplanned</t>
        </is>
      </c>
      <c r="L1986" t="inlineStr">
        <is>
          <t>HYDRAULIC ELEVATOR (UNLOADING)</t>
        </is>
      </c>
      <c r="M1986" t="inlineStr">
        <is>
          <t>输送系统</t>
        </is>
      </c>
      <c r="N1986" t="inlineStr">
        <is>
          <t>MECHANICAL FAILURE</t>
        </is>
      </c>
      <c r="O1986" s="59" t="n">
        <v>46056.62638888889</v>
      </c>
      <c r="P1986" s="59" t="n">
        <v>46056.62958333334</v>
      </c>
      <c r="Q1986" s="60" t="n">
        <v>4.6</v>
      </c>
      <c r="R1986" s="60" t="n">
        <v>1.1418</v>
      </c>
      <c r="S1986" t="inlineStr">
        <is>
          <t>团队模拟数据（基于公开单线数据派生）</t>
        </is>
      </c>
      <c r="T1986" t="inlineStr">
        <is>
          <t>SIM-v2.2-20260807-20260804</t>
        </is>
      </c>
      <c r="U1986" t="inlineStr">
        <is>
          <t>https://zenodo.org/records/17855209</t>
        </is>
      </c>
      <c r="V1986" t="inlineStr">
        <is>
          <t>LINE-S02-POST-20260203</t>
        </is>
      </c>
      <c r="W1986" t="inlineStr">
        <is>
          <t>已关联</t>
        </is>
      </c>
      <c r="X1986" t="inlineStr">
        <is>
          <t>按班次口径判断</t>
        </is>
      </c>
      <c r="Z1986" t="inlineStr">
        <is>
          <t>否</t>
        </is>
      </c>
    </row>
    <row r="1987">
      <c r="A1987" t="inlineStr">
        <is>
          <t>SIM-STOP-01986</t>
        </is>
      </c>
      <c r="B1987" t="inlineStr">
        <is>
          <t>STOP-POST-00027</t>
        </is>
      </c>
      <c r="C1987" t="inlineStr">
        <is>
          <t>LINE-S03-POST-20260203</t>
        </is>
      </c>
      <c r="D1987" t="inlineStr">
        <is>
          <t>SHIFT-POST-20260203</t>
        </is>
      </c>
      <c r="E1987" t="inlineStr">
        <is>
          <t>LINE-S03</t>
        </is>
      </c>
      <c r="F1987" t="inlineStr">
        <is>
          <t>改善后</t>
        </is>
      </c>
      <c r="G1987" s="57" t="n">
        <v>46056</v>
      </c>
      <c r="H1987" t="inlineStr">
        <is>
          <t>音频模组系列</t>
        </is>
      </c>
      <c r="I1987" t="inlineStr">
        <is>
          <t>KK250</t>
        </is>
      </c>
      <c r="J1987" t="inlineStr">
        <is>
          <t>FAILURE</t>
        </is>
      </c>
      <c r="K1987" t="inlineStr">
        <is>
          <t>Unplanned</t>
        </is>
      </c>
      <c r="L1987" t="inlineStr">
        <is>
          <t>HYDRAULIC ELEVATOR (UNLOADING)</t>
        </is>
      </c>
      <c r="M1987" t="inlineStr">
        <is>
          <t>输送系统</t>
        </is>
      </c>
      <c r="N1987" t="inlineStr">
        <is>
          <t>MECHANICAL FAILURE</t>
        </is>
      </c>
      <c r="O1987" s="59" t="n">
        <v>46056.64027777778</v>
      </c>
      <c r="P1987" s="59" t="n">
        <v>46056.64284722223</v>
      </c>
      <c r="Q1987" s="60" t="n">
        <v>3.7</v>
      </c>
      <c r="R1987" s="60" t="n">
        <v>0.92</v>
      </c>
      <c r="S1987" t="inlineStr">
        <is>
          <t>团队模拟数据（基于公开单线数据派生）</t>
        </is>
      </c>
      <c r="T1987" t="inlineStr">
        <is>
          <t>SIM-v2.2-20260807-20260804</t>
        </is>
      </c>
      <c r="U1987" t="inlineStr">
        <is>
          <t>https://zenodo.org/records/17855209</t>
        </is>
      </c>
      <c r="V1987" t="inlineStr">
        <is>
          <t>LINE-S03-POST-20260203</t>
        </is>
      </c>
      <c r="W1987" t="inlineStr">
        <is>
          <t>已关联</t>
        </is>
      </c>
      <c r="X1987" t="inlineStr">
        <is>
          <t>按班次口径判断</t>
        </is>
      </c>
      <c r="Z1987" t="inlineStr">
        <is>
          <t>否</t>
        </is>
      </c>
    </row>
    <row r="1988">
      <c r="A1988" t="inlineStr">
        <is>
          <t>SIM-STOP-01987</t>
        </is>
      </c>
      <c r="B1988" t="inlineStr">
        <is>
          <t>STOP-POST-00028</t>
        </is>
      </c>
      <c r="C1988" t="inlineStr">
        <is>
          <t>LINE-S01-POST-20260203</t>
        </is>
      </c>
      <c r="D1988" t="inlineStr">
        <is>
          <t>SHIFT-POST-20260203</t>
        </is>
      </c>
      <c r="E1988" t="inlineStr">
        <is>
          <t>LINE-S01</t>
        </is>
      </c>
      <c r="F1988" t="inlineStr">
        <is>
          <t>改善后</t>
        </is>
      </c>
      <c r="G1988" s="57" t="n">
        <v>46056</v>
      </c>
      <c r="H1988" t="inlineStr">
        <is>
          <t>智能终端系列</t>
        </is>
      </c>
      <c r="I1988" t="inlineStr">
        <is>
          <t>KK250</t>
        </is>
      </c>
      <c r="J1988" t="inlineStr">
        <is>
          <t>FAILURE</t>
        </is>
      </c>
      <c r="K1988" t="inlineStr">
        <is>
          <t>Unplanned</t>
        </is>
      </c>
      <c r="L1988" t="inlineStr">
        <is>
          <t>DRYER</t>
        </is>
      </c>
      <c r="M1988" t="inlineStr">
        <is>
          <t>烘干/固化工位</t>
        </is>
      </c>
      <c r="N1988" t="inlineStr">
        <is>
          <t>AUTOMATION FAILURE</t>
        </is>
      </c>
      <c r="O1988" s="59" t="n">
        <v>46056.62986111111</v>
      </c>
      <c r="P1988" s="59" t="n">
        <v>46056.63222222222</v>
      </c>
      <c r="Q1988" s="60" t="n">
        <v>3.4</v>
      </c>
      <c r="R1988" s="60" t="n">
        <v>0.8393</v>
      </c>
      <c r="S1988" t="inlineStr">
        <is>
          <t>团队模拟数据（基于公开单线数据派生）</t>
        </is>
      </c>
      <c r="T1988" t="inlineStr">
        <is>
          <t>SIM-v2.2-20260807-20260804</t>
        </is>
      </c>
      <c r="U1988" t="inlineStr">
        <is>
          <t>https://zenodo.org/records/17855209</t>
        </is>
      </c>
      <c r="V1988" t="inlineStr">
        <is>
          <t>LINE-S01-POST-20260203</t>
        </is>
      </c>
      <c r="W1988" t="inlineStr">
        <is>
          <t>已关联</t>
        </is>
      </c>
      <c r="X1988" t="inlineStr">
        <is>
          <t>按班次口径判断</t>
        </is>
      </c>
      <c r="Z1988" t="inlineStr">
        <is>
          <t>否</t>
        </is>
      </c>
    </row>
    <row r="1989">
      <c r="A1989" t="inlineStr">
        <is>
          <t>SIM-STOP-01988</t>
        </is>
      </c>
      <c r="B1989" t="inlineStr">
        <is>
          <t>STOP-POST-00028</t>
        </is>
      </c>
      <c r="C1989" t="inlineStr">
        <is>
          <t>LINE-S02-POST-20260203</t>
        </is>
      </c>
      <c r="D1989" t="inlineStr">
        <is>
          <t>SHIFT-POST-20260203</t>
        </is>
      </c>
      <c r="E1989" t="inlineStr">
        <is>
          <t>LINE-S02</t>
        </is>
      </c>
      <c r="F1989" t="inlineStr">
        <is>
          <t>改善后</t>
        </is>
      </c>
      <c r="G1989" s="57" t="n">
        <v>46056</v>
      </c>
      <c r="H1989" t="inlineStr">
        <is>
          <t>视觉设备系列</t>
        </is>
      </c>
      <c r="I1989" t="inlineStr">
        <is>
          <t>KK250</t>
        </is>
      </c>
      <c r="J1989" t="inlineStr">
        <is>
          <t>FAILURE</t>
        </is>
      </c>
      <c r="K1989" t="inlineStr">
        <is>
          <t>Unplanned</t>
        </is>
      </c>
      <c r="L1989" t="inlineStr">
        <is>
          <t>DRYER</t>
        </is>
      </c>
      <c r="M1989" t="inlineStr">
        <is>
          <t>烘干/固化工位</t>
        </is>
      </c>
      <c r="N1989" t="inlineStr">
        <is>
          <t>AUTOMATION FAILURE</t>
        </is>
      </c>
      <c r="O1989" s="59" t="n">
        <v>46056.64375</v>
      </c>
      <c r="P1989" s="59" t="n">
        <v>46056.64680555555</v>
      </c>
      <c r="Q1989" s="60" t="n">
        <v>4.4</v>
      </c>
      <c r="R1989" s="60" t="n">
        <v>1.1</v>
      </c>
      <c r="S1989" t="inlineStr">
        <is>
          <t>团队模拟数据（基于公开单线数据派生）</t>
        </is>
      </c>
      <c r="T1989" t="inlineStr">
        <is>
          <t>SIM-v2.2-20260807-20260804</t>
        </is>
      </c>
      <c r="U1989" t="inlineStr">
        <is>
          <t>https://zenodo.org/records/17855209</t>
        </is>
      </c>
      <c r="V1989" t="inlineStr">
        <is>
          <t>LINE-S02-POST-20260203</t>
        </is>
      </c>
      <c r="W1989" t="inlineStr">
        <is>
          <t>已关联</t>
        </is>
      </c>
      <c r="X1989" t="inlineStr">
        <is>
          <t>按班次口径判断</t>
        </is>
      </c>
      <c r="Z1989" t="inlineStr">
        <is>
          <t>否</t>
        </is>
      </c>
    </row>
    <row r="1990">
      <c r="A1990" t="inlineStr">
        <is>
          <t>SIM-STOP-01989</t>
        </is>
      </c>
      <c r="B1990" t="inlineStr">
        <is>
          <t>STOP-POST-00028</t>
        </is>
      </c>
      <c r="C1990" t="inlineStr">
        <is>
          <t>LINE-S03-POST-20260203</t>
        </is>
      </c>
      <c r="D1990" t="inlineStr">
        <is>
          <t>SHIFT-POST-20260203</t>
        </is>
      </c>
      <c r="E1990" t="inlineStr">
        <is>
          <t>LINE-S03</t>
        </is>
      </c>
      <c r="F1990" t="inlineStr">
        <is>
          <t>改善后</t>
        </is>
      </c>
      <c r="G1990" s="57" t="n">
        <v>46056</v>
      </c>
      <c r="H1990" t="inlineStr">
        <is>
          <t>音频模组系列</t>
        </is>
      </c>
      <c r="I1990" t="inlineStr">
        <is>
          <t>KK250</t>
        </is>
      </c>
      <c r="J1990" t="inlineStr">
        <is>
          <t>FAILURE</t>
        </is>
      </c>
      <c r="K1990" t="inlineStr">
        <is>
          <t>Unplanned</t>
        </is>
      </c>
      <c r="L1990" t="inlineStr">
        <is>
          <t>DRYER</t>
        </is>
      </c>
      <c r="M1990" t="inlineStr">
        <is>
          <t>烘干/固化工位</t>
        </is>
      </c>
      <c r="N1990" t="inlineStr">
        <is>
          <t>AUTOMATION FAILURE</t>
        </is>
      </c>
      <c r="O1990" s="59" t="n">
        <v>46056.65763888889</v>
      </c>
      <c r="P1990" s="59" t="n">
        <v>46056.66</v>
      </c>
      <c r="Q1990" s="60" t="n">
        <v>3.4</v>
      </c>
      <c r="R1990" s="60" t="n">
        <v>0.86</v>
      </c>
      <c r="S1990" t="inlineStr">
        <is>
          <t>团队模拟数据（基于公开单线数据派生）</t>
        </is>
      </c>
      <c r="T1990" t="inlineStr">
        <is>
          <t>SIM-v2.2-20260807-20260804</t>
        </is>
      </c>
      <c r="U1990" t="inlineStr">
        <is>
          <t>https://zenodo.org/records/17855209</t>
        </is>
      </c>
      <c r="V1990" t="inlineStr">
        <is>
          <t>LINE-S03-POST-20260203</t>
        </is>
      </c>
      <c r="W1990" t="inlineStr">
        <is>
          <t>已关联</t>
        </is>
      </c>
      <c r="X1990" t="inlineStr">
        <is>
          <t>按班次口径判断</t>
        </is>
      </c>
      <c r="Z1990" t="inlineStr">
        <is>
          <t>否</t>
        </is>
      </c>
    </row>
    <row r="1991">
      <c r="A1991" t="inlineStr">
        <is>
          <t>SIM-STOP-01990</t>
        </is>
      </c>
      <c r="B1991" t="inlineStr">
        <is>
          <t>STOP-POST-00029</t>
        </is>
      </c>
      <c r="C1991" t="inlineStr">
        <is>
          <t>LINE-S01-POST-20260203</t>
        </is>
      </c>
      <c r="D1991" t="inlineStr">
        <is>
          <t>SHIFT-POST-20260203</t>
        </is>
      </c>
      <c r="E1991" t="inlineStr">
        <is>
          <t>LINE-S01</t>
        </is>
      </c>
      <c r="F1991" t="inlineStr">
        <is>
          <t>改善后</t>
        </is>
      </c>
      <c r="G1991" s="57" t="n">
        <v>46056</v>
      </c>
      <c r="H1991" t="inlineStr">
        <is>
          <t>智能终端系列</t>
        </is>
      </c>
      <c r="I1991" t="inlineStr">
        <is>
          <t>KK250</t>
        </is>
      </c>
      <c r="J1991" t="inlineStr">
        <is>
          <t>SETUPS-CHANGEOVERS</t>
        </is>
      </c>
      <c r="K1991" t="inlineStr">
        <is>
          <t>Unplanned</t>
        </is>
      </c>
      <c r="L1991" t="inlineStr">
        <is>
          <t>HYDRAULIC ELEVATOR (UNLOADING)</t>
        </is>
      </c>
      <c r="M1991" t="inlineStr">
        <is>
          <t>输送系统</t>
        </is>
      </c>
      <c r="N1991" t="inlineStr">
        <is>
          <t>OTHER CALIBRATION</t>
        </is>
      </c>
      <c r="O1991" s="59" t="n">
        <v>46056.64027777778</v>
      </c>
      <c r="P1991" s="59" t="n">
        <v>46056.64625</v>
      </c>
      <c r="Q1991" s="60" t="n">
        <v>8.6</v>
      </c>
      <c r="R1991" s="60" t="n">
        <v>0.7857</v>
      </c>
      <c r="S1991" t="inlineStr">
        <is>
          <t>团队模拟数据（基于公开单线数据派生）</t>
        </is>
      </c>
      <c r="T1991" t="inlineStr">
        <is>
          <t>SIM-v2.2-20260807-20260804</t>
        </is>
      </c>
      <c r="U1991" t="inlineStr">
        <is>
          <t>https://zenodo.org/records/17855209</t>
        </is>
      </c>
      <c r="V1991" t="inlineStr">
        <is>
          <t>LINE-S01-POST-20260203</t>
        </is>
      </c>
      <c r="W1991" t="inlineStr">
        <is>
          <t>已关联</t>
        </is>
      </c>
      <c r="X1991" t="inlineStr">
        <is>
          <t>按班次口径判断</t>
        </is>
      </c>
      <c r="Z1991" t="inlineStr">
        <is>
          <t>是</t>
        </is>
      </c>
      <c r="AA1991">
        <f>IFERROR(VLOOKUP(N1991,'18_换产标准_模拟'!$B$2:$F$4,3,FALSE),"")</f>
        <v/>
      </c>
      <c r="AB1991">
        <f>IFERROR(MAX(Q1991-AA1991,0),"")</f>
        <v/>
      </c>
      <c r="AC1991">
        <f>IFERROR(IF(AB1991=0,"达标",IF(AB1991&lt;=VLOOKUP(N1991,'18_换产标准_模拟'!$B$2:$F$4,4,FALSE)-VLOOKUP(N1991,'18_换产标准_模拟'!$B$2:$F$4,3,FALSE),"轻微超时",IF(AB1991&lt;=VLOOKUP(N1991,'18_换产标准_模拟'!$B$2:$F$4,5,FALSE)-VLOOKUP(N1991,'18_换产标准_模拟'!$B$2:$F$4,3,FALSE),"超时","严重超时"))),"")</f>
        <v/>
      </c>
      <c r="AD1991">
        <f>IFERROR(INDEX('18_换产标准_模拟'!$A$2:$A$4,MATCH(N1991,'18_换产标准_模拟'!$B$2:$B$4,0)),"")</f>
        <v/>
      </c>
      <c r="AE1991" t="inlineStr">
        <is>
          <t>团队模拟数据</t>
        </is>
      </c>
    </row>
    <row r="1992">
      <c r="A1992" t="inlineStr">
        <is>
          <t>SIM-STOP-01991</t>
        </is>
      </c>
      <c r="B1992" t="inlineStr">
        <is>
          <t>STOP-POST-00029</t>
        </is>
      </c>
      <c r="C1992" t="inlineStr">
        <is>
          <t>LINE-S02-POST-20260203</t>
        </is>
      </c>
      <c r="D1992" t="inlineStr">
        <is>
          <t>SHIFT-POST-20260203</t>
        </is>
      </c>
      <c r="E1992" t="inlineStr">
        <is>
          <t>LINE-S02</t>
        </is>
      </c>
      <c r="F1992" t="inlineStr">
        <is>
          <t>改善后</t>
        </is>
      </c>
      <c r="G1992" s="57" t="n">
        <v>46056</v>
      </c>
      <c r="H1992" t="inlineStr">
        <is>
          <t>视觉设备系列</t>
        </is>
      </c>
      <c r="I1992" t="inlineStr">
        <is>
          <t>KK250</t>
        </is>
      </c>
      <c r="J1992" t="inlineStr">
        <is>
          <t>SETUPS-CHANGEOVERS</t>
        </is>
      </c>
      <c r="K1992" t="inlineStr">
        <is>
          <t>Unplanned</t>
        </is>
      </c>
      <c r="L1992" t="inlineStr">
        <is>
          <t>HYDRAULIC ELEVATOR (UNLOADING)</t>
        </is>
      </c>
      <c r="M1992" t="inlineStr">
        <is>
          <t>输送系统</t>
        </is>
      </c>
      <c r="N1992" t="inlineStr">
        <is>
          <t>OTHER CALIBRATION</t>
        </is>
      </c>
      <c r="O1992" s="59" t="n">
        <v>46056.65416666667</v>
      </c>
      <c r="P1992" s="59" t="n">
        <v>46056.66361111111</v>
      </c>
      <c r="Q1992" s="60" t="n">
        <v>13.6</v>
      </c>
      <c r="R1992" s="60" t="n">
        <v>1.2342</v>
      </c>
      <c r="S1992" t="inlineStr">
        <is>
          <t>团队模拟数据（基于公开单线数据派生）</t>
        </is>
      </c>
      <c r="T1992" t="inlineStr">
        <is>
          <t>SIM-v2.2-20260807-20260804</t>
        </is>
      </c>
      <c r="U1992" t="inlineStr">
        <is>
          <t>https://zenodo.org/records/17855209</t>
        </is>
      </c>
      <c r="V1992" t="inlineStr">
        <is>
          <t>LINE-S02-POST-20260203</t>
        </is>
      </c>
      <c r="W1992" t="inlineStr">
        <is>
          <t>已关联</t>
        </is>
      </c>
      <c r="X1992" t="inlineStr">
        <is>
          <t>按班次口径判断</t>
        </is>
      </c>
      <c r="Z1992" t="inlineStr">
        <is>
          <t>是</t>
        </is>
      </c>
      <c r="AA1992">
        <f>IFERROR(VLOOKUP(N1992,'18_换产标准_模拟'!$B$2:$F$4,3,FALSE),"")</f>
        <v/>
      </c>
      <c r="AB1992">
        <f>IFERROR(MAX(Q1992-AA1992,0),"")</f>
        <v/>
      </c>
      <c r="AC1992">
        <f>IFERROR(IF(AB1992=0,"达标",IF(AB1992&lt;=VLOOKUP(N1992,'18_换产标准_模拟'!$B$2:$F$4,4,FALSE)-VLOOKUP(N1992,'18_换产标准_模拟'!$B$2:$F$4,3,FALSE),"轻微超时",IF(AB1992&lt;=VLOOKUP(N1992,'18_换产标准_模拟'!$B$2:$F$4,5,FALSE)-VLOOKUP(N1992,'18_换产标准_模拟'!$B$2:$F$4,3,FALSE),"超时","严重超时"))),"")</f>
        <v/>
      </c>
      <c r="AD1992">
        <f>IFERROR(INDEX('18_换产标准_模拟'!$A$2:$A$4,MATCH(N1992,'18_换产标准_模拟'!$B$2:$B$4,0)),"")</f>
        <v/>
      </c>
      <c r="AE1992" t="inlineStr">
        <is>
          <t>团队模拟数据</t>
        </is>
      </c>
    </row>
    <row r="1993">
      <c r="A1993" t="inlineStr">
        <is>
          <t>SIM-STOP-01992</t>
        </is>
      </c>
      <c r="B1993" t="inlineStr">
        <is>
          <t>STOP-POST-00029</t>
        </is>
      </c>
      <c r="C1993" t="inlineStr">
        <is>
          <t>LINE-S03-POST-20260203</t>
        </is>
      </c>
      <c r="D1993" t="inlineStr">
        <is>
          <t>SHIFT-POST-20260203</t>
        </is>
      </c>
      <c r="E1993" t="inlineStr">
        <is>
          <t>LINE-S03</t>
        </is>
      </c>
      <c r="F1993" t="inlineStr">
        <is>
          <t>改善后</t>
        </is>
      </c>
      <c r="G1993" s="57" t="n">
        <v>46056</v>
      </c>
      <c r="H1993" t="inlineStr">
        <is>
          <t>音频模组系列</t>
        </is>
      </c>
      <c r="I1993" t="inlineStr">
        <is>
          <t>KK250</t>
        </is>
      </c>
      <c r="J1993" t="inlineStr">
        <is>
          <t>SETUPS-CHANGEOVERS</t>
        </is>
      </c>
      <c r="K1993" t="inlineStr">
        <is>
          <t>Unplanned</t>
        </is>
      </c>
      <c r="L1993" t="inlineStr">
        <is>
          <t>HYDRAULIC ELEVATOR (UNLOADING)</t>
        </is>
      </c>
      <c r="M1993" t="inlineStr">
        <is>
          <t>输送系统</t>
        </is>
      </c>
      <c r="N1993" t="inlineStr">
        <is>
          <t>OTHER CALIBRATION</t>
        </is>
      </c>
      <c r="O1993" s="59" t="n">
        <v>46056.66805555556</v>
      </c>
      <c r="P1993" s="59" t="n">
        <v>46056.67486111111</v>
      </c>
      <c r="Q1993" s="60" t="n">
        <v>9.800000000000001</v>
      </c>
      <c r="R1993" s="60" t="n">
        <v>0.895</v>
      </c>
      <c r="S1993" t="inlineStr">
        <is>
          <t>团队模拟数据（基于公开单线数据派生）</t>
        </is>
      </c>
      <c r="T1993" t="inlineStr">
        <is>
          <t>SIM-v2.2-20260807-20260804</t>
        </is>
      </c>
      <c r="U1993" t="inlineStr">
        <is>
          <t>https://zenodo.org/records/17855209</t>
        </is>
      </c>
      <c r="V1993" t="inlineStr">
        <is>
          <t>LINE-S03-POST-20260203</t>
        </is>
      </c>
      <c r="W1993" t="inlineStr">
        <is>
          <t>已关联</t>
        </is>
      </c>
      <c r="X1993" t="inlineStr">
        <is>
          <t>按班次口径判断</t>
        </is>
      </c>
      <c r="Z1993" t="inlineStr">
        <is>
          <t>是</t>
        </is>
      </c>
      <c r="AA1993">
        <f>IFERROR(VLOOKUP(N1993,'18_换产标准_模拟'!$B$2:$F$4,3,FALSE),"")</f>
        <v/>
      </c>
      <c r="AB1993">
        <f>IFERROR(MAX(Q1993-AA1993,0),"")</f>
        <v/>
      </c>
      <c r="AC1993">
        <f>IFERROR(IF(AB1993=0,"达标",IF(AB1993&lt;=VLOOKUP(N1993,'18_换产标准_模拟'!$B$2:$F$4,4,FALSE)-VLOOKUP(N1993,'18_换产标准_模拟'!$B$2:$F$4,3,FALSE),"轻微超时",IF(AB1993&lt;=VLOOKUP(N1993,'18_换产标准_模拟'!$B$2:$F$4,5,FALSE)-VLOOKUP(N1993,'18_换产标准_模拟'!$B$2:$F$4,3,FALSE),"超时","严重超时"))),"")</f>
        <v/>
      </c>
      <c r="AD1993">
        <f>IFERROR(INDEX('18_换产标准_模拟'!$A$2:$A$4,MATCH(N1993,'18_换产标准_模拟'!$B$2:$B$4,0)),"")</f>
        <v/>
      </c>
      <c r="AE1993" t="inlineStr">
        <is>
          <t>团队模拟数据</t>
        </is>
      </c>
    </row>
    <row r="1994">
      <c r="A1994" t="inlineStr">
        <is>
          <t>SIM-STOP-01993</t>
        </is>
      </c>
      <c r="B1994" t="inlineStr">
        <is>
          <t>STOP-POST-00030</t>
        </is>
      </c>
      <c r="C1994" t="inlineStr">
        <is>
          <t>LINE-S01-POST-20260203</t>
        </is>
      </c>
      <c r="D1994" t="inlineStr">
        <is>
          <t>SHIFT-POST-20260203</t>
        </is>
      </c>
      <c r="E1994" t="inlineStr">
        <is>
          <t>LINE-S01</t>
        </is>
      </c>
      <c r="F1994" t="inlineStr">
        <is>
          <t>改善后</t>
        </is>
      </c>
      <c r="G1994" s="57" t="n">
        <v>46056</v>
      </c>
      <c r="H1994" t="inlineStr">
        <is>
          <t>智能终端系列</t>
        </is>
      </c>
      <c r="I1994" t="inlineStr">
        <is>
          <t>KK200-1</t>
        </is>
      </c>
      <c r="J1994" t="inlineStr">
        <is>
          <t>SETUPS-CHANGEOVERS</t>
        </is>
      </c>
      <c r="K1994" t="inlineStr">
        <is>
          <t>Planned - Included in OEE</t>
        </is>
      </c>
      <c r="L1994" t="inlineStr">
        <is>
          <t>EXTRUDER PRESS</t>
        </is>
      </c>
      <c r="M1994" t="inlineStr">
        <is>
          <t>主加工工位</t>
        </is>
      </c>
      <c r="N1994" t="inlineStr">
        <is>
          <t>MATERIAL CHANGEOVER</t>
        </is>
      </c>
      <c r="O1994" s="59" t="n">
        <v>46056.66319444445</v>
      </c>
      <c r="P1994" s="59" t="n">
        <v>46056.67305555556</v>
      </c>
      <c r="Q1994" s="60" t="n">
        <v>14.2</v>
      </c>
      <c r="R1994" s="60" t="n">
        <v>0.9465</v>
      </c>
      <c r="S1994" t="inlineStr">
        <is>
          <t>团队模拟数据（基于公开单线数据派生）</t>
        </is>
      </c>
      <c r="T1994" t="inlineStr">
        <is>
          <t>SIM-v2.2-20260807-20260804</t>
        </is>
      </c>
      <c r="U1994" t="inlineStr">
        <is>
          <t>https://zenodo.org/records/17855209</t>
        </is>
      </c>
      <c r="V1994" t="inlineStr">
        <is>
          <t>LINE-S01-POST-20260203</t>
        </is>
      </c>
      <c r="W1994" t="inlineStr">
        <is>
          <t>已关联</t>
        </is>
      </c>
      <c r="X1994" t="inlineStr">
        <is>
          <t>按班次口径判断</t>
        </is>
      </c>
      <c r="Z1994" t="inlineStr">
        <is>
          <t>是</t>
        </is>
      </c>
      <c r="AA1994">
        <f>IFERROR(VLOOKUP(N1994,'18_换产标准_模拟'!$B$2:$F$4,3,FALSE),"")</f>
        <v/>
      </c>
      <c r="AB1994">
        <f>IFERROR(MAX(Q1994-AA1994,0),"")</f>
        <v/>
      </c>
      <c r="AC1994">
        <f>IFERROR(IF(AB1994=0,"达标",IF(AB1994&lt;=VLOOKUP(N1994,'18_换产标准_模拟'!$B$2:$F$4,4,FALSE)-VLOOKUP(N1994,'18_换产标准_模拟'!$B$2:$F$4,3,FALSE),"轻微超时",IF(AB1994&lt;=VLOOKUP(N1994,'18_换产标准_模拟'!$B$2:$F$4,5,FALSE)-VLOOKUP(N1994,'18_换产标准_模拟'!$B$2:$F$4,3,FALSE),"超时","严重超时"))),"")</f>
        <v/>
      </c>
      <c r="AD1994">
        <f>IFERROR(INDEX('18_换产标准_模拟'!$A$2:$A$4,MATCH(N1994,'18_换产标准_模拟'!$B$2:$B$4,0)),"")</f>
        <v/>
      </c>
      <c r="AE1994" t="inlineStr">
        <is>
          <t>团队模拟数据</t>
        </is>
      </c>
    </row>
    <row r="1995">
      <c r="A1995" t="inlineStr">
        <is>
          <t>SIM-STOP-01994</t>
        </is>
      </c>
      <c r="B1995" t="inlineStr">
        <is>
          <t>STOP-POST-00030</t>
        </is>
      </c>
      <c r="C1995" t="inlineStr">
        <is>
          <t>LINE-S02-POST-20260203</t>
        </is>
      </c>
      <c r="D1995" t="inlineStr">
        <is>
          <t>SHIFT-POST-20260203</t>
        </is>
      </c>
      <c r="E1995" t="inlineStr">
        <is>
          <t>LINE-S02</t>
        </is>
      </c>
      <c r="F1995" t="inlineStr">
        <is>
          <t>改善后</t>
        </is>
      </c>
      <c r="G1995" s="57" t="n">
        <v>46056</v>
      </c>
      <c r="H1995" t="inlineStr">
        <is>
          <t>视觉设备系列</t>
        </is>
      </c>
      <c r="I1995" t="inlineStr">
        <is>
          <t>KK200-1</t>
        </is>
      </c>
      <c r="J1995" t="inlineStr">
        <is>
          <t>SETUPS-CHANGEOVERS</t>
        </is>
      </c>
      <c r="K1995" t="inlineStr">
        <is>
          <t>Planned - Included in OEE</t>
        </is>
      </c>
      <c r="L1995" t="inlineStr">
        <is>
          <t>EXTRUDER PRESS</t>
        </is>
      </c>
      <c r="M1995" t="inlineStr">
        <is>
          <t>主加工工位</t>
        </is>
      </c>
      <c r="N1995" t="inlineStr">
        <is>
          <t>MATERIAL CHANGEOVER</t>
        </is>
      </c>
      <c r="O1995" s="59" t="n">
        <v>46056.67708333334</v>
      </c>
      <c r="P1995" s="59" t="n">
        <v>46056.68701388889</v>
      </c>
      <c r="Q1995" s="60" t="n">
        <v>14.3</v>
      </c>
      <c r="R1995" s="60" t="n">
        <v>0.9528</v>
      </c>
      <c r="S1995" t="inlineStr">
        <is>
          <t>团队模拟数据（基于公开单线数据派生）</t>
        </is>
      </c>
      <c r="T1995" t="inlineStr">
        <is>
          <t>SIM-v2.2-20260807-20260804</t>
        </is>
      </c>
      <c r="U1995" t="inlineStr">
        <is>
          <t>https://zenodo.org/records/17855209</t>
        </is>
      </c>
      <c r="V1995" t="inlineStr">
        <is>
          <t>LINE-S02-POST-20260203</t>
        </is>
      </c>
      <c r="W1995" t="inlineStr">
        <is>
          <t>已关联</t>
        </is>
      </c>
      <c r="X1995" t="inlineStr">
        <is>
          <t>按班次口径判断</t>
        </is>
      </c>
      <c r="Z1995" t="inlineStr">
        <is>
          <t>是</t>
        </is>
      </c>
      <c r="AA1995">
        <f>IFERROR(VLOOKUP(N1995,'18_换产标准_模拟'!$B$2:$F$4,3,FALSE),"")</f>
        <v/>
      </c>
      <c r="AB1995">
        <f>IFERROR(MAX(Q1995-AA1995,0),"")</f>
        <v/>
      </c>
      <c r="AC1995">
        <f>IFERROR(IF(AB1995=0,"达标",IF(AB1995&lt;=VLOOKUP(N1995,'18_换产标准_模拟'!$B$2:$F$4,4,FALSE)-VLOOKUP(N1995,'18_换产标准_模拟'!$B$2:$F$4,3,FALSE),"轻微超时",IF(AB1995&lt;=VLOOKUP(N1995,'18_换产标准_模拟'!$B$2:$F$4,5,FALSE)-VLOOKUP(N1995,'18_换产标准_模拟'!$B$2:$F$4,3,FALSE),"超时","严重超时"))),"")</f>
        <v/>
      </c>
      <c r="AD1995">
        <f>IFERROR(INDEX('18_换产标准_模拟'!$A$2:$A$4,MATCH(N1995,'18_换产标准_模拟'!$B$2:$B$4,0)),"")</f>
        <v/>
      </c>
      <c r="AE1995" t="inlineStr">
        <is>
          <t>团队模拟数据</t>
        </is>
      </c>
    </row>
    <row r="1996">
      <c r="A1996" t="inlineStr">
        <is>
          <t>SIM-STOP-01995</t>
        </is>
      </c>
      <c r="B1996" t="inlineStr">
        <is>
          <t>STOP-POST-00030</t>
        </is>
      </c>
      <c r="C1996" t="inlineStr">
        <is>
          <t>LINE-S03-POST-20260203</t>
        </is>
      </c>
      <c r="D1996" t="inlineStr">
        <is>
          <t>SHIFT-POST-20260203</t>
        </is>
      </c>
      <c r="E1996" t="inlineStr">
        <is>
          <t>LINE-S03</t>
        </is>
      </c>
      <c r="F1996" t="inlineStr">
        <is>
          <t>改善后</t>
        </is>
      </c>
      <c r="G1996" s="57" t="n">
        <v>46056</v>
      </c>
      <c r="H1996" t="inlineStr">
        <is>
          <t>音频模组系列</t>
        </is>
      </c>
      <c r="I1996" t="inlineStr">
        <is>
          <t>KK200-1</t>
        </is>
      </c>
      <c r="J1996" t="inlineStr">
        <is>
          <t>SETUPS-CHANGEOVERS</t>
        </is>
      </c>
      <c r="K1996" t="inlineStr">
        <is>
          <t>Planned - Included in OEE</t>
        </is>
      </c>
      <c r="L1996" t="inlineStr">
        <is>
          <t>EXTRUDER PRESS</t>
        </is>
      </c>
      <c r="M1996" t="inlineStr">
        <is>
          <t>主加工工位</t>
        </is>
      </c>
      <c r="N1996" t="inlineStr">
        <is>
          <t>MATERIAL CHANGEOVER</t>
        </is>
      </c>
      <c r="O1996" s="59" t="n">
        <v>46056.69097222222</v>
      </c>
      <c r="P1996" s="59" t="n">
        <v>46056.70131944444</v>
      </c>
      <c r="Q1996" s="60" t="n">
        <v>14.9</v>
      </c>
      <c r="R1996" s="60" t="n">
        <v>0.992</v>
      </c>
      <c r="S1996" t="inlineStr">
        <is>
          <t>团队模拟数据（基于公开单线数据派生）</t>
        </is>
      </c>
      <c r="T1996" t="inlineStr">
        <is>
          <t>SIM-v2.2-20260807-20260804</t>
        </is>
      </c>
      <c r="U1996" t="inlineStr">
        <is>
          <t>https://zenodo.org/records/17855209</t>
        </is>
      </c>
      <c r="V1996" t="inlineStr">
        <is>
          <t>LINE-S03-POST-20260203</t>
        </is>
      </c>
      <c r="W1996" t="inlineStr">
        <is>
          <t>已关联</t>
        </is>
      </c>
      <c r="X1996" t="inlineStr">
        <is>
          <t>按班次口径判断</t>
        </is>
      </c>
      <c r="Z1996" t="inlineStr">
        <is>
          <t>是</t>
        </is>
      </c>
      <c r="AA1996">
        <f>IFERROR(VLOOKUP(N1996,'18_换产标准_模拟'!$B$2:$F$4,3,FALSE),"")</f>
        <v/>
      </c>
      <c r="AB1996">
        <f>IFERROR(MAX(Q1996-AA1996,0),"")</f>
        <v/>
      </c>
      <c r="AC1996">
        <f>IFERROR(IF(AB1996=0,"达标",IF(AB1996&lt;=VLOOKUP(N1996,'18_换产标准_模拟'!$B$2:$F$4,4,FALSE)-VLOOKUP(N1996,'18_换产标准_模拟'!$B$2:$F$4,3,FALSE),"轻微超时",IF(AB1996&lt;=VLOOKUP(N1996,'18_换产标准_模拟'!$B$2:$F$4,5,FALSE)-VLOOKUP(N1996,'18_换产标准_模拟'!$B$2:$F$4,3,FALSE),"超时","严重超时"))),"")</f>
        <v/>
      </c>
      <c r="AD1996">
        <f>IFERROR(INDEX('18_换产标准_模拟'!$A$2:$A$4,MATCH(N1996,'18_换产标准_模拟'!$B$2:$B$4,0)),"")</f>
        <v/>
      </c>
      <c r="AE1996" t="inlineStr">
        <is>
          <t>团队模拟数据</t>
        </is>
      </c>
    </row>
    <row r="1997">
      <c r="A1997" t="inlineStr">
        <is>
          <t>SIM-STOP-01996</t>
        </is>
      </c>
      <c r="B1997" t="inlineStr">
        <is>
          <t>STOP-POST-00031</t>
        </is>
      </c>
      <c r="C1997" t="inlineStr">
        <is>
          <t>LINE-S01-POST-20260203</t>
        </is>
      </c>
      <c r="D1997" t="inlineStr">
        <is>
          <t>SHIFT-POST-20260203</t>
        </is>
      </c>
      <c r="E1997" t="inlineStr">
        <is>
          <t>LINE-S01</t>
        </is>
      </c>
      <c r="F1997" t="inlineStr">
        <is>
          <t>改善后</t>
        </is>
      </c>
      <c r="G1997" s="57" t="n">
        <v>46056</v>
      </c>
      <c r="H1997" t="inlineStr">
        <is>
          <t>智能终端系列</t>
        </is>
      </c>
      <c r="I1997" t="inlineStr">
        <is>
          <t>7KK25</t>
        </is>
      </c>
      <c r="J1997" t="inlineStr">
        <is>
          <t>SETUPS-CHANGEOVERS</t>
        </is>
      </c>
      <c r="K1997" t="inlineStr">
        <is>
          <t>Planned - Included in OEE</t>
        </is>
      </c>
      <c r="L1997" t="inlineStr">
        <is>
          <t>EXTRUDER PRESS</t>
        </is>
      </c>
      <c r="M1997" t="inlineStr">
        <is>
          <t>主加工工位</t>
        </is>
      </c>
      <c r="N1997" t="inlineStr">
        <is>
          <t>MATERIAL CHANGEOVER</t>
        </is>
      </c>
      <c r="O1997" s="59" t="n">
        <v>46056.71597222222</v>
      </c>
      <c r="P1997" s="59" t="n">
        <v>46056.72395833334</v>
      </c>
      <c r="Q1997" s="60" t="n">
        <v>11.5</v>
      </c>
      <c r="R1997" s="60" t="n">
        <v>0.8844</v>
      </c>
      <c r="S1997" t="inlineStr">
        <is>
          <t>团队模拟数据（基于公开单线数据派生）</t>
        </is>
      </c>
      <c r="T1997" t="inlineStr">
        <is>
          <t>SIM-v2.2-20260807-20260804</t>
        </is>
      </c>
      <c r="U1997" t="inlineStr">
        <is>
          <t>https://zenodo.org/records/17855209</t>
        </is>
      </c>
      <c r="V1997" t="inlineStr">
        <is>
          <t>LINE-S01-POST-20260203</t>
        </is>
      </c>
      <c r="W1997" t="inlineStr">
        <is>
          <t>已关联</t>
        </is>
      </c>
      <c r="X1997" t="inlineStr">
        <is>
          <t>按班次口径判断</t>
        </is>
      </c>
      <c r="Z1997" t="inlineStr">
        <is>
          <t>是</t>
        </is>
      </c>
      <c r="AA1997">
        <f>IFERROR(VLOOKUP(N1997,'18_换产标准_模拟'!$B$2:$F$4,3,FALSE),"")</f>
        <v/>
      </c>
      <c r="AB1997">
        <f>IFERROR(MAX(Q1997-AA1997,0),"")</f>
        <v/>
      </c>
      <c r="AC1997">
        <f>IFERROR(IF(AB1997=0,"达标",IF(AB1997&lt;=VLOOKUP(N1997,'18_换产标准_模拟'!$B$2:$F$4,4,FALSE)-VLOOKUP(N1997,'18_换产标准_模拟'!$B$2:$F$4,3,FALSE),"轻微超时",IF(AB1997&lt;=VLOOKUP(N1997,'18_换产标准_模拟'!$B$2:$F$4,5,FALSE)-VLOOKUP(N1997,'18_换产标准_模拟'!$B$2:$F$4,3,FALSE),"超时","严重超时"))),"")</f>
        <v/>
      </c>
      <c r="AD1997">
        <f>IFERROR(INDEX('18_换产标准_模拟'!$A$2:$A$4,MATCH(N1997,'18_换产标准_模拟'!$B$2:$B$4,0)),"")</f>
        <v/>
      </c>
      <c r="AE1997" t="inlineStr">
        <is>
          <t>团队模拟数据</t>
        </is>
      </c>
    </row>
    <row r="1998">
      <c r="A1998" t="inlineStr">
        <is>
          <t>SIM-STOP-01997</t>
        </is>
      </c>
      <c r="B1998" t="inlineStr">
        <is>
          <t>STOP-POST-00031</t>
        </is>
      </c>
      <c r="C1998" t="inlineStr">
        <is>
          <t>LINE-S02-POST-20260203</t>
        </is>
      </c>
      <c r="D1998" t="inlineStr">
        <is>
          <t>SHIFT-POST-20260203</t>
        </is>
      </c>
      <c r="E1998" t="inlineStr">
        <is>
          <t>LINE-S02</t>
        </is>
      </c>
      <c r="F1998" t="inlineStr">
        <is>
          <t>改善后</t>
        </is>
      </c>
      <c r="G1998" s="57" t="n">
        <v>46056</v>
      </c>
      <c r="H1998" t="inlineStr">
        <is>
          <t>视觉设备系列</t>
        </is>
      </c>
      <c r="I1998" t="inlineStr">
        <is>
          <t>7KK25</t>
        </is>
      </c>
      <c r="J1998" t="inlineStr">
        <is>
          <t>SETUPS-CHANGEOVERS</t>
        </is>
      </c>
      <c r="K1998" t="inlineStr">
        <is>
          <t>Planned - Included in OEE</t>
        </is>
      </c>
      <c r="L1998" t="inlineStr">
        <is>
          <t>EXTRUDER PRESS</t>
        </is>
      </c>
      <c r="M1998" t="inlineStr">
        <is>
          <t>主加工工位</t>
        </is>
      </c>
      <c r="N1998" t="inlineStr">
        <is>
          <t>MATERIAL CHANGEOVER</t>
        </is>
      </c>
      <c r="O1998" s="59" t="n">
        <v>46056.72986111111</v>
      </c>
      <c r="P1998" s="59" t="n">
        <v>46056.73881944444</v>
      </c>
      <c r="Q1998" s="60" t="n">
        <v>12.9</v>
      </c>
      <c r="R1998" s="60" t="n">
        <v>0.9909</v>
      </c>
      <c r="S1998" t="inlineStr">
        <is>
          <t>团队模拟数据（基于公开单线数据派生）</t>
        </is>
      </c>
      <c r="T1998" t="inlineStr">
        <is>
          <t>SIM-v2.2-20260807-20260804</t>
        </is>
      </c>
      <c r="U1998" t="inlineStr">
        <is>
          <t>https://zenodo.org/records/17855209</t>
        </is>
      </c>
      <c r="V1998" t="inlineStr">
        <is>
          <t>LINE-S02-POST-20260203</t>
        </is>
      </c>
      <c r="W1998" t="inlineStr">
        <is>
          <t>已关联</t>
        </is>
      </c>
      <c r="X1998" t="inlineStr">
        <is>
          <t>按班次口径判断</t>
        </is>
      </c>
      <c r="Z1998" t="inlineStr">
        <is>
          <t>是</t>
        </is>
      </c>
      <c r="AA1998">
        <f>IFERROR(VLOOKUP(N1998,'18_换产标准_模拟'!$B$2:$F$4,3,FALSE),"")</f>
        <v/>
      </c>
      <c r="AB1998">
        <f>IFERROR(MAX(Q1998-AA1998,0),"")</f>
        <v/>
      </c>
      <c r="AC1998">
        <f>IFERROR(IF(AB1998=0,"达标",IF(AB1998&lt;=VLOOKUP(N1998,'18_换产标准_模拟'!$B$2:$F$4,4,FALSE)-VLOOKUP(N1998,'18_换产标准_模拟'!$B$2:$F$4,3,FALSE),"轻微超时",IF(AB1998&lt;=VLOOKUP(N1998,'18_换产标准_模拟'!$B$2:$F$4,5,FALSE)-VLOOKUP(N1998,'18_换产标准_模拟'!$B$2:$F$4,3,FALSE),"超时","严重超时"))),"")</f>
        <v/>
      </c>
      <c r="AD1998">
        <f>IFERROR(INDEX('18_换产标准_模拟'!$A$2:$A$4,MATCH(N1998,'18_换产标准_模拟'!$B$2:$B$4,0)),"")</f>
        <v/>
      </c>
      <c r="AE1998" t="inlineStr">
        <is>
          <t>团队模拟数据</t>
        </is>
      </c>
    </row>
    <row r="1999">
      <c r="A1999" t="inlineStr">
        <is>
          <t>SIM-STOP-01998</t>
        </is>
      </c>
      <c r="B1999" t="inlineStr">
        <is>
          <t>STOP-POST-00031</t>
        </is>
      </c>
      <c r="C1999" t="inlineStr">
        <is>
          <t>LINE-S03-POST-20260203</t>
        </is>
      </c>
      <c r="D1999" t="inlineStr">
        <is>
          <t>SHIFT-POST-20260203</t>
        </is>
      </c>
      <c r="E1999" t="inlineStr">
        <is>
          <t>LINE-S03</t>
        </is>
      </c>
      <c r="F1999" t="inlineStr">
        <is>
          <t>改善后</t>
        </is>
      </c>
      <c r="G1999" s="57" t="n">
        <v>46056</v>
      </c>
      <c r="H1999" t="inlineStr">
        <is>
          <t>音频模组系列</t>
        </is>
      </c>
      <c r="I1999" t="inlineStr">
        <is>
          <t>7KK25</t>
        </is>
      </c>
      <c r="J1999" t="inlineStr">
        <is>
          <t>SETUPS-CHANGEOVERS</t>
        </is>
      </c>
      <c r="K1999" t="inlineStr">
        <is>
          <t>Planned - Included in OEE</t>
        </is>
      </c>
      <c r="L1999" t="inlineStr">
        <is>
          <t>EXTRUDER PRESS</t>
        </is>
      </c>
      <c r="M1999" t="inlineStr">
        <is>
          <t>主加工工位</t>
        </is>
      </c>
      <c r="N1999" t="inlineStr">
        <is>
          <t>MATERIAL CHANGEOVER</t>
        </is>
      </c>
      <c r="O1999" s="59" t="n">
        <v>46056.74375</v>
      </c>
      <c r="P1999" s="59" t="n">
        <v>46056.75215277778</v>
      </c>
      <c r="Q1999" s="60" t="n">
        <v>12.1</v>
      </c>
      <c r="R1999" s="60" t="n">
        <v>0.928</v>
      </c>
      <c r="S1999" t="inlineStr">
        <is>
          <t>团队模拟数据（基于公开单线数据派生）</t>
        </is>
      </c>
      <c r="T1999" t="inlineStr">
        <is>
          <t>SIM-v2.2-20260807-20260804</t>
        </is>
      </c>
      <c r="U1999" t="inlineStr">
        <is>
          <t>https://zenodo.org/records/17855209</t>
        </is>
      </c>
      <c r="V1999" t="inlineStr">
        <is>
          <t>LINE-S03-POST-20260203</t>
        </is>
      </c>
      <c r="W1999" t="inlineStr">
        <is>
          <t>已关联</t>
        </is>
      </c>
      <c r="X1999" t="inlineStr">
        <is>
          <t>按班次口径判断</t>
        </is>
      </c>
      <c r="Z1999" t="inlineStr">
        <is>
          <t>是</t>
        </is>
      </c>
      <c r="AA1999">
        <f>IFERROR(VLOOKUP(N1999,'18_换产标准_模拟'!$B$2:$F$4,3,FALSE),"")</f>
        <v/>
      </c>
      <c r="AB1999">
        <f>IFERROR(MAX(Q1999-AA1999,0),"")</f>
        <v/>
      </c>
      <c r="AC1999">
        <f>IFERROR(IF(AB1999=0,"达标",IF(AB1999&lt;=VLOOKUP(N1999,'18_换产标准_模拟'!$B$2:$F$4,4,FALSE)-VLOOKUP(N1999,'18_换产标准_模拟'!$B$2:$F$4,3,FALSE),"轻微超时",IF(AB1999&lt;=VLOOKUP(N1999,'18_换产标准_模拟'!$B$2:$F$4,5,FALSE)-VLOOKUP(N1999,'18_换产标准_模拟'!$B$2:$F$4,3,FALSE),"超时","严重超时"))),"")</f>
        <v/>
      </c>
      <c r="AD1999">
        <f>IFERROR(INDEX('18_换产标准_模拟'!$A$2:$A$4,MATCH(N1999,'18_换产标准_模拟'!$B$2:$B$4,0)),"")</f>
        <v/>
      </c>
      <c r="AE1999" t="inlineStr">
        <is>
          <t>团队模拟数据</t>
        </is>
      </c>
    </row>
    <row r="2000">
      <c r="A2000" t="inlineStr">
        <is>
          <t>SIM-STOP-01999</t>
        </is>
      </c>
      <c r="B2000" t="inlineStr">
        <is>
          <t>STOP-POST-00032</t>
        </is>
      </c>
      <c r="C2000" t="inlineStr">
        <is>
          <t>LINE-S01-POST-20260203</t>
        </is>
      </c>
      <c r="D2000" t="inlineStr">
        <is>
          <t>SHIFT-POST-20260203</t>
        </is>
      </c>
      <c r="E2000" t="inlineStr">
        <is>
          <t>LINE-S01</t>
        </is>
      </c>
      <c r="F2000" t="inlineStr">
        <is>
          <t>改善后</t>
        </is>
      </c>
      <c r="G2000" s="57" t="n">
        <v>46056</v>
      </c>
      <c r="H2000" t="inlineStr">
        <is>
          <t>智能终端系列</t>
        </is>
      </c>
      <c r="I2000" t="inlineStr">
        <is>
          <t>7KK25</t>
        </is>
      </c>
      <c r="J2000" t="inlineStr">
        <is>
          <t>FAILURE</t>
        </is>
      </c>
      <c r="K2000" t="inlineStr">
        <is>
          <t>Unplanned</t>
        </is>
      </c>
      <c r="L2000" t="inlineStr">
        <is>
          <t>LINE 52</t>
        </is>
      </c>
      <c r="M2000" t="inlineStr">
        <is>
          <t>其他工位</t>
        </is>
      </c>
      <c r="N2000" t="inlineStr">
        <is>
          <t>MECHANICAL FAILURE</t>
        </is>
      </c>
      <c r="O2000" s="59" t="n">
        <v>46056.75416666667</v>
      </c>
      <c r="P2000" s="59" t="n">
        <v>46056.76909722222</v>
      </c>
      <c r="Q2000" s="60" t="n">
        <v>21.5</v>
      </c>
      <c r="R2000" s="60" t="n">
        <v>0.7947</v>
      </c>
      <c r="S2000" t="inlineStr">
        <is>
          <t>团队模拟数据（基于公开单线数据派生）</t>
        </is>
      </c>
      <c r="T2000" t="inlineStr">
        <is>
          <t>SIM-v2.2-20260807-20260804</t>
        </is>
      </c>
      <c r="U2000" t="inlineStr">
        <is>
          <t>https://zenodo.org/records/17855209</t>
        </is>
      </c>
      <c r="V2000" t="inlineStr">
        <is>
          <t>LINE-S01-POST-20260203</t>
        </is>
      </c>
      <c r="W2000" t="inlineStr">
        <is>
          <t>已关联</t>
        </is>
      </c>
      <c r="X2000" t="inlineStr">
        <is>
          <t>按班次口径判断</t>
        </is>
      </c>
      <c r="Z2000" t="inlineStr">
        <is>
          <t>否</t>
        </is>
      </c>
    </row>
    <row r="2001">
      <c r="A2001" t="inlineStr">
        <is>
          <t>SIM-STOP-02000</t>
        </is>
      </c>
      <c r="B2001" t="inlineStr">
        <is>
          <t>STOP-POST-00032</t>
        </is>
      </c>
      <c r="C2001" t="inlineStr">
        <is>
          <t>LINE-S02-POST-20260203</t>
        </is>
      </c>
      <c r="D2001" t="inlineStr">
        <is>
          <t>SHIFT-POST-20260203</t>
        </is>
      </c>
      <c r="E2001" t="inlineStr">
        <is>
          <t>LINE-S02</t>
        </is>
      </c>
      <c r="F2001" t="inlineStr">
        <is>
          <t>改善后</t>
        </is>
      </c>
      <c r="G2001" s="57" t="n">
        <v>46056</v>
      </c>
      <c r="H2001" t="inlineStr">
        <is>
          <t>视觉设备系列</t>
        </is>
      </c>
      <c r="I2001" t="inlineStr">
        <is>
          <t>7KK25</t>
        </is>
      </c>
      <c r="J2001" t="inlineStr">
        <is>
          <t>FAILURE</t>
        </is>
      </c>
      <c r="K2001" t="inlineStr">
        <is>
          <t>Unplanned</t>
        </is>
      </c>
      <c r="L2001" t="inlineStr">
        <is>
          <t>LINE 52</t>
        </is>
      </c>
      <c r="M2001" t="inlineStr">
        <is>
          <t>其他工位</t>
        </is>
      </c>
      <c r="N2001" t="inlineStr">
        <is>
          <t>MECHANICAL FAILURE</t>
        </is>
      </c>
      <c r="O2001" s="59" t="n">
        <v>46056.76805555556</v>
      </c>
      <c r="P2001" s="59" t="n">
        <v>46056.78972222222</v>
      </c>
      <c r="Q2001" s="60" t="n">
        <v>31.2</v>
      </c>
      <c r="R2001" s="60" t="n">
        <v>1.155</v>
      </c>
      <c r="S2001" t="inlineStr">
        <is>
          <t>团队模拟数据（基于公开单线数据派生）</t>
        </is>
      </c>
      <c r="T2001" t="inlineStr">
        <is>
          <t>SIM-v2.2-20260807-20260804</t>
        </is>
      </c>
      <c r="U2001" t="inlineStr">
        <is>
          <t>https://zenodo.org/records/17855209</t>
        </is>
      </c>
      <c r="V2001" t="inlineStr">
        <is>
          <t>LINE-S02-POST-20260203</t>
        </is>
      </c>
      <c r="W2001" t="inlineStr">
        <is>
          <t>已关联</t>
        </is>
      </c>
      <c r="X2001" t="inlineStr">
        <is>
          <t>按班次口径判断</t>
        </is>
      </c>
      <c r="Z2001" t="inlineStr">
        <is>
          <t>否</t>
        </is>
      </c>
    </row>
    <row r="2002">
      <c r="A2002" t="inlineStr">
        <is>
          <t>SIM-STOP-02001</t>
        </is>
      </c>
      <c r="B2002" t="inlineStr">
        <is>
          <t>STOP-POST-00032</t>
        </is>
      </c>
      <c r="C2002" t="inlineStr">
        <is>
          <t>LINE-S03-POST-20260203</t>
        </is>
      </c>
      <c r="D2002" t="inlineStr">
        <is>
          <t>SHIFT-POST-20260203</t>
        </is>
      </c>
      <c r="E2002" t="inlineStr">
        <is>
          <t>LINE-S03</t>
        </is>
      </c>
      <c r="F2002" t="inlineStr">
        <is>
          <t>改善后</t>
        </is>
      </c>
      <c r="G2002" s="57" t="n">
        <v>46056</v>
      </c>
      <c r="H2002" t="inlineStr">
        <is>
          <t>音频模组系列</t>
        </is>
      </c>
      <c r="I2002" t="inlineStr">
        <is>
          <t>7KK25</t>
        </is>
      </c>
      <c r="J2002" t="inlineStr">
        <is>
          <t>FAILURE</t>
        </is>
      </c>
      <c r="K2002" t="inlineStr">
        <is>
          <t>Unplanned</t>
        </is>
      </c>
      <c r="L2002" t="inlineStr">
        <is>
          <t>LINE 52</t>
        </is>
      </c>
      <c r="M2002" t="inlineStr">
        <is>
          <t>其他工位</t>
        </is>
      </c>
      <c r="N2002" t="inlineStr">
        <is>
          <t>MECHANICAL FAILURE</t>
        </is>
      </c>
      <c r="O2002" s="59" t="n">
        <v>46056.78194444445</v>
      </c>
      <c r="P2002" s="59" t="n">
        <v>46056.79888888889</v>
      </c>
      <c r="Q2002" s="60" t="n">
        <v>24.4</v>
      </c>
      <c r="R2002" s="60" t="n">
        <v>0.905</v>
      </c>
      <c r="S2002" t="inlineStr">
        <is>
          <t>团队模拟数据（基于公开单线数据派生）</t>
        </is>
      </c>
      <c r="T2002" t="inlineStr">
        <is>
          <t>SIM-v2.2-20260807-20260804</t>
        </is>
      </c>
      <c r="U2002" t="inlineStr">
        <is>
          <t>https://zenodo.org/records/17855209</t>
        </is>
      </c>
      <c r="V2002" t="inlineStr">
        <is>
          <t>LINE-S03-POST-20260203</t>
        </is>
      </c>
      <c r="W2002" t="inlineStr">
        <is>
          <t>已关联</t>
        </is>
      </c>
      <c r="X2002" t="inlineStr">
        <is>
          <t>按班次口径判断</t>
        </is>
      </c>
      <c r="Z2002" t="inlineStr">
        <is>
          <t>否</t>
        </is>
      </c>
    </row>
    <row r="2003">
      <c r="A2003" t="inlineStr">
        <is>
          <t>SIM-STOP-02002</t>
        </is>
      </c>
      <c r="B2003" t="inlineStr">
        <is>
          <t>STOP-POST-00033</t>
        </is>
      </c>
      <c r="C2003" t="inlineStr">
        <is>
          <t>LINE-S01-POST-20260203</t>
        </is>
      </c>
      <c r="D2003" t="inlineStr">
        <is>
          <t>SHIFT-POST-20260203</t>
        </is>
      </c>
      <c r="E2003" t="inlineStr">
        <is>
          <t>LINE-S01</t>
        </is>
      </c>
      <c r="F2003" t="inlineStr">
        <is>
          <t>改善后</t>
        </is>
      </c>
      <c r="G2003" s="57" t="n">
        <v>46056</v>
      </c>
      <c r="H2003" t="inlineStr">
        <is>
          <t>智能终端系列</t>
        </is>
      </c>
      <c r="I2003" t="inlineStr">
        <is>
          <t>7KK25</t>
        </is>
      </c>
      <c r="J2003" t="inlineStr">
        <is>
          <t>FAILURE</t>
        </is>
      </c>
      <c r="K2003" t="inlineStr">
        <is>
          <t>Unplanned</t>
        </is>
      </c>
      <c r="L2003" t="inlineStr">
        <is>
          <t>HYDRAULIC ELEVATOR (UNLOADING)</t>
        </is>
      </c>
      <c r="M2003" t="inlineStr">
        <is>
          <t>输送系统</t>
        </is>
      </c>
      <c r="N2003" t="inlineStr">
        <is>
          <t>MECHANICAL FAILURE</t>
        </is>
      </c>
      <c r="O2003" s="59" t="n">
        <v>46056.77916666667</v>
      </c>
      <c r="P2003" s="59" t="n">
        <v>46056.80208333334</v>
      </c>
      <c r="Q2003" s="60" t="n">
        <v>33</v>
      </c>
      <c r="R2003" s="60" t="n">
        <v>0.8259</v>
      </c>
      <c r="S2003" t="inlineStr">
        <is>
          <t>团队模拟数据（基于公开单线数据派生）</t>
        </is>
      </c>
      <c r="T2003" t="inlineStr">
        <is>
          <t>SIM-v2.2-20260807-20260804</t>
        </is>
      </c>
      <c r="U2003" t="inlineStr">
        <is>
          <t>https://zenodo.org/records/17855209</t>
        </is>
      </c>
      <c r="V2003" t="inlineStr">
        <is>
          <t>LINE-S01-POST-20260203</t>
        </is>
      </c>
      <c r="W2003" t="inlineStr">
        <is>
          <t>已关联</t>
        </is>
      </c>
      <c r="X2003" t="inlineStr">
        <is>
          <t>按班次口径判断</t>
        </is>
      </c>
      <c r="Z2003" t="inlineStr">
        <is>
          <t>否</t>
        </is>
      </c>
    </row>
    <row r="2004">
      <c r="A2004" t="inlineStr">
        <is>
          <t>SIM-STOP-02003</t>
        </is>
      </c>
      <c r="B2004" t="inlineStr">
        <is>
          <t>STOP-POST-00033</t>
        </is>
      </c>
      <c r="C2004" t="inlineStr">
        <is>
          <t>LINE-S02-POST-20260203</t>
        </is>
      </c>
      <c r="D2004" t="inlineStr">
        <is>
          <t>SHIFT-POST-20260203</t>
        </is>
      </c>
      <c r="E2004" t="inlineStr">
        <is>
          <t>LINE-S02</t>
        </is>
      </c>
      <c r="F2004" t="inlineStr">
        <is>
          <t>改善后</t>
        </is>
      </c>
      <c r="G2004" s="57" t="n">
        <v>46056</v>
      </c>
      <c r="H2004" t="inlineStr">
        <is>
          <t>视觉设备系列</t>
        </is>
      </c>
      <c r="I2004" t="inlineStr">
        <is>
          <t>7KK25</t>
        </is>
      </c>
      <c r="J2004" t="inlineStr">
        <is>
          <t>FAILURE</t>
        </is>
      </c>
      <c r="K2004" t="inlineStr">
        <is>
          <t>Unplanned</t>
        </is>
      </c>
      <c r="L2004" t="inlineStr">
        <is>
          <t>HYDRAULIC ELEVATOR (UNLOADING)</t>
        </is>
      </c>
      <c r="M2004" t="inlineStr">
        <is>
          <t>输送系统</t>
        </is>
      </c>
      <c r="N2004" t="inlineStr">
        <is>
          <t>MECHANICAL FAILURE</t>
        </is>
      </c>
      <c r="O2004" s="59" t="n">
        <v>46056.79305555556</v>
      </c>
      <c r="P2004" s="59" t="n">
        <v>46056.82548611111</v>
      </c>
      <c r="Q2004" s="60" t="n">
        <v>46.7</v>
      </c>
      <c r="R2004" s="60" t="n">
        <v>1.1682</v>
      </c>
      <c r="S2004" t="inlineStr">
        <is>
          <t>团队模拟数据（基于公开单线数据派生）</t>
        </is>
      </c>
      <c r="T2004" t="inlineStr">
        <is>
          <t>SIM-v2.2-20260807-20260804</t>
        </is>
      </c>
      <c r="U2004" t="inlineStr">
        <is>
          <t>https://zenodo.org/records/17855209</t>
        </is>
      </c>
      <c r="V2004" t="inlineStr">
        <is>
          <t>LINE-S02-POST-20260203</t>
        </is>
      </c>
      <c r="W2004" t="inlineStr">
        <is>
          <t>已关联</t>
        </is>
      </c>
      <c r="X2004" t="inlineStr">
        <is>
          <t>按班次口径判断</t>
        </is>
      </c>
      <c r="Z2004" t="inlineStr">
        <is>
          <t>否</t>
        </is>
      </c>
    </row>
    <row r="2005">
      <c r="A2005" t="inlineStr">
        <is>
          <t>SIM-STOP-02004</t>
        </is>
      </c>
      <c r="B2005" t="inlineStr">
        <is>
          <t>STOP-POST-00033</t>
        </is>
      </c>
      <c r="C2005" t="inlineStr">
        <is>
          <t>LINE-S03-POST-20260203</t>
        </is>
      </c>
      <c r="D2005" t="inlineStr">
        <is>
          <t>SHIFT-POST-20260203</t>
        </is>
      </c>
      <c r="E2005" t="inlineStr">
        <is>
          <t>LINE-S03</t>
        </is>
      </c>
      <c r="F2005" t="inlineStr">
        <is>
          <t>改善后</t>
        </is>
      </c>
      <c r="G2005" s="57" t="n">
        <v>46056</v>
      </c>
      <c r="H2005" t="inlineStr">
        <is>
          <t>音频模组系列</t>
        </is>
      </c>
      <c r="I2005" t="inlineStr">
        <is>
          <t>7KK25</t>
        </is>
      </c>
      <c r="J2005" t="inlineStr">
        <is>
          <t>FAILURE</t>
        </is>
      </c>
      <c r="K2005" t="inlineStr">
        <is>
          <t>Unplanned</t>
        </is>
      </c>
      <c r="L2005" t="inlineStr">
        <is>
          <t>HYDRAULIC ELEVATOR (UNLOADING)</t>
        </is>
      </c>
      <c r="M2005" t="inlineStr">
        <is>
          <t>输送系统</t>
        </is>
      </c>
      <c r="N2005" t="inlineStr">
        <is>
          <t>MECHANICAL FAILURE</t>
        </is>
      </c>
      <c r="O2005" s="59" t="n">
        <v>46056.80694444444</v>
      </c>
      <c r="P2005" s="59" t="n">
        <v>46056.83305555556</v>
      </c>
      <c r="Q2005" s="60" t="n">
        <v>37.6</v>
      </c>
      <c r="R2005" s="60" t="n">
        <v>0.9399999999999999</v>
      </c>
      <c r="S2005" t="inlineStr">
        <is>
          <t>团队模拟数据（基于公开单线数据派生）</t>
        </is>
      </c>
      <c r="T2005" t="inlineStr">
        <is>
          <t>SIM-v2.2-20260807-20260804</t>
        </is>
      </c>
      <c r="U2005" t="inlineStr">
        <is>
          <t>https://zenodo.org/records/17855209</t>
        </is>
      </c>
      <c r="V2005" t="inlineStr">
        <is>
          <t>LINE-S03-POST-20260203</t>
        </is>
      </c>
      <c r="W2005" t="inlineStr">
        <is>
          <t>已关联</t>
        </is>
      </c>
      <c r="X2005" t="inlineStr">
        <is>
          <t>按班次口径判断</t>
        </is>
      </c>
      <c r="Z2005" t="inlineStr">
        <is>
          <t>否</t>
        </is>
      </c>
    </row>
    <row r="2006">
      <c r="A2006" t="inlineStr">
        <is>
          <t>SIM-STOP-02005</t>
        </is>
      </c>
      <c r="B2006" t="inlineStr">
        <is>
          <t>STOP-POST-00034</t>
        </is>
      </c>
      <c r="C2006" t="inlineStr">
        <is>
          <t>LINE-S01-POST-20260203</t>
        </is>
      </c>
      <c r="D2006" t="inlineStr">
        <is>
          <t>SHIFT-POST-20260203</t>
        </is>
      </c>
      <c r="E2006" t="inlineStr">
        <is>
          <t>LINE-S01</t>
        </is>
      </c>
      <c r="F2006" t="inlineStr">
        <is>
          <t>改善后</t>
        </is>
      </c>
      <c r="G2006" s="57" t="n">
        <v>46056</v>
      </c>
      <c r="H2006" t="inlineStr">
        <is>
          <t>智能终端系列</t>
        </is>
      </c>
      <c r="I2006" t="inlineStr">
        <is>
          <t>7KK25</t>
        </is>
      </c>
      <c r="J2006" t="inlineStr">
        <is>
          <t>OPERATIONAL</t>
        </is>
      </c>
      <c r="K2006" t="inlineStr">
        <is>
          <t>Planned - Included in OEE</t>
        </is>
      </c>
      <c r="L2006" t="inlineStr">
        <is>
          <t>EXTRUDER PRESS</t>
        </is>
      </c>
      <c r="M2006" t="inlineStr">
        <is>
          <t>主加工工位</t>
        </is>
      </c>
      <c r="N2006" t="inlineStr">
        <is>
          <t>CLEANING</t>
        </is>
      </c>
      <c r="O2006" s="59" t="n">
        <v>46056.83541666667</v>
      </c>
      <c r="P2006" s="59" t="n">
        <v>46056.85222222222</v>
      </c>
      <c r="Q2006" s="60" t="n">
        <v>24.2</v>
      </c>
      <c r="R2006" s="60" t="n">
        <v>0.8948</v>
      </c>
      <c r="S2006" t="inlineStr">
        <is>
          <t>团队模拟数据（基于公开单线数据派生）</t>
        </is>
      </c>
      <c r="T2006" t="inlineStr">
        <is>
          <t>SIM-v2.2-20260807-20260804</t>
        </is>
      </c>
      <c r="U2006" t="inlineStr">
        <is>
          <t>https://zenodo.org/records/17855209</t>
        </is>
      </c>
      <c r="V2006" t="inlineStr">
        <is>
          <t>LINE-S01-POST-20260203</t>
        </is>
      </c>
      <c r="W2006" t="inlineStr">
        <is>
          <t>已关联</t>
        </is>
      </c>
      <c r="X2006" t="inlineStr">
        <is>
          <t>按班次口径判断</t>
        </is>
      </c>
      <c r="Z2006" t="inlineStr">
        <is>
          <t>否</t>
        </is>
      </c>
    </row>
    <row r="2007">
      <c r="A2007" t="inlineStr">
        <is>
          <t>SIM-STOP-02006</t>
        </is>
      </c>
      <c r="B2007" t="inlineStr">
        <is>
          <t>STOP-POST-00034</t>
        </is>
      </c>
      <c r="C2007" t="inlineStr">
        <is>
          <t>LINE-S02-POST-20260203</t>
        </is>
      </c>
      <c r="D2007" t="inlineStr">
        <is>
          <t>SHIFT-POST-20260203</t>
        </is>
      </c>
      <c r="E2007" t="inlineStr">
        <is>
          <t>LINE-S02</t>
        </is>
      </c>
      <c r="F2007" t="inlineStr">
        <is>
          <t>改善后</t>
        </is>
      </c>
      <c r="G2007" s="57" t="n">
        <v>46056</v>
      </c>
      <c r="H2007" t="inlineStr">
        <is>
          <t>视觉设备系列</t>
        </is>
      </c>
      <c r="I2007" t="inlineStr">
        <is>
          <t>7KK25</t>
        </is>
      </c>
      <c r="J2007" t="inlineStr">
        <is>
          <t>OPERATIONAL</t>
        </is>
      </c>
      <c r="K2007" t="inlineStr">
        <is>
          <t>Planned - Included in OEE</t>
        </is>
      </c>
      <c r="L2007" t="inlineStr">
        <is>
          <t>EXTRUDER PRESS</t>
        </is>
      </c>
      <c r="M2007" t="inlineStr">
        <is>
          <t>主加工工位</t>
        </is>
      </c>
      <c r="N2007" t="inlineStr">
        <is>
          <t>CLEANING</t>
        </is>
      </c>
      <c r="O2007" s="59" t="n">
        <v>46056.84930555556</v>
      </c>
      <c r="P2007" s="59" t="n">
        <v>46056.86805555555</v>
      </c>
      <c r="Q2007" s="60" t="n">
        <v>27</v>
      </c>
      <c r="R2007" s="60" t="n">
        <v>1.0018</v>
      </c>
      <c r="S2007" t="inlineStr">
        <is>
          <t>团队模拟数据（基于公开单线数据派生）</t>
        </is>
      </c>
      <c r="T2007" t="inlineStr">
        <is>
          <t>SIM-v2.2-20260807-20260804</t>
        </is>
      </c>
      <c r="U2007" t="inlineStr">
        <is>
          <t>https://zenodo.org/records/17855209</t>
        </is>
      </c>
      <c r="V2007" t="inlineStr">
        <is>
          <t>LINE-S02-POST-20260203</t>
        </is>
      </c>
      <c r="W2007" t="inlineStr">
        <is>
          <t>已关联</t>
        </is>
      </c>
      <c r="X2007" t="inlineStr">
        <is>
          <t>按班次口径判断</t>
        </is>
      </c>
      <c r="Z2007" t="inlineStr">
        <is>
          <t>否</t>
        </is>
      </c>
    </row>
    <row r="2008">
      <c r="A2008" t="inlineStr">
        <is>
          <t>SIM-STOP-02007</t>
        </is>
      </c>
      <c r="B2008" t="inlineStr">
        <is>
          <t>STOP-POST-00034</t>
        </is>
      </c>
      <c r="C2008" t="inlineStr">
        <is>
          <t>LINE-S03-POST-20260203</t>
        </is>
      </c>
      <c r="D2008" t="inlineStr">
        <is>
          <t>SHIFT-POST-20260203</t>
        </is>
      </c>
      <c r="E2008" t="inlineStr">
        <is>
          <t>LINE-S03</t>
        </is>
      </c>
      <c r="F2008" t="inlineStr">
        <is>
          <t>改善后</t>
        </is>
      </c>
      <c r="G2008" s="57" t="n">
        <v>46056</v>
      </c>
      <c r="H2008" t="inlineStr">
        <is>
          <t>音频模组系列</t>
        </is>
      </c>
      <c r="I2008" t="inlineStr">
        <is>
          <t>7KK25</t>
        </is>
      </c>
      <c r="J2008" t="inlineStr">
        <is>
          <t>OPERATIONAL</t>
        </is>
      </c>
      <c r="K2008" t="inlineStr">
        <is>
          <t>Planned - Included in OEE</t>
        </is>
      </c>
      <c r="L2008" t="inlineStr">
        <is>
          <t>EXTRUDER PRESS</t>
        </is>
      </c>
      <c r="M2008" t="inlineStr">
        <is>
          <t>主加工工位</t>
        </is>
      </c>
      <c r="N2008" t="inlineStr">
        <is>
          <t>CLEANING</t>
        </is>
      </c>
      <c r="O2008" s="59" t="n">
        <v>46056.86319444444</v>
      </c>
      <c r="P2008" s="59" t="n">
        <v>46056.88076388889</v>
      </c>
      <c r="Q2008" s="60" t="n">
        <v>25.3</v>
      </c>
      <c r="R2008" s="60" t="n">
        <v>0.9387</v>
      </c>
      <c r="S2008" t="inlineStr">
        <is>
          <t>团队模拟数据（基于公开单线数据派生）</t>
        </is>
      </c>
      <c r="T2008" t="inlineStr">
        <is>
          <t>SIM-v2.2-20260807-20260804</t>
        </is>
      </c>
      <c r="U2008" t="inlineStr">
        <is>
          <t>https://zenodo.org/records/17855209</t>
        </is>
      </c>
      <c r="V2008" t="inlineStr">
        <is>
          <t>LINE-S03-POST-20260203</t>
        </is>
      </c>
      <c r="W2008" t="inlineStr">
        <is>
          <t>已关联</t>
        </is>
      </c>
      <c r="X2008" t="inlineStr">
        <is>
          <t>按班次口径判断</t>
        </is>
      </c>
      <c r="Z2008" t="inlineStr">
        <is>
          <t>否</t>
        </is>
      </c>
    </row>
    <row r="2009">
      <c r="A2009" t="inlineStr">
        <is>
          <t>SIM-STOP-02008</t>
        </is>
      </c>
      <c r="B2009" t="inlineStr">
        <is>
          <t>STOP-POST-00035</t>
        </is>
      </c>
      <c r="C2009" t="inlineStr">
        <is>
          <t>LINE-S01-POST-20260204</t>
        </is>
      </c>
      <c r="D2009" t="inlineStr">
        <is>
          <t>SHIFT-POST-20260204</t>
        </is>
      </c>
      <c r="E2009" t="inlineStr">
        <is>
          <t>LINE-S01</t>
        </is>
      </c>
      <c r="F2009" t="inlineStr">
        <is>
          <t>改善后</t>
        </is>
      </c>
      <c r="G2009" s="57" t="n">
        <v>46057</v>
      </c>
      <c r="H2009" t="inlineStr">
        <is>
          <t>智能终端系列</t>
        </is>
      </c>
      <c r="I2009" t="inlineStr">
        <is>
          <t>7KK25</t>
        </is>
      </c>
      <c r="J2009" t="inlineStr">
        <is>
          <t>OPERATIONAL</t>
        </is>
      </c>
      <c r="K2009" t="inlineStr">
        <is>
          <t>Unplanned</t>
        </is>
      </c>
      <c r="L2009" t="inlineStr">
        <is>
          <t>EXTRUDER PRESS</t>
        </is>
      </c>
      <c r="M2009" t="inlineStr">
        <is>
          <t>主加工工位</t>
        </is>
      </c>
      <c r="N2009" t="inlineStr">
        <is>
          <t>OTHER</t>
        </is>
      </c>
      <c r="O2009" s="59" t="n">
        <v>46057.51527777778</v>
      </c>
      <c r="P2009" s="59" t="n">
        <v>46057.5175</v>
      </c>
      <c r="Q2009" s="60" t="n">
        <v>3.2</v>
      </c>
      <c r="R2009" s="60" t="n">
        <v>0.8036</v>
      </c>
      <c r="S2009" t="inlineStr">
        <is>
          <t>团队模拟数据（基于公开单线数据派生）</t>
        </is>
      </c>
      <c r="T2009" t="inlineStr">
        <is>
          <t>SIM-v2.2-20260807-20260804</t>
        </is>
      </c>
      <c r="U2009" t="inlineStr">
        <is>
          <t>https://zenodo.org/records/17855209</t>
        </is>
      </c>
      <c r="V2009" t="inlineStr">
        <is>
          <t>LINE-S01-POST-20260204</t>
        </is>
      </c>
      <c r="W2009" t="inlineStr">
        <is>
          <t>已关联</t>
        </is>
      </c>
      <c r="X2009" t="inlineStr">
        <is>
          <t>按班次口径判断</t>
        </is>
      </c>
      <c r="Z2009" t="inlineStr">
        <is>
          <t>否</t>
        </is>
      </c>
    </row>
    <row r="2010">
      <c r="A2010" t="inlineStr">
        <is>
          <t>SIM-STOP-02009</t>
        </is>
      </c>
      <c r="B2010" t="inlineStr">
        <is>
          <t>STOP-POST-00035</t>
        </is>
      </c>
      <c r="C2010" t="inlineStr">
        <is>
          <t>LINE-S02-POST-20260204</t>
        </is>
      </c>
      <c r="D2010" t="inlineStr">
        <is>
          <t>SHIFT-POST-20260204</t>
        </is>
      </c>
      <c r="E2010" t="inlineStr">
        <is>
          <t>LINE-S02</t>
        </is>
      </c>
      <c r="F2010" t="inlineStr">
        <is>
          <t>改善后</t>
        </is>
      </c>
      <c r="G2010" s="57" t="n">
        <v>46057</v>
      </c>
      <c r="H2010" t="inlineStr">
        <is>
          <t>视觉设备系列</t>
        </is>
      </c>
      <c r="I2010" t="inlineStr">
        <is>
          <t>7KK25</t>
        </is>
      </c>
      <c r="J2010" t="inlineStr">
        <is>
          <t>OPERATIONAL</t>
        </is>
      </c>
      <c r="K2010" t="inlineStr">
        <is>
          <t>Unplanned</t>
        </is>
      </c>
      <c r="L2010" t="inlineStr">
        <is>
          <t>EXTRUDER PRESS</t>
        </is>
      </c>
      <c r="M2010" t="inlineStr">
        <is>
          <t>主加工工位</t>
        </is>
      </c>
      <c r="N2010" t="inlineStr">
        <is>
          <t>OTHER</t>
        </is>
      </c>
      <c r="O2010" s="59" t="n">
        <v>46057.52916666667</v>
      </c>
      <c r="P2010" s="59" t="n">
        <v>46057.53229166667</v>
      </c>
      <c r="Q2010" s="60" t="n">
        <v>4.5</v>
      </c>
      <c r="R2010" s="60" t="n">
        <v>1.1352</v>
      </c>
      <c r="S2010" t="inlineStr">
        <is>
          <t>团队模拟数据（基于公开单线数据派生）</t>
        </is>
      </c>
      <c r="T2010" t="inlineStr">
        <is>
          <t>SIM-v2.2-20260807-20260804</t>
        </is>
      </c>
      <c r="U2010" t="inlineStr">
        <is>
          <t>https://zenodo.org/records/17855209</t>
        </is>
      </c>
      <c r="V2010" t="inlineStr">
        <is>
          <t>LINE-S02-POST-20260204</t>
        </is>
      </c>
      <c r="W2010" t="inlineStr">
        <is>
          <t>已关联</t>
        </is>
      </c>
      <c r="X2010" t="inlineStr">
        <is>
          <t>按班次口径判断</t>
        </is>
      </c>
      <c r="Z2010" t="inlineStr">
        <is>
          <t>否</t>
        </is>
      </c>
    </row>
    <row r="2011">
      <c r="A2011" t="inlineStr">
        <is>
          <t>SIM-STOP-02010</t>
        </is>
      </c>
      <c r="B2011" t="inlineStr">
        <is>
          <t>STOP-POST-00035</t>
        </is>
      </c>
      <c r="C2011" t="inlineStr">
        <is>
          <t>LINE-S03-POST-20260204</t>
        </is>
      </c>
      <c r="D2011" t="inlineStr">
        <is>
          <t>SHIFT-POST-20260204</t>
        </is>
      </c>
      <c r="E2011" t="inlineStr">
        <is>
          <t>LINE-S03</t>
        </is>
      </c>
      <c r="F2011" t="inlineStr">
        <is>
          <t>改善后</t>
        </is>
      </c>
      <c r="G2011" s="57" t="n">
        <v>46057</v>
      </c>
      <c r="H2011" t="inlineStr">
        <is>
          <t>音频模组系列</t>
        </is>
      </c>
      <c r="I2011" t="inlineStr">
        <is>
          <t>7KK25</t>
        </is>
      </c>
      <c r="J2011" t="inlineStr">
        <is>
          <t>OPERATIONAL</t>
        </is>
      </c>
      <c r="K2011" t="inlineStr">
        <is>
          <t>Unplanned</t>
        </is>
      </c>
      <c r="L2011" t="inlineStr">
        <is>
          <t>EXTRUDER PRESS</t>
        </is>
      </c>
      <c r="M2011" t="inlineStr">
        <is>
          <t>主加工工位</t>
        </is>
      </c>
      <c r="N2011" t="inlineStr">
        <is>
          <t>OTHER</t>
        </is>
      </c>
      <c r="O2011" s="59" t="n">
        <v>46057.54305555556</v>
      </c>
      <c r="P2011" s="59" t="n">
        <v>46057.545625</v>
      </c>
      <c r="Q2011" s="60" t="n">
        <v>3.7</v>
      </c>
      <c r="R2011" s="60" t="n">
        <v>0.915</v>
      </c>
      <c r="S2011" t="inlineStr">
        <is>
          <t>团队模拟数据（基于公开单线数据派生）</t>
        </is>
      </c>
      <c r="T2011" t="inlineStr">
        <is>
          <t>SIM-v2.2-20260807-20260804</t>
        </is>
      </c>
      <c r="U2011" t="inlineStr">
        <is>
          <t>https://zenodo.org/records/17855209</t>
        </is>
      </c>
      <c r="V2011" t="inlineStr">
        <is>
          <t>LINE-S03-POST-20260204</t>
        </is>
      </c>
      <c r="W2011" t="inlineStr">
        <is>
          <t>已关联</t>
        </is>
      </c>
      <c r="X2011" t="inlineStr">
        <is>
          <t>按班次口径判断</t>
        </is>
      </c>
      <c r="Z2011" t="inlineStr">
        <is>
          <t>否</t>
        </is>
      </c>
    </row>
    <row r="2012">
      <c r="A2012" t="inlineStr">
        <is>
          <t>SIM-STOP-02011</t>
        </is>
      </c>
      <c r="B2012" t="inlineStr">
        <is>
          <t>STOP-POST-00036</t>
        </is>
      </c>
      <c r="C2012" t="inlineStr">
        <is>
          <t>LINE-S01-POST-20260204</t>
        </is>
      </c>
      <c r="D2012" t="inlineStr">
        <is>
          <t>SHIFT-POST-20260204</t>
        </is>
      </c>
      <c r="E2012" t="inlineStr">
        <is>
          <t>LINE-S01</t>
        </is>
      </c>
      <c r="F2012" t="inlineStr">
        <is>
          <t>改善后</t>
        </is>
      </c>
      <c r="G2012" s="57" t="n">
        <v>46057</v>
      </c>
      <c r="H2012" t="inlineStr">
        <is>
          <t>智能终端系列</t>
        </is>
      </c>
      <c r="I2012" t="inlineStr">
        <is>
          <t>7KK25</t>
        </is>
      </c>
      <c r="J2012" t="inlineStr">
        <is>
          <t>MATERIALS</t>
        </is>
      </c>
      <c r="K2012" t="inlineStr">
        <is>
          <t>Unplanned</t>
        </is>
      </c>
      <c r="L2012" t="inlineStr">
        <is>
          <t>LINE 52</t>
        </is>
      </c>
      <c r="M2012" t="inlineStr">
        <is>
          <t>其他工位</t>
        </is>
      </c>
      <c r="N2012" t="inlineStr">
        <is>
          <t>KILN CAR STARVATION</t>
        </is>
      </c>
      <c r="O2012" s="59" t="n">
        <v>46057.56875</v>
      </c>
      <c r="P2012" s="59" t="n">
        <v>46057.57916666667</v>
      </c>
      <c r="Q2012" s="60" t="n">
        <v>15</v>
      </c>
      <c r="R2012" s="60" t="n">
        <v>0.8349</v>
      </c>
      <c r="S2012" t="inlineStr">
        <is>
          <t>团队模拟数据（基于公开单线数据派生）</t>
        </is>
      </c>
      <c r="T2012" t="inlineStr">
        <is>
          <t>SIM-v2.2-20260807-20260804</t>
        </is>
      </c>
      <c r="U2012" t="inlineStr">
        <is>
          <t>https://zenodo.org/records/17855209</t>
        </is>
      </c>
      <c r="V2012" t="inlineStr">
        <is>
          <t>LINE-S01-POST-20260204</t>
        </is>
      </c>
      <c r="W2012" t="inlineStr">
        <is>
          <t>已关联</t>
        </is>
      </c>
      <c r="X2012" t="inlineStr">
        <is>
          <t>按班次口径判断</t>
        </is>
      </c>
      <c r="Z2012" t="inlineStr">
        <is>
          <t>否</t>
        </is>
      </c>
    </row>
    <row r="2013">
      <c r="A2013" t="inlineStr">
        <is>
          <t>SIM-STOP-02012</t>
        </is>
      </c>
      <c r="B2013" t="inlineStr">
        <is>
          <t>STOP-POST-00036</t>
        </is>
      </c>
      <c r="C2013" t="inlineStr">
        <is>
          <t>LINE-S02-POST-20260204</t>
        </is>
      </c>
      <c r="D2013" t="inlineStr">
        <is>
          <t>SHIFT-POST-20260204</t>
        </is>
      </c>
      <c r="E2013" t="inlineStr">
        <is>
          <t>LINE-S02</t>
        </is>
      </c>
      <c r="F2013" t="inlineStr">
        <is>
          <t>改善后</t>
        </is>
      </c>
      <c r="G2013" s="57" t="n">
        <v>46057</v>
      </c>
      <c r="H2013" t="inlineStr">
        <is>
          <t>视觉设备系列</t>
        </is>
      </c>
      <c r="I2013" t="inlineStr">
        <is>
          <t>7KK25</t>
        </is>
      </c>
      <c r="J2013" t="inlineStr">
        <is>
          <t>MATERIALS</t>
        </is>
      </c>
      <c r="K2013" t="inlineStr">
        <is>
          <t>Unplanned</t>
        </is>
      </c>
      <c r="L2013" t="inlineStr">
        <is>
          <t>LINE 52</t>
        </is>
      </c>
      <c r="M2013" t="inlineStr">
        <is>
          <t>其他工位</t>
        </is>
      </c>
      <c r="N2013" t="inlineStr">
        <is>
          <t>KILN CAR STARVATION</t>
        </is>
      </c>
      <c r="O2013" s="59" t="n">
        <v>46057.58263888889</v>
      </c>
      <c r="P2013" s="59" t="n">
        <v>46057.59631944444</v>
      </c>
      <c r="Q2013" s="60" t="n">
        <v>19.7</v>
      </c>
      <c r="R2013" s="60" t="n">
        <v>1.0939</v>
      </c>
      <c r="S2013" t="inlineStr">
        <is>
          <t>团队模拟数据（基于公开单线数据派生）</t>
        </is>
      </c>
      <c r="T2013" t="inlineStr">
        <is>
          <t>SIM-v2.2-20260807-20260804</t>
        </is>
      </c>
      <c r="U2013" t="inlineStr">
        <is>
          <t>https://zenodo.org/records/17855209</t>
        </is>
      </c>
      <c r="V2013" t="inlineStr">
        <is>
          <t>LINE-S02-POST-20260204</t>
        </is>
      </c>
      <c r="W2013" t="inlineStr">
        <is>
          <t>已关联</t>
        </is>
      </c>
      <c r="X2013" t="inlineStr">
        <is>
          <t>按班次口径判断</t>
        </is>
      </c>
      <c r="Z2013" t="inlineStr">
        <is>
          <t>否</t>
        </is>
      </c>
    </row>
    <row r="2014">
      <c r="A2014" t="inlineStr">
        <is>
          <t>SIM-STOP-02013</t>
        </is>
      </c>
      <c r="B2014" t="inlineStr">
        <is>
          <t>STOP-POST-00036</t>
        </is>
      </c>
      <c r="C2014" t="inlineStr">
        <is>
          <t>LINE-S03-POST-20260204</t>
        </is>
      </c>
      <c r="D2014" t="inlineStr">
        <is>
          <t>SHIFT-POST-20260204</t>
        </is>
      </c>
      <c r="E2014" t="inlineStr">
        <is>
          <t>LINE-S03</t>
        </is>
      </c>
      <c r="F2014" t="inlineStr">
        <is>
          <t>改善后</t>
        </is>
      </c>
      <c r="G2014" s="57" t="n">
        <v>46057</v>
      </c>
      <c r="H2014" t="inlineStr">
        <is>
          <t>音频模组系列</t>
        </is>
      </c>
      <c r="I2014" t="inlineStr">
        <is>
          <t>7KK25</t>
        </is>
      </c>
      <c r="J2014" t="inlineStr">
        <is>
          <t>MATERIALS</t>
        </is>
      </c>
      <c r="K2014" t="inlineStr">
        <is>
          <t>Unplanned</t>
        </is>
      </c>
      <c r="L2014" t="inlineStr">
        <is>
          <t>LINE 52</t>
        </is>
      </c>
      <c r="M2014" t="inlineStr">
        <is>
          <t>其他工位</t>
        </is>
      </c>
      <c r="N2014" t="inlineStr">
        <is>
          <t>KILN CAR STARVATION</t>
        </is>
      </c>
      <c r="O2014" s="59" t="n">
        <v>46057.59652777778</v>
      </c>
      <c r="P2014" s="59" t="n">
        <v>46057.60763888889</v>
      </c>
      <c r="Q2014" s="60" t="n">
        <v>16</v>
      </c>
      <c r="R2014" s="60" t="n">
        <v>0.8892</v>
      </c>
      <c r="S2014" t="inlineStr">
        <is>
          <t>团队模拟数据（基于公开单线数据派生）</t>
        </is>
      </c>
      <c r="T2014" t="inlineStr">
        <is>
          <t>SIM-v2.2-20260807-20260804</t>
        </is>
      </c>
      <c r="U2014" t="inlineStr">
        <is>
          <t>https://zenodo.org/records/17855209</t>
        </is>
      </c>
      <c r="V2014" t="inlineStr">
        <is>
          <t>LINE-S03-POST-20260204</t>
        </is>
      </c>
      <c r="W2014" t="inlineStr">
        <is>
          <t>已关联</t>
        </is>
      </c>
      <c r="X2014" t="inlineStr">
        <is>
          <t>按班次口径判断</t>
        </is>
      </c>
      <c r="Z2014" t="inlineStr">
        <is>
          <t>否</t>
        </is>
      </c>
    </row>
    <row r="2015">
      <c r="A2015" t="inlineStr">
        <is>
          <t>SIM-STOP-02014</t>
        </is>
      </c>
      <c r="B2015" t="inlineStr">
        <is>
          <t>STOP-POST-00037</t>
        </is>
      </c>
      <c r="C2015" t="inlineStr">
        <is>
          <t>LINE-S01-POST-20260204</t>
        </is>
      </c>
      <c r="D2015" t="inlineStr">
        <is>
          <t>SHIFT-POST-20260204</t>
        </is>
      </c>
      <c r="E2015" t="inlineStr">
        <is>
          <t>LINE-S01</t>
        </is>
      </c>
      <c r="F2015" t="inlineStr">
        <is>
          <t>改善后</t>
        </is>
      </c>
      <c r="G2015" s="57" t="n">
        <v>46057</v>
      </c>
      <c r="H2015" t="inlineStr">
        <is>
          <t>智能终端系列</t>
        </is>
      </c>
      <c r="I2015" t="inlineStr">
        <is>
          <t>7KK25</t>
        </is>
      </c>
      <c r="J2015" t="inlineStr">
        <is>
          <t>FAILURE</t>
        </is>
      </c>
      <c r="K2015" t="inlineStr">
        <is>
          <t>Unplanned</t>
        </is>
      </c>
      <c r="L2015" t="inlineStr">
        <is>
          <t>HYDRAULIC ELEVATOR (UNLOADING)</t>
        </is>
      </c>
      <c r="M2015" t="inlineStr">
        <is>
          <t>输送系统</t>
        </is>
      </c>
      <c r="N2015" t="inlineStr">
        <is>
          <t>OTHER FAILURE</t>
        </is>
      </c>
      <c r="O2015" s="59" t="n">
        <v>46057.59930555556</v>
      </c>
      <c r="P2015" s="59" t="n">
        <v>46057.60743055555</v>
      </c>
      <c r="Q2015" s="60" t="n">
        <v>11.7</v>
      </c>
      <c r="R2015" s="60" t="n">
        <v>0.7813</v>
      </c>
      <c r="S2015" t="inlineStr">
        <is>
          <t>团队模拟数据（基于公开单线数据派生）</t>
        </is>
      </c>
      <c r="T2015" t="inlineStr">
        <is>
          <t>SIM-v2.2-20260807-20260804</t>
        </is>
      </c>
      <c r="U2015" t="inlineStr">
        <is>
          <t>https://zenodo.org/records/17855209</t>
        </is>
      </c>
      <c r="V2015" t="inlineStr">
        <is>
          <t>LINE-S01-POST-20260204</t>
        </is>
      </c>
      <c r="W2015" t="inlineStr">
        <is>
          <t>已关联</t>
        </is>
      </c>
      <c r="X2015" t="inlineStr">
        <is>
          <t>按班次口径判断</t>
        </is>
      </c>
      <c r="Z2015" t="inlineStr">
        <is>
          <t>否</t>
        </is>
      </c>
    </row>
    <row r="2016">
      <c r="A2016" t="inlineStr">
        <is>
          <t>SIM-STOP-02015</t>
        </is>
      </c>
      <c r="B2016" t="inlineStr">
        <is>
          <t>STOP-POST-00037</t>
        </is>
      </c>
      <c r="C2016" t="inlineStr">
        <is>
          <t>LINE-S02-POST-20260204</t>
        </is>
      </c>
      <c r="D2016" t="inlineStr">
        <is>
          <t>SHIFT-POST-20260204</t>
        </is>
      </c>
      <c r="E2016" t="inlineStr">
        <is>
          <t>LINE-S02</t>
        </is>
      </c>
      <c r="F2016" t="inlineStr">
        <is>
          <t>改善后</t>
        </is>
      </c>
      <c r="G2016" s="57" t="n">
        <v>46057</v>
      </c>
      <c r="H2016" t="inlineStr">
        <is>
          <t>视觉设备系列</t>
        </is>
      </c>
      <c r="I2016" t="inlineStr">
        <is>
          <t>7KK25</t>
        </is>
      </c>
      <c r="J2016" t="inlineStr">
        <is>
          <t>FAILURE</t>
        </is>
      </c>
      <c r="K2016" t="inlineStr">
        <is>
          <t>Unplanned</t>
        </is>
      </c>
      <c r="L2016" t="inlineStr">
        <is>
          <t>HYDRAULIC ELEVATOR (UNLOADING)</t>
        </is>
      </c>
      <c r="M2016" t="inlineStr">
        <is>
          <t>输送系统</t>
        </is>
      </c>
      <c r="N2016" t="inlineStr">
        <is>
          <t>OTHER FAILURE</t>
        </is>
      </c>
      <c r="O2016" s="59" t="n">
        <v>46057.61319444444</v>
      </c>
      <c r="P2016" s="59" t="n">
        <v>46057.62597222222</v>
      </c>
      <c r="Q2016" s="60" t="n">
        <v>18.4</v>
      </c>
      <c r="R2016" s="60" t="n">
        <v>1.2276</v>
      </c>
      <c r="S2016" t="inlineStr">
        <is>
          <t>团队模拟数据（基于公开单线数据派生）</t>
        </is>
      </c>
      <c r="T2016" t="inlineStr">
        <is>
          <t>SIM-v2.2-20260807-20260804</t>
        </is>
      </c>
      <c r="U2016" t="inlineStr">
        <is>
          <t>https://zenodo.org/records/17855209</t>
        </is>
      </c>
      <c r="V2016" t="inlineStr">
        <is>
          <t>LINE-S02-POST-20260204</t>
        </is>
      </c>
      <c r="W2016" t="inlineStr">
        <is>
          <t>已关联</t>
        </is>
      </c>
      <c r="X2016" t="inlineStr">
        <is>
          <t>按班次口径判断</t>
        </is>
      </c>
      <c r="Z2016" t="inlineStr">
        <is>
          <t>否</t>
        </is>
      </c>
    </row>
    <row r="2017">
      <c r="A2017" t="inlineStr">
        <is>
          <t>SIM-STOP-02016</t>
        </is>
      </c>
      <c r="B2017" t="inlineStr">
        <is>
          <t>STOP-POST-00037</t>
        </is>
      </c>
      <c r="C2017" t="inlineStr">
        <is>
          <t>LINE-S03-POST-20260204</t>
        </is>
      </c>
      <c r="D2017" t="inlineStr">
        <is>
          <t>SHIFT-POST-20260204</t>
        </is>
      </c>
      <c r="E2017" t="inlineStr">
        <is>
          <t>LINE-S03</t>
        </is>
      </c>
      <c r="F2017" t="inlineStr">
        <is>
          <t>改善后</t>
        </is>
      </c>
      <c r="G2017" s="57" t="n">
        <v>46057</v>
      </c>
      <c r="H2017" t="inlineStr">
        <is>
          <t>音频模组系列</t>
        </is>
      </c>
      <c r="I2017" t="inlineStr">
        <is>
          <t>7KK25</t>
        </is>
      </c>
      <c r="J2017" t="inlineStr">
        <is>
          <t>FAILURE</t>
        </is>
      </c>
      <c r="K2017" t="inlineStr">
        <is>
          <t>Unplanned</t>
        </is>
      </c>
      <c r="L2017" t="inlineStr">
        <is>
          <t>HYDRAULIC ELEVATOR (UNLOADING)</t>
        </is>
      </c>
      <c r="M2017" t="inlineStr">
        <is>
          <t>输送系统</t>
        </is>
      </c>
      <c r="N2017" t="inlineStr">
        <is>
          <t>OTHER FAILURE</t>
        </is>
      </c>
      <c r="O2017" s="59" t="n">
        <v>46057.62708333333</v>
      </c>
      <c r="P2017" s="59" t="n">
        <v>46057.63638888889</v>
      </c>
      <c r="Q2017" s="60" t="n">
        <v>13.4</v>
      </c>
      <c r="R2017" s="60" t="n">
        <v>0.89</v>
      </c>
      <c r="S2017" t="inlineStr">
        <is>
          <t>团队模拟数据（基于公开单线数据派生）</t>
        </is>
      </c>
      <c r="T2017" t="inlineStr">
        <is>
          <t>SIM-v2.2-20260807-20260804</t>
        </is>
      </c>
      <c r="U2017" t="inlineStr">
        <is>
          <t>https://zenodo.org/records/17855209</t>
        </is>
      </c>
      <c r="V2017" t="inlineStr">
        <is>
          <t>LINE-S03-POST-20260204</t>
        </is>
      </c>
      <c r="W2017" t="inlineStr">
        <is>
          <t>已关联</t>
        </is>
      </c>
      <c r="X2017" t="inlineStr">
        <is>
          <t>按班次口径判断</t>
        </is>
      </c>
      <c r="Z2017" t="inlineStr">
        <is>
          <t>否</t>
        </is>
      </c>
    </row>
    <row r="2018">
      <c r="A2018" t="inlineStr">
        <is>
          <t>SIM-STOP-02017</t>
        </is>
      </c>
      <c r="B2018" t="inlineStr">
        <is>
          <t>STOP-POST-00038</t>
        </is>
      </c>
      <c r="C2018" t="inlineStr">
        <is>
          <t>LINE-S01-POST-20260204</t>
        </is>
      </c>
      <c r="D2018" t="inlineStr">
        <is>
          <t>SHIFT-POST-20260204</t>
        </is>
      </c>
      <c r="E2018" t="inlineStr">
        <is>
          <t>LINE-S01</t>
        </is>
      </c>
      <c r="F2018" t="inlineStr">
        <is>
          <t>改善后</t>
        </is>
      </c>
      <c r="G2018" s="57" t="n">
        <v>46057</v>
      </c>
      <c r="H2018" t="inlineStr">
        <is>
          <t>智能终端系列</t>
        </is>
      </c>
      <c r="I2018" t="inlineStr">
        <is>
          <t>7KK25</t>
        </is>
      </c>
      <c r="J2018" t="inlineStr">
        <is>
          <t>FAILURE</t>
        </is>
      </c>
      <c r="K2018" t="inlineStr">
        <is>
          <t>Unplanned</t>
        </is>
      </c>
      <c r="L2018" t="inlineStr">
        <is>
          <t>HYDRAULIC ELEVATOR (UNLOADING)</t>
        </is>
      </c>
      <c r="M2018" t="inlineStr">
        <is>
          <t>输送系统</t>
        </is>
      </c>
      <c r="N2018" t="inlineStr">
        <is>
          <t>OTHER FAILURE</t>
        </is>
      </c>
      <c r="O2018" s="59" t="n">
        <v>46057.60972222222</v>
      </c>
      <c r="P2018" s="59" t="n">
        <v>46057.61138888889</v>
      </c>
      <c r="Q2018" s="60" t="n">
        <v>2.4</v>
      </c>
      <c r="R2018" s="60" t="n">
        <v>0.8125</v>
      </c>
      <c r="S2018" t="inlineStr">
        <is>
          <t>团队模拟数据（基于公开单线数据派生）</t>
        </is>
      </c>
      <c r="T2018" t="inlineStr">
        <is>
          <t>SIM-v2.2-20260807-20260804</t>
        </is>
      </c>
      <c r="U2018" t="inlineStr">
        <is>
          <t>https://zenodo.org/records/17855209</t>
        </is>
      </c>
      <c r="V2018" t="inlineStr">
        <is>
          <t>LINE-S01-POST-20260204</t>
        </is>
      </c>
      <c r="W2018" t="inlineStr">
        <is>
          <t>已关联</t>
        </is>
      </c>
      <c r="X2018" t="inlineStr">
        <is>
          <t>按班次口径判断</t>
        </is>
      </c>
      <c r="Z2018" t="inlineStr">
        <is>
          <t>否</t>
        </is>
      </c>
    </row>
    <row r="2019">
      <c r="A2019" t="inlineStr">
        <is>
          <t>SIM-STOP-02018</t>
        </is>
      </c>
      <c r="B2019" t="inlineStr">
        <is>
          <t>STOP-POST-00038</t>
        </is>
      </c>
      <c r="C2019" t="inlineStr">
        <is>
          <t>LINE-S02-POST-20260204</t>
        </is>
      </c>
      <c r="D2019" t="inlineStr">
        <is>
          <t>SHIFT-POST-20260204</t>
        </is>
      </c>
      <c r="E2019" t="inlineStr">
        <is>
          <t>LINE-S02</t>
        </is>
      </c>
      <c r="F2019" t="inlineStr">
        <is>
          <t>改善后</t>
        </is>
      </c>
      <c r="G2019" s="57" t="n">
        <v>46057</v>
      </c>
      <c r="H2019" t="inlineStr">
        <is>
          <t>视觉设备系列</t>
        </is>
      </c>
      <c r="I2019" t="inlineStr">
        <is>
          <t>7KK25</t>
        </is>
      </c>
      <c r="J2019" t="inlineStr">
        <is>
          <t>FAILURE</t>
        </is>
      </c>
      <c r="K2019" t="inlineStr">
        <is>
          <t>Unplanned</t>
        </is>
      </c>
      <c r="L2019" t="inlineStr">
        <is>
          <t>HYDRAULIC ELEVATOR (UNLOADING)</t>
        </is>
      </c>
      <c r="M2019" t="inlineStr">
        <is>
          <t>输送系统</t>
        </is>
      </c>
      <c r="N2019" t="inlineStr">
        <is>
          <t>OTHER FAILURE</t>
        </is>
      </c>
      <c r="O2019" s="59" t="n">
        <v>46057.62361111111</v>
      </c>
      <c r="P2019" s="59" t="n">
        <v>46057.62597222222</v>
      </c>
      <c r="Q2019" s="60" t="n">
        <v>3.4</v>
      </c>
      <c r="R2019" s="60" t="n">
        <v>1.1484</v>
      </c>
      <c r="S2019" t="inlineStr">
        <is>
          <t>团队模拟数据（基于公开单线数据派生）</t>
        </is>
      </c>
      <c r="T2019" t="inlineStr">
        <is>
          <t>SIM-v2.2-20260807-20260804</t>
        </is>
      </c>
      <c r="U2019" t="inlineStr">
        <is>
          <t>https://zenodo.org/records/17855209</t>
        </is>
      </c>
      <c r="V2019" t="inlineStr">
        <is>
          <t>LINE-S02-POST-20260204</t>
        </is>
      </c>
      <c r="W2019" t="inlineStr">
        <is>
          <t>已关联</t>
        </is>
      </c>
      <c r="X2019" t="inlineStr">
        <is>
          <t>按班次口径判断</t>
        </is>
      </c>
      <c r="Z2019" t="inlineStr">
        <is>
          <t>否</t>
        </is>
      </c>
    </row>
    <row r="2020">
      <c r="A2020" t="inlineStr">
        <is>
          <t>SIM-STOP-02019</t>
        </is>
      </c>
      <c r="B2020" t="inlineStr">
        <is>
          <t>STOP-POST-00038</t>
        </is>
      </c>
      <c r="C2020" t="inlineStr">
        <is>
          <t>LINE-S03-POST-20260204</t>
        </is>
      </c>
      <c r="D2020" t="inlineStr">
        <is>
          <t>SHIFT-POST-20260204</t>
        </is>
      </c>
      <c r="E2020" t="inlineStr">
        <is>
          <t>LINE-S03</t>
        </is>
      </c>
      <c r="F2020" t="inlineStr">
        <is>
          <t>改善后</t>
        </is>
      </c>
      <c r="G2020" s="57" t="n">
        <v>46057</v>
      </c>
      <c r="H2020" t="inlineStr">
        <is>
          <t>音频模组系列</t>
        </is>
      </c>
      <c r="I2020" t="inlineStr">
        <is>
          <t>7KK25</t>
        </is>
      </c>
      <c r="J2020" t="inlineStr">
        <is>
          <t>FAILURE</t>
        </is>
      </c>
      <c r="K2020" t="inlineStr">
        <is>
          <t>Unplanned</t>
        </is>
      </c>
      <c r="L2020" t="inlineStr">
        <is>
          <t>HYDRAULIC ELEVATOR (UNLOADING)</t>
        </is>
      </c>
      <c r="M2020" t="inlineStr">
        <is>
          <t>输送系统</t>
        </is>
      </c>
      <c r="N2020" t="inlineStr">
        <is>
          <t>OTHER FAILURE</t>
        </is>
      </c>
      <c r="O2020" s="59" t="n">
        <v>46057.6375</v>
      </c>
      <c r="P2020" s="59" t="n">
        <v>46057.63944444444</v>
      </c>
      <c r="Q2020" s="60" t="n">
        <v>2.8</v>
      </c>
      <c r="R2020" s="60" t="n">
        <v>0.925</v>
      </c>
      <c r="S2020" t="inlineStr">
        <is>
          <t>团队模拟数据（基于公开单线数据派生）</t>
        </is>
      </c>
      <c r="T2020" t="inlineStr">
        <is>
          <t>SIM-v2.2-20260807-20260804</t>
        </is>
      </c>
      <c r="U2020" t="inlineStr">
        <is>
          <t>https://zenodo.org/records/17855209</t>
        </is>
      </c>
      <c r="V2020" t="inlineStr">
        <is>
          <t>LINE-S03-POST-20260204</t>
        </is>
      </c>
      <c r="W2020" t="inlineStr">
        <is>
          <t>已关联</t>
        </is>
      </c>
      <c r="X2020" t="inlineStr">
        <is>
          <t>按班次口径判断</t>
        </is>
      </c>
      <c r="Z2020" t="inlineStr">
        <is>
          <t>否</t>
        </is>
      </c>
    </row>
    <row r="2021">
      <c r="A2021" t="inlineStr">
        <is>
          <t>SIM-STOP-02020</t>
        </is>
      </c>
      <c r="B2021" t="inlineStr">
        <is>
          <t>STOP-POST-00039</t>
        </is>
      </c>
      <c r="C2021" t="inlineStr">
        <is>
          <t>LINE-S01-POST-20260204</t>
        </is>
      </c>
      <c r="D2021" t="inlineStr">
        <is>
          <t>SHIFT-POST-20260204</t>
        </is>
      </c>
      <c r="E2021" t="inlineStr">
        <is>
          <t>LINE-S01</t>
        </is>
      </c>
      <c r="F2021" t="inlineStr">
        <is>
          <t>改善后</t>
        </is>
      </c>
      <c r="G2021" s="57" t="n">
        <v>46057</v>
      </c>
      <c r="H2021" t="inlineStr">
        <is>
          <t>智能终端系列</t>
        </is>
      </c>
      <c r="I2021" t="inlineStr">
        <is>
          <t>7KK25</t>
        </is>
      </c>
      <c r="J2021" t="inlineStr">
        <is>
          <t>FAILURE</t>
        </is>
      </c>
      <c r="K2021" t="inlineStr">
        <is>
          <t>Unplanned</t>
        </is>
      </c>
      <c r="L2021" t="inlineStr">
        <is>
          <t>DRYER</t>
        </is>
      </c>
      <c r="M2021" t="inlineStr">
        <is>
          <t>烘干/固化工位</t>
        </is>
      </c>
      <c r="N2021" t="inlineStr">
        <is>
          <t>MECHANICAL FAILURE</t>
        </is>
      </c>
      <c r="O2021" s="59" t="n">
        <v>46057.63125</v>
      </c>
      <c r="P2021" s="59" t="n">
        <v>46057.63416666666</v>
      </c>
      <c r="Q2021" s="60" t="n">
        <v>4.2</v>
      </c>
      <c r="R2021" s="60" t="n">
        <v>0.8438</v>
      </c>
      <c r="S2021" t="inlineStr">
        <is>
          <t>团队模拟数据（基于公开单线数据派生）</t>
        </is>
      </c>
      <c r="T2021" t="inlineStr">
        <is>
          <t>SIM-v2.2-20260807-20260804</t>
        </is>
      </c>
      <c r="U2021" t="inlineStr">
        <is>
          <t>https://zenodo.org/records/17855209</t>
        </is>
      </c>
      <c r="V2021" t="inlineStr">
        <is>
          <t>LINE-S01-POST-20260204</t>
        </is>
      </c>
      <c r="W2021" t="inlineStr">
        <is>
          <t>已关联</t>
        </is>
      </c>
      <c r="X2021" t="inlineStr">
        <is>
          <t>按班次口径判断</t>
        </is>
      </c>
      <c r="Z2021" t="inlineStr">
        <is>
          <t>否</t>
        </is>
      </c>
    </row>
    <row r="2022">
      <c r="A2022" t="inlineStr">
        <is>
          <t>SIM-STOP-02021</t>
        </is>
      </c>
      <c r="B2022" t="inlineStr">
        <is>
          <t>STOP-POST-00039</t>
        </is>
      </c>
      <c r="C2022" t="inlineStr">
        <is>
          <t>LINE-S02-POST-20260204</t>
        </is>
      </c>
      <c r="D2022" t="inlineStr">
        <is>
          <t>SHIFT-POST-20260204</t>
        </is>
      </c>
      <c r="E2022" t="inlineStr">
        <is>
          <t>LINE-S02</t>
        </is>
      </c>
      <c r="F2022" t="inlineStr">
        <is>
          <t>改善后</t>
        </is>
      </c>
      <c r="G2022" s="57" t="n">
        <v>46057</v>
      </c>
      <c r="H2022" t="inlineStr">
        <is>
          <t>视觉设备系列</t>
        </is>
      </c>
      <c r="I2022" t="inlineStr">
        <is>
          <t>7KK25</t>
        </is>
      </c>
      <c r="J2022" t="inlineStr">
        <is>
          <t>FAILURE</t>
        </is>
      </c>
      <c r="K2022" t="inlineStr">
        <is>
          <t>Unplanned</t>
        </is>
      </c>
      <c r="L2022" t="inlineStr">
        <is>
          <t>DRYER</t>
        </is>
      </c>
      <c r="M2022" t="inlineStr">
        <is>
          <t>烘干/固化工位</t>
        </is>
      </c>
      <c r="N2022" t="inlineStr">
        <is>
          <t>MECHANICAL FAILURE</t>
        </is>
      </c>
      <c r="O2022" s="59" t="n">
        <v>46057.64513888889</v>
      </c>
      <c r="P2022" s="59" t="n">
        <v>46057.64895833333</v>
      </c>
      <c r="Q2022" s="60" t="n">
        <v>5.5</v>
      </c>
      <c r="R2022" s="60" t="n">
        <v>1.1061</v>
      </c>
      <c r="S2022" t="inlineStr">
        <is>
          <t>团队模拟数据（基于公开单线数据派生）</t>
        </is>
      </c>
      <c r="T2022" t="inlineStr">
        <is>
          <t>SIM-v2.2-20260807-20260804</t>
        </is>
      </c>
      <c r="U2022" t="inlineStr">
        <is>
          <t>https://zenodo.org/records/17855209</t>
        </is>
      </c>
      <c r="V2022" t="inlineStr">
        <is>
          <t>LINE-S02-POST-20260204</t>
        </is>
      </c>
      <c r="W2022" t="inlineStr">
        <is>
          <t>已关联</t>
        </is>
      </c>
      <c r="X2022" t="inlineStr">
        <is>
          <t>按班次口径判断</t>
        </is>
      </c>
      <c r="Z2022" t="inlineStr">
        <is>
          <t>否</t>
        </is>
      </c>
    </row>
    <row r="2023">
      <c r="A2023" t="inlineStr">
        <is>
          <t>SIM-STOP-02022</t>
        </is>
      </c>
      <c r="B2023" t="inlineStr">
        <is>
          <t>STOP-POST-00039</t>
        </is>
      </c>
      <c r="C2023" t="inlineStr">
        <is>
          <t>LINE-S03-POST-20260204</t>
        </is>
      </c>
      <c r="D2023" t="inlineStr">
        <is>
          <t>SHIFT-POST-20260204</t>
        </is>
      </c>
      <c r="E2023" t="inlineStr">
        <is>
          <t>LINE-S03</t>
        </is>
      </c>
      <c r="F2023" t="inlineStr">
        <is>
          <t>改善后</t>
        </is>
      </c>
      <c r="G2023" s="57" t="n">
        <v>46057</v>
      </c>
      <c r="H2023" t="inlineStr">
        <is>
          <t>音频模组系列</t>
        </is>
      </c>
      <c r="I2023" t="inlineStr">
        <is>
          <t>7KK25</t>
        </is>
      </c>
      <c r="J2023" t="inlineStr">
        <is>
          <t>FAILURE</t>
        </is>
      </c>
      <c r="K2023" t="inlineStr">
        <is>
          <t>Unplanned</t>
        </is>
      </c>
      <c r="L2023" t="inlineStr">
        <is>
          <t>DRYER</t>
        </is>
      </c>
      <c r="M2023" t="inlineStr">
        <is>
          <t>烘干/固化工位</t>
        </is>
      </c>
      <c r="N2023" t="inlineStr">
        <is>
          <t>MECHANICAL FAILURE</t>
        </is>
      </c>
      <c r="O2023" s="59" t="n">
        <v>46057.65902777778</v>
      </c>
      <c r="P2023" s="59" t="n">
        <v>46057.66201388889</v>
      </c>
      <c r="Q2023" s="60" t="n">
        <v>4.3</v>
      </c>
      <c r="R2023" s="60" t="n">
        <v>0.865</v>
      </c>
      <c r="S2023" t="inlineStr">
        <is>
          <t>团队模拟数据（基于公开单线数据派生）</t>
        </is>
      </c>
      <c r="T2023" t="inlineStr">
        <is>
          <t>SIM-v2.2-20260807-20260804</t>
        </is>
      </c>
      <c r="U2023" t="inlineStr">
        <is>
          <t>https://zenodo.org/records/17855209</t>
        </is>
      </c>
      <c r="V2023" t="inlineStr">
        <is>
          <t>LINE-S03-POST-20260204</t>
        </is>
      </c>
      <c r="W2023" t="inlineStr">
        <is>
          <t>已关联</t>
        </is>
      </c>
      <c r="X2023" t="inlineStr">
        <is>
          <t>按班次口径判断</t>
        </is>
      </c>
      <c r="Z2023" t="inlineStr">
        <is>
          <t>否</t>
        </is>
      </c>
    </row>
    <row r="2024">
      <c r="A2024" t="inlineStr">
        <is>
          <t>SIM-STOP-02023</t>
        </is>
      </c>
      <c r="B2024" t="inlineStr">
        <is>
          <t>STOP-POST-00040</t>
        </is>
      </c>
      <c r="C2024" t="inlineStr">
        <is>
          <t>LINE-S01-POST-20260204</t>
        </is>
      </c>
      <c r="D2024" t="inlineStr">
        <is>
          <t>SHIFT-POST-20260204</t>
        </is>
      </c>
      <c r="E2024" t="inlineStr">
        <is>
          <t>LINE-S01</t>
        </is>
      </c>
      <c r="F2024" t="inlineStr">
        <is>
          <t>改善后</t>
        </is>
      </c>
      <c r="G2024" s="57" t="n">
        <v>46057</v>
      </c>
      <c r="H2024" t="inlineStr">
        <is>
          <t>智能终端系列</t>
        </is>
      </c>
      <c r="I2024" t="inlineStr">
        <is>
          <t>7KK25</t>
        </is>
      </c>
      <c r="J2024" t="inlineStr">
        <is>
          <t>MATERIALS</t>
        </is>
      </c>
      <c r="K2024" t="inlineStr">
        <is>
          <t>Unplanned</t>
        </is>
      </c>
      <c r="L2024" t="inlineStr">
        <is>
          <t>ROLLER MILL A</t>
        </is>
      </c>
      <c r="M2024" t="inlineStr">
        <is>
          <t>供料系统</t>
        </is>
      </c>
      <c r="N2024" t="inlineStr">
        <is>
          <t>METAL DETECTOR</t>
        </is>
      </c>
      <c r="O2024" s="59" t="n">
        <v>46057.64166666667</v>
      </c>
      <c r="P2024" s="59" t="n">
        <v>46057.64604166667</v>
      </c>
      <c r="Q2024" s="60" t="n">
        <v>6.3</v>
      </c>
      <c r="R2024" s="60" t="n">
        <v>0.7902</v>
      </c>
      <c r="S2024" t="inlineStr">
        <is>
          <t>团队模拟数据（基于公开单线数据派生）</t>
        </is>
      </c>
      <c r="T2024" t="inlineStr">
        <is>
          <t>SIM-v2.2-20260807-20260804</t>
        </is>
      </c>
      <c r="U2024" t="inlineStr">
        <is>
          <t>https://zenodo.org/records/17855209</t>
        </is>
      </c>
      <c r="V2024" t="inlineStr">
        <is>
          <t>LINE-S01-POST-20260204</t>
        </is>
      </c>
      <c r="W2024" t="inlineStr">
        <is>
          <t>已关联</t>
        </is>
      </c>
      <c r="X2024" t="inlineStr">
        <is>
          <t>按班次口径判断</t>
        </is>
      </c>
      <c r="Z2024" t="inlineStr">
        <is>
          <t>否</t>
        </is>
      </c>
    </row>
    <row r="2025">
      <c r="A2025" t="inlineStr">
        <is>
          <t>SIM-STOP-02024</t>
        </is>
      </c>
      <c r="B2025" t="inlineStr">
        <is>
          <t>STOP-POST-00040</t>
        </is>
      </c>
      <c r="C2025" t="inlineStr">
        <is>
          <t>LINE-S02-POST-20260204</t>
        </is>
      </c>
      <c r="D2025" t="inlineStr">
        <is>
          <t>SHIFT-POST-20260204</t>
        </is>
      </c>
      <c r="E2025" t="inlineStr">
        <is>
          <t>LINE-S02</t>
        </is>
      </c>
      <c r="F2025" t="inlineStr">
        <is>
          <t>改善后</t>
        </is>
      </c>
      <c r="G2025" s="57" t="n">
        <v>46057</v>
      </c>
      <c r="H2025" t="inlineStr">
        <is>
          <t>视觉设备系列</t>
        </is>
      </c>
      <c r="I2025" t="inlineStr">
        <is>
          <t>7KK25</t>
        </is>
      </c>
      <c r="J2025" t="inlineStr">
        <is>
          <t>MATERIALS</t>
        </is>
      </c>
      <c r="K2025" t="inlineStr">
        <is>
          <t>Unplanned</t>
        </is>
      </c>
      <c r="L2025" t="inlineStr">
        <is>
          <t>ROLLER MILL A</t>
        </is>
      </c>
      <c r="M2025" t="inlineStr">
        <is>
          <t>供料系统</t>
        </is>
      </c>
      <c r="N2025" t="inlineStr">
        <is>
          <t>METAL DETECTOR</t>
        </is>
      </c>
      <c r="O2025" s="59" t="n">
        <v>46057.65555555555</v>
      </c>
      <c r="P2025" s="59" t="n">
        <v>46057.66194444444</v>
      </c>
      <c r="Q2025" s="60" t="n">
        <v>9.199999999999999</v>
      </c>
      <c r="R2025" s="60" t="n">
        <v>1.1489</v>
      </c>
      <c r="S2025" t="inlineStr">
        <is>
          <t>团队模拟数据（基于公开单线数据派生）</t>
        </is>
      </c>
      <c r="T2025" t="inlineStr">
        <is>
          <t>SIM-v2.2-20260807-20260804</t>
        </is>
      </c>
      <c r="U2025" t="inlineStr">
        <is>
          <t>https://zenodo.org/records/17855209</t>
        </is>
      </c>
      <c r="V2025" t="inlineStr">
        <is>
          <t>LINE-S02-POST-20260204</t>
        </is>
      </c>
      <c r="W2025" t="inlineStr">
        <is>
          <t>已关联</t>
        </is>
      </c>
      <c r="X2025" t="inlineStr">
        <is>
          <t>按班次口径判断</t>
        </is>
      </c>
      <c r="Z2025" t="inlineStr">
        <is>
          <t>否</t>
        </is>
      </c>
    </row>
    <row r="2026">
      <c r="A2026" t="inlineStr">
        <is>
          <t>SIM-STOP-02025</t>
        </is>
      </c>
      <c r="B2026" t="inlineStr">
        <is>
          <t>STOP-POST-00040</t>
        </is>
      </c>
      <c r="C2026" t="inlineStr">
        <is>
          <t>LINE-S03-POST-20260204</t>
        </is>
      </c>
      <c r="D2026" t="inlineStr">
        <is>
          <t>SHIFT-POST-20260204</t>
        </is>
      </c>
      <c r="E2026" t="inlineStr">
        <is>
          <t>LINE-S03</t>
        </is>
      </c>
      <c r="F2026" t="inlineStr">
        <is>
          <t>改善后</t>
        </is>
      </c>
      <c r="G2026" s="57" t="n">
        <v>46057</v>
      </c>
      <c r="H2026" t="inlineStr">
        <is>
          <t>音频模组系列</t>
        </is>
      </c>
      <c r="I2026" t="inlineStr">
        <is>
          <t>7KK25</t>
        </is>
      </c>
      <c r="J2026" t="inlineStr">
        <is>
          <t>MATERIALS</t>
        </is>
      </c>
      <c r="K2026" t="inlineStr">
        <is>
          <t>Unplanned</t>
        </is>
      </c>
      <c r="L2026" t="inlineStr">
        <is>
          <t>ROLLER MILL A</t>
        </is>
      </c>
      <c r="M2026" t="inlineStr">
        <is>
          <t>供料系统</t>
        </is>
      </c>
      <c r="N2026" t="inlineStr">
        <is>
          <t>METAL DETECTOR</t>
        </is>
      </c>
      <c r="O2026" s="59" t="n">
        <v>46057.66944444444</v>
      </c>
      <c r="P2026" s="59" t="n">
        <v>46057.67465277778</v>
      </c>
      <c r="Q2026" s="60" t="n">
        <v>7.5</v>
      </c>
      <c r="R2026" s="60" t="n">
        <v>0.9360000000000001</v>
      </c>
      <c r="S2026" t="inlineStr">
        <is>
          <t>团队模拟数据（基于公开单线数据派生）</t>
        </is>
      </c>
      <c r="T2026" t="inlineStr">
        <is>
          <t>SIM-v2.2-20260807-20260804</t>
        </is>
      </c>
      <c r="U2026" t="inlineStr">
        <is>
          <t>https://zenodo.org/records/17855209</t>
        </is>
      </c>
      <c r="V2026" t="inlineStr">
        <is>
          <t>LINE-S03-POST-20260204</t>
        </is>
      </c>
      <c r="W2026" t="inlineStr">
        <is>
          <t>已关联</t>
        </is>
      </c>
      <c r="X2026" t="inlineStr">
        <is>
          <t>按班次口径判断</t>
        </is>
      </c>
      <c r="Z2026" t="inlineStr">
        <is>
          <t>否</t>
        </is>
      </c>
    </row>
    <row r="2027">
      <c r="A2027" t="inlineStr">
        <is>
          <t>SIM-STOP-02026</t>
        </is>
      </c>
      <c r="B2027" t="inlineStr">
        <is>
          <t>STOP-POST-00041</t>
        </is>
      </c>
      <c r="C2027" t="inlineStr">
        <is>
          <t>LINE-S01-POST-20260204</t>
        </is>
      </c>
      <c r="D2027" t="inlineStr">
        <is>
          <t>SHIFT-POST-20260204</t>
        </is>
      </c>
      <c r="E2027" t="inlineStr">
        <is>
          <t>LINE-S01</t>
        </is>
      </c>
      <c r="F2027" t="inlineStr">
        <is>
          <t>改善后</t>
        </is>
      </c>
      <c r="G2027" s="57" t="n">
        <v>46057</v>
      </c>
      <c r="H2027" t="inlineStr">
        <is>
          <t>智能终端系列</t>
        </is>
      </c>
      <c r="I2027" t="inlineStr">
        <is>
          <t>7KK25</t>
        </is>
      </c>
      <c r="J2027" t="inlineStr">
        <is>
          <t>FAILURE</t>
        </is>
      </c>
      <c r="K2027" t="inlineStr">
        <is>
          <t>Unplanned</t>
        </is>
      </c>
      <c r="L2027" t="inlineStr">
        <is>
          <t>LINE 52</t>
        </is>
      </c>
      <c r="M2027" t="inlineStr">
        <is>
          <t>其他工位</t>
        </is>
      </c>
      <c r="N2027" t="inlineStr">
        <is>
          <t>MECHANICAL FAILURE</t>
        </is>
      </c>
      <c r="O2027" s="59" t="n">
        <v>46057.66319444445</v>
      </c>
      <c r="P2027" s="59" t="n">
        <v>46057.67861111111</v>
      </c>
      <c r="Q2027" s="60" t="n">
        <v>22.2</v>
      </c>
      <c r="R2027" s="60" t="n">
        <v>0.8215</v>
      </c>
      <c r="S2027" t="inlineStr">
        <is>
          <t>团队模拟数据（基于公开单线数据派生）</t>
        </is>
      </c>
      <c r="T2027" t="inlineStr">
        <is>
          <t>SIM-v2.2-20260807-20260804</t>
        </is>
      </c>
      <c r="U2027" t="inlineStr">
        <is>
          <t>https://zenodo.org/records/17855209</t>
        </is>
      </c>
      <c r="V2027" t="inlineStr">
        <is>
          <t>LINE-S01-POST-20260204</t>
        </is>
      </c>
      <c r="W2027" t="inlineStr">
        <is>
          <t>已关联</t>
        </is>
      </c>
      <c r="X2027" t="inlineStr">
        <is>
          <t>按班次口径判断</t>
        </is>
      </c>
      <c r="Z2027" t="inlineStr">
        <is>
          <t>否</t>
        </is>
      </c>
    </row>
    <row r="2028">
      <c r="A2028" t="inlineStr">
        <is>
          <t>SIM-STOP-02027</t>
        </is>
      </c>
      <c r="B2028" t="inlineStr">
        <is>
          <t>STOP-POST-00041</t>
        </is>
      </c>
      <c r="C2028" t="inlineStr">
        <is>
          <t>LINE-S02-POST-20260204</t>
        </is>
      </c>
      <c r="D2028" t="inlineStr">
        <is>
          <t>SHIFT-POST-20260204</t>
        </is>
      </c>
      <c r="E2028" t="inlineStr">
        <is>
          <t>LINE-S02</t>
        </is>
      </c>
      <c r="F2028" t="inlineStr">
        <is>
          <t>改善后</t>
        </is>
      </c>
      <c r="G2028" s="57" t="n">
        <v>46057</v>
      </c>
      <c r="H2028" t="inlineStr">
        <is>
          <t>视觉设备系列</t>
        </is>
      </c>
      <c r="I2028" t="inlineStr">
        <is>
          <t>7KK25</t>
        </is>
      </c>
      <c r="J2028" t="inlineStr">
        <is>
          <t>FAILURE</t>
        </is>
      </c>
      <c r="K2028" t="inlineStr">
        <is>
          <t>Unplanned</t>
        </is>
      </c>
      <c r="L2028" t="inlineStr">
        <is>
          <t>LINE 52</t>
        </is>
      </c>
      <c r="M2028" t="inlineStr">
        <is>
          <t>其他工位</t>
        </is>
      </c>
      <c r="N2028" t="inlineStr">
        <is>
          <t>MECHANICAL FAILURE</t>
        </is>
      </c>
      <c r="O2028" s="59" t="n">
        <v>46057.67708333334</v>
      </c>
      <c r="P2028" s="59" t="n">
        <v>46057.69722222222</v>
      </c>
      <c r="Q2028" s="60" t="n">
        <v>29</v>
      </c>
      <c r="R2028" s="60" t="n">
        <v>1.0756</v>
      </c>
      <c r="S2028" t="inlineStr">
        <is>
          <t>团队模拟数据（基于公开单线数据派生）</t>
        </is>
      </c>
      <c r="T2028" t="inlineStr">
        <is>
          <t>SIM-v2.2-20260807-20260804</t>
        </is>
      </c>
      <c r="U2028" t="inlineStr">
        <is>
          <t>https://zenodo.org/records/17855209</t>
        </is>
      </c>
      <c r="V2028" t="inlineStr">
        <is>
          <t>LINE-S02-POST-20260204</t>
        </is>
      </c>
      <c r="W2028" t="inlineStr">
        <is>
          <t>已关联</t>
        </is>
      </c>
      <c r="X2028" t="inlineStr">
        <is>
          <t>按班次口径判断</t>
        </is>
      </c>
      <c r="Z2028" t="inlineStr">
        <is>
          <t>否</t>
        </is>
      </c>
    </row>
    <row r="2029">
      <c r="A2029" t="inlineStr">
        <is>
          <t>SIM-STOP-02028</t>
        </is>
      </c>
      <c r="B2029" t="inlineStr">
        <is>
          <t>STOP-POST-00041</t>
        </is>
      </c>
      <c r="C2029" t="inlineStr">
        <is>
          <t>LINE-S03-POST-20260204</t>
        </is>
      </c>
      <c r="D2029" t="inlineStr">
        <is>
          <t>SHIFT-POST-20260204</t>
        </is>
      </c>
      <c r="E2029" t="inlineStr">
        <is>
          <t>LINE-S03</t>
        </is>
      </c>
      <c r="F2029" t="inlineStr">
        <is>
          <t>改善后</t>
        </is>
      </c>
      <c r="G2029" s="57" t="n">
        <v>46057</v>
      </c>
      <c r="H2029" t="inlineStr">
        <is>
          <t>音频模组系列</t>
        </is>
      </c>
      <c r="I2029" t="inlineStr">
        <is>
          <t>7KK25</t>
        </is>
      </c>
      <c r="J2029" t="inlineStr">
        <is>
          <t>FAILURE</t>
        </is>
      </c>
      <c r="K2029" t="inlineStr">
        <is>
          <t>Unplanned</t>
        </is>
      </c>
      <c r="L2029" t="inlineStr">
        <is>
          <t>LINE 52</t>
        </is>
      </c>
      <c r="M2029" t="inlineStr">
        <is>
          <t>其他工位</t>
        </is>
      </c>
      <c r="N2029" t="inlineStr">
        <is>
          <t>MECHANICAL FAILURE</t>
        </is>
      </c>
      <c r="O2029" s="59" t="n">
        <v>46057.69097222222</v>
      </c>
      <c r="P2029" s="59" t="n">
        <v>46057.70847222222</v>
      </c>
      <c r="Q2029" s="60" t="n">
        <v>25.2</v>
      </c>
      <c r="R2029" s="60" t="n">
        <v>0.9350000000000001</v>
      </c>
      <c r="S2029" t="inlineStr">
        <is>
          <t>团队模拟数据（基于公开单线数据派生）</t>
        </is>
      </c>
      <c r="T2029" t="inlineStr">
        <is>
          <t>SIM-v2.2-20260807-20260804</t>
        </is>
      </c>
      <c r="U2029" t="inlineStr">
        <is>
          <t>https://zenodo.org/records/17855209</t>
        </is>
      </c>
      <c r="V2029" t="inlineStr">
        <is>
          <t>LINE-S03-POST-20260204</t>
        </is>
      </c>
      <c r="W2029" t="inlineStr">
        <is>
          <t>已关联</t>
        </is>
      </c>
      <c r="X2029" t="inlineStr">
        <is>
          <t>按班次口径判断</t>
        </is>
      </c>
      <c r="Z2029" t="inlineStr">
        <is>
          <t>否</t>
        </is>
      </c>
    </row>
    <row r="2030">
      <c r="A2030" t="inlineStr">
        <is>
          <t>SIM-STOP-02029</t>
        </is>
      </c>
      <c r="B2030" t="inlineStr">
        <is>
          <t>STOP-POST-00042</t>
        </is>
      </c>
      <c r="C2030" t="inlineStr">
        <is>
          <t>LINE-S01-POST-20260204</t>
        </is>
      </c>
      <c r="D2030" t="inlineStr">
        <is>
          <t>SHIFT-POST-20260204</t>
        </is>
      </c>
      <c r="E2030" t="inlineStr">
        <is>
          <t>LINE-S01</t>
        </is>
      </c>
      <c r="F2030" t="inlineStr">
        <is>
          <t>改善后</t>
        </is>
      </c>
      <c r="G2030" s="57" t="n">
        <v>46057</v>
      </c>
      <c r="H2030" t="inlineStr">
        <is>
          <t>智能终端系列</t>
        </is>
      </c>
      <c r="I2030" t="inlineStr">
        <is>
          <t>7KK25</t>
        </is>
      </c>
      <c r="J2030" t="inlineStr">
        <is>
          <t>FAILURE</t>
        </is>
      </c>
      <c r="K2030" t="inlineStr">
        <is>
          <t>Unplanned</t>
        </is>
      </c>
      <c r="L2030" t="inlineStr">
        <is>
          <t>HYDRAULIC ELEVATOR (UNLOADING)</t>
        </is>
      </c>
      <c r="M2030" t="inlineStr">
        <is>
          <t>输送系统</t>
        </is>
      </c>
      <c r="N2030" t="inlineStr">
        <is>
          <t>MECHANICAL FAILURE</t>
        </is>
      </c>
      <c r="O2030" s="59" t="n">
        <v>46057.71875</v>
      </c>
      <c r="P2030" s="59" t="n">
        <v>46057.73104166667</v>
      </c>
      <c r="Q2030" s="60" t="n">
        <v>17.7</v>
      </c>
      <c r="R2030" s="60" t="n">
        <v>0.7679</v>
      </c>
      <c r="S2030" t="inlineStr">
        <is>
          <t>团队模拟数据（基于公开单线数据派生）</t>
        </is>
      </c>
      <c r="T2030" t="inlineStr">
        <is>
          <t>SIM-v2.2-20260807-20260804</t>
        </is>
      </c>
      <c r="U2030" t="inlineStr">
        <is>
          <t>https://zenodo.org/records/17855209</t>
        </is>
      </c>
      <c r="V2030" t="inlineStr">
        <is>
          <t>LINE-S01-POST-20260204</t>
        </is>
      </c>
      <c r="W2030" t="inlineStr">
        <is>
          <t>已关联</t>
        </is>
      </c>
      <c r="X2030" t="inlineStr">
        <is>
          <t>按班次口径判断</t>
        </is>
      </c>
      <c r="Z2030" t="inlineStr">
        <is>
          <t>否</t>
        </is>
      </c>
    </row>
    <row r="2031">
      <c r="A2031" t="inlineStr">
        <is>
          <t>SIM-STOP-02030</t>
        </is>
      </c>
      <c r="B2031" t="inlineStr">
        <is>
          <t>STOP-POST-00042</t>
        </is>
      </c>
      <c r="C2031" t="inlineStr">
        <is>
          <t>LINE-S02-POST-20260204</t>
        </is>
      </c>
      <c r="D2031" t="inlineStr">
        <is>
          <t>SHIFT-POST-20260204</t>
        </is>
      </c>
      <c r="E2031" t="inlineStr">
        <is>
          <t>LINE-S02</t>
        </is>
      </c>
      <c r="F2031" t="inlineStr">
        <is>
          <t>改善后</t>
        </is>
      </c>
      <c r="G2031" s="57" t="n">
        <v>46057</v>
      </c>
      <c r="H2031" t="inlineStr">
        <is>
          <t>视觉设备系列</t>
        </is>
      </c>
      <c r="I2031" t="inlineStr">
        <is>
          <t>7KK25</t>
        </is>
      </c>
      <c r="J2031" t="inlineStr">
        <is>
          <t>FAILURE</t>
        </is>
      </c>
      <c r="K2031" t="inlineStr">
        <is>
          <t>Unplanned</t>
        </is>
      </c>
      <c r="L2031" t="inlineStr">
        <is>
          <t>HYDRAULIC ELEVATOR (UNLOADING)</t>
        </is>
      </c>
      <c r="M2031" t="inlineStr">
        <is>
          <t>输送系统</t>
        </is>
      </c>
      <c r="N2031" t="inlineStr">
        <is>
          <t>MECHANICAL FAILURE</t>
        </is>
      </c>
      <c r="O2031" s="59" t="n">
        <v>46057.73263888889</v>
      </c>
      <c r="P2031" s="59" t="n">
        <v>46057.75194444445</v>
      </c>
      <c r="Q2031" s="60" t="n">
        <v>27.8</v>
      </c>
      <c r="R2031" s="60" t="n">
        <v>1.2078</v>
      </c>
      <c r="S2031" t="inlineStr">
        <is>
          <t>团队模拟数据（基于公开单线数据派生）</t>
        </is>
      </c>
      <c r="T2031" t="inlineStr">
        <is>
          <t>SIM-v2.2-20260807-20260804</t>
        </is>
      </c>
      <c r="U2031" t="inlineStr">
        <is>
          <t>https://zenodo.org/records/17855209</t>
        </is>
      </c>
      <c r="V2031" t="inlineStr">
        <is>
          <t>LINE-S02-POST-20260204</t>
        </is>
      </c>
      <c r="W2031" t="inlineStr">
        <is>
          <t>已关联</t>
        </is>
      </c>
      <c r="X2031" t="inlineStr">
        <is>
          <t>按班次口径判断</t>
        </is>
      </c>
      <c r="Z2031" t="inlineStr">
        <is>
          <t>否</t>
        </is>
      </c>
    </row>
    <row r="2032">
      <c r="A2032" t="inlineStr">
        <is>
          <t>SIM-STOP-02031</t>
        </is>
      </c>
      <c r="B2032" t="inlineStr">
        <is>
          <t>STOP-POST-00042</t>
        </is>
      </c>
      <c r="C2032" t="inlineStr">
        <is>
          <t>LINE-S03-POST-20260204</t>
        </is>
      </c>
      <c r="D2032" t="inlineStr">
        <is>
          <t>SHIFT-POST-20260204</t>
        </is>
      </c>
      <c r="E2032" t="inlineStr">
        <is>
          <t>LINE-S03</t>
        </is>
      </c>
      <c r="F2032" t="inlineStr">
        <is>
          <t>改善后</t>
        </is>
      </c>
      <c r="G2032" s="57" t="n">
        <v>46057</v>
      </c>
      <c r="H2032" t="inlineStr">
        <is>
          <t>音频模组系列</t>
        </is>
      </c>
      <c r="I2032" t="inlineStr">
        <is>
          <t>7KK25</t>
        </is>
      </c>
      <c r="J2032" t="inlineStr">
        <is>
          <t>FAILURE</t>
        </is>
      </c>
      <c r="K2032" t="inlineStr">
        <is>
          <t>Unplanned</t>
        </is>
      </c>
      <c r="L2032" t="inlineStr">
        <is>
          <t>HYDRAULIC ELEVATOR (UNLOADING)</t>
        </is>
      </c>
      <c r="M2032" t="inlineStr">
        <is>
          <t>输送系统</t>
        </is>
      </c>
      <c r="N2032" t="inlineStr">
        <is>
          <t>MECHANICAL FAILURE</t>
        </is>
      </c>
      <c r="O2032" s="59" t="n">
        <v>46057.74652777778</v>
      </c>
      <c r="P2032" s="59" t="n">
        <v>46057.76048611111</v>
      </c>
      <c r="Q2032" s="60" t="n">
        <v>20.1</v>
      </c>
      <c r="R2032" s="60" t="n">
        <v>0.875</v>
      </c>
      <c r="S2032" t="inlineStr">
        <is>
          <t>团队模拟数据（基于公开单线数据派生）</t>
        </is>
      </c>
      <c r="T2032" t="inlineStr">
        <is>
          <t>SIM-v2.2-20260807-20260804</t>
        </is>
      </c>
      <c r="U2032" t="inlineStr">
        <is>
          <t>https://zenodo.org/records/17855209</t>
        </is>
      </c>
      <c r="V2032" t="inlineStr">
        <is>
          <t>LINE-S03-POST-20260204</t>
        </is>
      </c>
      <c r="W2032" t="inlineStr">
        <is>
          <t>已关联</t>
        </is>
      </c>
      <c r="X2032" t="inlineStr">
        <is>
          <t>按班次口径判断</t>
        </is>
      </c>
      <c r="Z2032" t="inlineStr">
        <is>
          <t>否</t>
        </is>
      </c>
    </row>
    <row r="2033">
      <c r="A2033" t="inlineStr">
        <is>
          <t>SIM-STOP-02032</t>
        </is>
      </c>
      <c r="B2033" t="inlineStr">
        <is>
          <t>STOP-POST-00043</t>
        </is>
      </c>
      <c r="C2033" t="inlineStr">
        <is>
          <t>LINE-S01-POST-20260204</t>
        </is>
      </c>
      <c r="D2033" t="inlineStr">
        <is>
          <t>SHIFT-POST-20260204</t>
        </is>
      </c>
      <c r="E2033" t="inlineStr">
        <is>
          <t>LINE-S01</t>
        </is>
      </c>
      <c r="F2033" t="inlineStr">
        <is>
          <t>改善后</t>
        </is>
      </c>
      <c r="G2033" s="57" t="n">
        <v>46057</v>
      </c>
      <c r="H2033" t="inlineStr">
        <is>
          <t>智能终端系列</t>
        </is>
      </c>
      <c r="I2033" t="inlineStr">
        <is>
          <t>7KK25</t>
        </is>
      </c>
      <c r="J2033" t="inlineStr">
        <is>
          <t>FAILURE</t>
        </is>
      </c>
      <c r="K2033" t="inlineStr">
        <is>
          <t>Unplanned</t>
        </is>
      </c>
      <c r="L2033" t="inlineStr">
        <is>
          <t>HYDRAULIC ELEVATOR (UNLOADING)</t>
        </is>
      </c>
      <c r="M2033" t="inlineStr">
        <is>
          <t>输送系统</t>
        </is>
      </c>
      <c r="N2033" t="inlineStr">
        <is>
          <t>OTHER FAILURE</t>
        </is>
      </c>
      <c r="O2033" s="59" t="n">
        <v>46057.77291666667</v>
      </c>
      <c r="P2033" s="59" t="n">
        <v>46057.77458333333</v>
      </c>
      <c r="Q2033" s="60" t="n">
        <v>2.4</v>
      </c>
      <c r="R2033" s="60" t="n">
        <v>0.7991</v>
      </c>
      <c r="S2033" t="inlineStr">
        <is>
          <t>团队模拟数据（基于公开单线数据派生）</t>
        </is>
      </c>
      <c r="T2033" t="inlineStr">
        <is>
          <t>SIM-v2.2-20260807-20260804</t>
        </is>
      </c>
      <c r="U2033" t="inlineStr">
        <is>
          <t>https://zenodo.org/records/17855209</t>
        </is>
      </c>
      <c r="V2033" t="inlineStr">
        <is>
          <t>LINE-S01-POST-20260204</t>
        </is>
      </c>
      <c r="W2033" t="inlineStr">
        <is>
          <t>已关联</t>
        </is>
      </c>
      <c r="X2033" t="inlineStr">
        <is>
          <t>按班次口径判断</t>
        </is>
      </c>
      <c r="Z2033" t="inlineStr">
        <is>
          <t>否</t>
        </is>
      </c>
    </row>
    <row r="2034">
      <c r="A2034" t="inlineStr">
        <is>
          <t>SIM-STOP-02033</t>
        </is>
      </c>
      <c r="B2034" t="inlineStr">
        <is>
          <t>STOP-POST-00043</t>
        </is>
      </c>
      <c r="C2034" t="inlineStr">
        <is>
          <t>LINE-S02-POST-20260204</t>
        </is>
      </c>
      <c r="D2034" t="inlineStr">
        <is>
          <t>SHIFT-POST-20260204</t>
        </is>
      </c>
      <c r="E2034" t="inlineStr">
        <is>
          <t>LINE-S02</t>
        </is>
      </c>
      <c r="F2034" t="inlineStr">
        <is>
          <t>改善后</t>
        </is>
      </c>
      <c r="G2034" s="57" t="n">
        <v>46057</v>
      </c>
      <c r="H2034" t="inlineStr">
        <is>
          <t>视觉设备系列</t>
        </is>
      </c>
      <c r="I2034" t="inlineStr">
        <is>
          <t>7KK25</t>
        </is>
      </c>
      <c r="J2034" t="inlineStr">
        <is>
          <t>FAILURE</t>
        </is>
      </c>
      <c r="K2034" t="inlineStr">
        <is>
          <t>Unplanned</t>
        </is>
      </c>
      <c r="L2034" t="inlineStr">
        <is>
          <t>HYDRAULIC ELEVATOR (UNLOADING)</t>
        </is>
      </c>
      <c r="M2034" t="inlineStr">
        <is>
          <t>输送系统</t>
        </is>
      </c>
      <c r="N2034" t="inlineStr">
        <is>
          <t>OTHER FAILURE</t>
        </is>
      </c>
      <c r="O2034" s="59" t="n">
        <v>46057.78680555556</v>
      </c>
      <c r="P2034" s="59" t="n">
        <v>46057.78916666667</v>
      </c>
      <c r="Q2034" s="60" t="n">
        <v>3.4</v>
      </c>
      <c r="R2034" s="60" t="n">
        <v>1.1286</v>
      </c>
      <c r="S2034" t="inlineStr">
        <is>
          <t>团队模拟数据（基于公开单线数据派生）</t>
        </is>
      </c>
      <c r="T2034" t="inlineStr">
        <is>
          <t>SIM-v2.2-20260807-20260804</t>
        </is>
      </c>
      <c r="U2034" t="inlineStr">
        <is>
          <t>https://zenodo.org/records/17855209</t>
        </is>
      </c>
      <c r="V2034" t="inlineStr">
        <is>
          <t>LINE-S02-POST-20260204</t>
        </is>
      </c>
      <c r="W2034" t="inlineStr">
        <is>
          <t>已关联</t>
        </is>
      </c>
      <c r="X2034" t="inlineStr">
        <is>
          <t>按班次口径判断</t>
        </is>
      </c>
      <c r="Z2034" t="inlineStr">
        <is>
          <t>否</t>
        </is>
      </c>
    </row>
    <row r="2035">
      <c r="A2035" t="inlineStr">
        <is>
          <t>SIM-STOP-02034</t>
        </is>
      </c>
      <c r="B2035" t="inlineStr">
        <is>
          <t>STOP-POST-00043</t>
        </is>
      </c>
      <c r="C2035" t="inlineStr">
        <is>
          <t>LINE-S03-POST-20260204</t>
        </is>
      </c>
      <c r="D2035" t="inlineStr">
        <is>
          <t>SHIFT-POST-20260204</t>
        </is>
      </c>
      <c r="E2035" t="inlineStr">
        <is>
          <t>LINE-S03</t>
        </is>
      </c>
      <c r="F2035" t="inlineStr">
        <is>
          <t>改善后</t>
        </is>
      </c>
      <c r="G2035" s="57" t="n">
        <v>46057</v>
      </c>
      <c r="H2035" t="inlineStr">
        <is>
          <t>音频模组系列</t>
        </is>
      </c>
      <c r="I2035" t="inlineStr">
        <is>
          <t>7KK25</t>
        </is>
      </c>
      <c r="J2035" t="inlineStr">
        <is>
          <t>FAILURE</t>
        </is>
      </c>
      <c r="K2035" t="inlineStr">
        <is>
          <t>Unplanned</t>
        </is>
      </c>
      <c r="L2035" t="inlineStr">
        <is>
          <t>HYDRAULIC ELEVATOR (UNLOADING)</t>
        </is>
      </c>
      <c r="M2035" t="inlineStr">
        <is>
          <t>输送系统</t>
        </is>
      </c>
      <c r="N2035" t="inlineStr">
        <is>
          <t>OTHER FAILURE</t>
        </is>
      </c>
      <c r="O2035" s="59" t="n">
        <v>46057.80069444444</v>
      </c>
      <c r="P2035" s="59" t="n">
        <v>46057.80256944444</v>
      </c>
      <c r="Q2035" s="60" t="n">
        <v>2.7</v>
      </c>
      <c r="R2035" s="60" t="n">
        <v>0.91</v>
      </c>
      <c r="S2035" t="inlineStr">
        <is>
          <t>团队模拟数据（基于公开单线数据派生）</t>
        </is>
      </c>
      <c r="T2035" t="inlineStr">
        <is>
          <t>SIM-v2.2-20260807-20260804</t>
        </is>
      </c>
      <c r="U2035" t="inlineStr">
        <is>
          <t>https://zenodo.org/records/17855209</t>
        </is>
      </c>
      <c r="V2035" t="inlineStr">
        <is>
          <t>LINE-S03-POST-20260204</t>
        </is>
      </c>
      <c r="W2035" t="inlineStr">
        <is>
          <t>已关联</t>
        </is>
      </c>
      <c r="X2035" t="inlineStr">
        <is>
          <t>按班次口径判断</t>
        </is>
      </c>
      <c r="Z2035" t="inlineStr">
        <is>
          <t>否</t>
        </is>
      </c>
    </row>
    <row r="2036">
      <c r="A2036" t="inlineStr">
        <is>
          <t>SIM-STOP-02035</t>
        </is>
      </c>
      <c r="B2036" t="inlineStr">
        <is>
          <t>STOP-POST-00044</t>
        </is>
      </c>
      <c r="C2036" t="inlineStr">
        <is>
          <t>LINE-S01-POST-20260204</t>
        </is>
      </c>
      <c r="D2036" t="inlineStr">
        <is>
          <t>SHIFT-POST-20260204</t>
        </is>
      </c>
      <c r="E2036" t="inlineStr">
        <is>
          <t>LINE-S01</t>
        </is>
      </c>
      <c r="F2036" t="inlineStr">
        <is>
          <t>改善后</t>
        </is>
      </c>
      <c r="G2036" s="57" t="n">
        <v>46057</v>
      </c>
      <c r="H2036" t="inlineStr">
        <is>
          <t>智能终端系列</t>
        </is>
      </c>
      <c r="I2036" t="inlineStr">
        <is>
          <t>7KK25</t>
        </is>
      </c>
      <c r="J2036" t="inlineStr">
        <is>
          <t>FAILURE</t>
        </is>
      </c>
      <c r="K2036" t="inlineStr">
        <is>
          <t>Unplanned</t>
        </is>
      </c>
      <c r="L2036" t="inlineStr">
        <is>
          <t>HYDRAULIC ELEVATOR (UNLOADING)</t>
        </is>
      </c>
      <c r="M2036" t="inlineStr">
        <is>
          <t>输送系统</t>
        </is>
      </c>
      <c r="N2036" t="inlineStr">
        <is>
          <t>OTHER FAILURE</t>
        </is>
      </c>
      <c r="O2036" s="59" t="n">
        <v>46057.77638888889</v>
      </c>
      <c r="P2036" s="59" t="n">
        <v>46057.78215277778</v>
      </c>
      <c r="Q2036" s="60" t="n">
        <v>8.300000000000001</v>
      </c>
      <c r="R2036" s="60" t="n">
        <v>0.8304</v>
      </c>
      <c r="S2036" t="inlineStr">
        <is>
          <t>团队模拟数据（基于公开单线数据派生）</t>
        </is>
      </c>
      <c r="T2036" t="inlineStr">
        <is>
          <t>SIM-v2.2-20260807-20260804</t>
        </is>
      </c>
      <c r="U2036" t="inlineStr">
        <is>
          <t>https://zenodo.org/records/17855209</t>
        </is>
      </c>
      <c r="V2036" t="inlineStr">
        <is>
          <t>LINE-S01-POST-20260204</t>
        </is>
      </c>
      <c r="W2036" t="inlineStr">
        <is>
          <t>已关联</t>
        </is>
      </c>
      <c r="X2036" t="inlineStr">
        <is>
          <t>按班次口径判断</t>
        </is>
      </c>
      <c r="Z2036" t="inlineStr">
        <is>
          <t>否</t>
        </is>
      </c>
    </row>
    <row r="2037">
      <c r="A2037" t="inlineStr">
        <is>
          <t>SIM-STOP-02036</t>
        </is>
      </c>
      <c r="B2037" t="inlineStr">
        <is>
          <t>STOP-POST-00044</t>
        </is>
      </c>
      <c r="C2037" t="inlineStr">
        <is>
          <t>LINE-S02-POST-20260204</t>
        </is>
      </c>
      <c r="D2037" t="inlineStr">
        <is>
          <t>SHIFT-POST-20260204</t>
        </is>
      </c>
      <c r="E2037" t="inlineStr">
        <is>
          <t>LINE-S02</t>
        </is>
      </c>
      <c r="F2037" t="inlineStr">
        <is>
          <t>改善后</t>
        </is>
      </c>
      <c r="G2037" s="57" t="n">
        <v>46057</v>
      </c>
      <c r="H2037" t="inlineStr">
        <is>
          <t>视觉设备系列</t>
        </is>
      </c>
      <c r="I2037" t="inlineStr">
        <is>
          <t>7KK25</t>
        </is>
      </c>
      <c r="J2037" t="inlineStr">
        <is>
          <t>FAILURE</t>
        </is>
      </c>
      <c r="K2037" t="inlineStr">
        <is>
          <t>Unplanned</t>
        </is>
      </c>
      <c r="L2037" t="inlineStr">
        <is>
          <t>HYDRAULIC ELEVATOR (UNLOADING)</t>
        </is>
      </c>
      <c r="M2037" t="inlineStr">
        <is>
          <t>输送系统</t>
        </is>
      </c>
      <c r="N2037" t="inlineStr">
        <is>
          <t>OTHER FAILURE</t>
        </is>
      </c>
      <c r="O2037" s="59" t="n">
        <v>46057.79027777778</v>
      </c>
      <c r="P2037" s="59" t="n">
        <v>46057.79840277778</v>
      </c>
      <c r="Q2037" s="60" t="n">
        <v>11.7</v>
      </c>
      <c r="R2037" s="60" t="n">
        <v>1.1748</v>
      </c>
      <c r="S2037" t="inlineStr">
        <is>
          <t>团队模拟数据（基于公开单线数据派生）</t>
        </is>
      </c>
      <c r="T2037" t="inlineStr">
        <is>
          <t>SIM-v2.2-20260807-20260804</t>
        </is>
      </c>
      <c r="U2037" t="inlineStr">
        <is>
          <t>https://zenodo.org/records/17855209</t>
        </is>
      </c>
      <c r="V2037" t="inlineStr">
        <is>
          <t>LINE-S02-POST-20260204</t>
        </is>
      </c>
      <c r="W2037" t="inlineStr">
        <is>
          <t>已关联</t>
        </is>
      </c>
      <c r="X2037" t="inlineStr">
        <is>
          <t>按班次口径判断</t>
        </is>
      </c>
      <c r="Z2037" t="inlineStr">
        <is>
          <t>否</t>
        </is>
      </c>
    </row>
    <row r="2038">
      <c r="A2038" t="inlineStr">
        <is>
          <t>SIM-STOP-02037</t>
        </is>
      </c>
      <c r="B2038" t="inlineStr">
        <is>
          <t>STOP-POST-00044</t>
        </is>
      </c>
      <c r="C2038" t="inlineStr">
        <is>
          <t>LINE-S03-POST-20260204</t>
        </is>
      </c>
      <c r="D2038" t="inlineStr">
        <is>
          <t>SHIFT-POST-20260204</t>
        </is>
      </c>
      <c r="E2038" t="inlineStr">
        <is>
          <t>LINE-S03</t>
        </is>
      </c>
      <c r="F2038" t="inlineStr">
        <is>
          <t>改善后</t>
        </is>
      </c>
      <c r="G2038" s="57" t="n">
        <v>46057</v>
      </c>
      <c r="H2038" t="inlineStr">
        <is>
          <t>音频模组系列</t>
        </is>
      </c>
      <c r="I2038" t="inlineStr">
        <is>
          <t>7KK25</t>
        </is>
      </c>
      <c r="J2038" t="inlineStr">
        <is>
          <t>FAILURE</t>
        </is>
      </c>
      <c r="K2038" t="inlineStr">
        <is>
          <t>Unplanned</t>
        </is>
      </c>
      <c r="L2038" t="inlineStr">
        <is>
          <t>HYDRAULIC ELEVATOR (UNLOADING)</t>
        </is>
      </c>
      <c r="M2038" t="inlineStr">
        <is>
          <t>输送系统</t>
        </is>
      </c>
      <c r="N2038" t="inlineStr">
        <is>
          <t>OTHER FAILURE</t>
        </is>
      </c>
      <c r="O2038" s="59" t="n">
        <v>46057.80416666667</v>
      </c>
      <c r="P2038" s="59" t="n">
        <v>46057.81076388889</v>
      </c>
      <c r="Q2038" s="60" t="n">
        <v>9.5</v>
      </c>
      <c r="R2038" s="60" t="n">
        <v>0.945</v>
      </c>
      <c r="S2038" t="inlineStr">
        <is>
          <t>团队模拟数据（基于公开单线数据派生）</t>
        </is>
      </c>
      <c r="T2038" t="inlineStr">
        <is>
          <t>SIM-v2.2-20260807-20260804</t>
        </is>
      </c>
      <c r="U2038" t="inlineStr">
        <is>
          <t>https://zenodo.org/records/17855209</t>
        </is>
      </c>
      <c r="V2038" t="inlineStr">
        <is>
          <t>LINE-S03-POST-20260204</t>
        </is>
      </c>
      <c r="W2038" t="inlineStr">
        <is>
          <t>已关联</t>
        </is>
      </c>
      <c r="X2038" t="inlineStr">
        <is>
          <t>按班次口径判断</t>
        </is>
      </c>
      <c r="Z2038" t="inlineStr">
        <is>
          <t>否</t>
        </is>
      </c>
    </row>
    <row r="2039">
      <c r="A2039" t="inlineStr">
        <is>
          <t>SIM-STOP-02038</t>
        </is>
      </c>
      <c r="B2039" t="inlineStr">
        <is>
          <t>STOP-POST-00045</t>
        </is>
      </c>
      <c r="C2039" t="inlineStr">
        <is>
          <t>LINE-S01-POST-20260204</t>
        </is>
      </c>
      <c r="D2039" t="inlineStr">
        <is>
          <t>SHIFT-POST-20260204</t>
        </is>
      </c>
      <c r="E2039" t="inlineStr">
        <is>
          <t>LINE-S01</t>
        </is>
      </c>
      <c r="F2039" t="inlineStr">
        <is>
          <t>改善后</t>
        </is>
      </c>
      <c r="G2039" s="57" t="n">
        <v>46057</v>
      </c>
      <c r="H2039" t="inlineStr">
        <is>
          <t>智能终端系列</t>
        </is>
      </c>
      <c r="I2039" t="inlineStr">
        <is>
          <t>7KK25</t>
        </is>
      </c>
      <c r="J2039" t="inlineStr">
        <is>
          <t>FAILURE</t>
        </is>
      </c>
      <c r="K2039" t="inlineStr">
        <is>
          <t>Unplanned</t>
        </is>
      </c>
      <c r="L2039" t="inlineStr">
        <is>
          <t>HYDRAULIC ELEVATOR (UNLOADING)</t>
        </is>
      </c>
      <c r="M2039" t="inlineStr">
        <is>
          <t>输送系统</t>
        </is>
      </c>
      <c r="N2039" t="inlineStr">
        <is>
          <t>MECHANICAL FAILURE</t>
        </is>
      </c>
      <c r="O2039" s="59" t="n">
        <v>46057.78333333333</v>
      </c>
      <c r="P2039" s="59" t="n">
        <v>46057.78923611111</v>
      </c>
      <c r="Q2039" s="60" t="n">
        <v>8.5</v>
      </c>
      <c r="R2039" s="60" t="n">
        <v>0.7768</v>
      </c>
      <c r="S2039" t="inlineStr">
        <is>
          <t>团队模拟数据（基于公开单线数据派生）</t>
        </is>
      </c>
      <c r="T2039" t="inlineStr">
        <is>
          <t>SIM-v2.2-20260807-20260804</t>
        </is>
      </c>
      <c r="U2039" t="inlineStr">
        <is>
          <t>https://zenodo.org/records/17855209</t>
        </is>
      </c>
      <c r="V2039" t="inlineStr">
        <is>
          <t>LINE-S01-POST-20260204</t>
        </is>
      </c>
      <c r="W2039" t="inlineStr">
        <is>
          <t>已关联</t>
        </is>
      </c>
      <c r="X2039" t="inlineStr">
        <is>
          <t>按班次口径判断</t>
        </is>
      </c>
      <c r="Z2039" t="inlineStr">
        <is>
          <t>否</t>
        </is>
      </c>
    </row>
    <row r="2040">
      <c r="A2040" t="inlineStr">
        <is>
          <t>SIM-STOP-02039</t>
        </is>
      </c>
      <c r="B2040" t="inlineStr">
        <is>
          <t>STOP-POST-00045</t>
        </is>
      </c>
      <c r="C2040" t="inlineStr">
        <is>
          <t>LINE-S02-POST-20260204</t>
        </is>
      </c>
      <c r="D2040" t="inlineStr">
        <is>
          <t>SHIFT-POST-20260204</t>
        </is>
      </c>
      <c r="E2040" t="inlineStr">
        <is>
          <t>LINE-S02</t>
        </is>
      </c>
      <c r="F2040" t="inlineStr">
        <is>
          <t>改善后</t>
        </is>
      </c>
      <c r="G2040" s="57" t="n">
        <v>46057</v>
      </c>
      <c r="H2040" t="inlineStr">
        <is>
          <t>视觉设备系列</t>
        </is>
      </c>
      <c r="I2040" t="inlineStr">
        <is>
          <t>7KK25</t>
        </is>
      </c>
      <c r="J2040" t="inlineStr">
        <is>
          <t>FAILURE</t>
        </is>
      </c>
      <c r="K2040" t="inlineStr">
        <is>
          <t>Unplanned</t>
        </is>
      </c>
      <c r="L2040" t="inlineStr">
        <is>
          <t>HYDRAULIC ELEVATOR (UNLOADING)</t>
        </is>
      </c>
      <c r="M2040" t="inlineStr">
        <is>
          <t>输送系统</t>
        </is>
      </c>
      <c r="N2040" t="inlineStr">
        <is>
          <t>MECHANICAL FAILURE</t>
        </is>
      </c>
      <c r="O2040" s="59" t="n">
        <v>46057.79722222222</v>
      </c>
      <c r="P2040" s="59" t="n">
        <v>46057.80652777778</v>
      </c>
      <c r="Q2040" s="60" t="n">
        <v>13.4</v>
      </c>
      <c r="R2040" s="60" t="n">
        <v>1.221</v>
      </c>
      <c r="S2040" t="inlineStr">
        <is>
          <t>团队模拟数据（基于公开单线数据派生）</t>
        </is>
      </c>
      <c r="T2040" t="inlineStr">
        <is>
          <t>SIM-v2.2-20260807-20260804</t>
        </is>
      </c>
      <c r="U2040" t="inlineStr">
        <is>
          <t>https://zenodo.org/records/17855209</t>
        </is>
      </c>
      <c r="V2040" t="inlineStr">
        <is>
          <t>LINE-S02-POST-20260204</t>
        </is>
      </c>
      <c r="W2040" t="inlineStr">
        <is>
          <t>已关联</t>
        </is>
      </c>
      <c r="X2040" t="inlineStr">
        <is>
          <t>按班次口径判断</t>
        </is>
      </c>
      <c r="Z2040" t="inlineStr">
        <is>
          <t>否</t>
        </is>
      </c>
    </row>
    <row r="2041">
      <c r="A2041" t="inlineStr">
        <is>
          <t>SIM-STOP-02040</t>
        </is>
      </c>
      <c r="B2041" t="inlineStr">
        <is>
          <t>STOP-POST-00045</t>
        </is>
      </c>
      <c r="C2041" t="inlineStr">
        <is>
          <t>LINE-S03-POST-20260204</t>
        </is>
      </c>
      <c r="D2041" t="inlineStr">
        <is>
          <t>SHIFT-POST-20260204</t>
        </is>
      </c>
      <c r="E2041" t="inlineStr">
        <is>
          <t>LINE-S03</t>
        </is>
      </c>
      <c r="F2041" t="inlineStr">
        <is>
          <t>改善后</t>
        </is>
      </c>
      <c r="G2041" s="57" t="n">
        <v>46057</v>
      </c>
      <c r="H2041" t="inlineStr">
        <is>
          <t>音频模组系列</t>
        </is>
      </c>
      <c r="I2041" t="inlineStr">
        <is>
          <t>7KK25</t>
        </is>
      </c>
      <c r="J2041" t="inlineStr">
        <is>
          <t>FAILURE</t>
        </is>
      </c>
      <c r="K2041" t="inlineStr">
        <is>
          <t>Unplanned</t>
        </is>
      </c>
      <c r="L2041" t="inlineStr">
        <is>
          <t>HYDRAULIC ELEVATOR (UNLOADING)</t>
        </is>
      </c>
      <c r="M2041" t="inlineStr">
        <is>
          <t>输送系统</t>
        </is>
      </c>
      <c r="N2041" t="inlineStr">
        <is>
          <t>MECHANICAL FAILURE</t>
        </is>
      </c>
      <c r="O2041" s="59" t="n">
        <v>46057.81111111111</v>
      </c>
      <c r="P2041" s="59" t="n">
        <v>46057.81784722222</v>
      </c>
      <c r="Q2041" s="60" t="n">
        <v>9.699999999999999</v>
      </c>
      <c r="R2041" s="60" t="n">
        <v>0.885</v>
      </c>
      <c r="S2041" t="inlineStr">
        <is>
          <t>团队模拟数据（基于公开单线数据派生）</t>
        </is>
      </c>
      <c r="T2041" t="inlineStr">
        <is>
          <t>SIM-v2.2-20260807-20260804</t>
        </is>
      </c>
      <c r="U2041" t="inlineStr">
        <is>
          <t>https://zenodo.org/records/17855209</t>
        </is>
      </c>
      <c r="V2041" t="inlineStr">
        <is>
          <t>LINE-S03-POST-20260204</t>
        </is>
      </c>
      <c r="W2041" t="inlineStr">
        <is>
          <t>已关联</t>
        </is>
      </c>
      <c r="X2041" t="inlineStr">
        <is>
          <t>按班次口径判断</t>
        </is>
      </c>
      <c r="Z2041" t="inlineStr">
        <is>
          <t>否</t>
        </is>
      </c>
    </row>
    <row r="2042">
      <c r="A2042" t="inlineStr">
        <is>
          <t>SIM-STOP-02041</t>
        </is>
      </c>
      <c r="B2042" t="inlineStr">
        <is>
          <t>STOP-POST-00046</t>
        </is>
      </c>
      <c r="C2042" t="inlineStr">
        <is>
          <t>LINE-S01-POST-20260204</t>
        </is>
      </c>
      <c r="D2042" t="inlineStr">
        <is>
          <t>SHIFT-POST-20260204</t>
        </is>
      </c>
      <c r="E2042" t="inlineStr">
        <is>
          <t>LINE-S01</t>
        </is>
      </c>
      <c r="F2042" t="inlineStr">
        <is>
          <t>改善后</t>
        </is>
      </c>
      <c r="G2042" s="57" t="n">
        <v>46057</v>
      </c>
      <c r="H2042" t="inlineStr">
        <is>
          <t>智能终端系列</t>
        </is>
      </c>
      <c r="I2042" t="inlineStr">
        <is>
          <t>7KK25</t>
        </is>
      </c>
      <c r="J2042" t="inlineStr">
        <is>
          <t>OPERATIONAL</t>
        </is>
      </c>
      <c r="K2042" t="inlineStr">
        <is>
          <t>Planned - Not included in OEE</t>
        </is>
      </c>
      <c r="L2042" t="inlineStr">
        <is>
          <t>-</t>
        </is>
      </c>
      <c r="M2042" t="inlineStr">
        <is>
          <t>未标注工位</t>
        </is>
      </c>
      <c r="N2042" t="inlineStr">
        <is>
          <t>NO PRODUCTION SCHEDULE</t>
        </is>
      </c>
      <c r="O2042" s="59" t="n">
        <v>46057.81805555556</v>
      </c>
      <c r="P2042" s="59" t="n">
        <v>46057.84208333334</v>
      </c>
      <c r="Q2042" s="60" t="n">
        <v>34.6</v>
      </c>
      <c r="R2042" s="60" t="n">
        <v>0.9362</v>
      </c>
      <c r="S2042" t="inlineStr">
        <is>
          <t>团队模拟数据（基于公开单线数据派生）</t>
        </is>
      </c>
      <c r="T2042" t="inlineStr">
        <is>
          <t>SIM-v2.2-20260807-20260804</t>
        </is>
      </c>
      <c r="U2042" t="inlineStr">
        <is>
          <t>https://zenodo.org/records/17855209</t>
        </is>
      </c>
      <c r="V2042" t="inlineStr">
        <is>
          <t>LINE-S01-POST-20260204</t>
        </is>
      </c>
      <c r="W2042" t="inlineStr">
        <is>
          <t>已关联</t>
        </is>
      </c>
      <c r="X2042" t="inlineStr">
        <is>
          <t>按班次口径判断</t>
        </is>
      </c>
      <c r="Z2042" t="inlineStr">
        <is>
          <t>否</t>
        </is>
      </c>
    </row>
    <row r="2043">
      <c r="A2043" t="inlineStr">
        <is>
          <t>SIM-STOP-02042</t>
        </is>
      </c>
      <c r="B2043" t="inlineStr">
        <is>
          <t>STOP-POST-00046</t>
        </is>
      </c>
      <c r="C2043" t="inlineStr">
        <is>
          <t>LINE-S02-POST-20260204</t>
        </is>
      </c>
      <c r="D2043" t="inlineStr">
        <is>
          <t>SHIFT-POST-20260204</t>
        </is>
      </c>
      <c r="E2043" t="inlineStr">
        <is>
          <t>LINE-S02</t>
        </is>
      </c>
      <c r="F2043" t="inlineStr">
        <is>
          <t>改善后</t>
        </is>
      </c>
      <c r="G2043" s="57" t="n">
        <v>46057</v>
      </c>
      <c r="H2043" t="inlineStr">
        <is>
          <t>视觉设备系列</t>
        </is>
      </c>
      <c r="I2043" t="inlineStr">
        <is>
          <t>7KK25</t>
        </is>
      </c>
      <c r="J2043" t="inlineStr">
        <is>
          <t>OPERATIONAL</t>
        </is>
      </c>
      <c r="K2043" t="inlineStr">
        <is>
          <t>Planned - Not included in OEE</t>
        </is>
      </c>
      <c r="L2043" t="inlineStr">
        <is>
          <t>-</t>
        </is>
      </c>
      <c r="M2043" t="inlineStr">
        <is>
          <t>未标注工位</t>
        </is>
      </c>
      <c r="N2043" t="inlineStr">
        <is>
          <t>NO PRODUCTION SCHEDULE</t>
        </is>
      </c>
      <c r="O2043" s="59" t="n">
        <v>46057.83194444444</v>
      </c>
      <c r="P2043" s="59" t="n">
        <v>46057.85611111111</v>
      </c>
      <c r="Q2043" s="60" t="n">
        <v>34.8</v>
      </c>
      <c r="R2043" s="60" t="n">
        <v>0.9419</v>
      </c>
      <c r="S2043" t="inlineStr">
        <is>
          <t>团队模拟数据（基于公开单线数据派生）</t>
        </is>
      </c>
      <c r="T2043" t="inlineStr">
        <is>
          <t>SIM-v2.2-20260807-20260804</t>
        </is>
      </c>
      <c r="U2043" t="inlineStr">
        <is>
          <t>https://zenodo.org/records/17855209</t>
        </is>
      </c>
      <c r="V2043" t="inlineStr">
        <is>
          <t>LINE-S02-POST-20260204</t>
        </is>
      </c>
      <c r="W2043" t="inlineStr">
        <is>
          <t>已关联</t>
        </is>
      </c>
      <c r="X2043" t="inlineStr">
        <is>
          <t>按班次口径判断</t>
        </is>
      </c>
      <c r="Z2043" t="inlineStr">
        <is>
          <t>否</t>
        </is>
      </c>
    </row>
    <row r="2044">
      <c r="A2044" t="inlineStr">
        <is>
          <t>SIM-STOP-02043</t>
        </is>
      </c>
      <c r="B2044" t="inlineStr">
        <is>
          <t>STOP-POST-00046</t>
        </is>
      </c>
      <c r="C2044" t="inlineStr">
        <is>
          <t>LINE-S03-POST-20260204</t>
        </is>
      </c>
      <c r="D2044" t="inlineStr">
        <is>
          <t>SHIFT-POST-20260204</t>
        </is>
      </c>
      <c r="E2044" t="inlineStr">
        <is>
          <t>LINE-S03</t>
        </is>
      </c>
      <c r="F2044" t="inlineStr">
        <is>
          <t>改善后</t>
        </is>
      </c>
      <c r="G2044" s="57" t="n">
        <v>46057</v>
      </c>
      <c r="H2044" t="inlineStr">
        <is>
          <t>音频模组系列</t>
        </is>
      </c>
      <c r="I2044" t="inlineStr">
        <is>
          <t>7KK25</t>
        </is>
      </c>
      <c r="J2044" t="inlineStr">
        <is>
          <t>OPERATIONAL</t>
        </is>
      </c>
      <c r="K2044" t="inlineStr">
        <is>
          <t>Planned - Not included in OEE</t>
        </is>
      </c>
      <c r="L2044" t="inlineStr">
        <is>
          <t>-</t>
        </is>
      </c>
      <c r="M2044" t="inlineStr">
        <is>
          <t>未标注工位</t>
        </is>
      </c>
      <c r="N2044" t="inlineStr">
        <is>
          <t>NO PRODUCTION SCHEDULE</t>
        </is>
      </c>
      <c r="O2044" s="59" t="n">
        <v>46057.84583333333</v>
      </c>
      <c r="P2044" s="59" t="n">
        <v>46057.87104166667</v>
      </c>
      <c r="Q2044" s="60" t="n">
        <v>36.3</v>
      </c>
      <c r="R2044" s="60" t="n">
        <v>0.9813</v>
      </c>
      <c r="S2044" t="inlineStr">
        <is>
          <t>团队模拟数据（基于公开单线数据派生）</t>
        </is>
      </c>
      <c r="T2044" t="inlineStr">
        <is>
          <t>SIM-v2.2-20260807-20260804</t>
        </is>
      </c>
      <c r="U2044" t="inlineStr">
        <is>
          <t>https://zenodo.org/records/17855209</t>
        </is>
      </c>
      <c r="V2044" t="inlineStr">
        <is>
          <t>LINE-S03-POST-20260204</t>
        </is>
      </c>
      <c r="W2044" t="inlineStr">
        <is>
          <t>已关联</t>
        </is>
      </c>
      <c r="X2044" t="inlineStr">
        <is>
          <t>按班次口径判断</t>
        </is>
      </c>
      <c r="Z2044" t="inlineStr">
        <is>
          <t>否</t>
        </is>
      </c>
    </row>
    <row r="2045">
      <c r="A2045" t="inlineStr">
        <is>
          <t>SIM-STOP-02044</t>
        </is>
      </c>
      <c r="B2045" t="inlineStr">
        <is>
          <t>STOP-POST-00047</t>
        </is>
      </c>
      <c r="C2045" t="inlineStr">
        <is>
          <t>LINE-S01-POST-20260205</t>
        </is>
      </c>
      <c r="D2045" t="inlineStr">
        <is>
          <t>SHIFT-POST-20260205</t>
        </is>
      </c>
      <c r="E2045" t="inlineStr">
        <is>
          <t>LINE-S01</t>
        </is>
      </c>
      <c r="F2045" t="inlineStr">
        <is>
          <t>改善后</t>
        </is>
      </c>
      <c r="G2045" s="57" t="n">
        <v>46058</v>
      </c>
      <c r="H2045" t="inlineStr">
        <is>
          <t>智能终端系列</t>
        </is>
      </c>
      <c r="I2045" t="inlineStr">
        <is>
          <t>7KK25</t>
        </is>
      </c>
      <c r="J2045" t="inlineStr">
        <is>
          <t>OPERATIONAL</t>
        </is>
      </c>
      <c r="K2045" t="inlineStr">
        <is>
          <t>Planned - Included in OEE</t>
        </is>
      </c>
      <c r="L2045" t="inlineStr">
        <is>
          <t>EXTRUDER PRESS</t>
        </is>
      </c>
      <c r="M2045" t="inlineStr">
        <is>
          <t>主加工工位</t>
        </is>
      </c>
      <c r="N2045" t="inlineStr">
        <is>
          <t>CLEANING</t>
        </is>
      </c>
      <c r="O2045" s="59" t="n">
        <v>46058.51041666666</v>
      </c>
      <c r="P2045" s="59" t="n">
        <v>46058.51715277778</v>
      </c>
      <c r="Q2045" s="60" t="n">
        <v>9.699999999999999</v>
      </c>
      <c r="R2045" s="60" t="n">
        <v>0.9724</v>
      </c>
      <c r="S2045" t="inlineStr">
        <is>
          <t>团队模拟数据（基于公开单线数据派生）</t>
        </is>
      </c>
      <c r="T2045" t="inlineStr">
        <is>
          <t>SIM-v2.2-20260807-20260804</t>
        </is>
      </c>
      <c r="U2045" t="inlineStr">
        <is>
          <t>https://zenodo.org/records/17855209</t>
        </is>
      </c>
      <c r="V2045" t="inlineStr">
        <is>
          <t>LINE-S01-POST-20260205</t>
        </is>
      </c>
      <c r="W2045" t="inlineStr">
        <is>
          <t>已关联</t>
        </is>
      </c>
      <c r="X2045" t="inlineStr">
        <is>
          <t>按班次口径判断</t>
        </is>
      </c>
      <c r="Z2045" t="inlineStr">
        <is>
          <t>否</t>
        </is>
      </c>
    </row>
    <row r="2046">
      <c r="A2046" t="inlineStr">
        <is>
          <t>SIM-STOP-02045</t>
        </is>
      </c>
      <c r="B2046" t="inlineStr">
        <is>
          <t>STOP-POST-00047</t>
        </is>
      </c>
      <c r="C2046" t="inlineStr">
        <is>
          <t>LINE-S02-POST-20260205</t>
        </is>
      </c>
      <c r="D2046" t="inlineStr">
        <is>
          <t>SHIFT-POST-20260205</t>
        </is>
      </c>
      <c r="E2046" t="inlineStr">
        <is>
          <t>LINE-S02</t>
        </is>
      </c>
      <c r="F2046" t="inlineStr">
        <is>
          <t>改善后</t>
        </is>
      </c>
      <c r="G2046" s="57" t="n">
        <v>46058</v>
      </c>
      <c r="H2046" t="inlineStr">
        <is>
          <t>视觉设备系列</t>
        </is>
      </c>
      <c r="I2046" t="inlineStr">
        <is>
          <t>7KK25</t>
        </is>
      </c>
      <c r="J2046" t="inlineStr">
        <is>
          <t>OPERATIONAL</t>
        </is>
      </c>
      <c r="K2046" t="inlineStr">
        <is>
          <t>Planned - Included in OEE</t>
        </is>
      </c>
      <c r="L2046" t="inlineStr">
        <is>
          <t>EXTRUDER PRESS</t>
        </is>
      </c>
      <c r="M2046" t="inlineStr">
        <is>
          <t>主加工工位</t>
        </is>
      </c>
      <c r="N2046" t="inlineStr">
        <is>
          <t>CLEANING</t>
        </is>
      </c>
      <c r="O2046" s="59" t="n">
        <v>46058.52430555555</v>
      </c>
      <c r="P2046" s="59" t="n">
        <v>46058.53111111111</v>
      </c>
      <c r="Q2046" s="60" t="n">
        <v>9.800000000000001</v>
      </c>
      <c r="R2046" s="60" t="n">
        <v>0.98</v>
      </c>
      <c r="S2046" t="inlineStr">
        <is>
          <t>团队模拟数据（基于公开单线数据派生）</t>
        </is>
      </c>
      <c r="T2046" t="inlineStr">
        <is>
          <t>SIM-v2.2-20260807-20260804</t>
        </is>
      </c>
      <c r="U2046" t="inlineStr">
        <is>
          <t>https://zenodo.org/records/17855209</t>
        </is>
      </c>
      <c r="V2046" t="inlineStr">
        <is>
          <t>LINE-S02-POST-20260205</t>
        </is>
      </c>
      <c r="W2046" t="inlineStr">
        <is>
          <t>已关联</t>
        </is>
      </c>
      <c r="X2046" t="inlineStr">
        <is>
          <t>按班次口径判断</t>
        </is>
      </c>
      <c r="Z2046" t="inlineStr">
        <is>
          <t>否</t>
        </is>
      </c>
    </row>
    <row r="2047">
      <c r="A2047" t="inlineStr">
        <is>
          <t>SIM-STOP-02046</t>
        </is>
      </c>
      <c r="B2047" t="inlineStr">
        <is>
          <t>STOP-POST-00047</t>
        </is>
      </c>
      <c r="C2047" t="inlineStr">
        <is>
          <t>LINE-S03-POST-20260205</t>
        </is>
      </c>
      <c r="D2047" t="inlineStr">
        <is>
          <t>SHIFT-POST-20260205</t>
        </is>
      </c>
      <c r="E2047" t="inlineStr">
        <is>
          <t>LINE-S03</t>
        </is>
      </c>
      <c r="F2047" t="inlineStr">
        <is>
          <t>改善后</t>
        </is>
      </c>
      <c r="G2047" s="57" t="n">
        <v>46058</v>
      </c>
      <c r="H2047" t="inlineStr">
        <is>
          <t>音频模组系列</t>
        </is>
      </c>
      <c r="I2047" t="inlineStr">
        <is>
          <t>7KK25</t>
        </is>
      </c>
      <c r="J2047" t="inlineStr">
        <is>
          <t>OPERATIONAL</t>
        </is>
      </c>
      <c r="K2047" t="inlineStr">
        <is>
          <t>Planned - Included in OEE</t>
        </is>
      </c>
      <c r="L2047" t="inlineStr">
        <is>
          <t>EXTRUDER PRESS</t>
        </is>
      </c>
      <c r="M2047" t="inlineStr">
        <is>
          <t>主加工工位</t>
        </is>
      </c>
      <c r="N2047" t="inlineStr">
        <is>
          <t>CLEANING</t>
        </is>
      </c>
      <c r="O2047" s="59" t="n">
        <v>46058.53819444445</v>
      </c>
      <c r="P2047" s="59" t="n">
        <v>46058.54458333334</v>
      </c>
      <c r="Q2047" s="60" t="n">
        <v>9.199999999999999</v>
      </c>
      <c r="R2047" s="60" t="n">
        <v>0.9173</v>
      </c>
      <c r="S2047" t="inlineStr">
        <is>
          <t>团队模拟数据（基于公开单线数据派生）</t>
        </is>
      </c>
      <c r="T2047" t="inlineStr">
        <is>
          <t>SIM-v2.2-20260807-20260804</t>
        </is>
      </c>
      <c r="U2047" t="inlineStr">
        <is>
          <t>https://zenodo.org/records/17855209</t>
        </is>
      </c>
      <c r="V2047" t="inlineStr">
        <is>
          <t>LINE-S03-POST-20260205</t>
        </is>
      </c>
      <c r="W2047" t="inlineStr">
        <is>
          <t>已关联</t>
        </is>
      </c>
      <c r="X2047" t="inlineStr">
        <is>
          <t>按班次口径判断</t>
        </is>
      </c>
      <c r="Z2047" t="inlineStr">
        <is>
          <t>否</t>
        </is>
      </c>
    </row>
    <row r="2048">
      <c r="A2048" t="inlineStr">
        <is>
          <t>SIM-STOP-02047</t>
        </is>
      </c>
      <c r="B2048" t="inlineStr">
        <is>
          <t>STOP-POST-00048</t>
        </is>
      </c>
      <c r="C2048" t="inlineStr">
        <is>
          <t>LINE-S01-POST-20260205</t>
        </is>
      </c>
      <c r="D2048" t="inlineStr">
        <is>
          <t>SHIFT-POST-20260205</t>
        </is>
      </c>
      <c r="E2048" t="inlineStr">
        <is>
          <t>LINE-S01</t>
        </is>
      </c>
      <c r="F2048" t="inlineStr">
        <is>
          <t>改善后</t>
        </is>
      </c>
      <c r="G2048" s="57" t="n">
        <v>46058</v>
      </c>
      <c r="H2048" t="inlineStr">
        <is>
          <t>智能终端系列</t>
        </is>
      </c>
      <c r="I2048" t="inlineStr">
        <is>
          <t>7KK25</t>
        </is>
      </c>
      <c r="J2048" t="inlineStr">
        <is>
          <t>MATERIALS</t>
        </is>
      </c>
      <c r="K2048" t="inlineStr">
        <is>
          <t>Unplanned</t>
        </is>
      </c>
      <c r="L2048" t="inlineStr">
        <is>
          <t>HACKING STATION</t>
        </is>
      </c>
      <c r="M2048" t="inlineStr">
        <is>
          <t>上下料工位</t>
        </is>
      </c>
      <c r="N2048" t="inlineStr">
        <is>
          <t>CRACKED WIP BRICKS</t>
        </is>
      </c>
      <c r="O2048" s="59" t="n">
        <v>46058.55486111111</v>
      </c>
      <c r="P2048" s="59" t="n">
        <v>46058.55923611111</v>
      </c>
      <c r="Q2048" s="60" t="n">
        <v>6.3</v>
      </c>
      <c r="R2048" s="60" t="n">
        <v>0.7857</v>
      </c>
      <c r="S2048" t="inlineStr">
        <is>
          <t>团队模拟数据（基于公开单线数据派生）</t>
        </is>
      </c>
      <c r="T2048" t="inlineStr">
        <is>
          <t>SIM-v2.2-20260807-20260804</t>
        </is>
      </c>
      <c r="U2048" t="inlineStr">
        <is>
          <t>https://zenodo.org/records/17855209</t>
        </is>
      </c>
      <c r="V2048" t="inlineStr">
        <is>
          <t>LINE-S01-POST-20260205</t>
        </is>
      </c>
      <c r="W2048" t="inlineStr">
        <is>
          <t>已关联</t>
        </is>
      </c>
      <c r="X2048" t="inlineStr">
        <is>
          <t>按班次口径判断</t>
        </is>
      </c>
      <c r="Z2048" t="inlineStr">
        <is>
          <t>否</t>
        </is>
      </c>
    </row>
    <row r="2049">
      <c r="A2049" t="inlineStr">
        <is>
          <t>SIM-STOP-02048</t>
        </is>
      </c>
      <c r="B2049" t="inlineStr">
        <is>
          <t>STOP-POST-00048</t>
        </is>
      </c>
      <c r="C2049" t="inlineStr">
        <is>
          <t>LINE-S02-POST-20260205</t>
        </is>
      </c>
      <c r="D2049" t="inlineStr">
        <is>
          <t>SHIFT-POST-20260205</t>
        </is>
      </c>
      <c r="E2049" t="inlineStr">
        <is>
          <t>LINE-S02</t>
        </is>
      </c>
      <c r="F2049" t="inlineStr">
        <is>
          <t>改善后</t>
        </is>
      </c>
      <c r="G2049" s="57" t="n">
        <v>46058</v>
      </c>
      <c r="H2049" t="inlineStr">
        <is>
          <t>视觉设备系列</t>
        </is>
      </c>
      <c r="I2049" t="inlineStr">
        <is>
          <t>7KK25</t>
        </is>
      </c>
      <c r="J2049" t="inlineStr">
        <is>
          <t>MATERIALS</t>
        </is>
      </c>
      <c r="K2049" t="inlineStr">
        <is>
          <t>Unplanned</t>
        </is>
      </c>
      <c r="L2049" t="inlineStr">
        <is>
          <t>HACKING STATION</t>
        </is>
      </c>
      <c r="M2049" t="inlineStr">
        <is>
          <t>上下料工位</t>
        </is>
      </c>
      <c r="N2049" t="inlineStr">
        <is>
          <t>CRACKED WIP BRICKS</t>
        </is>
      </c>
      <c r="O2049" s="59" t="n">
        <v>46058.56875</v>
      </c>
      <c r="P2049" s="59" t="n">
        <v>46058.57506944444</v>
      </c>
      <c r="Q2049" s="60" t="n">
        <v>9.1</v>
      </c>
      <c r="R2049" s="60" t="n">
        <v>1.1428</v>
      </c>
      <c r="S2049" t="inlineStr">
        <is>
          <t>团队模拟数据（基于公开单线数据派生）</t>
        </is>
      </c>
      <c r="T2049" t="inlineStr">
        <is>
          <t>SIM-v2.2-20260807-20260804</t>
        </is>
      </c>
      <c r="U2049" t="inlineStr">
        <is>
          <t>https://zenodo.org/records/17855209</t>
        </is>
      </c>
      <c r="V2049" t="inlineStr">
        <is>
          <t>LINE-S02-POST-20260205</t>
        </is>
      </c>
      <c r="W2049" t="inlineStr">
        <is>
          <t>已关联</t>
        </is>
      </c>
      <c r="X2049" t="inlineStr">
        <is>
          <t>按班次口径判断</t>
        </is>
      </c>
      <c r="Z2049" t="inlineStr">
        <is>
          <t>否</t>
        </is>
      </c>
    </row>
    <row r="2050">
      <c r="A2050" t="inlineStr">
        <is>
          <t>SIM-STOP-02049</t>
        </is>
      </c>
      <c r="B2050" t="inlineStr">
        <is>
          <t>STOP-POST-00048</t>
        </is>
      </c>
      <c r="C2050" t="inlineStr">
        <is>
          <t>LINE-S03-POST-20260205</t>
        </is>
      </c>
      <c r="D2050" t="inlineStr">
        <is>
          <t>SHIFT-POST-20260205</t>
        </is>
      </c>
      <c r="E2050" t="inlineStr">
        <is>
          <t>LINE-S03</t>
        </is>
      </c>
      <c r="F2050" t="inlineStr">
        <is>
          <t>改善后</t>
        </is>
      </c>
      <c r="G2050" s="57" t="n">
        <v>46058</v>
      </c>
      <c r="H2050" t="inlineStr">
        <is>
          <t>音频模组系列</t>
        </is>
      </c>
      <c r="I2050" t="inlineStr">
        <is>
          <t>7KK25</t>
        </is>
      </c>
      <c r="J2050" t="inlineStr">
        <is>
          <t>MATERIALS</t>
        </is>
      </c>
      <c r="K2050" t="inlineStr">
        <is>
          <t>Unplanned</t>
        </is>
      </c>
      <c r="L2050" t="inlineStr">
        <is>
          <t>HACKING STATION</t>
        </is>
      </c>
      <c r="M2050" t="inlineStr">
        <is>
          <t>上下料工位</t>
        </is>
      </c>
      <c r="N2050" t="inlineStr">
        <is>
          <t>CRACKED WIP BRICKS</t>
        </is>
      </c>
      <c r="O2050" s="59" t="n">
        <v>46058.58263888889</v>
      </c>
      <c r="P2050" s="59" t="n">
        <v>46058.58777777778</v>
      </c>
      <c r="Q2050" s="60" t="n">
        <v>7.4</v>
      </c>
      <c r="R2050" s="60" t="n">
        <v>0.9308</v>
      </c>
      <c r="S2050" t="inlineStr">
        <is>
          <t>团队模拟数据（基于公开单线数据派生）</t>
        </is>
      </c>
      <c r="T2050" t="inlineStr">
        <is>
          <t>SIM-v2.2-20260807-20260804</t>
        </is>
      </c>
      <c r="U2050" t="inlineStr">
        <is>
          <t>https://zenodo.org/records/17855209</t>
        </is>
      </c>
      <c r="V2050" t="inlineStr">
        <is>
          <t>LINE-S03-POST-20260205</t>
        </is>
      </c>
      <c r="W2050" t="inlineStr">
        <is>
          <t>已关联</t>
        </is>
      </c>
      <c r="X2050" t="inlineStr">
        <is>
          <t>按班次口径判断</t>
        </is>
      </c>
      <c r="Z2050" t="inlineStr">
        <is>
          <t>否</t>
        </is>
      </c>
    </row>
    <row r="2051">
      <c r="A2051" t="inlineStr">
        <is>
          <t>SIM-STOP-02050</t>
        </is>
      </c>
      <c r="B2051" t="inlineStr">
        <is>
          <t>STOP-POST-00049</t>
        </is>
      </c>
      <c r="C2051" t="inlineStr">
        <is>
          <t>LINE-S01-POST-20260205</t>
        </is>
      </c>
      <c r="D2051" t="inlineStr">
        <is>
          <t>SHIFT-POST-20260205</t>
        </is>
      </c>
      <c r="E2051" t="inlineStr">
        <is>
          <t>LINE-S01</t>
        </is>
      </c>
      <c r="F2051" t="inlineStr">
        <is>
          <t>改善后</t>
        </is>
      </c>
      <c r="G2051" s="57" t="n">
        <v>46058</v>
      </c>
      <c r="H2051" t="inlineStr">
        <is>
          <t>智能终端系列</t>
        </is>
      </c>
      <c r="I2051" t="inlineStr">
        <is>
          <t>KK250</t>
        </is>
      </c>
      <c r="J2051" t="inlineStr">
        <is>
          <t>SETUPS-CHANGEOVERS</t>
        </is>
      </c>
      <c r="K2051" t="inlineStr">
        <is>
          <t>Planned - Included in OEE</t>
        </is>
      </c>
      <c r="L2051" t="inlineStr">
        <is>
          <t>EXTRUDER PRESS</t>
        </is>
      </c>
      <c r="M2051" t="inlineStr">
        <is>
          <t>主加工工位</t>
        </is>
      </c>
      <c r="N2051" t="inlineStr">
        <is>
          <t>MATERIAL CHANGEOVER</t>
        </is>
      </c>
      <c r="O2051" s="59" t="n">
        <v>46058.59513888889</v>
      </c>
      <c r="P2051" s="59" t="n">
        <v>46058.61222222223</v>
      </c>
      <c r="Q2051" s="60" t="n">
        <v>24.6</v>
      </c>
      <c r="R2051" s="60" t="n">
        <v>0.9465</v>
      </c>
      <c r="S2051" t="inlineStr">
        <is>
          <t>团队模拟数据（基于公开单线数据派生）</t>
        </is>
      </c>
      <c r="T2051" t="inlineStr">
        <is>
          <t>SIM-v2.2-20260807-20260804</t>
        </is>
      </c>
      <c r="U2051" t="inlineStr">
        <is>
          <t>https://zenodo.org/records/17855209</t>
        </is>
      </c>
      <c r="V2051" t="inlineStr">
        <is>
          <t>LINE-S01-POST-20260205</t>
        </is>
      </c>
      <c r="W2051" t="inlineStr">
        <is>
          <t>已关联</t>
        </is>
      </c>
      <c r="X2051" t="inlineStr">
        <is>
          <t>按班次口径判断</t>
        </is>
      </c>
      <c r="Z2051" t="inlineStr">
        <is>
          <t>是</t>
        </is>
      </c>
      <c r="AA2051">
        <f>IFERROR(VLOOKUP(N2051,'18_换产标准_模拟'!$B$2:$F$4,3,FALSE),"")</f>
        <v/>
      </c>
      <c r="AB2051">
        <f>IFERROR(MAX(Q2051-AA2051,0),"")</f>
        <v/>
      </c>
      <c r="AC2051">
        <f>IFERROR(IF(AB2051=0,"达标",IF(AB2051&lt;=VLOOKUP(N2051,'18_换产标准_模拟'!$B$2:$F$4,4,FALSE)-VLOOKUP(N2051,'18_换产标准_模拟'!$B$2:$F$4,3,FALSE),"轻微超时",IF(AB2051&lt;=VLOOKUP(N2051,'18_换产标准_模拟'!$B$2:$F$4,5,FALSE)-VLOOKUP(N2051,'18_换产标准_模拟'!$B$2:$F$4,3,FALSE),"超时","严重超时"))),"")</f>
        <v/>
      </c>
      <c r="AD2051">
        <f>IFERROR(INDEX('18_换产标准_模拟'!$A$2:$A$4,MATCH(N2051,'18_换产标准_模拟'!$B$2:$B$4,0)),"")</f>
        <v/>
      </c>
      <c r="AE2051" t="inlineStr">
        <is>
          <t>团队模拟数据</t>
        </is>
      </c>
    </row>
    <row r="2052">
      <c r="A2052" t="inlineStr">
        <is>
          <t>SIM-STOP-02051</t>
        </is>
      </c>
      <c r="B2052" t="inlineStr">
        <is>
          <t>STOP-POST-00049</t>
        </is>
      </c>
      <c r="C2052" t="inlineStr">
        <is>
          <t>LINE-S02-POST-20260205</t>
        </is>
      </c>
      <c r="D2052" t="inlineStr">
        <is>
          <t>SHIFT-POST-20260205</t>
        </is>
      </c>
      <c r="E2052" t="inlineStr">
        <is>
          <t>LINE-S02</t>
        </is>
      </c>
      <c r="F2052" t="inlineStr">
        <is>
          <t>改善后</t>
        </is>
      </c>
      <c r="G2052" s="57" t="n">
        <v>46058</v>
      </c>
      <c r="H2052" t="inlineStr">
        <is>
          <t>视觉设备系列</t>
        </is>
      </c>
      <c r="I2052" t="inlineStr">
        <is>
          <t>KK250</t>
        </is>
      </c>
      <c r="J2052" t="inlineStr">
        <is>
          <t>SETUPS-CHANGEOVERS</t>
        </is>
      </c>
      <c r="K2052" t="inlineStr">
        <is>
          <t>Planned - Included in OEE</t>
        </is>
      </c>
      <c r="L2052" t="inlineStr">
        <is>
          <t>EXTRUDER PRESS</t>
        </is>
      </c>
      <c r="M2052" t="inlineStr">
        <is>
          <t>主加工工位</t>
        </is>
      </c>
      <c r="N2052" t="inlineStr">
        <is>
          <t>MATERIAL CHANGEOVER</t>
        </is>
      </c>
      <c r="O2052" s="59" t="n">
        <v>46058.60902777778</v>
      </c>
      <c r="P2052" s="59" t="n">
        <v>46058.62625</v>
      </c>
      <c r="Q2052" s="60" t="n">
        <v>24.8</v>
      </c>
      <c r="R2052" s="60" t="n">
        <v>0.9528</v>
      </c>
      <c r="S2052" t="inlineStr">
        <is>
          <t>团队模拟数据（基于公开单线数据派生）</t>
        </is>
      </c>
      <c r="T2052" t="inlineStr">
        <is>
          <t>SIM-v2.2-20260807-20260804</t>
        </is>
      </c>
      <c r="U2052" t="inlineStr">
        <is>
          <t>https://zenodo.org/records/17855209</t>
        </is>
      </c>
      <c r="V2052" t="inlineStr">
        <is>
          <t>LINE-S02-POST-20260205</t>
        </is>
      </c>
      <c r="W2052" t="inlineStr">
        <is>
          <t>已关联</t>
        </is>
      </c>
      <c r="X2052" t="inlineStr">
        <is>
          <t>按班次口径判断</t>
        </is>
      </c>
      <c r="Z2052" t="inlineStr">
        <is>
          <t>是</t>
        </is>
      </c>
      <c r="AA2052">
        <f>IFERROR(VLOOKUP(N2052,'18_换产标准_模拟'!$B$2:$F$4,3,FALSE),"")</f>
        <v/>
      </c>
      <c r="AB2052">
        <f>IFERROR(MAX(Q2052-AA2052,0),"")</f>
        <v/>
      </c>
      <c r="AC2052">
        <f>IFERROR(IF(AB2052=0,"达标",IF(AB2052&lt;=VLOOKUP(N2052,'18_换产标准_模拟'!$B$2:$F$4,4,FALSE)-VLOOKUP(N2052,'18_换产标准_模拟'!$B$2:$F$4,3,FALSE),"轻微超时",IF(AB2052&lt;=VLOOKUP(N2052,'18_换产标准_模拟'!$B$2:$F$4,5,FALSE)-VLOOKUP(N2052,'18_换产标准_模拟'!$B$2:$F$4,3,FALSE),"超时","严重超时"))),"")</f>
        <v/>
      </c>
      <c r="AD2052">
        <f>IFERROR(INDEX('18_换产标准_模拟'!$A$2:$A$4,MATCH(N2052,'18_换产标准_模拟'!$B$2:$B$4,0)),"")</f>
        <v/>
      </c>
      <c r="AE2052" t="inlineStr">
        <is>
          <t>团队模拟数据</t>
        </is>
      </c>
    </row>
    <row r="2053">
      <c r="A2053" t="inlineStr">
        <is>
          <t>SIM-STOP-02052</t>
        </is>
      </c>
      <c r="B2053" t="inlineStr">
        <is>
          <t>STOP-POST-00049</t>
        </is>
      </c>
      <c r="C2053" t="inlineStr">
        <is>
          <t>LINE-S03-POST-20260205</t>
        </is>
      </c>
      <c r="D2053" t="inlineStr">
        <is>
          <t>SHIFT-POST-20260205</t>
        </is>
      </c>
      <c r="E2053" t="inlineStr">
        <is>
          <t>LINE-S03</t>
        </is>
      </c>
      <c r="F2053" t="inlineStr">
        <is>
          <t>改善后</t>
        </is>
      </c>
      <c r="G2053" s="57" t="n">
        <v>46058</v>
      </c>
      <c r="H2053" t="inlineStr">
        <is>
          <t>音频模组系列</t>
        </is>
      </c>
      <c r="I2053" t="inlineStr">
        <is>
          <t>KK250</t>
        </is>
      </c>
      <c r="J2053" t="inlineStr">
        <is>
          <t>SETUPS-CHANGEOVERS</t>
        </is>
      </c>
      <c r="K2053" t="inlineStr">
        <is>
          <t>Planned - Included in OEE</t>
        </is>
      </c>
      <c r="L2053" t="inlineStr">
        <is>
          <t>EXTRUDER PRESS</t>
        </is>
      </c>
      <c r="M2053" t="inlineStr">
        <is>
          <t>主加工工位</t>
        </is>
      </c>
      <c r="N2053" t="inlineStr">
        <is>
          <t>MATERIAL CHANGEOVER</t>
        </is>
      </c>
      <c r="O2053" s="59" t="n">
        <v>46058.62291666667</v>
      </c>
      <c r="P2053" s="59" t="n">
        <v>46058.64083333333</v>
      </c>
      <c r="Q2053" s="60" t="n">
        <v>25.8</v>
      </c>
      <c r="R2053" s="60" t="n">
        <v>0.992</v>
      </c>
      <c r="S2053" t="inlineStr">
        <is>
          <t>团队模拟数据（基于公开单线数据派生）</t>
        </is>
      </c>
      <c r="T2053" t="inlineStr">
        <is>
          <t>SIM-v2.2-20260807-20260804</t>
        </is>
      </c>
      <c r="U2053" t="inlineStr">
        <is>
          <t>https://zenodo.org/records/17855209</t>
        </is>
      </c>
      <c r="V2053" t="inlineStr">
        <is>
          <t>LINE-S03-POST-20260205</t>
        </is>
      </c>
      <c r="W2053" t="inlineStr">
        <is>
          <t>已关联</t>
        </is>
      </c>
      <c r="X2053" t="inlineStr">
        <is>
          <t>按班次口径判断</t>
        </is>
      </c>
      <c r="Z2053" t="inlineStr">
        <is>
          <t>是</t>
        </is>
      </c>
      <c r="AA2053">
        <f>IFERROR(VLOOKUP(N2053,'18_换产标准_模拟'!$B$2:$F$4,3,FALSE),"")</f>
        <v/>
      </c>
      <c r="AB2053">
        <f>IFERROR(MAX(Q2053-AA2053,0),"")</f>
        <v/>
      </c>
      <c r="AC2053">
        <f>IFERROR(IF(AB2053=0,"达标",IF(AB2053&lt;=VLOOKUP(N2053,'18_换产标准_模拟'!$B$2:$F$4,4,FALSE)-VLOOKUP(N2053,'18_换产标准_模拟'!$B$2:$F$4,3,FALSE),"轻微超时",IF(AB2053&lt;=VLOOKUP(N2053,'18_换产标准_模拟'!$B$2:$F$4,5,FALSE)-VLOOKUP(N2053,'18_换产标准_模拟'!$B$2:$F$4,3,FALSE),"超时","严重超时"))),"")</f>
        <v/>
      </c>
      <c r="AD2053">
        <f>IFERROR(INDEX('18_换产标准_模拟'!$A$2:$A$4,MATCH(N2053,'18_换产标准_模拟'!$B$2:$B$4,0)),"")</f>
        <v/>
      </c>
      <c r="AE2053" t="inlineStr">
        <is>
          <t>团队模拟数据</t>
        </is>
      </c>
    </row>
    <row r="2054">
      <c r="A2054" t="inlineStr">
        <is>
          <t>SIM-STOP-02053</t>
        </is>
      </c>
      <c r="B2054" t="inlineStr">
        <is>
          <t>STOP-POST-00050</t>
        </is>
      </c>
      <c r="C2054" t="inlineStr">
        <is>
          <t>LINE-S01-POST-20260205</t>
        </is>
      </c>
      <c r="D2054" t="inlineStr">
        <is>
          <t>SHIFT-POST-20260205</t>
        </is>
      </c>
      <c r="E2054" t="inlineStr">
        <is>
          <t>LINE-S01</t>
        </is>
      </c>
      <c r="F2054" t="inlineStr">
        <is>
          <t>改善后</t>
        </is>
      </c>
      <c r="G2054" s="57" t="n">
        <v>46058</v>
      </c>
      <c r="H2054" t="inlineStr">
        <is>
          <t>智能终端系列</t>
        </is>
      </c>
      <c r="I2054" t="inlineStr">
        <is>
          <t>KK250</t>
        </is>
      </c>
      <c r="J2054" t="inlineStr">
        <is>
          <t>FAILURE</t>
        </is>
      </c>
      <c r="K2054" t="inlineStr">
        <is>
          <t>Unplanned</t>
        </is>
      </c>
      <c r="L2054" t="inlineStr">
        <is>
          <t>DRYER</t>
        </is>
      </c>
      <c r="M2054" t="inlineStr">
        <is>
          <t>烘干/固化工位</t>
        </is>
      </c>
      <c r="N2054" t="inlineStr">
        <is>
          <t>MECHANICAL FAILURE</t>
        </is>
      </c>
      <c r="O2054" s="59" t="n">
        <v>46058.65069444444</v>
      </c>
      <c r="P2054" s="59" t="n">
        <v>46058.65493055555</v>
      </c>
      <c r="Q2054" s="60" t="n">
        <v>6.1</v>
      </c>
      <c r="R2054" s="60" t="n">
        <v>0.7634</v>
      </c>
      <c r="S2054" t="inlineStr">
        <is>
          <t>团队模拟数据（基于公开单线数据派生）</t>
        </is>
      </c>
      <c r="T2054" t="inlineStr">
        <is>
          <t>SIM-v2.2-20260807-20260804</t>
        </is>
      </c>
      <c r="U2054" t="inlineStr">
        <is>
          <t>https://zenodo.org/records/17855209</t>
        </is>
      </c>
      <c r="V2054" t="inlineStr">
        <is>
          <t>LINE-S01-POST-20260205</t>
        </is>
      </c>
      <c r="W2054" t="inlineStr">
        <is>
          <t>已关联</t>
        </is>
      </c>
      <c r="X2054" t="inlineStr">
        <is>
          <t>按班次口径判断</t>
        </is>
      </c>
      <c r="Z2054" t="inlineStr">
        <is>
          <t>否</t>
        </is>
      </c>
    </row>
    <row r="2055">
      <c r="A2055" t="inlineStr">
        <is>
          <t>SIM-STOP-02054</t>
        </is>
      </c>
      <c r="B2055" t="inlineStr">
        <is>
          <t>STOP-POST-00050</t>
        </is>
      </c>
      <c r="C2055" t="inlineStr">
        <is>
          <t>LINE-S02-POST-20260205</t>
        </is>
      </c>
      <c r="D2055" t="inlineStr">
        <is>
          <t>SHIFT-POST-20260205</t>
        </is>
      </c>
      <c r="E2055" t="inlineStr">
        <is>
          <t>LINE-S02</t>
        </is>
      </c>
      <c r="F2055" t="inlineStr">
        <is>
          <t>改善后</t>
        </is>
      </c>
      <c r="G2055" s="57" t="n">
        <v>46058</v>
      </c>
      <c r="H2055" t="inlineStr">
        <is>
          <t>视觉设备系列</t>
        </is>
      </c>
      <c r="I2055" t="inlineStr">
        <is>
          <t>KK250</t>
        </is>
      </c>
      <c r="J2055" t="inlineStr">
        <is>
          <t>FAILURE</t>
        </is>
      </c>
      <c r="K2055" t="inlineStr">
        <is>
          <t>Unplanned</t>
        </is>
      </c>
      <c r="L2055" t="inlineStr">
        <is>
          <t>DRYER</t>
        </is>
      </c>
      <c r="M2055" t="inlineStr">
        <is>
          <t>烘干/固化工位</t>
        </is>
      </c>
      <c r="N2055" t="inlineStr">
        <is>
          <t>MECHANICAL FAILURE</t>
        </is>
      </c>
      <c r="O2055" s="59" t="n">
        <v>46058.66458333333</v>
      </c>
      <c r="P2055" s="59" t="n">
        <v>46058.67076388889</v>
      </c>
      <c r="Q2055" s="60" t="n">
        <v>8.9</v>
      </c>
      <c r="R2055" s="60" t="n">
        <v>1.1122</v>
      </c>
      <c r="S2055" t="inlineStr">
        <is>
          <t>团队模拟数据（基于公开单线数据派生）</t>
        </is>
      </c>
      <c r="T2055" t="inlineStr">
        <is>
          <t>SIM-v2.2-20260807-20260804</t>
        </is>
      </c>
      <c r="U2055" t="inlineStr">
        <is>
          <t>https://zenodo.org/records/17855209</t>
        </is>
      </c>
      <c r="V2055" t="inlineStr">
        <is>
          <t>LINE-S02-POST-20260205</t>
        </is>
      </c>
      <c r="W2055" t="inlineStr">
        <is>
          <t>已关联</t>
        </is>
      </c>
      <c r="X2055" t="inlineStr">
        <is>
          <t>按班次口径判断</t>
        </is>
      </c>
      <c r="Z2055" t="inlineStr">
        <is>
          <t>否</t>
        </is>
      </c>
    </row>
    <row r="2056">
      <c r="A2056" t="inlineStr">
        <is>
          <t>SIM-STOP-02055</t>
        </is>
      </c>
      <c r="B2056" t="inlineStr">
        <is>
          <t>STOP-POST-00050</t>
        </is>
      </c>
      <c r="C2056" t="inlineStr">
        <is>
          <t>LINE-S03-POST-20260205</t>
        </is>
      </c>
      <c r="D2056" t="inlineStr">
        <is>
          <t>SHIFT-POST-20260205</t>
        </is>
      </c>
      <c r="E2056" t="inlineStr">
        <is>
          <t>LINE-S03</t>
        </is>
      </c>
      <c r="F2056" t="inlineStr">
        <is>
          <t>改善后</t>
        </is>
      </c>
      <c r="G2056" s="57" t="n">
        <v>46058</v>
      </c>
      <c r="H2056" t="inlineStr">
        <is>
          <t>音频模组系列</t>
        </is>
      </c>
      <c r="I2056" t="inlineStr">
        <is>
          <t>KK250</t>
        </is>
      </c>
      <c r="J2056" t="inlineStr">
        <is>
          <t>FAILURE</t>
        </is>
      </c>
      <c r="K2056" t="inlineStr">
        <is>
          <t>Unplanned</t>
        </is>
      </c>
      <c r="L2056" t="inlineStr">
        <is>
          <t>DRYER</t>
        </is>
      </c>
      <c r="M2056" t="inlineStr">
        <is>
          <t>烘干/固化工位</t>
        </is>
      </c>
      <c r="N2056" t="inlineStr">
        <is>
          <t>MECHANICAL FAILURE</t>
        </is>
      </c>
      <c r="O2056" s="59" t="n">
        <v>46058.67847222222</v>
      </c>
      <c r="P2056" s="59" t="n">
        <v>46058.68333333333</v>
      </c>
      <c r="Q2056" s="60" t="n">
        <v>7</v>
      </c>
      <c r="R2056" s="60" t="n">
        <v>0.87</v>
      </c>
      <c r="S2056" t="inlineStr">
        <is>
          <t>团队模拟数据（基于公开单线数据派生）</t>
        </is>
      </c>
      <c r="T2056" t="inlineStr">
        <is>
          <t>SIM-v2.2-20260807-20260804</t>
        </is>
      </c>
      <c r="U2056" t="inlineStr">
        <is>
          <t>https://zenodo.org/records/17855209</t>
        </is>
      </c>
      <c r="V2056" t="inlineStr">
        <is>
          <t>LINE-S03-POST-20260205</t>
        </is>
      </c>
      <c r="W2056" t="inlineStr">
        <is>
          <t>已关联</t>
        </is>
      </c>
      <c r="X2056" t="inlineStr">
        <is>
          <t>按班次口径判断</t>
        </is>
      </c>
      <c r="Z2056" t="inlineStr">
        <is>
          <t>否</t>
        </is>
      </c>
    </row>
    <row r="2057">
      <c r="A2057" t="inlineStr">
        <is>
          <t>SIM-STOP-02056</t>
        </is>
      </c>
      <c r="B2057" t="inlineStr">
        <is>
          <t>STOP-POST-00051</t>
        </is>
      </c>
      <c r="C2057" t="inlineStr">
        <is>
          <t>LINE-S01-POST-20260205</t>
        </is>
      </c>
      <c r="D2057" t="inlineStr">
        <is>
          <t>SHIFT-POST-20260205</t>
        </is>
      </c>
      <c r="E2057" t="inlineStr">
        <is>
          <t>LINE-S01</t>
        </is>
      </c>
      <c r="F2057" t="inlineStr">
        <is>
          <t>改善后</t>
        </is>
      </c>
      <c r="G2057" s="57" t="n">
        <v>46058</v>
      </c>
      <c r="H2057" t="inlineStr">
        <is>
          <t>智能终端系列</t>
        </is>
      </c>
      <c r="I2057" t="inlineStr">
        <is>
          <t>KK250</t>
        </is>
      </c>
      <c r="J2057" t="inlineStr">
        <is>
          <t>FAILURE</t>
        </is>
      </c>
      <c r="K2057" t="inlineStr">
        <is>
          <t>Unplanned</t>
        </is>
      </c>
      <c r="L2057" t="inlineStr">
        <is>
          <t>HYDRAULIC ELEVATOR (UNLOADING)</t>
        </is>
      </c>
      <c r="M2057" t="inlineStr">
        <is>
          <t>输送系统</t>
        </is>
      </c>
      <c r="N2057" t="inlineStr">
        <is>
          <t>OTHER FAILURE</t>
        </is>
      </c>
      <c r="O2057" s="59" t="n">
        <v>46058.66736111111</v>
      </c>
      <c r="P2057" s="59" t="n">
        <v>46058.66958333334</v>
      </c>
      <c r="Q2057" s="60" t="n">
        <v>3.2</v>
      </c>
      <c r="R2057" s="60" t="n">
        <v>0.7947</v>
      </c>
      <c r="S2057" t="inlineStr">
        <is>
          <t>团队模拟数据（基于公开单线数据派生）</t>
        </is>
      </c>
      <c r="T2057" t="inlineStr">
        <is>
          <t>SIM-v2.2-20260807-20260804</t>
        </is>
      </c>
      <c r="U2057" t="inlineStr">
        <is>
          <t>https://zenodo.org/records/17855209</t>
        </is>
      </c>
      <c r="V2057" t="inlineStr">
        <is>
          <t>LINE-S01-POST-20260205</t>
        </is>
      </c>
      <c r="W2057" t="inlineStr">
        <is>
          <t>已关联</t>
        </is>
      </c>
      <c r="X2057" t="inlineStr">
        <is>
          <t>按班次口径判断</t>
        </is>
      </c>
      <c r="Z2057" t="inlineStr">
        <is>
          <t>否</t>
        </is>
      </c>
    </row>
    <row r="2058">
      <c r="A2058" t="inlineStr">
        <is>
          <t>SIM-STOP-02057</t>
        </is>
      </c>
      <c r="B2058" t="inlineStr">
        <is>
          <t>STOP-POST-00051</t>
        </is>
      </c>
      <c r="C2058" t="inlineStr">
        <is>
          <t>LINE-S02-POST-20260205</t>
        </is>
      </c>
      <c r="D2058" t="inlineStr">
        <is>
          <t>SHIFT-POST-20260205</t>
        </is>
      </c>
      <c r="E2058" t="inlineStr">
        <is>
          <t>LINE-S02</t>
        </is>
      </c>
      <c r="F2058" t="inlineStr">
        <is>
          <t>改善后</t>
        </is>
      </c>
      <c r="G2058" s="57" t="n">
        <v>46058</v>
      </c>
      <c r="H2058" t="inlineStr">
        <is>
          <t>视觉设备系列</t>
        </is>
      </c>
      <c r="I2058" t="inlineStr">
        <is>
          <t>KK250</t>
        </is>
      </c>
      <c r="J2058" t="inlineStr">
        <is>
          <t>FAILURE</t>
        </is>
      </c>
      <c r="K2058" t="inlineStr">
        <is>
          <t>Unplanned</t>
        </is>
      </c>
      <c r="L2058" t="inlineStr">
        <is>
          <t>HYDRAULIC ELEVATOR (UNLOADING)</t>
        </is>
      </c>
      <c r="M2058" t="inlineStr">
        <is>
          <t>输送系统</t>
        </is>
      </c>
      <c r="N2058" t="inlineStr">
        <is>
          <t>OTHER FAILURE</t>
        </is>
      </c>
      <c r="O2058" s="59" t="n">
        <v>46058.68125</v>
      </c>
      <c r="P2058" s="59" t="n">
        <v>46058.68472222222</v>
      </c>
      <c r="Q2058" s="60" t="n">
        <v>5</v>
      </c>
      <c r="R2058" s="60" t="n">
        <v>1.2474</v>
      </c>
      <c r="S2058" t="inlineStr">
        <is>
          <t>团队模拟数据（基于公开单线数据派生）</t>
        </is>
      </c>
      <c r="T2058" t="inlineStr">
        <is>
          <t>SIM-v2.2-20260807-20260804</t>
        </is>
      </c>
      <c r="U2058" t="inlineStr">
        <is>
          <t>https://zenodo.org/records/17855209</t>
        </is>
      </c>
      <c r="V2058" t="inlineStr">
        <is>
          <t>LINE-S02-POST-20260205</t>
        </is>
      </c>
      <c r="W2058" t="inlineStr">
        <is>
          <t>已关联</t>
        </is>
      </c>
      <c r="X2058" t="inlineStr">
        <is>
          <t>按班次口径判断</t>
        </is>
      </c>
      <c r="Z2058" t="inlineStr">
        <is>
          <t>否</t>
        </is>
      </c>
    </row>
    <row r="2059">
      <c r="A2059" t="inlineStr">
        <is>
          <t>SIM-STOP-02058</t>
        </is>
      </c>
      <c r="B2059" t="inlineStr">
        <is>
          <t>STOP-POST-00051</t>
        </is>
      </c>
      <c r="C2059" t="inlineStr">
        <is>
          <t>LINE-S03-POST-20260205</t>
        </is>
      </c>
      <c r="D2059" t="inlineStr">
        <is>
          <t>SHIFT-POST-20260205</t>
        </is>
      </c>
      <c r="E2059" t="inlineStr">
        <is>
          <t>LINE-S03</t>
        </is>
      </c>
      <c r="F2059" t="inlineStr">
        <is>
          <t>改善后</t>
        </is>
      </c>
      <c r="G2059" s="57" t="n">
        <v>46058</v>
      </c>
      <c r="H2059" t="inlineStr">
        <is>
          <t>音频模组系列</t>
        </is>
      </c>
      <c r="I2059" t="inlineStr">
        <is>
          <t>KK250</t>
        </is>
      </c>
      <c r="J2059" t="inlineStr">
        <is>
          <t>FAILURE</t>
        </is>
      </c>
      <c r="K2059" t="inlineStr">
        <is>
          <t>Unplanned</t>
        </is>
      </c>
      <c r="L2059" t="inlineStr">
        <is>
          <t>HYDRAULIC ELEVATOR (UNLOADING)</t>
        </is>
      </c>
      <c r="M2059" t="inlineStr">
        <is>
          <t>输送系统</t>
        </is>
      </c>
      <c r="N2059" t="inlineStr">
        <is>
          <t>OTHER FAILURE</t>
        </is>
      </c>
      <c r="O2059" s="59" t="n">
        <v>46058.69513888889</v>
      </c>
      <c r="P2059" s="59" t="n">
        <v>46058.69763888889</v>
      </c>
      <c r="Q2059" s="60" t="n">
        <v>3.6</v>
      </c>
      <c r="R2059" s="60" t="n">
        <v>0.905</v>
      </c>
      <c r="S2059" t="inlineStr">
        <is>
          <t>团队模拟数据（基于公开单线数据派生）</t>
        </is>
      </c>
      <c r="T2059" t="inlineStr">
        <is>
          <t>SIM-v2.2-20260807-20260804</t>
        </is>
      </c>
      <c r="U2059" t="inlineStr">
        <is>
          <t>https://zenodo.org/records/17855209</t>
        </is>
      </c>
      <c r="V2059" t="inlineStr">
        <is>
          <t>LINE-S03-POST-20260205</t>
        </is>
      </c>
      <c r="W2059" t="inlineStr">
        <is>
          <t>已关联</t>
        </is>
      </c>
      <c r="X2059" t="inlineStr">
        <is>
          <t>按班次口径判断</t>
        </is>
      </c>
      <c r="Z2059" t="inlineStr">
        <is>
          <t>否</t>
        </is>
      </c>
    </row>
    <row r="2060">
      <c r="A2060" t="inlineStr">
        <is>
          <t>SIM-STOP-02059</t>
        </is>
      </c>
      <c r="B2060" t="inlineStr">
        <is>
          <t>STOP-POST-00052</t>
        </is>
      </c>
      <c r="C2060" t="inlineStr">
        <is>
          <t>LINE-S01-POST-20260205</t>
        </is>
      </c>
      <c r="D2060" t="inlineStr">
        <is>
          <t>SHIFT-POST-20260205</t>
        </is>
      </c>
      <c r="E2060" t="inlineStr">
        <is>
          <t>LINE-S01</t>
        </is>
      </c>
      <c r="F2060" t="inlineStr">
        <is>
          <t>改善后</t>
        </is>
      </c>
      <c r="G2060" s="57" t="n">
        <v>46058</v>
      </c>
      <c r="H2060" t="inlineStr">
        <is>
          <t>智能终端系列</t>
        </is>
      </c>
      <c r="I2060" t="inlineStr">
        <is>
          <t>KK250</t>
        </is>
      </c>
      <c r="J2060" t="inlineStr">
        <is>
          <t>FAILURE</t>
        </is>
      </c>
      <c r="K2060" t="inlineStr">
        <is>
          <t>Unplanned</t>
        </is>
      </c>
      <c r="L2060" t="inlineStr">
        <is>
          <t>DRYER</t>
        </is>
      </c>
      <c r="M2060" t="inlineStr">
        <is>
          <t>烘干/固化工位</t>
        </is>
      </c>
      <c r="N2060" t="inlineStr">
        <is>
          <t>MECHANICAL FAILURE</t>
        </is>
      </c>
      <c r="O2060" s="59" t="n">
        <v>46058.72638888889</v>
      </c>
      <c r="P2060" s="59" t="n">
        <v>46058.73041666667</v>
      </c>
      <c r="Q2060" s="60" t="n">
        <v>5.8</v>
      </c>
      <c r="R2060" s="60" t="n">
        <v>0.8259</v>
      </c>
      <c r="S2060" t="inlineStr">
        <is>
          <t>团队模拟数据（基于公开单线数据派生）</t>
        </is>
      </c>
      <c r="T2060" t="inlineStr">
        <is>
          <t>SIM-v2.2-20260807-20260804</t>
        </is>
      </c>
      <c r="U2060" t="inlineStr">
        <is>
          <t>https://zenodo.org/records/17855209</t>
        </is>
      </c>
      <c r="V2060" t="inlineStr">
        <is>
          <t>LINE-S01-POST-20260205</t>
        </is>
      </c>
      <c r="W2060" t="inlineStr">
        <is>
          <t>已关联</t>
        </is>
      </c>
      <c r="X2060" t="inlineStr">
        <is>
          <t>按班次口径判断</t>
        </is>
      </c>
      <c r="Z2060" t="inlineStr">
        <is>
          <t>否</t>
        </is>
      </c>
    </row>
    <row r="2061">
      <c r="A2061" t="inlineStr">
        <is>
          <t>SIM-STOP-02060</t>
        </is>
      </c>
      <c r="B2061" t="inlineStr">
        <is>
          <t>STOP-POST-00052</t>
        </is>
      </c>
      <c r="C2061" t="inlineStr">
        <is>
          <t>LINE-S02-POST-20260205</t>
        </is>
      </c>
      <c r="D2061" t="inlineStr">
        <is>
          <t>SHIFT-POST-20260205</t>
        </is>
      </c>
      <c r="E2061" t="inlineStr">
        <is>
          <t>LINE-S02</t>
        </is>
      </c>
      <c r="F2061" t="inlineStr">
        <is>
          <t>改善后</t>
        </is>
      </c>
      <c r="G2061" s="57" t="n">
        <v>46058</v>
      </c>
      <c r="H2061" t="inlineStr">
        <is>
          <t>视觉设备系列</t>
        </is>
      </c>
      <c r="I2061" t="inlineStr">
        <is>
          <t>KK250</t>
        </is>
      </c>
      <c r="J2061" t="inlineStr">
        <is>
          <t>FAILURE</t>
        </is>
      </c>
      <c r="K2061" t="inlineStr">
        <is>
          <t>Unplanned</t>
        </is>
      </c>
      <c r="L2061" t="inlineStr">
        <is>
          <t>DRYER</t>
        </is>
      </c>
      <c r="M2061" t="inlineStr">
        <is>
          <t>烘干/固化工位</t>
        </is>
      </c>
      <c r="N2061" t="inlineStr">
        <is>
          <t>MECHANICAL FAILURE</t>
        </is>
      </c>
      <c r="O2061" s="59" t="n">
        <v>46058.74027777778</v>
      </c>
      <c r="P2061" s="59" t="n">
        <v>46058.74555555556</v>
      </c>
      <c r="Q2061" s="60" t="n">
        <v>7.6</v>
      </c>
      <c r="R2061" s="60" t="n">
        <v>1.0817</v>
      </c>
      <c r="S2061" t="inlineStr">
        <is>
          <t>团队模拟数据（基于公开单线数据派生）</t>
        </is>
      </c>
      <c r="T2061" t="inlineStr">
        <is>
          <t>SIM-v2.2-20260807-20260804</t>
        </is>
      </c>
      <c r="U2061" t="inlineStr">
        <is>
          <t>https://zenodo.org/records/17855209</t>
        </is>
      </c>
      <c r="V2061" t="inlineStr">
        <is>
          <t>LINE-S02-POST-20260205</t>
        </is>
      </c>
      <c r="W2061" t="inlineStr">
        <is>
          <t>已关联</t>
        </is>
      </c>
      <c r="X2061" t="inlineStr">
        <is>
          <t>按班次口径判断</t>
        </is>
      </c>
      <c r="Z2061" t="inlineStr">
        <is>
          <t>否</t>
        </is>
      </c>
    </row>
    <row r="2062">
      <c r="A2062" t="inlineStr">
        <is>
          <t>SIM-STOP-02061</t>
        </is>
      </c>
      <c r="B2062" t="inlineStr">
        <is>
          <t>STOP-POST-00052</t>
        </is>
      </c>
      <c r="C2062" t="inlineStr">
        <is>
          <t>LINE-S03-POST-20260205</t>
        </is>
      </c>
      <c r="D2062" t="inlineStr">
        <is>
          <t>SHIFT-POST-20260205</t>
        </is>
      </c>
      <c r="E2062" t="inlineStr">
        <is>
          <t>LINE-S03</t>
        </is>
      </c>
      <c r="F2062" t="inlineStr">
        <is>
          <t>改善后</t>
        </is>
      </c>
      <c r="G2062" s="57" t="n">
        <v>46058</v>
      </c>
      <c r="H2062" t="inlineStr">
        <is>
          <t>音频模组系列</t>
        </is>
      </c>
      <c r="I2062" t="inlineStr">
        <is>
          <t>KK250</t>
        </is>
      </c>
      <c r="J2062" t="inlineStr">
        <is>
          <t>FAILURE</t>
        </is>
      </c>
      <c r="K2062" t="inlineStr">
        <is>
          <t>Unplanned</t>
        </is>
      </c>
      <c r="L2062" t="inlineStr">
        <is>
          <t>DRYER</t>
        </is>
      </c>
      <c r="M2062" t="inlineStr">
        <is>
          <t>烘干/固化工位</t>
        </is>
      </c>
      <c r="N2062" t="inlineStr">
        <is>
          <t>MECHANICAL FAILURE</t>
        </is>
      </c>
      <c r="O2062" s="59" t="n">
        <v>46058.75416666667</v>
      </c>
      <c r="P2062" s="59" t="n">
        <v>46058.75875</v>
      </c>
      <c r="Q2062" s="60" t="n">
        <v>6.6</v>
      </c>
      <c r="R2062" s="60" t="n">
        <v>0.9399999999999999</v>
      </c>
      <c r="S2062" t="inlineStr">
        <is>
          <t>团队模拟数据（基于公开单线数据派生）</t>
        </is>
      </c>
      <c r="T2062" t="inlineStr">
        <is>
          <t>SIM-v2.2-20260807-20260804</t>
        </is>
      </c>
      <c r="U2062" t="inlineStr">
        <is>
          <t>https://zenodo.org/records/17855209</t>
        </is>
      </c>
      <c r="V2062" t="inlineStr">
        <is>
          <t>LINE-S03-POST-20260205</t>
        </is>
      </c>
      <c r="W2062" t="inlineStr">
        <is>
          <t>已关联</t>
        </is>
      </c>
      <c r="X2062" t="inlineStr">
        <is>
          <t>按班次口径判断</t>
        </is>
      </c>
      <c r="Z2062" t="inlineStr">
        <is>
          <t>否</t>
        </is>
      </c>
    </row>
    <row r="2063">
      <c r="A2063" t="inlineStr">
        <is>
          <t>SIM-STOP-02062</t>
        </is>
      </c>
      <c r="B2063" t="inlineStr">
        <is>
          <t>STOP-POST-00053</t>
        </is>
      </c>
      <c r="C2063" t="inlineStr">
        <is>
          <t>LINE-S01-POST-20260205</t>
        </is>
      </c>
      <c r="D2063" t="inlineStr">
        <is>
          <t>SHIFT-POST-20260205</t>
        </is>
      </c>
      <c r="E2063" t="inlineStr">
        <is>
          <t>LINE-S01</t>
        </is>
      </c>
      <c r="F2063" t="inlineStr">
        <is>
          <t>改善后</t>
        </is>
      </c>
      <c r="G2063" s="57" t="n">
        <v>46058</v>
      </c>
      <c r="H2063" t="inlineStr">
        <is>
          <t>智能终端系列</t>
        </is>
      </c>
      <c r="I2063" t="inlineStr">
        <is>
          <t>KK250</t>
        </is>
      </c>
      <c r="J2063" t="inlineStr">
        <is>
          <t>FAILURE</t>
        </is>
      </c>
      <c r="K2063" t="inlineStr">
        <is>
          <t>Unplanned</t>
        </is>
      </c>
      <c r="L2063" t="inlineStr">
        <is>
          <t>DRYER</t>
        </is>
      </c>
      <c r="M2063" t="inlineStr">
        <is>
          <t>烘干/固化工位</t>
        </is>
      </c>
      <c r="N2063" t="inlineStr">
        <is>
          <t>MECHANICAL FAILURE</t>
        </is>
      </c>
      <c r="O2063" s="59" t="n">
        <v>46058.75347222222</v>
      </c>
      <c r="P2063" s="59" t="n">
        <v>46058.75618055555</v>
      </c>
      <c r="Q2063" s="60" t="n">
        <v>3.9</v>
      </c>
      <c r="R2063" s="60" t="n">
        <v>0.7723</v>
      </c>
      <c r="S2063" t="inlineStr">
        <is>
          <t>团队模拟数据（基于公开单线数据派生）</t>
        </is>
      </c>
      <c r="T2063" t="inlineStr">
        <is>
          <t>SIM-v2.2-20260807-20260804</t>
        </is>
      </c>
      <c r="U2063" t="inlineStr">
        <is>
          <t>https://zenodo.org/records/17855209</t>
        </is>
      </c>
      <c r="V2063" t="inlineStr">
        <is>
          <t>LINE-S01-POST-20260205</t>
        </is>
      </c>
      <c r="W2063" t="inlineStr">
        <is>
          <t>已关联</t>
        </is>
      </c>
      <c r="X2063" t="inlineStr">
        <is>
          <t>按班次口径判断</t>
        </is>
      </c>
      <c r="Z2063" t="inlineStr">
        <is>
          <t>否</t>
        </is>
      </c>
    </row>
    <row r="2064">
      <c r="A2064" t="inlineStr">
        <is>
          <t>SIM-STOP-02063</t>
        </is>
      </c>
      <c r="B2064" t="inlineStr">
        <is>
          <t>STOP-POST-00053</t>
        </is>
      </c>
      <c r="C2064" t="inlineStr">
        <is>
          <t>LINE-S02-POST-20260205</t>
        </is>
      </c>
      <c r="D2064" t="inlineStr">
        <is>
          <t>SHIFT-POST-20260205</t>
        </is>
      </c>
      <c r="E2064" t="inlineStr">
        <is>
          <t>LINE-S02</t>
        </is>
      </c>
      <c r="F2064" t="inlineStr">
        <is>
          <t>改善后</t>
        </is>
      </c>
      <c r="G2064" s="57" t="n">
        <v>46058</v>
      </c>
      <c r="H2064" t="inlineStr">
        <is>
          <t>视觉设备系列</t>
        </is>
      </c>
      <c r="I2064" t="inlineStr">
        <is>
          <t>KK250</t>
        </is>
      </c>
      <c r="J2064" t="inlineStr">
        <is>
          <t>FAILURE</t>
        </is>
      </c>
      <c r="K2064" t="inlineStr">
        <is>
          <t>Unplanned</t>
        </is>
      </c>
      <c r="L2064" t="inlineStr">
        <is>
          <t>DRYER</t>
        </is>
      </c>
      <c r="M2064" t="inlineStr">
        <is>
          <t>烘干/固化工位</t>
        </is>
      </c>
      <c r="N2064" t="inlineStr">
        <is>
          <t>MECHANICAL FAILURE</t>
        </is>
      </c>
      <c r="O2064" s="59" t="n">
        <v>46058.76736111111</v>
      </c>
      <c r="P2064" s="59" t="n">
        <v>46058.77125</v>
      </c>
      <c r="Q2064" s="60" t="n">
        <v>5.6</v>
      </c>
      <c r="R2064" s="60" t="n">
        <v>1.1244</v>
      </c>
      <c r="S2064" t="inlineStr">
        <is>
          <t>团队模拟数据（基于公开单线数据派生）</t>
        </is>
      </c>
      <c r="T2064" t="inlineStr">
        <is>
          <t>SIM-v2.2-20260807-20260804</t>
        </is>
      </c>
      <c r="U2064" t="inlineStr">
        <is>
          <t>https://zenodo.org/records/17855209</t>
        </is>
      </c>
      <c r="V2064" t="inlineStr">
        <is>
          <t>LINE-S02-POST-20260205</t>
        </is>
      </c>
      <c r="W2064" t="inlineStr">
        <is>
          <t>已关联</t>
        </is>
      </c>
      <c r="X2064" t="inlineStr">
        <is>
          <t>按班次口径判断</t>
        </is>
      </c>
      <c r="Z2064" t="inlineStr">
        <is>
          <t>否</t>
        </is>
      </c>
    </row>
    <row r="2065">
      <c r="A2065" t="inlineStr">
        <is>
          <t>SIM-STOP-02064</t>
        </is>
      </c>
      <c r="B2065" t="inlineStr">
        <is>
          <t>STOP-POST-00053</t>
        </is>
      </c>
      <c r="C2065" t="inlineStr">
        <is>
          <t>LINE-S03-POST-20260205</t>
        </is>
      </c>
      <c r="D2065" t="inlineStr">
        <is>
          <t>SHIFT-POST-20260205</t>
        </is>
      </c>
      <c r="E2065" t="inlineStr">
        <is>
          <t>LINE-S03</t>
        </is>
      </c>
      <c r="F2065" t="inlineStr">
        <is>
          <t>改善后</t>
        </is>
      </c>
      <c r="G2065" s="57" t="n">
        <v>46058</v>
      </c>
      <c r="H2065" t="inlineStr">
        <is>
          <t>音频模组系列</t>
        </is>
      </c>
      <c r="I2065" t="inlineStr">
        <is>
          <t>KK250</t>
        </is>
      </c>
      <c r="J2065" t="inlineStr">
        <is>
          <t>FAILURE</t>
        </is>
      </c>
      <c r="K2065" t="inlineStr">
        <is>
          <t>Unplanned</t>
        </is>
      </c>
      <c r="L2065" t="inlineStr">
        <is>
          <t>DRYER</t>
        </is>
      </c>
      <c r="M2065" t="inlineStr">
        <is>
          <t>烘干/固化工位</t>
        </is>
      </c>
      <c r="N2065" t="inlineStr">
        <is>
          <t>MECHANICAL FAILURE</t>
        </is>
      </c>
      <c r="O2065" s="59" t="n">
        <v>46058.78125</v>
      </c>
      <c r="P2065" s="59" t="n">
        <v>46058.78430555556</v>
      </c>
      <c r="Q2065" s="60" t="n">
        <v>4.4</v>
      </c>
      <c r="R2065" s="60" t="n">
        <v>0.88</v>
      </c>
      <c r="S2065" t="inlineStr">
        <is>
          <t>团队模拟数据（基于公开单线数据派生）</t>
        </is>
      </c>
      <c r="T2065" t="inlineStr">
        <is>
          <t>SIM-v2.2-20260807-20260804</t>
        </is>
      </c>
      <c r="U2065" t="inlineStr">
        <is>
          <t>https://zenodo.org/records/17855209</t>
        </is>
      </c>
      <c r="V2065" t="inlineStr">
        <is>
          <t>LINE-S03-POST-20260205</t>
        </is>
      </c>
      <c r="W2065" t="inlineStr">
        <is>
          <t>已关联</t>
        </is>
      </c>
      <c r="X2065" t="inlineStr">
        <is>
          <t>按班次口径判断</t>
        </is>
      </c>
      <c r="Z2065" t="inlineStr">
        <is>
          <t>否</t>
        </is>
      </c>
    </row>
    <row r="2066">
      <c r="A2066" t="inlineStr">
        <is>
          <t>SIM-STOP-02065</t>
        </is>
      </c>
      <c r="B2066" t="inlineStr">
        <is>
          <t>STOP-POST-00054</t>
        </is>
      </c>
      <c r="C2066" t="inlineStr">
        <is>
          <t>LINE-S01-POST-20260205</t>
        </is>
      </c>
      <c r="D2066" t="inlineStr">
        <is>
          <t>SHIFT-POST-20260205</t>
        </is>
      </c>
      <c r="E2066" t="inlineStr">
        <is>
          <t>LINE-S01</t>
        </is>
      </c>
      <c r="F2066" t="inlineStr">
        <is>
          <t>改善后</t>
        </is>
      </c>
      <c r="G2066" s="57" t="n">
        <v>46058</v>
      </c>
      <c r="H2066" t="inlineStr">
        <is>
          <t>智能终端系列</t>
        </is>
      </c>
      <c r="I2066" t="inlineStr">
        <is>
          <t>9KK25</t>
        </is>
      </c>
      <c r="J2066" t="inlineStr">
        <is>
          <t>OPERATIONAL</t>
        </is>
      </c>
      <c r="K2066" t="inlineStr">
        <is>
          <t>Planned - Not included in OEE</t>
        </is>
      </c>
      <c r="L2066" t="inlineStr">
        <is>
          <t>-</t>
        </is>
      </c>
      <c r="M2066" t="inlineStr">
        <is>
          <t>未标注工位</t>
        </is>
      </c>
      <c r="N2066" t="inlineStr">
        <is>
          <t>NO PRODUCTION SCHEDULE</t>
        </is>
      </c>
      <c r="O2066" s="59" t="n">
        <v>46058.77916666667</v>
      </c>
      <c r="P2066" s="59" t="n">
        <v>46058.84895833334</v>
      </c>
      <c r="Q2066" s="60" t="n">
        <v>100.5</v>
      </c>
      <c r="R2066" s="60" t="n">
        <v>0.931</v>
      </c>
      <c r="S2066" t="inlineStr">
        <is>
          <t>团队模拟数据（基于公开单线数据派生）</t>
        </is>
      </c>
      <c r="T2066" t="inlineStr">
        <is>
          <t>SIM-v2.2-20260807-20260804</t>
        </is>
      </c>
      <c r="U2066" t="inlineStr">
        <is>
          <t>https://zenodo.org/records/17855209</t>
        </is>
      </c>
      <c r="V2066" t="inlineStr">
        <is>
          <t>LINE-S01-POST-20260205</t>
        </is>
      </c>
      <c r="W2066" t="inlineStr">
        <is>
          <t>已关联</t>
        </is>
      </c>
      <c r="X2066" t="inlineStr">
        <is>
          <t>按班次口径判断</t>
        </is>
      </c>
      <c r="Z2066" t="inlineStr">
        <is>
          <t>否</t>
        </is>
      </c>
    </row>
    <row r="2067">
      <c r="A2067" t="inlineStr">
        <is>
          <t>SIM-STOP-02066</t>
        </is>
      </c>
      <c r="B2067" t="inlineStr">
        <is>
          <t>STOP-POST-00054</t>
        </is>
      </c>
      <c r="C2067" t="inlineStr">
        <is>
          <t>LINE-S02-POST-20260205</t>
        </is>
      </c>
      <c r="D2067" t="inlineStr">
        <is>
          <t>SHIFT-POST-20260205</t>
        </is>
      </c>
      <c r="E2067" t="inlineStr">
        <is>
          <t>LINE-S02</t>
        </is>
      </c>
      <c r="F2067" t="inlineStr">
        <is>
          <t>改善后</t>
        </is>
      </c>
      <c r="G2067" s="57" t="n">
        <v>46058</v>
      </c>
      <c r="H2067" t="inlineStr">
        <is>
          <t>视觉设备系列</t>
        </is>
      </c>
      <c r="I2067" t="inlineStr">
        <is>
          <t>9KK25</t>
        </is>
      </c>
      <c r="J2067" t="inlineStr">
        <is>
          <t>OPERATIONAL</t>
        </is>
      </c>
      <c r="K2067" t="inlineStr">
        <is>
          <t>Planned - Not included in OEE</t>
        </is>
      </c>
      <c r="L2067" t="inlineStr">
        <is>
          <t>-</t>
        </is>
      </c>
      <c r="M2067" t="inlineStr">
        <is>
          <t>未标注工位</t>
        </is>
      </c>
      <c r="N2067" t="inlineStr">
        <is>
          <t>NO PRODUCTION SCHEDULE</t>
        </is>
      </c>
      <c r="O2067" s="59" t="n">
        <v>46058.79305555556</v>
      </c>
      <c r="P2067" s="59" t="n">
        <v>46058.86326388889</v>
      </c>
      <c r="Q2067" s="60" t="n">
        <v>101.1</v>
      </c>
      <c r="R2067" s="60" t="n">
        <v>0.9364</v>
      </c>
      <c r="S2067" t="inlineStr">
        <is>
          <t>团队模拟数据（基于公开单线数据派生）</t>
        </is>
      </c>
      <c r="T2067" t="inlineStr">
        <is>
          <t>SIM-v2.2-20260807-20260804</t>
        </is>
      </c>
      <c r="U2067" t="inlineStr">
        <is>
          <t>https://zenodo.org/records/17855209</t>
        </is>
      </c>
      <c r="V2067" t="inlineStr">
        <is>
          <t>LINE-S02-POST-20260205</t>
        </is>
      </c>
      <c r="W2067" t="inlineStr">
        <is>
          <t>已关联</t>
        </is>
      </c>
      <c r="X2067" t="inlineStr">
        <is>
          <t>按班次口径判断</t>
        </is>
      </c>
      <c r="Z2067" t="inlineStr">
        <is>
          <t>否</t>
        </is>
      </c>
    </row>
    <row r="2068">
      <c r="A2068" t="inlineStr">
        <is>
          <t>SIM-STOP-02067</t>
        </is>
      </c>
      <c r="B2068" t="inlineStr">
        <is>
          <t>STOP-POST-00054</t>
        </is>
      </c>
      <c r="C2068" t="inlineStr">
        <is>
          <t>LINE-S03-POST-20260205</t>
        </is>
      </c>
      <c r="D2068" t="inlineStr">
        <is>
          <t>SHIFT-POST-20260205</t>
        </is>
      </c>
      <c r="E2068" t="inlineStr">
        <is>
          <t>LINE-S03</t>
        </is>
      </c>
      <c r="F2068" t="inlineStr">
        <is>
          <t>改善后</t>
        </is>
      </c>
      <c r="G2068" s="57" t="n">
        <v>46058</v>
      </c>
      <c r="H2068" t="inlineStr">
        <is>
          <t>音频模组系列</t>
        </is>
      </c>
      <c r="I2068" t="inlineStr">
        <is>
          <t>9KK25</t>
        </is>
      </c>
      <c r="J2068" t="inlineStr">
        <is>
          <t>OPERATIONAL</t>
        </is>
      </c>
      <c r="K2068" t="inlineStr">
        <is>
          <t>Planned - Not included in OEE</t>
        </is>
      </c>
      <c r="L2068" t="inlineStr">
        <is>
          <t>-</t>
        </is>
      </c>
      <c r="M2068" t="inlineStr">
        <is>
          <t>未标注工位</t>
        </is>
      </c>
      <c r="N2068" t="inlineStr">
        <is>
          <t>NO PRODUCTION SCHEDULE</t>
        </is>
      </c>
      <c r="O2068" s="59" t="n">
        <v>46058.80694444444</v>
      </c>
      <c r="P2068" s="59" t="n">
        <v>46058.88013888889</v>
      </c>
      <c r="Q2068" s="60" t="n">
        <v>105.4</v>
      </c>
      <c r="R2068" s="60" t="n">
        <v>0.976</v>
      </c>
      <c r="S2068" t="inlineStr">
        <is>
          <t>团队模拟数据（基于公开单线数据派生）</t>
        </is>
      </c>
      <c r="T2068" t="inlineStr">
        <is>
          <t>SIM-v2.2-20260807-20260804</t>
        </is>
      </c>
      <c r="U2068" t="inlineStr">
        <is>
          <t>https://zenodo.org/records/17855209</t>
        </is>
      </c>
      <c r="V2068" t="inlineStr">
        <is>
          <t>LINE-S03-POST-20260205</t>
        </is>
      </c>
      <c r="W2068" t="inlineStr">
        <is>
          <t>已关联</t>
        </is>
      </c>
      <c r="X2068" t="inlineStr">
        <is>
          <t>按班次口径判断</t>
        </is>
      </c>
      <c r="Z2068" t="inlineStr">
        <is>
          <t>否</t>
        </is>
      </c>
    </row>
    <row r="2069">
      <c r="A2069" t="inlineStr">
        <is>
          <t>SIM-STOP-02068</t>
        </is>
      </c>
      <c r="B2069" t="inlineStr">
        <is>
          <t>STOP-POST-00055</t>
        </is>
      </c>
      <c r="C2069" t="inlineStr">
        <is>
          <t>LINE-S01-POST-20260206</t>
        </is>
      </c>
      <c r="D2069" t="inlineStr">
        <is>
          <t>SHIFT-POST-20260206</t>
        </is>
      </c>
      <c r="E2069" t="inlineStr">
        <is>
          <t>LINE-S01</t>
        </is>
      </c>
      <c r="F2069" t="inlineStr">
        <is>
          <t>改善后</t>
        </is>
      </c>
      <c r="G2069" s="57" t="n">
        <v>46059</v>
      </c>
      <c r="H2069" t="inlineStr">
        <is>
          <t>智能终端系列</t>
        </is>
      </c>
      <c r="I2069" t="inlineStr">
        <is>
          <t>9KK25</t>
        </is>
      </c>
      <c r="J2069" t="inlineStr">
        <is>
          <t>FAILURE</t>
        </is>
      </c>
      <c r="K2069" t="inlineStr">
        <is>
          <t>Unplanned</t>
        </is>
      </c>
      <c r="L2069" t="inlineStr">
        <is>
          <t>KILN CAR TRANSPORTER (EXIT)</t>
        </is>
      </c>
      <c r="M2069" t="inlineStr">
        <is>
          <t>热处理工位</t>
        </is>
      </c>
      <c r="N2069" t="inlineStr">
        <is>
          <t>MECHANICAL FAILURE</t>
        </is>
      </c>
      <c r="O2069" s="59" t="n">
        <v>46059.54097222222</v>
      </c>
      <c r="P2069" s="59" t="n">
        <v>46059.55548611111</v>
      </c>
      <c r="Q2069" s="60" t="n">
        <v>20.9</v>
      </c>
      <c r="R2069" s="60" t="n">
        <v>0.8349</v>
      </c>
      <c r="S2069" t="inlineStr">
        <is>
          <t>团队模拟数据（基于公开单线数据派生）</t>
        </is>
      </c>
      <c r="T2069" t="inlineStr">
        <is>
          <t>SIM-v2.2-20260807-20260804</t>
        </is>
      </c>
      <c r="U2069" t="inlineStr">
        <is>
          <t>https://zenodo.org/records/17855209</t>
        </is>
      </c>
      <c r="V2069" t="inlineStr">
        <is>
          <t>LINE-S01-POST-20260206</t>
        </is>
      </c>
      <c r="W2069" t="inlineStr">
        <is>
          <t>已关联</t>
        </is>
      </c>
      <c r="X2069" t="inlineStr">
        <is>
          <t>按班次口径判断</t>
        </is>
      </c>
      <c r="Z2069" t="inlineStr">
        <is>
          <t>否</t>
        </is>
      </c>
    </row>
    <row r="2070">
      <c r="A2070" t="inlineStr">
        <is>
          <t>SIM-STOP-02069</t>
        </is>
      </c>
      <c r="B2070" t="inlineStr">
        <is>
          <t>STOP-POST-00055</t>
        </is>
      </c>
      <c r="C2070" t="inlineStr">
        <is>
          <t>LINE-S02-POST-20260206</t>
        </is>
      </c>
      <c r="D2070" t="inlineStr">
        <is>
          <t>SHIFT-POST-20260206</t>
        </is>
      </c>
      <c r="E2070" t="inlineStr">
        <is>
          <t>LINE-S02</t>
        </is>
      </c>
      <c r="F2070" t="inlineStr">
        <is>
          <t>改善后</t>
        </is>
      </c>
      <c r="G2070" s="57" t="n">
        <v>46059</v>
      </c>
      <c r="H2070" t="inlineStr">
        <is>
          <t>视觉设备系列</t>
        </is>
      </c>
      <c r="I2070" t="inlineStr">
        <is>
          <t>9KK25</t>
        </is>
      </c>
      <c r="J2070" t="inlineStr">
        <is>
          <t>FAILURE</t>
        </is>
      </c>
      <c r="K2070" t="inlineStr">
        <is>
          <t>Unplanned</t>
        </is>
      </c>
      <c r="L2070" t="inlineStr">
        <is>
          <t>KILN CAR TRANSPORTER (EXIT)</t>
        </is>
      </c>
      <c r="M2070" t="inlineStr">
        <is>
          <t>热处理工位</t>
        </is>
      </c>
      <c r="N2070" t="inlineStr">
        <is>
          <t>MECHANICAL FAILURE</t>
        </is>
      </c>
      <c r="O2070" s="59" t="n">
        <v>46059.55486111111</v>
      </c>
      <c r="P2070" s="59" t="n">
        <v>46059.57381944444</v>
      </c>
      <c r="Q2070" s="60" t="n">
        <v>27.3</v>
      </c>
      <c r="R2070" s="60" t="n">
        <v>1.0939</v>
      </c>
      <c r="S2070" t="inlineStr">
        <is>
          <t>团队模拟数据（基于公开单线数据派生）</t>
        </is>
      </c>
      <c r="T2070" t="inlineStr">
        <is>
          <t>SIM-v2.2-20260807-20260804</t>
        </is>
      </c>
      <c r="U2070" t="inlineStr">
        <is>
          <t>https://zenodo.org/records/17855209</t>
        </is>
      </c>
      <c r="V2070" t="inlineStr">
        <is>
          <t>LINE-S02-POST-20260206</t>
        </is>
      </c>
      <c r="W2070" t="inlineStr">
        <is>
          <t>已关联</t>
        </is>
      </c>
      <c r="X2070" t="inlineStr">
        <is>
          <t>按班次口径判断</t>
        </is>
      </c>
      <c r="Z2070" t="inlineStr">
        <is>
          <t>否</t>
        </is>
      </c>
    </row>
    <row r="2071">
      <c r="A2071" t="inlineStr">
        <is>
          <t>SIM-STOP-02070</t>
        </is>
      </c>
      <c r="B2071" t="inlineStr">
        <is>
          <t>STOP-POST-00055</t>
        </is>
      </c>
      <c r="C2071" t="inlineStr">
        <is>
          <t>LINE-S03-POST-20260206</t>
        </is>
      </c>
      <c r="D2071" t="inlineStr">
        <is>
          <t>SHIFT-POST-20260206</t>
        </is>
      </c>
      <c r="E2071" t="inlineStr">
        <is>
          <t>LINE-S03</t>
        </is>
      </c>
      <c r="F2071" t="inlineStr">
        <is>
          <t>改善后</t>
        </is>
      </c>
      <c r="G2071" s="57" t="n">
        <v>46059</v>
      </c>
      <c r="H2071" t="inlineStr">
        <is>
          <t>音频模组系列</t>
        </is>
      </c>
      <c r="I2071" t="inlineStr">
        <is>
          <t>9KK25</t>
        </is>
      </c>
      <c r="J2071" t="inlineStr">
        <is>
          <t>FAILURE</t>
        </is>
      </c>
      <c r="K2071" t="inlineStr">
        <is>
          <t>Unplanned</t>
        </is>
      </c>
      <c r="L2071" t="inlineStr">
        <is>
          <t>KILN CAR TRANSPORTER (EXIT)</t>
        </is>
      </c>
      <c r="M2071" t="inlineStr">
        <is>
          <t>热处理工位</t>
        </is>
      </c>
      <c r="N2071" t="inlineStr">
        <is>
          <t>MECHANICAL FAILURE</t>
        </is>
      </c>
      <c r="O2071" s="59" t="n">
        <v>46059.56875</v>
      </c>
      <c r="P2071" s="59" t="n">
        <v>46059.58361111111</v>
      </c>
      <c r="Q2071" s="60" t="n">
        <v>21.4</v>
      </c>
      <c r="R2071" s="60" t="n">
        <v>0.855</v>
      </c>
      <c r="S2071" t="inlineStr">
        <is>
          <t>团队模拟数据（基于公开单线数据派生）</t>
        </is>
      </c>
      <c r="T2071" t="inlineStr">
        <is>
          <t>SIM-v2.2-20260807-20260804</t>
        </is>
      </c>
      <c r="U2071" t="inlineStr">
        <is>
          <t>https://zenodo.org/records/17855209</t>
        </is>
      </c>
      <c r="V2071" t="inlineStr">
        <is>
          <t>LINE-S03-POST-20260206</t>
        </is>
      </c>
      <c r="W2071" t="inlineStr">
        <is>
          <t>已关联</t>
        </is>
      </c>
      <c r="X2071" t="inlineStr">
        <is>
          <t>按班次口径判断</t>
        </is>
      </c>
      <c r="Z2071" t="inlineStr">
        <is>
          <t>否</t>
        </is>
      </c>
    </row>
    <row r="2072">
      <c r="A2072" t="inlineStr">
        <is>
          <t>SIM-STOP-02071</t>
        </is>
      </c>
      <c r="B2072" t="inlineStr">
        <is>
          <t>STOP-POST-00056</t>
        </is>
      </c>
      <c r="C2072" t="inlineStr">
        <is>
          <t>LINE-S01-POST-20260206</t>
        </is>
      </c>
      <c r="D2072" t="inlineStr">
        <is>
          <t>SHIFT-POST-20260206</t>
        </is>
      </c>
      <c r="E2072" t="inlineStr">
        <is>
          <t>LINE-S01</t>
        </is>
      </c>
      <c r="F2072" t="inlineStr">
        <is>
          <t>改善后</t>
        </is>
      </c>
      <c r="G2072" s="57" t="n">
        <v>46059</v>
      </c>
      <c r="H2072" t="inlineStr">
        <is>
          <t>智能终端系列</t>
        </is>
      </c>
      <c r="I2072" t="inlineStr">
        <is>
          <t>9KK25</t>
        </is>
      </c>
      <c r="J2072" t="inlineStr">
        <is>
          <t>SETUPS-CHANGEOVERS</t>
        </is>
      </c>
      <c r="K2072" t="inlineStr">
        <is>
          <t>Planned - Included in OEE</t>
        </is>
      </c>
      <c r="L2072" t="inlineStr">
        <is>
          <t>HACKING STATION</t>
        </is>
      </c>
      <c r="M2072" t="inlineStr">
        <is>
          <t>上下料工位</t>
        </is>
      </c>
      <c r="N2072" t="inlineStr">
        <is>
          <t>MATERIAL CHANGEOVER</t>
        </is>
      </c>
      <c r="O2072" s="59" t="n">
        <v>46059.57569444444</v>
      </c>
      <c r="P2072" s="59" t="n">
        <v>46059.58263888889</v>
      </c>
      <c r="Q2072" s="60" t="n">
        <v>10</v>
      </c>
      <c r="R2072" s="60" t="n">
        <v>0.9051</v>
      </c>
      <c r="S2072" t="inlineStr">
        <is>
          <t>团队模拟数据（基于公开单线数据派生）</t>
        </is>
      </c>
      <c r="T2072" t="inlineStr">
        <is>
          <t>SIM-v2.2-20260807-20260804</t>
        </is>
      </c>
      <c r="U2072" t="inlineStr">
        <is>
          <t>https://zenodo.org/records/17855209</t>
        </is>
      </c>
      <c r="V2072" t="inlineStr">
        <is>
          <t>LINE-S01-POST-20260206</t>
        </is>
      </c>
      <c r="W2072" t="inlineStr">
        <is>
          <t>已关联</t>
        </is>
      </c>
      <c r="X2072" t="inlineStr">
        <is>
          <t>按班次口径判断</t>
        </is>
      </c>
      <c r="Z2072" t="inlineStr">
        <is>
          <t>是</t>
        </is>
      </c>
      <c r="AA2072">
        <f>IFERROR(VLOOKUP(N2072,'18_换产标准_模拟'!$B$2:$F$4,3,FALSE),"")</f>
        <v/>
      </c>
      <c r="AB2072">
        <f>IFERROR(MAX(Q2072-AA2072,0),"")</f>
        <v/>
      </c>
      <c r="AC2072">
        <f>IFERROR(IF(AB2072=0,"达标",IF(AB2072&lt;=VLOOKUP(N2072,'18_换产标准_模拟'!$B$2:$F$4,4,FALSE)-VLOOKUP(N2072,'18_换产标准_模拟'!$B$2:$F$4,3,FALSE),"轻微超时",IF(AB2072&lt;=VLOOKUP(N2072,'18_换产标准_模拟'!$B$2:$F$4,5,FALSE)-VLOOKUP(N2072,'18_换产标准_模拟'!$B$2:$F$4,3,FALSE),"超时","严重超时"))),"")</f>
        <v/>
      </c>
      <c r="AD2072">
        <f>IFERROR(INDEX('18_换产标准_模拟'!$A$2:$A$4,MATCH(N2072,'18_换产标准_模拟'!$B$2:$B$4,0)),"")</f>
        <v/>
      </c>
      <c r="AE2072" t="inlineStr">
        <is>
          <t>团队模拟数据</t>
        </is>
      </c>
    </row>
    <row r="2073">
      <c r="A2073" t="inlineStr">
        <is>
          <t>SIM-STOP-02072</t>
        </is>
      </c>
      <c r="B2073" t="inlineStr">
        <is>
          <t>STOP-POST-00056</t>
        </is>
      </c>
      <c r="C2073" t="inlineStr">
        <is>
          <t>LINE-S02-POST-20260206</t>
        </is>
      </c>
      <c r="D2073" t="inlineStr">
        <is>
          <t>SHIFT-POST-20260206</t>
        </is>
      </c>
      <c r="E2073" t="inlineStr">
        <is>
          <t>LINE-S02</t>
        </is>
      </c>
      <c r="F2073" t="inlineStr">
        <is>
          <t>改善后</t>
        </is>
      </c>
      <c r="G2073" s="57" t="n">
        <v>46059</v>
      </c>
      <c r="H2073" t="inlineStr">
        <is>
          <t>视觉设备系列</t>
        </is>
      </c>
      <c r="I2073" t="inlineStr">
        <is>
          <t>9KK25</t>
        </is>
      </c>
      <c r="J2073" t="inlineStr">
        <is>
          <t>SETUPS-CHANGEOVERS</t>
        </is>
      </c>
      <c r="K2073" t="inlineStr">
        <is>
          <t>Planned - Included in OEE</t>
        </is>
      </c>
      <c r="L2073" t="inlineStr">
        <is>
          <t>HACKING STATION</t>
        </is>
      </c>
      <c r="M2073" t="inlineStr">
        <is>
          <t>上下料工位</t>
        </is>
      </c>
      <c r="N2073" t="inlineStr">
        <is>
          <t>MATERIAL CHANGEOVER</t>
        </is>
      </c>
      <c r="O2073" s="59" t="n">
        <v>46059.58958333333</v>
      </c>
      <c r="P2073" s="59" t="n">
        <v>46059.59729166667</v>
      </c>
      <c r="Q2073" s="60" t="n">
        <v>11.1</v>
      </c>
      <c r="R2073" s="60" t="n">
        <v>1.0127</v>
      </c>
      <c r="S2073" t="inlineStr">
        <is>
          <t>团队模拟数据（基于公开单线数据派生）</t>
        </is>
      </c>
      <c r="T2073" t="inlineStr">
        <is>
          <t>SIM-v2.2-20260807-20260804</t>
        </is>
      </c>
      <c r="U2073" t="inlineStr">
        <is>
          <t>https://zenodo.org/records/17855209</t>
        </is>
      </c>
      <c r="V2073" t="inlineStr">
        <is>
          <t>LINE-S02-POST-20260206</t>
        </is>
      </c>
      <c r="W2073" t="inlineStr">
        <is>
          <t>已关联</t>
        </is>
      </c>
      <c r="X2073" t="inlineStr">
        <is>
          <t>按班次口径判断</t>
        </is>
      </c>
      <c r="Z2073" t="inlineStr">
        <is>
          <t>是</t>
        </is>
      </c>
      <c r="AA2073">
        <f>IFERROR(VLOOKUP(N2073,'18_换产标准_模拟'!$B$2:$F$4,3,FALSE),"")</f>
        <v/>
      </c>
      <c r="AB2073">
        <f>IFERROR(MAX(Q2073-AA2073,0),"")</f>
        <v/>
      </c>
      <c r="AC2073">
        <f>IFERROR(IF(AB2073=0,"达标",IF(AB2073&lt;=VLOOKUP(N2073,'18_换产标准_模拟'!$B$2:$F$4,4,FALSE)-VLOOKUP(N2073,'18_换产标准_模拟'!$B$2:$F$4,3,FALSE),"轻微超时",IF(AB2073&lt;=VLOOKUP(N2073,'18_换产标准_模拟'!$B$2:$F$4,5,FALSE)-VLOOKUP(N2073,'18_换产标准_模拟'!$B$2:$F$4,3,FALSE),"超时","严重超时"))),"")</f>
        <v/>
      </c>
      <c r="AD2073">
        <f>IFERROR(INDEX('18_换产标准_模拟'!$A$2:$A$4,MATCH(N2073,'18_换产标准_模拟'!$B$2:$B$4,0)),"")</f>
        <v/>
      </c>
      <c r="AE2073" t="inlineStr">
        <is>
          <t>团队模拟数据</t>
        </is>
      </c>
    </row>
    <row r="2074">
      <c r="A2074" t="inlineStr">
        <is>
          <t>SIM-STOP-02073</t>
        </is>
      </c>
      <c r="B2074" t="inlineStr">
        <is>
          <t>STOP-POST-00056</t>
        </is>
      </c>
      <c r="C2074" t="inlineStr">
        <is>
          <t>LINE-S03-POST-20260206</t>
        </is>
      </c>
      <c r="D2074" t="inlineStr">
        <is>
          <t>SHIFT-POST-20260206</t>
        </is>
      </c>
      <c r="E2074" t="inlineStr">
        <is>
          <t>LINE-S03</t>
        </is>
      </c>
      <c r="F2074" t="inlineStr">
        <is>
          <t>改善后</t>
        </is>
      </c>
      <c r="G2074" s="57" t="n">
        <v>46059</v>
      </c>
      <c r="H2074" t="inlineStr">
        <is>
          <t>音频模组系列</t>
        </is>
      </c>
      <c r="I2074" t="inlineStr">
        <is>
          <t>9KK25</t>
        </is>
      </c>
      <c r="J2074" t="inlineStr">
        <is>
          <t>SETUPS-CHANGEOVERS</t>
        </is>
      </c>
      <c r="K2074" t="inlineStr">
        <is>
          <t>Planned - Included in OEE</t>
        </is>
      </c>
      <c r="L2074" t="inlineStr">
        <is>
          <t>HACKING STATION</t>
        </is>
      </c>
      <c r="M2074" t="inlineStr">
        <is>
          <t>上下料工位</t>
        </is>
      </c>
      <c r="N2074" t="inlineStr">
        <is>
          <t>MATERIAL CHANGEOVER</t>
        </is>
      </c>
      <c r="O2074" s="59" t="n">
        <v>46059.60347222222</v>
      </c>
      <c r="P2074" s="59" t="n">
        <v>46059.61104166666</v>
      </c>
      <c r="Q2074" s="60" t="n">
        <v>10.9</v>
      </c>
      <c r="R2074" s="60" t="n">
        <v>0.9873</v>
      </c>
      <c r="S2074" t="inlineStr">
        <is>
          <t>团队模拟数据（基于公开单线数据派生）</t>
        </is>
      </c>
      <c r="T2074" t="inlineStr">
        <is>
          <t>SIM-v2.2-20260807-20260804</t>
        </is>
      </c>
      <c r="U2074" t="inlineStr">
        <is>
          <t>https://zenodo.org/records/17855209</t>
        </is>
      </c>
      <c r="V2074" t="inlineStr">
        <is>
          <t>LINE-S03-POST-20260206</t>
        </is>
      </c>
      <c r="W2074" t="inlineStr">
        <is>
          <t>已关联</t>
        </is>
      </c>
      <c r="X2074" t="inlineStr">
        <is>
          <t>按班次口径判断</t>
        </is>
      </c>
      <c r="Z2074" t="inlineStr">
        <is>
          <t>是</t>
        </is>
      </c>
      <c r="AA2074">
        <f>IFERROR(VLOOKUP(N2074,'18_换产标准_模拟'!$B$2:$F$4,3,FALSE),"")</f>
        <v/>
      </c>
      <c r="AB2074">
        <f>IFERROR(MAX(Q2074-AA2074,0),"")</f>
        <v/>
      </c>
      <c r="AC2074">
        <f>IFERROR(IF(AB2074=0,"达标",IF(AB2074&lt;=VLOOKUP(N2074,'18_换产标准_模拟'!$B$2:$F$4,4,FALSE)-VLOOKUP(N2074,'18_换产标准_模拟'!$B$2:$F$4,3,FALSE),"轻微超时",IF(AB2074&lt;=VLOOKUP(N2074,'18_换产标准_模拟'!$B$2:$F$4,5,FALSE)-VLOOKUP(N2074,'18_换产标准_模拟'!$B$2:$F$4,3,FALSE),"超时","严重超时"))),"")</f>
        <v/>
      </c>
      <c r="AD2074">
        <f>IFERROR(INDEX('18_换产标准_模拟'!$A$2:$A$4,MATCH(N2074,'18_换产标准_模拟'!$B$2:$B$4,0)),"")</f>
        <v/>
      </c>
      <c r="AE2074" t="inlineStr">
        <is>
          <t>团队模拟数据</t>
        </is>
      </c>
    </row>
    <row r="2075">
      <c r="A2075" t="inlineStr">
        <is>
          <t>SIM-STOP-02074</t>
        </is>
      </c>
      <c r="B2075" t="inlineStr">
        <is>
          <t>STOP-POST-00057</t>
        </is>
      </c>
      <c r="C2075" t="inlineStr">
        <is>
          <t>LINE-S01-POST-20260206</t>
        </is>
      </c>
      <c r="D2075" t="inlineStr">
        <is>
          <t>SHIFT-POST-20260206</t>
        </is>
      </c>
      <c r="E2075" t="inlineStr">
        <is>
          <t>LINE-S01</t>
        </is>
      </c>
      <c r="F2075" t="inlineStr">
        <is>
          <t>改善后</t>
        </is>
      </c>
      <c r="G2075" s="57" t="n">
        <v>46059</v>
      </c>
      <c r="H2075" t="inlineStr">
        <is>
          <t>智能终端系列</t>
        </is>
      </c>
      <c r="I2075" t="inlineStr">
        <is>
          <t>9KK25</t>
        </is>
      </c>
      <c r="J2075" t="inlineStr">
        <is>
          <t>FAILURE</t>
        </is>
      </c>
      <c r="K2075" t="inlineStr">
        <is>
          <t>Unplanned</t>
        </is>
      </c>
      <c r="L2075" t="inlineStr">
        <is>
          <t>HYDRAULIC ELEVATOR (UNLOADING)</t>
        </is>
      </c>
      <c r="M2075" t="inlineStr">
        <is>
          <t>输送系统</t>
        </is>
      </c>
      <c r="N2075" t="inlineStr">
        <is>
          <t>OTHER FAILURE</t>
        </is>
      </c>
      <c r="O2075" s="59" t="n">
        <v>46059.63263888889</v>
      </c>
      <c r="P2075" s="59" t="n">
        <v>46059.63944444444</v>
      </c>
      <c r="Q2075" s="60" t="n">
        <v>9.800000000000001</v>
      </c>
      <c r="R2075" s="60" t="n">
        <v>0.8125</v>
      </c>
      <c r="S2075" t="inlineStr">
        <is>
          <t>团队模拟数据（基于公开单线数据派生）</t>
        </is>
      </c>
      <c r="T2075" t="inlineStr">
        <is>
          <t>SIM-v2.2-20260807-20260804</t>
        </is>
      </c>
      <c r="U2075" t="inlineStr">
        <is>
          <t>https://zenodo.org/records/17855209</t>
        </is>
      </c>
      <c r="V2075" t="inlineStr">
        <is>
          <t>LINE-S01-POST-20260206</t>
        </is>
      </c>
      <c r="W2075" t="inlineStr">
        <is>
          <t>已关联</t>
        </is>
      </c>
      <c r="X2075" t="inlineStr">
        <is>
          <t>按班次口径判断</t>
        </is>
      </c>
      <c r="Z2075" t="inlineStr">
        <is>
          <t>否</t>
        </is>
      </c>
    </row>
    <row r="2076">
      <c r="A2076" t="inlineStr">
        <is>
          <t>SIM-STOP-02075</t>
        </is>
      </c>
      <c r="B2076" t="inlineStr">
        <is>
          <t>STOP-POST-00057</t>
        </is>
      </c>
      <c r="C2076" t="inlineStr">
        <is>
          <t>LINE-S02-POST-20260206</t>
        </is>
      </c>
      <c r="D2076" t="inlineStr">
        <is>
          <t>SHIFT-POST-20260206</t>
        </is>
      </c>
      <c r="E2076" t="inlineStr">
        <is>
          <t>LINE-S02</t>
        </is>
      </c>
      <c r="F2076" t="inlineStr">
        <is>
          <t>改善后</t>
        </is>
      </c>
      <c r="G2076" s="57" t="n">
        <v>46059</v>
      </c>
      <c r="H2076" t="inlineStr">
        <is>
          <t>视觉设备系列</t>
        </is>
      </c>
      <c r="I2076" t="inlineStr">
        <is>
          <t>9KK25</t>
        </is>
      </c>
      <c r="J2076" t="inlineStr">
        <is>
          <t>FAILURE</t>
        </is>
      </c>
      <c r="K2076" t="inlineStr">
        <is>
          <t>Unplanned</t>
        </is>
      </c>
      <c r="L2076" t="inlineStr">
        <is>
          <t>HYDRAULIC ELEVATOR (UNLOADING)</t>
        </is>
      </c>
      <c r="M2076" t="inlineStr">
        <is>
          <t>输送系统</t>
        </is>
      </c>
      <c r="N2076" t="inlineStr">
        <is>
          <t>OTHER FAILURE</t>
        </is>
      </c>
      <c r="O2076" s="59" t="n">
        <v>46059.64652777778</v>
      </c>
      <c r="P2076" s="59" t="n">
        <v>46059.65611111111</v>
      </c>
      <c r="Q2076" s="60" t="n">
        <v>13.8</v>
      </c>
      <c r="R2076" s="60" t="n">
        <v>1.1484</v>
      </c>
      <c r="S2076" t="inlineStr">
        <is>
          <t>团队模拟数据（基于公开单线数据派生）</t>
        </is>
      </c>
      <c r="T2076" t="inlineStr">
        <is>
          <t>SIM-v2.2-20260807-20260804</t>
        </is>
      </c>
      <c r="U2076" t="inlineStr">
        <is>
          <t>https://zenodo.org/records/17855209</t>
        </is>
      </c>
      <c r="V2076" t="inlineStr">
        <is>
          <t>LINE-S02-POST-20260206</t>
        </is>
      </c>
      <c r="W2076" t="inlineStr">
        <is>
          <t>已关联</t>
        </is>
      </c>
      <c r="X2076" t="inlineStr">
        <is>
          <t>按班次口径判断</t>
        </is>
      </c>
      <c r="Z2076" t="inlineStr">
        <is>
          <t>否</t>
        </is>
      </c>
    </row>
    <row r="2077">
      <c r="A2077" t="inlineStr">
        <is>
          <t>SIM-STOP-02076</t>
        </is>
      </c>
      <c r="B2077" t="inlineStr">
        <is>
          <t>STOP-POST-00057</t>
        </is>
      </c>
      <c r="C2077" t="inlineStr">
        <is>
          <t>LINE-S03-POST-20260206</t>
        </is>
      </c>
      <c r="D2077" t="inlineStr">
        <is>
          <t>SHIFT-POST-20260206</t>
        </is>
      </c>
      <c r="E2077" t="inlineStr">
        <is>
          <t>LINE-S03</t>
        </is>
      </c>
      <c r="F2077" t="inlineStr">
        <is>
          <t>改善后</t>
        </is>
      </c>
      <c r="G2077" s="57" t="n">
        <v>46059</v>
      </c>
      <c r="H2077" t="inlineStr">
        <is>
          <t>音频模组系列</t>
        </is>
      </c>
      <c r="I2077" t="inlineStr">
        <is>
          <t>9KK25</t>
        </is>
      </c>
      <c r="J2077" t="inlineStr">
        <is>
          <t>FAILURE</t>
        </is>
      </c>
      <c r="K2077" t="inlineStr">
        <is>
          <t>Unplanned</t>
        </is>
      </c>
      <c r="L2077" t="inlineStr">
        <is>
          <t>HYDRAULIC ELEVATOR (UNLOADING)</t>
        </is>
      </c>
      <c r="M2077" t="inlineStr">
        <is>
          <t>输送系统</t>
        </is>
      </c>
      <c r="N2077" t="inlineStr">
        <is>
          <t>OTHER FAILURE</t>
        </is>
      </c>
      <c r="O2077" s="59" t="n">
        <v>46059.66041666667</v>
      </c>
      <c r="P2077" s="59" t="n">
        <v>46059.668125</v>
      </c>
      <c r="Q2077" s="60" t="n">
        <v>11.1</v>
      </c>
      <c r="R2077" s="60" t="n">
        <v>0.925</v>
      </c>
      <c r="S2077" t="inlineStr">
        <is>
          <t>团队模拟数据（基于公开单线数据派生）</t>
        </is>
      </c>
      <c r="T2077" t="inlineStr">
        <is>
          <t>SIM-v2.2-20260807-20260804</t>
        </is>
      </c>
      <c r="U2077" t="inlineStr">
        <is>
          <t>https://zenodo.org/records/17855209</t>
        </is>
      </c>
      <c r="V2077" t="inlineStr">
        <is>
          <t>LINE-S03-POST-20260206</t>
        </is>
      </c>
      <c r="W2077" t="inlineStr">
        <is>
          <t>已关联</t>
        </is>
      </c>
      <c r="X2077" t="inlineStr">
        <is>
          <t>按班次口径判断</t>
        </is>
      </c>
      <c r="Z2077" t="inlineStr">
        <is>
          <t>否</t>
        </is>
      </c>
    </row>
    <row r="2078">
      <c r="A2078" t="inlineStr">
        <is>
          <t>SIM-STOP-02077</t>
        </is>
      </c>
      <c r="B2078" t="inlineStr">
        <is>
          <t>STOP-POST-00058</t>
        </is>
      </c>
      <c r="C2078" t="inlineStr">
        <is>
          <t>LINE-S01-POST-20260206</t>
        </is>
      </c>
      <c r="D2078" t="inlineStr">
        <is>
          <t>SHIFT-POST-20260206</t>
        </is>
      </c>
      <c r="E2078" t="inlineStr">
        <is>
          <t>LINE-S01</t>
        </is>
      </c>
      <c r="F2078" t="inlineStr">
        <is>
          <t>改善后</t>
        </is>
      </c>
      <c r="G2078" s="57" t="n">
        <v>46059</v>
      </c>
      <c r="H2078" t="inlineStr">
        <is>
          <t>智能终端系列</t>
        </is>
      </c>
      <c r="I2078" t="inlineStr">
        <is>
          <t>9KK25</t>
        </is>
      </c>
      <c r="J2078" t="inlineStr">
        <is>
          <t>FAILURE</t>
        </is>
      </c>
      <c r="K2078" t="inlineStr">
        <is>
          <t>Unplanned</t>
        </is>
      </c>
      <c r="L2078" t="inlineStr">
        <is>
          <t>DRYER</t>
        </is>
      </c>
      <c r="M2078" t="inlineStr">
        <is>
          <t>烘干/固化工位</t>
        </is>
      </c>
      <c r="N2078" t="inlineStr">
        <is>
          <t>AUTOMATION FAILURE</t>
        </is>
      </c>
      <c r="O2078" s="59" t="n">
        <v>46059.65416666667</v>
      </c>
      <c r="P2078" s="59" t="n">
        <v>46059.660625</v>
      </c>
      <c r="Q2078" s="60" t="n">
        <v>9.300000000000001</v>
      </c>
      <c r="R2078" s="60" t="n">
        <v>0.8438</v>
      </c>
      <c r="S2078" t="inlineStr">
        <is>
          <t>团队模拟数据（基于公开单线数据派生）</t>
        </is>
      </c>
      <c r="T2078" t="inlineStr">
        <is>
          <t>SIM-v2.2-20260807-20260804</t>
        </is>
      </c>
      <c r="U2078" t="inlineStr">
        <is>
          <t>https://zenodo.org/records/17855209</t>
        </is>
      </c>
      <c r="V2078" t="inlineStr">
        <is>
          <t>LINE-S01-POST-20260206</t>
        </is>
      </c>
      <c r="W2078" t="inlineStr">
        <is>
          <t>已关联</t>
        </is>
      </c>
      <c r="X2078" t="inlineStr">
        <is>
          <t>按班次口径判断</t>
        </is>
      </c>
      <c r="Z2078" t="inlineStr">
        <is>
          <t>否</t>
        </is>
      </c>
    </row>
    <row r="2079">
      <c r="A2079" t="inlineStr">
        <is>
          <t>SIM-STOP-02078</t>
        </is>
      </c>
      <c r="B2079" t="inlineStr">
        <is>
          <t>STOP-POST-00058</t>
        </is>
      </c>
      <c r="C2079" t="inlineStr">
        <is>
          <t>LINE-S02-POST-20260206</t>
        </is>
      </c>
      <c r="D2079" t="inlineStr">
        <is>
          <t>SHIFT-POST-20260206</t>
        </is>
      </c>
      <c r="E2079" t="inlineStr">
        <is>
          <t>LINE-S02</t>
        </is>
      </c>
      <c r="F2079" t="inlineStr">
        <is>
          <t>改善后</t>
        </is>
      </c>
      <c r="G2079" s="57" t="n">
        <v>46059</v>
      </c>
      <c r="H2079" t="inlineStr">
        <is>
          <t>视觉设备系列</t>
        </is>
      </c>
      <c r="I2079" t="inlineStr">
        <is>
          <t>9KK25</t>
        </is>
      </c>
      <c r="J2079" t="inlineStr">
        <is>
          <t>FAILURE</t>
        </is>
      </c>
      <c r="K2079" t="inlineStr">
        <is>
          <t>Unplanned</t>
        </is>
      </c>
      <c r="L2079" t="inlineStr">
        <is>
          <t>DRYER</t>
        </is>
      </c>
      <c r="M2079" t="inlineStr">
        <is>
          <t>烘干/固化工位</t>
        </is>
      </c>
      <c r="N2079" t="inlineStr">
        <is>
          <t>AUTOMATION FAILURE</t>
        </is>
      </c>
      <c r="O2079" s="59" t="n">
        <v>46059.66805555556</v>
      </c>
      <c r="P2079" s="59" t="n">
        <v>46059.67652777778</v>
      </c>
      <c r="Q2079" s="60" t="n">
        <v>12.2</v>
      </c>
      <c r="R2079" s="60" t="n">
        <v>1.1061</v>
      </c>
      <c r="S2079" t="inlineStr">
        <is>
          <t>团队模拟数据（基于公开单线数据派生）</t>
        </is>
      </c>
      <c r="T2079" t="inlineStr">
        <is>
          <t>SIM-v2.2-20260807-20260804</t>
        </is>
      </c>
      <c r="U2079" t="inlineStr">
        <is>
          <t>https://zenodo.org/records/17855209</t>
        </is>
      </c>
      <c r="V2079" t="inlineStr">
        <is>
          <t>LINE-S02-POST-20260206</t>
        </is>
      </c>
      <c r="W2079" t="inlineStr">
        <is>
          <t>已关联</t>
        </is>
      </c>
      <c r="X2079" t="inlineStr">
        <is>
          <t>按班次口径判断</t>
        </is>
      </c>
      <c r="Z2079" t="inlineStr">
        <is>
          <t>否</t>
        </is>
      </c>
    </row>
    <row r="2080">
      <c r="A2080" t="inlineStr">
        <is>
          <t>SIM-STOP-02079</t>
        </is>
      </c>
      <c r="B2080" t="inlineStr">
        <is>
          <t>STOP-POST-00058</t>
        </is>
      </c>
      <c r="C2080" t="inlineStr">
        <is>
          <t>LINE-S03-POST-20260206</t>
        </is>
      </c>
      <c r="D2080" t="inlineStr">
        <is>
          <t>SHIFT-POST-20260206</t>
        </is>
      </c>
      <c r="E2080" t="inlineStr">
        <is>
          <t>LINE-S03</t>
        </is>
      </c>
      <c r="F2080" t="inlineStr">
        <is>
          <t>改善后</t>
        </is>
      </c>
      <c r="G2080" s="57" t="n">
        <v>46059</v>
      </c>
      <c r="H2080" t="inlineStr">
        <is>
          <t>音频模组系列</t>
        </is>
      </c>
      <c r="I2080" t="inlineStr">
        <is>
          <t>9KK25</t>
        </is>
      </c>
      <c r="J2080" t="inlineStr">
        <is>
          <t>FAILURE</t>
        </is>
      </c>
      <c r="K2080" t="inlineStr">
        <is>
          <t>Unplanned</t>
        </is>
      </c>
      <c r="L2080" t="inlineStr">
        <is>
          <t>DRYER</t>
        </is>
      </c>
      <c r="M2080" t="inlineStr">
        <is>
          <t>烘干/固化工位</t>
        </is>
      </c>
      <c r="N2080" t="inlineStr">
        <is>
          <t>AUTOMATION FAILURE</t>
        </is>
      </c>
      <c r="O2080" s="59" t="n">
        <v>46059.68194444444</v>
      </c>
      <c r="P2080" s="59" t="n">
        <v>46059.68854166667</v>
      </c>
      <c r="Q2080" s="60" t="n">
        <v>9.5</v>
      </c>
      <c r="R2080" s="60" t="n">
        <v>0.865</v>
      </c>
      <c r="S2080" t="inlineStr">
        <is>
          <t>团队模拟数据（基于公开单线数据派生）</t>
        </is>
      </c>
      <c r="T2080" t="inlineStr">
        <is>
          <t>SIM-v2.2-20260807-20260804</t>
        </is>
      </c>
      <c r="U2080" t="inlineStr">
        <is>
          <t>https://zenodo.org/records/17855209</t>
        </is>
      </c>
      <c r="V2080" t="inlineStr">
        <is>
          <t>LINE-S03-POST-20260206</t>
        </is>
      </c>
      <c r="W2080" t="inlineStr">
        <is>
          <t>已关联</t>
        </is>
      </c>
      <c r="X2080" t="inlineStr">
        <is>
          <t>按班次口径判断</t>
        </is>
      </c>
      <c r="Z2080" t="inlineStr">
        <is>
          <t>否</t>
        </is>
      </c>
    </row>
    <row r="2081">
      <c r="A2081" t="inlineStr">
        <is>
          <t>SIM-STOP-02080</t>
        </is>
      </c>
      <c r="B2081" t="inlineStr">
        <is>
          <t>STOP-POST-00059</t>
        </is>
      </c>
      <c r="C2081" t="inlineStr">
        <is>
          <t>LINE-S01-POST-20260206</t>
        </is>
      </c>
      <c r="D2081" t="inlineStr">
        <is>
          <t>SHIFT-POST-20260206</t>
        </is>
      </c>
      <c r="E2081" t="inlineStr">
        <is>
          <t>LINE-S01</t>
        </is>
      </c>
      <c r="F2081" t="inlineStr">
        <is>
          <t>改善后</t>
        </is>
      </c>
      <c r="G2081" s="57" t="n">
        <v>46059</v>
      </c>
      <c r="H2081" t="inlineStr">
        <is>
          <t>智能终端系列</t>
        </is>
      </c>
      <c r="I2081" t="inlineStr">
        <is>
          <t>KK150</t>
        </is>
      </c>
      <c r="J2081" t="inlineStr">
        <is>
          <t>SETUPS-CHANGEOVERS</t>
        </is>
      </c>
      <c r="K2081" t="inlineStr">
        <is>
          <t>Planned - Included in OEE</t>
        </is>
      </c>
      <c r="L2081" t="inlineStr">
        <is>
          <t>EXTRUDER PRESS</t>
        </is>
      </c>
      <c r="M2081" t="inlineStr">
        <is>
          <t>主加工工位</t>
        </is>
      </c>
      <c r="N2081" t="inlineStr">
        <is>
          <t>MATERIAL CHANGEOVER</t>
        </is>
      </c>
      <c r="O2081" s="59" t="n">
        <v>46059.66666666666</v>
      </c>
      <c r="P2081" s="59" t="n">
        <v>46059.678125</v>
      </c>
      <c r="Q2081" s="60" t="n">
        <v>16.5</v>
      </c>
      <c r="R2081" s="60" t="n">
        <v>0.9155</v>
      </c>
      <c r="S2081" t="inlineStr">
        <is>
          <t>团队模拟数据（基于公开单线数据派生）</t>
        </is>
      </c>
      <c r="T2081" t="inlineStr">
        <is>
          <t>SIM-v2.2-20260807-20260804</t>
        </is>
      </c>
      <c r="U2081" t="inlineStr">
        <is>
          <t>https://zenodo.org/records/17855209</t>
        </is>
      </c>
      <c r="V2081" t="inlineStr">
        <is>
          <t>LINE-S01-POST-20260206</t>
        </is>
      </c>
      <c r="W2081" t="inlineStr">
        <is>
          <t>已关联</t>
        </is>
      </c>
      <c r="X2081" t="inlineStr">
        <is>
          <t>按班次口径判断</t>
        </is>
      </c>
      <c r="Z2081" t="inlineStr">
        <is>
          <t>是</t>
        </is>
      </c>
      <c r="AA2081">
        <f>IFERROR(VLOOKUP(N2081,'18_换产标准_模拟'!$B$2:$F$4,3,FALSE),"")</f>
        <v/>
      </c>
      <c r="AB2081">
        <f>IFERROR(MAX(Q2081-AA2081,0),"")</f>
        <v/>
      </c>
      <c r="AC2081">
        <f>IFERROR(IF(AB2081=0,"达标",IF(AB2081&lt;=VLOOKUP(N2081,'18_换产标准_模拟'!$B$2:$F$4,4,FALSE)-VLOOKUP(N2081,'18_换产标准_模拟'!$B$2:$F$4,3,FALSE),"轻微超时",IF(AB2081&lt;=VLOOKUP(N2081,'18_换产标准_模拟'!$B$2:$F$4,5,FALSE)-VLOOKUP(N2081,'18_换产标准_模拟'!$B$2:$F$4,3,FALSE),"超时","严重超时"))),"")</f>
        <v/>
      </c>
      <c r="AD2081">
        <f>IFERROR(INDEX('18_换产标准_模拟'!$A$2:$A$4,MATCH(N2081,'18_换产标准_模拟'!$B$2:$B$4,0)),"")</f>
        <v/>
      </c>
      <c r="AE2081" t="inlineStr">
        <is>
          <t>团队模拟数据</t>
        </is>
      </c>
    </row>
    <row r="2082">
      <c r="A2082" t="inlineStr">
        <is>
          <t>SIM-STOP-02081</t>
        </is>
      </c>
      <c r="B2082" t="inlineStr">
        <is>
          <t>STOP-POST-00059</t>
        </is>
      </c>
      <c r="C2082" t="inlineStr">
        <is>
          <t>LINE-S02-POST-20260206</t>
        </is>
      </c>
      <c r="D2082" t="inlineStr">
        <is>
          <t>SHIFT-POST-20260206</t>
        </is>
      </c>
      <c r="E2082" t="inlineStr">
        <is>
          <t>LINE-S02</t>
        </is>
      </c>
      <c r="F2082" t="inlineStr">
        <is>
          <t>改善后</t>
        </is>
      </c>
      <c r="G2082" s="57" t="n">
        <v>46059</v>
      </c>
      <c r="H2082" t="inlineStr">
        <is>
          <t>视觉设备系列</t>
        </is>
      </c>
      <c r="I2082" t="inlineStr">
        <is>
          <t>KK150</t>
        </is>
      </c>
      <c r="J2082" t="inlineStr">
        <is>
          <t>SETUPS-CHANGEOVERS</t>
        </is>
      </c>
      <c r="K2082" t="inlineStr">
        <is>
          <t>Planned - Included in OEE</t>
        </is>
      </c>
      <c r="L2082" t="inlineStr">
        <is>
          <t>EXTRUDER PRESS</t>
        </is>
      </c>
      <c r="M2082" t="inlineStr">
        <is>
          <t>主加工工位</t>
        </is>
      </c>
      <c r="N2082" t="inlineStr">
        <is>
          <t>MATERIAL CHANGEOVER</t>
        </is>
      </c>
      <c r="O2082" s="59" t="n">
        <v>46059.68055555555</v>
      </c>
      <c r="P2082" s="59" t="n">
        <v>46059.69333333334</v>
      </c>
      <c r="Q2082" s="60" t="n">
        <v>18.4</v>
      </c>
      <c r="R2082" s="60" t="n">
        <v>1.0236</v>
      </c>
      <c r="S2082" t="inlineStr">
        <is>
          <t>团队模拟数据（基于公开单线数据派生）</t>
        </is>
      </c>
      <c r="T2082" t="inlineStr">
        <is>
          <t>SIM-v2.2-20260807-20260804</t>
        </is>
      </c>
      <c r="U2082" t="inlineStr">
        <is>
          <t>https://zenodo.org/records/17855209</t>
        </is>
      </c>
      <c r="V2082" t="inlineStr">
        <is>
          <t>LINE-S02-POST-20260206</t>
        </is>
      </c>
      <c r="W2082" t="inlineStr">
        <is>
          <t>已关联</t>
        </is>
      </c>
      <c r="X2082" t="inlineStr">
        <is>
          <t>按班次口径判断</t>
        </is>
      </c>
      <c r="Z2082" t="inlineStr">
        <is>
          <t>是</t>
        </is>
      </c>
      <c r="AA2082">
        <f>IFERROR(VLOOKUP(N2082,'18_换产标准_模拟'!$B$2:$F$4,3,FALSE),"")</f>
        <v/>
      </c>
      <c r="AB2082">
        <f>IFERROR(MAX(Q2082-AA2082,0),"")</f>
        <v/>
      </c>
      <c r="AC2082">
        <f>IFERROR(IF(AB2082=0,"达标",IF(AB2082&lt;=VLOOKUP(N2082,'18_换产标准_模拟'!$B$2:$F$4,4,FALSE)-VLOOKUP(N2082,'18_换产标准_模拟'!$B$2:$F$4,3,FALSE),"轻微超时",IF(AB2082&lt;=VLOOKUP(N2082,'18_换产标准_模拟'!$B$2:$F$4,5,FALSE)-VLOOKUP(N2082,'18_换产标准_模拟'!$B$2:$F$4,3,FALSE),"超时","严重超时"))),"")</f>
        <v/>
      </c>
      <c r="AD2082">
        <f>IFERROR(INDEX('18_换产标准_模拟'!$A$2:$A$4,MATCH(N2082,'18_换产标准_模拟'!$B$2:$B$4,0)),"")</f>
        <v/>
      </c>
      <c r="AE2082" t="inlineStr">
        <is>
          <t>团队模拟数据</t>
        </is>
      </c>
    </row>
    <row r="2083">
      <c r="A2083" t="inlineStr">
        <is>
          <t>SIM-STOP-02082</t>
        </is>
      </c>
      <c r="B2083" t="inlineStr">
        <is>
          <t>STOP-POST-00059</t>
        </is>
      </c>
      <c r="C2083" t="inlineStr">
        <is>
          <t>LINE-S03-POST-20260206</t>
        </is>
      </c>
      <c r="D2083" t="inlineStr">
        <is>
          <t>SHIFT-POST-20260206</t>
        </is>
      </c>
      <c r="E2083" t="inlineStr">
        <is>
          <t>LINE-S03</t>
        </is>
      </c>
      <c r="F2083" t="inlineStr">
        <is>
          <t>改善后</t>
        </is>
      </c>
      <c r="G2083" s="57" t="n">
        <v>46059</v>
      </c>
      <c r="H2083" t="inlineStr">
        <is>
          <t>音频模组系列</t>
        </is>
      </c>
      <c r="I2083" t="inlineStr">
        <is>
          <t>KK150</t>
        </is>
      </c>
      <c r="J2083" t="inlineStr">
        <is>
          <t>SETUPS-CHANGEOVERS</t>
        </is>
      </c>
      <c r="K2083" t="inlineStr">
        <is>
          <t>Planned - Included in OEE</t>
        </is>
      </c>
      <c r="L2083" t="inlineStr">
        <is>
          <t>EXTRUDER PRESS</t>
        </is>
      </c>
      <c r="M2083" t="inlineStr">
        <is>
          <t>主加工工位</t>
        </is>
      </c>
      <c r="N2083" t="inlineStr">
        <is>
          <t>MATERIAL CHANGEOVER</t>
        </is>
      </c>
      <c r="O2083" s="59" t="n">
        <v>46059.69444444445</v>
      </c>
      <c r="P2083" s="59" t="n">
        <v>46059.70645833333</v>
      </c>
      <c r="Q2083" s="60" t="n">
        <v>17.3</v>
      </c>
      <c r="R2083" s="60" t="n">
        <v>0.96</v>
      </c>
      <c r="S2083" t="inlineStr">
        <is>
          <t>团队模拟数据（基于公开单线数据派生）</t>
        </is>
      </c>
      <c r="T2083" t="inlineStr">
        <is>
          <t>SIM-v2.2-20260807-20260804</t>
        </is>
      </c>
      <c r="U2083" t="inlineStr">
        <is>
          <t>https://zenodo.org/records/17855209</t>
        </is>
      </c>
      <c r="V2083" t="inlineStr">
        <is>
          <t>LINE-S03-POST-20260206</t>
        </is>
      </c>
      <c r="W2083" t="inlineStr">
        <is>
          <t>已关联</t>
        </is>
      </c>
      <c r="X2083" t="inlineStr">
        <is>
          <t>按班次口径判断</t>
        </is>
      </c>
      <c r="Z2083" t="inlineStr">
        <is>
          <t>是</t>
        </is>
      </c>
      <c r="AA2083">
        <f>IFERROR(VLOOKUP(N2083,'18_换产标准_模拟'!$B$2:$F$4,3,FALSE),"")</f>
        <v/>
      </c>
      <c r="AB2083">
        <f>IFERROR(MAX(Q2083-AA2083,0),"")</f>
        <v/>
      </c>
      <c r="AC2083">
        <f>IFERROR(IF(AB2083=0,"达标",IF(AB2083&lt;=VLOOKUP(N2083,'18_换产标准_模拟'!$B$2:$F$4,4,FALSE)-VLOOKUP(N2083,'18_换产标准_模拟'!$B$2:$F$4,3,FALSE),"轻微超时",IF(AB2083&lt;=VLOOKUP(N2083,'18_换产标准_模拟'!$B$2:$F$4,5,FALSE)-VLOOKUP(N2083,'18_换产标准_模拟'!$B$2:$F$4,3,FALSE),"超时","严重超时"))),"")</f>
        <v/>
      </c>
      <c r="AD2083">
        <f>IFERROR(INDEX('18_换产标准_模拟'!$A$2:$A$4,MATCH(N2083,'18_换产标准_模拟'!$B$2:$B$4,0)),"")</f>
        <v/>
      </c>
      <c r="AE2083" t="inlineStr">
        <is>
          <t>团队模拟数据</t>
        </is>
      </c>
    </row>
    <row r="2084">
      <c r="A2084" t="inlineStr">
        <is>
          <t>SIM-STOP-02083</t>
        </is>
      </c>
      <c r="B2084" t="inlineStr">
        <is>
          <t>STOP-POST-00060</t>
        </is>
      </c>
      <c r="C2084" t="inlineStr">
        <is>
          <t>LINE-S01-POST-20260206</t>
        </is>
      </c>
      <c r="D2084" t="inlineStr">
        <is>
          <t>SHIFT-POST-20260206</t>
        </is>
      </c>
      <c r="E2084" t="inlineStr">
        <is>
          <t>LINE-S01</t>
        </is>
      </c>
      <c r="F2084" t="inlineStr">
        <is>
          <t>改善后</t>
        </is>
      </c>
      <c r="G2084" s="57" t="n">
        <v>46059</v>
      </c>
      <c r="H2084" t="inlineStr">
        <is>
          <t>智能终端系列</t>
        </is>
      </c>
      <c r="I2084" t="inlineStr">
        <is>
          <t>KK150</t>
        </is>
      </c>
      <c r="J2084" t="inlineStr">
        <is>
          <t>OPERATIONAL</t>
        </is>
      </c>
      <c r="K2084" t="inlineStr">
        <is>
          <t>Planned - Included in OEE</t>
        </is>
      </c>
      <c r="L2084" t="inlineStr">
        <is>
          <t>EXTRUDER PRESS</t>
        </is>
      </c>
      <c r="M2084" t="inlineStr">
        <is>
          <t>主加工工位</t>
        </is>
      </c>
      <c r="N2084" t="inlineStr">
        <is>
          <t>QUALITY CONTROL</t>
        </is>
      </c>
      <c r="O2084" s="59" t="n">
        <v>46059.6875</v>
      </c>
      <c r="P2084" s="59" t="n">
        <v>46059.69083333333</v>
      </c>
      <c r="Q2084" s="60" t="n">
        <v>4.8</v>
      </c>
      <c r="R2084" s="60" t="n">
        <v>0.9517</v>
      </c>
      <c r="S2084" t="inlineStr">
        <is>
          <t>团队模拟数据（基于公开单线数据派生）</t>
        </is>
      </c>
      <c r="T2084" t="inlineStr">
        <is>
          <t>SIM-v2.2-20260807-20260804</t>
        </is>
      </c>
      <c r="U2084" t="inlineStr">
        <is>
          <t>https://zenodo.org/records/17855209</t>
        </is>
      </c>
      <c r="V2084" t="inlineStr">
        <is>
          <t>LINE-S01-POST-20260206</t>
        </is>
      </c>
      <c r="W2084" t="inlineStr">
        <is>
          <t>已关联</t>
        </is>
      </c>
      <c r="X2084" t="inlineStr">
        <is>
          <t>按班次口径判断</t>
        </is>
      </c>
      <c r="Z2084" t="inlineStr">
        <is>
          <t>否</t>
        </is>
      </c>
    </row>
    <row r="2085">
      <c r="A2085" t="inlineStr">
        <is>
          <t>SIM-STOP-02084</t>
        </is>
      </c>
      <c r="B2085" t="inlineStr">
        <is>
          <t>STOP-POST-00060</t>
        </is>
      </c>
      <c r="C2085" t="inlineStr">
        <is>
          <t>LINE-S02-POST-20260206</t>
        </is>
      </c>
      <c r="D2085" t="inlineStr">
        <is>
          <t>SHIFT-POST-20260206</t>
        </is>
      </c>
      <c r="E2085" t="inlineStr">
        <is>
          <t>LINE-S02</t>
        </is>
      </c>
      <c r="F2085" t="inlineStr">
        <is>
          <t>改善后</t>
        </is>
      </c>
      <c r="G2085" s="57" t="n">
        <v>46059</v>
      </c>
      <c r="H2085" t="inlineStr">
        <is>
          <t>视觉设备系列</t>
        </is>
      </c>
      <c r="I2085" t="inlineStr">
        <is>
          <t>KK150</t>
        </is>
      </c>
      <c r="J2085" t="inlineStr">
        <is>
          <t>OPERATIONAL</t>
        </is>
      </c>
      <c r="K2085" t="inlineStr">
        <is>
          <t>Planned - Included in OEE</t>
        </is>
      </c>
      <c r="L2085" t="inlineStr">
        <is>
          <t>EXTRUDER PRESS</t>
        </is>
      </c>
      <c r="M2085" t="inlineStr">
        <is>
          <t>主加工工位</t>
        </is>
      </c>
      <c r="N2085" t="inlineStr">
        <is>
          <t>QUALITY CONTROL</t>
        </is>
      </c>
      <c r="O2085" s="59" t="n">
        <v>46059.70138888889</v>
      </c>
      <c r="P2085" s="59" t="n">
        <v>46059.70472222222</v>
      </c>
      <c r="Q2085" s="60" t="n">
        <v>4.8</v>
      </c>
      <c r="R2085" s="60" t="n">
        <v>0.9582000000000001</v>
      </c>
      <c r="S2085" t="inlineStr">
        <is>
          <t>团队模拟数据（基于公开单线数据派生）</t>
        </is>
      </c>
      <c r="T2085" t="inlineStr">
        <is>
          <t>SIM-v2.2-20260807-20260804</t>
        </is>
      </c>
      <c r="U2085" t="inlineStr">
        <is>
          <t>https://zenodo.org/records/17855209</t>
        </is>
      </c>
      <c r="V2085" t="inlineStr">
        <is>
          <t>LINE-S02-POST-20260206</t>
        </is>
      </c>
      <c r="W2085" t="inlineStr">
        <is>
          <t>已关联</t>
        </is>
      </c>
      <c r="X2085" t="inlineStr">
        <is>
          <t>按班次口径判断</t>
        </is>
      </c>
      <c r="Z2085" t="inlineStr">
        <is>
          <t>否</t>
        </is>
      </c>
    </row>
    <row r="2086">
      <c r="A2086" t="inlineStr">
        <is>
          <t>SIM-STOP-02085</t>
        </is>
      </c>
      <c r="B2086" t="inlineStr">
        <is>
          <t>STOP-POST-00060</t>
        </is>
      </c>
      <c r="C2086" t="inlineStr">
        <is>
          <t>LINE-S03-POST-20260206</t>
        </is>
      </c>
      <c r="D2086" t="inlineStr">
        <is>
          <t>SHIFT-POST-20260206</t>
        </is>
      </c>
      <c r="E2086" t="inlineStr">
        <is>
          <t>LINE-S03</t>
        </is>
      </c>
      <c r="F2086" t="inlineStr">
        <is>
          <t>改善后</t>
        </is>
      </c>
      <c r="G2086" s="57" t="n">
        <v>46059</v>
      </c>
      <c r="H2086" t="inlineStr">
        <is>
          <t>音频模组系列</t>
        </is>
      </c>
      <c r="I2086" t="inlineStr">
        <is>
          <t>KK150</t>
        </is>
      </c>
      <c r="J2086" t="inlineStr">
        <is>
          <t>OPERATIONAL</t>
        </is>
      </c>
      <c r="K2086" t="inlineStr">
        <is>
          <t>Planned - Included in OEE</t>
        </is>
      </c>
      <c r="L2086" t="inlineStr">
        <is>
          <t>EXTRUDER PRESS</t>
        </is>
      </c>
      <c r="M2086" t="inlineStr">
        <is>
          <t>主加工工位</t>
        </is>
      </c>
      <c r="N2086" t="inlineStr">
        <is>
          <t>QUALITY CONTROL</t>
        </is>
      </c>
      <c r="O2086" s="59" t="n">
        <v>46059.71527777778</v>
      </c>
      <c r="P2086" s="59" t="n">
        <v>46059.71875</v>
      </c>
      <c r="Q2086" s="60" t="n">
        <v>5</v>
      </c>
      <c r="R2086" s="60" t="n">
        <v>0.9973</v>
      </c>
      <c r="S2086" t="inlineStr">
        <is>
          <t>团队模拟数据（基于公开单线数据派生）</t>
        </is>
      </c>
      <c r="T2086" t="inlineStr">
        <is>
          <t>SIM-v2.2-20260807-20260804</t>
        </is>
      </c>
      <c r="U2086" t="inlineStr">
        <is>
          <t>https://zenodo.org/records/17855209</t>
        </is>
      </c>
      <c r="V2086" t="inlineStr">
        <is>
          <t>LINE-S03-POST-20260206</t>
        </is>
      </c>
      <c r="W2086" t="inlineStr">
        <is>
          <t>已关联</t>
        </is>
      </c>
      <c r="X2086" t="inlineStr">
        <is>
          <t>按班次口径判断</t>
        </is>
      </c>
      <c r="Z2086" t="inlineStr">
        <is>
          <t>否</t>
        </is>
      </c>
    </row>
    <row r="2087">
      <c r="A2087" t="inlineStr">
        <is>
          <t>SIM-STOP-02086</t>
        </is>
      </c>
      <c r="B2087" t="inlineStr">
        <is>
          <t>STOP-POST-00061</t>
        </is>
      </c>
      <c r="C2087" t="inlineStr">
        <is>
          <t>LINE-S01-POST-20260206</t>
        </is>
      </c>
      <c r="D2087" t="inlineStr">
        <is>
          <t>SHIFT-POST-20260206</t>
        </is>
      </c>
      <c r="E2087" t="inlineStr">
        <is>
          <t>LINE-S01</t>
        </is>
      </c>
      <c r="F2087" t="inlineStr">
        <is>
          <t>改善后</t>
        </is>
      </c>
      <c r="G2087" s="57" t="n">
        <v>46059</v>
      </c>
      <c r="H2087" t="inlineStr">
        <is>
          <t>智能终端系列</t>
        </is>
      </c>
      <c r="I2087" t="inlineStr">
        <is>
          <t>KK150</t>
        </is>
      </c>
      <c r="J2087" t="inlineStr">
        <is>
          <t>OPERATIONAL</t>
        </is>
      </c>
      <c r="K2087" t="inlineStr">
        <is>
          <t>Planned - Not included in OEE</t>
        </is>
      </c>
      <c r="L2087" t="inlineStr">
        <is>
          <t>-</t>
        </is>
      </c>
      <c r="M2087" t="inlineStr">
        <is>
          <t>未标注工位</t>
        </is>
      </c>
      <c r="N2087" t="inlineStr">
        <is>
          <t>NO PRODUCTION SCHEDULE</t>
        </is>
      </c>
      <c r="O2087" s="59" t="n">
        <v>46059.72569444445</v>
      </c>
      <c r="P2087" s="59" t="n">
        <v>46059.82083333333</v>
      </c>
      <c r="Q2087" s="60" t="n">
        <v>137</v>
      </c>
      <c r="R2087" s="60" t="n">
        <v>0.8895999999999999</v>
      </c>
      <c r="S2087" t="inlineStr">
        <is>
          <t>团队模拟数据（基于公开单线数据派生）</t>
        </is>
      </c>
      <c r="T2087" t="inlineStr">
        <is>
          <t>SIM-v2.2-20260807-20260804</t>
        </is>
      </c>
      <c r="U2087" t="inlineStr">
        <is>
          <t>https://zenodo.org/records/17855209</t>
        </is>
      </c>
      <c r="V2087" t="inlineStr">
        <is>
          <t>LINE-S01-POST-20260206</t>
        </is>
      </c>
      <c r="W2087" t="inlineStr">
        <is>
          <t>已关联</t>
        </is>
      </c>
      <c r="X2087" t="inlineStr">
        <is>
          <t>按班次口径判断</t>
        </is>
      </c>
      <c r="Z2087" t="inlineStr">
        <is>
          <t>否</t>
        </is>
      </c>
    </row>
    <row r="2088">
      <c r="A2088" t="inlineStr">
        <is>
          <t>SIM-STOP-02087</t>
        </is>
      </c>
      <c r="B2088" t="inlineStr">
        <is>
          <t>STOP-POST-00061</t>
        </is>
      </c>
      <c r="C2088" t="inlineStr">
        <is>
          <t>LINE-S02-POST-20260206</t>
        </is>
      </c>
      <c r="D2088" t="inlineStr">
        <is>
          <t>SHIFT-POST-20260206</t>
        </is>
      </c>
      <c r="E2088" t="inlineStr">
        <is>
          <t>LINE-S02</t>
        </is>
      </c>
      <c r="F2088" t="inlineStr">
        <is>
          <t>改善后</t>
        </is>
      </c>
      <c r="G2088" s="57" t="n">
        <v>46059</v>
      </c>
      <c r="H2088" t="inlineStr">
        <is>
          <t>视觉设备系列</t>
        </is>
      </c>
      <c r="I2088" t="inlineStr">
        <is>
          <t>KK150</t>
        </is>
      </c>
      <c r="J2088" t="inlineStr">
        <is>
          <t>OPERATIONAL</t>
        </is>
      </c>
      <c r="K2088" t="inlineStr">
        <is>
          <t>Planned - Not included in OEE</t>
        </is>
      </c>
      <c r="L2088" t="inlineStr">
        <is>
          <t>-</t>
        </is>
      </c>
      <c r="M2088" t="inlineStr">
        <is>
          <t>未标注工位</t>
        </is>
      </c>
      <c r="N2088" t="inlineStr">
        <is>
          <t>NO PRODUCTION SCHEDULE</t>
        </is>
      </c>
      <c r="O2088" s="59" t="n">
        <v>46059.73958333334</v>
      </c>
      <c r="P2088" s="59" t="n">
        <v>46059.84611111111</v>
      </c>
      <c r="Q2088" s="60" t="n">
        <v>153.4</v>
      </c>
      <c r="R2088" s="60" t="n">
        <v>0.9963</v>
      </c>
      <c r="S2088" t="inlineStr">
        <is>
          <t>团队模拟数据（基于公开单线数据派生）</t>
        </is>
      </c>
      <c r="T2088" t="inlineStr">
        <is>
          <t>SIM-v2.2-20260807-20260804</t>
        </is>
      </c>
      <c r="U2088" t="inlineStr">
        <is>
          <t>https://zenodo.org/records/17855209</t>
        </is>
      </c>
      <c r="V2088" t="inlineStr">
        <is>
          <t>LINE-S02-POST-20260206</t>
        </is>
      </c>
      <c r="W2088" t="inlineStr">
        <is>
          <t>已关联</t>
        </is>
      </c>
      <c r="X2088" t="inlineStr">
        <is>
          <t>按班次口径判断</t>
        </is>
      </c>
      <c r="Z2088" t="inlineStr">
        <is>
          <t>否</t>
        </is>
      </c>
    </row>
    <row r="2089">
      <c r="A2089" t="inlineStr">
        <is>
          <t>SIM-STOP-02088</t>
        </is>
      </c>
      <c r="B2089" t="inlineStr">
        <is>
          <t>STOP-POST-00061</t>
        </is>
      </c>
      <c r="C2089" t="inlineStr">
        <is>
          <t>LINE-S03-POST-20260206</t>
        </is>
      </c>
      <c r="D2089" t="inlineStr">
        <is>
          <t>SHIFT-POST-20260206</t>
        </is>
      </c>
      <c r="E2089" t="inlineStr">
        <is>
          <t>LINE-S03</t>
        </is>
      </c>
      <c r="F2089" t="inlineStr">
        <is>
          <t>改善后</t>
        </is>
      </c>
      <c r="G2089" s="57" t="n">
        <v>46059</v>
      </c>
      <c r="H2089" t="inlineStr">
        <is>
          <t>音频模组系列</t>
        </is>
      </c>
      <c r="I2089" t="inlineStr">
        <is>
          <t>KK150</t>
        </is>
      </c>
      <c r="J2089" t="inlineStr">
        <is>
          <t>OPERATIONAL</t>
        </is>
      </c>
      <c r="K2089" t="inlineStr">
        <is>
          <t>Planned - Not included in OEE</t>
        </is>
      </c>
      <c r="L2089" t="inlineStr">
        <is>
          <t>-</t>
        </is>
      </c>
      <c r="M2089" t="inlineStr">
        <is>
          <t>未标注工位</t>
        </is>
      </c>
      <c r="N2089" t="inlineStr">
        <is>
          <t>NO PRODUCTION SCHEDULE</t>
        </is>
      </c>
      <c r="O2089" s="59" t="n">
        <v>46059.75347222222</v>
      </c>
      <c r="P2089" s="59" t="n">
        <v>46059.85326388889</v>
      </c>
      <c r="Q2089" s="60" t="n">
        <v>143.7</v>
      </c>
      <c r="R2089" s="60" t="n">
        <v>0.9333</v>
      </c>
      <c r="S2089" t="inlineStr">
        <is>
          <t>团队模拟数据（基于公开单线数据派生）</t>
        </is>
      </c>
      <c r="T2089" t="inlineStr">
        <is>
          <t>SIM-v2.2-20260807-20260804</t>
        </is>
      </c>
      <c r="U2089" t="inlineStr">
        <is>
          <t>https://zenodo.org/records/17855209</t>
        </is>
      </c>
      <c r="V2089" t="inlineStr">
        <is>
          <t>LINE-S03-POST-20260206</t>
        </is>
      </c>
      <c r="W2089" t="inlineStr">
        <is>
          <t>已关联</t>
        </is>
      </c>
      <c r="X2089" t="inlineStr">
        <is>
          <t>按班次口径判断</t>
        </is>
      </c>
      <c r="Z2089" t="inlineStr">
        <is>
          <t>否</t>
        </is>
      </c>
    </row>
    <row r="2090">
      <c r="A2090" t="inlineStr">
        <is>
          <t>SIM-STOP-02089</t>
        </is>
      </c>
      <c r="B2090" t="inlineStr">
        <is>
          <t>STOP-POST-00062</t>
        </is>
      </c>
      <c r="C2090" t="inlineStr">
        <is>
          <t>LINE-S01-POST-20260209</t>
        </is>
      </c>
      <c r="D2090" t="inlineStr">
        <is>
          <t>SHIFT-POST-20260209</t>
        </is>
      </c>
      <c r="E2090" t="inlineStr">
        <is>
          <t>LINE-S01</t>
        </is>
      </c>
      <c r="F2090" t="inlineStr">
        <is>
          <t>改善后</t>
        </is>
      </c>
      <c r="G2090" s="57" t="n">
        <v>46062</v>
      </c>
      <c r="H2090" t="inlineStr">
        <is>
          <t>智能终端系列</t>
        </is>
      </c>
      <c r="I2090" t="inlineStr">
        <is>
          <t>KK150</t>
        </is>
      </c>
      <c r="J2090" t="inlineStr">
        <is>
          <t>FAILURE</t>
        </is>
      </c>
      <c r="K2090" t="inlineStr">
        <is>
          <t>Unplanned</t>
        </is>
      </c>
      <c r="L2090" t="inlineStr">
        <is>
          <t>EXTRUDER PRESS</t>
        </is>
      </c>
      <c r="M2090" t="inlineStr">
        <is>
          <t>主加工工位</t>
        </is>
      </c>
      <c r="N2090" t="inlineStr">
        <is>
          <t>AUTOMATION FAILURE</t>
        </is>
      </c>
      <c r="O2090" s="59" t="n">
        <v>46062.51041666666</v>
      </c>
      <c r="P2090" s="59" t="n">
        <v>46062.53375</v>
      </c>
      <c r="Q2090" s="60" t="n">
        <v>33.6</v>
      </c>
      <c r="R2090" s="60" t="n">
        <v>0.7991</v>
      </c>
      <c r="S2090" t="inlineStr">
        <is>
          <t>团队模拟数据（基于公开单线数据派生）</t>
        </is>
      </c>
      <c r="T2090" t="inlineStr">
        <is>
          <t>SIM-v2.2-20260807-20260804</t>
        </is>
      </c>
      <c r="U2090" t="inlineStr">
        <is>
          <t>https://zenodo.org/records/17855209</t>
        </is>
      </c>
      <c r="V2090" t="inlineStr">
        <is>
          <t>LINE-S01-POST-20260209</t>
        </is>
      </c>
      <c r="W2090" t="inlineStr">
        <is>
          <t>已关联</t>
        </is>
      </c>
      <c r="X2090" t="inlineStr">
        <is>
          <t>按班次口径判断</t>
        </is>
      </c>
      <c r="Z2090" t="inlineStr">
        <is>
          <t>否</t>
        </is>
      </c>
    </row>
    <row r="2091">
      <c r="A2091" t="inlineStr">
        <is>
          <t>SIM-STOP-02090</t>
        </is>
      </c>
      <c r="B2091" t="inlineStr">
        <is>
          <t>STOP-POST-00062</t>
        </is>
      </c>
      <c r="C2091" t="inlineStr">
        <is>
          <t>LINE-S02-POST-20260209</t>
        </is>
      </c>
      <c r="D2091" t="inlineStr">
        <is>
          <t>SHIFT-POST-20260209</t>
        </is>
      </c>
      <c r="E2091" t="inlineStr">
        <is>
          <t>LINE-S02</t>
        </is>
      </c>
      <c r="F2091" t="inlineStr">
        <is>
          <t>改善后</t>
        </is>
      </c>
      <c r="G2091" s="57" t="n">
        <v>46062</v>
      </c>
      <c r="H2091" t="inlineStr">
        <is>
          <t>视觉设备系列</t>
        </is>
      </c>
      <c r="I2091" t="inlineStr">
        <is>
          <t>KK150</t>
        </is>
      </c>
      <c r="J2091" t="inlineStr">
        <is>
          <t>FAILURE</t>
        </is>
      </c>
      <c r="K2091" t="inlineStr">
        <is>
          <t>Unplanned</t>
        </is>
      </c>
      <c r="L2091" t="inlineStr">
        <is>
          <t>EXTRUDER PRESS</t>
        </is>
      </c>
      <c r="M2091" t="inlineStr">
        <is>
          <t>主加工工位</t>
        </is>
      </c>
      <c r="N2091" t="inlineStr">
        <is>
          <t>AUTOMATION FAILURE</t>
        </is>
      </c>
      <c r="O2091" s="59" t="n">
        <v>46062.52430555555</v>
      </c>
      <c r="P2091" s="59" t="n">
        <v>46062.55722222223</v>
      </c>
      <c r="Q2091" s="60" t="n">
        <v>47.4</v>
      </c>
      <c r="R2091" s="60" t="n">
        <v>1.1286</v>
      </c>
      <c r="S2091" t="inlineStr">
        <is>
          <t>团队模拟数据（基于公开单线数据派生）</t>
        </is>
      </c>
      <c r="T2091" t="inlineStr">
        <is>
          <t>SIM-v2.2-20260807-20260804</t>
        </is>
      </c>
      <c r="U2091" t="inlineStr">
        <is>
          <t>https://zenodo.org/records/17855209</t>
        </is>
      </c>
      <c r="V2091" t="inlineStr">
        <is>
          <t>LINE-S02-POST-20260209</t>
        </is>
      </c>
      <c r="W2091" t="inlineStr">
        <is>
          <t>已关联</t>
        </is>
      </c>
      <c r="X2091" t="inlineStr">
        <is>
          <t>按班次口径判断</t>
        </is>
      </c>
      <c r="Z2091" t="inlineStr">
        <is>
          <t>否</t>
        </is>
      </c>
    </row>
    <row r="2092">
      <c r="A2092" t="inlineStr">
        <is>
          <t>SIM-STOP-02091</t>
        </is>
      </c>
      <c r="B2092" t="inlineStr">
        <is>
          <t>STOP-POST-00062</t>
        </is>
      </c>
      <c r="C2092" t="inlineStr">
        <is>
          <t>LINE-S03-POST-20260209</t>
        </is>
      </c>
      <c r="D2092" t="inlineStr">
        <is>
          <t>SHIFT-POST-20260209</t>
        </is>
      </c>
      <c r="E2092" t="inlineStr">
        <is>
          <t>LINE-S03</t>
        </is>
      </c>
      <c r="F2092" t="inlineStr">
        <is>
          <t>改善后</t>
        </is>
      </c>
      <c r="G2092" s="57" t="n">
        <v>46062</v>
      </c>
      <c r="H2092" t="inlineStr">
        <is>
          <t>音频模组系列</t>
        </is>
      </c>
      <c r="I2092" t="inlineStr">
        <is>
          <t>KK150</t>
        </is>
      </c>
      <c r="J2092" t="inlineStr">
        <is>
          <t>FAILURE</t>
        </is>
      </c>
      <c r="K2092" t="inlineStr">
        <is>
          <t>Unplanned</t>
        </is>
      </c>
      <c r="L2092" t="inlineStr">
        <is>
          <t>EXTRUDER PRESS</t>
        </is>
      </c>
      <c r="M2092" t="inlineStr">
        <is>
          <t>主加工工位</t>
        </is>
      </c>
      <c r="N2092" t="inlineStr">
        <is>
          <t>AUTOMATION FAILURE</t>
        </is>
      </c>
      <c r="O2092" s="59" t="n">
        <v>46062.53819444445</v>
      </c>
      <c r="P2092" s="59" t="n">
        <v>46062.56472222223</v>
      </c>
      <c r="Q2092" s="60" t="n">
        <v>38.2</v>
      </c>
      <c r="R2092" s="60" t="n">
        <v>0.91</v>
      </c>
      <c r="S2092" t="inlineStr">
        <is>
          <t>团队模拟数据（基于公开单线数据派生）</t>
        </is>
      </c>
      <c r="T2092" t="inlineStr">
        <is>
          <t>SIM-v2.2-20260807-20260804</t>
        </is>
      </c>
      <c r="U2092" t="inlineStr">
        <is>
          <t>https://zenodo.org/records/17855209</t>
        </is>
      </c>
      <c r="V2092" t="inlineStr">
        <is>
          <t>LINE-S03-POST-20260209</t>
        </is>
      </c>
      <c r="W2092" t="inlineStr">
        <is>
          <t>已关联</t>
        </is>
      </c>
      <c r="X2092" t="inlineStr">
        <is>
          <t>按班次口径判断</t>
        </is>
      </c>
      <c r="Z2092" t="inlineStr">
        <is>
          <t>否</t>
        </is>
      </c>
    </row>
    <row r="2093">
      <c r="A2093" t="inlineStr">
        <is>
          <t>SIM-STOP-02092</t>
        </is>
      </c>
      <c r="B2093" t="inlineStr">
        <is>
          <t>STOP-POST-00063</t>
        </is>
      </c>
      <c r="C2093" t="inlineStr">
        <is>
          <t>LINE-S01-POST-20260209</t>
        </is>
      </c>
      <c r="D2093" t="inlineStr">
        <is>
          <t>SHIFT-POST-20260209</t>
        </is>
      </c>
      <c r="E2093" t="inlineStr">
        <is>
          <t>LINE-S01</t>
        </is>
      </c>
      <c r="F2093" t="inlineStr">
        <is>
          <t>改善后</t>
        </is>
      </c>
      <c r="G2093" s="57" t="n">
        <v>46062</v>
      </c>
      <c r="H2093" t="inlineStr">
        <is>
          <t>智能终端系列</t>
        </is>
      </c>
      <c r="I2093" t="inlineStr">
        <is>
          <t>KK200-1</t>
        </is>
      </c>
      <c r="J2093" t="inlineStr">
        <is>
          <t>SETUPS-CHANGEOVERS</t>
        </is>
      </c>
      <c r="K2093" t="inlineStr">
        <is>
          <t>Planned - Included in OEE</t>
        </is>
      </c>
      <c r="L2093" t="inlineStr">
        <is>
          <t>EXTRUDER PRESS</t>
        </is>
      </c>
      <c r="M2093" t="inlineStr">
        <is>
          <t>主加工工位</t>
        </is>
      </c>
      <c r="N2093" t="inlineStr">
        <is>
          <t>MATERIAL CHANGEOVER</t>
        </is>
      </c>
      <c r="O2093" s="59" t="n">
        <v>46062.59375</v>
      </c>
      <c r="P2093" s="59" t="n">
        <v>46062.60979166667</v>
      </c>
      <c r="Q2093" s="60" t="n">
        <v>23.1</v>
      </c>
      <c r="R2093" s="60" t="n">
        <v>0.962</v>
      </c>
      <c r="S2093" t="inlineStr">
        <is>
          <t>团队模拟数据（基于公开单线数据派生）</t>
        </is>
      </c>
      <c r="T2093" t="inlineStr">
        <is>
          <t>SIM-v2.2-20260807-20260804</t>
        </is>
      </c>
      <c r="U2093" t="inlineStr">
        <is>
          <t>https://zenodo.org/records/17855209</t>
        </is>
      </c>
      <c r="V2093" t="inlineStr">
        <is>
          <t>LINE-S01-POST-20260209</t>
        </is>
      </c>
      <c r="W2093" t="inlineStr">
        <is>
          <t>已关联</t>
        </is>
      </c>
      <c r="X2093" t="inlineStr">
        <is>
          <t>按班次口径判断</t>
        </is>
      </c>
      <c r="Z2093" t="inlineStr">
        <is>
          <t>是</t>
        </is>
      </c>
      <c r="AA2093">
        <f>IFERROR(VLOOKUP(N2093,'18_换产标准_模拟'!$B$2:$F$4,3,FALSE),"")</f>
        <v/>
      </c>
      <c r="AB2093">
        <f>IFERROR(MAX(Q2093-AA2093,0),"")</f>
        <v/>
      </c>
      <c r="AC2093">
        <f>IFERROR(IF(AB2093=0,"达标",IF(AB2093&lt;=VLOOKUP(N2093,'18_换产标准_模拟'!$B$2:$F$4,4,FALSE)-VLOOKUP(N2093,'18_换产标准_模拟'!$B$2:$F$4,3,FALSE),"轻微超时",IF(AB2093&lt;=VLOOKUP(N2093,'18_换产标准_模拟'!$B$2:$F$4,5,FALSE)-VLOOKUP(N2093,'18_换产标准_模拟'!$B$2:$F$4,3,FALSE),"超时","严重超时"))),"")</f>
        <v/>
      </c>
      <c r="AD2093">
        <f>IFERROR(INDEX('18_换产标准_模拟'!$A$2:$A$4,MATCH(N2093,'18_换产标准_模拟'!$B$2:$B$4,0)),"")</f>
        <v/>
      </c>
      <c r="AE2093" t="inlineStr">
        <is>
          <t>团队模拟数据</t>
        </is>
      </c>
    </row>
    <row r="2094">
      <c r="A2094" t="inlineStr">
        <is>
          <t>SIM-STOP-02093</t>
        </is>
      </c>
      <c r="B2094" t="inlineStr">
        <is>
          <t>STOP-POST-00063</t>
        </is>
      </c>
      <c r="C2094" t="inlineStr">
        <is>
          <t>LINE-S02-POST-20260209</t>
        </is>
      </c>
      <c r="D2094" t="inlineStr">
        <is>
          <t>SHIFT-POST-20260209</t>
        </is>
      </c>
      <c r="E2094" t="inlineStr">
        <is>
          <t>LINE-S02</t>
        </is>
      </c>
      <c r="F2094" t="inlineStr">
        <is>
          <t>改善后</t>
        </is>
      </c>
      <c r="G2094" s="57" t="n">
        <v>46062</v>
      </c>
      <c r="H2094" t="inlineStr">
        <is>
          <t>视觉设备系列</t>
        </is>
      </c>
      <c r="I2094" t="inlineStr">
        <is>
          <t>KK200-1</t>
        </is>
      </c>
      <c r="J2094" t="inlineStr">
        <is>
          <t>SETUPS-CHANGEOVERS</t>
        </is>
      </c>
      <c r="K2094" t="inlineStr">
        <is>
          <t>Planned - Included in OEE</t>
        </is>
      </c>
      <c r="L2094" t="inlineStr">
        <is>
          <t>EXTRUDER PRESS</t>
        </is>
      </c>
      <c r="M2094" t="inlineStr">
        <is>
          <t>主加工工位</t>
        </is>
      </c>
      <c r="N2094" t="inlineStr">
        <is>
          <t>MATERIAL CHANGEOVER</t>
        </is>
      </c>
      <c r="O2094" s="59" t="n">
        <v>46062.60763888889</v>
      </c>
      <c r="P2094" s="59" t="n">
        <v>46062.62381944444</v>
      </c>
      <c r="Q2094" s="60" t="n">
        <v>23.3</v>
      </c>
      <c r="R2094" s="60" t="n">
        <v>0.9691</v>
      </c>
      <c r="S2094" t="inlineStr">
        <is>
          <t>团队模拟数据（基于公开单线数据派生）</t>
        </is>
      </c>
      <c r="T2094" t="inlineStr">
        <is>
          <t>SIM-v2.2-20260807-20260804</t>
        </is>
      </c>
      <c r="U2094" t="inlineStr">
        <is>
          <t>https://zenodo.org/records/17855209</t>
        </is>
      </c>
      <c r="V2094" t="inlineStr">
        <is>
          <t>LINE-S02-POST-20260209</t>
        </is>
      </c>
      <c r="W2094" t="inlineStr">
        <is>
          <t>已关联</t>
        </is>
      </c>
      <c r="X2094" t="inlineStr">
        <is>
          <t>按班次口径判断</t>
        </is>
      </c>
      <c r="Z2094" t="inlineStr">
        <is>
          <t>是</t>
        </is>
      </c>
      <c r="AA2094">
        <f>IFERROR(VLOOKUP(N2094,'18_换产标准_模拟'!$B$2:$F$4,3,FALSE),"")</f>
        <v/>
      </c>
      <c r="AB2094">
        <f>IFERROR(MAX(Q2094-AA2094,0),"")</f>
        <v/>
      </c>
      <c r="AC2094">
        <f>IFERROR(IF(AB2094=0,"达标",IF(AB2094&lt;=VLOOKUP(N2094,'18_换产标准_模拟'!$B$2:$F$4,4,FALSE)-VLOOKUP(N2094,'18_换产标准_模拟'!$B$2:$F$4,3,FALSE),"轻微超时",IF(AB2094&lt;=VLOOKUP(N2094,'18_换产标准_模拟'!$B$2:$F$4,5,FALSE)-VLOOKUP(N2094,'18_换产标准_模拟'!$B$2:$F$4,3,FALSE),"超时","严重超时"))),"")</f>
        <v/>
      </c>
      <c r="AD2094">
        <f>IFERROR(INDEX('18_换产标准_模拟'!$A$2:$A$4,MATCH(N2094,'18_换产标准_模拟'!$B$2:$B$4,0)),"")</f>
        <v/>
      </c>
      <c r="AE2094" t="inlineStr">
        <is>
          <t>团队模拟数据</t>
        </is>
      </c>
    </row>
    <row r="2095">
      <c r="A2095" t="inlineStr">
        <is>
          <t>SIM-STOP-02094</t>
        </is>
      </c>
      <c r="B2095" t="inlineStr">
        <is>
          <t>STOP-POST-00063</t>
        </is>
      </c>
      <c r="C2095" t="inlineStr">
        <is>
          <t>LINE-S03-POST-20260209</t>
        </is>
      </c>
      <c r="D2095" t="inlineStr">
        <is>
          <t>SHIFT-POST-20260209</t>
        </is>
      </c>
      <c r="E2095" t="inlineStr">
        <is>
          <t>LINE-S03</t>
        </is>
      </c>
      <c r="F2095" t="inlineStr">
        <is>
          <t>改善后</t>
        </is>
      </c>
      <c r="G2095" s="57" t="n">
        <v>46062</v>
      </c>
      <c r="H2095" t="inlineStr">
        <is>
          <t>音频模组系列</t>
        </is>
      </c>
      <c r="I2095" t="inlineStr">
        <is>
          <t>KK200-1</t>
        </is>
      </c>
      <c r="J2095" t="inlineStr">
        <is>
          <t>SETUPS-CHANGEOVERS</t>
        </is>
      </c>
      <c r="K2095" t="inlineStr">
        <is>
          <t>Planned - Included in OEE</t>
        </is>
      </c>
      <c r="L2095" t="inlineStr">
        <is>
          <t>EXTRUDER PRESS</t>
        </is>
      </c>
      <c r="M2095" t="inlineStr">
        <is>
          <t>主加工工位</t>
        </is>
      </c>
      <c r="N2095" t="inlineStr">
        <is>
          <t>MATERIAL CHANGEOVER</t>
        </is>
      </c>
      <c r="O2095" s="59" t="n">
        <v>46062.62152777778</v>
      </c>
      <c r="P2095" s="59" t="n">
        <v>46062.63833333334</v>
      </c>
      <c r="Q2095" s="60" t="n">
        <v>24.2</v>
      </c>
      <c r="R2095" s="60" t="n">
        <v>1.008</v>
      </c>
      <c r="S2095" t="inlineStr">
        <is>
          <t>团队模拟数据（基于公开单线数据派生）</t>
        </is>
      </c>
      <c r="T2095" t="inlineStr">
        <is>
          <t>SIM-v2.2-20260807-20260804</t>
        </is>
      </c>
      <c r="U2095" t="inlineStr">
        <is>
          <t>https://zenodo.org/records/17855209</t>
        </is>
      </c>
      <c r="V2095" t="inlineStr">
        <is>
          <t>LINE-S03-POST-20260209</t>
        </is>
      </c>
      <c r="W2095" t="inlineStr">
        <is>
          <t>已关联</t>
        </is>
      </c>
      <c r="X2095" t="inlineStr">
        <is>
          <t>按班次口径判断</t>
        </is>
      </c>
      <c r="Z2095" t="inlineStr">
        <is>
          <t>是</t>
        </is>
      </c>
      <c r="AA2095">
        <f>IFERROR(VLOOKUP(N2095,'18_换产标准_模拟'!$B$2:$F$4,3,FALSE),"")</f>
        <v/>
      </c>
      <c r="AB2095">
        <f>IFERROR(MAX(Q2095-AA2095,0),"")</f>
        <v/>
      </c>
      <c r="AC2095">
        <f>IFERROR(IF(AB2095=0,"达标",IF(AB2095&lt;=VLOOKUP(N2095,'18_换产标准_模拟'!$B$2:$F$4,4,FALSE)-VLOOKUP(N2095,'18_换产标准_模拟'!$B$2:$F$4,3,FALSE),"轻微超时",IF(AB2095&lt;=VLOOKUP(N2095,'18_换产标准_模拟'!$B$2:$F$4,5,FALSE)-VLOOKUP(N2095,'18_换产标准_模拟'!$B$2:$F$4,3,FALSE),"超时","严重超时"))),"")</f>
        <v/>
      </c>
      <c r="AD2095">
        <f>IFERROR(INDEX('18_换产标准_模拟'!$A$2:$A$4,MATCH(N2095,'18_换产标准_模拟'!$B$2:$B$4,0)),"")</f>
        <v/>
      </c>
      <c r="AE2095" t="inlineStr">
        <is>
          <t>团队模拟数据</t>
        </is>
      </c>
    </row>
    <row r="2096">
      <c r="A2096" t="inlineStr">
        <is>
          <t>SIM-STOP-02095</t>
        </is>
      </c>
      <c r="B2096" t="inlineStr">
        <is>
          <t>STOP-POST-00064</t>
        </is>
      </c>
      <c r="C2096" t="inlineStr">
        <is>
          <t>LINE-S01-POST-20260209</t>
        </is>
      </c>
      <c r="D2096" t="inlineStr">
        <is>
          <t>SHIFT-POST-20260209</t>
        </is>
      </c>
      <c r="E2096" t="inlineStr">
        <is>
          <t>LINE-S01</t>
        </is>
      </c>
      <c r="F2096" t="inlineStr">
        <is>
          <t>改善后</t>
        </is>
      </c>
      <c r="G2096" s="57" t="n">
        <v>46062</v>
      </c>
      <c r="H2096" t="inlineStr">
        <is>
          <t>智能终端系列</t>
        </is>
      </c>
      <c r="I2096" t="inlineStr">
        <is>
          <t>KK200-1</t>
        </is>
      </c>
      <c r="J2096" t="inlineStr">
        <is>
          <t>FAILURE</t>
        </is>
      </c>
      <c r="K2096" t="inlineStr">
        <is>
          <t>Unplanned</t>
        </is>
      </c>
      <c r="L2096" t="inlineStr">
        <is>
          <t>DRYER</t>
        </is>
      </c>
      <c r="M2096" t="inlineStr">
        <is>
          <t>烘干/固化工位</t>
        </is>
      </c>
      <c r="N2096" t="inlineStr">
        <is>
          <t>AUTOMATION FAILURE</t>
        </is>
      </c>
      <c r="O2096" s="59" t="n">
        <v>46062.68888888889</v>
      </c>
      <c r="P2096" s="59" t="n">
        <v>46062.69159722222</v>
      </c>
      <c r="Q2096" s="60" t="n">
        <v>3.9</v>
      </c>
      <c r="R2096" s="60" t="n">
        <v>0.7768</v>
      </c>
      <c r="S2096" t="inlineStr">
        <is>
          <t>团队模拟数据（基于公开单线数据派生）</t>
        </is>
      </c>
      <c r="T2096" t="inlineStr">
        <is>
          <t>SIM-v2.2-20260807-20260804</t>
        </is>
      </c>
      <c r="U2096" t="inlineStr">
        <is>
          <t>https://zenodo.org/records/17855209</t>
        </is>
      </c>
      <c r="V2096" t="inlineStr">
        <is>
          <t>LINE-S01-POST-20260209</t>
        </is>
      </c>
      <c r="W2096" t="inlineStr">
        <is>
          <t>已关联</t>
        </is>
      </c>
      <c r="X2096" t="inlineStr">
        <is>
          <t>按班次口径判断</t>
        </is>
      </c>
      <c r="Z2096" t="inlineStr">
        <is>
          <t>否</t>
        </is>
      </c>
    </row>
    <row r="2097">
      <c r="A2097" t="inlineStr">
        <is>
          <t>SIM-STOP-02096</t>
        </is>
      </c>
      <c r="B2097" t="inlineStr">
        <is>
          <t>STOP-POST-00064</t>
        </is>
      </c>
      <c r="C2097" t="inlineStr">
        <is>
          <t>LINE-S02-POST-20260209</t>
        </is>
      </c>
      <c r="D2097" t="inlineStr">
        <is>
          <t>SHIFT-POST-20260209</t>
        </is>
      </c>
      <c r="E2097" t="inlineStr">
        <is>
          <t>LINE-S02</t>
        </is>
      </c>
      <c r="F2097" t="inlineStr">
        <is>
          <t>改善后</t>
        </is>
      </c>
      <c r="G2097" s="57" t="n">
        <v>46062</v>
      </c>
      <c r="H2097" t="inlineStr">
        <is>
          <t>视觉设备系列</t>
        </is>
      </c>
      <c r="I2097" t="inlineStr">
        <is>
          <t>KK200-1</t>
        </is>
      </c>
      <c r="J2097" t="inlineStr">
        <is>
          <t>FAILURE</t>
        </is>
      </c>
      <c r="K2097" t="inlineStr">
        <is>
          <t>Unplanned</t>
        </is>
      </c>
      <c r="L2097" t="inlineStr">
        <is>
          <t>DRYER</t>
        </is>
      </c>
      <c r="M2097" t="inlineStr">
        <is>
          <t>烘干/固化工位</t>
        </is>
      </c>
      <c r="N2097" t="inlineStr">
        <is>
          <t>AUTOMATION FAILURE</t>
        </is>
      </c>
      <c r="O2097" s="59" t="n">
        <v>46062.70277777778</v>
      </c>
      <c r="P2097" s="59" t="n">
        <v>46062.70673611111</v>
      </c>
      <c r="Q2097" s="60" t="n">
        <v>5.7</v>
      </c>
      <c r="R2097" s="60" t="n">
        <v>1.1306</v>
      </c>
      <c r="S2097" t="inlineStr">
        <is>
          <t>团队模拟数据（基于公开单线数据派生）</t>
        </is>
      </c>
      <c r="T2097" t="inlineStr">
        <is>
          <t>SIM-v2.2-20260807-20260804</t>
        </is>
      </c>
      <c r="U2097" t="inlineStr">
        <is>
          <t>https://zenodo.org/records/17855209</t>
        </is>
      </c>
      <c r="V2097" t="inlineStr">
        <is>
          <t>LINE-S02-POST-20260209</t>
        </is>
      </c>
      <c r="W2097" t="inlineStr">
        <is>
          <t>已关联</t>
        </is>
      </c>
      <c r="X2097" t="inlineStr">
        <is>
          <t>按班次口径判断</t>
        </is>
      </c>
      <c r="Z2097" t="inlineStr">
        <is>
          <t>否</t>
        </is>
      </c>
    </row>
    <row r="2098">
      <c r="A2098" t="inlineStr">
        <is>
          <t>SIM-STOP-02097</t>
        </is>
      </c>
      <c r="B2098" t="inlineStr">
        <is>
          <t>STOP-POST-00064</t>
        </is>
      </c>
      <c r="C2098" t="inlineStr">
        <is>
          <t>LINE-S03-POST-20260209</t>
        </is>
      </c>
      <c r="D2098" t="inlineStr">
        <is>
          <t>SHIFT-POST-20260209</t>
        </is>
      </c>
      <c r="E2098" t="inlineStr">
        <is>
          <t>LINE-S03</t>
        </is>
      </c>
      <c r="F2098" t="inlineStr">
        <is>
          <t>改善后</t>
        </is>
      </c>
      <c r="G2098" s="57" t="n">
        <v>46062</v>
      </c>
      <c r="H2098" t="inlineStr">
        <is>
          <t>音频模组系列</t>
        </is>
      </c>
      <c r="I2098" t="inlineStr">
        <is>
          <t>KK200-1</t>
        </is>
      </c>
      <c r="J2098" t="inlineStr">
        <is>
          <t>FAILURE</t>
        </is>
      </c>
      <c r="K2098" t="inlineStr">
        <is>
          <t>Unplanned</t>
        </is>
      </c>
      <c r="L2098" t="inlineStr">
        <is>
          <t>DRYER</t>
        </is>
      </c>
      <c r="M2098" t="inlineStr">
        <is>
          <t>烘干/固化工位</t>
        </is>
      </c>
      <c r="N2098" t="inlineStr">
        <is>
          <t>AUTOMATION FAILURE</t>
        </is>
      </c>
      <c r="O2098" s="59" t="n">
        <v>46062.71666666667</v>
      </c>
      <c r="P2098" s="59" t="n">
        <v>46062.71972222222</v>
      </c>
      <c r="Q2098" s="60" t="n">
        <v>4.4</v>
      </c>
      <c r="R2098" s="60" t="n">
        <v>0.885</v>
      </c>
      <c r="S2098" t="inlineStr">
        <is>
          <t>团队模拟数据（基于公开单线数据派生）</t>
        </is>
      </c>
      <c r="T2098" t="inlineStr">
        <is>
          <t>SIM-v2.2-20260807-20260804</t>
        </is>
      </c>
      <c r="U2098" t="inlineStr">
        <is>
          <t>https://zenodo.org/records/17855209</t>
        </is>
      </c>
      <c r="V2098" t="inlineStr">
        <is>
          <t>LINE-S03-POST-20260209</t>
        </is>
      </c>
      <c r="W2098" t="inlineStr">
        <is>
          <t>已关联</t>
        </is>
      </c>
      <c r="X2098" t="inlineStr">
        <is>
          <t>按班次口径判断</t>
        </is>
      </c>
      <c r="Z2098" t="inlineStr">
        <is>
          <t>否</t>
        </is>
      </c>
    </row>
    <row r="2099">
      <c r="A2099" t="inlineStr">
        <is>
          <t>SIM-STOP-02098</t>
        </is>
      </c>
      <c r="B2099" t="inlineStr">
        <is>
          <t>STOP-POST-00065</t>
        </is>
      </c>
      <c r="C2099" t="inlineStr">
        <is>
          <t>LINE-S01-POST-20260209</t>
        </is>
      </c>
      <c r="D2099" t="inlineStr">
        <is>
          <t>SHIFT-POST-20260209</t>
        </is>
      </c>
      <c r="E2099" t="inlineStr">
        <is>
          <t>LINE-S01</t>
        </is>
      </c>
      <c r="F2099" t="inlineStr">
        <is>
          <t>改善后</t>
        </is>
      </c>
      <c r="G2099" s="57" t="n">
        <v>46062</v>
      </c>
      <c r="H2099" t="inlineStr">
        <is>
          <t>智能终端系列</t>
        </is>
      </c>
      <c r="I2099" t="inlineStr">
        <is>
          <t>KK200-1</t>
        </is>
      </c>
      <c r="J2099" t="inlineStr">
        <is>
          <t>FAILURE</t>
        </is>
      </c>
      <c r="K2099" t="inlineStr">
        <is>
          <t>Unplanned</t>
        </is>
      </c>
      <c r="L2099" t="inlineStr">
        <is>
          <t>DRYER</t>
        </is>
      </c>
      <c r="M2099" t="inlineStr">
        <is>
          <t>烘干/固化工位</t>
        </is>
      </c>
      <c r="N2099" t="inlineStr">
        <is>
          <t>OTHER FAILURE</t>
        </is>
      </c>
      <c r="O2099" s="59" t="n">
        <v>46062.70069444444</v>
      </c>
      <c r="P2099" s="59" t="n">
        <v>46062.70465277778</v>
      </c>
      <c r="Q2099" s="60" t="n">
        <v>5.7</v>
      </c>
      <c r="R2099" s="60" t="n">
        <v>0.8081</v>
      </c>
      <c r="S2099" t="inlineStr">
        <is>
          <t>团队模拟数据（基于公开单线数据派生）</t>
        </is>
      </c>
      <c r="T2099" t="inlineStr">
        <is>
          <t>SIM-v2.2-20260807-20260804</t>
        </is>
      </c>
      <c r="U2099" t="inlineStr">
        <is>
          <t>https://zenodo.org/records/17855209</t>
        </is>
      </c>
      <c r="V2099" t="inlineStr">
        <is>
          <t>LINE-S01-POST-20260209</t>
        </is>
      </c>
      <c r="W2099" t="inlineStr">
        <is>
          <t>已关联</t>
        </is>
      </c>
      <c r="X2099" t="inlineStr">
        <is>
          <t>按班次口径判断</t>
        </is>
      </c>
      <c r="Z2099" t="inlineStr">
        <is>
          <t>否</t>
        </is>
      </c>
    </row>
    <row r="2100">
      <c r="A2100" t="inlineStr">
        <is>
          <t>SIM-STOP-02099</t>
        </is>
      </c>
      <c r="B2100" t="inlineStr">
        <is>
          <t>STOP-POST-00065</t>
        </is>
      </c>
      <c r="C2100" t="inlineStr">
        <is>
          <t>LINE-S02-POST-20260209</t>
        </is>
      </c>
      <c r="D2100" t="inlineStr">
        <is>
          <t>SHIFT-POST-20260209</t>
        </is>
      </c>
      <c r="E2100" t="inlineStr">
        <is>
          <t>LINE-S02</t>
        </is>
      </c>
      <c r="F2100" t="inlineStr">
        <is>
          <t>改善后</t>
        </is>
      </c>
      <c r="G2100" s="57" t="n">
        <v>46062</v>
      </c>
      <c r="H2100" t="inlineStr">
        <is>
          <t>视觉设备系列</t>
        </is>
      </c>
      <c r="I2100" t="inlineStr">
        <is>
          <t>KK200-1</t>
        </is>
      </c>
      <c r="J2100" t="inlineStr">
        <is>
          <t>FAILURE</t>
        </is>
      </c>
      <c r="K2100" t="inlineStr">
        <is>
          <t>Unplanned</t>
        </is>
      </c>
      <c r="L2100" t="inlineStr">
        <is>
          <t>DRYER</t>
        </is>
      </c>
      <c r="M2100" t="inlineStr">
        <is>
          <t>烘干/固化工位</t>
        </is>
      </c>
      <c r="N2100" t="inlineStr">
        <is>
          <t>OTHER FAILURE</t>
        </is>
      </c>
      <c r="O2100" s="59" t="n">
        <v>46062.71458333333</v>
      </c>
      <c r="P2100" s="59" t="n">
        <v>46062.71972222222</v>
      </c>
      <c r="Q2100" s="60" t="n">
        <v>7.4</v>
      </c>
      <c r="R2100" s="60" t="n">
        <v>1.0572</v>
      </c>
      <c r="S2100" t="inlineStr">
        <is>
          <t>团队模拟数据（基于公开单线数据派生）</t>
        </is>
      </c>
      <c r="T2100" t="inlineStr">
        <is>
          <t>SIM-v2.2-20260807-20260804</t>
        </is>
      </c>
      <c r="U2100" t="inlineStr">
        <is>
          <t>https://zenodo.org/records/17855209</t>
        </is>
      </c>
      <c r="V2100" t="inlineStr">
        <is>
          <t>LINE-S02-POST-20260209</t>
        </is>
      </c>
      <c r="W2100" t="inlineStr">
        <is>
          <t>已关联</t>
        </is>
      </c>
      <c r="X2100" t="inlineStr">
        <is>
          <t>按班次口径判断</t>
        </is>
      </c>
      <c r="Z2100" t="inlineStr">
        <is>
          <t>否</t>
        </is>
      </c>
    </row>
    <row r="2101">
      <c r="A2101" t="inlineStr">
        <is>
          <t>SIM-STOP-02100</t>
        </is>
      </c>
      <c r="B2101" t="inlineStr">
        <is>
          <t>STOP-POST-00065</t>
        </is>
      </c>
      <c r="C2101" t="inlineStr">
        <is>
          <t>LINE-S03-POST-20260209</t>
        </is>
      </c>
      <c r="D2101" t="inlineStr">
        <is>
          <t>SHIFT-POST-20260209</t>
        </is>
      </c>
      <c r="E2101" t="inlineStr">
        <is>
          <t>LINE-S03</t>
        </is>
      </c>
      <c r="F2101" t="inlineStr">
        <is>
          <t>改善后</t>
        </is>
      </c>
      <c r="G2101" s="57" t="n">
        <v>46062</v>
      </c>
      <c r="H2101" t="inlineStr">
        <is>
          <t>音频模组系列</t>
        </is>
      </c>
      <c r="I2101" t="inlineStr">
        <is>
          <t>KK200-1</t>
        </is>
      </c>
      <c r="J2101" t="inlineStr">
        <is>
          <t>FAILURE</t>
        </is>
      </c>
      <c r="K2101" t="inlineStr">
        <is>
          <t>Unplanned</t>
        </is>
      </c>
      <c r="L2101" t="inlineStr">
        <is>
          <t>DRYER</t>
        </is>
      </c>
      <c r="M2101" t="inlineStr">
        <is>
          <t>烘干/固化工位</t>
        </is>
      </c>
      <c r="N2101" t="inlineStr">
        <is>
          <t>OTHER FAILURE</t>
        </is>
      </c>
      <c r="O2101" s="59" t="n">
        <v>46062.72847222222</v>
      </c>
      <c r="P2101" s="59" t="n">
        <v>46062.73291666667</v>
      </c>
      <c r="Q2101" s="60" t="n">
        <v>6.4</v>
      </c>
      <c r="R2101" s="60" t="n">
        <v>0.92</v>
      </c>
      <c r="S2101" t="inlineStr">
        <is>
          <t>团队模拟数据（基于公开单线数据派生）</t>
        </is>
      </c>
      <c r="T2101" t="inlineStr">
        <is>
          <t>SIM-v2.2-20260807-20260804</t>
        </is>
      </c>
      <c r="U2101" t="inlineStr">
        <is>
          <t>https://zenodo.org/records/17855209</t>
        </is>
      </c>
      <c r="V2101" t="inlineStr">
        <is>
          <t>LINE-S03-POST-20260209</t>
        </is>
      </c>
      <c r="W2101" t="inlineStr">
        <is>
          <t>已关联</t>
        </is>
      </c>
      <c r="X2101" t="inlineStr">
        <is>
          <t>按班次口径判断</t>
        </is>
      </c>
      <c r="Z2101" t="inlineStr">
        <is>
          <t>否</t>
        </is>
      </c>
    </row>
    <row r="2102">
      <c r="A2102" t="inlineStr">
        <is>
          <t>SIM-STOP-02101</t>
        </is>
      </c>
      <c r="B2102" t="inlineStr">
        <is>
          <t>STOP-POST-00066</t>
        </is>
      </c>
      <c r="C2102" t="inlineStr">
        <is>
          <t>LINE-S01-POST-20260209</t>
        </is>
      </c>
      <c r="D2102" t="inlineStr">
        <is>
          <t>SHIFT-POST-20260209</t>
        </is>
      </c>
      <c r="E2102" t="inlineStr">
        <is>
          <t>LINE-S01</t>
        </is>
      </c>
      <c r="F2102" t="inlineStr">
        <is>
          <t>改善后</t>
        </is>
      </c>
      <c r="G2102" s="57" t="n">
        <v>46062</v>
      </c>
      <c r="H2102" t="inlineStr">
        <is>
          <t>智能终端系列</t>
        </is>
      </c>
      <c r="I2102" t="inlineStr">
        <is>
          <t>KK200-1</t>
        </is>
      </c>
      <c r="J2102" t="inlineStr">
        <is>
          <t>FAILURE</t>
        </is>
      </c>
      <c r="K2102" t="inlineStr">
        <is>
          <t>Unplanned</t>
        </is>
      </c>
      <c r="L2102" t="inlineStr">
        <is>
          <t>HYDRAULIC ELEVATOR (UNLOADING)</t>
        </is>
      </c>
      <c r="M2102" t="inlineStr">
        <is>
          <t>输送系统</t>
        </is>
      </c>
      <c r="N2102" t="inlineStr">
        <is>
          <t>OTHER FAILURE</t>
        </is>
      </c>
      <c r="O2102" s="59" t="n">
        <v>46062.73541666667</v>
      </c>
      <c r="P2102" s="59" t="n">
        <v>46062.73951388889</v>
      </c>
      <c r="Q2102" s="60" t="n">
        <v>5.9</v>
      </c>
      <c r="R2102" s="60" t="n">
        <v>0.8393</v>
      </c>
      <c r="S2102" t="inlineStr">
        <is>
          <t>团队模拟数据（基于公开单线数据派生）</t>
        </is>
      </c>
      <c r="T2102" t="inlineStr">
        <is>
          <t>SIM-v2.2-20260807-20260804</t>
        </is>
      </c>
      <c r="U2102" t="inlineStr">
        <is>
          <t>https://zenodo.org/records/17855209</t>
        </is>
      </c>
      <c r="V2102" t="inlineStr">
        <is>
          <t>LINE-S01-POST-20260209</t>
        </is>
      </c>
      <c r="W2102" t="inlineStr">
        <is>
          <t>已关联</t>
        </is>
      </c>
      <c r="X2102" t="inlineStr">
        <is>
          <t>按班次口径判断</t>
        </is>
      </c>
      <c r="Z2102" t="inlineStr">
        <is>
          <t>否</t>
        </is>
      </c>
    </row>
    <row r="2103">
      <c r="A2103" t="inlineStr">
        <is>
          <t>SIM-STOP-02102</t>
        </is>
      </c>
      <c r="B2103" t="inlineStr">
        <is>
          <t>STOP-POST-00066</t>
        </is>
      </c>
      <c r="C2103" t="inlineStr">
        <is>
          <t>LINE-S02-POST-20260209</t>
        </is>
      </c>
      <c r="D2103" t="inlineStr">
        <is>
          <t>SHIFT-POST-20260209</t>
        </is>
      </c>
      <c r="E2103" t="inlineStr">
        <is>
          <t>LINE-S02</t>
        </is>
      </c>
      <c r="F2103" t="inlineStr">
        <is>
          <t>改善后</t>
        </is>
      </c>
      <c r="G2103" s="57" t="n">
        <v>46062</v>
      </c>
      <c r="H2103" t="inlineStr">
        <is>
          <t>视觉设备系列</t>
        </is>
      </c>
      <c r="I2103" t="inlineStr">
        <is>
          <t>KK200-1</t>
        </is>
      </c>
      <c r="J2103" t="inlineStr">
        <is>
          <t>FAILURE</t>
        </is>
      </c>
      <c r="K2103" t="inlineStr">
        <is>
          <t>Unplanned</t>
        </is>
      </c>
      <c r="L2103" t="inlineStr">
        <is>
          <t>HYDRAULIC ELEVATOR (UNLOADING)</t>
        </is>
      </c>
      <c r="M2103" t="inlineStr">
        <is>
          <t>输送系统</t>
        </is>
      </c>
      <c r="N2103" t="inlineStr">
        <is>
          <t>OTHER FAILURE</t>
        </is>
      </c>
      <c r="O2103" s="59" t="n">
        <v>46062.74930555555</v>
      </c>
      <c r="P2103" s="59" t="n">
        <v>46062.75506944444</v>
      </c>
      <c r="Q2103" s="60" t="n">
        <v>8.300000000000001</v>
      </c>
      <c r="R2103" s="60" t="n">
        <v>1.188</v>
      </c>
      <c r="S2103" t="inlineStr">
        <is>
          <t>团队模拟数据（基于公开单线数据派生）</t>
        </is>
      </c>
      <c r="T2103" t="inlineStr">
        <is>
          <t>SIM-v2.2-20260807-20260804</t>
        </is>
      </c>
      <c r="U2103" t="inlineStr">
        <is>
          <t>https://zenodo.org/records/17855209</t>
        </is>
      </c>
      <c r="V2103" t="inlineStr">
        <is>
          <t>LINE-S02-POST-20260209</t>
        </is>
      </c>
      <c r="W2103" t="inlineStr">
        <is>
          <t>已关联</t>
        </is>
      </c>
      <c r="X2103" t="inlineStr">
        <is>
          <t>按班次口径判断</t>
        </is>
      </c>
      <c r="Z2103" t="inlineStr">
        <is>
          <t>否</t>
        </is>
      </c>
    </row>
    <row r="2104">
      <c r="A2104" t="inlineStr">
        <is>
          <t>SIM-STOP-02103</t>
        </is>
      </c>
      <c r="B2104" t="inlineStr">
        <is>
          <t>STOP-POST-00066</t>
        </is>
      </c>
      <c r="C2104" t="inlineStr">
        <is>
          <t>LINE-S03-POST-20260209</t>
        </is>
      </c>
      <c r="D2104" t="inlineStr">
        <is>
          <t>SHIFT-POST-20260209</t>
        </is>
      </c>
      <c r="E2104" t="inlineStr">
        <is>
          <t>LINE-S03</t>
        </is>
      </c>
      <c r="F2104" t="inlineStr">
        <is>
          <t>改善后</t>
        </is>
      </c>
      <c r="G2104" s="57" t="n">
        <v>46062</v>
      </c>
      <c r="H2104" t="inlineStr">
        <is>
          <t>音频模组系列</t>
        </is>
      </c>
      <c r="I2104" t="inlineStr">
        <is>
          <t>KK200-1</t>
        </is>
      </c>
      <c r="J2104" t="inlineStr">
        <is>
          <t>FAILURE</t>
        </is>
      </c>
      <c r="K2104" t="inlineStr">
        <is>
          <t>Unplanned</t>
        </is>
      </c>
      <c r="L2104" t="inlineStr">
        <is>
          <t>HYDRAULIC ELEVATOR (UNLOADING)</t>
        </is>
      </c>
      <c r="M2104" t="inlineStr">
        <is>
          <t>输送系统</t>
        </is>
      </c>
      <c r="N2104" t="inlineStr">
        <is>
          <t>OTHER FAILURE</t>
        </is>
      </c>
      <c r="O2104" s="59" t="n">
        <v>46062.76319444444</v>
      </c>
      <c r="P2104" s="59" t="n">
        <v>46062.76736111111</v>
      </c>
      <c r="Q2104" s="60" t="n">
        <v>6</v>
      </c>
      <c r="R2104" s="60" t="n">
        <v>0.86</v>
      </c>
      <c r="S2104" t="inlineStr">
        <is>
          <t>团队模拟数据（基于公开单线数据派生）</t>
        </is>
      </c>
      <c r="T2104" t="inlineStr">
        <is>
          <t>SIM-v2.2-20260807-20260804</t>
        </is>
      </c>
      <c r="U2104" t="inlineStr">
        <is>
          <t>https://zenodo.org/records/17855209</t>
        </is>
      </c>
      <c r="V2104" t="inlineStr">
        <is>
          <t>LINE-S03-POST-20260209</t>
        </is>
      </c>
      <c r="W2104" t="inlineStr">
        <is>
          <t>已关联</t>
        </is>
      </c>
      <c r="X2104" t="inlineStr">
        <is>
          <t>按班次口径判断</t>
        </is>
      </c>
      <c r="Z2104" t="inlineStr">
        <is>
          <t>否</t>
        </is>
      </c>
    </row>
    <row r="2105">
      <c r="A2105" t="inlineStr">
        <is>
          <t>SIM-STOP-02104</t>
        </is>
      </c>
      <c r="B2105" t="inlineStr">
        <is>
          <t>STOP-POST-00067</t>
        </is>
      </c>
      <c r="C2105" t="inlineStr">
        <is>
          <t>LINE-S01-POST-20260209</t>
        </is>
      </c>
      <c r="D2105" t="inlineStr">
        <is>
          <t>SHIFT-POST-20260209</t>
        </is>
      </c>
      <c r="E2105" t="inlineStr">
        <is>
          <t>LINE-S01</t>
        </is>
      </c>
      <c r="F2105" t="inlineStr">
        <is>
          <t>改善后</t>
        </is>
      </c>
      <c r="G2105" s="57" t="n">
        <v>46062</v>
      </c>
      <c r="H2105" t="inlineStr">
        <is>
          <t>智能终端系列</t>
        </is>
      </c>
      <c r="I2105" t="inlineStr">
        <is>
          <t>KK200-1</t>
        </is>
      </c>
      <c r="J2105" t="inlineStr">
        <is>
          <t>FAILURE</t>
        </is>
      </c>
      <c r="K2105" t="inlineStr">
        <is>
          <t>Unplanned</t>
        </is>
      </c>
      <c r="L2105" t="inlineStr">
        <is>
          <t>DRYER</t>
        </is>
      </c>
      <c r="M2105" t="inlineStr">
        <is>
          <t>烘干/固化工位</t>
        </is>
      </c>
      <c r="N2105" t="inlineStr">
        <is>
          <t>OTHER FAILURE</t>
        </is>
      </c>
      <c r="O2105" s="59" t="n">
        <v>46062.77291666667</v>
      </c>
      <c r="P2105" s="59" t="n">
        <v>46062.77784722222</v>
      </c>
      <c r="Q2105" s="60" t="n">
        <v>7.1</v>
      </c>
      <c r="R2105" s="60" t="n">
        <v>0.7857</v>
      </c>
      <c r="S2105" t="inlineStr">
        <is>
          <t>团队模拟数据（基于公开单线数据派生）</t>
        </is>
      </c>
      <c r="T2105" t="inlineStr">
        <is>
          <t>SIM-v2.2-20260807-20260804</t>
        </is>
      </c>
      <c r="U2105" t="inlineStr">
        <is>
          <t>https://zenodo.org/records/17855209</t>
        </is>
      </c>
      <c r="V2105" t="inlineStr">
        <is>
          <t>LINE-S01-POST-20260209</t>
        </is>
      </c>
      <c r="W2105" t="inlineStr">
        <is>
          <t>已关联</t>
        </is>
      </c>
      <c r="X2105" t="inlineStr">
        <is>
          <t>按班次口径判断</t>
        </is>
      </c>
      <c r="Z2105" t="inlineStr">
        <is>
          <t>否</t>
        </is>
      </c>
    </row>
    <row r="2106">
      <c r="A2106" t="inlineStr">
        <is>
          <t>SIM-STOP-02105</t>
        </is>
      </c>
      <c r="B2106" t="inlineStr">
        <is>
          <t>STOP-POST-00067</t>
        </is>
      </c>
      <c r="C2106" t="inlineStr">
        <is>
          <t>LINE-S02-POST-20260209</t>
        </is>
      </c>
      <c r="D2106" t="inlineStr">
        <is>
          <t>SHIFT-POST-20260209</t>
        </is>
      </c>
      <c r="E2106" t="inlineStr">
        <is>
          <t>LINE-S02</t>
        </is>
      </c>
      <c r="F2106" t="inlineStr">
        <is>
          <t>改善后</t>
        </is>
      </c>
      <c r="G2106" s="57" t="n">
        <v>46062</v>
      </c>
      <c r="H2106" t="inlineStr">
        <is>
          <t>视觉设备系列</t>
        </is>
      </c>
      <c r="I2106" t="inlineStr">
        <is>
          <t>KK200-1</t>
        </is>
      </c>
      <c r="J2106" t="inlineStr">
        <is>
          <t>FAILURE</t>
        </is>
      </c>
      <c r="K2106" t="inlineStr">
        <is>
          <t>Unplanned</t>
        </is>
      </c>
      <c r="L2106" t="inlineStr">
        <is>
          <t>DRYER</t>
        </is>
      </c>
      <c r="M2106" t="inlineStr">
        <is>
          <t>烘干/固化工位</t>
        </is>
      </c>
      <c r="N2106" t="inlineStr">
        <is>
          <t>OTHER FAILURE</t>
        </is>
      </c>
      <c r="O2106" s="59" t="n">
        <v>46062.78680555556</v>
      </c>
      <c r="P2106" s="59" t="n">
        <v>46062.79395833334</v>
      </c>
      <c r="Q2106" s="60" t="n">
        <v>10.3</v>
      </c>
      <c r="R2106" s="60" t="n">
        <v>1.1428</v>
      </c>
      <c r="S2106" t="inlineStr">
        <is>
          <t>团队模拟数据（基于公开单线数据派生）</t>
        </is>
      </c>
      <c r="T2106" t="inlineStr">
        <is>
          <t>SIM-v2.2-20260807-20260804</t>
        </is>
      </c>
      <c r="U2106" t="inlineStr">
        <is>
          <t>https://zenodo.org/records/17855209</t>
        </is>
      </c>
      <c r="V2106" t="inlineStr">
        <is>
          <t>LINE-S02-POST-20260209</t>
        </is>
      </c>
      <c r="W2106" t="inlineStr">
        <is>
          <t>已关联</t>
        </is>
      </c>
      <c r="X2106" t="inlineStr">
        <is>
          <t>按班次口径判断</t>
        </is>
      </c>
      <c r="Z2106" t="inlineStr">
        <is>
          <t>否</t>
        </is>
      </c>
    </row>
    <row r="2107">
      <c r="A2107" t="inlineStr">
        <is>
          <t>SIM-STOP-02106</t>
        </is>
      </c>
      <c r="B2107" t="inlineStr">
        <is>
          <t>STOP-POST-00067</t>
        </is>
      </c>
      <c r="C2107" t="inlineStr">
        <is>
          <t>LINE-S03-POST-20260209</t>
        </is>
      </c>
      <c r="D2107" t="inlineStr">
        <is>
          <t>SHIFT-POST-20260209</t>
        </is>
      </c>
      <c r="E2107" t="inlineStr">
        <is>
          <t>LINE-S03</t>
        </is>
      </c>
      <c r="F2107" t="inlineStr">
        <is>
          <t>改善后</t>
        </is>
      </c>
      <c r="G2107" s="57" t="n">
        <v>46062</v>
      </c>
      <c r="H2107" t="inlineStr">
        <is>
          <t>音频模组系列</t>
        </is>
      </c>
      <c r="I2107" t="inlineStr">
        <is>
          <t>KK200-1</t>
        </is>
      </c>
      <c r="J2107" t="inlineStr">
        <is>
          <t>FAILURE</t>
        </is>
      </c>
      <c r="K2107" t="inlineStr">
        <is>
          <t>Unplanned</t>
        </is>
      </c>
      <c r="L2107" t="inlineStr">
        <is>
          <t>DRYER</t>
        </is>
      </c>
      <c r="M2107" t="inlineStr">
        <is>
          <t>烘干/固化工位</t>
        </is>
      </c>
      <c r="N2107" t="inlineStr">
        <is>
          <t>OTHER FAILURE</t>
        </is>
      </c>
      <c r="O2107" s="59" t="n">
        <v>46062.80069444444</v>
      </c>
      <c r="P2107" s="59" t="n">
        <v>46062.80631944445</v>
      </c>
      <c r="Q2107" s="60" t="n">
        <v>8.1</v>
      </c>
      <c r="R2107" s="60" t="n">
        <v>0.895</v>
      </c>
      <c r="S2107" t="inlineStr">
        <is>
          <t>团队模拟数据（基于公开单线数据派生）</t>
        </is>
      </c>
      <c r="T2107" t="inlineStr">
        <is>
          <t>SIM-v2.2-20260807-20260804</t>
        </is>
      </c>
      <c r="U2107" t="inlineStr">
        <is>
          <t>https://zenodo.org/records/17855209</t>
        </is>
      </c>
      <c r="V2107" t="inlineStr">
        <is>
          <t>LINE-S03-POST-20260209</t>
        </is>
      </c>
      <c r="W2107" t="inlineStr">
        <is>
          <t>已关联</t>
        </is>
      </c>
      <c r="X2107" t="inlineStr">
        <is>
          <t>按班次口径判断</t>
        </is>
      </c>
      <c r="Z2107" t="inlineStr">
        <is>
          <t>否</t>
        </is>
      </c>
    </row>
    <row r="2108">
      <c r="A2108" t="inlineStr">
        <is>
          <t>SIM-STOP-02107</t>
        </is>
      </c>
      <c r="B2108" t="inlineStr">
        <is>
          <t>STOP-POST-00068</t>
        </is>
      </c>
      <c r="C2108" t="inlineStr">
        <is>
          <t>LINE-S01-POST-20260209</t>
        </is>
      </c>
      <c r="D2108" t="inlineStr">
        <is>
          <t>SHIFT-POST-20260209</t>
        </is>
      </c>
      <c r="E2108" t="inlineStr">
        <is>
          <t>LINE-S01</t>
        </is>
      </c>
      <c r="F2108" t="inlineStr">
        <is>
          <t>改善后</t>
        </is>
      </c>
      <c r="G2108" s="57" t="n">
        <v>46062</v>
      </c>
      <c r="H2108" t="inlineStr">
        <is>
          <t>智能终端系列</t>
        </is>
      </c>
      <c r="I2108" t="inlineStr">
        <is>
          <t>KK200-1</t>
        </is>
      </c>
      <c r="J2108" t="inlineStr">
        <is>
          <t>FAILURE</t>
        </is>
      </c>
      <c r="K2108" t="inlineStr">
        <is>
          <t>Unplanned</t>
        </is>
      </c>
      <c r="L2108" t="inlineStr">
        <is>
          <t>HYDRAULIC ELEVATOR (UNLOADING)</t>
        </is>
      </c>
      <c r="M2108" t="inlineStr">
        <is>
          <t>输送系统</t>
        </is>
      </c>
      <c r="N2108" t="inlineStr">
        <is>
          <t>OTHER FAILURE</t>
        </is>
      </c>
      <c r="O2108" s="59" t="n">
        <v>46062.79236111111</v>
      </c>
      <c r="P2108" s="59" t="n">
        <v>46062.79916666666</v>
      </c>
      <c r="Q2108" s="60" t="n">
        <v>9.800000000000001</v>
      </c>
      <c r="R2108" s="60" t="n">
        <v>0.8169999999999999</v>
      </c>
      <c r="S2108" t="inlineStr">
        <is>
          <t>团队模拟数据（基于公开单线数据派生）</t>
        </is>
      </c>
      <c r="T2108" t="inlineStr">
        <is>
          <t>SIM-v2.2-20260807-20260804</t>
        </is>
      </c>
      <c r="U2108" t="inlineStr">
        <is>
          <t>https://zenodo.org/records/17855209</t>
        </is>
      </c>
      <c r="V2108" t="inlineStr">
        <is>
          <t>LINE-S01-POST-20260209</t>
        </is>
      </c>
      <c r="W2108" t="inlineStr">
        <is>
          <t>已关联</t>
        </is>
      </c>
      <c r="X2108" t="inlineStr">
        <is>
          <t>按班次口径判断</t>
        </is>
      </c>
      <c r="Z2108" t="inlineStr">
        <is>
          <t>否</t>
        </is>
      </c>
    </row>
    <row r="2109">
      <c r="A2109" t="inlineStr">
        <is>
          <t>SIM-STOP-02108</t>
        </is>
      </c>
      <c r="B2109" t="inlineStr">
        <is>
          <t>STOP-POST-00068</t>
        </is>
      </c>
      <c r="C2109" t="inlineStr">
        <is>
          <t>LINE-S02-POST-20260209</t>
        </is>
      </c>
      <c r="D2109" t="inlineStr">
        <is>
          <t>SHIFT-POST-20260209</t>
        </is>
      </c>
      <c r="E2109" t="inlineStr">
        <is>
          <t>LINE-S02</t>
        </is>
      </c>
      <c r="F2109" t="inlineStr">
        <is>
          <t>改善后</t>
        </is>
      </c>
      <c r="G2109" s="57" t="n">
        <v>46062</v>
      </c>
      <c r="H2109" t="inlineStr">
        <is>
          <t>视觉设备系列</t>
        </is>
      </c>
      <c r="I2109" t="inlineStr">
        <is>
          <t>KK200-1</t>
        </is>
      </c>
      <c r="J2109" t="inlineStr">
        <is>
          <t>FAILURE</t>
        </is>
      </c>
      <c r="K2109" t="inlineStr">
        <is>
          <t>Unplanned</t>
        </is>
      </c>
      <c r="L2109" t="inlineStr">
        <is>
          <t>HYDRAULIC ELEVATOR (UNLOADING)</t>
        </is>
      </c>
      <c r="M2109" t="inlineStr">
        <is>
          <t>输送系统</t>
        </is>
      </c>
      <c r="N2109" t="inlineStr">
        <is>
          <t>OTHER FAILURE</t>
        </is>
      </c>
      <c r="O2109" s="59" t="n">
        <v>46062.80625</v>
      </c>
      <c r="P2109" s="59" t="n">
        <v>46062.81590277778</v>
      </c>
      <c r="Q2109" s="60" t="n">
        <v>13.9</v>
      </c>
      <c r="R2109" s="60" t="n">
        <v>1.155</v>
      </c>
      <c r="S2109" t="inlineStr">
        <is>
          <t>团队模拟数据（基于公开单线数据派生）</t>
        </is>
      </c>
      <c r="T2109" t="inlineStr">
        <is>
          <t>SIM-v2.2-20260807-20260804</t>
        </is>
      </c>
      <c r="U2109" t="inlineStr">
        <is>
          <t>https://zenodo.org/records/17855209</t>
        </is>
      </c>
      <c r="V2109" t="inlineStr">
        <is>
          <t>LINE-S02-POST-20260209</t>
        </is>
      </c>
      <c r="W2109" t="inlineStr">
        <is>
          <t>已关联</t>
        </is>
      </c>
      <c r="X2109" t="inlineStr">
        <is>
          <t>按班次口径判断</t>
        </is>
      </c>
      <c r="Z2109" t="inlineStr">
        <is>
          <t>否</t>
        </is>
      </c>
    </row>
    <row r="2110">
      <c r="A2110" t="inlineStr">
        <is>
          <t>SIM-STOP-02109</t>
        </is>
      </c>
      <c r="B2110" t="inlineStr">
        <is>
          <t>STOP-POST-00068</t>
        </is>
      </c>
      <c r="C2110" t="inlineStr">
        <is>
          <t>LINE-S03-POST-20260209</t>
        </is>
      </c>
      <c r="D2110" t="inlineStr">
        <is>
          <t>SHIFT-POST-20260209</t>
        </is>
      </c>
      <c r="E2110" t="inlineStr">
        <is>
          <t>LINE-S03</t>
        </is>
      </c>
      <c r="F2110" t="inlineStr">
        <is>
          <t>改善后</t>
        </is>
      </c>
      <c r="G2110" s="57" t="n">
        <v>46062</v>
      </c>
      <c r="H2110" t="inlineStr">
        <is>
          <t>音频模组系列</t>
        </is>
      </c>
      <c r="I2110" t="inlineStr">
        <is>
          <t>KK200-1</t>
        </is>
      </c>
      <c r="J2110" t="inlineStr">
        <is>
          <t>FAILURE</t>
        </is>
      </c>
      <c r="K2110" t="inlineStr">
        <is>
          <t>Unplanned</t>
        </is>
      </c>
      <c r="L2110" t="inlineStr">
        <is>
          <t>HYDRAULIC ELEVATOR (UNLOADING)</t>
        </is>
      </c>
      <c r="M2110" t="inlineStr">
        <is>
          <t>输送系统</t>
        </is>
      </c>
      <c r="N2110" t="inlineStr">
        <is>
          <t>OTHER FAILURE</t>
        </is>
      </c>
      <c r="O2110" s="59" t="n">
        <v>46062.82013888889</v>
      </c>
      <c r="P2110" s="59" t="n">
        <v>46062.82791666667</v>
      </c>
      <c r="Q2110" s="60" t="n">
        <v>11.2</v>
      </c>
      <c r="R2110" s="60" t="n">
        <v>0.93</v>
      </c>
      <c r="S2110" t="inlineStr">
        <is>
          <t>团队模拟数据（基于公开单线数据派生）</t>
        </is>
      </c>
      <c r="T2110" t="inlineStr">
        <is>
          <t>SIM-v2.2-20260807-20260804</t>
        </is>
      </c>
      <c r="U2110" t="inlineStr">
        <is>
          <t>https://zenodo.org/records/17855209</t>
        </is>
      </c>
      <c r="V2110" t="inlineStr">
        <is>
          <t>LINE-S03-POST-20260209</t>
        </is>
      </c>
      <c r="W2110" t="inlineStr">
        <is>
          <t>已关联</t>
        </is>
      </c>
      <c r="X2110" t="inlineStr">
        <is>
          <t>按班次口径判断</t>
        </is>
      </c>
      <c r="Z2110" t="inlineStr">
        <is>
          <t>否</t>
        </is>
      </c>
    </row>
    <row r="2111">
      <c r="A2111" t="inlineStr">
        <is>
          <t>SIM-STOP-02110</t>
        </is>
      </c>
      <c r="B2111" t="inlineStr">
        <is>
          <t>STOP-POST-00069</t>
        </is>
      </c>
      <c r="C2111" t="inlineStr">
        <is>
          <t>LINE-S01-POST-20260209</t>
        </is>
      </c>
      <c r="D2111" t="inlineStr">
        <is>
          <t>SHIFT-POST-20260209</t>
        </is>
      </c>
      <c r="E2111" t="inlineStr">
        <is>
          <t>LINE-S01</t>
        </is>
      </c>
      <c r="F2111" t="inlineStr">
        <is>
          <t>改善后</t>
        </is>
      </c>
      <c r="G2111" s="57" t="n">
        <v>46062</v>
      </c>
      <c r="H2111" t="inlineStr">
        <is>
          <t>智能终端系列</t>
        </is>
      </c>
      <c r="I2111" t="inlineStr">
        <is>
          <t>KK200-1</t>
        </is>
      </c>
      <c r="J2111" t="inlineStr">
        <is>
          <t>FAILURE</t>
        </is>
      </c>
      <c r="K2111" t="inlineStr">
        <is>
          <t>Unplanned</t>
        </is>
      </c>
      <c r="L2111" t="inlineStr">
        <is>
          <t>CUTTER</t>
        </is>
      </c>
      <c r="M2111" t="inlineStr">
        <is>
          <t>切割/分板工位</t>
        </is>
      </c>
      <c r="N2111" t="inlineStr">
        <is>
          <t>WIRE FAILURE</t>
        </is>
      </c>
      <c r="O2111" s="59" t="n">
        <v>46062.80625</v>
      </c>
      <c r="P2111" s="59" t="n">
        <v>46062.80993055556</v>
      </c>
      <c r="Q2111" s="60" t="n">
        <v>5.3</v>
      </c>
      <c r="R2111" s="60" t="n">
        <v>0.7634</v>
      </c>
      <c r="S2111" t="inlineStr">
        <is>
          <t>团队模拟数据（基于公开单线数据派生）</t>
        </is>
      </c>
      <c r="T2111" t="inlineStr">
        <is>
          <t>SIM-v2.2-20260807-20260804</t>
        </is>
      </c>
      <c r="U2111" t="inlineStr">
        <is>
          <t>https://zenodo.org/records/17855209</t>
        </is>
      </c>
      <c r="V2111" t="inlineStr">
        <is>
          <t>LINE-S01-POST-20260209</t>
        </is>
      </c>
      <c r="W2111" t="inlineStr">
        <is>
          <t>已关联</t>
        </is>
      </c>
      <c r="X2111" t="inlineStr">
        <is>
          <t>按班次口径判断</t>
        </is>
      </c>
      <c r="Z2111" t="inlineStr">
        <is>
          <t>否</t>
        </is>
      </c>
    </row>
    <row r="2112">
      <c r="A2112" t="inlineStr">
        <is>
          <t>SIM-STOP-02111</t>
        </is>
      </c>
      <c r="B2112" t="inlineStr">
        <is>
          <t>STOP-POST-00069</t>
        </is>
      </c>
      <c r="C2112" t="inlineStr">
        <is>
          <t>LINE-S02-POST-20260209</t>
        </is>
      </c>
      <c r="D2112" t="inlineStr">
        <is>
          <t>SHIFT-POST-20260209</t>
        </is>
      </c>
      <c r="E2112" t="inlineStr">
        <is>
          <t>LINE-S02</t>
        </is>
      </c>
      <c r="F2112" t="inlineStr">
        <is>
          <t>改善后</t>
        </is>
      </c>
      <c r="G2112" s="57" t="n">
        <v>46062</v>
      </c>
      <c r="H2112" t="inlineStr">
        <is>
          <t>视觉设备系列</t>
        </is>
      </c>
      <c r="I2112" t="inlineStr">
        <is>
          <t>KK200-1</t>
        </is>
      </c>
      <c r="J2112" t="inlineStr">
        <is>
          <t>FAILURE</t>
        </is>
      </c>
      <c r="K2112" t="inlineStr">
        <is>
          <t>Unplanned</t>
        </is>
      </c>
      <c r="L2112" t="inlineStr">
        <is>
          <t>CUTTER</t>
        </is>
      </c>
      <c r="M2112" t="inlineStr">
        <is>
          <t>切割/分板工位</t>
        </is>
      </c>
      <c r="N2112" t="inlineStr">
        <is>
          <t>WIRE FAILURE</t>
        </is>
      </c>
      <c r="O2112" s="59" t="n">
        <v>46062.82013888889</v>
      </c>
      <c r="P2112" s="59" t="n">
        <v>46062.82597222222</v>
      </c>
      <c r="Q2112" s="60" t="n">
        <v>8.4</v>
      </c>
      <c r="R2112" s="60" t="n">
        <v>1.2012</v>
      </c>
      <c r="S2112" t="inlineStr">
        <is>
          <t>团队模拟数据（基于公开单线数据派生）</t>
        </is>
      </c>
      <c r="T2112" t="inlineStr">
        <is>
          <t>SIM-v2.2-20260807-20260804</t>
        </is>
      </c>
      <c r="U2112" t="inlineStr">
        <is>
          <t>https://zenodo.org/records/17855209</t>
        </is>
      </c>
      <c r="V2112" t="inlineStr">
        <is>
          <t>LINE-S02-POST-20260209</t>
        </is>
      </c>
      <c r="W2112" t="inlineStr">
        <is>
          <t>已关联</t>
        </is>
      </c>
      <c r="X2112" t="inlineStr">
        <is>
          <t>按班次口径判断</t>
        </is>
      </c>
      <c r="Z2112" t="inlineStr">
        <is>
          <t>否</t>
        </is>
      </c>
    </row>
    <row r="2113">
      <c r="A2113" t="inlineStr">
        <is>
          <t>SIM-STOP-02112</t>
        </is>
      </c>
      <c r="B2113" t="inlineStr">
        <is>
          <t>STOP-POST-00069</t>
        </is>
      </c>
      <c r="C2113" t="inlineStr">
        <is>
          <t>LINE-S03-POST-20260209</t>
        </is>
      </c>
      <c r="D2113" t="inlineStr">
        <is>
          <t>SHIFT-POST-20260209</t>
        </is>
      </c>
      <c r="E2113" t="inlineStr">
        <is>
          <t>LINE-S03</t>
        </is>
      </c>
      <c r="F2113" t="inlineStr">
        <is>
          <t>改善后</t>
        </is>
      </c>
      <c r="G2113" s="57" t="n">
        <v>46062</v>
      </c>
      <c r="H2113" t="inlineStr">
        <is>
          <t>音频模组系列</t>
        </is>
      </c>
      <c r="I2113" t="inlineStr">
        <is>
          <t>KK200-1</t>
        </is>
      </c>
      <c r="J2113" t="inlineStr">
        <is>
          <t>FAILURE</t>
        </is>
      </c>
      <c r="K2113" t="inlineStr">
        <is>
          <t>Unplanned</t>
        </is>
      </c>
      <c r="L2113" t="inlineStr">
        <is>
          <t>CUTTER</t>
        </is>
      </c>
      <c r="M2113" t="inlineStr">
        <is>
          <t>切割/分板工位</t>
        </is>
      </c>
      <c r="N2113" t="inlineStr">
        <is>
          <t>WIRE FAILURE</t>
        </is>
      </c>
      <c r="O2113" s="59" t="n">
        <v>46062.83402777778</v>
      </c>
      <c r="P2113" s="59" t="n">
        <v>46062.83826388889</v>
      </c>
      <c r="Q2113" s="60" t="n">
        <v>6.1</v>
      </c>
      <c r="R2113" s="60" t="n">
        <v>0.87</v>
      </c>
      <c r="S2113" t="inlineStr">
        <is>
          <t>团队模拟数据（基于公开单线数据派生）</t>
        </is>
      </c>
      <c r="T2113" t="inlineStr">
        <is>
          <t>SIM-v2.2-20260807-20260804</t>
        </is>
      </c>
      <c r="U2113" t="inlineStr">
        <is>
          <t>https://zenodo.org/records/17855209</t>
        </is>
      </c>
      <c r="V2113" t="inlineStr">
        <is>
          <t>LINE-S03-POST-20260209</t>
        </is>
      </c>
      <c r="W2113" t="inlineStr">
        <is>
          <t>已关联</t>
        </is>
      </c>
      <c r="X2113" t="inlineStr">
        <is>
          <t>按班次口径判断</t>
        </is>
      </c>
      <c r="Z2113" t="inlineStr">
        <is>
          <t>否</t>
        </is>
      </c>
    </row>
    <row r="2114">
      <c r="A2114" t="inlineStr">
        <is>
          <t>SIM-STOP-02113</t>
        </is>
      </c>
      <c r="B2114" t="inlineStr">
        <is>
          <t>STOP-POST-00070</t>
        </is>
      </c>
      <c r="C2114" t="inlineStr">
        <is>
          <t>LINE-S01-POST-20260209</t>
        </is>
      </c>
      <c r="D2114" t="inlineStr">
        <is>
          <t>SHIFT-POST-20260209</t>
        </is>
      </c>
      <c r="E2114" t="inlineStr">
        <is>
          <t>LINE-S01</t>
        </is>
      </c>
      <c r="F2114" t="inlineStr">
        <is>
          <t>改善后</t>
        </is>
      </c>
      <c r="G2114" s="57" t="n">
        <v>46062</v>
      </c>
      <c r="H2114" t="inlineStr">
        <is>
          <t>智能终端系列</t>
        </is>
      </c>
      <c r="I2114" t="inlineStr">
        <is>
          <t>KK200-1</t>
        </is>
      </c>
      <c r="J2114" t="inlineStr">
        <is>
          <t>OPERATIONAL</t>
        </is>
      </c>
      <c r="K2114" t="inlineStr">
        <is>
          <t>Planned - Included in OEE</t>
        </is>
      </c>
      <c r="L2114" t="inlineStr">
        <is>
          <t>EXTRUDER PRESS</t>
        </is>
      </c>
      <c r="M2114" t="inlineStr">
        <is>
          <t>主加工工位</t>
        </is>
      </c>
      <c r="N2114" t="inlineStr">
        <is>
          <t>CLEANING</t>
        </is>
      </c>
      <c r="O2114" s="59" t="n">
        <v>46062.84513888889</v>
      </c>
      <c r="P2114" s="59" t="n">
        <v>46062.85277777778</v>
      </c>
      <c r="Q2114" s="60" t="n">
        <v>11</v>
      </c>
      <c r="R2114" s="60" t="n">
        <v>0.9207</v>
      </c>
      <c r="S2114" t="inlineStr">
        <is>
          <t>团队模拟数据（基于公开单线数据派生）</t>
        </is>
      </c>
      <c r="T2114" t="inlineStr">
        <is>
          <t>SIM-v2.2-20260807-20260804</t>
        </is>
      </c>
      <c r="U2114" t="inlineStr">
        <is>
          <t>https://zenodo.org/records/17855209</t>
        </is>
      </c>
      <c r="V2114" t="inlineStr">
        <is>
          <t>LINE-S01-POST-20260209</t>
        </is>
      </c>
      <c r="W2114" t="inlineStr">
        <is>
          <t>已关联</t>
        </is>
      </c>
      <c r="X2114" t="inlineStr">
        <is>
          <t>按班次口径判断</t>
        </is>
      </c>
      <c r="Z2114" t="inlineStr">
        <is>
          <t>否</t>
        </is>
      </c>
    </row>
    <row r="2115">
      <c r="A2115" t="inlineStr">
        <is>
          <t>SIM-STOP-02114</t>
        </is>
      </c>
      <c r="B2115" t="inlineStr">
        <is>
          <t>STOP-POST-00070</t>
        </is>
      </c>
      <c r="C2115" t="inlineStr">
        <is>
          <t>LINE-S02-POST-20260209</t>
        </is>
      </c>
      <c r="D2115" t="inlineStr">
        <is>
          <t>SHIFT-POST-20260209</t>
        </is>
      </c>
      <c r="E2115" t="inlineStr">
        <is>
          <t>LINE-S02</t>
        </is>
      </c>
      <c r="F2115" t="inlineStr">
        <is>
          <t>改善后</t>
        </is>
      </c>
      <c r="G2115" s="57" t="n">
        <v>46062</v>
      </c>
      <c r="H2115" t="inlineStr">
        <is>
          <t>视觉设备系列</t>
        </is>
      </c>
      <c r="I2115" t="inlineStr">
        <is>
          <t>KK200-1</t>
        </is>
      </c>
      <c r="J2115" t="inlineStr">
        <is>
          <t>OPERATIONAL</t>
        </is>
      </c>
      <c r="K2115" t="inlineStr">
        <is>
          <t>Planned - Included in OEE</t>
        </is>
      </c>
      <c r="L2115" t="inlineStr">
        <is>
          <t>EXTRUDER PRESS</t>
        </is>
      </c>
      <c r="M2115" t="inlineStr">
        <is>
          <t>主加工工位</t>
        </is>
      </c>
      <c r="N2115" t="inlineStr">
        <is>
          <t>CLEANING</t>
        </is>
      </c>
      <c r="O2115" s="59" t="n">
        <v>46062.85902777778</v>
      </c>
      <c r="P2115" s="59" t="n">
        <v>46062.86756944445</v>
      </c>
      <c r="Q2115" s="60" t="n">
        <v>12.3</v>
      </c>
      <c r="R2115" s="60" t="n">
        <v>1.029</v>
      </c>
      <c r="S2115" t="inlineStr">
        <is>
          <t>团队模拟数据（基于公开单线数据派生）</t>
        </is>
      </c>
      <c r="T2115" t="inlineStr">
        <is>
          <t>SIM-v2.2-20260807-20260804</t>
        </is>
      </c>
      <c r="U2115" t="inlineStr">
        <is>
          <t>https://zenodo.org/records/17855209</t>
        </is>
      </c>
      <c r="V2115" t="inlineStr">
        <is>
          <t>LINE-S02-POST-20260209</t>
        </is>
      </c>
      <c r="W2115" t="inlineStr">
        <is>
          <t>已关联</t>
        </is>
      </c>
      <c r="X2115" t="inlineStr">
        <is>
          <t>按班次口径判断</t>
        </is>
      </c>
      <c r="Z2115" t="inlineStr">
        <is>
          <t>否</t>
        </is>
      </c>
    </row>
    <row r="2116">
      <c r="A2116" t="inlineStr">
        <is>
          <t>SIM-STOP-02115</t>
        </is>
      </c>
      <c r="B2116" t="inlineStr">
        <is>
          <t>STOP-POST-00070</t>
        </is>
      </c>
      <c r="C2116" t="inlineStr">
        <is>
          <t>LINE-S03-POST-20260209</t>
        </is>
      </c>
      <c r="D2116" t="inlineStr">
        <is>
          <t>SHIFT-POST-20260209</t>
        </is>
      </c>
      <c r="E2116" t="inlineStr">
        <is>
          <t>LINE-S03</t>
        </is>
      </c>
      <c r="F2116" t="inlineStr">
        <is>
          <t>改善后</t>
        </is>
      </c>
      <c r="G2116" s="57" t="n">
        <v>46062</v>
      </c>
      <c r="H2116" t="inlineStr">
        <is>
          <t>音频模组系列</t>
        </is>
      </c>
      <c r="I2116" t="inlineStr">
        <is>
          <t>KK200-1</t>
        </is>
      </c>
      <c r="J2116" t="inlineStr">
        <is>
          <t>OPERATIONAL</t>
        </is>
      </c>
      <c r="K2116" t="inlineStr">
        <is>
          <t>Planned - Included in OEE</t>
        </is>
      </c>
      <c r="L2116" t="inlineStr">
        <is>
          <t>EXTRUDER PRESS</t>
        </is>
      </c>
      <c r="M2116" t="inlineStr">
        <is>
          <t>主加工工位</t>
        </is>
      </c>
      <c r="N2116" t="inlineStr">
        <is>
          <t>CLEANING</t>
        </is>
      </c>
      <c r="O2116" s="59" t="n">
        <v>46062.87291666667</v>
      </c>
      <c r="P2116" s="59" t="n">
        <v>46062.88097222222</v>
      </c>
      <c r="Q2116" s="60" t="n">
        <v>11.6</v>
      </c>
      <c r="R2116" s="60" t="n">
        <v>0.9653</v>
      </c>
      <c r="S2116" t="inlineStr">
        <is>
          <t>团队模拟数据（基于公开单线数据派生）</t>
        </is>
      </c>
      <c r="T2116" t="inlineStr">
        <is>
          <t>SIM-v2.2-20260807-20260804</t>
        </is>
      </c>
      <c r="U2116" t="inlineStr">
        <is>
          <t>https://zenodo.org/records/17855209</t>
        </is>
      </c>
      <c r="V2116" t="inlineStr">
        <is>
          <t>LINE-S03-POST-20260209</t>
        </is>
      </c>
      <c r="W2116" t="inlineStr">
        <is>
          <t>已关联</t>
        </is>
      </c>
      <c r="X2116" t="inlineStr">
        <is>
          <t>按班次口径判断</t>
        </is>
      </c>
      <c r="Z2116" t="inlineStr">
        <is>
          <t>否</t>
        </is>
      </c>
    </row>
    <row r="2117">
      <c r="A2117" t="inlineStr">
        <is>
          <t>SIM-STOP-02116</t>
        </is>
      </c>
      <c r="B2117" t="inlineStr">
        <is>
          <t>STOP-POST-00071</t>
        </is>
      </c>
      <c r="C2117" t="inlineStr">
        <is>
          <t>LINE-S01-POST-20260210</t>
        </is>
      </c>
      <c r="D2117" t="inlineStr">
        <is>
          <t>SHIFT-POST-20260210</t>
        </is>
      </c>
      <c r="E2117" t="inlineStr">
        <is>
          <t>LINE-S01</t>
        </is>
      </c>
      <c r="F2117" t="inlineStr">
        <is>
          <t>改善后</t>
        </is>
      </c>
      <c r="G2117" s="57" t="n">
        <v>46063</v>
      </c>
      <c r="H2117" t="inlineStr">
        <is>
          <t>智能终端系列</t>
        </is>
      </c>
      <c r="I2117" t="inlineStr">
        <is>
          <t>KK200-1</t>
        </is>
      </c>
      <c r="J2117" t="inlineStr">
        <is>
          <t>MATERIALS</t>
        </is>
      </c>
      <c r="K2117" t="inlineStr">
        <is>
          <t>Unplanned</t>
        </is>
      </c>
      <c r="L2117" t="inlineStr">
        <is>
          <t>LINE 52</t>
        </is>
      </c>
      <c r="M2117" t="inlineStr">
        <is>
          <t>其他工位</t>
        </is>
      </c>
      <c r="N2117" t="inlineStr">
        <is>
          <t>KILN CAR STARVATION</t>
        </is>
      </c>
      <c r="O2117" s="59" t="n">
        <v>46063.51041666666</v>
      </c>
      <c r="P2117" s="59" t="n">
        <v>46063.51902777778</v>
      </c>
      <c r="Q2117" s="60" t="n">
        <v>12.4</v>
      </c>
      <c r="R2117" s="60" t="n">
        <v>0.8259</v>
      </c>
      <c r="S2117" t="inlineStr">
        <is>
          <t>团队模拟数据（基于公开单线数据派生）</t>
        </is>
      </c>
      <c r="T2117" t="inlineStr">
        <is>
          <t>SIM-v2.2-20260807-20260804</t>
        </is>
      </c>
      <c r="U2117" t="inlineStr">
        <is>
          <t>https://zenodo.org/records/17855209</t>
        </is>
      </c>
      <c r="V2117" t="inlineStr">
        <is>
          <t>LINE-S01-POST-20260210</t>
        </is>
      </c>
      <c r="W2117" t="inlineStr">
        <is>
          <t>已关联</t>
        </is>
      </c>
      <c r="X2117" t="inlineStr">
        <is>
          <t>按班次口径判断</t>
        </is>
      </c>
      <c r="Z2117" t="inlineStr">
        <is>
          <t>否</t>
        </is>
      </c>
    </row>
    <row r="2118">
      <c r="A2118" t="inlineStr">
        <is>
          <t>SIM-STOP-02117</t>
        </is>
      </c>
      <c r="B2118" t="inlineStr">
        <is>
          <t>STOP-POST-00071</t>
        </is>
      </c>
      <c r="C2118" t="inlineStr">
        <is>
          <t>LINE-S02-POST-20260210</t>
        </is>
      </c>
      <c r="D2118" t="inlineStr">
        <is>
          <t>SHIFT-POST-20260210</t>
        </is>
      </c>
      <c r="E2118" t="inlineStr">
        <is>
          <t>LINE-S02</t>
        </is>
      </c>
      <c r="F2118" t="inlineStr">
        <is>
          <t>改善后</t>
        </is>
      </c>
      <c r="G2118" s="57" t="n">
        <v>46063</v>
      </c>
      <c r="H2118" t="inlineStr">
        <is>
          <t>视觉设备系列</t>
        </is>
      </c>
      <c r="I2118" t="inlineStr">
        <is>
          <t>KK200-1</t>
        </is>
      </c>
      <c r="J2118" t="inlineStr">
        <is>
          <t>MATERIALS</t>
        </is>
      </c>
      <c r="K2118" t="inlineStr">
        <is>
          <t>Unplanned</t>
        </is>
      </c>
      <c r="L2118" t="inlineStr">
        <is>
          <t>LINE 52</t>
        </is>
      </c>
      <c r="M2118" t="inlineStr">
        <is>
          <t>其他工位</t>
        </is>
      </c>
      <c r="N2118" t="inlineStr">
        <is>
          <t>KILN CAR STARVATION</t>
        </is>
      </c>
      <c r="O2118" s="59" t="n">
        <v>46063.52430555555</v>
      </c>
      <c r="P2118" s="59" t="n">
        <v>46063.53555555556</v>
      </c>
      <c r="Q2118" s="60" t="n">
        <v>16.2</v>
      </c>
      <c r="R2118" s="60" t="n">
        <v>1.0817</v>
      </c>
      <c r="S2118" t="inlineStr">
        <is>
          <t>团队模拟数据（基于公开单线数据派生）</t>
        </is>
      </c>
      <c r="T2118" t="inlineStr">
        <is>
          <t>SIM-v2.2-20260807-20260804</t>
        </is>
      </c>
      <c r="U2118" t="inlineStr">
        <is>
          <t>https://zenodo.org/records/17855209</t>
        </is>
      </c>
      <c r="V2118" t="inlineStr">
        <is>
          <t>LINE-S02-POST-20260210</t>
        </is>
      </c>
      <c r="W2118" t="inlineStr">
        <is>
          <t>已关联</t>
        </is>
      </c>
      <c r="X2118" t="inlineStr">
        <is>
          <t>按班次口径判断</t>
        </is>
      </c>
      <c r="Z2118" t="inlineStr">
        <is>
          <t>否</t>
        </is>
      </c>
    </row>
    <row r="2119">
      <c r="A2119" t="inlineStr">
        <is>
          <t>SIM-STOP-02118</t>
        </is>
      </c>
      <c r="B2119" t="inlineStr">
        <is>
          <t>STOP-POST-00071</t>
        </is>
      </c>
      <c r="C2119" t="inlineStr">
        <is>
          <t>LINE-S03-POST-20260210</t>
        </is>
      </c>
      <c r="D2119" t="inlineStr">
        <is>
          <t>SHIFT-POST-20260210</t>
        </is>
      </c>
      <c r="E2119" t="inlineStr">
        <is>
          <t>LINE-S03</t>
        </is>
      </c>
      <c r="F2119" t="inlineStr">
        <is>
          <t>改善后</t>
        </is>
      </c>
      <c r="G2119" s="57" t="n">
        <v>46063</v>
      </c>
      <c r="H2119" t="inlineStr">
        <is>
          <t>音频模组系列</t>
        </is>
      </c>
      <c r="I2119" t="inlineStr">
        <is>
          <t>KK200-1</t>
        </is>
      </c>
      <c r="J2119" t="inlineStr">
        <is>
          <t>MATERIALS</t>
        </is>
      </c>
      <c r="K2119" t="inlineStr">
        <is>
          <t>Unplanned</t>
        </is>
      </c>
      <c r="L2119" t="inlineStr">
        <is>
          <t>LINE 52</t>
        </is>
      </c>
      <c r="M2119" t="inlineStr">
        <is>
          <t>其他工位</t>
        </is>
      </c>
      <c r="N2119" t="inlineStr">
        <is>
          <t>KILN CAR STARVATION</t>
        </is>
      </c>
      <c r="O2119" s="59" t="n">
        <v>46063.53819444445</v>
      </c>
      <c r="P2119" s="59" t="n">
        <v>46063.54840277778</v>
      </c>
      <c r="Q2119" s="60" t="n">
        <v>14.7</v>
      </c>
      <c r="R2119" s="60" t="n">
        <v>0.9776</v>
      </c>
      <c r="S2119" t="inlineStr">
        <is>
          <t>团队模拟数据（基于公开单线数据派生）</t>
        </is>
      </c>
      <c r="T2119" t="inlineStr">
        <is>
          <t>SIM-v2.2-20260807-20260804</t>
        </is>
      </c>
      <c r="U2119" t="inlineStr">
        <is>
          <t>https://zenodo.org/records/17855209</t>
        </is>
      </c>
      <c r="V2119" t="inlineStr">
        <is>
          <t>LINE-S03-POST-20260210</t>
        </is>
      </c>
      <c r="W2119" t="inlineStr">
        <is>
          <t>已关联</t>
        </is>
      </c>
      <c r="X2119" t="inlineStr">
        <is>
          <t>按班次口径判断</t>
        </is>
      </c>
      <c r="Z2119" t="inlineStr">
        <is>
          <t>否</t>
        </is>
      </c>
    </row>
    <row r="2120">
      <c r="A2120" t="inlineStr">
        <is>
          <t>SIM-STOP-02119</t>
        </is>
      </c>
      <c r="B2120" t="inlineStr">
        <is>
          <t>STOP-POST-00072</t>
        </is>
      </c>
      <c r="C2120" t="inlineStr">
        <is>
          <t>LINE-S01-POST-20260210</t>
        </is>
      </c>
      <c r="D2120" t="inlineStr">
        <is>
          <t>SHIFT-POST-20260210</t>
        </is>
      </c>
      <c r="E2120" t="inlineStr">
        <is>
          <t>LINE-S01</t>
        </is>
      </c>
      <c r="F2120" t="inlineStr">
        <is>
          <t>改善后</t>
        </is>
      </c>
      <c r="G2120" s="57" t="n">
        <v>46063</v>
      </c>
      <c r="H2120" t="inlineStr">
        <is>
          <t>智能终端系列</t>
        </is>
      </c>
      <c r="I2120" t="inlineStr">
        <is>
          <t>KK250</t>
        </is>
      </c>
      <c r="J2120" t="inlineStr">
        <is>
          <t>SETUPS-CHANGEOVERS</t>
        </is>
      </c>
      <c r="K2120" t="inlineStr">
        <is>
          <t>Planned - Included in OEE</t>
        </is>
      </c>
      <c r="L2120" t="inlineStr">
        <is>
          <t>EXTRUDER PRESS</t>
        </is>
      </c>
      <c r="M2120" t="inlineStr">
        <is>
          <t>主加工工位</t>
        </is>
      </c>
      <c r="N2120" t="inlineStr">
        <is>
          <t>MATERIAL CHANGEOVER</t>
        </is>
      </c>
      <c r="O2120" s="59" t="n">
        <v>46063.54375</v>
      </c>
      <c r="P2120" s="59" t="n">
        <v>46063.55180555556</v>
      </c>
      <c r="Q2120" s="60" t="n">
        <v>11.6</v>
      </c>
      <c r="R2120" s="60" t="n">
        <v>0.8948</v>
      </c>
      <c r="S2120" t="inlineStr">
        <is>
          <t>团队模拟数据（基于公开单线数据派生）</t>
        </is>
      </c>
      <c r="T2120" t="inlineStr">
        <is>
          <t>SIM-v2.2-20260807-20260804</t>
        </is>
      </c>
      <c r="U2120" t="inlineStr">
        <is>
          <t>https://zenodo.org/records/17855209</t>
        </is>
      </c>
      <c r="V2120" t="inlineStr">
        <is>
          <t>LINE-S01-POST-20260210</t>
        </is>
      </c>
      <c r="W2120" t="inlineStr">
        <is>
          <t>已关联</t>
        </is>
      </c>
      <c r="X2120" t="inlineStr">
        <is>
          <t>按班次口径判断</t>
        </is>
      </c>
      <c r="Z2120" t="inlineStr">
        <is>
          <t>是</t>
        </is>
      </c>
      <c r="AA2120">
        <f>IFERROR(VLOOKUP(N2120,'18_换产标准_模拟'!$B$2:$F$4,3,FALSE),"")</f>
        <v/>
      </c>
      <c r="AB2120">
        <f>IFERROR(MAX(Q2120-AA2120,0),"")</f>
        <v/>
      </c>
      <c r="AC2120">
        <f>IFERROR(IF(AB2120=0,"达标",IF(AB2120&lt;=VLOOKUP(N2120,'18_换产标准_模拟'!$B$2:$F$4,4,FALSE)-VLOOKUP(N2120,'18_换产标准_模拟'!$B$2:$F$4,3,FALSE),"轻微超时",IF(AB2120&lt;=VLOOKUP(N2120,'18_换产标准_模拟'!$B$2:$F$4,5,FALSE)-VLOOKUP(N2120,'18_换产标准_模拟'!$B$2:$F$4,3,FALSE),"超时","严重超时"))),"")</f>
        <v/>
      </c>
      <c r="AD2120">
        <f>IFERROR(INDEX('18_换产标准_模拟'!$A$2:$A$4,MATCH(N2120,'18_换产标准_模拟'!$B$2:$B$4,0)),"")</f>
        <v/>
      </c>
      <c r="AE2120" t="inlineStr">
        <is>
          <t>团队模拟数据</t>
        </is>
      </c>
    </row>
    <row r="2121">
      <c r="A2121" t="inlineStr">
        <is>
          <t>SIM-STOP-02120</t>
        </is>
      </c>
      <c r="B2121" t="inlineStr">
        <is>
          <t>STOP-POST-00072</t>
        </is>
      </c>
      <c r="C2121" t="inlineStr">
        <is>
          <t>LINE-S02-POST-20260210</t>
        </is>
      </c>
      <c r="D2121" t="inlineStr">
        <is>
          <t>SHIFT-POST-20260210</t>
        </is>
      </c>
      <c r="E2121" t="inlineStr">
        <is>
          <t>LINE-S02</t>
        </is>
      </c>
      <c r="F2121" t="inlineStr">
        <is>
          <t>改善后</t>
        </is>
      </c>
      <c r="G2121" s="57" t="n">
        <v>46063</v>
      </c>
      <c r="H2121" t="inlineStr">
        <is>
          <t>视觉设备系列</t>
        </is>
      </c>
      <c r="I2121" t="inlineStr">
        <is>
          <t>KK250</t>
        </is>
      </c>
      <c r="J2121" t="inlineStr">
        <is>
          <t>SETUPS-CHANGEOVERS</t>
        </is>
      </c>
      <c r="K2121" t="inlineStr">
        <is>
          <t>Planned - Included in OEE</t>
        </is>
      </c>
      <c r="L2121" t="inlineStr">
        <is>
          <t>EXTRUDER PRESS</t>
        </is>
      </c>
      <c r="M2121" t="inlineStr">
        <is>
          <t>主加工工位</t>
        </is>
      </c>
      <c r="N2121" t="inlineStr">
        <is>
          <t>MATERIAL CHANGEOVER</t>
        </is>
      </c>
      <c r="O2121" s="59" t="n">
        <v>46063.55763888889</v>
      </c>
      <c r="P2121" s="59" t="n">
        <v>46063.56666666667</v>
      </c>
      <c r="Q2121" s="60" t="n">
        <v>13</v>
      </c>
      <c r="R2121" s="60" t="n">
        <v>1.0018</v>
      </c>
      <c r="S2121" t="inlineStr">
        <is>
          <t>团队模拟数据（基于公开单线数据派生）</t>
        </is>
      </c>
      <c r="T2121" t="inlineStr">
        <is>
          <t>SIM-v2.2-20260807-20260804</t>
        </is>
      </c>
      <c r="U2121" t="inlineStr">
        <is>
          <t>https://zenodo.org/records/17855209</t>
        </is>
      </c>
      <c r="V2121" t="inlineStr">
        <is>
          <t>LINE-S02-POST-20260210</t>
        </is>
      </c>
      <c r="W2121" t="inlineStr">
        <is>
          <t>已关联</t>
        </is>
      </c>
      <c r="X2121" t="inlineStr">
        <is>
          <t>按班次口径判断</t>
        </is>
      </c>
      <c r="Z2121" t="inlineStr">
        <is>
          <t>是</t>
        </is>
      </c>
      <c r="AA2121">
        <f>IFERROR(VLOOKUP(N2121,'18_换产标准_模拟'!$B$2:$F$4,3,FALSE),"")</f>
        <v/>
      </c>
      <c r="AB2121">
        <f>IFERROR(MAX(Q2121-AA2121,0),"")</f>
        <v/>
      </c>
      <c r="AC2121">
        <f>IFERROR(IF(AB2121=0,"达标",IF(AB2121&lt;=VLOOKUP(N2121,'18_换产标准_模拟'!$B$2:$F$4,4,FALSE)-VLOOKUP(N2121,'18_换产标准_模拟'!$B$2:$F$4,3,FALSE),"轻微超时",IF(AB2121&lt;=VLOOKUP(N2121,'18_换产标准_模拟'!$B$2:$F$4,5,FALSE)-VLOOKUP(N2121,'18_换产标准_模拟'!$B$2:$F$4,3,FALSE),"超时","严重超时"))),"")</f>
        <v/>
      </c>
      <c r="AD2121">
        <f>IFERROR(INDEX('18_换产标准_模拟'!$A$2:$A$4,MATCH(N2121,'18_换产标准_模拟'!$B$2:$B$4,0)),"")</f>
        <v/>
      </c>
      <c r="AE2121" t="inlineStr">
        <is>
          <t>团队模拟数据</t>
        </is>
      </c>
    </row>
    <row r="2122">
      <c r="A2122" t="inlineStr">
        <is>
          <t>SIM-STOP-02121</t>
        </is>
      </c>
      <c r="B2122" t="inlineStr">
        <is>
          <t>STOP-POST-00072</t>
        </is>
      </c>
      <c r="C2122" t="inlineStr">
        <is>
          <t>LINE-S03-POST-20260210</t>
        </is>
      </c>
      <c r="D2122" t="inlineStr">
        <is>
          <t>SHIFT-POST-20260210</t>
        </is>
      </c>
      <c r="E2122" t="inlineStr">
        <is>
          <t>LINE-S03</t>
        </is>
      </c>
      <c r="F2122" t="inlineStr">
        <is>
          <t>改善后</t>
        </is>
      </c>
      <c r="G2122" s="57" t="n">
        <v>46063</v>
      </c>
      <c r="H2122" t="inlineStr">
        <is>
          <t>音频模组系列</t>
        </is>
      </c>
      <c r="I2122" t="inlineStr">
        <is>
          <t>KK250</t>
        </is>
      </c>
      <c r="J2122" t="inlineStr">
        <is>
          <t>SETUPS-CHANGEOVERS</t>
        </is>
      </c>
      <c r="K2122" t="inlineStr">
        <is>
          <t>Planned - Included in OEE</t>
        </is>
      </c>
      <c r="L2122" t="inlineStr">
        <is>
          <t>EXTRUDER PRESS</t>
        </is>
      </c>
      <c r="M2122" t="inlineStr">
        <is>
          <t>主加工工位</t>
        </is>
      </c>
      <c r="N2122" t="inlineStr">
        <is>
          <t>MATERIAL CHANGEOVER</t>
        </is>
      </c>
      <c r="O2122" s="59" t="n">
        <v>46063.57152777778</v>
      </c>
      <c r="P2122" s="59" t="n">
        <v>46063.58</v>
      </c>
      <c r="Q2122" s="60" t="n">
        <v>12.2</v>
      </c>
      <c r="R2122" s="60" t="n">
        <v>0.9387</v>
      </c>
      <c r="S2122" t="inlineStr">
        <is>
          <t>团队模拟数据（基于公开单线数据派生）</t>
        </is>
      </c>
      <c r="T2122" t="inlineStr">
        <is>
          <t>SIM-v2.2-20260807-20260804</t>
        </is>
      </c>
      <c r="U2122" t="inlineStr">
        <is>
          <t>https://zenodo.org/records/17855209</t>
        </is>
      </c>
      <c r="V2122" t="inlineStr">
        <is>
          <t>LINE-S03-POST-20260210</t>
        </is>
      </c>
      <c r="W2122" t="inlineStr">
        <is>
          <t>已关联</t>
        </is>
      </c>
      <c r="X2122" t="inlineStr">
        <is>
          <t>按班次口径判断</t>
        </is>
      </c>
      <c r="Z2122" t="inlineStr">
        <is>
          <t>是</t>
        </is>
      </c>
      <c r="AA2122">
        <f>IFERROR(VLOOKUP(N2122,'18_换产标准_模拟'!$B$2:$F$4,3,FALSE),"")</f>
        <v/>
      </c>
      <c r="AB2122">
        <f>IFERROR(MAX(Q2122-AA2122,0),"")</f>
        <v/>
      </c>
      <c r="AC2122">
        <f>IFERROR(IF(AB2122=0,"达标",IF(AB2122&lt;=VLOOKUP(N2122,'18_换产标准_模拟'!$B$2:$F$4,4,FALSE)-VLOOKUP(N2122,'18_换产标准_模拟'!$B$2:$F$4,3,FALSE),"轻微超时",IF(AB2122&lt;=VLOOKUP(N2122,'18_换产标准_模拟'!$B$2:$F$4,5,FALSE)-VLOOKUP(N2122,'18_换产标准_模拟'!$B$2:$F$4,3,FALSE),"超时","严重超时"))),"")</f>
        <v/>
      </c>
      <c r="AD2122">
        <f>IFERROR(INDEX('18_换产标准_模拟'!$A$2:$A$4,MATCH(N2122,'18_换产标准_模拟'!$B$2:$B$4,0)),"")</f>
        <v/>
      </c>
      <c r="AE2122" t="inlineStr">
        <is>
          <t>团队模拟数据</t>
        </is>
      </c>
    </row>
    <row r="2123">
      <c r="A2123" t="inlineStr">
        <is>
          <t>SIM-STOP-02122</t>
        </is>
      </c>
      <c r="B2123" t="inlineStr">
        <is>
          <t>STOP-POST-00073</t>
        </is>
      </c>
      <c r="C2123" t="inlineStr">
        <is>
          <t>LINE-S01-POST-20260210</t>
        </is>
      </c>
      <c r="D2123" t="inlineStr">
        <is>
          <t>SHIFT-POST-20260210</t>
        </is>
      </c>
      <c r="E2123" t="inlineStr">
        <is>
          <t>LINE-S01</t>
        </is>
      </c>
      <c r="F2123" t="inlineStr">
        <is>
          <t>改善后</t>
        </is>
      </c>
      <c r="G2123" s="57" t="n">
        <v>46063</v>
      </c>
      <c r="H2123" t="inlineStr">
        <is>
          <t>智能终端系列</t>
        </is>
      </c>
      <c r="I2123" t="inlineStr">
        <is>
          <t>KK250</t>
        </is>
      </c>
      <c r="J2123" t="inlineStr">
        <is>
          <t>FAILURE</t>
        </is>
      </c>
      <c r="K2123" t="inlineStr">
        <is>
          <t>Unplanned</t>
        </is>
      </c>
      <c r="L2123" t="inlineStr">
        <is>
          <t>DRYER</t>
        </is>
      </c>
      <c r="M2123" t="inlineStr">
        <is>
          <t>烘干/固化工位</t>
        </is>
      </c>
      <c r="N2123" t="inlineStr">
        <is>
          <t>MECHANICAL FAILURE</t>
        </is>
      </c>
      <c r="O2123" s="59" t="n">
        <v>46063.56527777778</v>
      </c>
      <c r="P2123" s="59" t="n">
        <v>46063.56972222222</v>
      </c>
      <c r="Q2123" s="60" t="n">
        <v>6.4</v>
      </c>
      <c r="R2123" s="60" t="n">
        <v>0.8036</v>
      </c>
      <c r="S2123" t="inlineStr">
        <is>
          <t>团队模拟数据（基于公开单线数据派生）</t>
        </is>
      </c>
      <c r="T2123" t="inlineStr">
        <is>
          <t>SIM-v2.2-20260807-20260804</t>
        </is>
      </c>
      <c r="U2123" t="inlineStr">
        <is>
          <t>https://zenodo.org/records/17855209</t>
        </is>
      </c>
      <c r="V2123" t="inlineStr">
        <is>
          <t>LINE-S01-POST-20260210</t>
        </is>
      </c>
      <c r="W2123" t="inlineStr">
        <is>
          <t>已关联</t>
        </is>
      </c>
      <c r="X2123" t="inlineStr">
        <is>
          <t>按班次口径判断</t>
        </is>
      </c>
      <c r="Z2123" t="inlineStr">
        <is>
          <t>否</t>
        </is>
      </c>
    </row>
    <row r="2124">
      <c r="A2124" t="inlineStr">
        <is>
          <t>SIM-STOP-02123</t>
        </is>
      </c>
      <c r="B2124" t="inlineStr">
        <is>
          <t>STOP-POST-00073</t>
        </is>
      </c>
      <c r="C2124" t="inlineStr">
        <is>
          <t>LINE-S02-POST-20260210</t>
        </is>
      </c>
      <c r="D2124" t="inlineStr">
        <is>
          <t>SHIFT-POST-20260210</t>
        </is>
      </c>
      <c r="E2124" t="inlineStr">
        <is>
          <t>LINE-S02</t>
        </is>
      </c>
      <c r="F2124" t="inlineStr">
        <is>
          <t>改善后</t>
        </is>
      </c>
      <c r="G2124" s="57" t="n">
        <v>46063</v>
      </c>
      <c r="H2124" t="inlineStr">
        <is>
          <t>视觉设备系列</t>
        </is>
      </c>
      <c r="I2124" t="inlineStr">
        <is>
          <t>KK250</t>
        </is>
      </c>
      <c r="J2124" t="inlineStr">
        <is>
          <t>FAILURE</t>
        </is>
      </c>
      <c r="K2124" t="inlineStr">
        <is>
          <t>Unplanned</t>
        </is>
      </c>
      <c r="L2124" t="inlineStr">
        <is>
          <t>DRYER</t>
        </is>
      </c>
      <c r="M2124" t="inlineStr">
        <is>
          <t>烘干/固化工位</t>
        </is>
      </c>
      <c r="N2124" t="inlineStr">
        <is>
          <t>MECHANICAL FAILURE</t>
        </is>
      </c>
      <c r="O2124" s="59" t="n">
        <v>46063.57916666667</v>
      </c>
      <c r="P2124" s="59" t="n">
        <v>46063.585</v>
      </c>
      <c r="Q2124" s="60" t="n">
        <v>8.4</v>
      </c>
      <c r="R2124" s="60" t="n">
        <v>1.0511</v>
      </c>
      <c r="S2124" t="inlineStr">
        <is>
          <t>团队模拟数据（基于公开单线数据派生）</t>
        </is>
      </c>
      <c r="T2124" t="inlineStr">
        <is>
          <t>SIM-v2.2-20260807-20260804</t>
        </is>
      </c>
      <c r="U2124" t="inlineStr">
        <is>
          <t>https://zenodo.org/records/17855209</t>
        </is>
      </c>
      <c r="V2124" t="inlineStr">
        <is>
          <t>LINE-S02-POST-20260210</t>
        </is>
      </c>
      <c r="W2124" t="inlineStr">
        <is>
          <t>已关联</t>
        </is>
      </c>
      <c r="X2124" t="inlineStr">
        <is>
          <t>按班次口径判断</t>
        </is>
      </c>
      <c r="Z2124" t="inlineStr">
        <is>
          <t>否</t>
        </is>
      </c>
    </row>
    <row r="2125">
      <c r="A2125" t="inlineStr">
        <is>
          <t>SIM-STOP-02124</t>
        </is>
      </c>
      <c r="B2125" t="inlineStr">
        <is>
          <t>STOP-POST-00073</t>
        </is>
      </c>
      <c r="C2125" t="inlineStr">
        <is>
          <t>LINE-S03-POST-20260210</t>
        </is>
      </c>
      <c r="D2125" t="inlineStr">
        <is>
          <t>SHIFT-POST-20260210</t>
        </is>
      </c>
      <c r="E2125" t="inlineStr">
        <is>
          <t>LINE-S03</t>
        </is>
      </c>
      <c r="F2125" t="inlineStr">
        <is>
          <t>改善后</t>
        </is>
      </c>
      <c r="G2125" s="57" t="n">
        <v>46063</v>
      </c>
      <c r="H2125" t="inlineStr">
        <is>
          <t>音频模组系列</t>
        </is>
      </c>
      <c r="I2125" t="inlineStr">
        <is>
          <t>KK250</t>
        </is>
      </c>
      <c r="J2125" t="inlineStr">
        <is>
          <t>FAILURE</t>
        </is>
      </c>
      <c r="K2125" t="inlineStr">
        <is>
          <t>Unplanned</t>
        </is>
      </c>
      <c r="L2125" t="inlineStr">
        <is>
          <t>DRYER</t>
        </is>
      </c>
      <c r="M2125" t="inlineStr">
        <is>
          <t>烘干/固化工位</t>
        </is>
      </c>
      <c r="N2125" t="inlineStr">
        <is>
          <t>MECHANICAL FAILURE</t>
        </is>
      </c>
      <c r="O2125" s="59" t="n">
        <v>46063.59305555555</v>
      </c>
      <c r="P2125" s="59" t="n">
        <v>46063.598125</v>
      </c>
      <c r="Q2125" s="60" t="n">
        <v>7.3</v>
      </c>
      <c r="R2125" s="60" t="n">
        <v>0.915</v>
      </c>
      <c r="S2125" t="inlineStr">
        <is>
          <t>团队模拟数据（基于公开单线数据派生）</t>
        </is>
      </c>
      <c r="T2125" t="inlineStr">
        <is>
          <t>SIM-v2.2-20260807-20260804</t>
        </is>
      </c>
      <c r="U2125" t="inlineStr">
        <is>
          <t>https://zenodo.org/records/17855209</t>
        </is>
      </c>
      <c r="V2125" t="inlineStr">
        <is>
          <t>LINE-S03-POST-20260210</t>
        </is>
      </c>
      <c r="W2125" t="inlineStr">
        <is>
          <t>已关联</t>
        </is>
      </c>
      <c r="X2125" t="inlineStr">
        <is>
          <t>按班次口径判断</t>
        </is>
      </c>
      <c r="Z2125" t="inlineStr">
        <is>
          <t>否</t>
        </is>
      </c>
    </row>
    <row r="2126">
      <c r="A2126" t="inlineStr">
        <is>
          <t>SIM-STOP-02125</t>
        </is>
      </c>
      <c r="B2126" t="inlineStr">
        <is>
          <t>STOP-POST-00074</t>
        </is>
      </c>
      <c r="C2126" t="inlineStr">
        <is>
          <t>LINE-S01-POST-20260210</t>
        </is>
      </c>
      <c r="D2126" t="inlineStr">
        <is>
          <t>SHIFT-POST-20260210</t>
        </is>
      </c>
      <c r="E2126" t="inlineStr">
        <is>
          <t>LINE-S01</t>
        </is>
      </c>
      <c r="F2126" t="inlineStr">
        <is>
          <t>改善后</t>
        </is>
      </c>
      <c r="G2126" s="57" t="n">
        <v>46063</v>
      </c>
      <c r="H2126" t="inlineStr">
        <is>
          <t>智能终端系列</t>
        </is>
      </c>
      <c r="I2126" t="inlineStr">
        <is>
          <t>KK250</t>
        </is>
      </c>
      <c r="J2126" t="inlineStr">
        <is>
          <t>FAILURE</t>
        </is>
      </c>
      <c r="K2126" t="inlineStr">
        <is>
          <t>Unplanned</t>
        </is>
      </c>
      <c r="L2126" t="inlineStr">
        <is>
          <t>DRYER</t>
        </is>
      </c>
      <c r="M2126" t="inlineStr">
        <is>
          <t>烘干/固化工位</t>
        </is>
      </c>
      <c r="N2126" t="inlineStr">
        <is>
          <t>OTHER FAILURE</t>
        </is>
      </c>
      <c r="O2126" s="59" t="n">
        <v>46063.58263888889</v>
      </c>
      <c r="P2126" s="59" t="n">
        <v>46063.58611111111</v>
      </c>
      <c r="Q2126" s="60" t="n">
        <v>5</v>
      </c>
      <c r="R2126" s="60" t="n">
        <v>0.8349</v>
      </c>
      <c r="S2126" t="inlineStr">
        <is>
          <t>团队模拟数据（基于公开单线数据派生）</t>
        </is>
      </c>
      <c r="T2126" t="inlineStr">
        <is>
          <t>SIM-v2.2-20260807-20260804</t>
        </is>
      </c>
      <c r="U2126" t="inlineStr">
        <is>
          <t>https://zenodo.org/records/17855209</t>
        </is>
      </c>
      <c r="V2126" t="inlineStr">
        <is>
          <t>LINE-S01-POST-20260210</t>
        </is>
      </c>
      <c r="W2126" t="inlineStr">
        <is>
          <t>已关联</t>
        </is>
      </c>
      <c r="X2126" t="inlineStr">
        <is>
          <t>按班次口径判断</t>
        </is>
      </c>
      <c r="Z2126" t="inlineStr">
        <is>
          <t>否</t>
        </is>
      </c>
    </row>
    <row r="2127">
      <c r="A2127" t="inlineStr">
        <is>
          <t>SIM-STOP-02126</t>
        </is>
      </c>
      <c r="B2127" t="inlineStr">
        <is>
          <t>STOP-POST-00074</t>
        </is>
      </c>
      <c r="C2127" t="inlineStr">
        <is>
          <t>LINE-S02-POST-20260210</t>
        </is>
      </c>
      <c r="D2127" t="inlineStr">
        <is>
          <t>SHIFT-POST-20260210</t>
        </is>
      </c>
      <c r="E2127" t="inlineStr">
        <is>
          <t>LINE-S02</t>
        </is>
      </c>
      <c r="F2127" t="inlineStr">
        <is>
          <t>改善后</t>
        </is>
      </c>
      <c r="G2127" s="57" t="n">
        <v>46063</v>
      </c>
      <c r="H2127" t="inlineStr">
        <is>
          <t>视觉设备系列</t>
        </is>
      </c>
      <c r="I2127" t="inlineStr">
        <is>
          <t>KK250</t>
        </is>
      </c>
      <c r="J2127" t="inlineStr">
        <is>
          <t>FAILURE</t>
        </is>
      </c>
      <c r="K2127" t="inlineStr">
        <is>
          <t>Unplanned</t>
        </is>
      </c>
      <c r="L2127" t="inlineStr">
        <is>
          <t>DRYER</t>
        </is>
      </c>
      <c r="M2127" t="inlineStr">
        <is>
          <t>烘干/固化工位</t>
        </is>
      </c>
      <c r="N2127" t="inlineStr">
        <is>
          <t>OTHER FAILURE</t>
        </is>
      </c>
      <c r="O2127" s="59" t="n">
        <v>46063.59652777778</v>
      </c>
      <c r="P2127" s="59" t="n">
        <v>46063.60111111111</v>
      </c>
      <c r="Q2127" s="60" t="n">
        <v>6.6</v>
      </c>
      <c r="R2127" s="60" t="n">
        <v>1.0939</v>
      </c>
      <c r="S2127" t="inlineStr">
        <is>
          <t>团队模拟数据（基于公开单线数据派生）</t>
        </is>
      </c>
      <c r="T2127" t="inlineStr">
        <is>
          <t>SIM-v2.2-20260807-20260804</t>
        </is>
      </c>
      <c r="U2127" t="inlineStr">
        <is>
          <t>https://zenodo.org/records/17855209</t>
        </is>
      </c>
      <c r="V2127" t="inlineStr">
        <is>
          <t>LINE-S02-POST-20260210</t>
        </is>
      </c>
      <c r="W2127" t="inlineStr">
        <is>
          <t>已关联</t>
        </is>
      </c>
      <c r="X2127" t="inlineStr">
        <is>
          <t>按班次口径判断</t>
        </is>
      </c>
      <c r="Z2127" t="inlineStr">
        <is>
          <t>否</t>
        </is>
      </c>
    </row>
    <row r="2128">
      <c r="A2128" t="inlineStr">
        <is>
          <t>SIM-STOP-02127</t>
        </is>
      </c>
      <c r="B2128" t="inlineStr">
        <is>
          <t>STOP-POST-00074</t>
        </is>
      </c>
      <c r="C2128" t="inlineStr">
        <is>
          <t>LINE-S03-POST-20260210</t>
        </is>
      </c>
      <c r="D2128" t="inlineStr">
        <is>
          <t>SHIFT-POST-20260210</t>
        </is>
      </c>
      <c r="E2128" t="inlineStr">
        <is>
          <t>LINE-S03</t>
        </is>
      </c>
      <c r="F2128" t="inlineStr">
        <is>
          <t>改善后</t>
        </is>
      </c>
      <c r="G2128" s="57" t="n">
        <v>46063</v>
      </c>
      <c r="H2128" t="inlineStr">
        <is>
          <t>音频模组系列</t>
        </is>
      </c>
      <c r="I2128" t="inlineStr">
        <is>
          <t>KK250</t>
        </is>
      </c>
      <c r="J2128" t="inlineStr">
        <is>
          <t>FAILURE</t>
        </is>
      </c>
      <c r="K2128" t="inlineStr">
        <is>
          <t>Unplanned</t>
        </is>
      </c>
      <c r="L2128" t="inlineStr">
        <is>
          <t>DRYER</t>
        </is>
      </c>
      <c r="M2128" t="inlineStr">
        <is>
          <t>烘干/固化工位</t>
        </is>
      </c>
      <c r="N2128" t="inlineStr">
        <is>
          <t>OTHER FAILURE</t>
        </is>
      </c>
      <c r="O2128" s="59" t="n">
        <v>46063.61041666667</v>
      </c>
      <c r="P2128" s="59" t="n">
        <v>46063.61395833334</v>
      </c>
      <c r="Q2128" s="60" t="n">
        <v>5.1</v>
      </c>
      <c r="R2128" s="60" t="n">
        <v>0.855</v>
      </c>
      <c r="S2128" t="inlineStr">
        <is>
          <t>团队模拟数据（基于公开单线数据派生）</t>
        </is>
      </c>
      <c r="T2128" t="inlineStr">
        <is>
          <t>SIM-v2.2-20260807-20260804</t>
        </is>
      </c>
      <c r="U2128" t="inlineStr">
        <is>
          <t>https://zenodo.org/records/17855209</t>
        </is>
      </c>
      <c r="V2128" t="inlineStr">
        <is>
          <t>LINE-S03-POST-20260210</t>
        </is>
      </c>
      <c r="W2128" t="inlineStr">
        <is>
          <t>已关联</t>
        </is>
      </c>
      <c r="X2128" t="inlineStr">
        <is>
          <t>按班次口径判断</t>
        </is>
      </c>
      <c r="Z2128" t="inlineStr">
        <is>
          <t>否</t>
        </is>
      </c>
    </row>
    <row r="2129">
      <c r="A2129" t="inlineStr">
        <is>
          <t>SIM-STOP-02128</t>
        </is>
      </c>
      <c r="B2129" t="inlineStr">
        <is>
          <t>STOP-POST-00075</t>
        </is>
      </c>
      <c r="C2129" t="inlineStr">
        <is>
          <t>LINE-S01-POST-20260210</t>
        </is>
      </c>
      <c r="D2129" t="inlineStr">
        <is>
          <t>SHIFT-POST-20260210</t>
        </is>
      </c>
      <c r="E2129" t="inlineStr">
        <is>
          <t>LINE-S01</t>
        </is>
      </c>
      <c r="F2129" t="inlineStr">
        <is>
          <t>改善后</t>
        </is>
      </c>
      <c r="G2129" s="57" t="n">
        <v>46063</v>
      </c>
      <c r="H2129" t="inlineStr">
        <is>
          <t>智能终端系列</t>
        </is>
      </c>
      <c r="I2129" t="inlineStr">
        <is>
          <t>KK250</t>
        </is>
      </c>
      <c r="J2129" t="inlineStr">
        <is>
          <t>MATERIALS</t>
        </is>
      </c>
      <c r="K2129" t="inlineStr">
        <is>
          <t>Unplanned</t>
        </is>
      </c>
      <c r="L2129" t="inlineStr">
        <is>
          <t>-</t>
        </is>
      </c>
      <c r="M2129" t="inlineStr">
        <is>
          <t>未标注工位</t>
        </is>
      </c>
      <c r="N2129" t="inlineStr">
        <is>
          <t>KILN CAR STARVATION</t>
        </is>
      </c>
      <c r="O2129" s="59" t="n">
        <v>46063.59097222222</v>
      </c>
      <c r="P2129" s="59" t="n">
        <v>46063.593125</v>
      </c>
      <c r="Q2129" s="60" t="n">
        <v>3.1</v>
      </c>
      <c r="R2129" s="60" t="n">
        <v>0.7813</v>
      </c>
      <c r="S2129" t="inlineStr">
        <is>
          <t>团队模拟数据（基于公开单线数据派生）</t>
        </is>
      </c>
      <c r="T2129" t="inlineStr">
        <is>
          <t>SIM-v2.2-20260807-20260804</t>
        </is>
      </c>
      <c r="U2129" t="inlineStr">
        <is>
          <t>https://zenodo.org/records/17855209</t>
        </is>
      </c>
      <c r="V2129" t="inlineStr">
        <is>
          <t>LINE-S01-POST-20260210</t>
        </is>
      </c>
      <c r="W2129" t="inlineStr">
        <is>
          <t>已关联</t>
        </is>
      </c>
      <c r="X2129" t="inlineStr">
        <is>
          <t>按班次口径判断</t>
        </is>
      </c>
      <c r="Z2129" t="inlineStr">
        <is>
          <t>否</t>
        </is>
      </c>
    </row>
    <row r="2130">
      <c r="A2130" t="inlineStr">
        <is>
          <t>SIM-STOP-02129</t>
        </is>
      </c>
      <c r="B2130" t="inlineStr">
        <is>
          <t>STOP-POST-00075</t>
        </is>
      </c>
      <c r="C2130" t="inlineStr">
        <is>
          <t>LINE-S02-POST-20260210</t>
        </is>
      </c>
      <c r="D2130" t="inlineStr">
        <is>
          <t>SHIFT-POST-20260210</t>
        </is>
      </c>
      <c r="E2130" t="inlineStr">
        <is>
          <t>LINE-S02</t>
        </is>
      </c>
      <c r="F2130" t="inlineStr">
        <is>
          <t>改善后</t>
        </is>
      </c>
      <c r="G2130" s="57" t="n">
        <v>46063</v>
      </c>
      <c r="H2130" t="inlineStr">
        <is>
          <t>视觉设备系列</t>
        </is>
      </c>
      <c r="I2130" t="inlineStr">
        <is>
          <t>KK250</t>
        </is>
      </c>
      <c r="J2130" t="inlineStr">
        <is>
          <t>MATERIALS</t>
        </is>
      </c>
      <c r="K2130" t="inlineStr">
        <is>
          <t>Unplanned</t>
        </is>
      </c>
      <c r="L2130" t="inlineStr">
        <is>
          <t>-</t>
        </is>
      </c>
      <c r="M2130" t="inlineStr">
        <is>
          <t>未标注工位</t>
        </is>
      </c>
      <c r="N2130" t="inlineStr">
        <is>
          <t>KILN CAR STARVATION</t>
        </is>
      </c>
      <c r="O2130" s="59" t="n">
        <v>46063.60486111111</v>
      </c>
      <c r="P2130" s="59" t="n">
        <v>46063.60798611111</v>
      </c>
      <c r="Q2130" s="60" t="n">
        <v>4.5</v>
      </c>
      <c r="R2130" s="60" t="n">
        <v>1.1367</v>
      </c>
      <c r="S2130" t="inlineStr">
        <is>
          <t>团队模拟数据（基于公开单线数据派生）</t>
        </is>
      </c>
      <c r="T2130" t="inlineStr">
        <is>
          <t>SIM-v2.2-20260807-20260804</t>
        </is>
      </c>
      <c r="U2130" t="inlineStr">
        <is>
          <t>https://zenodo.org/records/17855209</t>
        </is>
      </c>
      <c r="V2130" t="inlineStr">
        <is>
          <t>LINE-S02-POST-20260210</t>
        </is>
      </c>
      <c r="W2130" t="inlineStr">
        <is>
          <t>已关联</t>
        </is>
      </c>
      <c r="X2130" t="inlineStr">
        <is>
          <t>按班次口径判断</t>
        </is>
      </c>
      <c r="Z2130" t="inlineStr">
        <is>
          <t>否</t>
        </is>
      </c>
    </row>
    <row r="2131">
      <c r="A2131" t="inlineStr">
        <is>
          <t>SIM-STOP-02130</t>
        </is>
      </c>
      <c r="B2131" t="inlineStr">
        <is>
          <t>STOP-POST-00075</t>
        </is>
      </c>
      <c r="C2131" t="inlineStr">
        <is>
          <t>LINE-S03-POST-20260210</t>
        </is>
      </c>
      <c r="D2131" t="inlineStr">
        <is>
          <t>SHIFT-POST-20260210</t>
        </is>
      </c>
      <c r="E2131" t="inlineStr">
        <is>
          <t>LINE-S03</t>
        </is>
      </c>
      <c r="F2131" t="inlineStr">
        <is>
          <t>改善后</t>
        </is>
      </c>
      <c r="G2131" s="57" t="n">
        <v>46063</v>
      </c>
      <c r="H2131" t="inlineStr">
        <is>
          <t>音频模组系列</t>
        </is>
      </c>
      <c r="I2131" t="inlineStr">
        <is>
          <t>KK250</t>
        </is>
      </c>
      <c r="J2131" t="inlineStr">
        <is>
          <t>MATERIALS</t>
        </is>
      </c>
      <c r="K2131" t="inlineStr">
        <is>
          <t>Unplanned</t>
        </is>
      </c>
      <c r="L2131" t="inlineStr">
        <is>
          <t>-</t>
        </is>
      </c>
      <c r="M2131" t="inlineStr">
        <is>
          <t>未标注工位</t>
        </is>
      </c>
      <c r="N2131" t="inlineStr">
        <is>
          <t>KILN CAR STARVATION</t>
        </is>
      </c>
      <c r="O2131" s="59" t="n">
        <v>46063.61875</v>
      </c>
      <c r="P2131" s="59" t="n">
        <v>46063.62131944444</v>
      </c>
      <c r="Q2131" s="60" t="n">
        <v>3.7</v>
      </c>
      <c r="R2131" s="60" t="n">
        <v>0.9256</v>
      </c>
      <c r="S2131" t="inlineStr">
        <is>
          <t>团队模拟数据（基于公开单线数据派生）</t>
        </is>
      </c>
      <c r="T2131" t="inlineStr">
        <is>
          <t>SIM-v2.2-20260807-20260804</t>
        </is>
      </c>
      <c r="U2131" t="inlineStr">
        <is>
          <t>https://zenodo.org/records/17855209</t>
        </is>
      </c>
      <c r="V2131" t="inlineStr">
        <is>
          <t>LINE-S03-POST-20260210</t>
        </is>
      </c>
      <c r="W2131" t="inlineStr">
        <is>
          <t>已关联</t>
        </is>
      </c>
      <c r="X2131" t="inlineStr">
        <is>
          <t>按班次口径判断</t>
        </is>
      </c>
      <c r="Z2131" t="inlineStr">
        <is>
          <t>否</t>
        </is>
      </c>
    </row>
    <row r="2132">
      <c r="A2132" t="inlineStr">
        <is>
          <t>SIM-STOP-02131</t>
        </is>
      </c>
      <c r="B2132" t="inlineStr">
        <is>
          <t>STOP-POST-00076</t>
        </is>
      </c>
      <c r="C2132" t="inlineStr">
        <is>
          <t>LINE-S01-POST-20260210</t>
        </is>
      </c>
      <c r="D2132" t="inlineStr">
        <is>
          <t>SHIFT-POST-20260210</t>
        </is>
      </c>
      <c r="E2132" t="inlineStr">
        <is>
          <t>LINE-S01</t>
        </is>
      </c>
      <c r="F2132" t="inlineStr">
        <is>
          <t>改善后</t>
        </is>
      </c>
      <c r="G2132" s="57" t="n">
        <v>46063</v>
      </c>
      <c r="H2132" t="inlineStr">
        <is>
          <t>智能终端系列</t>
        </is>
      </c>
      <c r="I2132" t="inlineStr">
        <is>
          <t>KK250</t>
        </is>
      </c>
      <c r="J2132" t="inlineStr">
        <is>
          <t>FAILURE</t>
        </is>
      </c>
      <c r="K2132" t="inlineStr">
        <is>
          <t>Unplanned</t>
        </is>
      </c>
      <c r="L2132" t="inlineStr">
        <is>
          <t>KILN CAR TRANSPORTER (EXIT)</t>
        </is>
      </c>
      <c r="M2132" t="inlineStr">
        <is>
          <t>热处理工位</t>
        </is>
      </c>
      <c r="N2132" t="inlineStr">
        <is>
          <t>OTHER FAILURE</t>
        </is>
      </c>
      <c r="O2132" s="59" t="n">
        <v>46063.60625</v>
      </c>
      <c r="P2132" s="59" t="n">
        <v>46063.61243055556</v>
      </c>
      <c r="Q2132" s="60" t="n">
        <v>8.9</v>
      </c>
      <c r="R2132" s="60" t="n">
        <v>0.8125</v>
      </c>
      <c r="S2132" t="inlineStr">
        <is>
          <t>团队模拟数据（基于公开单线数据派生）</t>
        </is>
      </c>
      <c r="T2132" t="inlineStr">
        <is>
          <t>SIM-v2.2-20260807-20260804</t>
        </is>
      </c>
      <c r="U2132" t="inlineStr">
        <is>
          <t>https://zenodo.org/records/17855209</t>
        </is>
      </c>
      <c r="V2132" t="inlineStr">
        <is>
          <t>LINE-S01-POST-20260210</t>
        </is>
      </c>
      <c r="W2132" t="inlineStr">
        <is>
          <t>已关联</t>
        </is>
      </c>
      <c r="X2132" t="inlineStr">
        <is>
          <t>按班次口径判断</t>
        </is>
      </c>
      <c r="Z2132" t="inlineStr">
        <is>
          <t>否</t>
        </is>
      </c>
    </row>
    <row r="2133">
      <c r="A2133" t="inlineStr">
        <is>
          <t>SIM-STOP-02132</t>
        </is>
      </c>
      <c r="B2133" t="inlineStr">
        <is>
          <t>STOP-POST-00076</t>
        </is>
      </c>
      <c r="C2133" t="inlineStr">
        <is>
          <t>LINE-S02-POST-20260210</t>
        </is>
      </c>
      <c r="D2133" t="inlineStr">
        <is>
          <t>SHIFT-POST-20260210</t>
        </is>
      </c>
      <c r="E2133" t="inlineStr">
        <is>
          <t>LINE-S02</t>
        </is>
      </c>
      <c r="F2133" t="inlineStr">
        <is>
          <t>改善后</t>
        </is>
      </c>
      <c r="G2133" s="57" t="n">
        <v>46063</v>
      </c>
      <c r="H2133" t="inlineStr">
        <is>
          <t>视觉设备系列</t>
        </is>
      </c>
      <c r="I2133" t="inlineStr">
        <is>
          <t>KK250</t>
        </is>
      </c>
      <c r="J2133" t="inlineStr">
        <is>
          <t>FAILURE</t>
        </is>
      </c>
      <c r="K2133" t="inlineStr">
        <is>
          <t>Unplanned</t>
        </is>
      </c>
      <c r="L2133" t="inlineStr">
        <is>
          <t>KILN CAR TRANSPORTER (EXIT)</t>
        </is>
      </c>
      <c r="M2133" t="inlineStr">
        <is>
          <t>热处理工位</t>
        </is>
      </c>
      <c r="N2133" t="inlineStr">
        <is>
          <t>OTHER FAILURE</t>
        </is>
      </c>
      <c r="O2133" s="59" t="n">
        <v>46063.62013888889</v>
      </c>
      <c r="P2133" s="59" t="n">
        <v>46063.62826388889</v>
      </c>
      <c r="Q2133" s="60" t="n">
        <v>11.7</v>
      </c>
      <c r="R2133" s="60" t="n">
        <v>1.0633</v>
      </c>
      <c r="S2133" t="inlineStr">
        <is>
          <t>团队模拟数据（基于公开单线数据派生）</t>
        </is>
      </c>
      <c r="T2133" t="inlineStr">
        <is>
          <t>SIM-v2.2-20260807-20260804</t>
        </is>
      </c>
      <c r="U2133" t="inlineStr">
        <is>
          <t>https://zenodo.org/records/17855209</t>
        </is>
      </c>
      <c r="V2133" t="inlineStr">
        <is>
          <t>LINE-S02-POST-20260210</t>
        </is>
      </c>
      <c r="W2133" t="inlineStr">
        <is>
          <t>已关联</t>
        </is>
      </c>
      <c r="X2133" t="inlineStr">
        <is>
          <t>按班次口径判断</t>
        </is>
      </c>
      <c r="Z2133" t="inlineStr">
        <is>
          <t>否</t>
        </is>
      </c>
    </row>
    <row r="2134">
      <c r="A2134" t="inlineStr">
        <is>
          <t>SIM-STOP-02133</t>
        </is>
      </c>
      <c r="B2134" t="inlineStr">
        <is>
          <t>STOP-POST-00076</t>
        </is>
      </c>
      <c r="C2134" t="inlineStr">
        <is>
          <t>LINE-S03-POST-20260210</t>
        </is>
      </c>
      <c r="D2134" t="inlineStr">
        <is>
          <t>SHIFT-POST-20260210</t>
        </is>
      </c>
      <c r="E2134" t="inlineStr">
        <is>
          <t>LINE-S03</t>
        </is>
      </c>
      <c r="F2134" t="inlineStr">
        <is>
          <t>改善后</t>
        </is>
      </c>
      <c r="G2134" s="57" t="n">
        <v>46063</v>
      </c>
      <c r="H2134" t="inlineStr">
        <is>
          <t>音频模组系列</t>
        </is>
      </c>
      <c r="I2134" t="inlineStr">
        <is>
          <t>KK250</t>
        </is>
      </c>
      <c r="J2134" t="inlineStr">
        <is>
          <t>FAILURE</t>
        </is>
      </c>
      <c r="K2134" t="inlineStr">
        <is>
          <t>Unplanned</t>
        </is>
      </c>
      <c r="L2134" t="inlineStr">
        <is>
          <t>KILN CAR TRANSPORTER (EXIT)</t>
        </is>
      </c>
      <c r="M2134" t="inlineStr">
        <is>
          <t>热处理工位</t>
        </is>
      </c>
      <c r="N2134" t="inlineStr">
        <is>
          <t>OTHER FAILURE</t>
        </is>
      </c>
      <c r="O2134" s="59" t="n">
        <v>46063.63402777778</v>
      </c>
      <c r="P2134" s="59" t="n">
        <v>46063.64111111111</v>
      </c>
      <c r="Q2134" s="60" t="n">
        <v>10.2</v>
      </c>
      <c r="R2134" s="60" t="n">
        <v>0.925</v>
      </c>
      <c r="S2134" t="inlineStr">
        <is>
          <t>团队模拟数据（基于公开单线数据派生）</t>
        </is>
      </c>
      <c r="T2134" t="inlineStr">
        <is>
          <t>SIM-v2.2-20260807-20260804</t>
        </is>
      </c>
      <c r="U2134" t="inlineStr">
        <is>
          <t>https://zenodo.org/records/17855209</t>
        </is>
      </c>
      <c r="V2134" t="inlineStr">
        <is>
          <t>LINE-S03-POST-20260210</t>
        </is>
      </c>
      <c r="W2134" t="inlineStr">
        <is>
          <t>已关联</t>
        </is>
      </c>
      <c r="X2134" t="inlineStr">
        <is>
          <t>按班次口径判断</t>
        </is>
      </c>
      <c r="Z2134" t="inlineStr">
        <is>
          <t>否</t>
        </is>
      </c>
    </row>
    <row r="2135">
      <c r="A2135" t="inlineStr">
        <is>
          <t>SIM-STOP-02134</t>
        </is>
      </c>
      <c r="B2135" t="inlineStr">
        <is>
          <t>STOP-POST-00077</t>
        </is>
      </c>
      <c r="C2135" t="inlineStr">
        <is>
          <t>LINE-S01-POST-20260210</t>
        </is>
      </c>
      <c r="D2135" t="inlineStr">
        <is>
          <t>SHIFT-POST-20260210</t>
        </is>
      </c>
      <c r="E2135" t="inlineStr">
        <is>
          <t>LINE-S01</t>
        </is>
      </c>
      <c r="F2135" t="inlineStr">
        <is>
          <t>改善后</t>
        </is>
      </c>
      <c r="G2135" s="57" t="n">
        <v>46063</v>
      </c>
      <c r="H2135" t="inlineStr">
        <is>
          <t>智能终端系列</t>
        </is>
      </c>
      <c r="I2135" t="inlineStr">
        <is>
          <t>KK250</t>
        </is>
      </c>
      <c r="J2135" t="inlineStr">
        <is>
          <t>MATERIALS</t>
        </is>
      </c>
      <c r="K2135" t="inlineStr">
        <is>
          <t>Unplanned</t>
        </is>
      </c>
      <c r="L2135" t="inlineStr">
        <is>
          <t>HACKING STATION</t>
        </is>
      </c>
      <c r="M2135" t="inlineStr">
        <is>
          <t>上下料工位</t>
        </is>
      </c>
      <c r="N2135" t="inlineStr">
        <is>
          <t>MANUAL BRICK HANDLING</t>
        </is>
      </c>
      <c r="O2135" s="59" t="n">
        <v>46063.62777777778</v>
      </c>
      <c r="P2135" s="59" t="n">
        <v>46063.63305555555</v>
      </c>
      <c r="Q2135" s="60" t="n">
        <v>7.6</v>
      </c>
      <c r="R2135" s="60" t="n">
        <v>0.8438</v>
      </c>
      <c r="S2135" t="inlineStr">
        <is>
          <t>团队模拟数据（基于公开单线数据派生）</t>
        </is>
      </c>
      <c r="T2135" t="inlineStr">
        <is>
          <t>SIM-v2.2-20260807-20260804</t>
        </is>
      </c>
      <c r="U2135" t="inlineStr">
        <is>
          <t>https://zenodo.org/records/17855209</t>
        </is>
      </c>
      <c r="V2135" t="inlineStr">
        <is>
          <t>LINE-S01-POST-20260210</t>
        </is>
      </c>
      <c r="W2135" t="inlineStr">
        <is>
          <t>已关联</t>
        </is>
      </c>
      <c r="X2135" t="inlineStr">
        <is>
          <t>按班次口径判断</t>
        </is>
      </c>
      <c r="Z2135" t="inlineStr">
        <is>
          <t>否</t>
        </is>
      </c>
    </row>
    <row r="2136">
      <c r="A2136" t="inlineStr">
        <is>
          <t>SIM-STOP-02135</t>
        </is>
      </c>
      <c r="B2136" t="inlineStr">
        <is>
          <t>STOP-POST-00077</t>
        </is>
      </c>
      <c r="C2136" t="inlineStr">
        <is>
          <t>LINE-S02-POST-20260210</t>
        </is>
      </c>
      <c r="D2136" t="inlineStr">
        <is>
          <t>SHIFT-POST-20260210</t>
        </is>
      </c>
      <c r="E2136" t="inlineStr">
        <is>
          <t>LINE-S02</t>
        </is>
      </c>
      <c r="F2136" t="inlineStr">
        <is>
          <t>改善后</t>
        </is>
      </c>
      <c r="G2136" s="57" t="n">
        <v>46063</v>
      </c>
      <c r="H2136" t="inlineStr">
        <is>
          <t>视觉设备系列</t>
        </is>
      </c>
      <c r="I2136" t="inlineStr">
        <is>
          <t>KK250</t>
        </is>
      </c>
      <c r="J2136" t="inlineStr">
        <is>
          <t>MATERIALS</t>
        </is>
      </c>
      <c r="K2136" t="inlineStr">
        <is>
          <t>Unplanned</t>
        </is>
      </c>
      <c r="L2136" t="inlineStr">
        <is>
          <t>HACKING STATION</t>
        </is>
      </c>
      <c r="M2136" t="inlineStr">
        <is>
          <t>上下料工位</t>
        </is>
      </c>
      <c r="N2136" t="inlineStr">
        <is>
          <t>MANUAL BRICK HANDLING</t>
        </is>
      </c>
      <c r="O2136" s="59" t="n">
        <v>46063.64166666667</v>
      </c>
      <c r="P2136" s="59" t="n">
        <v>46063.64861111111</v>
      </c>
      <c r="Q2136" s="60" t="n">
        <v>10</v>
      </c>
      <c r="R2136" s="60" t="n">
        <v>1.1061</v>
      </c>
      <c r="S2136" t="inlineStr">
        <is>
          <t>团队模拟数据（基于公开单线数据派生）</t>
        </is>
      </c>
      <c r="T2136" t="inlineStr">
        <is>
          <t>SIM-v2.2-20260807-20260804</t>
        </is>
      </c>
      <c r="U2136" t="inlineStr">
        <is>
          <t>https://zenodo.org/records/17855209</t>
        </is>
      </c>
      <c r="V2136" t="inlineStr">
        <is>
          <t>LINE-S02-POST-20260210</t>
        </is>
      </c>
      <c r="W2136" t="inlineStr">
        <is>
          <t>已关联</t>
        </is>
      </c>
      <c r="X2136" t="inlineStr">
        <is>
          <t>按班次口径判断</t>
        </is>
      </c>
      <c r="Z2136" t="inlineStr">
        <is>
          <t>否</t>
        </is>
      </c>
    </row>
    <row r="2137">
      <c r="A2137" t="inlineStr">
        <is>
          <t>SIM-STOP-02136</t>
        </is>
      </c>
      <c r="B2137" t="inlineStr">
        <is>
          <t>STOP-POST-00077</t>
        </is>
      </c>
      <c r="C2137" t="inlineStr">
        <is>
          <t>LINE-S03-POST-20260210</t>
        </is>
      </c>
      <c r="D2137" t="inlineStr">
        <is>
          <t>SHIFT-POST-20260210</t>
        </is>
      </c>
      <c r="E2137" t="inlineStr">
        <is>
          <t>LINE-S03</t>
        </is>
      </c>
      <c r="F2137" t="inlineStr">
        <is>
          <t>改善后</t>
        </is>
      </c>
      <c r="G2137" s="57" t="n">
        <v>46063</v>
      </c>
      <c r="H2137" t="inlineStr">
        <is>
          <t>音频模组系列</t>
        </is>
      </c>
      <c r="I2137" t="inlineStr">
        <is>
          <t>KK250</t>
        </is>
      </c>
      <c r="J2137" t="inlineStr">
        <is>
          <t>MATERIALS</t>
        </is>
      </c>
      <c r="K2137" t="inlineStr">
        <is>
          <t>Unplanned</t>
        </is>
      </c>
      <c r="L2137" t="inlineStr">
        <is>
          <t>HACKING STATION</t>
        </is>
      </c>
      <c r="M2137" t="inlineStr">
        <is>
          <t>上下料工位</t>
        </is>
      </c>
      <c r="N2137" t="inlineStr">
        <is>
          <t>MANUAL BRICK HANDLING</t>
        </is>
      </c>
      <c r="O2137" s="59" t="n">
        <v>46063.65555555555</v>
      </c>
      <c r="P2137" s="59" t="n">
        <v>46063.66118055556</v>
      </c>
      <c r="Q2137" s="60" t="n">
        <v>8.1</v>
      </c>
      <c r="R2137" s="60" t="n">
        <v>0.8996</v>
      </c>
      <c r="S2137" t="inlineStr">
        <is>
          <t>团队模拟数据（基于公开单线数据派生）</t>
        </is>
      </c>
      <c r="T2137" t="inlineStr">
        <is>
          <t>SIM-v2.2-20260807-20260804</t>
        </is>
      </c>
      <c r="U2137" t="inlineStr">
        <is>
          <t>https://zenodo.org/records/17855209</t>
        </is>
      </c>
      <c r="V2137" t="inlineStr">
        <is>
          <t>LINE-S03-POST-20260210</t>
        </is>
      </c>
      <c r="W2137" t="inlineStr">
        <is>
          <t>已关联</t>
        </is>
      </c>
      <c r="X2137" t="inlineStr">
        <is>
          <t>按班次口径判断</t>
        </is>
      </c>
      <c r="Z2137" t="inlineStr">
        <is>
          <t>否</t>
        </is>
      </c>
    </row>
    <row r="2138">
      <c r="A2138" t="inlineStr">
        <is>
          <t>SIM-STOP-02137</t>
        </is>
      </c>
      <c r="B2138" t="inlineStr">
        <is>
          <t>STOP-POST-00078</t>
        </is>
      </c>
      <c r="C2138" t="inlineStr">
        <is>
          <t>LINE-S01-POST-20260210</t>
        </is>
      </c>
      <c r="D2138" t="inlineStr">
        <is>
          <t>SHIFT-POST-20260210</t>
        </is>
      </c>
      <c r="E2138" t="inlineStr">
        <is>
          <t>LINE-S01</t>
        </is>
      </c>
      <c r="F2138" t="inlineStr">
        <is>
          <t>改善后</t>
        </is>
      </c>
      <c r="G2138" s="57" t="n">
        <v>46063</v>
      </c>
      <c r="H2138" t="inlineStr">
        <is>
          <t>智能终端系列</t>
        </is>
      </c>
      <c r="I2138" t="inlineStr">
        <is>
          <t>KK250</t>
        </is>
      </c>
      <c r="J2138" t="inlineStr">
        <is>
          <t>FAILURE</t>
        </is>
      </c>
      <c r="K2138" t="inlineStr">
        <is>
          <t>Unplanned</t>
        </is>
      </c>
      <c r="L2138" t="inlineStr">
        <is>
          <t>DRYER</t>
        </is>
      </c>
      <c r="M2138" t="inlineStr">
        <is>
          <t>烘干/固化工位</t>
        </is>
      </c>
      <c r="N2138" t="inlineStr">
        <is>
          <t>OTHER FAILURE</t>
        </is>
      </c>
      <c r="O2138" s="59" t="n">
        <v>46063.65902777778</v>
      </c>
      <c r="P2138" s="59" t="n">
        <v>46063.66284722222</v>
      </c>
      <c r="Q2138" s="60" t="n">
        <v>5.5</v>
      </c>
      <c r="R2138" s="60" t="n">
        <v>0.7902</v>
      </c>
      <c r="S2138" t="inlineStr">
        <is>
          <t>团队模拟数据（基于公开单线数据派生）</t>
        </is>
      </c>
      <c r="T2138" t="inlineStr">
        <is>
          <t>SIM-v2.2-20260807-20260804</t>
        </is>
      </c>
      <c r="U2138" t="inlineStr">
        <is>
          <t>https://zenodo.org/records/17855209</t>
        </is>
      </c>
      <c r="V2138" t="inlineStr">
        <is>
          <t>LINE-S01-POST-20260210</t>
        </is>
      </c>
      <c r="W2138" t="inlineStr">
        <is>
          <t>已关联</t>
        </is>
      </c>
      <c r="X2138" t="inlineStr">
        <is>
          <t>按班次口径判断</t>
        </is>
      </c>
      <c r="Z2138" t="inlineStr">
        <is>
          <t>否</t>
        </is>
      </c>
    </row>
    <row r="2139">
      <c r="A2139" t="inlineStr">
        <is>
          <t>SIM-STOP-02138</t>
        </is>
      </c>
      <c r="B2139" t="inlineStr">
        <is>
          <t>STOP-POST-00078</t>
        </is>
      </c>
      <c r="C2139" t="inlineStr">
        <is>
          <t>LINE-S02-POST-20260210</t>
        </is>
      </c>
      <c r="D2139" t="inlineStr">
        <is>
          <t>SHIFT-POST-20260210</t>
        </is>
      </c>
      <c r="E2139" t="inlineStr">
        <is>
          <t>LINE-S02</t>
        </is>
      </c>
      <c r="F2139" t="inlineStr">
        <is>
          <t>改善后</t>
        </is>
      </c>
      <c r="G2139" s="57" t="n">
        <v>46063</v>
      </c>
      <c r="H2139" t="inlineStr">
        <is>
          <t>视觉设备系列</t>
        </is>
      </c>
      <c r="I2139" t="inlineStr">
        <is>
          <t>KK250</t>
        </is>
      </c>
      <c r="J2139" t="inlineStr">
        <is>
          <t>FAILURE</t>
        </is>
      </c>
      <c r="K2139" t="inlineStr">
        <is>
          <t>Unplanned</t>
        </is>
      </c>
      <c r="L2139" t="inlineStr">
        <is>
          <t>DRYER</t>
        </is>
      </c>
      <c r="M2139" t="inlineStr">
        <is>
          <t>烘干/固化工位</t>
        </is>
      </c>
      <c r="N2139" t="inlineStr">
        <is>
          <t>OTHER FAILURE</t>
        </is>
      </c>
      <c r="O2139" s="59" t="n">
        <v>46063.67291666667</v>
      </c>
      <c r="P2139" s="59" t="n">
        <v>46063.67847222222</v>
      </c>
      <c r="Q2139" s="60" t="n">
        <v>8</v>
      </c>
      <c r="R2139" s="60" t="n">
        <v>1.1489</v>
      </c>
      <c r="S2139" t="inlineStr">
        <is>
          <t>团队模拟数据（基于公开单线数据派生）</t>
        </is>
      </c>
      <c r="T2139" t="inlineStr">
        <is>
          <t>SIM-v2.2-20260807-20260804</t>
        </is>
      </c>
      <c r="U2139" t="inlineStr">
        <is>
          <t>https://zenodo.org/records/17855209</t>
        </is>
      </c>
      <c r="V2139" t="inlineStr">
        <is>
          <t>LINE-S02-POST-20260210</t>
        </is>
      </c>
      <c r="W2139" t="inlineStr">
        <is>
          <t>已关联</t>
        </is>
      </c>
      <c r="X2139" t="inlineStr">
        <is>
          <t>按班次口径判断</t>
        </is>
      </c>
      <c r="Z2139" t="inlineStr">
        <is>
          <t>否</t>
        </is>
      </c>
    </row>
    <row r="2140">
      <c r="A2140" t="inlineStr">
        <is>
          <t>SIM-STOP-02139</t>
        </is>
      </c>
      <c r="B2140" t="inlineStr">
        <is>
          <t>STOP-POST-00078</t>
        </is>
      </c>
      <c r="C2140" t="inlineStr">
        <is>
          <t>LINE-S03-POST-20260210</t>
        </is>
      </c>
      <c r="D2140" t="inlineStr">
        <is>
          <t>SHIFT-POST-20260210</t>
        </is>
      </c>
      <c r="E2140" t="inlineStr">
        <is>
          <t>LINE-S03</t>
        </is>
      </c>
      <c r="F2140" t="inlineStr">
        <is>
          <t>改善后</t>
        </is>
      </c>
      <c r="G2140" s="57" t="n">
        <v>46063</v>
      </c>
      <c r="H2140" t="inlineStr">
        <is>
          <t>音频模组系列</t>
        </is>
      </c>
      <c r="I2140" t="inlineStr">
        <is>
          <t>KK250</t>
        </is>
      </c>
      <c r="J2140" t="inlineStr">
        <is>
          <t>FAILURE</t>
        </is>
      </c>
      <c r="K2140" t="inlineStr">
        <is>
          <t>Unplanned</t>
        </is>
      </c>
      <c r="L2140" t="inlineStr">
        <is>
          <t>DRYER</t>
        </is>
      </c>
      <c r="M2140" t="inlineStr">
        <is>
          <t>烘干/固化工位</t>
        </is>
      </c>
      <c r="N2140" t="inlineStr">
        <is>
          <t>OTHER FAILURE</t>
        </is>
      </c>
      <c r="O2140" s="59" t="n">
        <v>46063.68680555555</v>
      </c>
      <c r="P2140" s="59" t="n">
        <v>46063.69118055556</v>
      </c>
      <c r="Q2140" s="60" t="n">
        <v>6.3</v>
      </c>
      <c r="R2140" s="60" t="n">
        <v>0.9</v>
      </c>
      <c r="S2140" t="inlineStr">
        <is>
          <t>团队模拟数据（基于公开单线数据派生）</t>
        </is>
      </c>
      <c r="T2140" t="inlineStr">
        <is>
          <t>SIM-v2.2-20260807-20260804</t>
        </is>
      </c>
      <c r="U2140" t="inlineStr">
        <is>
          <t>https://zenodo.org/records/17855209</t>
        </is>
      </c>
      <c r="V2140" t="inlineStr">
        <is>
          <t>LINE-S03-POST-20260210</t>
        </is>
      </c>
      <c r="W2140" t="inlineStr">
        <is>
          <t>已关联</t>
        </is>
      </c>
      <c r="X2140" t="inlineStr">
        <is>
          <t>按班次口径判断</t>
        </is>
      </c>
      <c r="Z2140" t="inlineStr">
        <is>
          <t>否</t>
        </is>
      </c>
    </row>
    <row r="2141">
      <c r="A2141" t="inlineStr">
        <is>
          <t>SIM-STOP-02140</t>
        </is>
      </c>
      <c r="B2141" t="inlineStr">
        <is>
          <t>STOP-POST-00079</t>
        </is>
      </c>
      <c r="C2141" t="inlineStr">
        <is>
          <t>LINE-S01-POST-20260210</t>
        </is>
      </c>
      <c r="D2141" t="inlineStr">
        <is>
          <t>SHIFT-POST-20260210</t>
        </is>
      </c>
      <c r="E2141" t="inlineStr">
        <is>
          <t>LINE-S01</t>
        </is>
      </c>
      <c r="F2141" t="inlineStr">
        <is>
          <t>改善后</t>
        </is>
      </c>
      <c r="G2141" s="57" t="n">
        <v>46063</v>
      </c>
      <c r="H2141" t="inlineStr">
        <is>
          <t>智能终端系列</t>
        </is>
      </c>
      <c r="I2141" t="inlineStr">
        <is>
          <t>KK250</t>
        </is>
      </c>
      <c r="J2141" t="inlineStr">
        <is>
          <t>MATERIALS</t>
        </is>
      </c>
      <c r="K2141" t="inlineStr">
        <is>
          <t>Unplanned</t>
        </is>
      </c>
      <c r="L2141" t="inlineStr">
        <is>
          <t>HACKING STATION</t>
        </is>
      </c>
      <c r="M2141" t="inlineStr">
        <is>
          <t>上下料工位</t>
        </is>
      </c>
      <c r="N2141" t="inlineStr">
        <is>
          <t>MANUAL BRICK HANDLING</t>
        </is>
      </c>
      <c r="O2141" s="59" t="n">
        <v>46063.67152777778</v>
      </c>
      <c r="P2141" s="59" t="n">
        <v>46063.674375</v>
      </c>
      <c r="Q2141" s="60" t="n">
        <v>4.1</v>
      </c>
      <c r="R2141" s="60" t="n">
        <v>0.8215</v>
      </c>
      <c r="S2141" t="inlineStr">
        <is>
          <t>团队模拟数据（基于公开单线数据派生）</t>
        </is>
      </c>
      <c r="T2141" t="inlineStr">
        <is>
          <t>SIM-v2.2-20260807-20260804</t>
        </is>
      </c>
      <c r="U2141" t="inlineStr">
        <is>
          <t>https://zenodo.org/records/17855209</t>
        </is>
      </c>
      <c r="V2141" t="inlineStr">
        <is>
          <t>LINE-S01-POST-20260210</t>
        </is>
      </c>
      <c r="W2141" t="inlineStr">
        <is>
          <t>已关联</t>
        </is>
      </c>
      <c r="X2141" t="inlineStr">
        <is>
          <t>按班次口径判断</t>
        </is>
      </c>
      <c r="Z2141" t="inlineStr">
        <is>
          <t>否</t>
        </is>
      </c>
    </row>
    <row r="2142">
      <c r="A2142" t="inlineStr">
        <is>
          <t>SIM-STOP-02141</t>
        </is>
      </c>
      <c r="B2142" t="inlineStr">
        <is>
          <t>STOP-POST-00079</t>
        </is>
      </c>
      <c r="C2142" t="inlineStr">
        <is>
          <t>LINE-S02-POST-20260210</t>
        </is>
      </c>
      <c r="D2142" t="inlineStr">
        <is>
          <t>SHIFT-POST-20260210</t>
        </is>
      </c>
      <c r="E2142" t="inlineStr">
        <is>
          <t>LINE-S02</t>
        </is>
      </c>
      <c r="F2142" t="inlineStr">
        <is>
          <t>改善后</t>
        </is>
      </c>
      <c r="G2142" s="57" t="n">
        <v>46063</v>
      </c>
      <c r="H2142" t="inlineStr">
        <is>
          <t>视觉设备系列</t>
        </is>
      </c>
      <c r="I2142" t="inlineStr">
        <is>
          <t>KK250</t>
        </is>
      </c>
      <c r="J2142" t="inlineStr">
        <is>
          <t>MATERIALS</t>
        </is>
      </c>
      <c r="K2142" t="inlineStr">
        <is>
          <t>Unplanned</t>
        </is>
      </c>
      <c r="L2142" t="inlineStr">
        <is>
          <t>HACKING STATION</t>
        </is>
      </c>
      <c r="M2142" t="inlineStr">
        <is>
          <t>上下料工位</t>
        </is>
      </c>
      <c r="N2142" t="inlineStr">
        <is>
          <t>MANUAL BRICK HANDLING</t>
        </is>
      </c>
      <c r="O2142" s="59" t="n">
        <v>46063.68541666667</v>
      </c>
      <c r="P2142" s="59" t="n">
        <v>46063.68916666666</v>
      </c>
      <c r="Q2142" s="60" t="n">
        <v>5.4</v>
      </c>
      <c r="R2142" s="60" t="n">
        <v>1.0756</v>
      </c>
      <c r="S2142" t="inlineStr">
        <is>
          <t>团队模拟数据（基于公开单线数据派生）</t>
        </is>
      </c>
      <c r="T2142" t="inlineStr">
        <is>
          <t>SIM-v2.2-20260807-20260804</t>
        </is>
      </c>
      <c r="U2142" t="inlineStr">
        <is>
          <t>https://zenodo.org/records/17855209</t>
        </is>
      </c>
      <c r="V2142" t="inlineStr">
        <is>
          <t>LINE-S02-POST-20260210</t>
        </is>
      </c>
      <c r="W2142" t="inlineStr">
        <is>
          <t>已关联</t>
        </is>
      </c>
      <c r="X2142" t="inlineStr">
        <is>
          <t>按班次口径判断</t>
        </is>
      </c>
      <c r="Z2142" t="inlineStr">
        <is>
          <t>否</t>
        </is>
      </c>
    </row>
    <row r="2143">
      <c r="A2143" t="inlineStr">
        <is>
          <t>SIM-STOP-02142</t>
        </is>
      </c>
      <c r="B2143" t="inlineStr">
        <is>
          <t>STOP-POST-00079</t>
        </is>
      </c>
      <c r="C2143" t="inlineStr">
        <is>
          <t>LINE-S03-POST-20260210</t>
        </is>
      </c>
      <c r="D2143" t="inlineStr">
        <is>
          <t>SHIFT-POST-20260210</t>
        </is>
      </c>
      <c r="E2143" t="inlineStr">
        <is>
          <t>LINE-S03</t>
        </is>
      </c>
      <c r="F2143" t="inlineStr">
        <is>
          <t>改善后</t>
        </is>
      </c>
      <c r="G2143" s="57" t="n">
        <v>46063</v>
      </c>
      <c r="H2143" t="inlineStr">
        <is>
          <t>音频模组系列</t>
        </is>
      </c>
      <c r="I2143" t="inlineStr">
        <is>
          <t>KK250</t>
        </is>
      </c>
      <c r="J2143" t="inlineStr">
        <is>
          <t>MATERIALS</t>
        </is>
      </c>
      <c r="K2143" t="inlineStr">
        <is>
          <t>Unplanned</t>
        </is>
      </c>
      <c r="L2143" t="inlineStr">
        <is>
          <t>HACKING STATION</t>
        </is>
      </c>
      <c r="M2143" t="inlineStr">
        <is>
          <t>上下料工位</t>
        </is>
      </c>
      <c r="N2143" t="inlineStr">
        <is>
          <t>MANUAL BRICK HANDLING</t>
        </is>
      </c>
      <c r="O2143" s="59" t="n">
        <v>46063.69930555556</v>
      </c>
      <c r="P2143" s="59" t="n">
        <v>46063.70270833333</v>
      </c>
      <c r="Q2143" s="60" t="n">
        <v>4.9</v>
      </c>
      <c r="R2143" s="60" t="n">
        <v>0.9724</v>
      </c>
      <c r="S2143" t="inlineStr">
        <is>
          <t>团队模拟数据（基于公开单线数据派生）</t>
        </is>
      </c>
      <c r="T2143" t="inlineStr">
        <is>
          <t>SIM-v2.2-20260807-20260804</t>
        </is>
      </c>
      <c r="U2143" t="inlineStr">
        <is>
          <t>https://zenodo.org/records/17855209</t>
        </is>
      </c>
      <c r="V2143" t="inlineStr">
        <is>
          <t>LINE-S03-POST-20260210</t>
        </is>
      </c>
      <c r="W2143" t="inlineStr">
        <is>
          <t>已关联</t>
        </is>
      </c>
      <c r="X2143" t="inlineStr">
        <is>
          <t>按班次口径判断</t>
        </is>
      </c>
      <c r="Z2143" t="inlineStr">
        <is>
          <t>否</t>
        </is>
      </c>
    </row>
    <row r="2144">
      <c r="A2144" t="inlineStr">
        <is>
          <t>SIM-STOP-02143</t>
        </is>
      </c>
      <c r="B2144" t="inlineStr">
        <is>
          <t>STOP-POST-00080</t>
        </is>
      </c>
      <c r="C2144" t="inlineStr">
        <is>
          <t>LINE-S01-POST-20260210</t>
        </is>
      </c>
      <c r="D2144" t="inlineStr">
        <is>
          <t>SHIFT-POST-20260210</t>
        </is>
      </c>
      <c r="E2144" t="inlineStr">
        <is>
          <t>LINE-S01</t>
        </is>
      </c>
      <c r="F2144" t="inlineStr">
        <is>
          <t>改善后</t>
        </is>
      </c>
      <c r="G2144" s="57" t="n">
        <v>46063</v>
      </c>
      <c r="H2144" t="inlineStr">
        <is>
          <t>智能终端系列</t>
        </is>
      </c>
      <c r="I2144" t="inlineStr">
        <is>
          <t>KK150</t>
        </is>
      </c>
      <c r="J2144" t="inlineStr">
        <is>
          <t>SETUPS-CHANGEOVERS</t>
        </is>
      </c>
      <c r="K2144" t="inlineStr">
        <is>
          <t>Planned - Included in OEE</t>
        </is>
      </c>
      <c r="L2144" t="inlineStr">
        <is>
          <t>EXTRUDER PRESS</t>
        </is>
      </c>
      <c r="M2144" t="inlineStr">
        <is>
          <t>主加工工位</t>
        </is>
      </c>
      <c r="N2144" t="inlineStr">
        <is>
          <t>MATERIAL CHANGEOVER</t>
        </is>
      </c>
      <c r="O2144" s="59" t="n">
        <v>46063.72152777778</v>
      </c>
      <c r="P2144" s="59" t="n">
        <v>46063.73201388889</v>
      </c>
      <c r="Q2144" s="60" t="n">
        <v>15.1</v>
      </c>
      <c r="R2144" s="60" t="n">
        <v>0.8895999999999999</v>
      </c>
      <c r="S2144" t="inlineStr">
        <is>
          <t>团队模拟数据（基于公开单线数据派生）</t>
        </is>
      </c>
      <c r="T2144" t="inlineStr">
        <is>
          <t>SIM-v2.2-20260807-20260804</t>
        </is>
      </c>
      <c r="U2144" t="inlineStr">
        <is>
          <t>https://zenodo.org/records/17855209</t>
        </is>
      </c>
      <c r="V2144" t="inlineStr">
        <is>
          <t>LINE-S01-POST-20260210</t>
        </is>
      </c>
      <c r="W2144" t="inlineStr">
        <is>
          <t>已关联</t>
        </is>
      </c>
      <c r="X2144" t="inlineStr">
        <is>
          <t>按班次口径判断</t>
        </is>
      </c>
      <c r="Z2144" t="inlineStr">
        <is>
          <t>是</t>
        </is>
      </c>
      <c r="AA2144">
        <f>IFERROR(VLOOKUP(N2144,'18_换产标准_模拟'!$B$2:$F$4,3,FALSE),"")</f>
        <v/>
      </c>
      <c r="AB2144">
        <f>IFERROR(MAX(Q2144-AA2144,0),"")</f>
        <v/>
      </c>
      <c r="AC2144">
        <f>IFERROR(IF(AB2144=0,"达标",IF(AB2144&lt;=VLOOKUP(N2144,'18_换产标准_模拟'!$B$2:$F$4,4,FALSE)-VLOOKUP(N2144,'18_换产标准_模拟'!$B$2:$F$4,3,FALSE),"轻微超时",IF(AB2144&lt;=VLOOKUP(N2144,'18_换产标准_模拟'!$B$2:$F$4,5,FALSE)-VLOOKUP(N2144,'18_换产标准_模拟'!$B$2:$F$4,3,FALSE),"超时","严重超时"))),"")</f>
        <v/>
      </c>
      <c r="AD2144">
        <f>IFERROR(INDEX('18_换产标准_模拟'!$A$2:$A$4,MATCH(N2144,'18_换产标准_模拟'!$B$2:$B$4,0)),"")</f>
        <v/>
      </c>
      <c r="AE2144" t="inlineStr">
        <is>
          <t>团队模拟数据</t>
        </is>
      </c>
    </row>
    <row r="2145">
      <c r="A2145" t="inlineStr">
        <is>
          <t>SIM-STOP-02144</t>
        </is>
      </c>
      <c r="B2145" t="inlineStr">
        <is>
          <t>STOP-POST-00080</t>
        </is>
      </c>
      <c r="C2145" t="inlineStr">
        <is>
          <t>LINE-S02-POST-20260210</t>
        </is>
      </c>
      <c r="D2145" t="inlineStr">
        <is>
          <t>SHIFT-POST-20260210</t>
        </is>
      </c>
      <c r="E2145" t="inlineStr">
        <is>
          <t>LINE-S02</t>
        </is>
      </c>
      <c r="F2145" t="inlineStr">
        <is>
          <t>改善后</t>
        </is>
      </c>
      <c r="G2145" s="57" t="n">
        <v>46063</v>
      </c>
      <c r="H2145" t="inlineStr">
        <is>
          <t>视觉设备系列</t>
        </is>
      </c>
      <c r="I2145" t="inlineStr">
        <is>
          <t>KK150</t>
        </is>
      </c>
      <c r="J2145" t="inlineStr">
        <is>
          <t>SETUPS-CHANGEOVERS</t>
        </is>
      </c>
      <c r="K2145" t="inlineStr">
        <is>
          <t>Planned - Included in OEE</t>
        </is>
      </c>
      <c r="L2145" t="inlineStr">
        <is>
          <t>EXTRUDER PRESS</t>
        </is>
      </c>
      <c r="M2145" t="inlineStr">
        <is>
          <t>主加工工位</t>
        </is>
      </c>
      <c r="N2145" t="inlineStr">
        <is>
          <t>MATERIAL CHANGEOVER</t>
        </is>
      </c>
      <c r="O2145" s="59" t="n">
        <v>46063.73541666667</v>
      </c>
      <c r="P2145" s="59" t="n">
        <v>46063.74715277777</v>
      </c>
      <c r="Q2145" s="60" t="n">
        <v>16.9</v>
      </c>
      <c r="R2145" s="60" t="n">
        <v>0.9963</v>
      </c>
      <c r="S2145" t="inlineStr">
        <is>
          <t>团队模拟数据（基于公开单线数据派生）</t>
        </is>
      </c>
      <c r="T2145" t="inlineStr">
        <is>
          <t>SIM-v2.2-20260807-20260804</t>
        </is>
      </c>
      <c r="U2145" t="inlineStr">
        <is>
          <t>https://zenodo.org/records/17855209</t>
        </is>
      </c>
      <c r="V2145" t="inlineStr">
        <is>
          <t>LINE-S02-POST-20260210</t>
        </is>
      </c>
      <c r="W2145" t="inlineStr">
        <is>
          <t>已关联</t>
        </is>
      </c>
      <c r="X2145" t="inlineStr">
        <is>
          <t>按班次口径判断</t>
        </is>
      </c>
      <c r="Z2145" t="inlineStr">
        <is>
          <t>是</t>
        </is>
      </c>
      <c r="AA2145">
        <f>IFERROR(VLOOKUP(N2145,'18_换产标准_模拟'!$B$2:$F$4,3,FALSE),"")</f>
        <v/>
      </c>
      <c r="AB2145">
        <f>IFERROR(MAX(Q2145-AA2145,0),"")</f>
        <v/>
      </c>
      <c r="AC2145">
        <f>IFERROR(IF(AB2145=0,"达标",IF(AB2145&lt;=VLOOKUP(N2145,'18_换产标准_模拟'!$B$2:$F$4,4,FALSE)-VLOOKUP(N2145,'18_换产标准_模拟'!$B$2:$F$4,3,FALSE),"轻微超时",IF(AB2145&lt;=VLOOKUP(N2145,'18_换产标准_模拟'!$B$2:$F$4,5,FALSE)-VLOOKUP(N2145,'18_换产标准_模拟'!$B$2:$F$4,3,FALSE),"超时","严重超时"))),"")</f>
        <v/>
      </c>
      <c r="AD2145">
        <f>IFERROR(INDEX('18_换产标准_模拟'!$A$2:$A$4,MATCH(N2145,'18_换产标准_模拟'!$B$2:$B$4,0)),"")</f>
        <v/>
      </c>
      <c r="AE2145" t="inlineStr">
        <is>
          <t>团队模拟数据</t>
        </is>
      </c>
    </row>
    <row r="2146">
      <c r="A2146" t="inlineStr">
        <is>
          <t>SIM-STOP-02145</t>
        </is>
      </c>
      <c r="B2146" t="inlineStr">
        <is>
          <t>STOP-POST-00080</t>
        </is>
      </c>
      <c r="C2146" t="inlineStr">
        <is>
          <t>LINE-S03-POST-20260210</t>
        </is>
      </c>
      <c r="D2146" t="inlineStr">
        <is>
          <t>SHIFT-POST-20260210</t>
        </is>
      </c>
      <c r="E2146" t="inlineStr">
        <is>
          <t>LINE-S03</t>
        </is>
      </c>
      <c r="F2146" t="inlineStr">
        <is>
          <t>改善后</t>
        </is>
      </c>
      <c r="G2146" s="57" t="n">
        <v>46063</v>
      </c>
      <c r="H2146" t="inlineStr">
        <is>
          <t>音频模组系列</t>
        </is>
      </c>
      <c r="I2146" t="inlineStr">
        <is>
          <t>KK150</t>
        </is>
      </c>
      <c r="J2146" t="inlineStr">
        <is>
          <t>SETUPS-CHANGEOVERS</t>
        </is>
      </c>
      <c r="K2146" t="inlineStr">
        <is>
          <t>Planned - Included in OEE</t>
        </is>
      </c>
      <c r="L2146" t="inlineStr">
        <is>
          <t>EXTRUDER PRESS</t>
        </is>
      </c>
      <c r="M2146" t="inlineStr">
        <is>
          <t>主加工工位</t>
        </is>
      </c>
      <c r="N2146" t="inlineStr">
        <is>
          <t>MATERIAL CHANGEOVER</t>
        </is>
      </c>
      <c r="O2146" s="59" t="n">
        <v>46063.74930555555</v>
      </c>
      <c r="P2146" s="59" t="n">
        <v>46063.76034722223</v>
      </c>
      <c r="Q2146" s="60" t="n">
        <v>15.9</v>
      </c>
      <c r="R2146" s="60" t="n">
        <v>0.9333</v>
      </c>
      <c r="S2146" t="inlineStr">
        <is>
          <t>团队模拟数据（基于公开单线数据派生）</t>
        </is>
      </c>
      <c r="T2146" t="inlineStr">
        <is>
          <t>SIM-v2.2-20260807-20260804</t>
        </is>
      </c>
      <c r="U2146" t="inlineStr">
        <is>
          <t>https://zenodo.org/records/17855209</t>
        </is>
      </c>
      <c r="V2146" t="inlineStr">
        <is>
          <t>LINE-S03-POST-20260210</t>
        </is>
      </c>
      <c r="W2146" t="inlineStr">
        <is>
          <t>已关联</t>
        </is>
      </c>
      <c r="X2146" t="inlineStr">
        <is>
          <t>按班次口径判断</t>
        </is>
      </c>
      <c r="Z2146" t="inlineStr">
        <is>
          <t>是</t>
        </is>
      </c>
      <c r="AA2146">
        <f>IFERROR(VLOOKUP(N2146,'18_换产标准_模拟'!$B$2:$F$4,3,FALSE),"")</f>
        <v/>
      </c>
      <c r="AB2146">
        <f>IFERROR(MAX(Q2146-AA2146,0),"")</f>
        <v/>
      </c>
      <c r="AC2146">
        <f>IFERROR(IF(AB2146=0,"达标",IF(AB2146&lt;=VLOOKUP(N2146,'18_换产标准_模拟'!$B$2:$F$4,4,FALSE)-VLOOKUP(N2146,'18_换产标准_模拟'!$B$2:$F$4,3,FALSE),"轻微超时",IF(AB2146&lt;=VLOOKUP(N2146,'18_换产标准_模拟'!$B$2:$F$4,5,FALSE)-VLOOKUP(N2146,'18_换产标准_模拟'!$B$2:$F$4,3,FALSE),"超时","严重超时"))),"")</f>
        <v/>
      </c>
      <c r="AD2146">
        <f>IFERROR(INDEX('18_换产标准_模拟'!$A$2:$A$4,MATCH(N2146,'18_换产标准_模拟'!$B$2:$B$4,0)),"")</f>
        <v/>
      </c>
      <c r="AE2146" t="inlineStr">
        <is>
          <t>团队模拟数据</t>
        </is>
      </c>
    </row>
    <row r="2147">
      <c r="A2147" t="inlineStr">
        <is>
          <t>SIM-STOP-02146</t>
        </is>
      </c>
      <c r="B2147" t="inlineStr">
        <is>
          <t>STOP-POST-00081</t>
        </is>
      </c>
      <c r="C2147" t="inlineStr">
        <is>
          <t>LINE-S01-POST-20260210</t>
        </is>
      </c>
      <c r="D2147" t="inlineStr">
        <is>
          <t>SHIFT-POST-20260210</t>
        </is>
      </c>
      <c r="E2147" t="inlineStr">
        <is>
          <t>LINE-S01</t>
        </is>
      </c>
      <c r="F2147" t="inlineStr">
        <is>
          <t>改善后</t>
        </is>
      </c>
      <c r="G2147" s="57" t="n">
        <v>46063</v>
      </c>
      <c r="H2147" t="inlineStr">
        <is>
          <t>智能终端系列</t>
        </is>
      </c>
      <c r="I2147" t="inlineStr">
        <is>
          <t>KK150</t>
        </is>
      </c>
      <c r="J2147" t="inlineStr">
        <is>
          <t>MATERIALS</t>
        </is>
      </c>
      <c r="K2147" t="inlineStr">
        <is>
          <t>Unplanned</t>
        </is>
      </c>
      <c r="L2147" t="inlineStr">
        <is>
          <t>HACKING STATION</t>
        </is>
      </c>
      <c r="M2147" t="inlineStr">
        <is>
          <t>上下料工位</t>
        </is>
      </c>
      <c r="N2147" t="inlineStr">
        <is>
          <t>MANUAL BRICK HANDLING</t>
        </is>
      </c>
      <c r="O2147" s="59" t="n">
        <v>46063.73541666667</v>
      </c>
      <c r="P2147" s="59" t="n">
        <v>46063.74208333333</v>
      </c>
      <c r="Q2147" s="60" t="n">
        <v>9.6</v>
      </c>
      <c r="R2147" s="60" t="n">
        <v>0.7991</v>
      </c>
      <c r="S2147" t="inlineStr">
        <is>
          <t>团队模拟数据（基于公开单线数据派生）</t>
        </is>
      </c>
      <c r="T2147" t="inlineStr">
        <is>
          <t>SIM-v2.2-20260807-20260804</t>
        </is>
      </c>
      <c r="U2147" t="inlineStr">
        <is>
          <t>https://zenodo.org/records/17855209</t>
        </is>
      </c>
      <c r="V2147" t="inlineStr">
        <is>
          <t>LINE-S01-POST-20260210</t>
        </is>
      </c>
      <c r="W2147" t="inlineStr">
        <is>
          <t>已关联</t>
        </is>
      </c>
      <c r="X2147" t="inlineStr">
        <is>
          <t>按班次口径判断</t>
        </is>
      </c>
      <c r="Z2147" t="inlineStr">
        <is>
          <t>否</t>
        </is>
      </c>
    </row>
    <row r="2148">
      <c r="A2148" t="inlineStr">
        <is>
          <t>SIM-STOP-02147</t>
        </is>
      </c>
      <c r="B2148" t="inlineStr">
        <is>
          <t>STOP-POST-00081</t>
        </is>
      </c>
      <c r="C2148" t="inlineStr">
        <is>
          <t>LINE-S02-POST-20260210</t>
        </is>
      </c>
      <c r="D2148" t="inlineStr">
        <is>
          <t>SHIFT-POST-20260210</t>
        </is>
      </c>
      <c r="E2148" t="inlineStr">
        <is>
          <t>LINE-S02</t>
        </is>
      </c>
      <c r="F2148" t="inlineStr">
        <is>
          <t>改善后</t>
        </is>
      </c>
      <c r="G2148" s="57" t="n">
        <v>46063</v>
      </c>
      <c r="H2148" t="inlineStr">
        <is>
          <t>视觉设备系列</t>
        </is>
      </c>
      <c r="I2148" t="inlineStr">
        <is>
          <t>KK150</t>
        </is>
      </c>
      <c r="J2148" t="inlineStr">
        <is>
          <t>MATERIALS</t>
        </is>
      </c>
      <c r="K2148" t="inlineStr">
        <is>
          <t>Unplanned</t>
        </is>
      </c>
      <c r="L2148" t="inlineStr">
        <is>
          <t>HACKING STATION</t>
        </is>
      </c>
      <c r="M2148" t="inlineStr">
        <is>
          <t>上下料工位</t>
        </is>
      </c>
      <c r="N2148" t="inlineStr">
        <is>
          <t>MANUAL BRICK HANDLING</t>
        </is>
      </c>
      <c r="O2148" s="59" t="n">
        <v>46063.74930555555</v>
      </c>
      <c r="P2148" s="59" t="n">
        <v>46063.75798611111</v>
      </c>
      <c r="Q2148" s="60" t="n">
        <v>12.5</v>
      </c>
      <c r="R2148" s="60" t="n">
        <v>1.045</v>
      </c>
      <c r="S2148" t="inlineStr">
        <is>
          <t>团队模拟数据（基于公开单线数据派生）</t>
        </is>
      </c>
      <c r="T2148" t="inlineStr">
        <is>
          <t>SIM-v2.2-20260807-20260804</t>
        </is>
      </c>
      <c r="U2148" t="inlineStr">
        <is>
          <t>https://zenodo.org/records/17855209</t>
        </is>
      </c>
      <c r="V2148" t="inlineStr">
        <is>
          <t>LINE-S02-POST-20260210</t>
        </is>
      </c>
      <c r="W2148" t="inlineStr">
        <is>
          <t>已关联</t>
        </is>
      </c>
      <c r="X2148" t="inlineStr">
        <is>
          <t>按班次口径判断</t>
        </is>
      </c>
      <c r="Z2148" t="inlineStr">
        <is>
          <t>否</t>
        </is>
      </c>
    </row>
    <row r="2149">
      <c r="A2149" t="inlineStr">
        <is>
          <t>SIM-STOP-02148</t>
        </is>
      </c>
      <c r="B2149" t="inlineStr">
        <is>
          <t>STOP-POST-00081</t>
        </is>
      </c>
      <c r="C2149" t="inlineStr">
        <is>
          <t>LINE-S03-POST-20260210</t>
        </is>
      </c>
      <c r="D2149" t="inlineStr">
        <is>
          <t>SHIFT-POST-20260210</t>
        </is>
      </c>
      <c r="E2149" t="inlineStr">
        <is>
          <t>LINE-S03</t>
        </is>
      </c>
      <c r="F2149" t="inlineStr">
        <is>
          <t>改善后</t>
        </is>
      </c>
      <c r="G2149" s="57" t="n">
        <v>46063</v>
      </c>
      <c r="H2149" t="inlineStr">
        <is>
          <t>音频模组系列</t>
        </is>
      </c>
      <c r="I2149" t="inlineStr">
        <is>
          <t>KK150</t>
        </is>
      </c>
      <c r="J2149" t="inlineStr">
        <is>
          <t>MATERIALS</t>
        </is>
      </c>
      <c r="K2149" t="inlineStr">
        <is>
          <t>Unplanned</t>
        </is>
      </c>
      <c r="L2149" t="inlineStr">
        <is>
          <t>HACKING STATION</t>
        </is>
      </c>
      <c r="M2149" t="inlineStr">
        <is>
          <t>上下料工位</t>
        </is>
      </c>
      <c r="N2149" t="inlineStr">
        <is>
          <t>MANUAL BRICK HANDLING</t>
        </is>
      </c>
      <c r="O2149" s="59" t="n">
        <v>46063.76319444444</v>
      </c>
      <c r="P2149" s="59" t="n">
        <v>46063.77111111111</v>
      </c>
      <c r="Q2149" s="60" t="n">
        <v>11.4</v>
      </c>
      <c r="R2149" s="60" t="n">
        <v>0.9464</v>
      </c>
      <c r="S2149" t="inlineStr">
        <is>
          <t>团队模拟数据（基于公开单线数据派生）</t>
        </is>
      </c>
      <c r="T2149" t="inlineStr">
        <is>
          <t>SIM-v2.2-20260807-20260804</t>
        </is>
      </c>
      <c r="U2149" t="inlineStr">
        <is>
          <t>https://zenodo.org/records/17855209</t>
        </is>
      </c>
      <c r="V2149" t="inlineStr">
        <is>
          <t>LINE-S03-POST-20260210</t>
        </is>
      </c>
      <c r="W2149" t="inlineStr">
        <is>
          <t>已关联</t>
        </is>
      </c>
      <c r="X2149" t="inlineStr">
        <is>
          <t>按班次口径判断</t>
        </is>
      </c>
      <c r="Z2149" t="inlineStr">
        <is>
          <t>否</t>
        </is>
      </c>
    </row>
    <row r="2150">
      <c r="A2150" t="inlineStr">
        <is>
          <t>SIM-STOP-02149</t>
        </is>
      </c>
      <c r="B2150" t="inlineStr">
        <is>
          <t>STOP-POST-00082</t>
        </is>
      </c>
      <c r="C2150" t="inlineStr">
        <is>
          <t>LINE-S01-POST-20260210</t>
        </is>
      </c>
      <c r="D2150" t="inlineStr">
        <is>
          <t>SHIFT-POST-20260210</t>
        </is>
      </c>
      <c r="E2150" t="inlineStr">
        <is>
          <t>LINE-S01</t>
        </is>
      </c>
      <c r="F2150" t="inlineStr">
        <is>
          <t>改善后</t>
        </is>
      </c>
      <c r="G2150" s="57" t="n">
        <v>46063</v>
      </c>
      <c r="H2150" t="inlineStr">
        <is>
          <t>智能终端系列</t>
        </is>
      </c>
      <c r="I2150" t="inlineStr">
        <is>
          <t>KK150</t>
        </is>
      </c>
      <c r="J2150" t="inlineStr">
        <is>
          <t>OPERATIONAL</t>
        </is>
      </c>
      <c r="K2150" t="inlineStr">
        <is>
          <t>Planned - Included in OEE</t>
        </is>
      </c>
      <c r="L2150" t="inlineStr">
        <is>
          <t>EXTRUDER PRESS</t>
        </is>
      </c>
      <c r="M2150" t="inlineStr">
        <is>
          <t>主加工工位</t>
        </is>
      </c>
      <c r="N2150" t="inlineStr">
        <is>
          <t>CLEANING</t>
        </is>
      </c>
      <c r="O2150" s="59" t="n">
        <v>46063.84166666667</v>
      </c>
      <c r="P2150" s="59" t="n">
        <v>46063.85368055556</v>
      </c>
      <c r="Q2150" s="60" t="n">
        <v>17.3</v>
      </c>
      <c r="R2150" s="60" t="n">
        <v>0.962</v>
      </c>
      <c r="S2150" t="inlineStr">
        <is>
          <t>团队模拟数据（基于公开单线数据派生）</t>
        </is>
      </c>
      <c r="T2150" t="inlineStr">
        <is>
          <t>SIM-v2.2-20260807-20260804</t>
        </is>
      </c>
      <c r="U2150" t="inlineStr">
        <is>
          <t>https://zenodo.org/records/17855209</t>
        </is>
      </c>
      <c r="V2150" t="inlineStr">
        <is>
          <t>LINE-S01-POST-20260210</t>
        </is>
      </c>
      <c r="W2150" t="inlineStr">
        <is>
          <t>已关联</t>
        </is>
      </c>
      <c r="X2150" t="inlineStr">
        <is>
          <t>按班次口径判断</t>
        </is>
      </c>
      <c r="Z2150" t="inlineStr">
        <is>
          <t>否</t>
        </is>
      </c>
    </row>
    <row r="2151">
      <c r="A2151" t="inlineStr">
        <is>
          <t>SIM-STOP-02150</t>
        </is>
      </c>
      <c r="B2151" t="inlineStr">
        <is>
          <t>STOP-POST-00082</t>
        </is>
      </c>
      <c r="C2151" t="inlineStr">
        <is>
          <t>LINE-S02-POST-20260210</t>
        </is>
      </c>
      <c r="D2151" t="inlineStr">
        <is>
          <t>SHIFT-POST-20260210</t>
        </is>
      </c>
      <c r="E2151" t="inlineStr">
        <is>
          <t>LINE-S02</t>
        </is>
      </c>
      <c r="F2151" t="inlineStr">
        <is>
          <t>改善后</t>
        </is>
      </c>
      <c r="G2151" s="57" t="n">
        <v>46063</v>
      </c>
      <c r="H2151" t="inlineStr">
        <is>
          <t>视觉设备系列</t>
        </is>
      </c>
      <c r="I2151" t="inlineStr">
        <is>
          <t>KK150</t>
        </is>
      </c>
      <c r="J2151" t="inlineStr">
        <is>
          <t>OPERATIONAL</t>
        </is>
      </c>
      <c r="K2151" t="inlineStr">
        <is>
          <t>Planned - Included in OEE</t>
        </is>
      </c>
      <c r="L2151" t="inlineStr">
        <is>
          <t>EXTRUDER PRESS</t>
        </is>
      </c>
      <c r="M2151" t="inlineStr">
        <is>
          <t>主加工工位</t>
        </is>
      </c>
      <c r="N2151" t="inlineStr">
        <is>
          <t>CLEANING</t>
        </is>
      </c>
      <c r="O2151" s="59" t="n">
        <v>46063.85555555556</v>
      </c>
      <c r="P2151" s="59" t="n">
        <v>46063.86763888889</v>
      </c>
      <c r="Q2151" s="60" t="n">
        <v>17.4</v>
      </c>
      <c r="R2151" s="60" t="n">
        <v>0.9691</v>
      </c>
      <c r="S2151" t="inlineStr">
        <is>
          <t>团队模拟数据（基于公开单线数据派生）</t>
        </is>
      </c>
      <c r="T2151" t="inlineStr">
        <is>
          <t>SIM-v2.2-20260807-20260804</t>
        </is>
      </c>
      <c r="U2151" t="inlineStr">
        <is>
          <t>https://zenodo.org/records/17855209</t>
        </is>
      </c>
      <c r="V2151" t="inlineStr">
        <is>
          <t>LINE-S02-POST-20260210</t>
        </is>
      </c>
      <c r="W2151" t="inlineStr">
        <is>
          <t>已关联</t>
        </is>
      </c>
      <c r="X2151" t="inlineStr">
        <is>
          <t>按班次口径判断</t>
        </is>
      </c>
      <c r="Z2151" t="inlineStr">
        <is>
          <t>否</t>
        </is>
      </c>
    </row>
    <row r="2152">
      <c r="A2152" t="inlineStr">
        <is>
          <t>SIM-STOP-02151</t>
        </is>
      </c>
      <c r="B2152" t="inlineStr">
        <is>
          <t>STOP-POST-00082</t>
        </is>
      </c>
      <c r="C2152" t="inlineStr">
        <is>
          <t>LINE-S03-POST-20260210</t>
        </is>
      </c>
      <c r="D2152" t="inlineStr">
        <is>
          <t>SHIFT-POST-20260210</t>
        </is>
      </c>
      <c r="E2152" t="inlineStr">
        <is>
          <t>LINE-S03</t>
        </is>
      </c>
      <c r="F2152" t="inlineStr">
        <is>
          <t>改善后</t>
        </is>
      </c>
      <c r="G2152" s="57" t="n">
        <v>46063</v>
      </c>
      <c r="H2152" t="inlineStr">
        <is>
          <t>音频模组系列</t>
        </is>
      </c>
      <c r="I2152" t="inlineStr">
        <is>
          <t>KK150</t>
        </is>
      </c>
      <c r="J2152" t="inlineStr">
        <is>
          <t>OPERATIONAL</t>
        </is>
      </c>
      <c r="K2152" t="inlineStr">
        <is>
          <t>Planned - Included in OEE</t>
        </is>
      </c>
      <c r="L2152" t="inlineStr">
        <is>
          <t>EXTRUDER PRESS</t>
        </is>
      </c>
      <c r="M2152" t="inlineStr">
        <is>
          <t>主加工工位</t>
        </is>
      </c>
      <c r="N2152" t="inlineStr">
        <is>
          <t>CLEANING</t>
        </is>
      </c>
      <c r="O2152" s="59" t="n">
        <v>46063.86944444444</v>
      </c>
      <c r="P2152" s="59" t="n">
        <v>46063.88201388889</v>
      </c>
      <c r="Q2152" s="60" t="n">
        <v>18.1</v>
      </c>
      <c r="R2152" s="60" t="n">
        <v>1.008</v>
      </c>
      <c r="S2152" t="inlineStr">
        <is>
          <t>团队模拟数据（基于公开单线数据派生）</t>
        </is>
      </c>
      <c r="T2152" t="inlineStr">
        <is>
          <t>SIM-v2.2-20260807-20260804</t>
        </is>
      </c>
      <c r="U2152" t="inlineStr">
        <is>
          <t>https://zenodo.org/records/17855209</t>
        </is>
      </c>
      <c r="V2152" t="inlineStr">
        <is>
          <t>LINE-S03-POST-20260210</t>
        </is>
      </c>
      <c r="W2152" t="inlineStr">
        <is>
          <t>已关联</t>
        </is>
      </c>
      <c r="X2152" t="inlineStr">
        <is>
          <t>按班次口径判断</t>
        </is>
      </c>
      <c r="Z2152" t="inlineStr">
        <is>
          <t>否</t>
        </is>
      </c>
    </row>
    <row r="2153">
      <c r="A2153" t="inlineStr">
        <is>
          <t>SIM-STOP-02152</t>
        </is>
      </c>
      <c r="B2153" t="inlineStr">
        <is>
          <t>STOP-POST-00083</t>
        </is>
      </c>
      <c r="C2153" t="inlineStr">
        <is>
          <t>LINE-S01-POST-20260211</t>
        </is>
      </c>
      <c r="D2153" t="inlineStr">
        <is>
          <t>SHIFT-POST-20260211</t>
        </is>
      </c>
      <c r="E2153" t="inlineStr">
        <is>
          <t>LINE-S01</t>
        </is>
      </c>
      <c r="F2153" t="inlineStr">
        <is>
          <t>改善后</t>
        </is>
      </c>
      <c r="G2153" s="57" t="n">
        <v>46064</v>
      </c>
      <c r="H2153" t="inlineStr">
        <is>
          <t>智能终端系列</t>
        </is>
      </c>
      <c r="I2153" t="inlineStr">
        <is>
          <t>9KK30</t>
        </is>
      </c>
      <c r="J2153" t="inlineStr">
        <is>
          <t>SETUPS-CHANGEOVERS</t>
        </is>
      </c>
      <c r="K2153" t="inlineStr">
        <is>
          <t>Planned - Included in OEE</t>
        </is>
      </c>
      <c r="L2153" t="inlineStr">
        <is>
          <t>EXTRUDER PRESS</t>
        </is>
      </c>
      <c r="M2153" t="inlineStr">
        <is>
          <t>主加工工位</t>
        </is>
      </c>
      <c r="N2153" t="inlineStr">
        <is>
          <t>MATERIAL CHANGEOVER</t>
        </is>
      </c>
      <c r="O2153" s="59" t="n">
        <v>46064.57638888889</v>
      </c>
      <c r="P2153" s="59" t="n">
        <v>46064.59388888889</v>
      </c>
      <c r="Q2153" s="60" t="n">
        <v>25.2</v>
      </c>
      <c r="R2153" s="60" t="n">
        <v>0.9</v>
      </c>
      <c r="S2153" t="inlineStr">
        <is>
          <t>团队模拟数据（基于公开单线数据派生）</t>
        </is>
      </c>
      <c r="T2153" t="inlineStr">
        <is>
          <t>SIM-v2.2-20260807-20260804</t>
        </is>
      </c>
      <c r="U2153" t="inlineStr">
        <is>
          <t>https://zenodo.org/records/17855209</t>
        </is>
      </c>
      <c r="V2153" t="inlineStr">
        <is>
          <t>LINE-S01-POST-20260211</t>
        </is>
      </c>
      <c r="W2153" t="inlineStr">
        <is>
          <t>已关联</t>
        </is>
      </c>
      <c r="X2153" t="inlineStr">
        <is>
          <t>按班次口径判断</t>
        </is>
      </c>
      <c r="Z2153" t="inlineStr">
        <is>
          <t>是</t>
        </is>
      </c>
      <c r="AA2153">
        <f>IFERROR(VLOOKUP(N2153,'18_换产标准_模拟'!$B$2:$F$4,3,FALSE),"")</f>
        <v/>
      </c>
      <c r="AB2153">
        <f>IFERROR(MAX(Q2153-AA2153,0),"")</f>
        <v/>
      </c>
      <c r="AC2153">
        <f>IFERROR(IF(AB2153=0,"达标",IF(AB2153&lt;=VLOOKUP(N2153,'18_换产标准_模拟'!$B$2:$F$4,4,FALSE)-VLOOKUP(N2153,'18_换产标准_模拟'!$B$2:$F$4,3,FALSE),"轻微超时",IF(AB2153&lt;=VLOOKUP(N2153,'18_换产标准_模拟'!$B$2:$F$4,5,FALSE)-VLOOKUP(N2153,'18_换产标准_模拟'!$B$2:$F$4,3,FALSE),"超时","严重超时"))),"")</f>
        <v/>
      </c>
      <c r="AD2153">
        <f>IFERROR(INDEX('18_换产标准_模拟'!$A$2:$A$4,MATCH(N2153,'18_换产标准_模拟'!$B$2:$B$4,0)),"")</f>
        <v/>
      </c>
      <c r="AE2153" t="inlineStr">
        <is>
          <t>团队模拟数据</t>
        </is>
      </c>
    </row>
    <row r="2154">
      <c r="A2154" t="inlineStr">
        <is>
          <t>SIM-STOP-02153</t>
        </is>
      </c>
      <c r="B2154" t="inlineStr">
        <is>
          <t>STOP-POST-00083</t>
        </is>
      </c>
      <c r="C2154" t="inlineStr">
        <is>
          <t>LINE-S02-POST-20260211</t>
        </is>
      </c>
      <c r="D2154" t="inlineStr">
        <is>
          <t>SHIFT-POST-20260211</t>
        </is>
      </c>
      <c r="E2154" t="inlineStr">
        <is>
          <t>LINE-S02</t>
        </is>
      </c>
      <c r="F2154" t="inlineStr">
        <is>
          <t>改善后</t>
        </is>
      </c>
      <c r="G2154" s="57" t="n">
        <v>46064</v>
      </c>
      <c r="H2154" t="inlineStr">
        <is>
          <t>视觉设备系列</t>
        </is>
      </c>
      <c r="I2154" t="inlineStr">
        <is>
          <t>9KK30</t>
        </is>
      </c>
      <c r="J2154" t="inlineStr">
        <is>
          <t>SETUPS-CHANGEOVERS</t>
        </is>
      </c>
      <c r="K2154" t="inlineStr">
        <is>
          <t>Planned - Included in OEE</t>
        </is>
      </c>
      <c r="L2154" t="inlineStr">
        <is>
          <t>EXTRUDER PRESS</t>
        </is>
      </c>
      <c r="M2154" t="inlineStr">
        <is>
          <t>主加工工位</t>
        </is>
      </c>
      <c r="N2154" t="inlineStr">
        <is>
          <t>MATERIAL CHANGEOVER</t>
        </is>
      </c>
      <c r="O2154" s="59" t="n">
        <v>46064.59027777778</v>
      </c>
      <c r="P2154" s="59" t="n">
        <v>46064.60986111111</v>
      </c>
      <c r="Q2154" s="60" t="n">
        <v>28.2</v>
      </c>
      <c r="R2154" s="60" t="n">
        <v>1.0072</v>
      </c>
      <c r="S2154" t="inlineStr">
        <is>
          <t>团队模拟数据（基于公开单线数据派生）</t>
        </is>
      </c>
      <c r="T2154" t="inlineStr">
        <is>
          <t>SIM-v2.2-20260807-20260804</t>
        </is>
      </c>
      <c r="U2154" t="inlineStr">
        <is>
          <t>https://zenodo.org/records/17855209</t>
        </is>
      </c>
      <c r="V2154" t="inlineStr">
        <is>
          <t>LINE-S02-POST-20260211</t>
        </is>
      </c>
      <c r="W2154" t="inlineStr">
        <is>
          <t>已关联</t>
        </is>
      </c>
      <c r="X2154" t="inlineStr">
        <is>
          <t>按班次口径判断</t>
        </is>
      </c>
      <c r="Z2154" t="inlineStr">
        <is>
          <t>是</t>
        </is>
      </c>
      <c r="AA2154">
        <f>IFERROR(VLOOKUP(N2154,'18_换产标准_模拟'!$B$2:$F$4,3,FALSE),"")</f>
        <v/>
      </c>
      <c r="AB2154">
        <f>IFERROR(MAX(Q2154-AA2154,0),"")</f>
        <v/>
      </c>
      <c r="AC2154">
        <f>IFERROR(IF(AB2154=0,"达标",IF(AB2154&lt;=VLOOKUP(N2154,'18_换产标准_模拟'!$B$2:$F$4,4,FALSE)-VLOOKUP(N2154,'18_换产标准_模拟'!$B$2:$F$4,3,FALSE),"轻微超时",IF(AB2154&lt;=VLOOKUP(N2154,'18_换产标准_模拟'!$B$2:$F$4,5,FALSE)-VLOOKUP(N2154,'18_换产标准_模拟'!$B$2:$F$4,3,FALSE),"超时","严重超时"))),"")</f>
        <v/>
      </c>
      <c r="AD2154">
        <f>IFERROR(INDEX('18_换产标准_模拟'!$A$2:$A$4,MATCH(N2154,'18_换产标准_模拟'!$B$2:$B$4,0)),"")</f>
        <v/>
      </c>
      <c r="AE2154" t="inlineStr">
        <is>
          <t>团队模拟数据</t>
        </is>
      </c>
    </row>
    <row r="2155">
      <c r="A2155" t="inlineStr">
        <is>
          <t>SIM-STOP-02154</t>
        </is>
      </c>
      <c r="B2155" t="inlineStr">
        <is>
          <t>STOP-POST-00083</t>
        </is>
      </c>
      <c r="C2155" t="inlineStr">
        <is>
          <t>LINE-S03-POST-20260211</t>
        </is>
      </c>
      <c r="D2155" t="inlineStr">
        <is>
          <t>SHIFT-POST-20260211</t>
        </is>
      </c>
      <c r="E2155" t="inlineStr">
        <is>
          <t>LINE-S03</t>
        </is>
      </c>
      <c r="F2155" t="inlineStr">
        <is>
          <t>改善后</t>
        </is>
      </c>
      <c r="G2155" s="57" t="n">
        <v>46064</v>
      </c>
      <c r="H2155" t="inlineStr">
        <is>
          <t>音频模组系列</t>
        </is>
      </c>
      <c r="I2155" t="inlineStr">
        <is>
          <t>9KK30</t>
        </is>
      </c>
      <c r="J2155" t="inlineStr">
        <is>
          <t>SETUPS-CHANGEOVERS</t>
        </is>
      </c>
      <c r="K2155" t="inlineStr">
        <is>
          <t>Planned - Included in OEE</t>
        </is>
      </c>
      <c r="L2155" t="inlineStr">
        <is>
          <t>EXTRUDER PRESS</t>
        </is>
      </c>
      <c r="M2155" t="inlineStr">
        <is>
          <t>主加工工位</t>
        </is>
      </c>
      <c r="N2155" t="inlineStr">
        <is>
          <t>MATERIAL CHANGEOVER</t>
        </is>
      </c>
      <c r="O2155" s="59" t="n">
        <v>46064.60416666666</v>
      </c>
      <c r="P2155" s="59" t="n">
        <v>46064.6225</v>
      </c>
      <c r="Q2155" s="60" t="n">
        <v>26.4</v>
      </c>
      <c r="R2155" s="60" t="n">
        <v>0.944</v>
      </c>
      <c r="S2155" t="inlineStr">
        <is>
          <t>团队模拟数据（基于公开单线数据派生）</t>
        </is>
      </c>
      <c r="T2155" t="inlineStr">
        <is>
          <t>SIM-v2.2-20260807-20260804</t>
        </is>
      </c>
      <c r="U2155" t="inlineStr">
        <is>
          <t>https://zenodo.org/records/17855209</t>
        </is>
      </c>
      <c r="V2155" t="inlineStr">
        <is>
          <t>LINE-S03-POST-20260211</t>
        </is>
      </c>
      <c r="W2155" t="inlineStr">
        <is>
          <t>已关联</t>
        </is>
      </c>
      <c r="X2155" t="inlineStr">
        <is>
          <t>按班次口径判断</t>
        </is>
      </c>
      <c r="Z2155" t="inlineStr">
        <is>
          <t>是</t>
        </is>
      </c>
      <c r="AA2155">
        <f>IFERROR(VLOOKUP(N2155,'18_换产标准_模拟'!$B$2:$F$4,3,FALSE),"")</f>
        <v/>
      </c>
      <c r="AB2155">
        <f>IFERROR(MAX(Q2155-AA2155,0),"")</f>
        <v/>
      </c>
      <c r="AC2155">
        <f>IFERROR(IF(AB2155=0,"达标",IF(AB2155&lt;=VLOOKUP(N2155,'18_换产标准_模拟'!$B$2:$F$4,4,FALSE)-VLOOKUP(N2155,'18_换产标准_模拟'!$B$2:$F$4,3,FALSE),"轻微超时",IF(AB2155&lt;=VLOOKUP(N2155,'18_换产标准_模拟'!$B$2:$F$4,5,FALSE)-VLOOKUP(N2155,'18_换产标准_模拟'!$B$2:$F$4,3,FALSE),"超时","严重超时"))),"")</f>
        <v/>
      </c>
      <c r="AD2155">
        <f>IFERROR(INDEX('18_换产标准_模拟'!$A$2:$A$4,MATCH(N2155,'18_换产标准_模拟'!$B$2:$B$4,0)),"")</f>
        <v/>
      </c>
      <c r="AE2155" t="inlineStr">
        <is>
          <t>团队模拟数据</t>
        </is>
      </c>
    </row>
    <row r="2156">
      <c r="A2156" t="inlineStr">
        <is>
          <t>SIM-STOP-02155</t>
        </is>
      </c>
      <c r="B2156" t="inlineStr">
        <is>
          <t>STOP-POST-00084</t>
        </is>
      </c>
      <c r="C2156" t="inlineStr">
        <is>
          <t>LINE-S01-POST-20260211</t>
        </is>
      </c>
      <c r="D2156" t="inlineStr">
        <is>
          <t>SHIFT-POST-20260211</t>
        </is>
      </c>
      <c r="E2156" t="inlineStr">
        <is>
          <t>LINE-S01</t>
        </is>
      </c>
      <c r="F2156" t="inlineStr">
        <is>
          <t>改善后</t>
        </is>
      </c>
      <c r="G2156" s="57" t="n">
        <v>46064</v>
      </c>
      <c r="H2156" t="inlineStr">
        <is>
          <t>智能终端系列</t>
        </is>
      </c>
      <c r="I2156" t="inlineStr">
        <is>
          <t>9KK30</t>
        </is>
      </c>
      <c r="J2156" t="inlineStr">
        <is>
          <t>FAILURE</t>
        </is>
      </c>
      <c r="K2156" t="inlineStr">
        <is>
          <t>Unplanned</t>
        </is>
      </c>
      <c r="L2156" t="inlineStr">
        <is>
          <t>CUTTER</t>
        </is>
      </c>
      <c r="M2156" t="inlineStr">
        <is>
          <t>切割/分板工位</t>
        </is>
      </c>
      <c r="N2156" t="inlineStr">
        <is>
          <t>WIRE FAILURE</t>
        </is>
      </c>
      <c r="O2156" s="59" t="n">
        <v>46064.59861111111</v>
      </c>
      <c r="P2156" s="59" t="n">
        <v>46064.60138888889</v>
      </c>
      <c r="Q2156" s="60" t="n">
        <v>4</v>
      </c>
      <c r="R2156" s="60" t="n">
        <v>0.8081</v>
      </c>
      <c r="S2156" t="inlineStr">
        <is>
          <t>团队模拟数据（基于公开单线数据派生）</t>
        </is>
      </c>
      <c r="T2156" t="inlineStr">
        <is>
          <t>SIM-v2.2-20260807-20260804</t>
        </is>
      </c>
      <c r="U2156" t="inlineStr">
        <is>
          <t>https://zenodo.org/records/17855209</t>
        </is>
      </c>
      <c r="V2156" t="inlineStr">
        <is>
          <t>LINE-S01-POST-20260211</t>
        </is>
      </c>
      <c r="W2156" t="inlineStr">
        <is>
          <t>已关联</t>
        </is>
      </c>
      <c r="X2156" t="inlineStr">
        <is>
          <t>按班次口径判断</t>
        </is>
      </c>
      <c r="Z2156" t="inlineStr">
        <is>
          <t>否</t>
        </is>
      </c>
    </row>
    <row r="2157">
      <c r="A2157" t="inlineStr">
        <is>
          <t>SIM-STOP-02156</t>
        </is>
      </c>
      <c r="B2157" t="inlineStr">
        <is>
          <t>STOP-POST-00084</t>
        </is>
      </c>
      <c r="C2157" t="inlineStr">
        <is>
          <t>LINE-S02-POST-20260211</t>
        </is>
      </c>
      <c r="D2157" t="inlineStr">
        <is>
          <t>SHIFT-POST-20260211</t>
        </is>
      </c>
      <c r="E2157" t="inlineStr">
        <is>
          <t>LINE-S02</t>
        </is>
      </c>
      <c r="F2157" t="inlineStr">
        <is>
          <t>改善后</t>
        </is>
      </c>
      <c r="G2157" s="57" t="n">
        <v>46064</v>
      </c>
      <c r="H2157" t="inlineStr">
        <is>
          <t>视觉设备系列</t>
        </is>
      </c>
      <c r="I2157" t="inlineStr">
        <is>
          <t>9KK30</t>
        </is>
      </c>
      <c r="J2157" t="inlineStr">
        <is>
          <t>FAILURE</t>
        </is>
      </c>
      <c r="K2157" t="inlineStr">
        <is>
          <t>Unplanned</t>
        </is>
      </c>
      <c r="L2157" t="inlineStr">
        <is>
          <t>CUTTER</t>
        </is>
      </c>
      <c r="M2157" t="inlineStr">
        <is>
          <t>切割/分板工位</t>
        </is>
      </c>
      <c r="N2157" t="inlineStr">
        <is>
          <t>WIRE FAILURE</t>
        </is>
      </c>
      <c r="O2157" s="59" t="n">
        <v>46064.6125</v>
      </c>
      <c r="P2157" s="59" t="n">
        <v>46064.61645833333</v>
      </c>
      <c r="Q2157" s="60" t="n">
        <v>5.7</v>
      </c>
      <c r="R2157" s="60" t="n">
        <v>1.1418</v>
      </c>
      <c r="S2157" t="inlineStr">
        <is>
          <t>团队模拟数据（基于公开单线数据派生）</t>
        </is>
      </c>
      <c r="T2157" t="inlineStr">
        <is>
          <t>SIM-v2.2-20260807-20260804</t>
        </is>
      </c>
      <c r="U2157" t="inlineStr">
        <is>
          <t>https://zenodo.org/records/17855209</t>
        </is>
      </c>
      <c r="V2157" t="inlineStr">
        <is>
          <t>LINE-S02-POST-20260211</t>
        </is>
      </c>
      <c r="W2157" t="inlineStr">
        <is>
          <t>已关联</t>
        </is>
      </c>
      <c r="X2157" t="inlineStr">
        <is>
          <t>按班次口径判断</t>
        </is>
      </c>
      <c r="Z2157" t="inlineStr">
        <is>
          <t>否</t>
        </is>
      </c>
    </row>
    <row r="2158">
      <c r="A2158" t="inlineStr">
        <is>
          <t>SIM-STOP-02157</t>
        </is>
      </c>
      <c r="B2158" t="inlineStr">
        <is>
          <t>STOP-POST-00084</t>
        </is>
      </c>
      <c r="C2158" t="inlineStr">
        <is>
          <t>LINE-S03-POST-20260211</t>
        </is>
      </c>
      <c r="D2158" t="inlineStr">
        <is>
          <t>SHIFT-POST-20260211</t>
        </is>
      </c>
      <c r="E2158" t="inlineStr">
        <is>
          <t>LINE-S03</t>
        </is>
      </c>
      <c r="F2158" t="inlineStr">
        <is>
          <t>改善后</t>
        </is>
      </c>
      <c r="G2158" s="57" t="n">
        <v>46064</v>
      </c>
      <c r="H2158" t="inlineStr">
        <is>
          <t>音频模组系列</t>
        </is>
      </c>
      <c r="I2158" t="inlineStr">
        <is>
          <t>9KK30</t>
        </is>
      </c>
      <c r="J2158" t="inlineStr">
        <is>
          <t>FAILURE</t>
        </is>
      </c>
      <c r="K2158" t="inlineStr">
        <is>
          <t>Unplanned</t>
        </is>
      </c>
      <c r="L2158" t="inlineStr">
        <is>
          <t>CUTTER</t>
        </is>
      </c>
      <c r="M2158" t="inlineStr">
        <is>
          <t>切割/分板工位</t>
        </is>
      </c>
      <c r="N2158" t="inlineStr">
        <is>
          <t>WIRE FAILURE</t>
        </is>
      </c>
      <c r="O2158" s="59" t="n">
        <v>46064.62638888889</v>
      </c>
      <c r="P2158" s="59" t="n">
        <v>46064.62958333334</v>
      </c>
      <c r="Q2158" s="60" t="n">
        <v>4.6</v>
      </c>
      <c r="R2158" s="60" t="n">
        <v>0.92</v>
      </c>
      <c r="S2158" t="inlineStr">
        <is>
          <t>团队模拟数据（基于公开单线数据派生）</t>
        </is>
      </c>
      <c r="T2158" t="inlineStr">
        <is>
          <t>SIM-v2.2-20260807-20260804</t>
        </is>
      </c>
      <c r="U2158" t="inlineStr">
        <is>
          <t>https://zenodo.org/records/17855209</t>
        </is>
      </c>
      <c r="V2158" t="inlineStr">
        <is>
          <t>LINE-S03-POST-20260211</t>
        </is>
      </c>
      <c r="W2158" t="inlineStr">
        <is>
          <t>已关联</t>
        </is>
      </c>
      <c r="X2158" t="inlineStr">
        <is>
          <t>按班次口径判断</t>
        </is>
      </c>
      <c r="Z2158" t="inlineStr">
        <is>
          <t>否</t>
        </is>
      </c>
    </row>
    <row r="2159">
      <c r="A2159" t="inlineStr">
        <is>
          <t>SIM-STOP-02158</t>
        </is>
      </c>
      <c r="B2159" t="inlineStr">
        <is>
          <t>STOP-POST-00085</t>
        </is>
      </c>
      <c r="C2159" t="inlineStr">
        <is>
          <t>LINE-S01-POST-20260211</t>
        </is>
      </c>
      <c r="D2159" t="inlineStr">
        <is>
          <t>SHIFT-POST-20260211</t>
        </is>
      </c>
      <c r="E2159" t="inlineStr">
        <is>
          <t>LINE-S01</t>
        </is>
      </c>
      <c r="F2159" t="inlineStr">
        <is>
          <t>改善后</t>
        </is>
      </c>
      <c r="G2159" s="57" t="n">
        <v>46064</v>
      </c>
      <c r="H2159" t="inlineStr">
        <is>
          <t>智能终端系列</t>
        </is>
      </c>
      <c r="I2159" t="inlineStr">
        <is>
          <t>9KK30</t>
        </is>
      </c>
      <c r="J2159" t="inlineStr">
        <is>
          <t>FAILURE</t>
        </is>
      </c>
      <c r="K2159" t="inlineStr">
        <is>
          <t>Unplanned</t>
        </is>
      </c>
      <c r="L2159" t="inlineStr">
        <is>
          <t>ROBOT (EXTRUDER PRESS)</t>
        </is>
      </c>
      <c r="M2159" t="inlineStr">
        <is>
          <t>主加工工位</t>
        </is>
      </c>
      <c r="N2159" t="inlineStr">
        <is>
          <t>MECHANICAL FAILURE</t>
        </is>
      </c>
      <c r="O2159" s="59" t="n">
        <v>46064.60763888889</v>
      </c>
      <c r="P2159" s="59" t="n">
        <v>46064.609375</v>
      </c>
      <c r="Q2159" s="60" t="n">
        <v>2.5</v>
      </c>
      <c r="R2159" s="60" t="n">
        <v>0.8393</v>
      </c>
      <c r="S2159" t="inlineStr">
        <is>
          <t>团队模拟数据（基于公开单线数据派生）</t>
        </is>
      </c>
      <c r="T2159" t="inlineStr">
        <is>
          <t>SIM-v2.2-20260807-20260804</t>
        </is>
      </c>
      <c r="U2159" t="inlineStr">
        <is>
          <t>https://zenodo.org/records/17855209</t>
        </is>
      </c>
      <c r="V2159" t="inlineStr">
        <is>
          <t>LINE-S01-POST-20260211</t>
        </is>
      </c>
      <c r="W2159" t="inlineStr">
        <is>
          <t>已关联</t>
        </is>
      </c>
      <c r="X2159" t="inlineStr">
        <is>
          <t>按班次口径判断</t>
        </is>
      </c>
      <c r="Z2159" t="inlineStr">
        <is>
          <t>否</t>
        </is>
      </c>
    </row>
    <row r="2160">
      <c r="A2160" t="inlineStr">
        <is>
          <t>SIM-STOP-02159</t>
        </is>
      </c>
      <c r="B2160" t="inlineStr">
        <is>
          <t>STOP-POST-00085</t>
        </is>
      </c>
      <c r="C2160" t="inlineStr">
        <is>
          <t>LINE-S02-POST-20260211</t>
        </is>
      </c>
      <c r="D2160" t="inlineStr">
        <is>
          <t>SHIFT-POST-20260211</t>
        </is>
      </c>
      <c r="E2160" t="inlineStr">
        <is>
          <t>LINE-S02</t>
        </is>
      </c>
      <c r="F2160" t="inlineStr">
        <is>
          <t>改善后</t>
        </is>
      </c>
      <c r="G2160" s="57" t="n">
        <v>46064</v>
      </c>
      <c r="H2160" t="inlineStr">
        <is>
          <t>视觉设备系列</t>
        </is>
      </c>
      <c r="I2160" t="inlineStr">
        <is>
          <t>9KK30</t>
        </is>
      </c>
      <c r="J2160" t="inlineStr">
        <is>
          <t>FAILURE</t>
        </is>
      </c>
      <c r="K2160" t="inlineStr">
        <is>
          <t>Unplanned</t>
        </is>
      </c>
      <c r="L2160" t="inlineStr">
        <is>
          <t>ROBOT (EXTRUDER PRESS)</t>
        </is>
      </c>
      <c r="M2160" t="inlineStr">
        <is>
          <t>主加工工位</t>
        </is>
      </c>
      <c r="N2160" t="inlineStr">
        <is>
          <t>MECHANICAL FAILURE</t>
        </is>
      </c>
      <c r="O2160" s="59" t="n">
        <v>46064.62152777778</v>
      </c>
      <c r="P2160" s="59" t="n">
        <v>46064.62402777778</v>
      </c>
      <c r="Q2160" s="60" t="n">
        <v>3.6</v>
      </c>
      <c r="R2160" s="60" t="n">
        <v>1.188</v>
      </c>
      <c r="S2160" t="inlineStr">
        <is>
          <t>团队模拟数据（基于公开单线数据派生）</t>
        </is>
      </c>
      <c r="T2160" t="inlineStr">
        <is>
          <t>SIM-v2.2-20260807-20260804</t>
        </is>
      </c>
      <c r="U2160" t="inlineStr">
        <is>
          <t>https://zenodo.org/records/17855209</t>
        </is>
      </c>
      <c r="V2160" t="inlineStr">
        <is>
          <t>LINE-S02-POST-20260211</t>
        </is>
      </c>
      <c r="W2160" t="inlineStr">
        <is>
          <t>已关联</t>
        </is>
      </c>
      <c r="X2160" t="inlineStr">
        <is>
          <t>按班次口径判断</t>
        </is>
      </c>
      <c r="Z2160" t="inlineStr">
        <is>
          <t>否</t>
        </is>
      </c>
    </row>
    <row r="2161">
      <c r="A2161" t="inlineStr">
        <is>
          <t>SIM-STOP-02160</t>
        </is>
      </c>
      <c r="B2161" t="inlineStr">
        <is>
          <t>STOP-POST-00085</t>
        </is>
      </c>
      <c r="C2161" t="inlineStr">
        <is>
          <t>LINE-S03-POST-20260211</t>
        </is>
      </c>
      <c r="D2161" t="inlineStr">
        <is>
          <t>SHIFT-POST-20260211</t>
        </is>
      </c>
      <c r="E2161" t="inlineStr">
        <is>
          <t>LINE-S03</t>
        </is>
      </c>
      <c r="F2161" t="inlineStr">
        <is>
          <t>改善后</t>
        </is>
      </c>
      <c r="G2161" s="57" t="n">
        <v>46064</v>
      </c>
      <c r="H2161" t="inlineStr">
        <is>
          <t>音频模组系列</t>
        </is>
      </c>
      <c r="I2161" t="inlineStr">
        <is>
          <t>9KK30</t>
        </is>
      </c>
      <c r="J2161" t="inlineStr">
        <is>
          <t>FAILURE</t>
        </is>
      </c>
      <c r="K2161" t="inlineStr">
        <is>
          <t>Unplanned</t>
        </is>
      </c>
      <c r="L2161" t="inlineStr">
        <is>
          <t>ROBOT (EXTRUDER PRESS)</t>
        </is>
      </c>
      <c r="M2161" t="inlineStr">
        <is>
          <t>主加工工位</t>
        </is>
      </c>
      <c r="N2161" t="inlineStr">
        <is>
          <t>MECHANICAL FAILURE</t>
        </is>
      </c>
      <c r="O2161" s="59" t="n">
        <v>46064.63541666666</v>
      </c>
      <c r="P2161" s="59" t="n">
        <v>46064.63722222222</v>
      </c>
      <c r="Q2161" s="60" t="n">
        <v>2.6</v>
      </c>
      <c r="R2161" s="60" t="n">
        <v>0.86</v>
      </c>
      <c r="S2161" t="inlineStr">
        <is>
          <t>团队模拟数据（基于公开单线数据派生）</t>
        </is>
      </c>
      <c r="T2161" t="inlineStr">
        <is>
          <t>SIM-v2.2-20260807-20260804</t>
        </is>
      </c>
      <c r="U2161" t="inlineStr">
        <is>
          <t>https://zenodo.org/records/17855209</t>
        </is>
      </c>
      <c r="V2161" t="inlineStr">
        <is>
          <t>LINE-S03-POST-20260211</t>
        </is>
      </c>
      <c r="W2161" t="inlineStr">
        <is>
          <t>已关联</t>
        </is>
      </c>
      <c r="X2161" t="inlineStr">
        <is>
          <t>按班次口径判断</t>
        </is>
      </c>
      <c r="Z2161" t="inlineStr">
        <is>
          <t>否</t>
        </is>
      </c>
    </row>
    <row r="2162">
      <c r="A2162" t="inlineStr">
        <is>
          <t>SIM-STOP-02161</t>
        </is>
      </c>
      <c r="B2162" t="inlineStr">
        <is>
          <t>STOP-POST-00086</t>
        </is>
      </c>
      <c r="C2162" t="inlineStr">
        <is>
          <t>LINE-S01-POST-20260211</t>
        </is>
      </c>
      <c r="D2162" t="inlineStr">
        <is>
          <t>SHIFT-POST-20260211</t>
        </is>
      </c>
      <c r="E2162" t="inlineStr">
        <is>
          <t>LINE-S01</t>
        </is>
      </c>
      <c r="F2162" t="inlineStr">
        <is>
          <t>改善后</t>
        </is>
      </c>
      <c r="G2162" s="57" t="n">
        <v>46064</v>
      </c>
      <c r="H2162" t="inlineStr">
        <is>
          <t>智能终端系列</t>
        </is>
      </c>
      <c r="I2162" t="inlineStr">
        <is>
          <t>7KK25</t>
        </is>
      </c>
      <c r="J2162" t="inlineStr">
        <is>
          <t>SETUPS-CHANGEOVERS</t>
        </is>
      </c>
      <c r="K2162" t="inlineStr">
        <is>
          <t>Planned - Included in OEE</t>
        </is>
      </c>
      <c r="L2162" t="inlineStr">
        <is>
          <t>EXTRUDER PRESS</t>
        </is>
      </c>
      <c r="M2162" t="inlineStr">
        <is>
          <t>主加工工位</t>
        </is>
      </c>
      <c r="N2162" t="inlineStr">
        <is>
          <t>MATERIAL CHANGEOVER</t>
        </is>
      </c>
      <c r="O2162" s="59" t="n">
        <v>46064.61111111111</v>
      </c>
      <c r="P2162" s="59" t="n">
        <v>46064.64590277777</v>
      </c>
      <c r="Q2162" s="60" t="n">
        <v>50.1</v>
      </c>
      <c r="R2162" s="60" t="n">
        <v>0.9103</v>
      </c>
      <c r="S2162" t="inlineStr">
        <is>
          <t>团队模拟数据（基于公开单线数据派生）</t>
        </is>
      </c>
      <c r="T2162" t="inlineStr">
        <is>
          <t>SIM-v2.2-20260807-20260804</t>
        </is>
      </c>
      <c r="U2162" t="inlineStr">
        <is>
          <t>https://zenodo.org/records/17855209</t>
        </is>
      </c>
      <c r="V2162" t="inlineStr">
        <is>
          <t>LINE-S01-POST-20260211</t>
        </is>
      </c>
      <c r="W2162" t="inlineStr">
        <is>
          <t>已关联</t>
        </is>
      </c>
      <c r="X2162" t="inlineStr">
        <is>
          <t>按班次口径判断</t>
        </is>
      </c>
      <c r="Z2162" t="inlineStr">
        <is>
          <t>是</t>
        </is>
      </c>
      <c r="AA2162">
        <f>IFERROR(VLOOKUP(N2162,'18_换产标准_模拟'!$B$2:$F$4,3,FALSE),"")</f>
        <v/>
      </c>
      <c r="AB2162">
        <f>IFERROR(MAX(Q2162-AA2162,0),"")</f>
        <v/>
      </c>
      <c r="AC2162">
        <f>IFERROR(IF(AB2162=0,"达标",IF(AB2162&lt;=VLOOKUP(N2162,'18_换产标准_模拟'!$B$2:$F$4,4,FALSE)-VLOOKUP(N2162,'18_换产标准_模拟'!$B$2:$F$4,3,FALSE),"轻微超时",IF(AB2162&lt;=VLOOKUP(N2162,'18_换产标准_模拟'!$B$2:$F$4,5,FALSE)-VLOOKUP(N2162,'18_换产标准_模拟'!$B$2:$F$4,3,FALSE),"超时","严重超时"))),"")</f>
        <v/>
      </c>
      <c r="AD2162">
        <f>IFERROR(INDEX('18_换产标准_模拟'!$A$2:$A$4,MATCH(N2162,'18_换产标准_模拟'!$B$2:$B$4,0)),"")</f>
        <v/>
      </c>
      <c r="AE2162" t="inlineStr">
        <is>
          <t>团队模拟数据</t>
        </is>
      </c>
    </row>
    <row r="2163">
      <c r="A2163" t="inlineStr">
        <is>
          <t>SIM-STOP-02162</t>
        </is>
      </c>
      <c r="B2163" t="inlineStr">
        <is>
          <t>STOP-POST-00086</t>
        </is>
      </c>
      <c r="C2163" t="inlineStr">
        <is>
          <t>LINE-S02-POST-20260211</t>
        </is>
      </c>
      <c r="D2163" t="inlineStr">
        <is>
          <t>SHIFT-POST-20260211</t>
        </is>
      </c>
      <c r="E2163" t="inlineStr">
        <is>
          <t>LINE-S02</t>
        </is>
      </c>
      <c r="F2163" t="inlineStr">
        <is>
          <t>改善后</t>
        </is>
      </c>
      <c r="G2163" s="57" t="n">
        <v>46064</v>
      </c>
      <c r="H2163" t="inlineStr">
        <is>
          <t>视觉设备系列</t>
        </is>
      </c>
      <c r="I2163" t="inlineStr">
        <is>
          <t>7KK25</t>
        </is>
      </c>
      <c r="J2163" t="inlineStr">
        <is>
          <t>SETUPS-CHANGEOVERS</t>
        </is>
      </c>
      <c r="K2163" t="inlineStr">
        <is>
          <t>Planned - Included in OEE</t>
        </is>
      </c>
      <c r="L2163" t="inlineStr">
        <is>
          <t>EXTRUDER PRESS</t>
        </is>
      </c>
      <c r="M2163" t="inlineStr">
        <is>
          <t>主加工工位</t>
        </is>
      </c>
      <c r="N2163" t="inlineStr">
        <is>
          <t>MATERIAL CHANGEOVER</t>
        </is>
      </c>
      <c r="O2163" s="59" t="n">
        <v>46064.625</v>
      </c>
      <c r="P2163" s="59" t="n">
        <v>46064.66388888889</v>
      </c>
      <c r="Q2163" s="60" t="n">
        <v>56</v>
      </c>
      <c r="R2163" s="60" t="n">
        <v>1.0181</v>
      </c>
      <c r="S2163" t="inlineStr">
        <is>
          <t>团队模拟数据（基于公开单线数据派生）</t>
        </is>
      </c>
      <c r="T2163" t="inlineStr">
        <is>
          <t>SIM-v2.2-20260807-20260804</t>
        </is>
      </c>
      <c r="U2163" t="inlineStr">
        <is>
          <t>https://zenodo.org/records/17855209</t>
        </is>
      </c>
      <c r="V2163" t="inlineStr">
        <is>
          <t>LINE-S02-POST-20260211</t>
        </is>
      </c>
      <c r="W2163" t="inlineStr">
        <is>
          <t>已关联</t>
        </is>
      </c>
      <c r="X2163" t="inlineStr">
        <is>
          <t>按班次口径判断</t>
        </is>
      </c>
      <c r="Z2163" t="inlineStr">
        <is>
          <t>是</t>
        </is>
      </c>
      <c r="AA2163">
        <f>IFERROR(VLOOKUP(N2163,'18_换产标准_模拟'!$B$2:$F$4,3,FALSE),"")</f>
        <v/>
      </c>
      <c r="AB2163">
        <f>IFERROR(MAX(Q2163-AA2163,0),"")</f>
        <v/>
      </c>
      <c r="AC2163">
        <f>IFERROR(IF(AB2163=0,"达标",IF(AB2163&lt;=VLOOKUP(N2163,'18_换产标准_模拟'!$B$2:$F$4,4,FALSE)-VLOOKUP(N2163,'18_换产标准_模拟'!$B$2:$F$4,3,FALSE),"轻微超时",IF(AB2163&lt;=VLOOKUP(N2163,'18_换产标准_模拟'!$B$2:$F$4,5,FALSE)-VLOOKUP(N2163,'18_换产标准_模拟'!$B$2:$F$4,3,FALSE),"超时","严重超时"))),"")</f>
        <v/>
      </c>
      <c r="AD2163">
        <f>IFERROR(INDEX('18_换产标准_模拟'!$A$2:$A$4,MATCH(N2163,'18_换产标准_模拟'!$B$2:$B$4,0)),"")</f>
        <v/>
      </c>
      <c r="AE2163" t="inlineStr">
        <is>
          <t>团队模拟数据</t>
        </is>
      </c>
    </row>
    <row r="2164">
      <c r="A2164" t="inlineStr">
        <is>
          <t>SIM-STOP-02163</t>
        </is>
      </c>
      <c r="B2164" t="inlineStr">
        <is>
          <t>STOP-POST-00086</t>
        </is>
      </c>
      <c r="C2164" t="inlineStr">
        <is>
          <t>LINE-S03-POST-20260211</t>
        </is>
      </c>
      <c r="D2164" t="inlineStr">
        <is>
          <t>SHIFT-POST-20260211</t>
        </is>
      </c>
      <c r="E2164" t="inlineStr">
        <is>
          <t>LINE-S03</t>
        </is>
      </c>
      <c r="F2164" t="inlineStr">
        <is>
          <t>改善后</t>
        </is>
      </c>
      <c r="G2164" s="57" t="n">
        <v>46064</v>
      </c>
      <c r="H2164" t="inlineStr">
        <is>
          <t>音频模组系列</t>
        </is>
      </c>
      <c r="I2164" t="inlineStr">
        <is>
          <t>7KK25</t>
        </is>
      </c>
      <c r="J2164" t="inlineStr">
        <is>
          <t>SETUPS-CHANGEOVERS</t>
        </is>
      </c>
      <c r="K2164" t="inlineStr">
        <is>
          <t>Planned - Included in OEE</t>
        </is>
      </c>
      <c r="L2164" t="inlineStr">
        <is>
          <t>EXTRUDER PRESS</t>
        </is>
      </c>
      <c r="M2164" t="inlineStr">
        <is>
          <t>主加工工位</t>
        </is>
      </c>
      <c r="N2164" t="inlineStr">
        <is>
          <t>MATERIAL CHANGEOVER</t>
        </is>
      </c>
      <c r="O2164" s="59" t="n">
        <v>46064.63888888889</v>
      </c>
      <c r="P2164" s="59" t="n">
        <v>46064.67534722222</v>
      </c>
      <c r="Q2164" s="60" t="n">
        <v>52.5</v>
      </c>
      <c r="R2164" s="60" t="n">
        <v>0.9547</v>
      </c>
      <c r="S2164" t="inlineStr">
        <is>
          <t>团队模拟数据（基于公开单线数据派生）</t>
        </is>
      </c>
      <c r="T2164" t="inlineStr">
        <is>
          <t>SIM-v2.2-20260807-20260804</t>
        </is>
      </c>
      <c r="U2164" t="inlineStr">
        <is>
          <t>https://zenodo.org/records/17855209</t>
        </is>
      </c>
      <c r="V2164" t="inlineStr">
        <is>
          <t>LINE-S03-POST-20260211</t>
        </is>
      </c>
      <c r="W2164" t="inlineStr">
        <is>
          <t>已关联</t>
        </is>
      </c>
      <c r="X2164" t="inlineStr">
        <is>
          <t>按班次口径判断</t>
        </is>
      </c>
      <c r="Z2164" t="inlineStr">
        <is>
          <t>是</t>
        </is>
      </c>
      <c r="AA2164">
        <f>IFERROR(VLOOKUP(N2164,'18_换产标准_模拟'!$B$2:$F$4,3,FALSE),"")</f>
        <v/>
      </c>
      <c r="AB2164">
        <f>IFERROR(MAX(Q2164-AA2164,0),"")</f>
        <v/>
      </c>
      <c r="AC2164">
        <f>IFERROR(IF(AB2164=0,"达标",IF(AB2164&lt;=VLOOKUP(N2164,'18_换产标准_模拟'!$B$2:$F$4,4,FALSE)-VLOOKUP(N2164,'18_换产标准_模拟'!$B$2:$F$4,3,FALSE),"轻微超时",IF(AB2164&lt;=VLOOKUP(N2164,'18_换产标准_模拟'!$B$2:$F$4,5,FALSE)-VLOOKUP(N2164,'18_换产标准_模拟'!$B$2:$F$4,3,FALSE),"超时","严重超时"))),"")</f>
        <v/>
      </c>
      <c r="AD2164">
        <f>IFERROR(INDEX('18_换产标准_模拟'!$A$2:$A$4,MATCH(N2164,'18_换产标准_模拟'!$B$2:$B$4,0)),"")</f>
        <v/>
      </c>
      <c r="AE2164" t="inlineStr">
        <is>
          <t>团队模拟数据</t>
        </is>
      </c>
    </row>
    <row r="2165">
      <c r="A2165" t="inlineStr">
        <is>
          <t>SIM-STOP-02164</t>
        </is>
      </c>
      <c r="B2165" t="inlineStr">
        <is>
          <t>STOP-POST-00087</t>
        </is>
      </c>
      <c r="C2165" t="inlineStr">
        <is>
          <t>LINE-S01-POST-20260211</t>
        </is>
      </c>
      <c r="D2165" t="inlineStr">
        <is>
          <t>SHIFT-POST-20260211</t>
        </is>
      </c>
      <c r="E2165" t="inlineStr">
        <is>
          <t>LINE-S01</t>
        </is>
      </c>
      <c r="F2165" t="inlineStr">
        <is>
          <t>改善后</t>
        </is>
      </c>
      <c r="G2165" s="57" t="n">
        <v>46064</v>
      </c>
      <c r="H2165" t="inlineStr">
        <is>
          <t>智能终端系列</t>
        </is>
      </c>
      <c r="I2165" t="inlineStr">
        <is>
          <t>7KK25</t>
        </is>
      </c>
      <c r="J2165" t="inlineStr">
        <is>
          <t>OPERATIONAL</t>
        </is>
      </c>
      <c r="K2165" t="inlineStr">
        <is>
          <t>Planned - Included in OEE</t>
        </is>
      </c>
      <c r="L2165" t="inlineStr">
        <is>
          <t>EXTRUDER PRESS</t>
        </is>
      </c>
      <c r="M2165" t="inlineStr">
        <is>
          <t>主加工工位</t>
        </is>
      </c>
      <c r="N2165" t="inlineStr">
        <is>
          <t>QUALITY CONTROL</t>
        </is>
      </c>
      <c r="O2165" s="59" t="n">
        <v>46064.65138888889</v>
      </c>
      <c r="P2165" s="59" t="n">
        <v>46064.65465277778</v>
      </c>
      <c r="Q2165" s="60" t="n">
        <v>4.7</v>
      </c>
      <c r="R2165" s="60" t="n">
        <v>0.9465</v>
      </c>
      <c r="S2165" t="inlineStr">
        <is>
          <t>团队模拟数据（基于公开单线数据派生）</t>
        </is>
      </c>
      <c r="T2165" t="inlineStr">
        <is>
          <t>SIM-v2.2-20260807-20260804</t>
        </is>
      </c>
      <c r="U2165" t="inlineStr">
        <is>
          <t>https://zenodo.org/records/17855209</t>
        </is>
      </c>
      <c r="V2165" t="inlineStr">
        <is>
          <t>LINE-S01-POST-20260211</t>
        </is>
      </c>
      <c r="W2165" t="inlineStr">
        <is>
          <t>已关联</t>
        </is>
      </c>
      <c r="X2165" t="inlineStr">
        <is>
          <t>按班次口径判断</t>
        </is>
      </c>
      <c r="Z2165" t="inlineStr">
        <is>
          <t>否</t>
        </is>
      </c>
    </row>
    <row r="2166">
      <c r="A2166" t="inlineStr">
        <is>
          <t>SIM-STOP-02165</t>
        </is>
      </c>
      <c r="B2166" t="inlineStr">
        <is>
          <t>STOP-POST-00087</t>
        </is>
      </c>
      <c r="C2166" t="inlineStr">
        <is>
          <t>LINE-S02-POST-20260211</t>
        </is>
      </c>
      <c r="D2166" t="inlineStr">
        <is>
          <t>SHIFT-POST-20260211</t>
        </is>
      </c>
      <c r="E2166" t="inlineStr">
        <is>
          <t>LINE-S02</t>
        </is>
      </c>
      <c r="F2166" t="inlineStr">
        <is>
          <t>改善后</t>
        </is>
      </c>
      <c r="G2166" s="57" t="n">
        <v>46064</v>
      </c>
      <c r="H2166" t="inlineStr">
        <is>
          <t>视觉设备系列</t>
        </is>
      </c>
      <c r="I2166" t="inlineStr">
        <is>
          <t>7KK25</t>
        </is>
      </c>
      <c r="J2166" t="inlineStr">
        <is>
          <t>OPERATIONAL</t>
        </is>
      </c>
      <c r="K2166" t="inlineStr">
        <is>
          <t>Planned - Included in OEE</t>
        </is>
      </c>
      <c r="L2166" t="inlineStr">
        <is>
          <t>EXTRUDER PRESS</t>
        </is>
      </c>
      <c r="M2166" t="inlineStr">
        <is>
          <t>主加工工位</t>
        </is>
      </c>
      <c r="N2166" t="inlineStr">
        <is>
          <t>QUALITY CONTROL</t>
        </is>
      </c>
      <c r="O2166" s="59" t="n">
        <v>46064.66527777778</v>
      </c>
      <c r="P2166" s="59" t="n">
        <v>46064.66861111111</v>
      </c>
      <c r="Q2166" s="60" t="n">
        <v>4.8</v>
      </c>
      <c r="R2166" s="60" t="n">
        <v>0.9528</v>
      </c>
      <c r="S2166" t="inlineStr">
        <is>
          <t>团队模拟数据（基于公开单线数据派生）</t>
        </is>
      </c>
      <c r="T2166" t="inlineStr">
        <is>
          <t>SIM-v2.2-20260807-20260804</t>
        </is>
      </c>
      <c r="U2166" t="inlineStr">
        <is>
          <t>https://zenodo.org/records/17855209</t>
        </is>
      </c>
      <c r="V2166" t="inlineStr">
        <is>
          <t>LINE-S02-POST-20260211</t>
        </is>
      </c>
      <c r="W2166" t="inlineStr">
        <is>
          <t>已关联</t>
        </is>
      </c>
      <c r="X2166" t="inlineStr">
        <is>
          <t>按班次口径判断</t>
        </is>
      </c>
      <c r="Z2166" t="inlineStr">
        <is>
          <t>否</t>
        </is>
      </c>
    </row>
    <row r="2167">
      <c r="A2167" t="inlineStr">
        <is>
          <t>SIM-STOP-02166</t>
        </is>
      </c>
      <c r="B2167" t="inlineStr">
        <is>
          <t>STOP-POST-00087</t>
        </is>
      </c>
      <c r="C2167" t="inlineStr">
        <is>
          <t>LINE-S03-POST-20260211</t>
        </is>
      </c>
      <c r="D2167" t="inlineStr">
        <is>
          <t>SHIFT-POST-20260211</t>
        </is>
      </c>
      <c r="E2167" t="inlineStr">
        <is>
          <t>LINE-S03</t>
        </is>
      </c>
      <c r="F2167" t="inlineStr">
        <is>
          <t>改善后</t>
        </is>
      </c>
      <c r="G2167" s="57" t="n">
        <v>46064</v>
      </c>
      <c r="H2167" t="inlineStr">
        <is>
          <t>音频模组系列</t>
        </is>
      </c>
      <c r="I2167" t="inlineStr">
        <is>
          <t>7KK25</t>
        </is>
      </c>
      <c r="J2167" t="inlineStr">
        <is>
          <t>OPERATIONAL</t>
        </is>
      </c>
      <c r="K2167" t="inlineStr">
        <is>
          <t>Planned - Included in OEE</t>
        </is>
      </c>
      <c r="L2167" t="inlineStr">
        <is>
          <t>EXTRUDER PRESS</t>
        </is>
      </c>
      <c r="M2167" t="inlineStr">
        <is>
          <t>主加工工位</t>
        </is>
      </c>
      <c r="N2167" t="inlineStr">
        <is>
          <t>QUALITY CONTROL</t>
        </is>
      </c>
      <c r="O2167" s="59" t="n">
        <v>46064.67916666667</v>
      </c>
      <c r="P2167" s="59" t="n">
        <v>46064.68263888889</v>
      </c>
      <c r="Q2167" s="60" t="n">
        <v>5</v>
      </c>
      <c r="R2167" s="60" t="n">
        <v>0.992</v>
      </c>
      <c r="S2167" t="inlineStr">
        <is>
          <t>团队模拟数据（基于公开单线数据派生）</t>
        </is>
      </c>
      <c r="T2167" t="inlineStr">
        <is>
          <t>SIM-v2.2-20260807-20260804</t>
        </is>
      </c>
      <c r="U2167" t="inlineStr">
        <is>
          <t>https://zenodo.org/records/17855209</t>
        </is>
      </c>
      <c r="V2167" t="inlineStr">
        <is>
          <t>LINE-S03-POST-20260211</t>
        </is>
      </c>
      <c r="W2167" t="inlineStr">
        <is>
          <t>已关联</t>
        </is>
      </c>
      <c r="X2167" t="inlineStr">
        <is>
          <t>按班次口径判断</t>
        </is>
      </c>
      <c r="Z2167" t="inlineStr">
        <is>
          <t>否</t>
        </is>
      </c>
    </row>
    <row r="2168">
      <c r="A2168" t="inlineStr">
        <is>
          <t>SIM-STOP-02167</t>
        </is>
      </c>
      <c r="B2168" t="inlineStr">
        <is>
          <t>STOP-POST-00088</t>
        </is>
      </c>
      <c r="C2168" t="inlineStr">
        <is>
          <t>LINE-S01-POST-20260211</t>
        </is>
      </c>
      <c r="D2168" t="inlineStr">
        <is>
          <t>SHIFT-POST-20260211</t>
        </is>
      </c>
      <c r="E2168" t="inlineStr">
        <is>
          <t>LINE-S01</t>
        </is>
      </c>
      <c r="F2168" t="inlineStr">
        <is>
          <t>改善后</t>
        </is>
      </c>
      <c r="G2168" s="57" t="n">
        <v>46064</v>
      </c>
      <c r="H2168" t="inlineStr">
        <is>
          <t>智能终端系列</t>
        </is>
      </c>
      <c r="I2168" t="inlineStr">
        <is>
          <t>7KK25</t>
        </is>
      </c>
      <c r="J2168" t="inlineStr">
        <is>
          <t>OPERATIONAL</t>
        </is>
      </c>
      <c r="K2168" t="inlineStr">
        <is>
          <t>Planned - Included in OEE</t>
        </is>
      </c>
      <c r="L2168" t="inlineStr">
        <is>
          <t>EXTRUDER PRESS</t>
        </is>
      </c>
      <c r="M2168" t="inlineStr">
        <is>
          <t>主加工工位</t>
        </is>
      </c>
      <c r="N2168" t="inlineStr">
        <is>
          <t>QUALITY CONTROL</t>
        </is>
      </c>
      <c r="O2168" s="59" t="n">
        <v>46064.65486111111</v>
      </c>
      <c r="P2168" s="59" t="n">
        <v>46064.65729166667</v>
      </c>
      <c r="Q2168" s="60" t="n">
        <v>3.5</v>
      </c>
      <c r="R2168" s="60" t="n">
        <v>0.8844</v>
      </c>
      <c r="S2168" t="inlineStr">
        <is>
          <t>团队模拟数据（基于公开单线数据派生）</t>
        </is>
      </c>
      <c r="T2168" t="inlineStr">
        <is>
          <t>SIM-v2.2-20260807-20260804</t>
        </is>
      </c>
      <c r="U2168" t="inlineStr">
        <is>
          <t>https://zenodo.org/records/17855209</t>
        </is>
      </c>
      <c r="V2168" t="inlineStr">
        <is>
          <t>LINE-S01-POST-20260211</t>
        </is>
      </c>
      <c r="W2168" t="inlineStr">
        <is>
          <t>已关联</t>
        </is>
      </c>
      <c r="X2168" t="inlineStr">
        <is>
          <t>按班次口径判断</t>
        </is>
      </c>
      <c r="Z2168" t="inlineStr">
        <is>
          <t>否</t>
        </is>
      </c>
    </row>
    <row r="2169">
      <c r="A2169" t="inlineStr">
        <is>
          <t>SIM-STOP-02168</t>
        </is>
      </c>
      <c r="B2169" t="inlineStr">
        <is>
          <t>STOP-POST-00088</t>
        </is>
      </c>
      <c r="C2169" t="inlineStr">
        <is>
          <t>LINE-S02-POST-20260211</t>
        </is>
      </c>
      <c r="D2169" t="inlineStr">
        <is>
          <t>SHIFT-POST-20260211</t>
        </is>
      </c>
      <c r="E2169" t="inlineStr">
        <is>
          <t>LINE-S02</t>
        </is>
      </c>
      <c r="F2169" t="inlineStr">
        <is>
          <t>改善后</t>
        </is>
      </c>
      <c r="G2169" s="57" t="n">
        <v>46064</v>
      </c>
      <c r="H2169" t="inlineStr">
        <is>
          <t>视觉设备系列</t>
        </is>
      </c>
      <c r="I2169" t="inlineStr">
        <is>
          <t>7KK25</t>
        </is>
      </c>
      <c r="J2169" t="inlineStr">
        <is>
          <t>OPERATIONAL</t>
        </is>
      </c>
      <c r="K2169" t="inlineStr">
        <is>
          <t>Planned - Included in OEE</t>
        </is>
      </c>
      <c r="L2169" t="inlineStr">
        <is>
          <t>EXTRUDER PRESS</t>
        </is>
      </c>
      <c r="M2169" t="inlineStr">
        <is>
          <t>主加工工位</t>
        </is>
      </c>
      <c r="N2169" t="inlineStr">
        <is>
          <t>QUALITY CONTROL</t>
        </is>
      </c>
      <c r="O2169" s="59" t="n">
        <v>46064.66875</v>
      </c>
      <c r="P2169" s="59" t="n">
        <v>46064.67152777778</v>
      </c>
      <c r="Q2169" s="60" t="n">
        <v>4</v>
      </c>
      <c r="R2169" s="60" t="n">
        <v>0.9909</v>
      </c>
      <c r="S2169" t="inlineStr">
        <is>
          <t>团队模拟数据（基于公开单线数据派生）</t>
        </is>
      </c>
      <c r="T2169" t="inlineStr">
        <is>
          <t>SIM-v2.2-20260807-20260804</t>
        </is>
      </c>
      <c r="U2169" t="inlineStr">
        <is>
          <t>https://zenodo.org/records/17855209</t>
        </is>
      </c>
      <c r="V2169" t="inlineStr">
        <is>
          <t>LINE-S02-POST-20260211</t>
        </is>
      </c>
      <c r="W2169" t="inlineStr">
        <is>
          <t>已关联</t>
        </is>
      </c>
      <c r="X2169" t="inlineStr">
        <is>
          <t>按班次口径判断</t>
        </is>
      </c>
      <c r="Z2169" t="inlineStr">
        <is>
          <t>否</t>
        </is>
      </c>
    </row>
    <row r="2170">
      <c r="A2170" t="inlineStr">
        <is>
          <t>SIM-STOP-02169</t>
        </is>
      </c>
      <c r="B2170" t="inlineStr">
        <is>
          <t>STOP-POST-00088</t>
        </is>
      </c>
      <c r="C2170" t="inlineStr">
        <is>
          <t>LINE-S03-POST-20260211</t>
        </is>
      </c>
      <c r="D2170" t="inlineStr">
        <is>
          <t>SHIFT-POST-20260211</t>
        </is>
      </c>
      <c r="E2170" t="inlineStr">
        <is>
          <t>LINE-S03</t>
        </is>
      </c>
      <c r="F2170" t="inlineStr">
        <is>
          <t>改善后</t>
        </is>
      </c>
      <c r="G2170" s="57" t="n">
        <v>46064</v>
      </c>
      <c r="H2170" t="inlineStr">
        <is>
          <t>音频模组系列</t>
        </is>
      </c>
      <c r="I2170" t="inlineStr">
        <is>
          <t>7KK25</t>
        </is>
      </c>
      <c r="J2170" t="inlineStr">
        <is>
          <t>OPERATIONAL</t>
        </is>
      </c>
      <c r="K2170" t="inlineStr">
        <is>
          <t>Planned - Included in OEE</t>
        </is>
      </c>
      <c r="L2170" t="inlineStr">
        <is>
          <t>EXTRUDER PRESS</t>
        </is>
      </c>
      <c r="M2170" t="inlineStr">
        <is>
          <t>主加工工位</t>
        </is>
      </c>
      <c r="N2170" t="inlineStr">
        <is>
          <t>QUALITY CONTROL</t>
        </is>
      </c>
      <c r="O2170" s="59" t="n">
        <v>46064.68263888889</v>
      </c>
      <c r="P2170" s="59" t="n">
        <v>46064.68520833334</v>
      </c>
      <c r="Q2170" s="60" t="n">
        <v>3.7</v>
      </c>
      <c r="R2170" s="60" t="n">
        <v>0.928</v>
      </c>
      <c r="S2170" t="inlineStr">
        <is>
          <t>团队模拟数据（基于公开单线数据派生）</t>
        </is>
      </c>
      <c r="T2170" t="inlineStr">
        <is>
          <t>SIM-v2.2-20260807-20260804</t>
        </is>
      </c>
      <c r="U2170" t="inlineStr">
        <is>
          <t>https://zenodo.org/records/17855209</t>
        </is>
      </c>
      <c r="V2170" t="inlineStr">
        <is>
          <t>LINE-S03-POST-20260211</t>
        </is>
      </c>
      <c r="W2170" t="inlineStr">
        <is>
          <t>已关联</t>
        </is>
      </c>
      <c r="X2170" t="inlineStr">
        <is>
          <t>按班次口径判断</t>
        </is>
      </c>
      <c r="Z2170" t="inlineStr">
        <is>
          <t>否</t>
        </is>
      </c>
    </row>
    <row r="2171">
      <c r="A2171" t="inlineStr">
        <is>
          <t>SIM-STOP-02170</t>
        </is>
      </c>
      <c r="B2171" t="inlineStr">
        <is>
          <t>STOP-POST-00089</t>
        </is>
      </c>
      <c r="C2171" t="inlineStr">
        <is>
          <t>LINE-S01-POST-20260211</t>
        </is>
      </c>
      <c r="D2171" t="inlineStr">
        <is>
          <t>SHIFT-POST-20260211</t>
        </is>
      </c>
      <c r="E2171" t="inlineStr">
        <is>
          <t>LINE-S01</t>
        </is>
      </c>
      <c r="F2171" t="inlineStr">
        <is>
          <t>改善后</t>
        </is>
      </c>
      <c r="G2171" s="57" t="n">
        <v>46064</v>
      </c>
      <c r="H2171" t="inlineStr">
        <is>
          <t>智能终端系列</t>
        </is>
      </c>
      <c r="I2171" t="inlineStr">
        <is>
          <t>7KK25</t>
        </is>
      </c>
      <c r="J2171" t="inlineStr">
        <is>
          <t>FAILURE</t>
        </is>
      </c>
      <c r="K2171" t="inlineStr">
        <is>
          <t>Unplanned</t>
        </is>
      </c>
      <c r="L2171" t="inlineStr">
        <is>
          <t>HYDRAULIC ELEVATOR (UNLOADING)</t>
        </is>
      </c>
      <c r="M2171" t="inlineStr">
        <is>
          <t>输送系统</t>
        </is>
      </c>
      <c r="N2171" t="inlineStr">
        <is>
          <t>OTHER FAILURE</t>
        </is>
      </c>
      <c r="O2171" s="59" t="n">
        <v>46064.69305555556</v>
      </c>
      <c r="P2171" s="59" t="n">
        <v>46064.69805555556</v>
      </c>
      <c r="Q2171" s="60" t="n">
        <v>7.2</v>
      </c>
      <c r="R2171" s="60" t="n">
        <v>0.7947</v>
      </c>
      <c r="S2171" t="inlineStr">
        <is>
          <t>团队模拟数据（基于公开单线数据派生）</t>
        </is>
      </c>
      <c r="T2171" t="inlineStr">
        <is>
          <t>SIM-v2.2-20260807-20260804</t>
        </is>
      </c>
      <c r="U2171" t="inlineStr">
        <is>
          <t>https://zenodo.org/records/17855209</t>
        </is>
      </c>
      <c r="V2171" t="inlineStr">
        <is>
          <t>LINE-S01-POST-20260211</t>
        </is>
      </c>
      <c r="W2171" t="inlineStr">
        <is>
          <t>已关联</t>
        </is>
      </c>
      <c r="X2171" t="inlineStr">
        <is>
          <t>按班次口径判断</t>
        </is>
      </c>
      <c r="Z2171" t="inlineStr">
        <is>
          <t>否</t>
        </is>
      </c>
    </row>
    <row r="2172">
      <c r="A2172" t="inlineStr">
        <is>
          <t>SIM-STOP-02171</t>
        </is>
      </c>
      <c r="B2172" t="inlineStr">
        <is>
          <t>STOP-POST-00089</t>
        </is>
      </c>
      <c r="C2172" t="inlineStr">
        <is>
          <t>LINE-S02-POST-20260211</t>
        </is>
      </c>
      <c r="D2172" t="inlineStr">
        <is>
          <t>SHIFT-POST-20260211</t>
        </is>
      </c>
      <c r="E2172" t="inlineStr">
        <is>
          <t>LINE-S02</t>
        </is>
      </c>
      <c r="F2172" t="inlineStr">
        <is>
          <t>改善后</t>
        </is>
      </c>
      <c r="G2172" s="57" t="n">
        <v>46064</v>
      </c>
      <c r="H2172" t="inlineStr">
        <is>
          <t>视觉设备系列</t>
        </is>
      </c>
      <c r="I2172" t="inlineStr">
        <is>
          <t>7KK25</t>
        </is>
      </c>
      <c r="J2172" t="inlineStr">
        <is>
          <t>FAILURE</t>
        </is>
      </c>
      <c r="K2172" t="inlineStr">
        <is>
          <t>Unplanned</t>
        </is>
      </c>
      <c r="L2172" t="inlineStr">
        <is>
          <t>HYDRAULIC ELEVATOR (UNLOADING)</t>
        </is>
      </c>
      <c r="M2172" t="inlineStr">
        <is>
          <t>输送系统</t>
        </is>
      </c>
      <c r="N2172" t="inlineStr">
        <is>
          <t>OTHER FAILURE</t>
        </is>
      </c>
      <c r="O2172" s="59" t="n">
        <v>46064.70694444444</v>
      </c>
      <c r="P2172" s="59" t="n">
        <v>46064.71472222222</v>
      </c>
      <c r="Q2172" s="60" t="n">
        <v>11.2</v>
      </c>
      <c r="R2172" s="60" t="n">
        <v>1.2474</v>
      </c>
      <c r="S2172" t="inlineStr">
        <is>
          <t>团队模拟数据（基于公开单线数据派生）</t>
        </is>
      </c>
      <c r="T2172" t="inlineStr">
        <is>
          <t>SIM-v2.2-20260807-20260804</t>
        </is>
      </c>
      <c r="U2172" t="inlineStr">
        <is>
          <t>https://zenodo.org/records/17855209</t>
        </is>
      </c>
      <c r="V2172" t="inlineStr">
        <is>
          <t>LINE-S02-POST-20260211</t>
        </is>
      </c>
      <c r="W2172" t="inlineStr">
        <is>
          <t>已关联</t>
        </is>
      </c>
      <c r="X2172" t="inlineStr">
        <is>
          <t>按班次口径判断</t>
        </is>
      </c>
      <c r="Z2172" t="inlineStr">
        <is>
          <t>否</t>
        </is>
      </c>
    </row>
    <row r="2173">
      <c r="A2173" t="inlineStr">
        <is>
          <t>SIM-STOP-02172</t>
        </is>
      </c>
      <c r="B2173" t="inlineStr">
        <is>
          <t>STOP-POST-00089</t>
        </is>
      </c>
      <c r="C2173" t="inlineStr">
        <is>
          <t>LINE-S03-POST-20260211</t>
        </is>
      </c>
      <c r="D2173" t="inlineStr">
        <is>
          <t>SHIFT-POST-20260211</t>
        </is>
      </c>
      <c r="E2173" t="inlineStr">
        <is>
          <t>LINE-S03</t>
        </is>
      </c>
      <c r="F2173" t="inlineStr">
        <is>
          <t>改善后</t>
        </is>
      </c>
      <c r="G2173" s="57" t="n">
        <v>46064</v>
      </c>
      <c r="H2173" t="inlineStr">
        <is>
          <t>音频模组系列</t>
        </is>
      </c>
      <c r="I2173" t="inlineStr">
        <is>
          <t>7KK25</t>
        </is>
      </c>
      <c r="J2173" t="inlineStr">
        <is>
          <t>FAILURE</t>
        </is>
      </c>
      <c r="K2173" t="inlineStr">
        <is>
          <t>Unplanned</t>
        </is>
      </c>
      <c r="L2173" t="inlineStr">
        <is>
          <t>HYDRAULIC ELEVATOR (UNLOADING)</t>
        </is>
      </c>
      <c r="M2173" t="inlineStr">
        <is>
          <t>输送系统</t>
        </is>
      </c>
      <c r="N2173" t="inlineStr">
        <is>
          <t>OTHER FAILURE</t>
        </is>
      </c>
      <c r="O2173" s="59" t="n">
        <v>46064.72083333333</v>
      </c>
      <c r="P2173" s="59" t="n">
        <v>46064.72645833333</v>
      </c>
      <c r="Q2173" s="60" t="n">
        <v>8.1</v>
      </c>
      <c r="R2173" s="60" t="n">
        <v>0.905</v>
      </c>
      <c r="S2173" t="inlineStr">
        <is>
          <t>团队模拟数据（基于公开单线数据派生）</t>
        </is>
      </c>
      <c r="T2173" t="inlineStr">
        <is>
          <t>SIM-v2.2-20260807-20260804</t>
        </is>
      </c>
      <c r="U2173" t="inlineStr">
        <is>
          <t>https://zenodo.org/records/17855209</t>
        </is>
      </c>
      <c r="V2173" t="inlineStr">
        <is>
          <t>LINE-S03-POST-20260211</t>
        </is>
      </c>
      <c r="W2173" t="inlineStr">
        <is>
          <t>已关联</t>
        </is>
      </c>
      <c r="X2173" t="inlineStr">
        <is>
          <t>按班次口径判断</t>
        </is>
      </c>
      <c r="Z2173" t="inlineStr">
        <is>
          <t>否</t>
        </is>
      </c>
    </row>
    <row r="2174">
      <c r="A2174" t="inlineStr">
        <is>
          <t>SIM-STOP-02173</t>
        </is>
      </c>
      <c r="B2174" t="inlineStr">
        <is>
          <t>STOP-POST-00090</t>
        </is>
      </c>
      <c r="C2174" t="inlineStr">
        <is>
          <t>LINE-S01-POST-20260211</t>
        </is>
      </c>
      <c r="D2174" t="inlineStr">
        <is>
          <t>SHIFT-POST-20260211</t>
        </is>
      </c>
      <c r="E2174" t="inlineStr">
        <is>
          <t>LINE-S01</t>
        </is>
      </c>
      <c r="F2174" t="inlineStr">
        <is>
          <t>改善后</t>
        </is>
      </c>
      <c r="G2174" s="57" t="n">
        <v>46064</v>
      </c>
      <c r="H2174" t="inlineStr">
        <is>
          <t>智能终端系列</t>
        </is>
      </c>
      <c r="I2174" t="inlineStr">
        <is>
          <t>7KK25</t>
        </is>
      </c>
      <c r="J2174" t="inlineStr">
        <is>
          <t>FAILURE</t>
        </is>
      </c>
      <c r="K2174" t="inlineStr">
        <is>
          <t>Unplanned</t>
        </is>
      </c>
      <c r="L2174" t="inlineStr">
        <is>
          <t>HYDRAULIC ELEVATOR (UNLOADING)</t>
        </is>
      </c>
      <c r="M2174" t="inlineStr">
        <is>
          <t>输送系统</t>
        </is>
      </c>
      <c r="N2174" t="inlineStr">
        <is>
          <t>OTHER FAILURE</t>
        </is>
      </c>
      <c r="O2174" s="59" t="n">
        <v>46064.71180555555</v>
      </c>
      <c r="P2174" s="59" t="n">
        <v>46064.71923611111</v>
      </c>
      <c r="Q2174" s="60" t="n">
        <v>10.7</v>
      </c>
      <c r="R2174" s="60" t="n">
        <v>0.8259</v>
      </c>
      <c r="S2174" t="inlineStr">
        <is>
          <t>团队模拟数据（基于公开单线数据派生）</t>
        </is>
      </c>
      <c r="T2174" t="inlineStr">
        <is>
          <t>SIM-v2.2-20260807-20260804</t>
        </is>
      </c>
      <c r="U2174" t="inlineStr">
        <is>
          <t>https://zenodo.org/records/17855209</t>
        </is>
      </c>
      <c r="V2174" t="inlineStr">
        <is>
          <t>LINE-S01-POST-20260211</t>
        </is>
      </c>
      <c r="W2174" t="inlineStr">
        <is>
          <t>已关联</t>
        </is>
      </c>
      <c r="X2174" t="inlineStr">
        <is>
          <t>按班次口径判断</t>
        </is>
      </c>
      <c r="Z2174" t="inlineStr">
        <is>
          <t>否</t>
        </is>
      </c>
    </row>
    <row r="2175">
      <c r="A2175" t="inlineStr">
        <is>
          <t>SIM-STOP-02174</t>
        </is>
      </c>
      <c r="B2175" t="inlineStr">
        <is>
          <t>STOP-POST-00090</t>
        </is>
      </c>
      <c r="C2175" t="inlineStr">
        <is>
          <t>LINE-S02-POST-20260211</t>
        </is>
      </c>
      <c r="D2175" t="inlineStr">
        <is>
          <t>SHIFT-POST-20260211</t>
        </is>
      </c>
      <c r="E2175" t="inlineStr">
        <is>
          <t>LINE-S02</t>
        </is>
      </c>
      <c r="F2175" t="inlineStr">
        <is>
          <t>改善后</t>
        </is>
      </c>
      <c r="G2175" s="57" t="n">
        <v>46064</v>
      </c>
      <c r="H2175" t="inlineStr">
        <is>
          <t>视觉设备系列</t>
        </is>
      </c>
      <c r="I2175" t="inlineStr">
        <is>
          <t>7KK25</t>
        </is>
      </c>
      <c r="J2175" t="inlineStr">
        <is>
          <t>FAILURE</t>
        </is>
      </c>
      <c r="K2175" t="inlineStr">
        <is>
          <t>Unplanned</t>
        </is>
      </c>
      <c r="L2175" t="inlineStr">
        <is>
          <t>HYDRAULIC ELEVATOR (UNLOADING)</t>
        </is>
      </c>
      <c r="M2175" t="inlineStr">
        <is>
          <t>输送系统</t>
        </is>
      </c>
      <c r="N2175" t="inlineStr">
        <is>
          <t>OTHER FAILURE</t>
        </is>
      </c>
      <c r="O2175" s="59" t="n">
        <v>46064.72569444445</v>
      </c>
      <c r="P2175" s="59" t="n">
        <v>46064.73625</v>
      </c>
      <c r="Q2175" s="60" t="n">
        <v>15.2</v>
      </c>
      <c r="R2175" s="60" t="n">
        <v>1.1682</v>
      </c>
      <c r="S2175" t="inlineStr">
        <is>
          <t>团队模拟数据（基于公开单线数据派生）</t>
        </is>
      </c>
      <c r="T2175" t="inlineStr">
        <is>
          <t>SIM-v2.2-20260807-20260804</t>
        </is>
      </c>
      <c r="U2175" t="inlineStr">
        <is>
          <t>https://zenodo.org/records/17855209</t>
        </is>
      </c>
      <c r="V2175" t="inlineStr">
        <is>
          <t>LINE-S02-POST-20260211</t>
        </is>
      </c>
      <c r="W2175" t="inlineStr">
        <is>
          <t>已关联</t>
        </is>
      </c>
      <c r="X2175" t="inlineStr">
        <is>
          <t>按班次口径判断</t>
        </is>
      </c>
      <c r="Z2175" t="inlineStr">
        <is>
          <t>否</t>
        </is>
      </c>
    </row>
    <row r="2176">
      <c r="A2176" t="inlineStr">
        <is>
          <t>SIM-STOP-02175</t>
        </is>
      </c>
      <c r="B2176" t="inlineStr">
        <is>
          <t>STOP-POST-00090</t>
        </is>
      </c>
      <c r="C2176" t="inlineStr">
        <is>
          <t>LINE-S03-POST-20260211</t>
        </is>
      </c>
      <c r="D2176" t="inlineStr">
        <is>
          <t>SHIFT-POST-20260211</t>
        </is>
      </c>
      <c r="E2176" t="inlineStr">
        <is>
          <t>LINE-S03</t>
        </is>
      </c>
      <c r="F2176" t="inlineStr">
        <is>
          <t>改善后</t>
        </is>
      </c>
      <c r="G2176" s="57" t="n">
        <v>46064</v>
      </c>
      <c r="H2176" t="inlineStr">
        <is>
          <t>音频模组系列</t>
        </is>
      </c>
      <c r="I2176" t="inlineStr">
        <is>
          <t>7KK25</t>
        </is>
      </c>
      <c r="J2176" t="inlineStr">
        <is>
          <t>FAILURE</t>
        </is>
      </c>
      <c r="K2176" t="inlineStr">
        <is>
          <t>Unplanned</t>
        </is>
      </c>
      <c r="L2176" t="inlineStr">
        <is>
          <t>HYDRAULIC ELEVATOR (UNLOADING)</t>
        </is>
      </c>
      <c r="M2176" t="inlineStr">
        <is>
          <t>输送系统</t>
        </is>
      </c>
      <c r="N2176" t="inlineStr">
        <is>
          <t>OTHER FAILURE</t>
        </is>
      </c>
      <c r="O2176" s="59" t="n">
        <v>46064.73958333334</v>
      </c>
      <c r="P2176" s="59" t="n">
        <v>46064.74805555555</v>
      </c>
      <c r="Q2176" s="60" t="n">
        <v>12.2</v>
      </c>
      <c r="R2176" s="60" t="n">
        <v>0.9399999999999999</v>
      </c>
      <c r="S2176" t="inlineStr">
        <is>
          <t>团队模拟数据（基于公开单线数据派生）</t>
        </is>
      </c>
      <c r="T2176" t="inlineStr">
        <is>
          <t>SIM-v2.2-20260807-20260804</t>
        </is>
      </c>
      <c r="U2176" t="inlineStr">
        <is>
          <t>https://zenodo.org/records/17855209</t>
        </is>
      </c>
      <c r="V2176" t="inlineStr">
        <is>
          <t>LINE-S03-POST-20260211</t>
        </is>
      </c>
      <c r="W2176" t="inlineStr">
        <is>
          <t>已关联</t>
        </is>
      </c>
      <c r="X2176" t="inlineStr">
        <is>
          <t>按班次口径判断</t>
        </is>
      </c>
      <c r="Z2176" t="inlineStr">
        <is>
          <t>否</t>
        </is>
      </c>
    </row>
    <row r="2177">
      <c r="A2177" t="inlineStr">
        <is>
          <t>SIM-STOP-02176</t>
        </is>
      </c>
      <c r="B2177" t="inlineStr">
        <is>
          <t>STOP-POST-00091</t>
        </is>
      </c>
      <c r="C2177" t="inlineStr">
        <is>
          <t>LINE-S01-POST-20260211</t>
        </is>
      </c>
      <c r="D2177" t="inlineStr">
        <is>
          <t>SHIFT-POST-20260211</t>
        </is>
      </c>
      <c r="E2177" t="inlineStr">
        <is>
          <t>LINE-S01</t>
        </is>
      </c>
      <c r="F2177" t="inlineStr">
        <is>
          <t>改善后</t>
        </is>
      </c>
      <c r="G2177" s="57" t="n">
        <v>46064</v>
      </c>
      <c r="H2177" t="inlineStr">
        <is>
          <t>智能终端系列</t>
        </is>
      </c>
      <c r="I2177" t="inlineStr">
        <is>
          <t>9KK30</t>
        </is>
      </c>
      <c r="J2177" t="inlineStr">
        <is>
          <t>SETUPS-CHANGEOVERS</t>
        </is>
      </c>
      <c r="K2177" t="inlineStr">
        <is>
          <t>Planned - Included in OEE</t>
        </is>
      </c>
      <c r="L2177" t="inlineStr">
        <is>
          <t>EXTRUDER PRESS</t>
        </is>
      </c>
      <c r="M2177" t="inlineStr">
        <is>
          <t>主加工工位</t>
        </is>
      </c>
      <c r="N2177" t="inlineStr">
        <is>
          <t>MATERIAL CHANGEOVER</t>
        </is>
      </c>
      <c r="O2177" s="59" t="n">
        <v>46064.74236111111</v>
      </c>
      <c r="P2177" s="59" t="n">
        <v>46064.75166666666</v>
      </c>
      <c r="Q2177" s="60" t="n">
        <v>13.4</v>
      </c>
      <c r="R2177" s="60" t="n">
        <v>0.8948</v>
      </c>
      <c r="S2177" t="inlineStr">
        <is>
          <t>团队模拟数据（基于公开单线数据派生）</t>
        </is>
      </c>
      <c r="T2177" t="inlineStr">
        <is>
          <t>SIM-v2.2-20260807-20260804</t>
        </is>
      </c>
      <c r="U2177" t="inlineStr">
        <is>
          <t>https://zenodo.org/records/17855209</t>
        </is>
      </c>
      <c r="V2177" t="inlineStr">
        <is>
          <t>LINE-S01-POST-20260211</t>
        </is>
      </c>
      <c r="W2177" t="inlineStr">
        <is>
          <t>已关联</t>
        </is>
      </c>
      <c r="X2177" t="inlineStr">
        <is>
          <t>按班次口径判断</t>
        </is>
      </c>
      <c r="Z2177" t="inlineStr">
        <is>
          <t>是</t>
        </is>
      </c>
      <c r="AA2177">
        <f>IFERROR(VLOOKUP(N2177,'18_换产标准_模拟'!$B$2:$F$4,3,FALSE),"")</f>
        <v/>
      </c>
      <c r="AB2177">
        <f>IFERROR(MAX(Q2177-AA2177,0),"")</f>
        <v/>
      </c>
      <c r="AC2177">
        <f>IFERROR(IF(AB2177=0,"达标",IF(AB2177&lt;=VLOOKUP(N2177,'18_换产标准_模拟'!$B$2:$F$4,4,FALSE)-VLOOKUP(N2177,'18_换产标准_模拟'!$B$2:$F$4,3,FALSE),"轻微超时",IF(AB2177&lt;=VLOOKUP(N2177,'18_换产标准_模拟'!$B$2:$F$4,5,FALSE)-VLOOKUP(N2177,'18_换产标准_模拟'!$B$2:$F$4,3,FALSE),"超时","严重超时"))),"")</f>
        <v/>
      </c>
      <c r="AD2177">
        <f>IFERROR(INDEX('18_换产标准_模拟'!$A$2:$A$4,MATCH(N2177,'18_换产标准_模拟'!$B$2:$B$4,0)),"")</f>
        <v/>
      </c>
      <c r="AE2177" t="inlineStr">
        <is>
          <t>团队模拟数据</t>
        </is>
      </c>
    </row>
    <row r="2178">
      <c r="A2178" t="inlineStr">
        <is>
          <t>SIM-STOP-02177</t>
        </is>
      </c>
      <c r="B2178" t="inlineStr">
        <is>
          <t>STOP-POST-00091</t>
        </is>
      </c>
      <c r="C2178" t="inlineStr">
        <is>
          <t>LINE-S02-POST-20260211</t>
        </is>
      </c>
      <c r="D2178" t="inlineStr">
        <is>
          <t>SHIFT-POST-20260211</t>
        </is>
      </c>
      <c r="E2178" t="inlineStr">
        <is>
          <t>LINE-S02</t>
        </is>
      </c>
      <c r="F2178" t="inlineStr">
        <is>
          <t>改善后</t>
        </is>
      </c>
      <c r="G2178" s="57" t="n">
        <v>46064</v>
      </c>
      <c r="H2178" t="inlineStr">
        <is>
          <t>视觉设备系列</t>
        </is>
      </c>
      <c r="I2178" t="inlineStr">
        <is>
          <t>9KK30</t>
        </is>
      </c>
      <c r="J2178" t="inlineStr">
        <is>
          <t>SETUPS-CHANGEOVERS</t>
        </is>
      </c>
      <c r="K2178" t="inlineStr">
        <is>
          <t>Planned - Included in OEE</t>
        </is>
      </c>
      <c r="L2178" t="inlineStr">
        <is>
          <t>EXTRUDER PRESS</t>
        </is>
      </c>
      <c r="M2178" t="inlineStr">
        <is>
          <t>主加工工位</t>
        </is>
      </c>
      <c r="N2178" t="inlineStr">
        <is>
          <t>MATERIAL CHANGEOVER</t>
        </is>
      </c>
      <c r="O2178" s="59" t="n">
        <v>46064.75625</v>
      </c>
      <c r="P2178" s="59" t="n">
        <v>46064.76666666667</v>
      </c>
      <c r="Q2178" s="60" t="n">
        <v>15</v>
      </c>
      <c r="R2178" s="60" t="n">
        <v>1.0018</v>
      </c>
      <c r="S2178" t="inlineStr">
        <is>
          <t>团队模拟数据（基于公开单线数据派生）</t>
        </is>
      </c>
      <c r="T2178" t="inlineStr">
        <is>
          <t>SIM-v2.2-20260807-20260804</t>
        </is>
      </c>
      <c r="U2178" t="inlineStr">
        <is>
          <t>https://zenodo.org/records/17855209</t>
        </is>
      </c>
      <c r="V2178" t="inlineStr">
        <is>
          <t>LINE-S02-POST-20260211</t>
        </is>
      </c>
      <c r="W2178" t="inlineStr">
        <is>
          <t>已关联</t>
        </is>
      </c>
      <c r="X2178" t="inlineStr">
        <is>
          <t>按班次口径判断</t>
        </is>
      </c>
      <c r="Z2178" t="inlineStr">
        <is>
          <t>是</t>
        </is>
      </c>
      <c r="AA2178">
        <f>IFERROR(VLOOKUP(N2178,'18_换产标准_模拟'!$B$2:$F$4,3,FALSE),"")</f>
        <v/>
      </c>
      <c r="AB2178">
        <f>IFERROR(MAX(Q2178-AA2178,0),"")</f>
        <v/>
      </c>
      <c r="AC2178">
        <f>IFERROR(IF(AB2178=0,"达标",IF(AB2178&lt;=VLOOKUP(N2178,'18_换产标准_模拟'!$B$2:$F$4,4,FALSE)-VLOOKUP(N2178,'18_换产标准_模拟'!$B$2:$F$4,3,FALSE),"轻微超时",IF(AB2178&lt;=VLOOKUP(N2178,'18_换产标准_模拟'!$B$2:$F$4,5,FALSE)-VLOOKUP(N2178,'18_换产标准_模拟'!$B$2:$F$4,3,FALSE),"超时","严重超时"))),"")</f>
        <v/>
      </c>
      <c r="AD2178">
        <f>IFERROR(INDEX('18_换产标准_模拟'!$A$2:$A$4,MATCH(N2178,'18_换产标准_模拟'!$B$2:$B$4,0)),"")</f>
        <v/>
      </c>
      <c r="AE2178" t="inlineStr">
        <is>
          <t>团队模拟数据</t>
        </is>
      </c>
    </row>
    <row r="2179">
      <c r="A2179" t="inlineStr">
        <is>
          <t>SIM-STOP-02178</t>
        </is>
      </c>
      <c r="B2179" t="inlineStr">
        <is>
          <t>STOP-POST-00091</t>
        </is>
      </c>
      <c r="C2179" t="inlineStr">
        <is>
          <t>LINE-S03-POST-20260211</t>
        </is>
      </c>
      <c r="D2179" t="inlineStr">
        <is>
          <t>SHIFT-POST-20260211</t>
        </is>
      </c>
      <c r="E2179" t="inlineStr">
        <is>
          <t>LINE-S03</t>
        </is>
      </c>
      <c r="F2179" t="inlineStr">
        <is>
          <t>改善后</t>
        </is>
      </c>
      <c r="G2179" s="57" t="n">
        <v>46064</v>
      </c>
      <c r="H2179" t="inlineStr">
        <is>
          <t>音频模组系列</t>
        </is>
      </c>
      <c r="I2179" t="inlineStr">
        <is>
          <t>9KK30</t>
        </is>
      </c>
      <c r="J2179" t="inlineStr">
        <is>
          <t>SETUPS-CHANGEOVERS</t>
        </is>
      </c>
      <c r="K2179" t="inlineStr">
        <is>
          <t>Planned - Included in OEE</t>
        </is>
      </c>
      <c r="L2179" t="inlineStr">
        <is>
          <t>EXTRUDER PRESS</t>
        </is>
      </c>
      <c r="M2179" t="inlineStr">
        <is>
          <t>主加工工位</t>
        </is>
      </c>
      <c r="N2179" t="inlineStr">
        <is>
          <t>MATERIAL CHANGEOVER</t>
        </is>
      </c>
      <c r="O2179" s="59" t="n">
        <v>46064.77013888889</v>
      </c>
      <c r="P2179" s="59" t="n">
        <v>46064.77993055555</v>
      </c>
      <c r="Q2179" s="60" t="n">
        <v>14.1</v>
      </c>
      <c r="R2179" s="60" t="n">
        <v>0.9387</v>
      </c>
      <c r="S2179" t="inlineStr">
        <is>
          <t>团队模拟数据（基于公开单线数据派生）</t>
        </is>
      </c>
      <c r="T2179" t="inlineStr">
        <is>
          <t>SIM-v2.2-20260807-20260804</t>
        </is>
      </c>
      <c r="U2179" t="inlineStr">
        <is>
          <t>https://zenodo.org/records/17855209</t>
        </is>
      </c>
      <c r="V2179" t="inlineStr">
        <is>
          <t>LINE-S03-POST-20260211</t>
        </is>
      </c>
      <c r="W2179" t="inlineStr">
        <is>
          <t>已关联</t>
        </is>
      </c>
      <c r="X2179" t="inlineStr">
        <is>
          <t>按班次口径判断</t>
        </is>
      </c>
      <c r="Z2179" t="inlineStr">
        <is>
          <t>是</t>
        </is>
      </c>
      <c r="AA2179">
        <f>IFERROR(VLOOKUP(N2179,'18_换产标准_模拟'!$B$2:$F$4,3,FALSE),"")</f>
        <v/>
      </c>
      <c r="AB2179">
        <f>IFERROR(MAX(Q2179-AA2179,0),"")</f>
        <v/>
      </c>
      <c r="AC2179">
        <f>IFERROR(IF(AB2179=0,"达标",IF(AB2179&lt;=VLOOKUP(N2179,'18_换产标准_模拟'!$B$2:$F$4,4,FALSE)-VLOOKUP(N2179,'18_换产标准_模拟'!$B$2:$F$4,3,FALSE),"轻微超时",IF(AB2179&lt;=VLOOKUP(N2179,'18_换产标准_模拟'!$B$2:$F$4,5,FALSE)-VLOOKUP(N2179,'18_换产标准_模拟'!$B$2:$F$4,3,FALSE),"超时","严重超时"))),"")</f>
        <v/>
      </c>
      <c r="AD2179">
        <f>IFERROR(INDEX('18_换产标准_模拟'!$A$2:$A$4,MATCH(N2179,'18_换产标准_模拟'!$B$2:$B$4,0)),"")</f>
        <v/>
      </c>
      <c r="AE2179" t="inlineStr">
        <is>
          <t>团队模拟数据</t>
        </is>
      </c>
    </row>
    <row r="2180">
      <c r="A2180" t="inlineStr">
        <is>
          <t>SIM-STOP-02179</t>
        </is>
      </c>
      <c r="B2180" t="inlineStr">
        <is>
          <t>STOP-POST-00092</t>
        </is>
      </c>
      <c r="C2180" t="inlineStr">
        <is>
          <t>LINE-S01-POST-20260211</t>
        </is>
      </c>
      <c r="D2180" t="inlineStr">
        <is>
          <t>SHIFT-POST-20260211</t>
        </is>
      </c>
      <c r="E2180" t="inlineStr">
        <is>
          <t>LINE-S01</t>
        </is>
      </c>
      <c r="F2180" t="inlineStr">
        <is>
          <t>改善后</t>
        </is>
      </c>
      <c r="G2180" s="57" t="n">
        <v>46064</v>
      </c>
      <c r="H2180" t="inlineStr">
        <is>
          <t>智能终端系列</t>
        </is>
      </c>
      <c r="I2180" t="inlineStr">
        <is>
          <t>9KK30</t>
        </is>
      </c>
      <c r="J2180" t="inlineStr">
        <is>
          <t>FAILURE</t>
        </is>
      </c>
      <c r="K2180" t="inlineStr">
        <is>
          <t>Unplanned</t>
        </is>
      </c>
      <c r="L2180" t="inlineStr">
        <is>
          <t>HYDRAULIC ELEVATOR (UNLOADING)</t>
        </is>
      </c>
      <c r="M2180" t="inlineStr">
        <is>
          <t>输送系统</t>
        </is>
      </c>
      <c r="N2180" t="inlineStr">
        <is>
          <t>OTHER FAILURE</t>
        </is>
      </c>
      <c r="O2180" s="59" t="n">
        <v>46064.79305555556</v>
      </c>
      <c r="P2180" s="59" t="n">
        <v>46064.79527777778</v>
      </c>
      <c r="Q2180" s="60" t="n">
        <v>3.2</v>
      </c>
      <c r="R2180" s="60" t="n">
        <v>0.8036</v>
      </c>
      <c r="S2180" t="inlineStr">
        <is>
          <t>团队模拟数据（基于公开单线数据派生）</t>
        </is>
      </c>
      <c r="T2180" t="inlineStr">
        <is>
          <t>SIM-v2.2-20260807-20260804</t>
        </is>
      </c>
      <c r="U2180" t="inlineStr">
        <is>
          <t>https://zenodo.org/records/17855209</t>
        </is>
      </c>
      <c r="V2180" t="inlineStr">
        <is>
          <t>LINE-S01-POST-20260211</t>
        </is>
      </c>
      <c r="W2180" t="inlineStr">
        <is>
          <t>已关联</t>
        </is>
      </c>
      <c r="X2180" t="inlineStr">
        <is>
          <t>按班次口径判断</t>
        </is>
      </c>
      <c r="Z2180" t="inlineStr">
        <is>
          <t>否</t>
        </is>
      </c>
    </row>
    <row r="2181">
      <c r="A2181" t="inlineStr">
        <is>
          <t>SIM-STOP-02180</t>
        </is>
      </c>
      <c r="B2181" t="inlineStr">
        <is>
          <t>STOP-POST-00092</t>
        </is>
      </c>
      <c r="C2181" t="inlineStr">
        <is>
          <t>LINE-S02-POST-20260211</t>
        </is>
      </c>
      <c r="D2181" t="inlineStr">
        <is>
          <t>SHIFT-POST-20260211</t>
        </is>
      </c>
      <c r="E2181" t="inlineStr">
        <is>
          <t>LINE-S02</t>
        </is>
      </c>
      <c r="F2181" t="inlineStr">
        <is>
          <t>改善后</t>
        </is>
      </c>
      <c r="G2181" s="57" t="n">
        <v>46064</v>
      </c>
      <c r="H2181" t="inlineStr">
        <is>
          <t>视觉设备系列</t>
        </is>
      </c>
      <c r="I2181" t="inlineStr">
        <is>
          <t>9KK30</t>
        </is>
      </c>
      <c r="J2181" t="inlineStr">
        <is>
          <t>FAILURE</t>
        </is>
      </c>
      <c r="K2181" t="inlineStr">
        <is>
          <t>Unplanned</t>
        </is>
      </c>
      <c r="L2181" t="inlineStr">
        <is>
          <t>HYDRAULIC ELEVATOR (UNLOADING)</t>
        </is>
      </c>
      <c r="M2181" t="inlineStr">
        <is>
          <t>输送系统</t>
        </is>
      </c>
      <c r="N2181" t="inlineStr">
        <is>
          <t>OTHER FAILURE</t>
        </is>
      </c>
      <c r="O2181" s="59" t="n">
        <v>46064.80694444444</v>
      </c>
      <c r="P2181" s="59" t="n">
        <v>46064.81006944444</v>
      </c>
      <c r="Q2181" s="60" t="n">
        <v>4.5</v>
      </c>
      <c r="R2181" s="60" t="n">
        <v>1.1352</v>
      </c>
      <c r="S2181" t="inlineStr">
        <is>
          <t>团队模拟数据（基于公开单线数据派生）</t>
        </is>
      </c>
      <c r="T2181" t="inlineStr">
        <is>
          <t>SIM-v2.2-20260807-20260804</t>
        </is>
      </c>
      <c r="U2181" t="inlineStr">
        <is>
          <t>https://zenodo.org/records/17855209</t>
        </is>
      </c>
      <c r="V2181" t="inlineStr">
        <is>
          <t>LINE-S02-POST-20260211</t>
        </is>
      </c>
      <c r="W2181" t="inlineStr">
        <is>
          <t>已关联</t>
        </is>
      </c>
      <c r="X2181" t="inlineStr">
        <is>
          <t>按班次口径判断</t>
        </is>
      </c>
      <c r="Z2181" t="inlineStr">
        <is>
          <t>否</t>
        </is>
      </c>
    </row>
    <row r="2182">
      <c r="A2182" t="inlineStr">
        <is>
          <t>SIM-STOP-02181</t>
        </is>
      </c>
      <c r="B2182" t="inlineStr">
        <is>
          <t>STOP-POST-00092</t>
        </is>
      </c>
      <c r="C2182" t="inlineStr">
        <is>
          <t>LINE-S03-POST-20260211</t>
        </is>
      </c>
      <c r="D2182" t="inlineStr">
        <is>
          <t>SHIFT-POST-20260211</t>
        </is>
      </c>
      <c r="E2182" t="inlineStr">
        <is>
          <t>LINE-S03</t>
        </is>
      </c>
      <c r="F2182" t="inlineStr">
        <is>
          <t>改善后</t>
        </is>
      </c>
      <c r="G2182" s="57" t="n">
        <v>46064</v>
      </c>
      <c r="H2182" t="inlineStr">
        <is>
          <t>音频模组系列</t>
        </is>
      </c>
      <c r="I2182" t="inlineStr">
        <is>
          <t>9KK30</t>
        </is>
      </c>
      <c r="J2182" t="inlineStr">
        <is>
          <t>FAILURE</t>
        </is>
      </c>
      <c r="K2182" t="inlineStr">
        <is>
          <t>Unplanned</t>
        </is>
      </c>
      <c r="L2182" t="inlineStr">
        <is>
          <t>HYDRAULIC ELEVATOR (UNLOADING)</t>
        </is>
      </c>
      <c r="M2182" t="inlineStr">
        <is>
          <t>输送系统</t>
        </is>
      </c>
      <c r="N2182" t="inlineStr">
        <is>
          <t>OTHER FAILURE</t>
        </is>
      </c>
      <c r="O2182" s="59" t="n">
        <v>46064.82083333333</v>
      </c>
      <c r="P2182" s="59" t="n">
        <v>46064.82340277778</v>
      </c>
      <c r="Q2182" s="60" t="n">
        <v>3.7</v>
      </c>
      <c r="R2182" s="60" t="n">
        <v>0.915</v>
      </c>
      <c r="S2182" t="inlineStr">
        <is>
          <t>团队模拟数据（基于公开单线数据派生）</t>
        </is>
      </c>
      <c r="T2182" t="inlineStr">
        <is>
          <t>SIM-v2.2-20260807-20260804</t>
        </is>
      </c>
      <c r="U2182" t="inlineStr">
        <is>
          <t>https://zenodo.org/records/17855209</t>
        </is>
      </c>
      <c r="V2182" t="inlineStr">
        <is>
          <t>LINE-S03-POST-20260211</t>
        </is>
      </c>
      <c r="W2182" t="inlineStr">
        <is>
          <t>已关联</t>
        </is>
      </c>
      <c r="X2182" t="inlineStr">
        <is>
          <t>按班次口径判断</t>
        </is>
      </c>
      <c r="Z2182" t="inlineStr">
        <is>
          <t>否</t>
        </is>
      </c>
    </row>
    <row r="2183">
      <c r="A2183" t="inlineStr">
        <is>
          <t>SIM-STOP-02182</t>
        </is>
      </c>
      <c r="B2183" t="inlineStr">
        <is>
          <t>STOP-POST-00093</t>
        </is>
      </c>
      <c r="C2183" t="inlineStr">
        <is>
          <t>LINE-S01-POST-20260211</t>
        </is>
      </c>
      <c r="D2183" t="inlineStr">
        <is>
          <t>SHIFT-POST-20260211</t>
        </is>
      </c>
      <c r="E2183" t="inlineStr">
        <is>
          <t>LINE-S01</t>
        </is>
      </c>
      <c r="F2183" t="inlineStr">
        <is>
          <t>改善后</t>
        </is>
      </c>
      <c r="G2183" s="57" t="n">
        <v>46064</v>
      </c>
      <c r="H2183" t="inlineStr">
        <is>
          <t>智能终端系列</t>
        </is>
      </c>
      <c r="I2183" t="inlineStr">
        <is>
          <t>9KK30</t>
        </is>
      </c>
      <c r="J2183" t="inlineStr">
        <is>
          <t>SETUPS-CHANGEOVERS</t>
        </is>
      </c>
      <c r="K2183" t="inlineStr">
        <is>
          <t>Unplanned</t>
        </is>
      </c>
      <c r="L2183" t="inlineStr">
        <is>
          <t>CUTTER</t>
        </is>
      </c>
      <c r="M2183" t="inlineStr">
        <is>
          <t>切割/分板工位</t>
        </is>
      </c>
      <c r="N2183" t="inlineStr">
        <is>
          <t>OTHER CALIBRATION</t>
        </is>
      </c>
      <c r="O2183" s="59" t="n">
        <v>46064.80347222222</v>
      </c>
      <c r="P2183" s="59" t="n">
        <v>46064.808125</v>
      </c>
      <c r="Q2183" s="60" t="n">
        <v>6.7</v>
      </c>
      <c r="R2183" s="60" t="n">
        <v>0.8349</v>
      </c>
      <c r="S2183" t="inlineStr">
        <is>
          <t>团队模拟数据（基于公开单线数据派生）</t>
        </is>
      </c>
      <c r="T2183" t="inlineStr">
        <is>
          <t>SIM-v2.2-20260807-20260804</t>
        </is>
      </c>
      <c r="U2183" t="inlineStr">
        <is>
          <t>https://zenodo.org/records/17855209</t>
        </is>
      </c>
      <c r="V2183" t="inlineStr">
        <is>
          <t>LINE-S01-POST-20260211</t>
        </is>
      </c>
      <c r="W2183" t="inlineStr">
        <is>
          <t>已关联</t>
        </is>
      </c>
      <c r="X2183" t="inlineStr">
        <is>
          <t>按班次口径判断</t>
        </is>
      </c>
      <c r="Z2183" t="inlineStr">
        <is>
          <t>是</t>
        </is>
      </c>
      <c r="AA2183">
        <f>IFERROR(VLOOKUP(N2183,'18_换产标准_模拟'!$B$2:$F$4,3,FALSE),"")</f>
        <v/>
      </c>
      <c r="AB2183">
        <f>IFERROR(MAX(Q2183-AA2183,0),"")</f>
        <v/>
      </c>
      <c r="AC2183">
        <f>IFERROR(IF(AB2183=0,"达标",IF(AB2183&lt;=VLOOKUP(N2183,'18_换产标准_模拟'!$B$2:$F$4,4,FALSE)-VLOOKUP(N2183,'18_换产标准_模拟'!$B$2:$F$4,3,FALSE),"轻微超时",IF(AB2183&lt;=VLOOKUP(N2183,'18_换产标准_模拟'!$B$2:$F$4,5,FALSE)-VLOOKUP(N2183,'18_换产标准_模拟'!$B$2:$F$4,3,FALSE),"超时","严重超时"))),"")</f>
        <v/>
      </c>
      <c r="AD2183">
        <f>IFERROR(INDEX('18_换产标准_模拟'!$A$2:$A$4,MATCH(N2183,'18_换产标准_模拟'!$B$2:$B$4,0)),"")</f>
        <v/>
      </c>
      <c r="AE2183" t="inlineStr">
        <is>
          <t>团队模拟数据</t>
        </is>
      </c>
    </row>
    <row r="2184">
      <c r="A2184" t="inlineStr">
        <is>
          <t>SIM-STOP-02183</t>
        </is>
      </c>
      <c r="B2184" t="inlineStr">
        <is>
          <t>STOP-POST-00093</t>
        </is>
      </c>
      <c r="C2184" t="inlineStr">
        <is>
          <t>LINE-S02-POST-20260211</t>
        </is>
      </c>
      <c r="D2184" t="inlineStr">
        <is>
          <t>SHIFT-POST-20260211</t>
        </is>
      </c>
      <c r="E2184" t="inlineStr">
        <is>
          <t>LINE-S02</t>
        </is>
      </c>
      <c r="F2184" t="inlineStr">
        <is>
          <t>改善后</t>
        </is>
      </c>
      <c r="G2184" s="57" t="n">
        <v>46064</v>
      </c>
      <c r="H2184" t="inlineStr">
        <is>
          <t>视觉设备系列</t>
        </is>
      </c>
      <c r="I2184" t="inlineStr">
        <is>
          <t>9KK30</t>
        </is>
      </c>
      <c r="J2184" t="inlineStr">
        <is>
          <t>SETUPS-CHANGEOVERS</t>
        </is>
      </c>
      <c r="K2184" t="inlineStr">
        <is>
          <t>Unplanned</t>
        </is>
      </c>
      <c r="L2184" t="inlineStr">
        <is>
          <t>CUTTER</t>
        </is>
      </c>
      <c r="M2184" t="inlineStr">
        <is>
          <t>切割/分板工位</t>
        </is>
      </c>
      <c r="N2184" t="inlineStr">
        <is>
          <t>OTHER CALIBRATION</t>
        </is>
      </c>
      <c r="O2184" s="59" t="n">
        <v>46064.81736111111</v>
      </c>
      <c r="P2184" s="59" t="n">
        <v>46064.82395833333</v>
      </c>
      <c r="Q2184" s="60" t="n">
        <v>9.5</v>
      </c>
      <c r="R2184" s="60" t="n">
        <v>1.1814</v>
      </c>
      <c r="S2184" t="inlineStr">
        <is>
          <t>团队模拟数据（基于公开单线数据派生）</t>
        </is>
      </c>
      <c r="T2184" t="inlineStr">
        <is>
          <t>SIM-v2.2-20260807-20260804</t>
        </is>
      </c>
      <c r="U2184" t="inlineStr">
        <is>
          <t>https://zenodo.org/records/17855209</t>
        </is>
      </c>
      <c r="V2184" t="inlineStr">
        <is>
          <t>LINE-S02-POST-20260211</t>
        </is>
      </c>
      <c r="W2184" t="inlineStr">
        <is>
          <t>已关联</t>
        </is>
      </c>
      <c r="X2184" t="inlineStr">
        <is>
          <t>按班次口径判断</t>
        </is>
      </c>
      <c r="Z2184" t="inlineStr">
        <is>
          <t>是</t>
        </is>
      </c>
      <c r="AA2184">
        <f>IFERROR(VLOOKUP(N2184,'18_换产标准_模拟'!$B$2:$F$4,3,FALSE),"")</f>
        <v/>
      </c>
      <c r="AB2184">
        <f>IFERROR(MAX(Q2184-AA2184,0),"")</f>
        <v/>
      </c>
      <c r="AC2184">
        <f>IFERROR(IF(AB2184=0,"达标",IF(AB2184&lt;=VLOOKUP(N2184,'18_换产标准_模拟'!$B$2:$F$4,4,FALSE)-VLOOKUP(N2184,'18_换产标准_模拟'!$B$2:$F$4,3,FALSE),"轻微超时",IF(AB2184&lt;=VLOOKUP(N2184,'18_换产标准_模拟'!$B$2:$F$4,5,FALSE)-VLOOKUP(N2184,'18_换产标准_模拟'!$B$2:$F$4,3,FALSE),"超时","严重超时"))),"")</f>
        <v/>
      </c>
      <c r="AD2184">
        <f>IFERROR(INDEX('18_换产标准_模拟'!$A$2:$A$4,MATCH(N2184,'18_换产标准_模拟'!$B$2:$B$4,0)),"")</f>
        <v/>
      </c>
      <c r="AE2184" t="inlineStr">
        <is>
          <t>团队模拟数据</t>
        </is>
      </c>
    </row>
    <row r="2185">
      <c r="A2185" t="inlineStr">
        <is>
          <t>SIM-STOP-02184</t>
        </is>
      </c>
      <c r="B2185" t="inlineStr">
        <is>
          <t>STOP-POST-00093</t>
        </is>
      </c>
      <c r="C2185" t="inlineStr">
        <is>
          <t>LINE-S03-POST-20260211</t>
        </is>
      </c>
      <c r="D2185" t="inlineStr">
        <is>
          <t>SHIFT-POST-20260211</t>
        </is>
      </c>
      <c r="E2185" t="inlineStr">
        <is>
          <t>LINE-S03</t>
        </is>
      </c>
      <c r="F2185" t="inlineStr">
        <is>
          <t>改善后</t>
        </is>
      </c>
      <c r="G2185" s="57" t="n">
        <v>46064</v>
      </c>
      <c r="H2185" t="inlineStr">
        <is>
          <t>音频模组系列</t>
        </is>
      </c>
      <c r="I2185" t="inlineStr">
        <is>
          <t>9KK30</t>
        </is>
      </c>
      <c r="J2185" t="inlineStr">
        <is>
          <t>SETUPS-CHANGEOVERS</t>
        </is>
      </c>
      <c r="K2185" t="inlineStr">
        <is>
          <t>Unplanned</t>
        </is>
      </c>
      <c r="L2185" t="inlineStr">
        <is>
          <t>CUTTER</t>
        </is>
      </c>
      <c r="M2185" t="inlineStr">
        <is>
          <t>切割/分板工位</t>
        </is>
      </c>
      <c r="N2185" t="inlineStr">
        <is>
          <t>OTHER CALIBRATION</t>
        </is>
      </c>
      <c r="O2185" s="59" t="n">
        <v>46064.83125</v>
      </c>
      <c r="P2185" s="59" t="n">
        <v>46064.83597222222</v>
      </c>
      <c r="Q2185" s="60" t="n">
        <v>6.8</v>
      </c>
      <c r="R2185" s="60" t="n">
        <v>0.855</v>
      </c>
      <c r="S2185" t="inlineStr">
        <is>
          <t>团队模拟数据（基于公开单线数据派生）</t>
        </is>
      </c>
      <c r="T2185" t="inlineStr">
        <is>
          <t>SIM-v2.2-20260807-20260804</t>
        </is>
      </c>
      <c r="U2185" t="inlineStr">
        <is>
          <t>https://zenodo.org/records/17855209</t>
        </is>
      </c>
      <c r="V2185" t="inlineStr">
        <is>
          <t>LINE-S03-POST-20260211</t>
        </is>
      </c>
      <c r="W2185" t="inlineStr">
        <is>
          <t>已关联</t>
        </is>
      </c>
      <c r="X2185" t="inlineStr">
        <is>
          <t>按班次口径判断</t>
        </is>
      </c>
      <c r="Z2185" t="inlineStr">
        <is>
          <t>是</t>
        </is>
      </c>
      <c r="AA2185">
        <f>IFERROR(VLOOKUP(N2185,'18_换产标准_模拟'!$B$2:$F$4,3,FALSE),"")</f>
        <v/>
      </c>
      <c r="AB2185">
        <f>IFERROR(MAX(Q2185-AA2185,0),"")</f>
        <v/>
      </c>
      <c r="AC2185">
        <f>IFERROR(IF(AB2185=0,"达标",IF(AB2185&lt;=VLOOKUP(N2185,'18_换产标准_模拟'!$B$2:$F$4,4,FALSE)-VLOOKUP(N2185,'18_换产标准_模拟'!$B$2:$F$4,3,FALSE),"轻微超时",IF(AB2185&lt;=VLOOKUP(N2185,'18_换产标准_模拟'!$B$2:$F$4,5,FALSE)-VLOOKUP(N2185,'18_换产标准_模拟'!$B$2:$F$4,3,FALSE),"超时","严重超时"))),"")</f>
        <v/>
      </c>
      <c r="AD2185">
        <f>IFERROR(INDEX('18_换产标准_模拟'!$A$2:$A$4,MATCH(N2185,'18_换产标准_模拟'!$B$2:$B$4,0)),"")</f>
        <v/>
      </c>
      <c r="AE2185" t="inlineStr">
        <is>
          <t>团队模拟数据</t>
        </is>
      </c>
    </row>
    <row r="2186">
      <c r="A2186" t="inlineStr">
        <is>
          <t>SIM-STOP-02185</t>
        </is>
      </c>
      <c r="B2186" t="inlineStr">
        <is>
          <t>STOP-POST-00094</t>
        </is>
      </c>
      <c r="C2186" t="inlineStr">
        <is>
          <t>LINE-S01-POST-20260211</t>
        </is>
      </c>
      <c r="D2186" t="inlineStr">
        <is>
          <t>SHIFT-POST-20260211</t>
        </is>
      </c>
      <c r="E2186" t="inlineStr">
        <is>
          <t>LINE-S01</t>
        </is>
      </c>
      <c r="F2186" t="inlineStr">
        <is>
          <t>改善后</t>
        </is>
      </c>
      <c r="G2186" s="57" t="n">
        <v>46064</v>
      </c>
      <c r="H2186" t="inlineStr">
        <is>
          <t>智能终端系列</t>
        </is>
      </c>
      <c r="I2186" t="inlineStr">
        <is>
          <t>9KK30</t>
        </is>
      </c>
      <c r="J2186" t="inlineStr">
        <is>
          <t>OPERATIONAL</t>
        </is>
      </c>
      <c r="K2186" t="inlineStr">
        <is>
          <t>Planned - Included in OEE</t>
        </is>
      </c>
      <c r="L2186" t="inlineStr">
        <is>
          <t>EXTRUDER PRESS</t>
        </is>
      </c>
      <c r="M2186" t="inlineStr">
        <is>
          <t>主加工工位</t>
        </is>
      </c>
      <c r="N2186" t="inlineStr">
        <is>
          <t>CLEANING</t>
        </is>
      </c>
      <c r="O2186" s="59" t="n">
        <v>46064.82708333333</v>
      </c>
      <c r="P2186" s="59" t="n">
        <v>46064.84215277778</v>
      </c>
      <c r="Q2186" s="60" t="n">
        <v>21.7</v>
      </c>
      <c r="R2186" s="60" t="n">
        <v>0.9051</v>
      </c>
      <c r="S2186" t="inlineStr">
        <is>
          <t>团队模拟数据（基于公开单线数据派生）</t>
        </is>
      </c>
      <c r="T2186" t="inlineStr">
        <is>
          <t>SIM-v2.2-20260807-20260804</t>
        </is>
      </c>
      <c r="U2186" t="inlineStr">
        <is>
          <t>https://zenodo.org/records/17855209</t>
        </is>
      </c>
      <c r="V2186" t="inlineStr">
        <is>
          <t>LINE-S01-POST-20260211</t>
        </is>
      </c>
      <c r="W2186" t="inlineStr">
        <is>
          <t>已关联</t>
        </is>
      </c>
      <c r="X2186" t="inlineStr">
        <is>
          <t>按班次口径判断</t>
        </is>
      </c>
      <c r="Z2186" t="inlineStr">
        <is>
          <t>否</t>
        </is>
      </c>
    </row>
    <row r="2187">
      <c r="A2187" t="inlineStr">
        <is>
          <t>SIM-STOP-02186</t>
        </is>
      </c>
      <c r="B2187" t="inlineStr">
        <is>
          <t>STOP-POST-00094</t>
        </is>
      </c>
      <c r="C2187" t="inlineStr">
        <is>
          <t>LINE-S02-POST-20260211</t>
        </is>
      </c>
      <c r="D2187" t="inlineStr">
        <is>
          <t>SHIFT-POST-20260211</t>
        </is>
      </c>
      <c r="E2187" t="inlineStr">
        <is>
          <t>LINE-S02</t>
        </is>
      </c>
      <c r="F2187" t="inlineStr">
        <is>
          <t>改善后</t>
        </is>
      </c>
      <c r="G2187" s="57" t="n">
        <v>46064</v>
      </c>
      <c r="H2187" t="inlineStr">
        <is>
          <t>视觉设备系列</t>
        </is>
      </c>
      <c r="I2187" t="inlineStr">
        <is>
          <t>9KK30</t>
        </is>
      </c>
      <c r="J2187" t="inlineStr">
        <is>
          <t>OPERATIONAL</t>
        </is>
      </c>
      <c r="K2187" t="inlineStr">
        <is>
          <t>Planned - Included in OEE</t>
        </is>
      </c>
      <c r="L2187" t="inlineStr">
        <is>
          <t>EXTRUDER PRESS</t>
        </is>
      </c>
      <c r="M2187" t="inlineStr">
        <is>
          <t>主加工工位</t>
        </is>
      </c>
      <c r="N2187" t="inlineStr">
        <is>
          <t>CLEANING</t>
        </is>
      </c>
      <c r="O2187" s="59" t="n">
        <v>46064.84097222222</v>
      </c>
      <c r="P2187" s="59" t="n">
        <v>46064.85784722222</v>
      </c>
      <c r="Q2187" s="60" t="n">
        <v>24.3</v>
      </c>
      <c r="R2187" s="60" t="n">
        <v>1.0127</v>
      </c>
      <c r="S2187" t="inlineStr">
        <is>
          <t>团队模拟数据（基于公开单线数据派生）</t>
        </is>
      </c>
      <c r="T2187" t="inlineStr">
        <is>
          <t>SIM-v2.2-20260807-20260804</t>
        </is>
      </c>
      <c r="U2187" t="inlineStr">
        <is>
          <t>https://zenodo.org/records/17855209</t>
        </is>
      </c>
      <c r="V2187" t="inlineStr">
        <is>
          <t>LINE-S02-POST-20260211</t>
        </is>
      </c>
      <c r="W2187" t="inlineStr">
        <is>
          <t>已关联</t>
        </is>
      </c>
      <c r="X2187" t="inlineStr">
        <is>
          <t>按班次口径判断</t>
        </is>
      </c>
      <c r="Z2187" t="inlineStr">
        <is>
          <t>否</t>
        </is>
      </c>
    </row>
    <row r="2188">
      <c r="A2188" t="inlineStr">
        <is>
          <t>SIM-STOP-02187</t>
        </is>
      </c>
      <c r="B2188" t="inlineStr">
        <is>
          <t>STOP-POST-00094</t>
        </is>
      </c>
      <c r="C2188" t="inlineStr">
        <is>
          <t>LINE-S03-POST-20260211</t>
        </is>
      </c>
      <c r="D2188" t="inlineStr">
        <is>
          <t>SHIFT-POST-20260211</t>
        </is>
      </c>
      <c r="E2188" t="inlineStr">
        <is>
          <t>LINE-S03</t>
        </is>
      </c>
      <c r="F2188" t="inlineStr">
        <is>
          <t>改善后</t>
        </is>
      </c>
      <c r="G2188" s="57" t="n">
        <v>46064</v>
      </c>
      <c r="H2188" t="inlineStr">
        <is>
          <t>音频模组系列</t>
        </is>
      </c>
      <c r="I2188" t="inlineStr">
        <is>
          <t>9KK30</t>
        </is>
      </c>
      <c r="J2188" t="inlineStr">
        <is>
          <t>OPERATIONAL</t>
        </is>
      </c>
      <c r="K2188" t="inlineStr">
        <is>
          <t>Planned - Included in OEE</t>
        </is>
      </c>
      <c r="L2188" t="inlineStr">
        <is>
          <t>EXTRUDER PRESS</t>
        </is>
      </c>
      <c r="M2188" t="inlineStr">
        <is>
          <t>主加工工位</t>
        </is>
      </c>
      <c r="N2188" t="inlineStr">
        <is>
          <t>CLEANING</t>
        </is>
      </c>
      <c r="O2188" s="59" t="n">
        <v>46064.85486111111</v>
      </c>
      <c r="P2188" s="59" t="n">
        <v>46064.87069444444</v>
      </c>
      <c r="Q2188" s="60" t="n">
        <v>22.8</v>
      </c>
      <c r="R2188" s="60" t="n">
        <v>0.9493</v>
      </c>
      <c r="S2188" t="inlineStr">
        <is>
          <t>团队模拟数据（基于公开单线数据派生）</t>
        </is>
      </c>
      <c r="T2188" t="inlineStr">
        <is>
          <t>SIM-v2.2-20260807-20260804</t>
        </is>
      </c>
      <c r="U2188" t="inlineStr">
        <is>
          <t>https://zenodo.org/records/17855209</t>
        </is>
      </c>
      <c r="V2188" t="inlineStr">
        <is>
          <t>LINE-S03-POST-20260211</t>
        </is>
      </c>
      <c r="W2188" t="inlineStr">
        <is>
          <t>已关联</t>
        </is>
      </c>
      <c r="X2188" t="inlineStr">
        <is>
          <t>按班次口径判断</t>
        </is>
      </c>
      <c r="Z2188" t="inlineStr">
        <is>
          <t>否</t>
        </is>
      </c>
    </row>
    <row r="2189">
      <c r="A2189" t="inlineStr">
        <is>
          <t>SIM-STOP-02188</t>
        </is>
      </c>
      <c r="B2189" t="inlineStr">
        <is>
          <t>STOP-POST-00095</t>
        </is>
      </c>
      <c r="C2189" t="inlineStr">
        <is>
          <t>LINE-S01-POST-20260212</t>
        </is>
      </c>
      <c r="D2189" t="inlineStr">
        <is>
          <t>SHIFT-POST-20260212</t>
        </is>
      </c>
      <c r="E2189" t="inlineStr">
        <is>
          <t>LINE-S01</t>
        </is>
      </c>
      <c r="F2189" t="inlineStr">
        <is>
          <t>改善后</t>
        </is>
      </c>
      <c r="G2189" s="57" t="n">
        <v>46065</v>
      </c>
      <c r="H2189" t="inlineStr">
        <is>
          <t>智能终端系列</t>
        </is>
      </c>
      <c r="I2189" t="inlineStr">
        <is>
          <t>9KK25</t>
        </is>
      </c>
      <c r="J2189" t="inlineStr">
        <is>
          <t>SETUPS-CHANGEOVERS</t>
        </is>
      </c>
      <c r="K2189" t="inlineStr">
        <is>
          <t>Planned - Included in OEE</t>
        </is>
      </c>
      <c r="L2189" t="inlineStr">
        <is>
          <t>EXTRUDER PRESS</t>
        </is>
      </c>
      <c r="M2189" t="inlineStr">
        <is>
          <t>主加工工位</t>
        </is>
      </c>
      <c r="N2189" t="inlineStr">
        <is>
          <t>MATERIAL CHANGEOVER</t>
        </is>
      </c>
      <c r="O2189" s="59" t="n">
        <v>46065.53263888889</v>
      </c>
      <c r="P2189" s="59" t="n">
        <v>46065.54375</v>
      </c>
      <c r="Q2189" s="60" t="n">
        <v>16</v>
      </c>
      <c r="R2189" s="60" t="n">
        <v>0.9413</v>
      </c>
      <c r="S2189" t="inlineStr">
        <is>
          <t>团队模拟数据（基于公开单线数据派生）</t>
        </is>
      </c>
      <c r="T2189" t="inlineStr">
        <is>
          <t>SIM-v2.2-20260807-20260804</t>
        </is>
      </c>
      <c r="U2189" t="inlineStr">
        <is>
          <t>https://zenodo.org/records/17855209</t>
        </is>
      </c>
      <c r="V2189" t="inlineStr">
        <is>
          <t>LINE-S01-POST-20260212</t>
        </is>
      </c>
      <c r="W2189" t="inlineStr">
        <is>
          <t>已关联</t>
        </is>
      </c>
      <c r="X2189" t="inlineStr">
        <is>
          <t>按班次口径判断</t>
        </is>
      </c>
      <c r="Z2189" t="inlineStr">
        <is>
          <t>是</t>
        </is>
      </c>
      <c r="AA2189">
        <f>IFERROR(VLOOKUP(N2189,'18_换产标准_模拟'!$B$2:$F$4,3,FALSE),"")</f>
        <v/>
      </c>
      <c r="AB2189">
        <f>IFERROR(MAX(Q2189-AA2189,0),"")</f>
        <v/>
      </c>
      <c r="AC2189">
        <f>IFERROR(IF(AB2189=0,"达标",IF(AB2189&lt;=VLOOKUP(N2189,'18_换产标准_模拟'!$B$2:$F$4,4,FALSE)-VLOOKUP(N2189,'18_换产标准_模拟'!$B$2:$F$4,3,FALSE),"轻微超时",IF(AB2189&lt;=VLOOKUP(N2189,'18_换产标准_模拟'!$B$2:$F$4,5,FALSE)-VLOOKUP(N2189,'18_换产标准_模拟'!$B$2:$F$4,3,FALSE),"超时","严重超时"))),"")</f>
        <v/>
      </c>
      <c r="AD2189">
        <f>IFERROR(INDEX('18_换产标准_模拟'!$A$2:$A$4,MATCH(N2189,'18_换产标准_模拟'!$B$2:$B$4,0)),"")</f>
        <v/>
      </c>
      <c r="AE2189" t="inlineStr">
        <is>
          <t>团队模拟数据</t>
        </is>
      </c>
    </row>
    <row r="2190">
      <c r="A2190" t="inlineStr">
        <is>
          <t>SIM-STOP-02189</t>
        </is>
      </c>
      <c r="B2190" t="inlineStr">
        <is>
          <t>STOP-POST-00095</t>
        </is>
      </c>
      <c r="C2190" t="inlineStr">
        <is>
          <t>LINE-S02-POST-20260212</t>
        </is>
      </c>
      <c r="D2190" t="inlineStr">
        <is>
          <t>SHIFT-POST-20260212</t>
        </is>
      </c>
      <c r="E2190" t="inlineStr">
        <is>
          <t>LINE-S02</t>
        </is>
      </c>
      <c r="F2190" t="inlineStr">
        <is>
          <t>改善后</t>
        </is>
      </c>
      <c r="G2190" s="57" t="n">
        <v>46065</v>
      </c>
      <c r="H2190" t="inlineStr">
        <is>
          <t>视觉设备系列</t>
        </is>
      </c>
      <c r="I2190" t="inlineStr">
        <is>
          <t>9KK25</t>
        </is>
      </c>
      <c r="J2190" t="inlineStr">
        <is>
          <t>SETUPS-CHANGEOVERS</t>
        </is>
      </c>
      <c r="K2190" t="inlineStr">
        <is>
          <t>Planned - Included in OEE</t>
        </is>
      </c>
      <c r="L2190" t="inlineStr">
        <is>
          <t>EXTRUDER PRESS</t>
        </is>
      </c>
      <c r="M2190" t="inlineStr">
        <is>
          <t>主加工工位</t>
        </is>
      </c>
      <c r="N2190" t="inlineStr">
        <is>
          <t>MATERIAL CHANGEOVER</t>
        </is>
      </c>
      <c r="O2190" s="59" t="n">
        <v>46065.54652777778</v>
      </c>
      <c r="P2190" s="59" t="n">
        <v>46065.55770833333</v>
      </c>
      <c r="Q2190" s="60" t="n">
        <v>16.1</v>
      </c>
      <c r="R2190" s="60" t="n">
        <v>0.9473</v>
      </c>
      <c r="S2190" t="inlineStr">
        <is>
          <t>团队模拟数据（基于公开单线数据派生）</t>
        </is>
      </c>
      <c r="T2190" t="inlineStr">
        <is>
          <t>SIM-v2.2-20260807-20260804</t>
        </is>
      </c>
      <c r="U2190" t="inlineStr">
        <is>
          <t>https://zenodo.org/records/17855209</t>
        </is>
      </c>
      <c r="V2190" t="inlineStr">
        <is>
          <t>LINE-S02-POST-20260212</t>
        </is>
      </c>
      <c r="W2190" t="inlineStr">
        <is>
          <t>已关联</t>
        </is>
      </c>
      <c r="X2190" t="inlineStr">
        <is>
          <t>按班次口径判断</t>
        </is>
      </c>
      <c r="Z2190" t="inlineStr">
        <is>
          <t>是</t>
        </is>
      </c>
      <c r="AA2190">
        <f>IFERROR(VLOOKUP(N2190,'18_换产标准_模拟'!$B$2:$F$4,3,FALSE),"")</f>
        <v/>
      </c>
      <c r="AB2190">
        <f>IFERROR(MAX(Q2190-AA2190,0),"")</f>
        <v/>
      </c>
      <c r="AC2190">
        <f>IFERROR(IF(AB2190=0,"达标",IF(AB2190&lt;=VLOOKUP(N2190,'18_换产标准_模拟'!$B$2:$F$4,4,FALSE)-VLOOKUP(N2190,'18_换产标准_模拟'!$B$2:$F$4,3,FALSE),"轻微超时",IF(AB2190&lt;=VLOOKUP(N2190,'18_换产标准_模拟'!$B$2:$F$4,5,FALSE)-VLOOKUP(N2190,'18_换产标准_模拟'!$B$2:$F$4,3,FALSE),"超时","严重超时"))),"")</f>
        <v/>
      </c>
      <c r="AD2190">
        <f>IFERROR(INDEX('18_换产标准_模拟'!$A$2:$A$4,MATCH(N2190,'18_换产标准_模拟'!$B$2:$B$4,0)),"")</f>
        <v/>
      </c>
      <c r="AE2190" t="inlineStr">
        <is>
          <t>团队模拟数据</t>
        </is>
      </c>
    </row>
    <row r="2191">
      <c r="A2191" t="inlineStr">
        <is>
          <t>SIM-STOP-02190</t>
        </is>
      </c>
      <c r="B2191" t="inlineStr">
        <is>
          <t>STOP-POST-00095</t>
        </is>
      </c>
      <c r="C2191" t="inlineStr">
        <is>
          <t>LINE-S03-POST-20260212</t>
        </is>
      </c>
      <c r="D2191" t="inlineStr">
        <is>
          <t>SHIFT-POST-20260212</t>
        </is>
      </c>
      <c r="E2191" t="inlineStr">
        <is>
          <t>LINE-S03</t>
        </is>
      </c>
      <c r="F2191" t="inlineStr">
        <is>
          <t>改善后</t>
        </is>
      </c>
      <c r="G2191" s="57" t="n">
        <v>46065</v>
      </c>
      <c r="H2191" t="inlineStr">
        <is>
          <t>音频模组系列</t>
        </is>
      </c>
      <c r="I2191" t="inlineStr">
        <is>
          <t>9KK25</t>
        </is>
      </c>
      <c r="J2191" t="inlineStr">
        <is>
          <t>SETUPS-CHANGEOVERS</t>
        </is>
      </c>
      <c r="K2191" t="inlineStr">
        <is>
          <t>Planned - Included in OEE</t>
        </is>
      </c>
      <c r="L2191" t="inlineStr">
        <is>
          <t>EXTRUDER PRESS</t>
        </is>
      </c>
      <c r="M2191" t="inlineStr">
        <is>
          <t>主加工工位</t>
        </is>
      </c>
      <c r="N2191" t="inlineStr">
        <is>
          <t>MATERIAL CHANGEOVER</t>
        </is>
      </c>
      <c r="O2191" s="59" t="n">
        <v>46065.56041666667</v>
      </c>
      <c r="P2191" s="59" t="n">
        <v>46065.57208333333</v>
      </c>
      <c r="Q2191" s="60" t="n">
        <v>16.8</v>
      </c>
      <c r="R2191" s="60" t="n">
        <v>0.9867</v>
      </c>
      <c r="S2191" t="inlineStr">
        <is>
          <t>团队模拟数据（基于公开单线数据派生）</t>
        </is>
      </c>
      <c r="T2191" t="inlineStr">
        <is>
          <t>SIM-v2.2-20260807-20260804</t>
        </is>
      </c>
      <c r="U2191" t="inlineStr">
        <is>
          <t>https://zenodo.org/records/17855209</t>
        </is>
      </c>
      <c r="V2191" t="inlineStr">
        <is>
          <t>LINE-S03-POST-20260212</t>
        </is>
      </c>
      <c r="W2191" t="inlineStr">
        <is>
          <t>已关联</t>
        </is>
      </c>
      <c r="X2191" t="inlineStr">
        <is>
          <t>按班次口径判断</t>
        </is>
      </c>
      <c r="Z2191" t="inlineStr">
        <is>
          <t>是</t>
        </is>
      </c>
      <c r="AA2191">
        <f>IFERROR(VLOOKUP(N2191,'18_换产标准_模拟'!$B$2:$F$4,3,FALSE),"")</f>
        <v/>
      </c>
      <c r="AB2191">
        <f>IFERROR(MAX(Q2191-AA2191,0),"")</f>
        <v/>
      </c>
      <c r="AC2191">
        <f>IFERROR(IF(AB2191=0,"达标",IF(AB2191&lt;=VLOOKUP(N2191,'18_换产标准_模拟'!$B$2:$F$4,4,FALSE)-VLOOKUP(N2191,'18_换产标准_模拟'!$B$2:$F$4,3,FALSE),"轻微超时",IF(AB2191&lt;=VLOOKUP(N2191,'18_换产标准_模拟'!$B$2:$F$4,5,FALSE)-VLOOKUP(N2191,'18_换产标准_模拟'!$B$2:$F$4,3,FALSE),"超时","严重超时"))),"")</f>
        <v/>
      </c>
      <c r="AD2191">
        <f>IFERROR(INDEX('18_换产标准_模拟'!$A$2:$A$4,MATCH(N2191,'18_换产标准_模拟'!$B$2:$B$4,0)),"")</f>
        <v/>
      </c>
      <c r="AE2191" t="inlineStr">
        <is>
          <t>团队模拟数据</t>
        </is>
      </c>
    </row>
    <row r="2192">
      <c r="A2192" t="inlineStr">
        <is>
          <t>SIM-STOP-02191</t>
        </is>
      </c>
      <c r="B2192" t="inlineStr">
        <is>
          <t>STOP-POST-00096</t>
        </is>
      </c>
      <c r="C2192" t="inlineStr">
        <is>
          <t>LINE-S01-POST-20260212</t>
        </is>
      </c>
      <c r="D2192" t="inlineStr">
        <is>
          <t>SHIFT-POST-20260212</t>
        </is>
      </c>
      <c r="E2192" t="inlineStr">
        <is>
          <t>LINE-S01</t>
        </is>
      </c>
      <c r="F2192" t="inlineStr">
        <is>
          <t>改善后</t>
        </is>
      </c>
      <c r="G2192" s="57" t="n">
        <v>46065</v>
      </c>
      <c r="H2192" t="inlineStr">
        <is>
          <t>智能终端系列</t>
        </is>
      </c>
      <c r="I2192" t="inlineStr">
        <is>
          <t>9KK25</t>
        </is>
      </c>
      <c r="J2192" t="inlineStr">
        <is>
          <t>MATERIALS</t>
        </is>
      </c>
      <c r="K2192" t="inlineStr">
        <is>
          <t>Unplanned</t>
        </is>
      </c>
      <c r="L2192" t="inlineStr">
        <is>
          <t>HACKING STATION</t>
        </is>
      </c>
      <c r="M2192" t="inlineStr">
        <is>
          <t>上下料工位</t>
        </is>
      </c>
      <c r="N2192" t="inlineStr">
        <is>
          <t>MANUAL BRICK HANDLING</t>
        </is>
      </c>
      <c r="O2192" s="59" t="n">
        <v>46065.57013888889</v>
      </c>
      <c r="P2192" s="59" t="n">
        <v>46065.57659722222</v>
      </c>
      <c r="Q2192" s="60" t="n">
        <v>9.300000000000001</v>
      </c>
      <c r="R2192" s="60" t="n">
        <v>0.8438</v>
      </c>
      <c r="S2192" t="inlineStr">
        <is>
          <t>团队模拟数据（基于公开单线数据派生）</t>
        </is>
      </c>
      <c r="T2192" t="inlineStr">
        <is>
          <t>SIM-v2.2-20260807-20260804</t>
        </is>
      </c>
      <c r="U2192" t="inlineStr">
        <is>
          <t>https://zenodo.org/records/17855209</t>
        </is>
      </c>
      <c r="V2192" t="inlineStr">
        <is>
          <t>LINE-S01-POST-20260212</t>
        </is>
      </c>
      <c r="W2192" t="inlineStr">
        <is>
          <t>已关联</t>
        </is>
      </c>
      <c r="X2192" t="inlineStr">
        <is>
          <t>按班次口径判断</t>
        </is>
      </c>
      <c r="Z2192" t="inlineStr">
        <is>
          <t>否</t>
        </is>
      </c>
    </row>
    <row r="2193">
      <c r="A2193" t="inlineStr">
        <is>
          <t>SIM-STOP-02192</t>
        </is>
      </c>
      <c r="B2193" t="inlineStr">
        <is>
          <t>STOP-POST-00096</t>
        </is>
      </c>
      <c r="C2193" t="inlineStr">
        <is>
          <t>LINE-S02-POST-20260212</t>
        </is>
      </c>
      <c r="D2193" t="inlineStr">
        <is>
          <t>SHIFT-POST-20260212</t>
        </is>
      </c>
      <c r="E2193" t="inlineStr">
        <is>
          <t>LINE-S02</t>
        </is>
      </c>
      <c r="F2193" t="inlineStr">
        <is>
          <t>改善后</t>
        </is>
      </c>
      <c r="G2193" s="57" t="n">
        <v>46065</v>
      </c>
      <c r="H2193" t="inlineStr">
        <is>
          <t>视觉设备系列</t>
        </is>
      </c>
      <c r="I2193" t="inlineStr">
        <is>
          <t>9KK25</t>
        </is>
      </c>
      <c r="J2193" t="inlineStr">
        <is>
          <t>MATERIALS</t>
        </is>
      </c>
      <c r="K2193" t="inlineStr">
        <is>
          <t>Unplanned</t>
        </is>
      </c>
      <c r="L2193" t="inlineStr">
        <is>
          <t>HACKING STATION</t>
        </is>
      </c>
      <c r="M2193" t="inlineStr">
        <is>
          <t>上下料工位</t>
        </is>
      </c>
      <c r="N2193" t="inlineStr">
        <is>
          <t>MANUAL BRICK HANDLING</t>
        </is>
      </c>
      <c r="O2193" s="59" t="n">
        <v>46065.58402777778</v>
      </c>
      <c r="P2193" s="59" t="n">
        <v>46065.5925</v>
      </c>
      <c r="Q2193" s="60" t="n">
        <v>12.2</v>
      </c>
      <c r="R2193" s="60" t="n">
        <v>1.1061</v>
      </c>
      <c r="S2193" t="inlineStr">
        <is>
          <t>团队模拟数据（基于公开单线数据派生）</t>
        </is>
      </c>
      <c r="T2193" t="inlineStr">
        <is>
          <t>SIM-v2.2-20260807-20260804</t>
        </is>
      </c>
      <c r="U2193" t="inlineStr">
        <is>
          <t>https://zenodo.org/records/17855209</t>
        </is>
      </c>
      <c r="V2193" t="inlineStr">
        <is>
          <t>LINE-S02-POST-20260212</t>
        </is>
      </c>
      <c r="W2193" t="inlineStr">
        <is>
          <t>已关联</t>
        </is>
      </c>
      <c r="X2193" t="inlineStr">
        <is>
          <t>按班次口径判断</t>
        </is>
      </c>
      <c r="Z2193" t="inlineStr">
        <is>
          <t>否</t>
        </is>
      </c>
    </row>
    <row r="2194">
      <c r="A2194" t="inlineStr">
        <is>
          <t>SIM-STOP-02193</t>
        </is>
      </c>
      <c r="B2194" t="inlineStr">
        <is>
          <t>STOP-POST-00096</t>
        </is>
      </c>
      <c r="C2194" t="inlineStr">
        <is>
          <t>LINE-S03-POST-20260212</t>
        </is>
      </c>
      <c r="D2194" t="inlineStr">
        <is>
          <t>SHIFT-POST-20260212</t>
        </is>
      </c>
      <c r="E2194" t="inlineStr">
        <is>
          <t>LINE-S03</t>
        </is>
      </c>
      <c r="F2194" t="inlineStr">
        <is>
          <t>改善后</t>
        </is>
      </c>
      <c r="G2194" s="57" t="n">
        <v>46065</v>
      </c>
      <c r="H2194" t="inlineStr">
        <is>
          <t>音频模组系列</t>
        </is>
      </c>
      <c r="I2194" t="inlineStr">
        <is>
          <t>9KK25</t>
        </is>
      </c>
      <c r="J2194" t="inlineStr">
        <is>
          <t>MATERIALS</t>
        </is>
      </c>
      <c r="K2194" t="inlineStr">
        <is>
          <t>Unplanned</t>
        </is>
      </c>
      <c r="L2194" t="inlineStr">
        <is>
          <t>HACKING STATION</t>
        </is>
      </c>
      <c r="M2194" t="inlineStr">
        <is>
          <t>上下料工位</t>
        </is>
      </c>
      <c r="N2194" t="inlineStr">
        <is>
          <t>MANUAL BRICK HANDLING</t>
        </is>
      </c>
      <c r="O2194" s="59" t="n">
        <v>46065.59791666667</v>
      </c>
      <c r="P2194" s="59" t="n">
        <v>46065.60479166666</v>
      </c>
      <c r="Q2194" s="60" t="n">
        <v>9.9</v>
      </c>
      <c r="R2194" s="60" t="n">
        <v>0.8996</v>
      </c>
      <c r="S2194" t="inlineStr">
        <is>
          <t>团队模拟数据（基于公开单线数据派生）</t>
        </is>
      </c>
      <c r="T2194" t="inlineStr">
        <is>
          <t>SIM-v2.2-20260807-20260804</t>
        </is>
      </c>
      <c r="U2194" t="inlineStr">
        <is>
          <t>https://zenodo.org/records/17855209</t>
        </is>
      </c>
      <c r="V2194" t="inlineStr">
        <is>
          <t>LINE-S03-POST-20260212</t>
        </is>
      </c>
      <c r="W2194" t="inlineStr">
        <is>
          <t>已关联</t>
        </is>
      </c>
      <c r="X2194" t="inlineStr">
        <is>
          <t>按班次口径判断</t>
        </is>
      </c>
      <c r="Z2194" t="inlineStr">
        <is>
          <t>否</t>
        </is>
      </c>
    </row>
    <row r="2195">
      <c r="A2195" t="inlineStr">
        <is>
          <t>SIM-STOP-02194</t>
        </is>
      </c>
      <c r="B2195" t="inlineStr">
        <is>
          <t>STOP-POST-00097</t>
        </is>
      </c>
      <c r="C2195" t="inlineStr">
        <is>
          <t>LINE-S01-POST-20260212</t>
        </is>
      </c>
      <c r="D2195" t="inlineStr">
        <is>
          <t>SHIFT-POST-20260212</t>
        </is>
      </c>
      <c r="E2195" t="inlineStr">
        <is>
          <t>LINE-S01</t>
        </is>
      </c>
      <c r="F2195" t="inlineStr">
        <is>
          <t>改善后</t>
        </is>
      </c>
      <c r="G2195" s="57" t="n">
        <v>46065</v>
      </c>
      <c r="H2195" t="inlineStr">
        <is>
          <t>智能终端系列</t>
        </is>
      </c>
      <c r="I2195" t="inlineStr">
        <is>
          <t>9KK25</t>
        </is>
      </c>
      <c r="J2195" t="inlineStr">
        <is>
          <t>FAILURE</t>
        </is>
      </c>
      <c r="K2195" t="inlineStr">
        <is>
          <t>Unplanned</t>
        </is>
      </c>
      <c r="L2195" t="inlineStr">
        <is>
          <t>HYDRAULIC ELEVATOR (UNLOADING)</t>
        </is>
      </c>
      <c r="M2195" t="inlineStr">
        <is>
          <t>输送系统</t>
        </is>
      </c>
      <c r="N2195" t="inlineStr">
        <is>
          <t>OTHER FAILURE</t>
        </is>
      </c>
      <c r="O2195" s="59" t="n">
        <v>46065.61805555555</v>
      </c>
      <c r="P2195" s="59" t="n">
        <v>46065.62409722222</v>
      </c>
      <c r="Q2195" s="60" t="n">
        <v>8.699999999999999</v>
      </c>
      <c r="R2195" s="60" t="n">
        <v>0.7902</v>
      </c>
      <c r="S2195" t="inlineStr">
        <is>
          <t>团队模拟数据（基于公开单线数据派生）</t>
        </is>
      </c>
      <c r="T2195" t="inlineStr">
        <is>
          <t>SIM-v2.2-20260807-20260804</t>
        </is>
      </c>
      <c r="U2195" t="inlineStr">
        <is>
          <t>https://zenodo.org/records/17855209</t>
        </is>
      </c>
      <c r="V2195" t="inlineStr">
        <is>
          <t>LINE-S01-POST-20260212</t>
        </is>
      </c>
      <c r="W2195" t="inlineStr">
        <is>
          <t>已关联</t>
        </is>
      </c>
      <c r="X2195" t="inlineStr">
        <is>
          <t>按班次口径判断</t>
        </is>
      </c>
      <c r="Z2195" t="inlineStr">
        <is>
          <t>否</t>
        </is>
      </c>
    </row>
    <row r="2196">
      <c r="A2196" t="inlineStr">
        <is>
          <t>SIM-STOP-02195</t>
        </is>
      </c>
      <c r="B2196" t="inlineStr">
        <is>
          <t>STOP-POST-00097</t>
        </is>
      </c>
      <c r="C2196" t="inlineStr">
        <is>
          <t>LINE-S02-POST-20260212</t>
        </is>
      </c>
      <c r="D2196" t="inlineStr">
        <is>
          <t>SHIFT-POST-20260212</t>
        </is>
      </c>
      <c r="E2196" t="inlineStr">
        <is>
          <t>LINE-S02</t>
        </is>
      </c>
      <c r="F2196" t="inlineStr">
        <is>
          <t>改善后</t>
        </is>
      </c>
      <c r="G2196" s="57" t="n">
        <v>46065</v>
      </c>
      <c r="H2196" t="inlineStr">
        <is>
          <t>视觉设备系列</t>
        </is>
      </c>
      <c r="I2196" t="inlineStr">
        <is>
          <t>9KK25</t>
        </is>
      </c>
      <c r="J2196" t="inlineStr">
        <is>
          <t>FAILURE</t>
        </is>
      </c>
      <c r="K2196" t="inlineStr">
        <is>
          <t>Unplanned</t>
        </is>
      </c>
      <c r="L2196" t="inlineStr">
        <is>
          <t>HYDRAULIC ELEVATOR (UNLOADING)</t>
        </is>
      </c>
      <c r="M2196" t="inlineStr">
        <is>
          <t>输送系统</t>
        </is>
      </c>
      <c r="N2196" t="inlineStr">
        <is>
          <t>OTHER FAILURE</t>
        </is>
      </c>
      <c r="O2196" s="59" t="n">
        <v>46065.63194444445</v>
      </c>
      <c r="P2196" s="59" t="n">
        <v>46065.64138888889</v>
      </c>
      <c r="Q2196" s="60" t="n">
        <v>13.6</v>
      </c>
      <c r="R2196" s="60" t="n">
        <v>1.2408</v>
      </c>
      <c r="S2196" t="inlineStr">
        <is>
          <t>团队模拟数据（基于公开单线数据派生）</t>
        </is>
      </c>
      <c r="T2196" t="inlineStr">
        <is>
          <t>SIM-v2.2-20260807-20260804</t>
        </is>
      </c>
      <c r="U2196" t="inlineStr">
        <is>
          <t>https://zenodo.org/records/17855209</t>
        </is>
      </c>
      <c r="V2196" t="inlineStr">
        <is>
          <t>LINE-S02-POST-20260212</t>
        </is>
      </c>
      <c r="W2196" t="inlineStr">
        <is>
          <t>已关联</t>
        </is>
      </c>
      <c r="X2196" t="inlineStr">
        <is>
          <t>按班次口径判断</t>
        </is>
      </c>
      <c r="Z2196" t="inlineStr">
        <is>
          <t>否</t>
        </is>
      </c>
    </row>
    <row r="2197">
      <c r="A2197" t="inlineStr">
        <is>
          <t>SIM-STOP-02196</t>
        </is>
      </c>
      <c r="B2197" t="inlineStr">
        <is>
          <t>STOP-POST-00097</t>
        </is>
      </c>
      <c r="C2197" t="inlineStr">
        <is>
          <t>LINE-S03-POST-20260212</t>
        </is>
      </c>
      <c r="D2197" t="inlineStr">
        <is>
          <t>SHIFT-POST-20260212</t>
        </is>
      </c>
      <c r="E2197" t="inlineStr">
        <is>
          <t>LINE-S03</t>
        </is>
      </c>
      <c r="F2197" t="inlineStr">
        <is>
          <t>改善后</t>
        </is>
      </c>
      <c r="G2197" s="57" t="n">
        <v>46065</v>
      </c>
      <c r="H2197" t="inlineStr">
        <is>
          <t>音频模组系列</t>
        </is>
      </c>
      <c r="I2197" t="inlineStr">
        <is>
          <t>9KK25</t>
        </is>
      </c>
      <c r="J2197" t="inlineStr">
        <is>
          <t>FAILURE</t>
        </is>
      </c>
      <c r="K2197" t="inlineStr">
        <is>
          <t>Unplanned</t>
        </is>
      </c>
      <c r="L2197" t="inlineStr">
        <is>
          <t>HYDRAULIC ELEVATOR (UNLOADING)</t>
        </is>
      </c>
      <c r="M2197" t="inlineStr">
        <is>
          <t>输送系统</t>
        </is>
      </c>
      <c r="N2197" t="inlineStr">
        <is>
          <t>OTHER FAILURE</t>
        </is>
      </c>
      <c r="O2197" s="59" t="n">
        <v>46065.64583333334</v>
      </c>
      <c r="P2197" s="59" t="n">
        <v>46065.65270833333</v>
      </c>
      <c r="Q2197" s="60" t="n">
        <v>9.9</v>
      </c>
      <c r="R2197" s="60" t="n">
        <v>0.9</v>
      </c>
      <c r="S2197" t="inlineStr">
        <is>
          <t>团队模拟数据（基于公开单线数据派生）</t>
        </is>
      </c>
      <c r="T2197" t="inlineStr">
        <is>
          <t>SIM-v2.2-20260807-20260804</t>
        </is>
      </c>
      <c r="U2197" t="inlineStr">
        <is>
          <t>https://zenodo.org/records/17855209</t>
        </is>
      </c>
      <c r="V2197" t="inlineStr">
        <is>
          <t>LINE-S03-POST-20260212</t>
        </is>
      </c>
      <c r="W2197" t="inlineStr">
        <is>
          <t>已关联</t>
        </is>
      </c>
      <c r="X2197" t="inlineStr">
        <is>
          <t>按班次口径判断</t>
        </is>
      </c>
      <c r="Z2197" t="inlineStr">
        <is>
          <t>否</t>
        </is>
      </c>
    </row>
    <row r="2198">
      <c r="A2198" t="inlineStr">
        <is>
          <t>SIM-STOP-02197</t>
        </is>
      </c>
      <c r="B2198" t="inlineStr">
        <is>
          <t>STOP-POST-00098</t>
        </is>
      </c>
      <c r="C2198" t="inlineStr">
        <is>
          <t>LINE-S01-POST-20260212</t>
        </is>
      </c>
      <c r="D2198" t="inlineStr">
        <is>
          <t>SHIFT-POST-20260212</t>
        </is>
      </c>
      <c r="E2198" t="inlineStr">
        <is>
          <t>LINE-S01</t>
        </is>
      </c>
      <c r="F2198" t="inlineStr">
        <is>
          <t>改善后</t>
        </is>
      </c>
      <c r="G2198" s="57" t="n">
        <v>46065</v>
      </c>
      <c r="H2198" t="inlineStr">
        <is>
          <t>智能终端系列</t>
        </is>
      </c>
      <c r="I2198" t="inlineStr">
        <is>
          <t>9KK25</t>
        </is>
      </c>
      <c r="J2198" t="inlineStr">
        <is>
          <t>MATERIALS</t>
        </is>
      </c>
      <c r="K2198" t="inlineStr">
        <is>
          <t>Unplanned</t>
        </is>
      </c>
      <c r="L2198" t="inlineStr">
        <is>
          <t>LINE 52</t>
        </is>
      </c>
      <c r="M2198" t="inlineStr">
        <is>
          <t>其他工位</t>
        </is>
      </c>
      <c r="N2198" t="inlineStr">
        <is>
          <t>KILN CAR STARVATION</t>
        </is>
      </c>
      <c r="O2198" s="59" t="n">
        <v>46065.65763888889</v>
      </c>
      <c r="P2198" s="59" t="n">
        <v>46065.66333333333</v>
      </c>
      <c r="Q2198" s="60" t="n">
        <v>8.199999999999999</v>
      </c>
      <c r="R2198" s="60" t="n">
        <v>0.8215</v>
      </c>
      <c r="S2198" t="inlineStr">
        <is>
          <t>团队模拟数据（基于公开单线数据派生）</t>
        </is>
      </c>
      <c r="T2198" t="inlineStr">
        <is>
          <t>SIM-v2.2-20260807-20260804</t>
        </is>
      </c>
      <c r="U2198" t="inlineStr">
        <is>
          <t>https://zenodo.org/records/17855209</t>
        </is>
      </c>
      <c r="V2198" t="inlineStr">
        <is>
          <t>LINE-S01-POST-20260212</t>
        </is>
      </c>
      <c r="W2198" t="inlineStr">
        <is>
          <t>已关联</t>
        </is>
      </c>
      <c r="X2198" t="inlineStr">
        <is>
          <t>按班次口径判断</t>
        </is>
      </c>
      <c r="Z2198" t="inlineStr">
        <is>
          <t>否</t>
        </is>
      </c>
    </row>
    <row r="2199">
      <c r="A2199" t="inlineStr">
        <is>
          <t>SIM-STOP-02198</t>
        </is>
      </c>
      <c r="B2199" t="inlineStr">
        <is>
          <t>STOP-POST-00098</t>
        </is>
      </c>
      <c r="C2199" t="inlineStr">
        <is>
          <t>LINE-S02-POST-20260212</t>
        </is>
      </c>
      <c r="D2199" t="inlineStr">
        <is>
          <t>SHIFT-POST-20260212</t>
        </is>
      </c>
      <c r="E2199" t="inlineStr">
        <is>
          <t>LINE-S02</t>
        </is>
      </c>
      <c r="F2199" t="inlineStr">
        <is>
          <t>改善后</t>
        </is>
      </c>
      <c r="G2199" s="57" t="n">
        <v>46065</v>
      </c>
      <c r="H2199" t="inlineStr">
        <is>
          <t>视觉设备系列</t>
        </is>
      </c>
      <c r="I2199" t="inlineStr">
        <is>
          <t>9KK25</t>
        </is>
      </c>
      <c r="J2199" t="inlineStr">
        <is>
          <t>MATERIALS</t>
        </is>
      </c>
      <c r="K2199" t="inlineStr">
        <is>
          <t>Unplanned</t>
        </is>
      </c>
      <c r="L2199" t="inlineStr">
        <is>
          <t>LINE 52</t>
        </is>
      </c>
      <c r="M2199" t="inlineStr">
        <is>
          <t>其他工位</t>
        </is>
      </c>
      <c r="N2199" t="inlineStr">
        <is>
          <t>KILN CAR STARVATION</t>
        </is>
      </c>
      <c r="O2199" s="59" t="n">
        <v>46065.67152777778</v>
      </c>
      <c r="P2199" s="59" t="n">
        <v>46065.67902777778</v>
      </c>
      <c r="Q2199" s="60" t="n">
        <v>10.8</v>
      </c>
      <c r="R2199" s="60" t="n">
        <v>1.0756</v>
      </c>
      <c r="S2199" t="inlineStr">
        <is>
          <t>团队模拟数据（基于公开单线数据派生）</t>
        </is>
      </c>
      <c r="T2199" t="inlineStr">
        <is>
          <t>SIM-v2.2-20260807-20260804</t>
        </is>
      </c>
      <c r="U2199" t="inlineStr">
        <is>
          <t>https://zenodo.org/records/17855209</t>
        </is>
      </c>
      <c r="V2199" t="inlineStr">
        <is>
          <t>LINE-S02-POST-20260212</t>
        </is>
      </c>
      <c r="W2199" t="inlineStr">
        <is>
          <t>已关联</t>
        </is>
      </c>
      <c r="X2199" t="inlineStr">
        <is>
          <t>按班次口径判断</t>
        </is>
      </c>
      <c r="Z2199" t="inlineStr">
        <is>
          <t>否</t>
        </is>
      </c>
    </row>
    <row r="2200">
      <c r="A2200" t="inlineStr">
        <is>
          <t>SIM-STOP-02199</t>
        </is>
      </c>
      <c r="B2200" t="inlineStr">
        <is>
          <t>STOP-POST-00098</t>
        </is>
      </c>
      <c r="C2200" t="inlineStr">
        <is>
          <t>LINE-S03-POST-20260212</t>
        </is>
      </c>
      <c r="D2200" t="inlineStr">
        <is>
          <t>SHIFT-POST-20260212</t>
        </is>
      </c>
      <c r="E2200" t="inlineStr">
        <is>
          <t>LINE-S03</t>
        </is>
      </c>
      <c r="F2200" t="inlineStr">
        <is>
          <t>改善后</t>
        </is>
      </c>
      <c r="G2200" s="57" t="n">
        <v>46065</v>
      </c>
      <c r="H2200" t="inlineStr">
        <is>
          <t>音频模组系列</t>
        </is>
      </c>
      <c r="I2200" t="inlineStr">
        <is>
          <t>9KK25</t>
        </is>
      </c>
      <c r="J2200" t="inlineStr">
        <is>
          <t>MATERIALS</t>
        </is>
      </c>
      <c r="K2200" t="inlineStr">
        <is>
          <t>Unplanned</t>
        </is>
      </c>
      <c r="L2200" t="inlineStr">
        <is>
          <t>LINE 52</t>
        </is>
      </c>
      <c r="M2200" t="inlineStr">
        <is>
          <t>其他工位</t>
        </is>
      </c>
      <c r="N2200" t="inlineStr">
        <is>
          <t>KILN CAR STARVATION</t>
        </is>
      </c>
      <c r="O2200" s="59" t="n">
        <v>46065.68541666667</v>
      </c>
      <c r="P2200" s="59" t="n">
        <v>46065.69215277778</v>
      </c>
      <c r="Q2200" s="60" t="n">
        <v>9.699999999999999</v>
      </c>
      <c r="R2200" s="60" t="n">
        <v>0.9724</v>
      </c>
      <c r="S2200" t="inlineStr">
        <is>
          <t>团队模拟数据（基于公开单线数据派生）</t>
        </is>
      </c>
      <c r="T2200" t="inlineStr">
        <is>
          <t>SIM-v2.2-20260807-20260804</t>
        </is>
      </c>
      <c r="U2200" t="inlineStr">
        <is>
          <t>https://zenodo.org/records/17855209</t>
        </is>
      </c>
      <c r="V2200" t="inlineStr">
        <is>
          <t>LINE-S03-POST-20260212</t>
        </is>
      </c>
      <c r="W2200" t="inlineStr">
        <is>
          <t>已关联</t>
        </is>
      </c>
      <c r="X2200" t="inlineStr">
        <is>
          <t>按班次口径判断</t>
        </is>
      </c>
      <c r="Z2200" t="inlineStr">
        <is>
          <t>否</t>
        </is>
      </c>
    </row>
    <row r="2201">
      <c r="A2201" t="inlineStr">
        <is>
          <t>SIM-STOP-02200</t>
        </is>
      </c>
      <c r="B2201" t="inlineStr">
        <is>
          <t>STOP-POST-00099</t>
        </is>
      </c>
      <c r="C2201" t="inlineStr">
        <is>
          <t>LINE-S01-POST-20260212</t>
        </is>
      </c>
      <c r="D2201" t="inlineStr">
        <is>
          <t>SHIFT-POST-20260212</t>
        </is>
      </c>
      <c r="E2201" t="inlineStr">
        <is>
          <t>LINE-S01</t>
        </is>
      </c>
      <c r="F2201" t="inlineStr">
        <is>
          <t>改善后</t>
        </is>
      </c>
      <c r="G2201" s="57" t="n">
        <v>46065</v>
      </c>
      <c r="H2201" t="inlineStr">
        <is>
          <t>智能终端系列</t>
        </is>
      </c>
      <c r="I2201" t="inlineStr">
        <is>
          <t>9KK25</t>
        </is>
      </c>
      <c r="J2201" t="inlineStr">
        <is>
          <t>FAILURE</t>
        </is>
      </c>
      <c r="K2201" t="inlineStr">
        <is>
          <t>Unplanned</t>
        </is>
      </c>
      <c r="L2201" t="inlineStr">
        <is>
          <t>DRYER</t>
        </is>
      </c>
      <c r="M2201" t="inlineStr">
        <is>
          <t>烘干/固化工位</t>
        </is>
      </c>
      <c r="N2201" t="inlineStr">
        <is>
          <t>AUTOMATION FAILURE</t>
        </is>
      </c>
      <c r="O2201" s="59" t="n">
        <v>46065.68958333333</v>
      </c>
      <c r="P2201" s="59" t="n">
        <v>46065.69277777777</v>
      </c>
      <c r="Q2201" s="60" t="n">
        <v>4.6</v>
      </c>
      <c r="R2201" s="60" t="n">
        <v>0.7679</v>
      </c>
      <c r="S2201" t="inlineStr">
        <is>
          <t>团队模拟数据（基于公开单线数据派生）</t>
        </is>
      </c>
      <c r="T2201" t="inlineStr">
        <is>
          <t>SIM-v2.2-20260807-20260804</t>
        </is>
      </c>
      <c r="U2201" t="inlineStr">
        <is>
          <t>https://zenodo.org/records/17855209</t>
        </is>
      </c>
      <c r="V2201" t="inlineStr">
        <is>
          <t>LINE-S01-POST-20260212</t>
        </is>
      </c>
      <c r="W2201" t="inlineStr">
        <is>
          <t>已关联</t>
        </is>
      </c>
      <c r="X2201" t="inlineStr">
        <is>
          <t>按班次口径判断</t>
        </is>
      </c>
      <c r="Z2201" t="inlineStr">
        <is>
          <t>否</t>
        </is>
      </c>
    </row>
    <row r="2202">
      <c r="A2202" t="inlineStr">
        <is>
          <t>SIM-STOP-02201</t>
        </is>
      </c>
      <c r="B2202" t="inlineStr">
        <is>
          <t>STOP-POST-00099</t>
        </is>
      </c>
      <c r="C2202" t="inlineStr">
        <is>
          <t>LINE-S02-POST-20260212</t>
        </is>
      </c>
      <c r="D2202" t="inlineStr">
        <is>
          <t>SHIFT-POST-20260212</t>
        </is>
      </c>
      <c r="E2202" t="inlineStr">
        <is>
          <t>LINE-S02</t>
        </is>
      </c>
      <c r="F2202" t="inlineStr">
        <is>
          <t>改善后</t>
        </is>
      </c>
      <c r="G2202" s="57" t="n">
        <v>46065</v>
      </c>
      <c r="H2202" t="inlineStr">
        <is>
          <t>视觉设备系列</t>
        </is>
      </c>
      <c r="I2202" t="inlineStr">
        <is>
          <t>9KK25</t>
        </is>
      </c>
      <c r="J2202" t="inlineStr">
        <is>
          <t>FAILURE</t>
        </is>
      </c>
      <c r="K2202" t="inlineStr">
        <is>
          <t>Unplanned</t>
        </is>
      </c>
      <c r="L2202" t="inlineStr">
        <is>
          <t>DRYER</t>
        </is>
      </c>
      <c r="M2202" t="inlineStr">
        <is>
          <t>烘干/固化工位</t>
        </is>
      </c>
      <c r="N2202" t="inlineStr">
        <is>
          <t>AUTOMATION FAILURE</t>
        </is>
      </c>
      <c r="O2202" s="59" t="n">
        <v>46065.70347222222</v>
      </c>
      <c r="P2202" s="59" t="n">
        <v>46065.708125</v>
      </c>
      <c r="Q2202" s="60" t="n">
        <v>6.7</v>
      </c>
      <c r="R2202" s="60" t="n">
        <v>1.1183</v>
      </c>
      <c r="S2202" t="inlineStr">
        <is>
          <t>团队模拟数据（基于公开单线数据派生）</t>
        </is>
      </c>
      <c r="T2202" t="inlineStr">
        <is>
          <t>SIM-v2.2-20260807-20260804</t>
        </is>
      </c>
      <c r="U2202" t="inlineStr">
        <is>
          <t>https://zenodo.org/records/17855209</t>
        </is>
      </c>
      <c r="V2202" t="inlineStr">
        <is>
          <t>LINE-S02-POST-20260212</t>
        </is>
      </c>
      <c r="W2202" t="inlineStr">
        <is>
          <t>已关联</t>
        </is>
      </c>
      <c r="X2202" t="inlineStr">
        <is>
          <t>按班次口径判断</t>
        </is>
      </c>
      <c r="Z2202" t="inlineStr">
        <is>
          <t>否</t>
        </is>
      </c>
    </row>
    <row r="2203">
      <c r="A2203" t="inlineStr">
        <is>
          <t>SIM-STOP-02202</t>
        </is>
      </c>
      <c r="B2203" t="inlineStr">
        <is>
          <t>STOP-POST-00099</t>
        </is>
      </c>
      <c r="C2203" t="inlineStr">
        <is>
          <t>LINE-S03-POST-20260212</t>
        </is>
      </c>
      <c r="D2203" t="inlineStr">
        <is>
          <t>SHIFT-POST-20260212</t>
        </is>
      </c>
      <c r="E2203" t="inlineStr">
        <is>
          <t>LINE-S03</t>
        </is>
      </c>
      <c r="F2203" t="inlineStr">
        <is>
          <t>改善后</t>
        </is>
      </c>
      <c r="G2203" s="57" t="n">
        <v>46065</v>
      </c>
      <c r="H2203" t="inlineStr">
        <is>
          <t>音频模组系列</t>
        </is>
      </c>
      <c r="I2203" t="inlineStr">
        <is>
          <t>9KK25</t>
        </is>
      </c>
      <c r="J2203" t="inlineStr">
        <is>
          <t>FAILURE</t>
        </is>
      </c>
      <c r="K2203" t="inlineStr">
        <is>
          <t>Unplanned</t>
        </is>
      </c>
      <c r="L2203" t="inlineStr">
        <is>
          <t>DRYER</t>
        </is>
      </c>
      <c r="M2203" t="inlineStr">
        <is>
          <t>烘干/固化工位</t>
        </is>
      </c>
      <c r="N2203" t="inlineStr">
        <is>
          <t>AUTOMATION FAILURE</t>
        </is>
      </c>
      <c r="O2203" s="59" t="n">
        <v>46065.71736111111</v>
      </c>
      <c r="P2203" s="59" t="n">
        <v>46065.72104166666</v>
      </c>
      <c r="Q2203" s="60" t="n">
        <v>5.3</v>
      </c>
      <c r="R2203" s="60" t="n">
        <v>0.875</v>
      </c>
      <c r="S2203" t="inlineStr">
        <is>
          <t>团队模拟数据（基于公开单线数据派生）</t>
        </is>
      </c>
      <c r="T2203" t="inlineStr">
        <is>
          <t>SIM-v2.2-20260807-20260804</t>
        </is>
      </c>
      <c r="U2203" t="inlineStr">
        <is>
          <t>https://zenodo.org/records/17855209</t>
        </is>
      </c>
      <c r="V2203" t="inlineStr">
        <is>
          <t>LINE-S03-POST-20260212</t>
        </is>
      </c>
      <c r="W2203" t="inlineStr">
        <is>
          <t>已关联</t>
        </is>
      </c>
      <c r="X2203" t="inlineStr">
        <is>
          <t>按班次口径判断</t>
        </is>
      </c>
      <c r="Z2203" t="inlineStr">
        <is>
          <t>否</t>
        </is>
      </c>
    </row>
    <row r="2204">
      <c r="A2204" t="inlineStr">
        <is>
          <t>SIM-STOP-02203</t>
        </is>
      </c>
      <c r="B2204" t="inlineStr">
        <is>
          <t>STOP-POST-00100</t>
        </is>
      </c>
      <c r="C2204" t="inlineStr">
        <is>
          <t>LINE-S01-POST-20260212</t>
        </is>
      </c>
      <c r="D2204" t="inlineStr">
        <is>
          <t>SHIFT-POST-20260212</t>
        </is>
      </c>
      <c r="E2204" t="inlineStr">
        <is>
          <t>LINE-S01</t>
        </is>
      </c>
      <c r="F2204" t="inlineStr">
        <is>
          <t>改善后</t>
        </is>
      </c>
      <c r="G2204" s="57" t="n">
        <v>46065</v>
      </c>
      <c r="H2204" t="inlineStr">
        <is>
          <t>智能终端系列</t>
        </is>
      </c>
      <c r="I2204" t="inlineStr">
        <is>
          <t>KK250</t>
        </is>
      </c>
      <c r="J2204" t="inlineStr">
        <is>
          <t>SETUPS-CHANGEOVERS</t>
        </is>
      </c>
      <c r="K2204" t="inlineStr">
        <is>
          <t>Planned - Included in OEE</t>
        </is>
      </c>
      <c r="L2204" t="inlineStr">
        <is>
          <t>EXTRUDER PRESS</t>
        </is>
      </c>
      <c r="M2204" t="inlineStr">
        <is>
          <t>主加工工位</t>
        </is>
      </c>
      <c r="N2204" t="inlineStr">
        <is>
          <t>MATERIAL CHANGEOVER</t>
        </is>
      </c>
      <c r="O2204" s="59" t="n">
        <v>46065.70555555556</v>
      </c>
      <c r="P2204" s="59" t="n">
        <v>46065.71520833333</v>
      </c>
      <c r="Q2204" s="60" t="n">
        <v>13.9</v>
      </c>
      <c r="R2204" s="60" t="n">
        <v>0.9258</v>
      </c>
      <c r="S2204" t="inlineStr">
        <is>
          <t>团队模拟数据（基于公开单线数据派生）</t>
        </is>
      </c>
      <c r="T2204" t="inlineStr">
        <is>
          <t>SIM-v2.2-20260807-20260804</t>
        </is>
      </c>
      <c r="U2204" t="inlineStr">
        <is>
          <t>https://zenodo.org/records/17855209</t>
        </is>
      </c>
      <c r="V2204" t="inlineStr">
        <is>
          <t>LINE-S01-POST-20260212</t>
        </is>
      </c>
      <c r="W2204" t="inlineStr">
        <is>
          <t>已关联</t>
        </is>
      </c>
      <c r="X2204" t="inlineStr">
        <is>
          <t>按班次口径判断</t>
        </is>
      </c>
      <c r="Z2204" t="inlineStr">
        <is>
          <t>是</t>
        </is>
      </c>
      <c r="AA2204">
        <f>IFERROR(VLOOKUP(N2204,'18_换产标准_模拟'!$B$2:$F$4,3,FALSE),"")</f>
        <v/>
      </c>
      <c r="AB2204">
        <f>IFERROR(MAX(Q2204-AA2204,0),"")</f>
        <v/>
      </c>
      <c r="AC2204">
        <f>IFERROR(IF(AB2204=0,"达标",IF(AB2204&lt;=VLOOKUP(N2204,'18_换产标准_模拟'!$B$2:$F$4,4,FALSE)-VLOOKUP(N2204,'18_换产标准_模拟'!$B$2:$F$4,3,FALSE),"轻微超时",IF(AB2204&lt;=VLOOKUP(N2204,'18_换产标准_模拟'!$B$2:$F$4,5,FALSE)-VLOOKUP(N2204,'18_换产标准_模拟'!$B$2:$F$4,3,FALSE),"超时","严重超时"))),"")</f>
        <v/>
      </c>
      <c r="AD2204">
        <f>IFERROR(INDEX('18_换产标准_模拟'!$A$2:$A$4,MATCH(N2204,'18_换产标准_模拟'!$B$2:$B$4,0)),"")</f>
        <v/>
      </c>
      <c r="AE2204" t="inlineStr">
        <is>
          <t>团队模拟数据</t>
        </is>
      </c>
    </row>
    <row r="2205">
      <c r="A2205" t="inlineStr">
        <is>
          <t>SIM-STOP-02204</t>
        </is>
      </c>
      <c r="B2205" t="inlineStr">
        <is>
          <t>STOP-POST-00100</t>
        </is>
      </c>
      <c r="C2205" t="inlineStr">
        <is>
          <t>LINE-S02-POST-20260212</t>
        </is>
      </c>
      <c r="D2205" t="inlineStr">
        <is>
          <t>SHIFT-POST-20260212</t>
        </is>
      </c>
      <c r="E2205" t="inlineStr">
        <is>
          <t>LINE-S02</t>
        </is>
      </c>
      <c r="F2205" t="inlineStr">
        <is>
          <t>改善后</t>
        </is>
      </c>
      <c r="G2205" s="57" t="n">
        <v>46065</v>
      </c>
      <c r="H2205" t="inlineStr">
        <is>
          <t>视觉设备系列</t>
        </is>
      </c>
      <c r="I2205" t="inlineStr">
        <is>
          <t>KK250</t>
        </is>
      </c>
      <c r="J2205" t="inlineStr">
        <is>
          <t>SETUPS-CHANGEOVERS</t>
        </is>
      </c>
      <c r="K2205" t="inlineStr">
        <is>
          <t>Planned - Included in OEE</t>
        </is>
      </c>
      <c r="L2205" t="inlineStr">
        <is>
          <t>EXTRUDER PRESS</t>
        </is>
      </c>
      <c r="M2205" t="inlineStr">
        <is>
          <t>主加工工位</t>
        </is>
      </c>
      <c r="N2205" t="inlineStr">
        <is>
          <t>MATERIAL CHANGEOVER</t>
        </is>
      </c>
      <c r="O2205" s="59" t="n">
        <v>46065.71944444445</v>
      </c>
      <c r="P2205" s="59" t="n">
        <v>46065.72916666666</v>
      </c>
      <c r="Q2205" s="60" t="n">
        <v>14</v>
      </c>
      <c r="R2205" s="60" t="n">
        <v>0.931</v>
      </c>
      <c r="S2205" t="inlineStr">
        <is>
          <t>团队模拟数据（基于公开单线数据派生）</t>
        </is>
      </c>
      <c r="T2205" t="inlineStr">
        <is>
          <t>SIM-v2.2-20260807-20260804</t>
        </is>
      </c>
      <c r="U2205" t="inlineStr">
        <is>
          <t>https://zenodo.org/records/17855209</t>
        </is>
      </c>
      <c r="V2205" t="inlineStr">
        <is>
          <t>LINE-S02-POST-20260212</t>
        </is>
      </c>
      <c r="W2205" t="inlineStr">
        <is>
          <t>已关联</t>
        </is>
      </c>
      <c r="X2205" t="inlineStr">
        <is>
          <t>按班次口径判断</t>
        </is>
      </c>
      <c r="Z2205" t="inlineStr">
        <is>
          <t>是</t>
        </is>
      </c>
      <c r="AA2205">
        <f>IFERROR(VLOOKUP(N2205,'18_换产标准_模拟'!$B$2:$F$4,3,FALSE),"")</f>
        <v/>
      </c>
      <c r="AB2205">
        <f>IFERROR(MAX(Q2205-AA2205,0),"")</f>
        <v/>
      </c>
      <c r="AC2205">
        <f>IFERROR(IF(AB2205=0,"达标",IF(AB2205&lt;=VLOOKUP(N2205,'18_换产标准_模拟'!$B$2:$F$4,4,FALSE)-VLOOKUP(N2205,'18_换产标准_模拟'!$B$2:$F$4,3,FALSE),"轻微超时",IF(AB2205&lt;=VLOOKUP(N2205,'18_换产标准_模拟'!$B$2:$F$4,5,FALSE)-VLOOKUP(N2205,'18_换产标准_模拟'!$B$2:$F$4,3,FALSE),"超时","严重超时"))),"")</f>
        <v/>
      </c>
      <c r="AD2205">
        <f>IFERROR(INDEX('18_换产标准_模拟'!$A$2:$A$4,MATCH(N2205,'18_换产标准_模拟'!$B$2:$B$4,0)),"")</f>
        <v/>
      </c>
      <c r="AE2205" t="inlineStr">
        <is>
          <t>团队模拟数据</t>
        </is>
      </c>
    </row>
    <row r="2206">
      <c r="A2206" t="inlineStr">
        <is>
          <t>SIM-STOP-02205</t>
        </is>
      </c>
      <c r="B2206" t="inlineStr">
        <is>
          <t>STOP-POST-00100</t>
        </is>
      </c>
      <c r="C2206" t="inlineStr">
        <is>
          <t>LINE-S03-POST-20260212</t>
        </is>
      </c>
      <c r="D2206" t="inlineStr">
        <is>
          <t>SHIFT-POST-20260212</t>
        </is>
      </c>
      <c r="E2206" t="inlineStr">
        <is>
          <t>LINE-S03</t>
        </is>
      </c>
      <c r="F2206" t="inlineStr">
        <is>
          <t>改善后</t>
        </is>
      </c>
      <c r="G2206" s="57" t="n">
        <v>46065</v>
      </c>
      <c r="H2206" t="inlineStr">
        <is>
          <t>音频模组系列</t>
        </is>
      </c>
      <c r="I2206" t="inlineStr">
        <is>
          <t>KK250</t>
        </is>
      </c>
      <c r="J2206" t="inlineStr">
        <is>
          <t>SETUPS-CHANGEOVERS</t>
        </is>
      </c>
      <c r="K2206" t="inlineStr">
        <is>
          <t>Planned - Included in OEE</t>
        </is>
      </c>
      <c r="L2206" t="inlineStr">
        <is>
          <t>EXTRUDER PRESS</t>
        </is>
      </c>
      <c r="M2206" t="inlineStr">
        <is>
          <t>主加工工位</t>
        </is>
      </c>
      <c r="N2206" t="inlineStr">
        <is>
          <t>MATERIAL CHANGEOVER</t>
        </is>
      </c>
      <c r="O2206" s="59" t="n">
        <v>46065.73333333333</v>
      </c>
      <c r="P2206" s="59" t="n">
        <v>46065.74347222222</v>
      </c>
      <c r="Q2206" s="60" t="n">
        <v>14.6</v>
      </c>
      <c r="R2206" s="60" t="n">
        <v>0.9707</v>
      </c>
      <c r="S2206" t="inlineStr">
        <is>
          <t>团队模拟数据（基于公开单线数据派生）</t>
        </is>
      </c>
      <c r="T2206" t="inlineStr">
        <is>
          <t>SIM-v2.2-20260807-20260804</t>
        </is>
      </c>
      <c r="U2206" t="inlineStr">
        <is>
          <t>https://zenodo.org/records/17855209</t>
        </is>
      </c>
      <c r="V2206" t="inlineStr">
        <is>
          <t>LINE-S03-POST-20260212</t>
        </is>
      </c>
      <c r="W2206" t="inlineStr">
        <is>
          <t>已关联</t>
        </is>
      </c>
      <c r="X2206" t="inlineStr">
        <is>
          <t>按班次口径判断</t>
        </is>
      </c>
      <c r="Z2206" t="inlineStr">
        <is>
          <t>是</t>
        </is>
      </c>
      <c r="AA2206">
        <f>IFERROR(VLOOKUP(N2206,'18_换产标准_模拟'!$B$2:$F$4,3,FALSE),"")</f>
        <v/>
      </c>
      <c r="AB2206">
        <f>IFERROR(MAX(Q2206-AA2206,0),"")</f>
        <v/>
      </c>
      <c r="AC2206">
        <f>IFERROR(IF(AB2206=0,"达标",IF(AB2206&lt;=VLOOKUP(N2206,'18_换产标准_模拟'!$B$2:$F$4,4,FALSE)-VLOOKUP(N2206,'18_换产标准_模拟'!$B$2:$F$4,3,FALSE),"轻微超时",IF(AB2206&lt;=VLOOKUP(N2206,'18_换产标准_模拟'!$B$2:$F$4,5,FALSE)-VLOOKUP(N2206,'18_换产标准_模拟'!$B$2:$F$4,3,FALSE),"超时","严重超时"))),"")</f>
        <v/>
      </c>
      <c r="AD2206">
        <f>IFERROR(INDEX('18_换产标准_模拟'!$A$2:$A$4,MATCH(N2206,'18_换产标准_模拟'!$B$2:$B$4,0)),"")</f>
        <v/>
      </c>
      <c r="AE2206" t="inlineStr">
        <is>
          <t>团队模拟数据</t>
        </is>
      </c>
    </row>
    <row r="2207">
      <c r="A2207" t="inlineStr">
        <is>
          <t>SIM-STOP-02206</t>
        </is>
      </c>
      <c r="B2207" t="inlineStr">
        <is>
          <t>STOP-POST-00101</t>
        </is>
      </c>
      <c r="C2207" t="inlineStr">
        <is>
          <t>LINE-S01-POST-20260212</t>
        </is>
      </c>
      <c r="D2207" t="inlineStr">
        <is>
          <t>SHIFT-POST-20260212</t>
        </is>
      </c>
      <c r="E2207" t="inlineStr">
        <is>
          <t>LINE-S01</t>
        </is>
      </c>
      <c r="F2207" t="inlineStr">
        <is>
          <t>改善后</t>
        </is>
      </c>
      <c r="G2207" s="57" t="n">
        <v>46065</v>
      </c>
      <c r="H2207" t="inlineStr">
        <is>
          <t>智能终端系列</t>
        </is>
      </c>
      <c r="I2207" t="inlineStr">
        <is>
          <t>KK250</t>
        </is>
      </c>
      <c r="J2207" t="inlineStr">
        <is>
          <t>OPERATIONAL</t>
        </is>
      </c>
      <c r="K2207" t="inlineStr">
        <is>
          <t>Planned - Included in OEE</t>
        </is>
      </c>
      <c r="L2207" t="inlineStr">
        <is>
          <t>EXTRUDER PRESS</t>
        </is>
      </c>
      <c r="M2207" t="inlineStr">
        <is>
          <t>主加工工位</t>
        </is>
      </c>
      <c r="N2207" t="inlineStr">
        <is>
          <t>QUALITY CONTROL</t>
        </is>
      </c>
      <c r="O2207" s="59" t="n">
        <v>46065.71597222222</v>
      </c>
      <c r="P2207" s="59" t="n">
        <v>46065.71798611111</v>
      </c>
      <c r="Q2207" s="60" t="n">
        <v>2.9</v>
      </c>
      <c r="R2207" s="60" t="n">
        <v>0.962</v>
      </c>
      <c r="S2207" t="inlineStr">
        <is>
          <t>团队模拟数据（基于公开单线数据派生）</t>
        </is>
      </c>
      <c r="T2207" t="inlineStr">
        <is>
          <t>SIM-v2.2-20260807-20260804</t>
        </is>
      </c>
      <c r="U2207" t="inlineStr">
        <is>
          <t>https://zenodo.org/records/17855209</t>
        </is>
      </c>
      <c r="V2207" t="inlineStr">
        <is>
          <t>LINE-S01-POST-20260212</t>
        </is>
      </c>
      <c r="W2207" t="inlineStr">
        <is>
          <t>已关联</t>
        </is>
      </c>
      <c r="X2207" t="inlineStr">
        <is>
          <t>按班次口径判断</t>
        </is>
      </c>
      <c r="Z2207" t="inlineStr">
        <is>
          <t>否</t>
        </is>
      </c>
    </row>
    <row r="2208">
      <c r="A2208" t="inlineStr">
        <is>
          <t>SIM-STOP-02207</t>
        </is>
      </c>
      <c r="B2208" t="inlineStr">
        <is>
          <t>STOP-POST-00101</t>
        </is>
      </c>
      <c r="C2208" t="inlineStr">
        <is>
          <t>LINE-S02-POST-20260212</t>
        </is>
      </c>
      <c r="D2208" t="inlineStr">
        <is>
          <t>SHIFT-POST-20260212</t>
        </is>
      </c>
      <c r="E2208" t="inlineStr">
        <is>
          <t>LINE-S02</t>
        </is>
      </c>
      <c r="F2208" t="inlineStr">
        <is>
          <t>改善后</t>
        </is>
      </c>
      <c r="G2208" s="57" t="n">
        <v>46065</v>
      </c>
      <c r="H2208" t="inlineStr">
        <is>
          <t>视觉设备系列</t>
        </is>
      </c>
      <c r="I2208" t="inlineStr">
        <is>
          <t>KK250</t>
        </is>
      </c>
      <c r="J2208" t="inlineStr">
        <is>
          <t>OPERATIONAL</t>
        </is>
      </c>
      <c r="K2208" t="inlineStr">
        <is>
          <t>Planned - Included in OEE</t>
        </is>
      </c>
      <c r="L2208" t="inlineStr">
        <is>
          <t>EXTRUDER PRESS</t>
        </is>
      </c>
      <c r="M2208" t="inlineStr">
        <is>
          <t>主加工工位</t>
        </is>
      </c>
      <c r="N2208" t="inlineStr">
        <is>
          <t>QUALITY CONTROL</t>
        </is>
      </c>
      <c r="O2208" s="59" t="n">
        <v>46065.72986111111</v>
      </c>
      <c r="P2208" s="59" t="n">
        <v>46065.731875</v>
      </c>
      <c r="Q2208" s="60" t="n">
        <v>2.9</v>
      </c>
      <c r="R2208" s="60" t="n">
        <v>0.9691</v>
      </c>
      <c r="S2208" t="inlineStr">
        <is>
          <t>团队模拟数据（基于公开单线数据派生）</t>
        </is>
      </c>
      <c r="T2208" t="inlineStr">
        <is>
          <t>SIM-v2.2-20260807-20260804</t>
        </is>
      </c>
      <c r="U2208" t="inlineStr">
        <is>
          <t>https://zenodo.org/records/17855209</t>
        </is>
      </c>
      <c r="V2208" t="inlineStr">
        <is>
          <t>LINE-S02-POST-20260212</t>
        </is>
      </c>
      <c r="W2208" t="inlineStr">
        <is>
          <t>已关联</t>
        </is>
      </c>
      <c r="X2208" t="inlineStr">
        <is>
          <t>按班次口径判断</t>
        </is>
      </c>
      <c r="Z2208" t="inlineStr">
        <is>
          <t>否</t>
        </is>
      </c>
    </row>
    <row r="2209">
      <c r="A2209" t="inlineStr">
        <is>
          <t>SIM-STOP-02208</t>
        </is>
      </c>
      <c r="B2209" t="inlineStr">
        <is>
          <t>STOP-POST-00101</t>
        </is>
      </c>
      <c r="C2209" t="inlineStr">
        <is>
          <t>LINE-S03-POST-20260212</t>
        </is>
      </c>
      <c r="D2209" t="inlineStr">
        <is>
          <t>SHIFT-POST-20260212</t>
        </is>
      </c>
      <c r="E2209" t="inlineStr">
        <is>
          <t>LINE-S03</t>
        </is>
      </c>
      <c r="F2209" t="inlineStr">
        <is>
          <t>改善后</t>
        </is>
      </c>
      <c r="G2209" s="57" t="n">
        <v>46065</v>
      </c>
      <c r="H2209" t="inlineStr">
        <is>
          <t>音频模组系列</t>
        </is>
      </c>
      <c r="I2209" t="inlineStr">
        <is>
          <t>KK250</t>
        </is>
      </c>
      <c r="J2209" t="inlineStr">
        <is>
          <t>OPERATIONAL</t>
        </is>
      </c>
      <c r="K2209" t="inlineStr">
        <is>
          <t>Planned - Included in OEE</t>
        </is>
      </c>
      <c r="L2209" t="inlineStr">
        <is>
          <t>EXTRUDER PRESS</t>
        </is>
      </c>
      <c r="M2209" t="inlineStr">
        <is>
          <t>主加工工位</t>
        </is>
      </c>
      <c r="N2209" t="inlineStr">
        <is>
          <t>QUALITY CONTROL</t>
        </is>
      </c>
      <c r="O2209" s="59" t="n">
        <v>46065.74375</v>
      </c>
      <c r="P2209" s="59" t="n">
        <v>46065.74583333333</v>
      </c>
      <c r="Q2209" s="60" t="n">
        <v>3</v>
      </c>
      <c r="R2209" s="60" t="n">
        <v>1.008</v>
      </c>
      <c r="S2209" t="inlineStr">
        <is>
          <t>团队模拟数据（基于公开单线数据派生）</t>
        </is>
      </c>
      <c r="T2209" t="inlineStr">
        <is>
          <t>SIM-v2.2-20260807-20260804</t>
        </is>
      </c>
      <c r="U2209" t="inlineStr">
        <is>
          <t>https://zenodo.org/records/17855209</t>
        </is>
      </c>
      <c r="V2209" t="inlineStr">
        <is>
          <t>LINE-S03-POST-20260212</t>
        </is>
      </c>
      <c r="W2209" t="inlineStr">
        <is>
          <t>已关联</t>
        </is>
      </c>
      <c r="X2209" t="inlineStr">
        <is>
          <t>按班次口径判断</t>
        </is>
      </c>
      <c r="Z2209" t="inlineStr">
        <is>
          <t>否</t>
        </is>
      </c>
    </row>
    <row r="2210">
      <c r="A2210" t="inlineStr">
        <is>
          <t>SIM-STOP-02209</t>
        </is>
      </c>
      <c r="B2210" t="inlineStr">
        <is>
          <t>STOP-POST-00102</t>
        </is>
      </c>
      <c r="C2210" t="inlineStr">
        <is>
          <t>LINE-S01-POST-20260212</t>
        </is>
      </c>
      <c r="D2210" t="inlineStr">
        <is>
          <t>SHIFT-POST-20260212</t>
        </is>
      </c>
      <c r="E2210" t="inlineStr">
        <is>
          <t>LINE-S01</t>
        </is>
      </c>
      <c r="F2210" t="inlineStr">
        <is>
          <t>改善后</t>
        </is>
      </c>
      <c r="G2210" s="57" t="n">
        <v>46065</v>
      </c>
      <c r="H2210" t="inlineStr">
        <is>
          <t>智能终端系列</t>
        </is>
      </c>
      <c r="I2210" t="inlineStr">
        <is>
          <t>KK250</t>
        </is>
      </c>
      <c r="J2210" t="inlineStr">
        <is>
          <t>OPERATIONAL</t>
        </is>
      </c>
      <c r="K2210" t="inlineStr">
        <is>
          <t>Unplanned</t>
        </is>
      </c>
      <c r="L2210" t="inlineStr">
        <is>
          <t>-</t>
        </is>
      </c>
      <c r="M2210" t="inlineStr">
        <is>
          <t>未标注工位</t>
        </is>
      </c>
      <c r="N2210" t="inlineStr">
        <is>
          <t>LACK OF OPERATORS</t>
        </is>
      </c>
      <c r="O2210" s="59" t="n">
        <v>46065.72638888889</v>
      </c>
      <c r="P2210" s="59" t="n">
        <v>46065.73611111111</v>
      </c>
      <c r="Q2210" s="60" t="n">
        <v>14</v>
      </c>
      <c r="R2210" s="60" t="n">
        <v>0.7768</v>
      </c>
      <c r="S2210" t="inlineStr">
        <is>
          <t>团队模拟数据（基于公开单线数据派生）</t>
        </is>
      </c>
      <c r="T2210" t="inlineStr">
        <is>
          <t>SIM-v2.2-20260807-20260804</t>
        </is>
      </c>
      <c r="U2210" t="inlineStr">
        <is>
          <t>https://zenodo.org/records/17855209</t>
        </is>
      </c>
      <c r="V2210" t="inlineStr">
        <is>
          <t>LINE-S01-POST-20260212</t>
        </is>
      </c>
      <c r="W2210" t="inlineStr">
        <is>
          <t>已关联</t>
        </is>
      </c>
      <c r="X2210" t="inlineStr">
        <is>
          <t>按班次口径判断</t>
        </is>
      </c>
      <c r="Z2210" t="inlineStr">
        <is>
          <t>否</t>
        </is>
      </c>
    </row>
    <row r="2211">
      <c r="A2211" t="inlineStr">
        <is>
          <t>SIM-STOP-02210</t>
        </is>
      </c>
      <c r="B2211" t="inlineStr">
        <is>
          <t>STOP-POST-00102</t>
        </is>
      </c>
      <c r="C2211" t="inlineStr">
        <is>
          <t>LINE-S02-POST-20260212</t>
        </is>
      </c>
      <c r="D2211" t="inlineStr">
        <is>
          <t>SHIFT-POST-20260212</t>
        </is>
      </c>
      <c r="E2211" t="inlineStr">
        <is>
          <t>LINE-S02</t>
        </is>
      </c>
      <c r="F2211" t="inlineStr">
        <is>
          <t>改善后</t>
        </is>
      </c>
      <c r="G2211" s="57" t="n">
        <v>46065</v>
      </c>
      <c r="H2211" t="inlineStr">
        <is>
          <t>视觉设备系列</t>
        </is>
      </c>
      <c r="I2211" t="inlineStr">
        <is>
          <t>KK250</t>
        </is>
      </c>
      <c r="J2211" t="inlineStr">
        <is>
          <t>OPERATIONAL</t>
        </is>
      </c>
      <c r="K2211" t="inlineStr">
        <is>
          <t>Unplanned</t>
        </is>
      </c>
      <c r="L2211" t="inlineStr">
        <is>
          <t>-</t>
        </is>
      </c>
      <c r="M2211" t="inlineStr">
        <is>
          <t>未标注工位</t>
        </is>
      </c>
      <c r="N2211" t="inlineStr">
        <is>
          <t>LACK OF OPERATORS</t>
        </is>
      </c>
      <c r="O2211" s="59" t="n">
        <v>46065.74027777778</v>
      </c>
      <c r="P2211" s="59" t="n">
        <v>46065.75444444444</v>
      </c>
      <c r="Q2211" s="60" t="n">
        <v>20.4</v>
      </c>
      <c r="R2211" s="60" t="n">
        <v>1.1306</v>
      </c>
      <c r="S2211" t="inlineStr">
        <is>
          <t>团队模拟数据（基于公开单线数据派生）</t>
        </is>
      </c>
      <c r="T2211" t="inlineStr">
        <is>
          <t>SIM-v2.2-20260807-20260804</t>
        </is>
      </c>
      <c r="U2211" t="inlineStr">
        <is>
          <t>https://zenodo.org/records/17855209</t>
        </is>
      </c>
      <c r="V2211" t="inlineStr">
        <is>
          <t>LINE-S02-POST-20260212</t>
        </is>
      </c>
      <c r="W2211" t="inlineStr">
        <is>
          <t>已关联</t>
        </is>
      </c>
      <c r="X2211" t="inlineStr">
        <is>
          <t>按班次口径判断</t>
        </is>
      </c>
      <c r="Z2211" t="inlineStr">
        <is>
          <t>否</t>
        </is>
      </c>
    </row>
    <row r="2212">
      <c r="A2212" t="inlineStr">
        <is>
          <t>SIM-STOP-02211</t>
        </is>
      </c>
      <c r="B2212" t="inlineStr">
        <is>
          <t>STOP-POST-00102</t>
        </is>
      </c>
      <c r="C2212" t="inlineStr">
        <is>
          <t>LINE-S03-POST-20260212</t>
        </is>
      </c>
      <c r="D2212" t="inlineStr">
        <is>
          <t>SHIFT-POST-20260212</t>
        </is>
      </c>
      <c r="E2212" t="inlineStr">
        <is>
          <t>LINE-S03</t>
        </is>
      </c>
      <c r="F2212" t="inlineStr">
        <is>
          <t>改善后</t>
        </is>
      </c>
      <c r="G2212" s="57" t="n">
        <v>46065</v>
      </c>
      <c r="H2212" t="inlineStr">
        <is>
          <t>音频模组系列</t>
        </is>
      </c>
      <c r="I2212" t="inlineStr">
        <is>
          <t>KK250</t>
        </is>
      </c>
      <c r="J2212" t="inlineStr">
        <is>
          <t>OPERATIONAL</t>
        </is>
      </c>
      <c r="K2212" t="inlineStr">
        <is>
          <t>Unplanned</t>
        </is>
      </c>
      <c r="L2212" t="inlineStr">
        <is>
          <t>-</t>
        </is>
      </c>
      <c r="M2212" t="inlineStr">
        <is>
          <t>未标注工位</t>
        </is>
      </c>
      <c r="N2212" t="inlineStr">
        <is>
          <t>LACK OF OPERATORS</t>
        </is>
      </c>
      <c r="O2212" s="59" t="n">
        <v>46065.75416666667</v>
      </c>
      <c r="P2212" s="59" t="n">
        <v>46065.76520833333</v>
      </c>
      <c r="Q2212" s="60" t="n">
        <v>15.9</v>
      </c>
      <c r="R2212" s="60" t="n">
        <v>0.885</v>
      </c>
      <c r="S2212" t="inlineStr">
        <is>
          <t>团队模拟数据（基于公开单线数据派生）</t>
        </is>
      </c>
      <c r="T2212" t="inlineStr">
        <is>
          <t>SIM-v2.2-20260807-20260804</t>
        </is>
      </c>
      <c r="U2212" t="inlineStr">
        <is>
          <t>https://zenodo.org/records/17855209</t>
        </is>
      </c>
      <c r="V2212" t="inlineStr">
        <is>
          <t>LINE-S03-POST-20260212</t>
        </is>
      </c>
      <c r="W2212" t="inlineStr">
        <is>
          <t>已关联</t>
        </is>
      </c>
      <c r="X2212" t="inlineStr">
        <is>
          <t>按班次口径判断</t>
        </is>
      </c>
      <c r="Z2212" t="inlineStr">
        <is>
          <t>否</t>
        </is>
      </c>
    </row>
    <row r="2213">
      <c r="A2213" t="inlineStr">
        <is>
          <t>SIM-STOP-02212</t>
        </is>
      </c>
      <c r="B2213" t="inlineStr">
        <is>
          <t>STOP-POST-00103</t>
        </is>
      </c>
      <c r="C2213" t="inlineStr">
        <is>
          <t>LINE-S01-POST-20260212</t>
        </is>
      </c>
      <c r="D2213" t="inlineStr">
        <is>
          <t>SHIFT-POST-20260212</t>
        </is>
      </c>
      <c r="E2213" t="inlineStr">
        <is>
          <t>LINE-S01</t>
        </is>
      </c>
      <c r="F2213" t="inlineStr">
        <is>
          <t>改善后</t>
        </is>
      </c>
      <c r="G2213" s="57" t="n">
        <v>46065</v>
      </c>
      <c r="H2213" t="inlineStr">
        <is>
          <t>智能终端系列</t>
        </is>
      </c>
      <c r="I2213" t="inlineStr">
        <is>
          <t>KK250</t>
        </is>
      </c>
      <c r="J2213" t="inlineStr">
        <is>
          <t>FAILURE</t>
        </is>
      </c>
      <c r="K2213" t="inlineStr">
        <is>
          <t>Unplanned</t>
        </is>
      </c>
      <c r="L2213" t="inlineStr">
        <is>
          <t>DRYER</t>
        </is>
      </c>
      <c r="M2213" t="inlineStr">
        <is>
          <t>烘干/固化工位</t>
        </is>
      </c>
      <c r="N2213" t="inlineStr">
        <is>
          <t>MECHANICAL FAILURE</t>
        </is>
      </c>
      <c r="O2213" s="59" t="n">
        <v>46065.76388888889</v>
      </c>
      <c r="P2213" s="59" t="n">
        <v>46065.76784722223</v>
      </c>
      <c r="Q2213" s="60" t="n">
        <v>5.7</v>
      </c>
      <c r="R2213" s="60" t="n">
        <v>0.8081</v>
      </c>
      <c r="S2213" t="inlineStr">
        <is>
          <t>团队模拟数据（基于公开单线数据派生）</t>
        </is>
      </c>
      <c r="T2213" t="inlineStr">
        <is>
          <t>SIM-v2.2-20260807-20260804</t>
        </is>
      </c>
      <c r="U2213" t="inlineStr">
        <is>
          <t>https://zenodo.org/records/17855209</t>
        </is>
      </c>
      <c r="V2213" t="inlineStr">
        <is>
          <t>LINE-S01-POST-20260212</t>
        </is>
      </c>
      <c r="W2213" t="inlineStr">
        <is>
          <t>已关联</t>
        </is>
      </c>
      <c r="X2213" t="inlineStr">
        <is>
          <t>按班次口径判断</t>
        </is>
      </c>
      <c r="Z2213" t="inlineStr">
        <is>
          <t>否</t>
        </is>
      </c>
    </row>
    <row r="2214">
      <c r="A2214" t="inlineStr">
        <is>
          <t>SIM-STOP-02213</t>
        </is>
      </c>
      <c r="B2214" t="inlineStr">
        <is>
          <t>STOP-POST-00103</t>
        </is>
      </c>
      <c r="C2214" t="inlineStr">
        <is>
          <t>LINE-S02-POST-20260212</t>
        </is>
      </c>
      <c r="D2214" t="inlineStr">
        <is>
          <t>SHIFT-POST-20260212</t>
        </is>
      </c>
      <c r="E2214" t="inlineStr">
        <is>
          <t>LINE-S02</t>
        </is>
      </c>
      <c r="F2214" t="inlineStr">
        <is>
          <t>改善后</t>
        </is>
      </c>
      <c r="G2214" s="57" t="n">
        <v>46065</v>
      </c>
      <c r="H2214" t="inlineStr">
        <is>
          <t>视觉设备系列</t>
        </is>
      </c>
      <c r="I2214" t="inlineStr">
        <is>
          <t>KK250</t>
        </is>
      </c>
      <c r="J2214" t="inlineStr">
        <is>
          <t>FAILURE</t>
        </is>
      </c>
      <c r="K2214" t="inlineStr">
        <is>
          <t>Unplanned</t>
        </is>
      </c>
      <c r="L2214" t="inlineStr">
        <is>
          <t>DRYER</t>
        </is>
      </c>
      <c r="M2214" t="inlineStr">
        <is>
          <t>烘干/固化工位</t>
        </is>
      </c>
      <c r="N2214" t="inlineStr">
        <is>
          <t>MECHANICAL FAILURE</t>
        </is>
      </c>
      <c r="O2214" s="59" t="n">
        <v>46065.77777777778</v>
      </c>
      <c r="P2214" s="59" t="n">
        <v>46065.78291666666</v>
      </c>
      <c r="Q2214" s="60" t="n">
        <v>7.4</v>
      </c>
      <c r="R2214" s="60" t="n">
        <v>1.0572</v>
      </c>
      <c r="S2214" t="inlineStr">
        <is>
          <t>团队模拟数据（基于公开单线数据派生）</t>
        </is>
      </c>
      <c r="T2214" t="inlineStr">
        <is>
          <t>SIM-v2.2-20260807-20260804</t>
        </is>
      </c>
      <c r="U2214" t="inlineStr">
        <is>
          <t>https://zenodo.org/records/17855209</t>
        </is>
      </c>
      <c r="V2214" t="inlineStr">
        <is>
          <t>LINE-S02-POST-20260212</t>
        </is>
      </c>
      <c r="W2214" t="inlineStr">
        <is>
          <t>已关联</t>
        </is>
      </c>
      <c r="X2214" t="inlineStr">
        <is>
          <t>按班次口径判断</t>
        </is>
      </c>
      <c r="Z2214" t="inlineStr">
        <is>
          <t>否</t>
        </is>
      </c>
    </row>
    <row r="2215">
      <c r="A2215" t="inlineStr">
        <is>
          <t>SIM-STOP-02214</t>
        </is>
      </c>
      <c r="B2215" t="inlineStr">
        <is>
          <t>STOP-POST-00103</t>
        </is>
      </c>
      <c r="C2215" t="inlineStr">
        <is>
          <t>LINE-S03-POST-20260212</t>
        </is>
      </c>
      <c r="D2215" t="inlineStr">
        <is>
          <t>SHIFT-POST-20260212</t>
        </is>
      </c>
      <c r="E2215" t="inlineStr">
        <is>
          <t>LINE-S03</t>
        </is>
      </c>
      <c r="F2215" t="inlineStr">
        <is>
          <t>改善后</t>
        </is>
      </c>
      <c r="G2215" s="57" t="n">
        <v>46065</v>
      </c>
      <c r="H2215" t="inlineStr">
        <is>
          <t>音频模组系列</t>
        </is>
      </c>
      <c r="I2215" t="inlineStr">
        <is>
          <t>KK250</t>
        </is>
      </c>
      <c r="J2215" t="inlineStr">
        <is>
          <t>FAILURE</t>
        </is>
      </c>
      <c r="K2215" t="inlineStr">
        <is>
          <t>Unplanned</t>
        </is>
      </c>
      <c r="L2215" t="inlineStr">
        <is>
          <t>DRYER</t>
        </is>
      </c>
      <c r="M2215" t="inlineStr">
        <is>
          <t>烘干/固化工位</t>
        </is>
      </c>
      <c r="N2215" t="inlineStr">
        <is>
          <t>MECHANICAL FAILURE</t>
        </is>
      </c>
      <c r="O2215" s="59" t="n">
        <v>46065.79166666666</v>
      </c>
      <c r="P2215" s="59" t="n">
        <v>46065.79611111111</v>
      </c>
      <c r="Q2215" s="60" t="n">
        <v>6.4</v>
      </c>
      <c r="R2215" s="60" t="n">
        <v>0.92</v>
      </c>
      <c r="S2215" t="inlineStr">
        <is>
          <t>团队模拟数据（基于公开单线数据派生）</t>
        </is>
      </c>
      <c r="T2215" t="inlineStr">
        <is>
          <t>SIM-v2.2-20260807-20260804</t>
        </is>
      </c>
      <c r="U2215" t="inlineStr">
        <is>
          <t>https://zenodo.org/records/17855209</t>
        </is>
      </c>
      <c r="V2215" t="inlineStr">
        <is>
          <t>LINE-S03-POST-20260212</t>
        </is>
      </c>
      <c r="W2215" t="inlineStr">
        <is>
          <t>已关联</t>
        </is>
      </c>
      <c r="X2215" t="inlineStr">
        <is>
          <t>按班次口径判断</t>
        </is>
      </c>
      <c r="Z2215" t="inlineStr">
        <is>
          <t>否</t>
        </is>
      </c>
    </row>
    <row r="2216">
      <c r="A2216" t="inlineStr">
        <is>
          <t>SIM-STOP-02215</t>
        </is>
      </c>
      <c r="B2216" t="inlineStr">
        <is>
          <t>STOP-POST-00104</t>
        </is>
      </c>
      <c r="C2216" t="inlineStr">
        <is>
          <t>LINE-S01-POST-20260212</t>
        </is>
      </c>
      <c r="D2216" t="inlineStr">
        <is>
          <t>SHIFT-POST-20260212</t>
        </is>
      </c>
      <c r="E2216" t="inlineStr">
        <is>
          <t>LINE-S01</t>
        </is>
      </c>
      <c r="F2216" t="inlineStr">
        <is>
          <t>改善后</t>
        </is>
      </c>
      <c r="G2216" s="57" t="n">
        <v>46065</v>
      </c>
      <c r="H2216" t="inlineStr">
        <is>
          <t>智能终端系列</t>
        </is>
      </c>
      <c r="I2216" t="inlineStr">
        <is>
          <t>KK250</t>
        </is>
      </c>
      <c r="J2216" t="inlineStr">
        <is>
          <t>FAILURE</t>
        </is>
      </c>
      <c r="K2216" t="inlineStr">
        <is>
          <t>Unplanned</t>
        </is>
      </c>
      <c r="L2216" t="inlineStr">
        <is>
          <t>DRYER</t>
        </is>
      </c>
      <c r="M2216" t="inlineStr">
        <is>
          <t>烘干/固化工位</t>
        </is>
      </c>
      <c r="N2216" t="inlineStr">
        <is>
          <t>OTHER FAILURE</t>
        </is>
      </c>
      <c r="O2216" s="59" t="n">
        <v>46065.80486111111</v>
      </c>
      <c r="P2216" s="59" t="n">
        <v>46065.80659722222</v>
      </c>
      <c r="Q2216" s="60" t="n">
        <v>2.5</v>
      </c>
      <c r="R2216" s="60" t="n">
        <v>0.8393</v>
      </c>
      <c r="S2216" t="inlineStr">
        <is>
          <t>团队模拟数据（基于公开单线数据派生）</t>
        </is>
      </c>
      <c r="T2216" t="inlineStr">
        <is>
          <t>SIM-v2.2-20260807-20260804</t>
        </is>
      </c>
      <c r="U2216" t="inlineStr">
        <is>
          <t>https://zenodo.org/records/17855209</t>
        </is>
      </c>
      <c r="V2216" t="inlineStr">
        <is>
          <t>LINE-S01-POST-20260212</t>
        </is>
      </c>
      <c r="W2216" t="inlineStr">
        <is>
          <t>已关联</t>
        </is>
      </c>
      <c r="X2216" t="inlineStr">
        <is>
          <t>按班次口径判断</t>
        </is>
      </c>
      <c r="Z2216" t="inlineStr">
        <is>
          <t>否</t>
        </is>
      </c>
    </row>
    <row r="2217">
      <c r="A2217" t="inlineStr">
        <is>
          <t>SIM-STOP-02216</t>
        </is>
      </c>
      <c r="B2217" t="inlineStr">
        <is>
          <t>STOP-POST-00104</t>
        </is>
      </c>
      <c r="C2217" t="inlineStr">
        <is>
          <t>LINE-S02-POST-20260212</t>
        </is>
      </c>
      <c r="D2217" t="inlineStr">
        <is>
          <t>SHIFT-POST-20260212</t>
        </is>
      </c>
      <c r="E2217" t="inlineStr">
        <is>
          <t>LINE-S02</t>
        </is>
      </c>
      <c r="F2217" t="inlineStr">
        <is>
          <t>改善后</t>
        </is>
      </c>
      <c r="G2217" s="57" t="n">
        <v>46065</v>
      </c>
      <c r="H2217" t="inlineStr">
        <is>
          <t>视觉设备系列</t>
        </is>
      </c>
      <c r="I2217" t="inlineStr">
        <is>
          <t>KK250</t>
        </is>
      </c>
      <c r="J2217" t="inlineStr">
        <is>
          <t>FAILURE</t>
        </is>
      </c>
      <c r="K2217" t="inlineStr">
        <is>
          <t>Unplanned</t>
        </is>
      </c>
      <c r="L2217" t="inlineStr">
        <is>
          <t>DRYER</t>
        </is>
      </c>
      <c r="M2217" t="inlineStr">
        <is>
          <t>烘干/固化工位</t>
        </is>
      </c>
      <c r="N2217" t="inlineStr">
        <is>
          <t>OTHER FAILURE</t>
        </is>
      </c>
      <c r="O2217" s="59" t="n">
        <v>46065.81875</v>
      </c>
      <c r="P2217" s="59" t="n">
        <v>46065.82104166667</v>
      </c>
      <c r="Q2217" s="60" t="n">
        <v>3.3</v>
      </c>
      <c r="R2217" s="60" t="n">
        <v>1.1</v>
      </c>
      <c r="S2217" t="inlineStr">
        <is>
          <t>团队模拟数据（基于公开单线数据派生）</t>
        </is>
      </c>
      <c r="T2217" t="inlineStr">
        <is>
          <t>SIM-v2.2-20260807-20260804</t>
        </is>
      </c>
      <c r="U2217" t="inlineStr">
        <is>
          <t>https://zenodo.org/records/17855209</t>
        </is>
      </c>
      <c r="V2217" t="inlineStr">
        <is>
          <t>LINE-S02-POST-20260212</t>
        </is>
      </c>
      <c r="W2217" t="inlineStr">
        <is>
          <t>已关联</t>
        </is>
      </c>
      <c r="X2217" t="inlineStr">
        <is>
          <t>按班次口径判断</t>
        </is>
      </c>
      <c r="Z2217" t="inlineStr">
        <is>
          <t>否</t>
        </is>
      </c>
    </row>
    <row r="2218">
      <c r="A2218" t="inlineStr">
        <is>
          <t>SIM-STOP-02217</t>
        </is>
      </c>
      <c r="B2218" t="inlineStr">
        <is>
          <t>STOP-POST-00104</t>
        </is>
      </c>
      <c r="C2218" t="inlineStr">
        <is>
          <t>LINE-S03-POST-20260212</t>
        </is>
      </c>
      <c r="D2218" t="inlineStr">
        <is>
          <t>SHIFT-POST-20260212</t>
        </is>
      </c>
      <c r="E2218" t="inlineStr">
        <is>
          <t>LINE-S03</t>
        </is>
      </c>
      <c r="F2218" t="inlineStr">
        <is>
          <t>改善后</t>
        </is>
      </c>
      <c r="G2218" s="57" t="n">
        <v>46065</v>
      </c>
      <c r="H2218" t="inlineStr">
        <is>
          <t>音频模组系列</t>
        </is>
      </c>
      <c r="I2218" t="inlineStr">
        <is>
          <t>KK250</t>
        </is>
      </c>
      <c r="J2218" t="inlineStr">
        <is>
          <t>FAILURE</t>
        </is>
      </c>
      <c r="K2218" t="inlineStr">
        <is>
          <t>Unplanned</t>
        </is>
      </c>
      <c r="L2218" t="inlineStr">
        <is>
          <t>DRYER</t>
        </is>
      </c>
      <c r="M2218" t="inlineStr">
        <is>
          <t>烘干/固化工位</t>
        </is>
      </c>
      <c r="N2218" t="inlineStr">
        <is>
          <t>OTHER FAILURE</t>
        </is>
      </c>
      <c r="O2218" s="59" t="n">
        <v>46065.83263888889</v>
      </c>
      <c r="P2218" s="59" t="n">
        <v>46065.83444444444</v>
      </c>
      <c r="Q2218" s="60" t="n">
        <v>2.6</v>
      </c>
      <c r="R2218" s="60" t="n">
        <v>0.86</v>
      </c>
      <c r="S2218" t="inlineStr">
        <is>
          <t>团队模拟数据（基于公开单线数据派生）</t>
        </is>
      </c>
      <c r="T2218" t="inlineStr">
        <is>
          <t>SIM-v2.2-20260807-20260804</t>
        </is>
      </c>
      <c r="U2218" t="inlineStr">
        <is>
          <t>https://zenodo.org/records/17855209</t>
        </is>
      </c>
      <c r="V2218" t="inlineStr">
        <is>
          <t>LINE-S03-POST-20260212</t>
        </is>
      </c>
      <c r="W2218" t="inlineStr">
        <is>
          <t>已关联</t>
        </is>
      </c>
      <c r="X2218" t="inlineStr">
        <is>
          <t>按班次口径判断</t>
        </is>
      </c>
      <c r="Z2218" t="inlineStr">
        <is>
          <t>否</t>
        </is>
      </c>
    </row>
    <row r="2219">
      <c r="A2219" t="inlineStr">
        <is>
          <t>SIM-STOP-02218</t>
        </is>
      </c>
      <c r="B2219" t="inlineStr">
        <is>
          <t>STOP-POST-00105</t>
        </is>
      </c>
      <c r="C2219" t="inlineStr">
        <is>
          <t>LINE-S01-POST-20260212</t>
        </is>
      </c>
      <c r="D2219" t="inlineStr">
        <is>
          <t>SHIFT-POST-20260212</t>
        </is>
      </c>
      <c r="E2219" t="inlineStr">
        <is>
          <t>LINE-S01</t>
        </is>
      </c>
      <c r="F2219" t="inlineStr">
        <is>
          <t>改善后</t>
        </is>
      </c>
      <c r="G2219" s="57" t="n">
        <v>46065</v>
      </c>
      <c r="H2219" t="inlineStr">
        <is>
          <t>智能终端系列</t>
        </is>
      </c>
      <c r="I2219" t="inlineStr">
        <is>
          <t>KK250</t>
        </is>
      </c>
      <c r="J2219" t="inlineStr">
        <is>
          <t>OPERATIONAL</t>
        </is>
      </c>
      <c r="K2219" t="inlineStr">
        <is>
          <t>Planned - Included in OEE</t>
        </is>
      </c>
      <c r="L2219" t="inlineStr">
        <is>
          <t>EXTRUDER PRESS</t>
        </is>
      </c>
      <c r="M2219" t="inlineStr">
        <is>
          <t>主加工工位</t>
        </is>
      </c>
      <c r="N2219" t="inlineStr">
        <is>
          <t>CLEANING</t>
        </is>
      </c>
      <c r="O2219" s="59" t="n">
        <v>46065.81111111111</v>
      </c>
      <c r="P2219" s="59" t="n">
        <v>46065.84965277778</v>
      </c>
      <c r="Q2219" s="60" t="n">
        <v>55.5</v>
      </c>
      <c r="R2219" s="60" t="n">
        <v>0.9103</v>
      </c>
      <c r="S2219" t="inlineStr">
        <is>
          <t>团队模拟数据（基于公开单线数据派生）</t>
        </is>
      </c>
      <c r="T2219" t="inlineStr">
        <is>
          <t>SIM-v2.2-20260807-20260804</t>
        </is>
      </c>
      <c r="U2219" t="inlineStr">
        <is>
          <t>https://zenodo.org/records/17855209</t>
        </is>
      </c>
      <c r="V2219" t="inlineStr">
        <is>
          <t>LINE-S01-POST-20260212</t>
        </is>
      </c>
      <c r="W2219" t="inlineStr">
        <is>
          <t>已关联</t>
        </is>
      </c>
      <c r="X2219" t="inlineStr">
        <is>
          <t>按班次口径判断</t>
        </is>
      </c>
      <c r="Z2219" t="inlineStr">
        <is>
          <t>否</t>
        </is>
      </c>
    </row>
    <row r="2220">
      <c r="A2220" t="inlineStr">
        <is>
          <t>SIM-STOP-02219</t>
        </is>
      </c>
      <c r="B2220" t="inlineStr">
        <is>
          <t>STOP-POST-00105</t>
        </is>
      </c>
      <c r="C2220" t="inlineStr">
        <is>
          <t>LINE-S02-POST-20260212</t>
        </is>
      </c>
      <c r="D2220" t="inlineStr">
        <is>
          <t>SHIFT-POST-20260212</t>
        </is>
      </c>
      <c r="E2220" t="inlineStr">
        <is>
          <t>LINE-S02</t>
        </is>
      </c>
      <c r="F2220" t="inlineStr">
        <is>
          <t>改善后</t>
        </is>
      </c>
      <c r="G2220" s="57" t="n">
        <v>46065</v>
      </c>
      <c r="H2220" t="inlineStr">
        <is>
          <t>视觉设备系列</t>
        </is>
      </c>
      <c r="I2220" t="inlineStr">
        <is>
          <t>KK250</t>
        </is>
      </c>
      <c r="J2220" t="inlineStr">
        <is>
          <t>OPERATIONAL</t>
        </is>
      </c>
      <c r="K2220" t="inlineStr">
        <is>
          <t>Planned - Included in OEE</t>
        </is>
      </c>
      <c r="L2220" t="inlineStr">
        <is>
          <t>EXTRUDER PRESS</t>
        </is>
      </c>
      <c r="M2220" t="inlineStr">
        <is>
          <t>主加工工位</t>
        </is>
      </c>
      <c r="N2220" t="inlineStr">
        <is>
          <t>CLEANING</t>
        </is>
      </c>
      <c r="O2220" s="59" t="n">
        <v>46065.825</v>
      </c>
      <c r="P2220" s="59" t="n">
        <v>46065.868125</v>
      </c>
      <c r="Q2220" s="60" t="n">
        <v>62.1</v>
      </c>
      <c r="R2220" s="60" t="n">
        <v>1.0181</v>
      </c>
      <c r="S2220" t="inlineStr">
        <is>
          <t>团队模拟数据（基于公开单线数据派生）</t>
        </is>
      </c>
      <c r="T2220" t="inlineStr">
        <is>
          <t>SIM-v2.2-20260807-20260804</t>
        </is>
      </c>
      <c r="U2220" t="inlineStr">
        <is>
          <t>https://zenodo.org/records/17855209</t>
        </is>
      </c>
      <c r="V2220" t="inlineStr">
        <is>
          <t>LINE-S02-POST-20260212</t>
        </is>
      </c>
      <c r="W2220" t="inlineStr">
        <is>
          <t>已关联</t>
        </is>
      </c>
      <c r="X2220" t="inlineStr">
        <is>
          <t>按班次口径判断</t>
        </is>
      </c>
      <c r="Z2220" t="inlineStr">
        <is>
          <t>否</t>
        </is>
      </c>
    </row>
    <row r="2221">
      <c r="A2221" t="inlineStr">
        <is>
          <t>SIM-STOP-02220</t>
        </is>
      </c>
      <c r="B2221" t="inlineStr">
        <is>
          <t>STOP-POST-00105</t>
        </is>
      </c>
      <c r="C2221" t="inlineStr">
        <is>
          <t>LINE-S03-POST-20260212</t>
        </is>
      </c>
      <c r="D2221" t="inlineStr">
        <is>
          <t>SHIFT-POST-20260212</t>
        </is>
      </c>
      <c r="E2221" t="inlineStr">
        <is>
          <t>LINE-S03</t>
        </is>
      </c>
      <c r="F2221" t="inlineStr">
        <is>
          <t>改善后</t>
        </is>
      </c>
      <c r="G2221" s="57" t="n">
        <v>46065</v>
      </c>
      <c r="H2221" t="inlineStr">
        <is>
          <t>音频模组系列</t>
        </is>
      </c>
      <c r="I2221" t="inlineStr">
        <is>
          <t>KK250</t>
        </is>
      </c>
      <c r="J2221" t="inlineStr">
        <is>
          <t>OPERATIONAL</t>
        </is>
      </c>
      <c r="K2221" t="inlineStr">
        <is>
          <t>Planned - Included in OEE</t>
        </is>
      </c>
      <c r="L2221" t="inlineStr">
        <is>
          <t>EXTRUDER PRESS</t>
        </is>
      </c>
      <c r="M2221" t="inlineStr">
        <is>
          <t>主加工工位</t>
        </is>
      </c>
      <c r="N2221" t="inlineStr">
        <is>
          <t>CLEANING</t>
        </is>
      </c>
      <c r="O2221" s="59" t="n">
        <v>46065.83888888889</v>
      </c>
      <c r="P2221" s="59" t="n">
        <v>46065.87930555556</v>
      </c>
      <c r="Q2221" s="60" t="n">
        <v>58.2</v>
      </c>
      <c r="R2221" s="60" t="n">
        <v>0.9547</v>
      </c>
      <c r="S2221" t="inlineStr">
        <is>
          <t>团队模拟数据（基于公开单线数据派生）</t>
        </is>
      </c>
      <c r="T2221" t="inlineStr">
        <is>
          <t>SIM-v2.2-20260807-20260804</t>
        </is>
      </c>
      <c r="U2221" t="inlineStr">
        <is>
          <t>https://zenodo.org/records/17855209</t>
        </is>
      </c>
      <c r="V2221" t="inlineStr">
        <is>
          <t>LINE-S03-POST-20260212</t>
        </is>
      </c>
      <c r="W2221" t="inlineStr">
        <is>
          <t>已关联</t>
        </is>
      </c>
      <c r="X2221" t="inlineStr">
        <is>
          <t>按班次口径判断</t>
        </is>
      </c>
      <c r="Z2221" t="inlineStr">
        <is>
          <t>否</t>
        </is>
      </c>
    </row>
    <row r="2222">
      <c r="A2222" t="inlineStr">
        <is>
          <t>SIM-STOP-02221</t>
        </is>
      </c>
      <c r="B2222" t="inlineStr">
        <is>
          <t>STOP-POST-00106</t>
        </is>
      </c>
      <c r="C2222" t="inlineStr">
        <is>
          <t>LINE-S01-POST-20260213</t>
        </is>
      </c>
      <c r="D2222" t="inlineStr">
        <is>
          <t>SHIFT-POST-20260213</t>
        </is>
      </c>
      <c r="E2222" t="inlineStr">
        <is>
          <t>LINE-S01</t>
        </is>
      </c>
      <c r="F2222" t="inlineStr">
        <is>
          <t>改善后</t>
        </is>
      </c>
      <c r="G2222" s="57" t="n">
        <v>46066</v>
      </c>
      <c r="H2222" t="inlineStr">
        <is>
          <t>智能终端系列</t>
        </is>
      </c>
      <c r="I2222" t="inlineStr">
        <is>
          <t>13KK33</t>
        </is>
      </c>
      <c r="J2222" t="inlineStr">
        <is>
          <t>SETUPS-CHANGEOVERS</t>
        </is>
      </c>
      <c r="K2222" t="inlineStr">
        <is>
          <t>Planned - Included in OEE</t>
        </is>
      </c>
      <c r="L2222" t="inlineStr">
        <is>
          <t>EXTRUDER PRESS</t>
        </is>
      </c>
      <c r="M2222" t="inlineStr">
        <is>
          <t>主加工工位</t>
        </is>
      </c>
      <c r="N2222" t="inlineStr">
        <is>
          <t>MATERIAL CHANGEOVER</t>
        </is>
      </c>
      <c r="O2222" s="59" t="n">
        <v>46066.51527777778</v>
      </c>
      <c r="P2222" s="59" t="n">
        <v>46066.53631944444</v>
      </c>
      <c r="Q2222" s="60" t="n">
        <v>30.3</v>
      </c>
      <c r="R2222" s="60" t="n">
        <v>0.9465</v>
      </c>
      <c r="S2222" t="inlineStr">
        <is>
          <t>团队模拟数据（基于公开单线数据派生）</t>
        </is>
      </c>
      <c r="T2222" t="inlineStr">
        <is>
          <t>SIM-v2.2-20260807-20260804</t>
        </is>
      </c>
      <c r="U2222" t="inlineStr">
        <is>
          <t>https://zenodo.org/records/17855209</t>
        </is>
      </c>
      <c r="V2222" t="inlineStr">
        <is>
          <t>LINE-S01-POST-20260213</t>
        </is>
      </c>
      <c r="W2222" t="inlineStr">
        <is>
          <t>已关联</t>
        </is>
      </c>
      <c r="X2222" t="inlineStr">
        <is>
          <t>按班次口径判断</t>
        </is>
      </c>
      <c r="Z2222" t="inlineStr">
        <is>
          <t>是</t>
        </is>
      </c>
      <c r="AA2222">
        <f>IFERROR(VLOOKUP(N2222,'18_换产标准_模拟'!$B$2:$F$4,3,FALSE),"")</f>
        <v/>
      </c>
      <c r="AB2222">
        <f>IFERROR(MAX(Q2222-AA2222,0),"")</f>
        <v/>
      </c>
      <c r="AC2222">
        <f>IFERROR(IF(AB2222=0,"达标",IF(AB2222&lt;=VLOOKUP(N2222,'18_换产标准_模拟'!$B$2:$F$4,4,FALSE)-VLOOKUP(N2222,'18_换产标准_模拟'!$B$2:$F$4,3,FALSE),"轻微超时",IF(AB2222&lt;=VLOOKUP(N2222,'18_换产标准_模拟'!$B$2:$F$4,5,FALSE)-VLOOKUP(N2222,'18_换产标准_模拟'!$B$2:$F$4,3,FALSE),"超时","严重超时"))),"")</f>
        <v/>
      </c>
      <c r="AD2222">
        <f>IFERROR(INDEX('18_换产标准_模拟'!$A$2:$A$4,MATCH(N2222,'18_换产标准_模拟'!$B$2:$B$4,0)),"")</f>
        <v/>
      </c>
      <c r="AE2222" t="inlineStr">
        <is>
          <t>团队模拟数据</t>
        </is>
      </c>
    </row>
    <row r="2223">
      <c r="A2223" t="inlineStr">
        <is>
          <t>SIM-STOP-02222</t>
        </is>
      </c>
      <c r="B2223" t="inlineStr">
        <is>
          <t>STOP-POST-00106</t>
        </is>
      </c>
      <c r="C2223" t="inlineStr">
        <is>
          <t>LINE-S02-POST-20260213</t>
        </is>
      </c>
      <c r="D2223" t="inlineStr">
        <is>
          <t>SHIFT-POST-20260213</t>
        </is>
      </c>
      <c r="E2223" t="inlineStr">
        <is>
          <t>LINE-S02</t>
        </is>
      </c>
      <c r="F2223" t="inlineStr">
        <is>
          <t>改善后</t>
        </is>
      </c>
      <c r="G2223" s="57" t="n">
        <v>46066</v>
      </c>
      <c r="H2223" t="inlineStr">
        <is>
          <t>视觉设备系列</t>
        </is>
      </c>
      <c r="I2223" t="inlineStr">
        <is>
          <t>13KK33</t>
        </is>
      </c>
      <c r="J2223" t="inlineStr">
        <is>
          <t>SETUPS-CHANGEOVERS</t>
        </is>
      </c>
      <c r="K2223" t="inlineStr">
        <is>
          <t>Planned - Included in OEE</t>
        </is>
      </c>
      <c r="L2223" t="inlineStr">
        <is>
          <t>EXTRUDER PRESS</t>
        </is>
      </c>
      <c r="M2223" t="inlineStr">
        <is>
          <t>主加工工位</t>
        </is>
      </c>
      <c r="N2223" t="inlineStr">
        <is>
          <t>MATERIAL CHANGEOVER</t>
        </is>
      </c>
      <c r="O2223" s="59" t="n">
        <v>46066.52916666667</v>
      </c>
      <c r="P2223" s="59" t="n">
        <v>46066.55034722222</v>
      </c>
      <c r="Q2223" s="60" t="n">
        <v>30.5</v>
      </c>
      <c r="R2223" s="60" t="n">
        <v>0.9528</v>
      </c>
      <c r="S2223" t="inlineStr">
        <is>
          <t>团队模拟数据（基于公开单线数据派生）</t>
        </is>
      </c>
      <c r="T2223" t="inlineStr">
        <is>
          <t>SIM-v2.2-20260807-20260804</t>
        </is>
      </c>
      <c r="U2223" t="inlineStr">
        <is>
          <t>https://zenodo.org/records/17855209</t>
        </is>
      </c>
      <c r="V2223" t="inlineStr">
        <is>
          <t>LINE-S02-POST-20260213</t>
        </is>
      </c>
      <c r="W2223" t="inlineStr">
        <is>
          <t>已关联</t>
        </is>
      </c>
      <c r="X2223" t="inlineStr">
        <is>
          <t>按班次口径判断</t>
        </is>
      </c>
      <c r="Z2223" t="inlineStr">
        <is>
          <t>是</t>
        </is>
      </c>
      <c r="AA2223">
        <f>IFERROR(VLOOKUP(N2223,'18_换产标准_模拟'!$B$2:$F$4,3,FALSE),"")</f>
        <v/>
      </c>
      <c r="AB2223">
        <f>IFERROR(MAX(Q2223-AA2223,0),"")</f>
        <v/>
      </c>
      <c r="AC2223">
        <f>IFERROR(IF(AB2223=0,"达标",IF(AB2223&lt;=VLOOKUP(N2223,'18_换产标准_模拟'!$B$2:$F$4,4,FALSE)-VLOOKUP(N2223,'18_换产标准_模拟'!$B$2:$F$4,3,FALSE),"轻微超时",IF(AB2223&lt;=VLOOKUP(N2223,'18_换产标准_模拟'!$B$2:$F$4,5,FALSE)-VLOOKUP(N2223,'18_换产标准_模拟'!$B$2:$F$4,3,FALSE),"超时","严重超时"))),"")</f>
        <v/>
      </c>
      <c r="AD2223">
        <f>IFERROR(INDEX('18_换产标准_模拟'!$A$2:$A$4,MATCH(N2223,'18_换产标准_模拟'!$B$2:$B$4,0)),"")</f>
        <v/>
      </c>
      <c r="AE2223" t="inlineStr">
        <is>
          <t>团队模拟数据</t>
        </is>
      </c>
    </row>
    <row r="2224">
      <c r="A2224" t="inlineStr">
        <is>
          <t>SIM-STOP-02223</t>
        </is>
      </c>
      <c r="B2224" t="inlineStr">
        <is>
          <t>STOP-POST-00106</t>
        </is>
      </c>
      <c r="C2224" t="inlineStr">
        <is>
          <t>LINE-S03-POST-20260213</t>
        </is>
      </c>
      <c r="D2224" t="inlineStr">
        <is>
          <t>SHIFT-POST-20260213</t>
        </is>
      </c>
      <c r="E2224" t="inlineStr">
        <is>
          <t>LINE-S03</t>
        </is>
      </c>
      <c r="F2224" t="inlineStr">
        <is>
          <t>改善后</t>
        </is>
      </c>
      <c r="G2224" s="57" t="n">
        <v>46066</v>
      </c>
      <c r="H2224" t="inlineStr">
        <is>
          <t>音频模组系列</t>
        </is>
      </c>
      <c r="I2224" t="inlineStr">
        <is>
          <t>13KK33</t>
        </is>
      </c>
      <c r="J2224" t="inlineStr">
        <is>
          <t>SETUPS-CHANGEOVERS</t>
        </is>
      </c>
      <c r="K2224" t="inlineStr">
        <is>
          <t>Planned - Included in OEE</t>
        </is>
      </c>
      <c r="L2224" t="inlineStr">
        <is>
          <t>EXTRUDER PRESS</t>
        </is>
      </c>
      <c r="M2224" t="inlineStr">
        <is>
          <t>主加工工位</t>
        </is>
      </c>
      <c r="N2224" t="inlineStr">
        <is>
          <t>MATERIAL CHANGEOVER</t>
        </is>
      </c>
      <c r="O2224" s="59" t="n">
        <v>46066.54305555556</v>
      </c>
      <c r="P2224" s="59" t="n">
        <v>46066.56506944444</v>
      </c>
      <c r="Q2224" s="60" t="n">
        <v>31.7</v>
      </c>
      <c r="R2224" s="60" t="n">
        <v>0.992</v>
      </c>
      <c r="S2224" t="inlineStr">
        <is>
          <t>团队模拟数据（基于公开单线数据派生）</t>
        </is>
      </c>
      <c r="T2224" t="inlineStr">
        <is>
          <t>SIM-v2.2-20260807-20260804</t>
        </is>
      </c>
      <c r="U2224" t="inlineStr">
        <is>
          <t>https://zenodo.org/records/17855209</t>
        </is>
      </c>
      <c r="V2224" t="inlineStr">
        <is>
          <t>LINE-S03-POST-20260213</t>
        </is>
      </c>
      <c r="W2224" t="inlineStr">
        <is>
          <t>已关联</t>
        </is>
      </c>
      <c r="X2224" t="inlineStr">
        <is>
          <t>按班次口径判断</t>
        </is>
      </c>
      <c r="Z2224" t="inlineStr">
        <is>
          <t>是</t>
        </is>
      </c>
      <c r="AA2224">
        <f>IFERROR(VLOOKUP(N2224,'18_换产标准_模拟'!$B$2:$F$4,3,FALSE),"")</f>
        <v/>
      </c>
      <c r="AB2224">
        <f>IFERROR(MAX(Q2224-AA2224,0),"")</f>
        <v/>
      </c>
      <c r="AC2224">
        <f>IFERROR(IF(AB2224=0,"达标",IF(AB2224&lt;=VLOOKUP(N2224,'18_换产标准_模拟'!$B$2:$F$4,4,FALSE)-VLOOKUP(N2224,'18_换产标准_模拟'!$B$2:$F$4,3,FALSE),"轻微超时",IF(AB2224&lt;=VLOOKUP(N2224,'18_换产标准_模拟'!$B$2:$F$4,5,FALSE)-VLOOKUP(N2224,'18_换产标准_模拟'!$B$2:$F$4,3,FALSE),"超时","严重超时"))),"")</f>
        <v/>
      </c>
      <c r="AD2224">
        <f>IFERROR(INDEX('18_换产标准_模拟'!$A$2:$A$4,MATCH(N2224,'18_换产标准_模拟'!$B$2:$B$4,0)),"")</f>
        <v/>
      </c>
      <c r="AE2224" t="inlineStr">
        <is>
          <t>团队模拟数据</t>
        </is>
      </c>
    </row>
    <row r="2225">
      <c r="A2225" t="inlineStr">
        <is>
          <t>SIM-STOP-02224</t>
        </is>
      </c>
      <c r="B2225" t="inlineStr">
        <is>
          <t>STOP-POST-00107</t>
        </is>
      </c>
      <c r="C2225" t="inlineStr">
        <is>
          <t>LINE-S01-POST-20260213</t>
        </is>
      </c>
      <c r="D2225" t="inlineStr">
        <is>
          <t>SHIFT-POST-20260213</t>
        </is>
      </c>
      <c r="E2225" t="inlineStr">
        <is>
          <t>LINE-S01</t>
        </is>
      </c>
      <c r="F2225" t="inlineStr">
        <is>
          <t>改善后</t>
        </is>
      </c>
      <c r="G2225" s="57" t="n">
        <v>46066</v>
      </c>
      <c r="H2225" t="inlineStr">
        <is>
          <t>智能终端系列</t>
        </is>
      </c>
      <c r="I2225" t="inlineStr">
        <is>
          <t>13KK33</t>
        </is>
      </c>
      <c r="J2225" t="inlineStr">
        <is>
          <t>SETUPS-CHANGEOVERS</t>
        </is>
      </c>
      <c r="K2225" t="inlineStr">
        <is>
          <t>Planned - Included in OEE</t>
        </is>
      </c>
      <c r="L2225" t="inlineStr">
        <is>
          <t>HACKING STATION</t>
        </is>
      </c>
      <c r="M2225" t="inlineStr">
        <is>
          <t>上下料工位</t>
        </is>
      </c>
      <c r="N2225" t="inlineStr">
        <is>
          <t>MATERIAL CHANGEOVER</t>
        </is>
      </c>
      <c r="O2225" s="59" t="n">
        <v>46066.60138888889</v>
      </c>
      <c r="P2225" s="59" t="n">
        <v>46066.609375</v>
      </c>
      <c r="Q2225" s="60" t="n">
        <v>11.5</v>
      </c>
      <c r="R2225" s="60" t="n">
        <v>0.8844</v>
      </c>
      <c r="S2225" t="inlineStr">
        <is>
          <t>团队模拟数据（基于公开单线数据派生）</t>
        </is>
      </c>
      <c r="T2225" t="inlineStr">
        <is>
          <t>SIM-v2.2-20260807-20260804</t>
        </is>
      </c>
      <c r="U2225" t="inlineStr">
        <is>
          <t>https://zenodo.org/records/17855209</t>
        </is>
      </c>
      <c r="V2225" t="inlineStr">
        <is>
          <t>LINE-S01-POST-20260213</t>
        </is>
      </c>
      <c r="W2225" t="inlineStr">
        <is>
          <t>已关联</t>
        </is>
      </c>
      <c r="X2225" t="inlineStr">
        <is>
          <t>按班次口径判断</t>
        </is>
      </c>
      <c r="Z2225" t="inlineStr">
        <is>
          <t>是</t>
        </is>
      </c>
      <c r="AA2225">
        <f>IFERROR(VLOOKUP(N2225,'18_换产标准_模拟'!$B$2:$F$4,3,FALSE),"")</f>
        <v/>
      </c>
      <c r="AB2225">
        <f>IFERROR(MAX(Q2225-AA2225,0),"")</f>
        <v/>
      </c>
      <c r="AC2225">
        <f>IFERROR(IF(AB2225=0,"达标",IF(AB2225&lt;=VLOOKUP(N2225,'18_换产标准_模拟'!$B$2:$F$4,4,FALSE)-VLOOKUP(N2225,'18_换产标准_模拟'!$B$2:$F$4,3,FALSE),"轻微超时",IF(AB2225&lt;=VLOOKUP(N2225,'18_换产标准_模拟'!$B$2:$F$4,5,FALSE)-VLOOKUP(N2225,'18_换产标准_模拟'!$B$2:$F$4,3,FALSE),"超时","严重超时"))),"")</f>
        <v/>
      </c>
      <c r="AD2225">
        <f>IFERROR(INDEX('18_换产标准_模拟'!$A$2:$A$4,MATCH(N2225,'18_换产标准_模拟'!$B$2:$B$4,0)),"")</f>
        <v/>
      </c>
      <c r="AE2225" t="inlineStr">
        <is>
          <t>团队模拟数据</t>
        </is>
      </c>
    </row>
    <row r="2226">
      <c r="A2226" t="inlineStr">
        <is>
          <t>SIM-STOP-02225</t>
        </is>
      </c>
      <c r="B2226" t="inlineStr">
        <is>
          <t>STOP-POST-00107</t>
        </is>
      </c>
      <c r="C2226" t="inlineStr">
        <is>
          <t>LINE-S02-POST-20260213</t>
        </is>
      </c>
      <c r="D2226" t="inlineStr">
        <is>
          <t>SHIFT-POST-20260213</t>
        </is>
      </c>
      <c r="E2226" t="inlineStr">
        <is>
          <t>LINE-S02</t>
        </is>
      </c>
      <c r="F2226" t="inlineStr">
        <is>
          <t>改善后</t>
        </is>
      </c>
      <c r="G2226" s="57" t="n">
        <v>46066</v>
      </c>
      <c r="H2226" t="inlineStr">
        <is>
          <t>视觉设备系列</t>
        </is>
      </c>
      <c r="I2226" t="inlineStr">
        <is>
          <t>13KK33</t>
        </is>
      </c>
      <c r="J2226" t="inlineStr">
        <is>
          <t>SETUPS-CHANGEOVERS</t>
        </is>
      </c>
      <c r="K2226" t="inlineStr">
        <is>
          <t>Planned - Included in OEE</t>
        </is>
      </c>
      <c r="L2226" t="inlineStr">
        <is>
          <t>HACKING STATION</t>
        </is>
      </c>
      <c r="M2226" t="inlineStr">
        <is>
          <t>上下料工位</t>
        </is>
      </c>
      <c r="N2226" t="inlineStr">
        <is>
          <t>MATERIAL CHANGEOVER</t>
        </is>
      </c>
      <c r="O2226" s="59" t="n">
        <v>46066.61527777778</v>
      </c>
      <c r="P2226" s="59" t="n">
        <v>46066.62423611111</v>
      </c>
      <c r="Q2226" s="60" t="n">
        <v>12.9</v>
      </c>
      <c r="R2226" s="60" t="n">
        <v>0.9909</v>
      </c>
      <c r="S2226" t="inlineStr">
        <is>
          <t>团队模拟数据（基于公开单线数据派生）</t>
        </is>
      </c>
      <c r="T2226" t="inlineStr">
        <is>
          <t>SIM-v2.2-20260807-20260804</t>
        </is>
      </c>
      <c r="U2226" t="inlineStr">
        <is>
          <t>https://zenodo.org/records/17855209</t>
        </is>
      </c>
      <c r="V2226" t="inlineStr">
        <is>
          <t>LINE-S02-POST-20260213</t>
        </is>
      </c>
      <c r="W2226" t="inlineStr">
        <is>
          <t>已关联</t>
        </is>
      </c>
      <c r="X2226" t="inlineStr">
        <is>
          <t>按班次口径判断</t>
        </is>
      </c>
      <c r="Z2226" t="inlineStr">
        <is>
          <t>是</t>
        </is>
      </c>
      <c r="AA2226">
        <f>IFERROR(VLOOKUP(N2226,'18_换产标准_模拟'!$B$2:$F$4,3,FALSE),"")</f>
        <v/>
      </c>
      <c r="AB2226">
        <f>IFERROR(MAX(Q2226-AA2226,0),"")</f>
        <v/>
      </c>
      <c r="AC2226">
        <f>IFERROR(IF(AB2226=0,"达标",IF(AB2226&lt;=VLOOKUP(N2226,'18_换产标准_模拟'!$B$2:$F$4,4,FALSE)-VLOOKUP(N2226,'18_换产标准_模拟'!$B$2:$F$4,3,FALSE),"轻微超时",IF(AB2226&lt;=VLOOKUP(N2226,'18_换产标准_模拟'!$B$2:$F$4,5,FALSE)-VLOOKUP(N2226,'18_换产标准_模拟'!$B$2:$F$4,3,FALSE),"超时","严重超时"))),"")</f>
        <v/>
      </c>
      <c r="AD2226">
        <f>IFERROR(INDEX('18_换产标准_模拟'!$A$2:$A$4,MATCH(N2226,'18_换产标准_模拟'!$B$2:$B$4,0)),"")</f>
        <v/>
      </c>
      <c r="AE2226" t="inlineStr">
        <is>
          <t>团队模拟数据</t>
        </is>
      </c>
    </row>
    <row r="2227">
      <c r="A2227" t="inlineStr">
        <is>
          <t>SIM-STOP-02226</t>
        </is>
      </c>
      <c r="B2227" t="inlineStr">
        <is>
          <t>STOP-POST-00107</t>
        </is>
      </c>
      <c r="C2227" t="inlineStr">
        <is>
          <t>LINE-S03-POST-20260213</t>
        </is>
      </c>
      <c r="D2227" t="inlineStr">
        <is>
          <t>SHIFT-POST-20260213</t>
        </is>
      </c>
      <c r="E2227" t="inlineStr">
        <is>
          <t>LINE-S03</t>
        </is>
      </c>
      <c r="F2227" t="inlineStr">
        <is>
          <t>改善后</t>
        </is>
      </c>
      <c r="G2227" s="57" t="n">
        <v>46066</v>
      </c>
      <c r="H2227" t="inlineStr">
        <is>
          <t>音频模组系列</t>
        </is>
      </c>
      <c r="I2227" t="inlineStr">
        <is>
          <t>13KK33</t>
        </is>
      </c>
      <c r="J2227" t="inlineStr">
        <is>
          <t>SETUPS-CHANGEOVERS</t>
        </is>
      </c>
      <c r="K2227" t="inlineStr">
        <is>
          <t>Planned - Included in OEE</t>
        </is>
      </c>
      <c r="L2227" t="inlineStr">
        <is>
          <t>HACKING STATION</t>
        </is>
      </c>
      <c r="M2227" t="inlineStr">
        <is>
          <t>上下料工位</t>
        </is>
      </c>
      <c r="N2227" t="inlineStr">
        <is>
          <t>MATERIAL CHANGEOVER</t>
        </is>
      </c>
      <c r="O2227" s="59" t="n">
        <v>46066.62916666667</v>
      </c>
      <c r="P2227" s="59" t="n">
        <v>46066.63784722222</v>
      </c>
      <c r="Q2227" s="60" t="n">
        <v>12.5</v>
      </c>
      <c r="R2227" s="60" t="n">
        <v>0.9651</v>
      </c>
      <c r="S2227" t="inlineStr">
        <is>
          <t>团队模拟数据（基于公开单线数据派生）</t>
        </is>
      </c>
      <c r="T2227" t="inlineStr">
        <is>
          <t>SIM-v2.2-20260807-20260804</t>
        </is>
      </c>
      <c r="U2227" t="inlineStr">
        <is>
          <t>https://zenodo.org/records/17855209</t>
        </is>
      </c>
      <c r="V2227" t="inlineStr">
        <is>
          <t>LINE-S03-POST-20260213</t>
        </is>
      </c>
      <c r="W2227" t="inlineStr">
        <is>
          <t>已关联</t>
        </is>
      </c>
      <c r="X2227" t="inlineStr">
        <is>
          <t>按班次口径判断</t>
        </is>
      </c>
      <c r="Z2227" t="inlineStr">
        <is>
          <t>是</t>
        </is>
      </c>
      <c r="AA2227">
        <f>IFERROR(VLOOKUP(N2227,'18_换产标准_模拟'!$B$2:$F$4,3,FALSE),"")</f>
        <v/>
      </c>
      <c r="AB2227">
        <f>IFERROR(MAX(Q2227-AA2227,0),"")</f>
        <v/>
      </c>
      <c r="AC2227">
        <f>IFERROR(IF(AB2227=0,"达标",IF(AB2227&lt;=VLOOKUP(N2227,'18_换产标准_模拟'!$B$2:$F$4,4,FALSE)-VLOOKUP(N2227,'18_换产标准_模拟'!$B$2:$F$4,3,FALSE),"轻微超时",IF(AB2227&lt;=VLOOKUP(N2227,'18_换产标准_模拟'!$B$2:$F$4,5,FALSE)-VLOOKUP(N2227,'18_换产标准_模拟'!$B$2:$F$4,3,FALSE),"超时","严重超时"))),"")</f>
        <v/>
      </c>
      <c r="AD2227">
        <f>IFERROR(INDEX('18_换产标准_模拟'!$A$2:$A$4,MATCH(N2227,'18_换产标准_模拟'!$B$2:$B$4,0)),"")</f>
        <v/>
      </c>
      <c r="AE2227" t="inlineStr">
        <is>
          <t>团队模拟数据</t>
        </is>
      </c>
    </row>
    <row r="2228">
      <c r="A2228" t="inlineStr">
        <is>
          <t>SIM-STOP-02227</t>
        </is>
      </c>
      <c r="B2228" t="inlineStr">
        <is>
          <t>STOP-POST-00108</t>
        </is>
      </c>
      <c r="C2228" t="inlineStr">
        <is>
          <t>LINE-S01-POST-20260213</t>
        </is>
      </c>
      <c r="D2228" t="inlineStr">
        <is>
          <t>SHIFT-POST-20260213</t>
        </is>
      </c>
      <c r="E2228" t="inlineStr">
        <is>
          <t>LINE-S01</t>
        </is>
      </c>
      <c r="F2228" t="inlineStr">
        <is>
          <t>改善后</t>
        </is>
      </c>
      <c r="G2228" s="57" t="n">
        <v>46066</v>
      </c>
      <c r="H2228" t="inlineStr">
        <is>
          <t>智能终端系列</t>
        </is>
      </c>
      <c r="I2228" t="inlineStr">
        <is>
          <t>13KK33</t>
        </is>
      </c>
      <c r="J2228" t="inlineStr">
        <is>
          <t>FAILURE</t>
        </is>
      </c>
      <c r="K2228" t="inlineStr">
        <is>
          <t>Unplanned</t>
        </is>
      </c>
      <c r="L2228" t="inlineStr">
        <is>
          <t>EXTRUDER PRESS</t>
        </is>
      </c>
      <c r="M2228" t="inlineStr">
        <is>
          <t>主加工工位</t>
        </is>
      </c>
      <c r="N2228" t="inlineStr">
        <is>
          <t>OTHER FAILURE</t>
        </is>
      </c>
      <c r="O2228" s="59" t="n">
        <v>46066.68125</v>
      </c>
      <c r="P2228" s="59" t="n">
        <v>46066.68347222222</v>
      </c>
      <c r="Q2228" s="60" t="n">
        <v>3.2</v>
      </c>
      <c r="R2228" s="60" t="n">
        <v>0.7947</v>
      </c>
      <c r="S2228" t="inlineStr">
        <is>
          <t>团队模拟数据（基于公开单线数据派生）</t>
        </is>
      </c>
      <c r="T2228" t="inlineStr">
        <is>
          <t>SIM-v2.2-20260807-20260804</t>
        </is>
      </c>
      <c r="U2228" t="inlineStr">
        <is>
          <t>https://zenodo.org/records/17855209</t>
        </is>
      </c>
      <c r="V2228" t="inlineStr">
        <is>
          <t>LINE-S01-POST-20260213</t>
        </is>
      </c>
      <c r="W2228" t="inlineStr">
        <is>
          <t>已关联</t>
        </is>
      </c>
      <c r="X2228" t="inlineStr">
        <is>
          <t>按班次口径判断</t>
        </is>
      </c>
      <c r="Z2228" t="inlineStr">
        <is>
          <t>否</t>
        </is>
      </c>
    </row>
    <row r="2229">
      <c r="A2229" t="inlineStr">
        <is>
          <t>SIM-STOP-02228</t>
        </is>
      </c>
      <c r="B2229" t="inlineStr">
        <is>
          <t>STOP-POST-00108</t>
        </is>
      </c>
      <c r="C2229" t="inlineStr">
        <is>
          <t>LINE-S02-POST-20260213</t>
        </is>
      </c>
      <c r="D2229" t="inlineStr">
        <is>
          <t>SHIFT-POST-20260213</t>
        </is>
      </c>
      <c r="E2229" t="inlineStr">
        <is>
          <t>LINE-S02</t>
        </is>
      </c>
      <c r="F2229" t="inlineStr">
        <is>
          <t>改善后</t>
        </is>
      </c>
      <c r="G2229" s="57" t="n">
        <v>46066</v>
      </c>
      <c r="H2229" t="inlineStr">
        <is>
          <t>视觉设备系列</t>
        </is>
      </c>
      <c r="I2229" t="inlineStr">
        <is>
          <t>13KK33</t>
        </is>
      </c>
      <c r="J2229" t="inlineStr">
        <is>
          <t>FAILURE</t>
        </is>
      </c>
      <c r="K2229" t="inlineStr">
        <is>
          <t>Unplanned</t>
        </is>
      </c>
      <c r="L2229" t="inlineStr">
        <is>
          <t>EXTRUDER PRESS</t>
        </is>
      </c>
      <c r="M2229" t="inlineStr">
        <is>
          <t>主加工工位</t>
        </is>
      </c>
      <c r="N2229" t="inlineStr">
        <is>
          <t>OTHER FAILURE</t>
        </is>
      </c>
      <c r="O2229" s="59" t="n">
        <v>46066.69513888889</v>
      </c>
      <c r="P2229" s="59" t="n">
        <v>46066.69861111111</v>
      </c>
      <c r="Q2229" s="60" t="n">
        <v>5</v>
      </c>
      <c r="R2229" s="60" t="n">
        <v>1.2474</v>
      </c>
      <c r="S2229" t="inlineStr">
        <is>
          <t>团队模拟数据（基于公开单线数据派生）</t>
        </is>
      </c>
      <c r="T2229" t="inlineStr">
        <is>
          <t>SIM-v2.2-20260807-20260804</t>
        </is>
      </c>
      <c r="U2229" t="inlineStr">
        <is>
          <t>https://zenodo.org/records/17855209</t>
        </is>
      </c>
      <c r="V2229" t="inlineStr">
        <is>
          <t>LINE-S02-POST-20260213</t>
        </is>
      </c>
      <c r="W2229" t="inlineStr">
        <is>
          <t>已关联</t>
        </is>
      </c>
      <c r="X2229" t="inlineStr">
        <is>
          <t>按班次口径判断</t>
        </is>
      </c>
      <c r="Z2229" t="inlineStr">
        <is>
          <t>否</t>
        </is>
      </c>
    </row>
    <row r="2230">
      <c r="A2230" t="inlineStr">
        <is>
          <t>SIM-STOP-02229</t>
        </is>
      </c>
      <c r="B2230" t="inlineStr">
        <is>
          <t>STOP-POST-00108</t>
        </is>
      </c>
      <c r="C2230" t="inlineStr">
        <is>
          <t>LINE-S03-POST-20260213</t>
        </is>
      </c>
      <c r="D2230" t="inlineStr">
        <is>
          <t>SHIFT-POST-20260213</t>
        </is>
      </c>
      <c r="E2230" t="inlineStr">
        <is>
          <t>LINE-S03</t>
        </is>
      </c>
      <c r="F2230" t="inlineStr">
        <is>
          <t>改善后</t>
        </is>
      </c>
      <c r="G2230" s="57" t="n">
        <v>46066</v>
      </c>
      <c r="H2230" t="inlineStr">
        <is>
          <t>音频模组系列</t>
        </is>
      </c>
      <c r="I2230" t="inlineStr">
        <is>
          <t>13KK33</t>
        </is>
      </c>
      <c r="J2230" t="inlineStr">
        <is>
          <t>FAILURE</t>
        </is>
      </c>
      <c r="K2230" t="inlineStr">
        <is>
          <t>Unplanned</t>
        </is>
      </c>
      <c r="L2230" t="inlineStr">
        <is>
          <t>EXTRUDER PRESS</t>
        </is>
      </c>
      <c r="M2230" t="inlineStr">
        <is>
          <t>主加工工位</t>
        </is>
      </c>
      <c r="N2230" t="inlineStr">
        <is>
          <t>OTHER FAILURE</t>
        </is>
      </c>
      <c r="O2230" s="59" t="n">
        <v>46066.70902777778</v>
      </c>
      <c r="P2230" s="59" t="n">
        <v>46066.71152777778</v>
      </c>
      <c r="Q2230" s="60" t="n">
        <v>3.6</v>
      </c>
      <c r="R2230" s="60" t="n">
        <v>0.905</v>
      </c>
      <c r="S2230" t="inlineStr">
        <is>
          <t>团队模拟数据（基于公开单线数据派生）</t>
        </is>
      </c>
      <c r="T2230" t="inlineStr">
        <is>
          <t>SIM-v2.2-20260807-20260804</t>
        </is>
      </c>
      <c r="U2230" t="inlineStr">
        <is>
          <t>https://zenodo.org/records/17855209</t>
        </is>
      </c>
      <c r="V2230" t="inlineStr">
        <is>
          <t>LINE-S03-POST-20260213</t>
        </is>
      </c>
      <c r="W2230" t="inlineStr">
        <is>
          <t>已关联</t>
        </is>
      </c>
      <c r="X2230" t="inlineStr">
        <is>
          <t>按班次口径判断</t>
        </is>
      </c>
      <c r="Z2230" t="inlineStr">
        <is>
          <t>否</t>
        </is>
      </c>
    </row>
    <row r="2231">
      <c r="A2231" t="inlineStr">
        <is>
          <t>SIM-STOP-02230</t>
        </is>
      </c>
      <c r="B2231" t="inlineStr">
        <is>
          <t>STOP-POST-00109</t>
        </is>
      </c>
      <c r="C2231" t="inlineStr">
        <is>
          <t>LINE-S01-POST-20260213</t>
        </is>
      </c>
      <c r="D2231" t="inlineStr">
        <is>
          <t>SHIFT-POST-20260213</t>
        </is>
      </c>
      <c r="E2231" t="inlineStr">
        <is>
          <t>LINE-S01</t>
        </is>
      </c>
      <c r="F2231" t="inlineStr">
        <is>
          <t>改善后</t>
        </is>
      </c>
      <c r="G2231" s="57" t="n">
        <v>46066</v>
      </c>
      <c r="H2231" t="inlineStr">
        <is>
          <t>智能终端系列</t>
        </is>
      </c>
      <c r="I2231" t="inlineStr">
        <is>
          <t>KK200-1</t>
        </is>
      </c>
      <c r="J2231" t="inlineStr">
        <is>
          <t>SETUPS-CHANGEOVERS</t>
        </is>
      </c>
      <c r="K2231" t="inlineStr">
        <is>
          <t>Planned - Included in OEE</t>
        </is>
      </c>
      <c r="L2231" t="inlineStr">
        <is>
          <t>EXTRUDER PRESS</t>
        </is>
      </c>
      <c r="M2231" t="inlineStr">
        <is>
          <t>主加工工位</t>
        </is>
      </c>
      <c r="N2231" t="inlineStr">
        <is>
          <t>MATERIAL CHANGEOVER</t>
        </is>
      </c>
      <c r="O2231" s="59" t="n">
        <v>46066.69097222222</v>
      </c>
      <c r="P2231" s="59" t="n">
        <v>46066.70826388889</v>
      </c>
      <c r="Q2231" s="60" t="n">
        <v>24.9</v>
      </c>
      <c r="R2231" s="60" t="n">
        <v>0.9569</v>
      </c>
      <c r="S2231" t="inlineStr">
        <is>
          <t>团队模拟数据（基于公开单线数据派生）</t>
        </is>
      </c>
      <c r="T2231" t="inlineStr">
        <is>
          <t>SIM-v2.2-20260807-20260804</t>
        </is>
      </c>
      <c r="U2231" t="inlineStr">
        <is>
          <t>https://zenodo.org/records/17855209</t>
        </is>
      </c>
      <c r="V2231" t="inlineStr">
        <is>
          <t>LINE-S01-POST-20260213</t>
        </is>
      </c>
      <c r="W2231" t="inlineStr">
        <is>
          <t>已关联</t>
        </is>
      </c>
      <c r="X2231" t="inlineStr">
        <is>
          <t>按班次口径判断</t>
        </is>
      </c>
      <c r="Z2231" t="inlineStr">
        <is>
          <t>是</t>
        </is>
      </c>
      <c r="AA2231">
        <f>IFERROR(VLOOKUP(N2231,'18_换产标准_模拟'!$B$2:$F$4,3,FALSE),"")</f>
        <v/>
      </c>
      <c r="AB2231">
        <f>IFERROR(MAX(Q2231-AA2231,0),"")</f>
        <v/>
      </c>
      <c r="AC2231">
        <f>IFERROR(IF(AB2231=0,"达标",IF(AB2231&lt;=VLOOKUP(N2231,'18_换产标准_模拟'!$B$2:$F$4,4,FALSE)-VLOOKUP(N2231,'18_换产标准_模拟'!$B$2:$F$4,3,FALSE),"轻微超时",IF(AB2231&lt;=VLOOKUP(N2231,'18_换产标准_模拟'!$B$2:$F$4,5,FALSE)-VLOOKUP(N2231,'18_换产标准_模拟'!$B$2:$F$4,3,FALSE),"超时","严重超时"))),"")</f>
        <v/>
      </c>
      <c r="AD2231">
        <f>IFERROR(INDEX('18_换产标准_模拟'!$A$2:$A$4,MATCH(N2231,'18_换产标准_模拟'!$B$2:$B$4,0)),"")</f>
        <v/>
      </c>
      <c r="AE2231" t="inlineStr">
        <is>
          <t>团队模拟数据</t>
        </is>
      </c>
    </row>
    <row r="2232">
      <c r="A2232" t="inlineStr">
        <is>
          <t>SIM-STOP-02231</t>
        </is>
      </c>
      <c r="B2232" t="inlineStr">
        <is>
          <t>STOP-POST-00109</t>
        </is>
      </c>
      <c r="C2232" t="inlineStr">
        <is>
          <t>LINE-S02-POST-20260213</t>
        </is>
      </c>
      <c r="D2232" t="inlineStr">
        <is>
          <t>SHIFT-POST-20260213</t>
        </is>
      </c>
      <c r="E2232" t="inlineStr">
        <is>
          <t>LINE-S02</t>
        </is>
      </c>
      <c r="F2232" t="inlineStr">
        <is>
          <t>改善后</t>
        </is>
      </c>
      <c r="G2232" s="57" t="n">
        <v>46066</v>
      </c>
      <c r="H2232" t="inlineStr">
        <is>
          <t>视觉设备系列</t>
        </is>
      </c>
      <c r="I2232" t="inlineStr">
        <is>
          <t>KK200-1</t>
        </is>
      </c>
      <c r="J2232" t="inlineStr">
        <is>
          <t>SETUPS-CHANGEOVERS</t>
        </is>
      </c>
      <c r="K2232" t="inlineStr">
        <is>
          <t>Planned - Included in OEE</t>
        </is>
      </c>
      <c r="L2232" t="inlineStr">
        <is>
          <t>EXTRUDER PRESS</t>
        </is>
      </c>
      <c r="M2232" t="inlineStr">
        <is>
          <t>主加工工位</t>
        </is>
      </c>
      <c r="N2232" t="inlineStr">
        <is>
          <t>MATERIAL CHANGEOVER</t>
        </is>
      </c>
      <c r="O2232" s="59" t="n">
        <v>46066.70486111111</v>
      </c>
      <c r="P2232" s="59" t="n">
        <v>46066.72229166667</v>
      </c>
      <c r="Q2232" s="60" t="n">
        <v>25.1</v>
      </c>
      <c r="R2232" s="60" t="n">
        <v>0.9637</v>
      </c>
      <c r="S2232" t="inlineStr">
        <is>
          <t>团队模拟数据（基于公开单线数据派生）</t>
        </is>
      </c>
      <c r="T2232" t="inlineStr">
        <is>
          <t>SIM-v2.2-20260807-20260804</t>
        </is>
      </c>
      <c r="U2232" t="inlineStr">
        <is>
          <t>https://zenodo.org/records/17855209</t>
        </is>
      </c>
      <c r="V2232" t="inlineStr">
        <is>
          <t>LINE-S02-POST-20260213</t>
        </is>
      </c>
      <c r="W2232" t="inlineStr">
        <is>
          <t>已关联</t>
        </is>
      </c>
      <c r="X2232" t="inlineStr">
        <is>
          <t>按班次口径判断</t>
        </is>
      </c>
      <c r="Z2232" t="inlineStr">
        <is>
          <t>是</t>
        </is>
      </c>
      <c r="AA2232">
        <f>IFERROR(VLOOKUP(N2232,'18_换产标准_模拟'!$B$2:$F$4,3,FALSE),"")</f>
        <v/>
      </c>
      <c r="AB2232">
        <f>IFERROR(MAX(Q2232-AA2232,0),"")</f>
        <v/>
      </c>
      <c r="AC2232">
        <f>IFERROR(IF(AB2232=0,"达标",IF(AB2232&lt;=VLOOKUP(N2232,'18_换产标准_模拟'!$B$2:$F$4,4,FALSE)-VLOOKUP(N2232,'18_换产标准_模拟'!$B$2:$F$4,3,FALSE),"轻微超时",IF(AB2232&lt;=VLOOKUP(N2232,'18_换产标准_模拟'!$B$2:$F$4,5,FALSE)-VLOOKUP(N2232,'18_换产标准_模拟'!$B$2:$F$4,3,FALSE),"超时","严重超时"))),"")</f>
        <v/>
      </c>
      <c r="AD2232">
        <f>IFERROR(INDEX('18_换产标准_模拟'!$A$2:$A$4,MATCH(N2232,'18_换产标准_模拟'!$B$2:$B$4,0)),"")</f>
        <v/>
      </c>
      <c r="AE2232" t="inlineStr">
        <is>
          <t>团队模拟数据</t>
        </is>
      </c>
    </row>
    <row r="2233">
      <c r="A2233" t="inlineStr">
        <is>
          <t>SIM-STOP-02232</t>
        </is>
      </c>
      <c r="B2233" t="inlineStr">
        <is>
          <t>STOP-POST-00109</t>
        </is>
      </c>
      <c r="C2233" t="inlineStr">
        <is>
          <t>LINE-S03-POST-20260213</t>
        </is>
      </c>
      <c r="D2233" t="inlineStr">
        <is>
          <t>SHIFT-POST-20260213</t>
        </is>
      </c>
      <c r="E2233" t="inlineStr">
        <is>
          <t>LINE-S03</t>
        </is>
      </c>
      <c r="F2233" t="inlineStr">
        <is>
          <t>改善后</t>
        </is>
      </c>
      <c r="G2233" s="57" t="n">
        <v>46066</v>
      </c>
      <c r="H2233" t="inlineStr">
        <is>
          <t>音频模组系列</t>
        </is>
      </c>
      <c r="I2233" t="inlineStr">
        <is>
          <t>KK200-1</t>
        </is>
      </c>
      <c r="J2233" t="inlineStr">
        <is>
          <t>SETUPS-CHANGEOVERS</t>
        </is>
      </c>
      <c r="K2233" t="inlineStr">
        <is>
          <t>Planned - Included in OEE</t>
        </is>
      </c>
      <c r="L2233" t="inlineStr">
        <is>
          <t>EXTRUDER PRESS</t>
        </is>
      </c>
      <c r="M2233" t="inlineStr">
        <is>
          <t>主加工工位</t>
        </is>
      </c>
      <c r="N2233" t="inlineStr">
        <is>
          <t>MATERIAL CHANGEOVER</t>
        </is>
      </c>
      <c r="O2233" s="59" t="n">
        <v>46066.71875</v>
      </c>
      <c r="P2233" s="59" t="n">
        <v>46066.736875</v>
      </c>
      <c r="Q2233" s="60" t="n">
        <v>26.1</v>
      </c>
      <c r="R2233" s="60" t="n">
        <v>1.0027</v>
      </c>
      <c r="S2233" t="inlineStr">
        <is>
          <t>团队模拟数据（基于公开单线数据派生）</t>
        </is>
      </c>
      <c r="T2233" t="inlineStr">
        <is>
          <t>SIM-v2.2-20260807-20260804</t>
        </is>
      </c>
      <c r="U2233" t="inlineStr">
        <is>
          <t>https://zenodo.org/records/17855209</t>
        </is>
      </c>
      <c r="V2233" t="inlineStr">
        <is>
          <t>LINE-S03-POST-20260213</t>
        </is>
      </c>
      <c r="W2233" t="inlineStr">
        <is>
          <t>已关联</t>
        </is>
      </c>
      <c r="X2233" t="inlineStr">
        <is>
          <t>按班次口径判断</t>
        </is>
      </c>
      <c r="Z2233" t="inlineStr">
        <is>
          <t>是</t>
        </is>
      </c>
      <c r="AA2233">
        <f>IFERROR(VLOOKUP(N2233,'18_换产标准_模拟'!$B$2:$F$4,3,FALSE),"")</f>
        <v/>
      </c>
      <c r="AB2233">
        <f>IFERROR(MAX(Q2233-AA2233,0),"")</f>
        <v/>
      </c>
      <c r="AC2233">
        <f>IFERROR(IF(AB2233=0,"达标",IF(AB2233&lt;=VLOOKUP(N2233,'18_换产标准_模拟'!$B$2:$F$4,4,FALSE)-VLOOKUP(N2233,'18_换产标准_模拟'!$B$2:$F$4,3,FALSE),"轻微超时",IF(AB2233&lt;=VLOOKUP(N2233,'18_换产标准_模拟'!$B$2:$F$4,5,FALSE)-VLOOKUP(N2233,'18_换产标准_模拟'!$B$2:$F$4,3,FALSE),"超时","严重超时"))),"")</f>
        <v/>
      </c>
      <c r="AD2233">
        <f>IFERROR(INDEX('18_换产标准_模拟'!$A$2:$A$4,MATCH(N2233,'18_换产标准_模拟'!$B$2:$B$4,0)),"")</f>
        <v/>
      </c>
      <c r="AE2233" t="inlineStr">
        <is>
          <t>团队模拟数据</t>
        </is>
      </c>
    </row>
    <row r="2234">
      <c r="A2234" t="inlineStr">
        <is>
          <t>SIM-STOP-02233</t>
        </is>
      </c>
      <c r="B2234" t="inlineStr">
        <is>
          <t>STOP-POST-00110</t>
        </is>
      </c>
      <c r="C2234" t="inlineStr">
        <is>
          <t>LINE-S01-POST-20260213</t>
        </is>
      </c>
      <c r="D2234" t="inlineStr">
        <is>
          <t>SHIFT-POST-20260213</t>
        </is>
      </c>
      <c r="E2234" t="inlineStr">
        <is>
          <t>LINE-S01</t>
        </is>
      </c>
      <c r="F2234" t="inlineStr">
        <is>
          <t>改善后</t>
        </is>
      </c>
      <c r="G2234" s="57" t="n">
        <v>46066</v>
      </c>
      <c r="H2234" t="inlineStr">
        <is>
          <t>智能终端系列</t>
        </is>
      </c>
      <c r="I2234" t="inlineStr">
        <is>
          <t>KK200-1</t>
        </is>
      </c>
      <c r="J2234" t="inlineStr">
        <is>
          <t>MATERIALS</t>
        </is>
      </c>
      <c r="K2234" t="inlineStr">
        <is>
          <t>Unplanned</t>
        </is>
      </c>
      <c r="L2234" t="inlineStr">
        <is>
          <t>DRYER</t>
        </is>
      </c>
      <c r="M2234" t="inlineStr">
        <is>
          <t>烘干/固化工位</t>
        </is>
      </c>
      <c r="N2234" t="inlineStr">
        <is>
          <t>WET WIP BRICKS</t>
        </is>
      </c>
      <c r="O2234" s="59" t="n">
        <v>46066.74513888889</v>
      </c>
      <c r="P2234" s="59" t="n">
        <v>46066.76013888889</v>
      </c>
      <c r="Q2234" s="60" t="n">
        <v>21.6</v>
      </c>
      <c r="R2234" s="60" t="n">
        <v>0.7723</v>
      </c>
      <c r="S2234" t="inlineStr">
        <is>
          <t>团队模拟数据（基于公开单线数据派生）</t>
        </is>
      </c>
      <c r="T2234" t="inlineStr">
        <is>
          <t>SIM-v2.2-20260807-20260804</t>
        </is>
      </c>
      <c r="U2234" t="inlineStr">
        <is>
          <t>https://zenodo.org/records/17855209</t>
        </is>
      </c>
      <c r="V2234" t="inlineStr">
        <is>
          <t>LINE-S01-POST-20260213</t>
        </is>
      </c>
      <c r="W2234" t="inlineStr">
        <is>
          <t>已关联</t>
        </is>
      </c>
      <c r="X2234" t="inlineStr">
        <is>
          <t>按班次口径判断</t>
        </is>
      </c>
      <c r="Z2234" t="inlineStr">
        <is>
          <t>否</t>
        </is>
      </c>
    </row>
    <row r="2235">
      <c r="A2235" t="inlineStr">
        <is>
          <t>SIM-STOP-02234</t>
        </is>
      </c>
      <c r="B2235" t="inlineStr">
        <is>
          <t>STOP-POST-00110</t>
        </is>
      </c>
      <c r="C2235" t="inlineStr">
        <is>
          <t>LINE-S02-POST-20260213</t>
        </is>
      </c>
      <c r="D2235" t="inlineStr">
        <is>
          <t>SHIFT-POST-20260213</t>
        </is>
      </c>
      <c r="E2235" t="inlineStr">
        <is>
          <t>LINE-S02</t>
        </is>
      </c>
      <c r="F2235" t="inlineStr">
        <is>
          <t>改善后</t>
        </is>
      </c>
      <c r="G2235" s="57" t="n">
        <v>46066</v>
      </c>
      <c r="H2235" t="inlineStr">
        <is>
          <t>视觉设备系列</t>
        </is>
      </c>
      <c r="I2235" t="inlineStr">
        <is>
          <t>KK200-1</t>
        </is>
      </c>
      <c r="J2235" t="inlineStr">
        <is>
          <t>MATERIALS</t>
        </is>
      </c>
      <c r="K2235" t="inlineStr">
        <is>
          <t>Unplanned</t>
        </is>
      </c>
      <c r="L2235" t="inlineStr">
        <is>
          <t>DRYER</t>
        </is>
      </c>
      <c r="M2235" t="inlineStr">
        <is>
          <t>烘干/固化工位</t>
        </is>
      </c>
      <c r="N2235" t="inlineStr">
        <is>
          <t>WET WIP BRICKS</t>
        </is>
      </c>
      <c r="O2235" s="59" t="n">
        <v>46066.75902777778</v>
      </c>
      <c r="P2235" s="59" t="n">
        <v>46066.78090277778</v>
      </c>
      <c r="Q2235" s="60" t="n">
        <v>31.5</v>
      </c>
      <c r="R2235" s="60" t="n">
        <v>1.1244</v>
      </c>
      <c r="S2235" t="inlineStr">
        <is>
          <t>团队模拟数据（基于公开单线数据派生）</t>
        </is>
      </c>
      <c r="T2235" t="inlineStr">
        <is>
          <t>SIM-v2.2-20260807-20260804</t>
        </is>
      </c>
      <c r="U2235" t="inlineStr">
        <is>
          <t>https://zenodo.org/records/17855209</t>
        </is>
      </c>
      <c r="V2235" t="inlineStr">
        <is>
          <t>LINE-S02-POST-20260213</t>
        </is>
      </c>
      <c r="W2235" t="inlineStr">
        <is>
          <t>已关联</t>
        </is>
      </c>
      <c r="X2235" t="inlineStr">
        <is>
          <t>按班次口径判断</t>
        </is>
      </c>
      <c r="Z2235" t="inlineStr">
        <is>
          <t>否</t>
        </is>
      </c>
    </row>
    <row r="2236">
      <c r="A2236" t="inlineStr">
        <is>
          <t>SIM-STOP-02235</t>
        </is>
      </c>
      <c r="B2236" t="inlineStr">
        <is>
          <t>STOP-POST-00110</t>
        </is>
      </c>
      <c r="C2236" t="inlineStr">
        <is>
          <t>LINE-S03-POST-20260213</t>
        </is>
      </c>
      <c r="D2236" t="inlineStr">
        <is>
          <t>SHIFT-POST-20260213</t>
        </is>
      </c>
      <c r="E2236" t="inlineStr">
        <is>
          <t>LINE-S03</t>
        </is>
      </c>
      <c r="F2236" t="inlineStr">
        <is>
          <t>改善后</t>
        </is>
      </c>
      <c r="G2236" s="57" t="n">
        <v>46066</v>
      </c>
      <c r="H2236" t="inlineStr">
        <is>
          <t>音频模组系列</t>
        </is>
      </c>
      <c r="I2236" t="inlineStr">
        <is>
          <t>KK200-1</t>
        </is>
      </c>
      <c r="J2236" t="inlineStr">
        <is>
          <t>MATERIALS</t>
        </is>
      </c>
      <c r="K2236" t="inlineStr">
        <is>
          <t>Unplanned</t>
        </is>
      </c>
      <c r="L2236" t="inlineStr">
        <is>
          <t>DRYER</t>
        </is>
      </c>
      <c r="M2236" t="inlineStr">
        <is>
          <t>烘干/固化工位</t>
        </is>
      </c>
      <c r="N2236" t="inlineStr">
        <is>
          <t>WET WIP BRICKS</t>
        </is>
      </c>
      <c r="O2236" s="59" t="n">
        <v>46066.77291666667</v>
      </c>
      <c r="P2236" s="59" t="n">
        <v>46066.79069444445</v>
      </c>
      <c r="Q2236" s="60" t="n">
        <v>25.6</v>
      </c>
      <c r="R2236" s="60" t="n">
        <v>0.9152</v>
      </c>
      <c r="S2236" t="inlineStr">
        <is>
          <t>团队模拟数据（基于公开单线数据派生）</t>
        </is>
      </c>
      <c r="T2236" t="inlineStr">
        <is>
          <t>SIM-v2.2-20260807-20260804</t>
        </is>
      </c>
      <c r="U2236" t="inlineStr">
        <is>
          <t>https://zenodo.org/records/17855209</t>
        </is>
      </c>
      <c r="V2236" t="inlineStr">
        <is>
          <t>LINE-S03-POST-20260213</t>
        </is>
      </c>
      <c r="W2236" t="inlineStr">
        <is>
          <t>已关联</t>
        </is>
      </c>
      <c r="X2236" t="inlineStr">
        <is>
          <t>按班次口径判断</t>
        </is>
      </c>
      <c r="Z2236" t="inlineStr">
        <is>
          <t>否</t>
        </is>
      </c>
    </row>
    <row r="2237">
      <c r="A2237" t="inlineStr">
        <is>
          <t>SIM-STOP-02236</t>
        </is>
      </c>
      <c r="B2237" t="inlineStr">
        <is>
          <t>STOP-POST-00111</t>
        </is>
      </c>
      <c r="C2237" t="inlineStr">
        <is>
          <t>LINE-S01-POST-20260213</t>
        </is>
      </c>
      <c r="D2237" t="inlineStr">
        <is>
          <t>SHIFT-POST-20260213</t>
        </is>
      </c>
      <c r="E2237" t="inlineStr">
        <is>
          <t>LINE-S01</t>
        </is>
      </c>
      <c r="F2237" t="inlineStr">
        <is>
          <t>改善后</t>
        </is>
      </c>
      <c r="G2237" s="57" t="n">
        <v>46066</v>
      </c>
      <c r="H2237" t="inlineStr">
        <is>
          <t>智能终端系列</t>
        </is>
      </c>
      <c r="I2237" t="inlineStr">
        <is>
          <t>KK200-1</t>
        </is>
      </c>
      <c r="J2237" t="inlineStr">
        <is>
          <t>OPERATIONAL</t>
        </is>
      </c>
      <c r="K2237" t="inlineStr">
        <is>
          <t>Planned - Not included in OEE</t>
        </is>
      </c>
      <c r="L2237" t="inlineStr">
        <is>
          <t>-</t>
        </is>
      </c>
      <c r="M2237" t="inlineStr">
        <is>
          <t>未标注工位</t>
        </is>
      </c>
      <c r="N2237" t="inlineStr">
        <is>
          <t>NO PRODUCTION SCHEDULE</t>
        </is>
      </c>
      <c r="O2237" s="59" t="n">
        <v>46066.77013888889</v>
      </c>
      <c r="P2237" s="59" t="n">
        <v>46066.82895833333</v>
      </c>
      <c r="Q2237" s="60" t="n">
        <v>84.7</v>
      </c>
      <c r="R2237" s="60" t="n">
        <v>0.931</v>
      </c>
      <c r="S2237" t="inlineStr">
        <is>
          <t>团队模拟数据（基于公开单线数据派生）</t>
        </is>
      </c>
      <c r="T2237" t="inlineStr">
        <is>
          <t>SIM-v2.2-20260807-20260804</t>
        </is>
      </c>
      <c r="U2237" t="inlineStr">
        <is>
          <t>https://zenodo.org/records/17855209</t>
        </is>
      </c>
      <c r="V2237" t="inlineStr">
        <is>
          <t>LINE-S01-POST-20260213</t>
        </is>
      </c>
      <c r="W2237" t="inlineStr">
        <is>
          <t>已关联</t>
        </is>
      </c>
      <c r="X2237" t="inlineStr">
        <is>
          <t>按班次口径判断</t>
        </is>
      </c>
      <c r="Z2237" t="inlineStr">
        <is>
          <t>否</t>
        </is>
      </c>
    </row>
    <row r="2238">
      <c r="A2238" t="inlineStr">
        <is>
          <t>SIM-STOP-02237</t>
        </is>
      </c>
      <c r="B2238" t="inlineStr">
        <is>
          <t>STOP-POST-00111</t>
        </is>
      </c>
      <c r="C2238" t="inlineStr">
        <is>
          <t>LINE-S02-POST-20260213</t>
        </is>
      </c>
      <c r="D2238" t="inlineStr">
        <is>
          <t>SHIFT-POST-20260213</t>
        </is>
      </c>
      <c r="E2238" t="inlineStr">
        <is>
          <t>LINE-S02</t>
        </is>
      </c>
      <c r="F2238" t="inlineStr">
        <is>
          <t>改善后</t>
        </is>
      </c>
      <c r="G2238" s="57" t="n">
        <v>46066</v>
      </c>
      <c r="H2238" t="inlineStr">
        <is>
          <t>视觉设备系列</t>
        </is>
      </c>
      <c r="I2238" t="inlineStr">
        <is>
          <t>KK200-1</t>
        </is>
      </c>
      <c r="J2238" t="inlineStr">
        <is>
          <t>OPERATIONAL</t>
        </is>
      </c>
      <c r="K2238" t="inlineStr">
        <is>
          <t>Planned - Not included in OEE</t>
        </is>
      </c>
      <c r="L2238" t="inlineStr">
        <is>
          <t>-</t>
        </is>
      </c>
      <c r="M2238" t="inlineStr">
        <is>
          <t>未标注工位</t>
        </is>
      </c>
      <c r="N2238" t="inlineStr">
        <is>
          <t>NO PRODUCTION SCHEDULE</t>
        </is>
      </c>
      <c r="O2238" s="59" t="n">
        <v>46066.78402777778</v>
      </c>
      <c r="P2238" s="59" t="n">
        <v>46066.84319444445</v>
      </c>
      <c r="Q2238" s="60" t="n">
        <v>85.2</v>
      </c>
      <c r="R2238" s="60" t="n">
        <v>0.9364</v>
      </c>
      <c r="S2238" t="inlineStr">
        <is>
          <t>团队模拟数据（基于公开单线数据派生）</t>
        </is>
      </c>
      <c r="T2238" t="inlineStr">
        <is>
          <t>SIM-v2.2-20260807-20260804</t>
        </is>
      </c>
      <c r="U2238" t="inlineStr">
        <is>
          <t>https://zenodo.org/records/17855209</t>
        </is>
      </c>
      <c r="V2238" t="inlineStr">
        <is>
          <t>LINE-S02-POST-20260213</t>
        </is>
      </c>
      <c r="W2238" t="inlineStr">
        <is>
          <t>已关联</t>
        </is>
      </c>
      <c r="X2238" t="inlineStr">
        <is>
          <t>按班次口径判断</t>
        </is>
      </c>
      <c r="Z2238" t="inlineStr">
        <is>
          <t>否</t>
        </is>
      </c>
    </row>
    <row r="2239">
      <c r="A2239" t="inlineStr">
        <is>
          <t>SIM-STOP-02238</t>
        </is>
      </c>
      <c r="B2239" t="inlineStr">
        <is>
          <t>STOP-POST-00111</t>
        </is>
      </c>
      <c r="C2239" t="inlineStr">
        <is>
          <t>LINE-S03-POST-20260213</t>
        </is>
      </c>
      <c r="D2239" t="inlineStr">
        <is>
          <t>SHIFT-POST-20260213</t>
        </is>
      </c>
      <c r="E2239" t="inlineStr">
        <is>
          <t>LINE-S03</t>
        </is>
      </c>
      <c r="F2239" t="inlineStr">
        <is>
          <t>改善后</t>
        </is>
      </c>
      <c r="G2239" s="57" t="n">
        <v>46066</v>
      </c>
      <c r="H2239" t="inlineStr">
        <is>
          <t>音频模组系列</t>
        </is>
      </c>
      <c r="I2239" t="inlineStr">
        <is>
          <t>KK200-1</t>
        </is>
      </c>
      <c r="J2239" t="inlineStr">
        <is>
          <t>OPERATIONAL</t>
        </is>
      </c>
      <c r="K2239" t="inlineStr">
        <is>
          <t>Planned - Not included in OEE</t>
        </is>
      </c>
      <c r="L2239" t="inlineStr">
        <is>
          <t>-</t>
        </is>
      </c>
      <c r="M2239" t="inlineStr">
        <is>
          <t>未标注工位</t>
        </is>
      </c>
      <c r="N2239" t="inlineStr">
        <is>
          <t>NO PRODUCTION SCHEDULE</t>
        </is>
      </c>
      <c r="O2239" s="59" t="n">
        <v>46066.79791666667</v>
      </c>
      <c r="P2239" s="59" t="n">
        <v>46066.85958333333</v>
      </c>
      <c r="Q2239" s="60" t="n">
        <v>88.8</v>
      </c>
      <c r="R2239" s="60" t="n">
        <v>0.976</v>
      </c>
      <c r="S2239" t="inlineStr">
        <is>
          <t>团队模拟数据（基于公开单线数据派生）</t>
        </is>
      </c>
      <c r="T2239" t="inlineStr">
        <is>
          <t>SIM-v2.2-20260807-20260804</t>
        </is>
      </c>
      <c r="U2239" t="inlineStr">
        <is>
          <t>https://zenodo.org/records/17855209</t>
        </is>
      </c>
      <c r="V2239" t="inlineStr">
        <is>
          <t>LINE-S03-POST-20260213</t>
        </is>
      </c>
      <c r="W2239" t="inlineStr">
        <is>
          <t>已关联</t>
        </is>
      </c>
      <c r="X2239" t="inlineStr">
        <is>
          <t>按班次口径判断</t>
        </is>
      </c>
      <c r="Z2239" t="inlineStr">
        <is>
          <t>否</t>
        </is>
      </c>
    </row>
    <row r="2240">
      <c r="A2240" t="inlineStr">
        <is>
          <t>SIM-STOP-02239</t>
        </is>
      </c>
      <c r="B2240" t="inlineStr">
        <is>
          <t>STOP-POST-00112</t>
        </is>
      </c>
      <c r="C2240" t="inlineStr">
        <is>
          <t>LINE-S01-POST-20260216</t>
        </is>
      </c>
      <c r="D2240" t="inlineStr">
        <is>
          <t>SHIFT-POST-20260216</t>
        </is>
      </c>
      <c r="E2240" t="inlineStr">
        <is>
          <t>LINE-S01</t>
        </is>
      </c>
      <c r="F2240" t="inlineStr">
        <is>
          <t>改善后</t>
        </is>
      </c>
      <c r="G2240" s="57" t="n">
        <v>46069</v>
      </c>
      <c r="H2240" t="inlineStr">
        <is>
          <t>智能终端系列</t>
        </is>
      </c>
      <c r="I2240" t="inlineStr">
        <is>
          <t>KK200-1</t>
        </is>
      </c>
      <c r="J2240" t="inlineStr">
        <is>
          <t>OPERATIONAL</t>
        </is>
      </c>
      <c r="K2240" t="inlineStr">
        <is>
          <t>Planned - Included in OEE</t>
        </is>
      </c>
      <c r="L2240" t="inlineStr">
        <is>
          <t>EXTRUDER PRESS</t>
        </is>
      </c>
      <c r="M2240" t="inlineStr">
        <is>
          <t>主加工工位</t>
        </is>
      </c>
      <c r="N2240" t="inlineStr">
        <is>
          <t>CLEANING</t>
        </is>
      </c>
      <c r="O2240" s="59" t="n">
        <v>46069.51041666666</v>
      </c>
      <c r="P2240" s="59" t="n">
        <v>46069.513125</v>
      </c>
      <c r="Q2240" s="60" t="n">
        <v>3.9</v>
      </c>
      <c r="R2240" s="60" t="n">
        <v>0.9671999999999999</v>
      </c>
      <c r="S2240" t="inlineStr">
        <is>
          <t>团队模拟数据（基于公开单线数据派生）</t>
        </is>
      </c>
      <c r="T2240" t="inlineStr">
        <is>
          <t>SIM-v2.2-20260807-20260804</t>
        </is>
      </c>
      <c r="U2240" t="inlineStr">
        <is>
          <t>https://zenodo.org/records/17855209</t>
        </is>
      </c>
      <c r="V2240" t="inlineStr">
        <is>
          <t>LINE-S01-POST-20260216</t>
        </is>
      </c>
      <c r="W2240" t="inlineStr">
        <is>
          <t>已关联</t>
        </is>
      </c>
      <c r="X2240" t="inlineStr">
        <is>
          <t>按班次口径判断</t>
        </is>
      </c>
      <c r="Z2240" t="inlineStr">
        <is>
          <t>否</t>
        </is>
      </c>
    </row>
    <row r="2241">
      <c r="A2241" t="inlineStr">
        <is>
          <t>SIM-STOP-02240</t>
        </is>
      </c>
      <c r="B2241" t="inlineStr">
        <is>
          <t>STOP-POST-00112</t>
        </is>
      </c>
      <c r="C2241" t="inlineStr">
        <is>
          <t>LINE-S02-POST-20260216</t>
        </is>
      </c>
      <c r="D2241" t="inlineStr">
        <is>
          <t>SHIFT-POST-20260216</t>
        </is>
      </c>
      <c r="E2241" t="inlineStr">
        <is>
          <t>LINE-S02</t>
        </is>
      </c>
      <c r="F2241" t="inlineStr">
        <is>
          <t>改善后</t>
        </is>
      </c>
      <c r="G2241" s="57" t="n">
        <v>46069</v>
      </c>
      <c r="H2241" t="inlineStr">
        <is>
          <t>视觉设备系列</t>
        </is>
      </c>
      <c r="I2241" t="inlineStr">
        <is>
          <t>KK200-1</t>
        </is>
      </c>
      <c r="J2241" t="inlineStr">
        <is>
          <t>OPERATIONAL</t>
        </is>
      </c>
      <c r="K2241" t="inlineStr">
        <is>
          <t>Planned - Included in OEE</t>
        </is>
      </c>
      <c r="L2241" t="inlineStr">
        <is>
          <t>EXTRUDER PRESS</t>
        </is>
      </c>
      <c r="M2241" t="inlineStr">
        <is>
          <t>主加工工位</t>
        </is>
      </c>
      <c r="N2241" t="inlineStr">
        <is>
          <t>CLEANING</t>
        </is>
      </c>
      <c r="O2241" s="59" t="n">
        <v>46069.52430555555</v>
      </c>
      <c r="P2241" s="59" t="n">
        <v>46069.52701388889</v>
      </c>
      <c r="Q2241" s="60" t="n">
        <v>3.9</v>
      </c>
      <c r="R2241" s="60" t="n">
        <v>0.9746</v>
      </c>
      <c r="S2241" t="inlineStr">
        <is>
          <t>团队模拟数据（基于公开单线数据派生）</t>
        </is>
      </c>
      <c r="T2241" t="inlineStr">
        <is>
          <t>SIM-v2.2-20260807-20260804</t>
        </is>
      </c>
      <c r="U2241" t="inlineStr">
        <is>
          <t>https://zenodo.org/records/17855209</t>
        </is>
      </c>
      <c r="V2241" t="inlineStr">
        <is>
          <t>LINE-S02-POST-20260216</t>
        </is>
      </c>
      <c r="W2241" t="inlineStr">
        <is>
          <t>已关联</t>
        </is>
      </c>
      <c r="X2241" t="inlineStr">
        <is>
          <t>按班次口径判断</t>
        </is>
      </c>
      <c r="Z2241" t="inlineStr">
        <is>
          <t>否</t>
        </is>
      </c>
    </row>
    <row r="2242">
      <c r="A2242" t="inlineStr">
        <is>
          <t>SIM-STOP-02241</t>
        </is>
      </c>
      <c r="B2242" t="inlineStr">
        <is>
          <t>STOP-POST-00112</t>
        </is>
      </c>
      <c r="C2242" t="inlineStr">
        <is>
          <t>LINE-S03-POST-20260216</t>
        </is>
      </c>
      <c r="D2242" t="inlineStr">
        <is>
          <t>SHIFT-POST-20260216</t>
        </is>
      </c>
      <c r="E2242" t="inlineStr">
        <is>
          <t>LINE-S03</t>
        </is>
      </c>
      <c r="F2242" t="inlineStr">
        <is>
          <t>改善后</t>
        </is>
      </c>
      <c r="G2242" s="57" t="n">
        <v>46069</v>
      </c>
      <c r="H2242" t="inlineStr">
        <is>
          <t>音频模组系列</t>
        </is>
      </c>
      <c r="I2242" t="inlineStr">
        <is>
          <t>KK200-1</t>
        </is>
      </c>
      <c r="J2242" t="inlineStr">
        <is>
          <t>OPERATIONAL</t>
        </is>
      </c>
      <c r="K2242" t="inlineStr">
        <is>
          <t>Planned - Included in OEE</t>
        </is>
      </c>
      <c r="L2242" t="inlineStr">
        <is>
          <t>EXTRUDER PRESS</t>
        </is>
      </c>
      <c r="M2242" t="inlineStr">
        <is>
          <t>主加工工位</t>
        </is>
      </c>
      <c r="N2242" t="inlineStr">
        <is>
          <t>CLEANING</t>
        </is>
      </c>
      <c r="O2242" s="59" t="n">
        <v>46069.53819444445</v>
      </c>
      <c r="P2242" s="59" t="n">
        <v>46069.54069444445</v>
      </c>
      <c r="Q2242" s="60" t="n">
        <v>3.6</v>
      </c>
      <c r="R2242" s="60" t="n">
        <v>0.912</v>
      </c>
      <c r="S2242" t="inlineStr">
        <is>
          <t>团队模拟数据（基于公开单线数据派生）</t>
        </is>
      </c>
      <c r="T2242" t="inlineStr">
        <is>
          <t>SIM-v2.2-20260807-20260804</t>
        </is>
      </c>
      <c r="U2242" t="inlineStr">
        <is>
          <t>https://zenodo.org/records/17855209</t>
        </is>
      </c>
      <c r="V2242" t="inlineStr">
        <is>
          <t>LINE-S03-POST-20260216</t>
        </is>
      </c>
      <c r="W2242" t="inlineStr">
        <is>
          <t>已关联</t>
        </is>
      </c>
      <c r="X2242" t="inlineStr">
        <is>
          <t>按班次口径判断</t>
        </is>
      </c>
      <c r="Z2242" t="inlineStr">
        <is>
          <t>否</t>
        </is>
      </c>
    </row>
    <row r="2243">
      <c r="A2243" t="inlineStr">
        <is>
          <t>SIM-STOP-02242</t>
        </is>
      </c>
      <c r="B2243" t="inlineStr">
        <is>
          <t>STOP-POST-00113</t>
        </is>
      </c>
      <c r="C2243" t="inlineStr">
        <is>
          <t>LINE-S01-POST-20260216</t>
        </is>
      </c>
      <c r="D2243" t="inlineStr">
        <is>
          <t>SHIFT-POST-20260216</t>
        </is>
      </c>
      <c r="E2243" t="inlineStr">
        <is>
          <t>LINE-S01</t>
        </is>
      </c>
      <c r="F2243" t="inlineStr">
        <is>
          <t>改善后</t>
        </is>
      </c>
      <c r="G2243" s="57" t="n">
        <v>46069</v>
      </c>
      <c r="H2243" t="inlineStr">
        <is>
          <t>智能终端系列</t>
        </is>
      </c>
      <c r="I2243" t="inlineStr">
        <is>
          <t>KK200-1</t>
        </is>
      </c>
      <c r="J2243" t="inlineStr">
        <is>
          <t>FAILURE</t>
        </is>
      </c>
      <c r="K2243" t="inlineStr">
        <is>
          <t>Unplanned</t>
        </is>
      </c>
      <c r="L2243" t="inlineStr">
        <is>
          <t>HACKING STATION</t>
        </is>
      </c>
      <c r="M2243" t="inlineStr">
        <is>
          <t>上下料工位</t>
        </is>
      </c>
      <c r="N2243" t="inlineStr">
        <is>
          <t>AUTOMATION FAILURE</t>
        </is>
      </c>
      <c r="O2243" s="59" t="n">
        <v>46069.53541666667</v>
      </c>
      <c r="P2243" s="59" t="n">
        <v>46069.57826388889</v>
      </c>
      <c r="Q2243" s="60" t="n">
        <v>61.7</v>
      </c>
      <c r="R2243" s="60" t="n">
        <v>0.7813</v>
      </c>
      <c r="S2243" t="inlineStr">
        <is>
          <t>团队模拟数据（基于公开单线数据派生）</t>
        </is>
      </c>
      <c r="T2243" t="inlineStr">
        <is>
          <t>SIM-v2.2-20260807-20260804</t>
        </is>
      </c>
      <c r="U2243" t="inlineStr">
        <is>
          <t>https://zenodo.org/records/17855209</t>
        </is>
      </c>
      <c r="V2243" t="inlineStr">
        <is>
          <t>LINE-S01-POST-20260216</t>
        </is>
      </c>
      <c r="W2243" t="inlineStr">
        <is>
          <t>已关联</t>
        </is>
      </c>
      <c r="X2243" t="inlineStr">
        <is>
          <t>按班次口径判断</t>
        </is>
      </c>
      <c r="Z2243" t="inlineStr">
        <is>
          <t>否</t>
        </is>
      </c>
    </row>
    <row r="2244">
      <c r="A2244" t="inlineStr">
        <is>
          <t>SIM-STOP-02243</t>
        </is>
      </c>
      <c r="B2244" t="inlineStr">
        <is>
          <t>STOP-POST-00113</t>
        </is>
      </c>
      <c r="C2244" t="inlineStr">
        <is>
          <t>LINE-S02-POST-20260216</t>
        </is>
      </c>
      <c r="D2244" t="inlineStr">
        <is>
          <t>SHIFT-POST-20260216</t>
        </is>
      </c>
      <c r="E2244" t="inlineStr">
        <is>
          <t>LINE-S02</t>
        </is>
      </c>
      <c r="F2244" t="inlineStr">
        <is>
          <t>改善后</t>
        </is>
      </c>
      <c r="G2244" s="57" t="n">
        <v>46069</v>
      </c>
      <c r="H2244" t="inlineStr">
        <is>
          <t>视觉设备系列</t>
        </is>
      </c>
      <c r="I2244" t="inlineStr">
        <is>
          <t>KK200-1</t>
        </is>
      </c>
      <c r="J2244" t="inlineStr">
        <is>
          <t>FAILURE</t>
        </is>
      </c>
      <c r="K2244" t="inlineStr">
        <is>
          <t>Unplanned</t>
        </is>
      </c>
      <c r="L2244" t="inlineStr">
        <is>
          <t>HACKING STATION</t>
        </is>
      </c>
      <c r="M2244" t="inlineStr">
        <is>
          <t>上下料工位</t>
        </is>
      </c>
      <c r="N2244" t="inlineStr">
        <is>
          <t>AUTOMATION FAILURE</t>
        </is>
      </c>
      <c r="O2244" s="59" t="n">
        <v>46069.54930555556</v>
      </c>
      <c r="P2244" s="59" t="n">
        <v>46069.61166666666</v>
      </c>
      <c r="Q2244" s="60" t="n">
        <v>89.8</v>
      </c>
      <c r="R2244" s="60" t="n">
        <v>1.1367</v>
      </c>
      <c r="S2244" t="inlineStr">
        <is>
          <t>团队模拟数据（基于公开单线数据派生）</t>
        </is>
      </c>
      <c r="T2244" t="inlineStr">
        <is>
          <t>SIM-v2.2-20260807-20260804</t>
        </is>
      </c>
      <c r="U2244" t="inlineStr">
        <is>
          <t>https://zenodo.org/records/17855209</t>
        </is>
      </c>
      <c r="V2244" t="inlineStr">
        <is>
          <t>LINE-S02-POST-20260216</t>
        </is>
      </c>
      <c r="W2244" t="inlineStr">
        <is>
          <t>已关联</t>
        </is>
      </c>
      <c r="X2244" t="inlineStr">
        <is>
          <t>按班次口径判断</t>
        </is>
      </c>
      <c r="Z2244" t="inlineStr">
        <is>
          <t>否</t>
        </is>
      </c>
    </row>
    <row r="2245">
      <c r="A2245" t="inlineStr">
        <is>
          <t>SIM-STOP-02244</t>
        </is>
      </c>
      <c r="B2245" t="inlineStr">
        <is>
          <t>STOP-POST-00113</t>
        </is>
      </c>
      <c r="C2245" t="inlineStr">
        <is>
          <t>LINE-S03-POST-20260216</t>
        </is>
      </c>
      <c r="D2245" t="inlineStr">
        <is>
          <t>SHIFT-POST-20260216</t>
        </is>
      </c>
      <c r="E2245" t="inlineStr">
        <is>
          <t>LINE-S03</t>
        </is>
      </c>
      <c r="F2245" t="inlineStr">
        <is>
          <t>改善后</t>
        </is>
      </c>
      <c r="G2245" s="57" t="n">
        <v>46069</v>
      </c>
      <c r="H2245" t="inlineStr">
        <is>
          <t>音频模组系列</t>
        </is>
      </c>
      <c r="I2245" t="inlineStr">
        <is>
          <t>KK200-1</t>
        </is>
      </c>
      <c r="J2245" t="inlineStr">
        <is>
          <t>FAILURE</t>
        </is>
      </c>
      <c r="K2245" t="inlineStr">
        <is>
          <t>Unplanned</t>
        </is>
      </c>
      <c r="L2245" t="inlineStr">
        <is>
          <t>HACKING STATION</t>
        </is>
      </c>
      <c r="M2245" t="inlineStr">
        <is>
          <t>上下料工位</t>
        </is>
      </c>
      <c r="N2245" t="inlineStr">
        <is>
          <t>AUTOMATION FAILURE</t>
        </is>
      </c>
      <c r="O2245" s="59" t="n">
        <v>46069.56319444445</v>
      </c>
      <c r="P2245" s="59" t="n">
        <v>46069.61395833334</v>
      </c>
      <c r="Q2245" s="60" t="n">
        <v>73.09999999999999</v>
      </c>
      <c r="R2245" s="60" t="n">
        <v>0.9256</v>
      </c>
      <c r="S2245" t="inlineStr">
        <is>
          <t>团队模拟数据（基于公开单线数据派生）</t>
        </is>
      </c>
      <c r="T2245" t="inlineStr">
        <is>
          <t>SIM-v2.2-20260807-20260804</t>
        </is>
      </c>
      <c r="U2245" t="inlineStr">
        <is>
          <t>https://zenodo.org/records/17855209</t>
        </is>
      </c>
      <c r="V2245" t="inlineStr">
        <is>
          <t>LINE-S03-POST-20260216</t>
        </is>
      </c>
      <c r="W2245" t="inlineStr">
        <is>
          <t>已关联</t>
        </is>
      </c>
      <c r="X2245" t="inlineStr">
        <is>
          <t>按班次口径判断</t>
        </is>
      </c>
      <c r="Z2245" t="inlineStr">
        <is>
          <t>否</t>
        </is>
      </c>
    </row>
    <row r="2246">
      <c r="A2246" t="inlineStr">
        <is>
          <t>SIM-STOP-02245</t>
        </is>
      </c>
      <c r="B2246" t="inlineStr">
        <is>
          <t>STOP-POST-00114</t>
        </is>
      </c>
      <c r="C2246" t="inlineStr">
        <is>
          <t>LINE-S01-POST-20260216</t>
        </is>
      </c>
      <c r="D2246" t="inlineStr">
        <is>
          <t>SHIFT-POST-20260216</t>
        </is>
      </c>
      <c r="E2246" t="inlineStr">
        <is>
          <t>LINE-S01</t>
        </is>
      </c>
      <c r="F2246" t="inlineStr">
        <is>
          <t>改善后</t>
        </is>
      </c>
      <c r="G2246" s="57" t="n">
        <v>46069</v>
      </c>
      <c r="H2246" t="inlineStr">
        <is>
          <t>智能终端系列</t>
        </is>
      </c>
      <c r="I2246" t="inlineStr">
        <is>
          <t>KK200-1</t>
        </is>
      </c>
      <c r="J2246" t="inlineStr">
        <is>
          <t>MATERIALS</t>
        </is>
      </c>
      <c r="K2246" t="inlineStr">
        <is>
          <t>Unplanned</t>
        </is>
      </c>
      <c r="L2246" t="inlineStr">
        <is>
          <t>HACKING STATION</t>
        </is>
      </c>
      <c r="M2246" t="inlineStr">
        <is>
          <t>上下料工位</t>
        </is>
      </c>
      <c r="N2246" t="inlineStr">
        <is>
          <t>RACK STARVATION</t>
        </is>
      </c>
      <c r="O2246" s="59" t="n">
        <v>46069.63055555556</v>
      </c>
      <c r="P2246" s="59" t="n">
        <v>46069.63451388889</v>
      </c>
      <c r="Q2246" s="60" t="n">
        <v>5.7</v>
      </c>
      <c r="R2246" s="60" t="n">
        <v>0.8125</v>
      </c>
      <c r="S2246" t="inlineStr">
        <is>
          <t>团队模拟数据（基于公开单线数据派生）</t>
        </is>
      </c>
      <c r="T2246" t="inlineStr">
        <is>
          <t>SIM-v2.2-20260807-20260804</t>
        </is>
      </c>
      <c r="U2246" t="inlineStr">
        <is>
          <t>https://zenodo.org/records/17855209</t>
        </is>
      </c>
      <c r="V2246" t="inlineStr">
        <is>
          <t>LINE-S01-POST-20260216</t>
        </is>
      </c>
      <c r="W2246" t="inlineStr">
        <is>
          <t>已关联</t>
        </is>
      </c>
      <c r="X2246" t="inlineStr">
        <is>
          <t>按班次口径判断</t>
        </is>
      </c>
      <c r="Z2246" t="inlineStr">
        <is>
          <t>否</t>
        </is>
      </c>
    </row>
    <row r="2247">
      <c r="A2247" t="inlineStr">
        <is>
          <t>SIM-STOP-02246</t>
        </is>
      </c>
      <c r="B2247" t="inlineStr">
        <is>
          <t>STOP-POST-00114</t>
        </is>
      </c>
      <c r="C2247" t="inlineStr">
        <is>
          <t>LINE-S02-POST-20260216</t>
        </is>
      </c>
      <c r="D2247" t="inlineStr">
        <is>
          <t>SHIFT-POST-20260216</t>
        </is>
      </c>
      <c r="E2247" t="inlineStr">
        <is>
          <t>LINE-S02</t>
        </is>
      </c>
      <c r="F2247" t="inlineStr">
        <is>
          <t>改善后</t>
        </is>
      </c>
      <c r="G2247" s="57" t="n">
        <v>46069</v>
      </c>
      <c r="H2247" t="inlineStr">
        <is>
          <t>视觉设备系列</t>
        </is>
      </c>
      <c r="I2247" t="inlineStr">
        <is>
          <t>KK200-1</t>
        </is>
      </c>
      <c r="J2247" t="inlineStr">
        <is>
          <t>MATERIALS</t>
        </is>
      </c>
      <c r="K2247" t="inlineStr">
        <is>
          <t>Unplanned</t>
        </is>
      </c>
      <c r="L2247" t="inlineStr">
        <is>
          <t>HACKING STATION</t>
        </is>
      </c>
      <c r="M2247" t="inlineStr">
        <is>
          <t>上下料工位</t>
        </is>
      </c>
      <c r="N2247" t="inlineStr">
        <is>
          <t>RACK STARVATION</t>
        </is>
      </c>
      <c r="O2247" s="59" t="n">
        <v>46069.64444444444</v>
      </c>
      <c r="P2247" s="59" t="n">
        <v>46069.64958333333</v>
      </c>
      <c r="Q2247" s="60" t="n">
        <v>7.4</v>
      </c>
      <c r="R2247" s="60" t="n">
        <v>1.0633</v>
      </c>
      <c r="S2247" t="inlineStr">
        <is>
          <t>团队模拟数据（基于公开单线数据派生）</t>
        </is>
      </c>
      <c r="T2247" t="inlineStr">
        <is>
          <t>SIM-v2.2-20260807-20260804</t>
        </is>
      </c>
      <c r="U2247" t="inlineStr">
        <is>
          <t>https://zenodo.org/records/17855209</t>
        </is>
      </c>
      <c r="V2247" t="inlineStr">
        <is>
          <t>LINE-S02-POST-20260216</t>
        </is>
      </c>
      <c r="W2247" t="inlineStr">
        <is>
          <t>已关联</t>
        </is>
      </c>
      <c r="X2247" t="inlineStr">
        <is>
          <t>按班次口径判断</t>
        </is>
      </c>
      <c r="Z2247" t="inlineStr">
        <is>
          <t>否</t>
        </is>
      </c>
    </row>
    <row r="2248">
      <c r="A2248" t="inlineStr">
        <is>
          <t>SIM-STOP-02247</t>
        </is>
      </c>
      <c r="B2248" t="inlineStr">
        <is>
          <t>STOP-POST-00114</t>
        </is>
      </c>
      <c r="C2248" t="inlineStr">
        <is>
          <t>LINE-S03-POST-20260216</t>
        </is>
      </c>
      <c r="D2248" t="inlineStr">
        <is>
          <t>SHIFT-POST-20260216</t>
        </is>
      </c>
      <c r="E2248" t="inlineStr">
        <is>
          <t>LINE-S03</t>
        </is>
      </c>
      <c r="F2248" t="inlineStr">
        <is>
          <t>改善后</t>
        </is>
      </c>
      <c r="G2248" s="57" t="n">
        <v>46069</v>
      </c>
      <c r="H2248" t="inlineStr">
        <is>
          <t>音频模组系列</t>
        </is>
      </c>
      <c r="I2248" t="inlineStr">
        <is>
          <t>KK200-1</t>
        </is>
      </c>
      <c r="J2248" t="inlineStr">
        <is>
          <t>MATERIALS</t>
        </is>
      </c>
      <c r="K2248" t="inlineStr">
        <is>
          <t>Unplanned</t>
        </is>
      </c>
      <c r="L2248" t="inlineStr">
        <is>
          <t>HACKING STATION</t>
        </is>
      </c>
      <c r="M2248" t="inlineStr">
        <is>
          <t>上下料工位</t>
        </is>
      </c>
      <c r="N2248" t="inlineStr">
        <is>
          <t>RACK STARVATION</t>
        </is>
      </c>
      <c r="O2248" s="59" t="n">
        <v>46069.65833333333</v>
      </c>
      <c r="P2248" s="59" t="n">
        <v>46069.66298611111</v>
      </c>
      <c r="Q2248" s="60" t="n">
        <v>6.7</v>
      </c>
      <c r="R2248" s="60" t="n">
        <v>0.962</v>
      </c>
      <c r="S2248" t="inlineStr">
        <is>
          <t>团队模拟数据（基于公开单线数据派生）</t>
        </is>
      </c>
      <c r="T2248" t="inlineStr">
        <is>
          <t>SIM-v2.2-20260807-20260804</t>
        </is>
      </c>
      <c r="U2248" t="inlineStr">
        <is>
          <t>https://zenodo.org/records/17855209</t>
        </is>
      </c>
      <c r="V2248" t="inlineStr">
        <is>
          <t>LINE-S03-POST-20260216</t>
        </is>
      </c>
      <c r="W2248" t="inlineStr">
        <is>
          <t>已关联</t>
        </is>
      </c>
      <c r="X2248" t="inlineStr">
        <is>
          <t>按班次口径判断</t>
        </is>
      </c>
      <c r="Z2248" t="inlineStr">
        <is>
          <t>否</t>
        </is>
      </c>
    </row>
    <row r="2249">
      <c r="A2249" t="inlineStr">
        <is>
          <t>SIM-STOP-02248</t>
        </is>
      </c>
      <c r="B2249" t="inlineStr">
        <is>
          <t>STOP-POST-00115</t>
        </is>
      </c>
      <c r="C2249" t="inlineStr">
        <is>
          <t>LINE-S01-POST-20260216</t>
        </is>
      </c>
      <c r="D2249" t="inlineStr">
        <is>
          <t>SHIFT-POST-20260216</t>
        </is>
      </c>
      <c r="E2249" t="inlineStr">
        <is>
          <t>LINE-S01</t>
        </is>
      </c>
      <c r="F2249" t="inlineStr">
        <is>
          <t>改善后</t>
        </is>
      </c>
      <c r="G2249" s="57" t="n">
        <v>46069</v>
      </c>
      <c r="H2249" t="inlineStr">
        <is>
          <t>智能终端系列</t>
        </is>
      </c>
      <c r="I2249" t="inlineStr">
        <is>
          <t>KK200-1</t>
        </is>
      </c>
      <c r="J2249" t="inlineStr">
        <is>
          <t>MATERIALS</t>
        </is>
      </c>
      <c r="K2249" t="inlineStr">
        <is>
          <t>Unplanned</t>
        </is>
      </c>
      <c r="L2249" t="inlineStr">
        <is>
          <t>HACKING STATION</t>
        </is>
      </c>
      <c r="M2249" t="inlineStr">
        <is>
          <t>上下料工位</t>
        </is>
      </c>
      <c r="N2249" t="inlineStr">
        <is>
          <t>MANUAL BRICK HANDLING</t>
        </is>
      </c>
      <c r="O2249" s="59" t="n">
        <v>46069.68125</v>
      </c>
      <c r="P2249" s="59" t="n">
        <v>46069.69416666667</v>
      </c>
      <c r="Q2249" s="60" t="n">
        <v>18.6</v>
      </c>
      <c r="R2249" s="60" t="n">
        <v>0.8438</v>
      </c>
      <c r="S2249" t="inlineStr">
        <is>
          <t>团队模拟数据（基于公开单线数据派生）</t>
        </is>
      </c>
      <c r="T2249" t="inlineStr">
        <is>
          <t>SIM-v2.2-20260807-20260804</t>
        </is>
      </c>
      <c r="U2249" t="inlineStr">
        <is>
          <t>https://zenodo.org/records/17855209</t>
        </is>
      </c>
      <c r="V2249" t="inlineStr">
        <is>
          <t>LINE-S01-POST-20260216</t>
        </is>
      </c>
      <c r="W2249" t="inlineStr">
        <is>
          <t>已关联</t>
        </is>
      </c>
      <c r="X2249" t="inlineStr">
        <is>
          <t>按班次口径判断</t>
        </is>
      </c>
      <c r="Z2249" t="inlineStr">
        <is>
          <t>否</t>
        </is>
      </c>
    </row>
    <row r="2250">
      <c r="A2250" t="inlineStr">
        <is>
          <t>SIM-STOP-02249</t>
        </is>
      </c>
      <c r="B2250" t="inlineStr">
        <is>
          <t>STOP-POST-00115</t>
        </is>
      </c>
      <c r="C2250" t="inlineStr">
        <is>
          <t>LINE-S02-POST-20260216</t>
        </is>
      </c>
      <c r="D2250" t="inlineStr">
        <is>
          <t>SHIFT-POST-20260216</t>
        </is>
      </c>
      <c r="E2250" t="inlineStr">
        <is>
          <t>LINE-S02</t>
        </is>
      </c>
      <c r="F2250" t="inlineStr">
        <is>
          <t>改善后</t>
        </is>
      </c>
      <c r="G2250" s="57" t="n">
        <v>46069</v>
      </c>
      <c r="H2250" t="inlineStr">
        <is>
          <t>视觉设备系列</t>
        </is>
      </c>
      <c r="I2250" t="inlineStr">
        <is>
          <t>KK200-1</t>
        </is>
      </c>
      <c r="J2250" t="inlineStr">
        <is>
          <t>MATERIALS</t>
        </is>
      </c>
      <c r="K2250" t="inlineStr">
        <is>
          <t>Unplanned</t>
        </is>
      </c>
      <c r="L2250" t="inlineStr">
        <is>
          <t>HACKING STATION</t>
        </is>
      </c>
      <c r="M2250" t="inlineStr">
        <is>
          <t>上下料工位</t>
        </is>
      </c>
      <c r="N2250" t="inlineStr">
        <is>
          <t>MANUAL BRICK HANDLING</t>
        </is>
      </c>
      <c r="O2250" s="59" t="n">
        <v>46069.69513888889</v>
      </c>
      <c r="P2250" s="59" t="n">
        <v>46069.71201388889</v>
      </c>
      <c r="Q2250" s="60" t="n">
        <v>24.3</v>
      </c>
      <c r="R2250" s="60" t="n">
        <v>1.1061</v>
      </c>
      <c r="S2250" t="inlineStr">
        <is>
          <t>团队模拟数据（基于公开单线数据派生）</t>
        </is>
      </c>
      <c r="T2250" t="inlineStr">
        <is>
          <t>SIM-v2.2-20260807-20260804</t>
        </is>
      </c>
      <c r="U2250" t="inlineStr">
        <is>
          <t>https://zenodo.org/records/17855209</t>
        </is>
      </c>
      <c r="V2250" t="inlineStr">
        <is>
          <t>LINE-S02-POST-20260216</t>
        </is>
      </c>
      <c r="W2250" t="inlineStr">
        <is>
          <t>已关联</t>
        </is>
      </c>
      <c r="X2250" t="inlineStr">
        <is>
          <t>按班次口径判断</t>
        </is>
      </c>
      <c r="Z2250" t="inlineStr">
        <is>
          <t>否</t>
        </is>
      </c>
    </row>
    <row r="2251">
      <c r="A2251" t="inlineStr">
        <is>
          <t>SIM-STOP-02250</t>
        </is>
      </c>
      <c r="B2251" t="inlineStr">
        <is>
          <t>STOP-POST-00115</t>
        </is>
      </c>
      <c r="C2251" t="inlineStr">
        <is>
          <t>LINE-S03-POST-20260216</t>
        </is>
      </c>
      <c r="D2251" t="inlineStr">
        <is>
          <t>SHIFT-POST-20260216</t>
        </is>
      </c>
      <c r="E2251" t="inlineStr">
        <is>
          <t>LINE-S03</t>
        </is>
      </c>
      <c r="F2251" t="inlineStr">
        <is>
          <t>改善后</t>
        </is>
      </c>
      <c r="G2251" s="57" t="n">
        <v>46069</v>
      </c>
      <c r="H2251" t="inlineStr">
        <is>
          <t>音频模组系列</t>
        </is>
      </c>
      <c r="I2251" t="inlineStr">
        <is>
          <t>KK200-1</t>
        </is>
      </c>
      <c r="J2251" t="inlineStr">
        <is>
          <t>MATERIALS</t>
        </is>
      </c>
      <c r="K2251" t="inlineStr">
        <is>
          <t>Unplanned</t>
        </is>
      </c>
      <c r="L2251" t="inlineStr">
        <is>
          <t>HACKING STATION</t>
        </is>
      </c>
      <c r="M2251" t="inlineStr">
        <is>
          <t>上下料工位</t>
        </is>
      </c>
      <c r="N2251" t="inlineStr">
        <is>
          <t>MANUAL BRICK HANDLING</t>
        </is>
      </c>
      <c r="O2251" s="59" t="n">
        <v>46069.70902777778</v>
      </c>
      <c r="P2251" s="59" t="n">
        <v>46069.72277777778</v>
      </c>
      <c r="Q2251" s="60" t="n">
        <v>19.8</v>
      </c>
      <c r="R2251" s="60" t="n">
        <v>0.8996</v>
      </c>
      <c r="S2251" t="inlineStr">
        <is>
          <t>团队模拟数据（基于公开单线数据派生）</t>
        </is>
      </c>
      <c r="T2251" t="inlineStr">
        <is>
          <t>SIM-v2.2-20260807-20260804</t>
        </is>
      </c>
      <c r="U2251" t="inlineStr">
        <is>
          <t>https://zenodo.org/records/17855209</t>
        </is>
      </c>
      <c r="V2251" t="inlineStr">
        <is>
          <t>LINE-S03-POST-20260216</t>
        </is>
      </c>
      <c r="W2251" t="inlineStr">
        <is>
          <t>已关联</t>
        </is>
      </c>
      <c r="X2251" t="inlineStr">
        <is>
          <t>按班次口径判断</t>
        </is>
      </c>
      <c r="Z2251" t="inlineStr">
        <is>
          <t>否</t>
        </is>
      </c>
    </row>
    <row r="2252">
      <c r="A2252" t="inlineStr">
        <is>
          <t>SIM-STOP-02251</t>
        </is>
      </c>
      <c r="B2252" t="inlineStr">
        <is>
          <t>STOP-POST-00116</t>
        </is>
      </c>
      <c r="C2252" t="inlineStr">
        <is>
          <t>LINE-S01-POST-20260216</t>
        </is>
      </c>
      <c r="D2252" t="inlineStr">
        <is>
          <t>SHIFT-POST-20260216</t>
        </is>
      </c>
      <c r="E2252" t="inlineStr">
        <is>
          <t>LINE-S01</t>
        </is>
      </c>
      <c r="F2252" t="inlineStr">
        <is>
          <t>改善后</t>
        </is>
      </c>
      <c r="G2252" s="57" t="n">
        <v>46069</v>
      </c>
      <c r="H2252" t="inlineStr">
        <is>
          <t>智能终端系列</t>
        </is>
      </c>
      <c r="I2252" t="inlineStr">
        <is>
          <t>KK200-1</t>
        </is>
      </c>
      <c r="J2252" t="inlineStr">
        <is>
          <t>MATERIALS</t>
        </is>
      </c>
      <c r="K2252" t="inlineStr">
        <is>
          <t>Unplanned</t>
        </is>
      </c>
      <c r="L2252" t="inlineStr">
        <is>
          <t>HACKING STATION</t>
        </is>
      </c>
      <c r="M2252" t="inlineStr">
        <is>
          <t>上下料工位</t>
        </is>
      </c>
      <c r="N2252" t="inlineStr">
        <is>
          <t>MANUAL BRICK HANDLING</t>
        </is>
      </c>
      <c r="O2252" s="59" t="n">
        <v>46069.70486111111</v>
      </c>
      <c r="P2252" s="59" t="n">
        <v>46069.71472222222</v>
      </c>
      <c r="Q2252" s="60" t="n">
        <v>14.2</v>
      </c>
      <c r="R2252" s="60" t="n">
        <v>0.7902</v>
      </c>
      <c r="S2252" t="inlineStr">
        <is>
          <t>团队模拟数据（基于公开单线数据派生）</t>
        </is>
      </c>
      <c r="T2252" t="inlineStr">
        <is>
          <t>SIM-v2.2-20260807-20260804</t>
        </is>
      </c>
      <c r="U2252" t="inlineStr">
        <is>
          <t>https://zenodo.org/records/17855209</t>
        </is>
      </c>
      <c r="V2252" t="inlineStr">
        <is>
          <t>LINE-S01-POST-20260216</t>
        </is>
      </c>
      <c r="W2252" t="inlineStr">
        <is>
          <t>已关联</t>
        </is>
      </c>
      <c r="X2252" t="inlineStr">
        <is>
          <t>按班次口径判断</t>
        </is>
      </c>
      <c r="Z2252" t="inlineStr">
        <is>
          <t>否</t>
        </is>
      </c>
    </row>
    <row r="2253">
      <c r="A2253" t="inlineStr">
        <is>
          <t>SIM-STOP-02252</t>
        </is>
      </c>
      <c r="B2253" t="inlineStr">
        <is>
          <t>STOP-POST-00116</t>
        </is>
      </c>
      <c r="C2253" t="inlineStr">
        <is>
          <t>LINE-S02-POST-20260216</t>
        </is>
      </c>
      <c r="D2253" t="inlineStr">
        <is>
          <t>SHIFT-POST-20260216</t>
        </is>
      </c>
      <c r="E2253" t="inlineStr">
        <is>
          <t>LINE-S02</t>
        </is>
      </c>
      <c r="F2253" t="inlineStr">
        <is>
          <t>改善后</t>
        </is>
      </c>
      <c r="G2253" s="57" t="n">
        <v>46069</v>
      </c>
      <c r="H2253" t="inlineStr">
        <is>
          <t>视觉设备系列</t>
        </is>
      </c>
      <c r="I2253" t="inlineStr">
        <is>
          <t>KK200-1</t>
        </is>
      </c>
      <c r="J2253" t="inlineStr">
        <is>
          <t>MATERIALS</t>
        </is>
      </c>
      <c r="K2253" t="inlineStr">
        <is>
          <t>Unplanned</t>
        </is>
      </c>
      <c r="L2253" t="inlineStr">
        <is>
          <t>HACKING STATION</t>
        </is>
      </c>
      <c r="M2253" t="inlineStr">
        <is>
          <t>上下料工位</t>
        </is>
      </c>
      <c r="N2253" t="inlineStr">
        <is>
          <t>MANUAL BRICK HANDLING</t>
        </is>
      </c>
      <c r="O2253" s="59" t="n">
        <v>46069.71875</v>
      </c>
      <c r="P2253" s="59" t="n">
        <v>46069.733125</v>
      </c>
      <c r="Q2253" s="60" t="n">
        <v>20.7</v>
      </c>
      <c r="R2253" s="60" t="n">
        <v>1.1489</v>
      </c>
      <c r="S2253" t="inlineStr">
        <is>
          <t>团队模拟数据（基于公开单线数据派生）</t>
        </is>
      </c>
      <c r="T2253" t="inlineStr">
        <is>
          <t>SIM-v2.2-20260807-20260804</t>
        </is>
      </c>
      <c r="U2253" t="inlineStr">
        <is>
          <t>https://zenodo.org/records/17855209</t>
        </is>
      </c>
      <c r="V2253" t="inlineStr">
        <is>
          <t>LINE-S02-POST-20260216</t>
        </is>
      </c>
      <c r="W2253" t="inlineStr">
        <is>
          <t>已关联</t>
        </is>
      </c>
      <c r="X2253" t="inlineStr">
        <is>
          <t>按班次口径判断</t>
        </is>
      </c>
      <c r="Z2253" t="inlineStr">
        <is>
          <t>否</t>
        </is>
      </c>
    </row>
    <row r="2254">
      <c r="A2254" t="inlineStr">
        <is>
          <t>SIM-STOP-02253</t>
        </is>
      </c>
      <c r="B2254" t="inlineStr">
        <is>
          <t>STOP-POST-00116</t>
        </is>
      </c>
      <c r="C2254" t="inlineStr">
        <is>
          <t>LINE-S03-POST-20260216</t>
        </is>
      </c>
      <c r="D2254" t="inlineStr">
        <is>
          <t>SHIFT-POST-20260216</t>
        </is>
      </c>
      <c r="E2254" t="inlineStr">
        <is>
          <t>LINE-S03</t>
        </is>
      </c>
      <c r="F2254" t="inlineStr">
        <is>
          <t>改善后</t>
        </is>
      </c>
      <c r="G2254" s="57" t="n">
        <v>46069</v>
      </c>
      <c r="H2254" t="inlineStr">
        <is>
          <t>音频模组系列</t>
        </is>
      </c>
      <c r="I2254" t="inlineStr">
        <is>
          <t>KK200-1</t>
        </is>
      </c>
      <c r="J2254" t="inlineStr">
        <is>
          <t>MATERIALS</t>
        </is>
      </c>
      <c r="K2254" t="inlineStr">
        <is>
          <t>Unplanned</t>
        </is>
      </c>
      <c r="L2254" t="inlineStr">
        <is>
          <t>HACKING STATION</t>
        </is>
      </c>
      <c r="M2254" t="inlineStr">
        <is>
          <t>上下料工位</t>
        </is>
      </c>
      <c r="N2254" t="inlineStr">
        <is>
          <t>MANUAL BRICK HANDLING</t>
        </is>
      </c>
      <c r="O2254" s="59" t="n">
        <v>46069.73263888889</v>
      </c>
      <c r="P2254" s="59" t="n">
        <v>46069.74430555556</v>
      </c>
      <c r="Q2254" s="60" t="n">
        <v>16.8</v>
      </c>
      <c r="R2254" s="60" t="n">
        <v>0.9360000000000001</v>
      </c>
      <c r="S2254" t="inlineStr">
        <is>
          <t>团队模拟数据（基于公开单线数据派生）</t>
        </is>
      </c>
      <c r="T2254" t="inlineStr">
        <is>
          <t>SIM-v2.2-20260807-20260804</t>
        </is>
      </c>
      <c r="U2254" t="inlineStr">
        <is>
          <t>https://zenodo.org/records/17855209</t>
        </is>
      </c>
      <c r="V2254" t="inlineStr">
        <is>
          <t>LINE-S03-POST-20260216</t>
        </is>
      </c>
      <c r="W2254" t="inlineStr">
        <is>
          <t>已关联</t>
        </is>
      </c>
      <c r="X2254" t="inlineStr">
        <is>
          <t>按班次口径判断</t>
        </is>
      </c>
      <c r="Z2254" t="inlineStr">
        <is>
          <t>否</t>
        </is>
      </c>
    </row>
    <row r="2255">
      <c r="A2255" t="inlineStr">
        <is>
          <t>SIM-STOP-02254</t>
        </is>
      </c>
      <c r="B2255" t="inlineStr">
        <is>
          <t>STOP-POST-00117</t>
        </is>
      </c>
      <c r="C2255" t="inlineStr">
        <is>
          <t>LINE-S01-POST-20260216</t>
        </is>
      </c>
      <c r="D2255" t="inlineStr">
        <is>
          <t>SHIFT-POST-20260216</t>
        </is>
      </c>
      <c r="E2255" t="inlineStr">
        <is>
          <t>LINE-S01</t>
        </is>
      </c>
      <c r="F2255" t="inlineStr">
        <is>
          <t>改善后</t>
        </is>
      </c>
      <c r="G2255" s="57" t="n">
        <v>46069</v>
      </c>
      <c r="H2255" t="inlineStr">
        <is>
          <t>智能终端系列</t>
        </is>
      </c>
      <c r="I2255" t="inlineStr">
        <is>
          <t>KK200-1</t>
        </is>
      </c>
      <c r="J2255" t="inlineStr">
        <is>
          <t>MATERIALS</t>
        </is>
      </c>
      <c r="K2255" t="inlineStr">
        <is>
          <t>Unplanned</t>
        </is>
      </c>
      <c r="L2255" t="inlineStr">
        <is>
          <t>HACKING STATION</t>
        </is>
      </c>
      <c r="M2255" t="inlineStr">
        <is>
          <t>上下料工位</t>
        </is>
      </c>
      <c r="N2255" t="inlineStr">
        <is>
          <t>MANUAL BRICK HANDLING</t>
        </is>
      </c>
      <c r="O2255" s="59" t="n">
        <v>46069.74166666667</v>
      </c>
      <c r="P2255" s="59" t="n">
        <v>46069.74909722222</v>
      </c>
      <c r="Q2255" s="60" t="n">
        <v>10.7</v>
      </c>
      <c r="R2255" s="60" t="n">
        <v>0.8215</v>
      </c>
      <c r="S2255" t="inlineStr">
        <is>
          <t>团队模拟数据（基于公开单线数据派生）</t>
        </is>
      </c>
      <c r="T2255" t="inlineStr">
        <is>
          <t>SIM-v2.2-20260807-20260804</t>
        </is>
      </c>
      <c r="U2255" t="inlineStr">
        <is>
          <t>https://zenodo.org/records/17855209</t>
        </is>
      </c>
      <c r="V2255" t="inlineStr">
        <is>
          <t>LINE-S01-POST-20260216</t>
        </is>
      </c>
      <c r="W2255" t="inlineStr">
        <is>
          <t>已关联</t>
        </is>
      </c>
      <c r="X2255" t="inlineStr">
        <is>
          <t>按班次口径判断</t>
        </is>
      </c>
      <c r="Z2255" t="inlineStr">
        <is>
          <t>否</t>
        </is>
      </c>
    </row>
    <row r="2256">
      <c r="A2256" t="inlineStr">
        <is>
          <t>SIM-STOP-02255</t>
        </is>
      </c>
      <c r="B2256" t="inlineStr">
        <is>
          <t>STOP-POST-00117</t>
        </is>
      </c>
      <c r="C2256" t="inlineStr">
        <is>
          <t>LINE-S02-POST-20260216</t>
        </is>
      </c>
      <c r="D2256" t="inlineStr">
        <is>
          <t>SHIFT-POST-20260216</t>
        </is>
      </c>
      <c r="E2256" t="inlineStr">
        <is>
          <t>LINE-S02</t>
        </is>
      </c>
      <c r="F2256" t="inlineStr">
        <is>
          <t>改善后</t>
        </is>
      </c>
      <c r="G2256" s="57" t="n">
        <v>46069</v>
      </c>
      <c r="H2256" t="inlineStr">
        <is>
          <t>视觉设备系列</t>
        </is>
      </c>
      <c r="I2256" t="inlineStr">
        <is>
          <t>KK200-1</t>
        </is>
      </c>
      <c r="J2256" t="inlineStr">
        <is>
          <t>MATERIALS</t>
        </is>
      </c>
      <c r="K2256" t="inlineStr">
        <is>
          <t>Unplanned</t>
        </is>
      </c>
      <c r="L2256" t="inlineStr">
        <is>
          <t>HACKING STATION</t>
        </is>
      </c>
      <c r="M2256" t="inlineStr">
        <is>
          <t>上下料工位</t>
        </is>
      </c>
      <c r="N2256" t="inlineStr">
        <is>
          <t>MANUAL BRICK HANDLING</t>
        </is>
      </c>
      <c r="O2256" s="59" t="n">
        <v>46069.75555555556</v>
      </c>
      <c r="P2256" s="59" t="n">
        <v>46069.76527777778</v>
      </c>
      <c r="Q2256" s="60" t="n">
        <v>14</v>
      </c>
      <c r="R2256" s="60" t="n">
        <v>1.0756</v>
      </c>
      <c r="S2256" t="inlineStr">
        <is>
          <t>团队模拟数据（基于公开单线数据派生）</t>
        </is>
      </c>
      <c r="T2256" t="inlineStr">
        <is>
          <t>SIM-v2.2-20260807-20260804</t>
        </is>
      </c>
      <c r="U2256" t="inlineStr">
        <is>
          <t>https://zenodo.org/records/17855209</t>
        </is>
      </c>
      <c r="V2256" t="inlineStr">
        <is>
          <t>LINE-S02-POST-20260216</t>
        </is>
      </c>
      <c r="W2256" t="inlineStr">
        <is>
          <t>已关联</t>
        </is>
      </c>
      <c r="X2256" t="inlineStr">
        <is>
          <t>按班次口径判断</t>
        </is>
      </c>
      <c r="Z2256" t="inlineStr">
        <is>
          <t>否</t>
        </is>
      </c>
    </row>
    <row r="2257">
      <c r="A2257" t="inlineStr">
        <is>
          <t>SIM-STOP-02256</t>
        </is>
      </c>
      <c r="B2257" t="inlineStr">
        <is>
          <t>STOP-POST-00117</t>
        </is>
      </c>
      <c r="C2257" t="inlineStr">
        <is>
          <t>LINE-S03-POST-20260216</t>
        </is>
      </c>
      <c r="D2257" t="inlineStr">
        <is>
          <t>SHIFT-POST-20260216</t>
        </is>
      </c>
      <c r="E2257" t="inlineStr">
        <is>
          <t>LINE-S03</t>
        </is>
      </c>
      <c r="F2257" t="inlineStr">
        <is>
          <t>改善后</t>
        </is>
      </c>
      <c r="G2257" s="57" t="n">
        <v>46069</v>
      </c>
      <c r="H2257" t="inlineStr">
        <is>
          <t>音频模组系列</t>
        </is>
      </c>
      <c r="I2257" t="inlineStr">
        <is>
          <t>KK200-1</t>
        </is>
      </c>
      <c r="J2257" t="inlineStr">
        <is>
          <t>MATERIALS</t>
        </is>
      </c>
      <c r="K2257" t="inlineStr">
        <is>
          <t>Unplanned</t>
        </is>
      </c>
      <c r="L2257" t="inlineStr">
        <is>
          <t>HACKING STATION</t>
        </is>
      </c>
      <c r="M2257" t="inlineStr">
        <is>
          <t>上下料工位</t>
        </is>
      </c>
      <c r="N2257" t="inlineStr">
        <is>
          <t>MANUAL BRICK HANDLING</t>
        </is>
      </c>
      <c r="O2257" s="59" t="n">
        <v>46069.76944444444</v>
      </c>
      <c r="P2257" s="59" t="n">
        <v>46069.77819444444</v>
      </c>
      <c r="Q2257" s="60" t="n">
        <v>12.6</v>
      </c>
      <c r="R2257" s="60" t="n">
        <v>0.9724</v>
      </c>
      <c r="S2257" t="inlineStr">
        <is>
          <t>团队模拟数据（基于公开单线数据派生）</t>
        </is>
      </c>
      <c r="T2257" t="inlineStr">
        <is>
          <t>SIM-v2.2-20260807-20260804</t>
        </is>
      </c>
      <c r="U2257" t="inlineStr">
        <is>
          <t>https://zenodo.org/records/17855209</t>
        </is>
      </c>
      <c r="V2257" t="inlineStr">
        <is>
          <t>LINE-S03-POST-20260216</t>
        </is>
      </c>
      <c r="W2257" t="inlineStr">
        <is>
          <t>已关联</t>
        </is>
      </c>
      <c r="X2257" t="inlineStr">
        <is>
          <t>按班次口径判断</t>
        </is>
      </c>
      <c r="Z2257" t="inlineStr">
        <is>
          <t>否</t>
        </is>
      </c>
    </row>
    <row r="2258">
      <c r="A2258" t="inlineStr">
        <is>
          <t>SIM-STOP-02257</t>
        </is>
      </c>
      <c r="B2258" t="inlineStr">
        <is>
          <t>STOP-POST-00118</t>
        </is>
      </c>
      <c r="C2258" t="inlineStr">
        <is>
          <t>LINE-S01-POST-20260216</t>
        </is>
      </c>
      <c r="D2258" t="inlineStr">
        <is>
          <t>SHIFT-POST-20260216</t>
        </is>
      </c>
      <c r="E2258" t="inlineStr">
        <is>
          <t>LINE-S01</t>
        </is>
      </c>
      <c r="F2258" t="inlineStr">
        <is>
          <t>改善后</t>
        </is>
      </c>
      <c r="G2258" s="57" t="n">
        <v>46069</v>
      </c>
      <c r="H2258" t="inlineStr">
        <is>
          <t>智能终端系列</t>
        </is>
      </c>
      <c r="I2258" t="inlineStr">
        <is>
          <t>KK200-1</t>
        </is>
      </c>
      <c r="J2258" t="inlineStr">
        <is>
          <t>MATERIALS</t>
        </is>
      </c>
      <c r="K2258" t="inlineStr">
        <is>
          <t>Unplanned</t>
        </is>
      </c>
      <c r="L2258" t="inlineStr">
        <is>
          <t>HACKING STATION</t>
        </is>
      </c>
      <c r="M2258" t="inlineStr">
        <is>
          <t>上下料工位</t>
        </is>
      </c>
      <c r="N2258" t="inlineStr">
        <is>
          <t>MANUAL BRICK HANDLING</t>
        </is>
      </c>
      <c r="O2258" s="59" t="n">
        <v>46069.76805555556</v>
      </c>
      <c r="P2258" s="59" t="n">
        <v>46069.77388888889</v>
      </c>
      <c r="Q2258" s="60" t="n">
        <v>8.4</v>
      </c>
      <c r="R2258" s="60" t="n">
        <v>0.7679</v>
      </c>
      <c r="S2258" t="inlineStr">
        <is>
          <t>团队模拟数据（基于公开单线数据派生）</t>
        </is>
      </c>
      <c r="T2258" t="inlineStr">
        <is>
          <t>SIM-v2.2-20260807-20260804</t>
        </is>
      </c>
      <c r="U2258" t="inlineStr">
        <is>
          <t>https://zenodo.org/records/17855209</t>
        </is>
      </c>
      <c r="V2258" t="inlineStr">
        <is>
          <t>LINE-S01-POST-20260216</t>
        </is>
      </c>
      <c r="W2258" t="inlineStr">
        <is>
          <t>已关联</t>
        </is>
      </c>
      <c r="X2258" t="inlineStr">
        <is>
          <t>按班次口径判断</t>
        </is>
      </c>
      <c r="Z2258" t="inlineStr">
        <is>
          <t>否</t>
        </is>
      </c>
    </row>
    <row r="2259">
      <c r="A2259" t="inlineStr">
        <is>
          <t>SIM-STOP-02258</t>
        </is>
      </c>
      <c r="B2259" t="inlineStr">
        <is>
          <t>STOP-POST-00118</t>
        </is>
      </c>
      <c r="C2259" t="inlineStr">
        <is>
          <t>LINE-S02-POST-20260216</t>
        </is>
      </c>
      <c r="D2259" t="inlineStr">
        <is>
          <t>SHIFT-POST-20260216</t>
        </is>
      </c>
      <c r="E2259" t="inlineStr">
        <is>
          <t>LINE-S02</t>
        </is>
      </c>
      <c r="F2259" t="inlineStr">
        <is>
          <t>改善后</t>
        </is>
      </c>
      <c r="G2259" s="57" t="n">
        <v>46069</v>
      </c>
      <c r="H2259" t="inlineStr">
        <is>
          <t>视觉设备系列</t>
        </is>
      </c>
      <c r="I2259" t="inlineStr">
        <is>
          <t>KK200-1</t>
        </is>
      </c>
      <c r="J2259" t="inlineStr">
        <is>
          <t>MATERIALS</t>
        </is>
      </c>
      <c r="K2259" t="inlineStr">
        <is>
          <t>Unplanned</t>
        </is>
      </c>
      <c r="L2259" t="inlineStr">
        <is>
          <t>HACKING STATION</t>
        </is>
      </c>
      <c r="M2259" t="inlineStr">
        <is>
          <t>上下料工位</t>
        </is>
      </c>
      <c r="N2259" t="inlineStr">
        <is>
          <t>MANUAL BRICK HANDLING</t>
        </is>
      </c>
      <c r="O2259" s="59" t="n">
        <v>46069.78194444445</v>
      </c>
      <c r="P2259" s="59" t="n">
        <v>46069.79048611111</v>
      </c>
      <c r="Q2259" s="60" t="n">
        <v>12.3</v>
      </c>
      <c r="R2259" s="60" t="n">
        <v>1.1183</v>
      </c>
      <c r="S2259" t="inlineStr">
        <is>
          <t>团队模拟数据（基于公开单线数据派生）</t>
        </is>
      </c>
      <c r="T2259" t="inlineStr">
        <is>
          <t>SIM-v2.2-20260807-20260804</t>
        </is>
      </c>
      <c r="U2259" t="inlineStr">
        <is>
          <t>https://zenodo.org/records/17855209</t>
        </is>
      </c>
      <c r="V2259" t="inlineStr">
        <is>
          <t>LINE-S02-POST-20260216</t>
        </is>
      </c>
      <c r="W2259" t="inlineStr">
        <is>
          <t>已关联</t>
        </is>
      </c>
      <c r="X2259" t="inlineStr">
        <is>
          <t>按班次口径判断</t>
        </is>
      </c>
      <c r="Z2259" t="inlineStr">
        <is>
          <t>否</t>
        </is>
      </c>
    </row>
    <row r="2260">
      <c r="A2260" t="inlineStr">
        <is>
          <t>SIM-STOP-02259</t>
        </is>
      </c>
      <c r="B2260" t="inlineStr">
        <is>
          <t>STOP-POST-00118</t>
        </is>
      </c>
      <c r="C2260" t="inlineStr">
        <is>
          <t>LINE-S03-POST-20260216</t>
        </is>
      </c>
      <c r="D2260" t="inlineStr">
        <is>
          <t>SHIFT-POST-20260216</t>
        </is>
      </c>
      <c r="E2260" t="inlineStr">
        <is>
          <t>LINE-S03</t>
        </is>
      </c>
      <c r="F2260" t="inlineStr">
        <is>
          <t>改善后</t>
        </is>
      </c>
      <c r="G2260" s="57" t="n">
        <v>46069</v>
      </c>
      <c r="H2260" t="inlineStr">
        <is>
          <t>音频模组系列</t>
        </is>
      </c>
      <c r="I2260" t="inlineStr">
        <is>
          <t>KK200-1</t>
        </is>
      </c>
      <c r="J2260" t="inlineStr">
        <is>
          <t>MATERIALS</t>
        </is>
      </c>
      <c r="K2260" t="inlineStr">
        <is>
          <t>Unplanned</t>
        </is>
      </c>
      <c r="L2260" t="inlineStr">
        <is>
          <t>HACKING STATION</t>
        </is>
      </c>
      <c r="M2260" t="inlineStr">
        <is>
          <t>上下料工位</t>
        </is>
      </c>
      <c r="N2260" t="inlineStr">
        <is>
          <t>MANUAL BRICK HANDLING</t>
        </is>
      </c>
      <c r="O2260" s="59" t="n">
        <v>46069.79583333333</v>
      </c>
      <c r="P2260" s="59" t="n">
        <v>46069.80277777778</v>
      </c>
      <c r="Q2260" s="60" t="n">
        <v>10</v>
      </c>
      <c r="R2260" s="60" t="n">
        <v>0.91</v>
      </c>
      <c r="S2260" t="inlineStr">
        <is>
          <t>团队模拟数据（基于公开单线数据派生）</t>
        </is>
      </c>
      <c r="T2260" t="inlineStr">
        <is>
          <t>SIM-v2.2-20260807-20260804</t>
        </is>
      </c>
      <c r="U2260" t="inlineStr">
        <is>
          <t>https://zenodo.org/records/17855209</t>
        </is>
      </c>
      <c r="V2260" t="inlineStr">
        <is>
          <t>LINE-S03-POST-20260216</t>
        </is>
      </c>
      <c r="W2260" t="inlineStr">
        <is>
          <t>已关联</t>
        </is>
      </c>
      <c r="X2260" t="inlineStr">
        <is>
          <t>按班次口径判断</t>
        </is>
      </c>
      <c r="Z2260" t="inlineStr">
        <is>
          <t>否</t>
        </is>
      </c>
    </row>
    <row r="2261">
      <c r="A2261" t="inlineStr">
        <is>
          <t>SIM-STOP-02260</t>
        </is>
      </c>
      <c r="B2261" t="inlineStr">
        <is>
          <t>STOP-POST-00119</t>
        </is>
      </c>
      <c r="C2261" t="inlineStr">
        <is>
          <t>LINE-S01-POST-20260216</t>
        </is>
      </c>
      <c r="D2261" t="inlineStr">
        <is>
          <t>SHIFT-POST-20260216</t>
        </is>
      </c>
      <c r="E2261" t="inlineStr">
        <is>
          <t>LINE-S01</t>
        </is>
      </c>
      <c r="F2261" t="inlineStr">
        <is>
          <t>改善后</t>
        </is>
      </c>
      <c r="G2261" s="57" t="n">
        <v>46069</v>
      </c>
      <c r="H2261" t="inlineStr">
        <is>
          <t>智能终端系列</t>
        </is>
      </c>
      <c r="I2261" t="inlineStr">
        <is>
          <t>KK200-1</t>
        </is>
      </c>
      <c r="J2261" t="inlineStr">
        <is>
          <t>MATERIALS</t>
        </is>
      </c>
      <c r="K2261" t="inlineStr">
        <is>
          <t>Unplanned</t>
        </is>
      </c>
      <c r="L2261" t="inlineStr">
        <is>
          <t>HACKING STATION</t>
        </is>
      </c>
      <c r="M2261" t="inlineStr">
        <is>
          <t>上下料工位</t>
        </is>
      </c>
      <c r="N2261" t="inlineStr">
        <is>
          <t>MANUAL BRICK HANDLING</t>
        </is>
      </c>
      <c r="O2261" s="59" t="n">
        <v>46069.78541666667</v>
      </c>
      <c r="P2261" s="59" t="n">
        <v>46069.79819444445</v>
      </c>
      <c r="Q2261" s="60" t="n">
        <v>18.4</v>
      </c>
      <c r="R2261" s="60" t="n">
        <v>0.7991</v>
      </c>
      <c r="S2261" t="inlineStr">
        <is>
          <t>团队模拟数据（基于公开单线数据派生）</t>
        </is>
      </c>
      <c r="T2261" t="inlineStr">
        <is>
          <t>SIM-v2.2-20260807-20260804</t>
        </is>
      </c>
      <c r="U2261" t="inlineStr">
        <is>
          <t>https://zenodo.org/records/17855209</t>
        </is>
      </c>
      <c r="V2261" t="inlineStr">
        <is>
          <t>LINE-S01-POST-20260216</t>
        </is>
      </c>
      <c r="W2261" t="inlineStr">
        <is>
          <t>已关联</t>
        </is>
      </c>
      <c r="X2261" t="inlineStr">
        <is>
          <t>按班次口径判断</t>
        </is>
      </c>
      <c r="Z2261" t="inlineStr">
        <is>
          <t>否</t>
        </is>
      </c>
    </row>
    <row r="2262">
      <c r="A2262" t="inlineStr">
        <is>
          <t>SIM-STOP-02261</t>
        </is>
      </c>
      <c r="B2262" t="inlineStr">
        <is>
          <t>STOP-POST-00119</t>
        </is>
      </c>
      <c r="C2262" t="inlineStr">
        <is>
          <t>LINE-S02-POST-20260216</t>
        </is>
      </c>
      <c r="D2262" t="inlineStr">
        <is>
          <t>SHIFT-POST-20260216</t>
        </is>
      </c>
      <c r="E2262" t="inlineStr">
        <is>
          <t>LINE-S02</t>
        </is>
      </c>
      <c r="F2262" t="inlineStr">
        <is>
          <t>改善后</t>
        </is>
      </c>
      <c r="G2262" s="57" t="n">
        <v>46069</v>
      </c>
      <c r="H2262" t="inlineStr">
        <is>
          <t>视觉设备系列</t>
        </is>
      </c>
      <c r="I2262" t="inlineStr">
        <is>
          <t>KK200-1</t>
        </is>
      </c>
      <c r="J2262" t="inlineStr">
        <is>
          <t>MATERIALS</t>
        </is>
      </c>
      <c r="K2262" t="inlineStr">
        <is>
          <t>Unplanned</t>
        </is>
      </c>
      <c r="L2262" t="inlineStr">
        <is>
          <t>HACKING STATION</t>
        </is>
      </c>
      <c r="M2262" t="inlineStr">
        <is>
          <t>上下料工位</t>
        </is>
      </c>
      <c r="N2262" t="inlineStr">
        <is>
          <t>MANUAL BRICK HANDLING</t>
        </is>
      </c>
      <c r="O2262" s="59" t="n">
        <v>46069.79930555556</v>
      </c>
      <c r="P2262" s="59" t="n">
        <v>46069.81597222222</v>
      </c>
      <c r="Q2262" s="60" t="n">
        <v>24</v>
      </c>
      <c r="R2262" s="60" t="n">
        <v>1.045</v>
      </c>
      <c r="S2262" t="inlineStr">
        <is>
          <t>团队模拟数据（基于公开单线数据派生）</t>
        </is>
      </c>
      <c r="T2262" t="inlineStr">
        <is>
          <t>SIM-v2.2-20260807-20260804</t>
        </is>
      </c>
      <c r="U2262" t="inlineStr">
        <is>
          <t>https://zenodo.org/records/17855209</t>
        </is>
      </c>
      <c r="V2262" t="inlineStr">
        <is>
          <t>LINE-S02-POST-20260216</t>
        </is>
      </c>
      <c r="W2262" t="inlineStr">
        <is>
          <t>已关联</t>
        </is>
      </c>
      <c r="X2262" t="inlineStr">
        <is>
          <t>按班次口径判断</t>
        </is>
      </c>
      <c r="Z2262" t="inlineStr">
        <is>
          <t>否</t>
        </is>
      </c>
    </row>
    <row r="2263">
      <c r="A2263" t="inlineStr">
        <is>
          <t>SIM-STOP-02262</t>
        </is>
      </c>
      <c r="B2263" t="inlineStr">
        <is>
          <t>STOP-POST-00119</t>
        </is>
      </c>
      <c r="C2263" t="inlineStr">
        <is>
          <t>LINE-S03-POST-20260216</t>
        </is>
      </c>
      <c r="D2263" t="inlineStr">
        <is>
          <t>SHIFT-POST-20260216</t>
        </is>
      </c>
      <c r="E2263" t="inlineStr">
        <is>
          <t>LINE-S03</t>
        </is>
      </c>
      <c r="F2263" t="inlineStr">
        <is>
          <t>改善后</t>
        </is>
      </c>
      <c r="G2263" s="57" t="n">
        <v>46069</v>
      </c>
      <c r="H2263" t="inlineStr">
        <is>
          <t>音频模组系列</t>
        </is>
      </c>
      <c r="I2263" t="inlineStr">
        <is>
          <t>KK200-1</t>
        </is>
      </c>
      <c r="J2263" t="inlineStr">
        <is>
          <t>MATERIALS</t>
        </is>
      </c>
      <c r="K2263" t="inlineStr">
        <is>
          <t>Unplanned</t>
        </is>
      </c>
      <c r="L2263" t="inlineStr">
        <is>
          <t>HACKING STATION</t>
        </is>
      </c>
      <c r="M2263" t="inlineStr">
        <is>
          <t>上下料工位</t>
        </is>
      </c>
      <c r="N2263" t="inlineStr">
        <is>
          <t>MANUAL BRICK HANDLING</t>
        </is>
      </c>
      <c r="O2263" s="59" t="n">
        <v>46069.81319444445</v>
      </c>
      <c r="P2263" s="59" t="n">
        <v>46069.82833333333</v>
      </c>
      <c r="Q2263" s="60" t="n">
        <v>21.8</v>
      </c>
      <c r="R2263" s="60" t="n">
        <v>0.9464</v>
      </c>
      <c r="S2263" t="inlineStr">
        <is>
          <t>团队模拟数据（基于公开单线数据派生）</t>
        </is>
      </c>
      <c r="T2263" t="inlineStr">
        <is>
          <t>SIM-v2.2-20260807-20260804</t>
        </is>
      </c>
      <c r="U2263" t="inlineStr">
        <is>
          <t>https://zenodo.org/records/17855209</t>
        </is>
      </c>
      <c r="V2263" t="inlineStr">
        <is>
          <t>LINE-S03-POST-20260216</t>
        </is>
      </c>
      <c r="W2263" t="inlineStr">
        <is>
          <t>已关联</t>
        </is>
      </c>
      <c r="X2263" t="inlineStr">
        <is>
          <t>按班次口径判断</t>
        </is>
      </c>
      <c r="Z2263" t="inlineStr">
        <is>
          <t>否</t>
        </is>
      </c>
    </row>
    <row r="2264">
      <c r="A2264" t="inlineStr">
        <is>
          <t>SIM-STOP-02263</t>
        </is>
      </c>
      <c r="B2264" t="inlineStr">
        <is>
          <t>STOP-POST-00120</t>
        </is>
      </c>
      <c r="C2264" t="inlineStr">
        <is>
          <t>LINE-S01-POST-20260216</t>
        </is>
      </c>
      <c r="D2264" t="inlineStr">
        <is>
          <t>SHIFT-POST-20260216</t>
        </is>
      </c>
      <c r="E2264" t="inlineStr">
        <is>
          <t>LINE-S01</t>
        </is>
      </c>
      <c r="F2264" t="inlineStr">
        <is>
          <t>改善后</t>
        </is>
      </c>
      <c r="G2264" s="57" t="n">
        <v>46069</v>
      </c>
      <c r="H2264" t="inlineStr">
        <is>
          <t>智能终端系列</t>
        </is>
      </c>
      <c r="I2264" t="inlineStr">
        <is>
          <t>KK200-1</t>
        </is>
      </c>
      <c r="J2264" t="inlineStr">
        <is>
          <t>SETUPS-CHANGEOVERS</t>
        </is>
      </c>
      <c r="K2264" t="inlineStr">
        <is>
          <t>Planned - Included in OEE</t>
        </is>
      </c>
      <c r="L2264" t="inlineStr">
        <is>
          <t>HACKING STATION</t>
        </is>
      </c>
      <c r="M2264" t="inlineStr">
        <is>
          <t>上下料工位</t>
        </is>
      </c>
      <c r="N2264" t="inlineStr">
        <is>
          <t>MATERIAL CHANGEOVER</t>
        </is>
      </c>
      <c r="O2264" s="59" t="n">
        <v>46069.825</v>
      </c>
      <c r="P2264" s="59" t="n">
        <v>46069.835</v>
      </c>
      <c r="Q2264" s="60" t="n">
        <v>14.4</v>
      </c>
      <c r="R2264" s="60" t="n">
        <v>0.962</v>
      </c>
      <c r="S2264" t="inlineStr">
        <is>
          <t>团队模拟数据（基于公开单线数据派生）</t>
        </is>
      </c>
      <c r="T2264" t="inlineStr">
        <is>
          <t>SIM-v2.2-20260807-20260804</t>
        </is>
      </c>
      <c r="U2264" t="inlineStr">
        <is>
          <t>https://zenodo.org/records/17855209</t>
        </is>
      </c>
      <c r="V2264" t="inlineStr">
        <is>
          <t>LINE-S01-POST-20260216</t>
        </is>
      </c>
      <c r="W2264" t="inlineStr">
        <is>
          <t>已关联</t>
        </is>
      </c>
      <c r="X2264" t="inlineStr">
        <is>
          <t>按班次口径判断</t>
        </is>
      </c>
      <c r="Z2264" t="inlineStr">
        <is>
          <t>是</t>
        </is>
      </c>
      <c r="AA2264">
        <f>IFERROR(VLOOKUP(N2264,'18_换产标准_模拟'!$B$2:$F$4,3,FALSE),"")</f>
        <v/>
      </c>
      <c r="AB2264">
        <f>IFERROR(MAX(Q2264-AA2264,0),"")</f>
        <v/>
      </c>
      <c r="AC2264">
        <f>IFERROR(IF(AB2264=0,"达标",IF(AB2264&lt;=VLOOKUP(N2264,'18_换产标准_模拟'!$B$2:$F$4,4,FALSE)-VLOOKUP(N2264,'18_换产标准_模拟'!$B$2:$F$4,3,FALSE),"轻微超时",IF(AB2264&lt;=VLOOKUP(N2264,'18_换产标准_模拟'!$B$2:$F$4,5,FALSE)-VLOOKUP(N2264,'18_换产标准_模拟'!$B$2:$F$4,3,FALSE),"超时","严重超时"))),"")</f>
        <v/>
      </c>
      <c r="AD2264">
        <f>IFERROR(INDEX('18_换产标准_模拟'!$A$2:$A$4,MATCH(N2264,'18_换产标准_模拟'!$B$2:$B$4,0)),"")</f>
        <v/>
      </c>
      <c r="AE2264" t="inlineStr">
        <is>
          <t>团队模拟数据</t>
        </is>
      </c>
    </row>
    <row r="2265">
      <c r="A2265" t="inlineStr">
        <is>
          <t>SIM-STOP-02264</t>
        </is>
      </c>
      <c r="B2265" t="inlineStr">
        <is>
          <t>STOP-POST-00120</t>
        </is>
      </c>
      <c r="C2265" t="inlineStr">
        <is>
          <t>LINE-S02-POST-20260216</t>
        </is>
      </c>
      <c r="D2265" t="inlineStr">
        <is>
          <t>SHIFT-POST-20260216</t>
        </is>
      </c>
      <c r="E2265" t="inlineStr">
        <is>
          <t>LINE-S02</t>
        </is>
      </c>
      <c r="F2265" t="inlineStr">
        <is>
          <t>改善后</t>
        </is>
      </c>
      <c r="G2265" s="57" t="n">
        <v>46069</v>
      </c>
      <c r="H2265" t="inlineStr">
        <is>
          <t>视觉设备系列</t>
        </is>
      </c>
      <c r="I2265" t="inlineStr">
        <is>
          <t>KK200-1</t>
        </is>
      </c>
      <c r="J2265" t="inlineStr">
        <is>
          <t>SETUPS-CHANGEOVERS</t>
        </is>
      </c>
      <c r="K2265" t="inlineStr">
        <is>
          <t>Planned - Included in OEE</t>
        </is>
      </c>
      <c r="L2265" t="inlineStr">
        <is>
          <t>HACKING STATION</t>
        </is>
      </c>
      <c r="M2265" t="inlineStr">
        <is>
          <t>上下料工位</t>
        </is>
      </c>
      <c r="N2265" t="inlineStr">
        <is>
          <t>MATERIAL CHANGEOVER</t>
        </is>
      </c>
      <c r="O2265" s="59" t="n">
        <v>46069.83888888889</v>
      </c>
      <c r="P2265" s="59" t="n">
        <v>46069.84895833334</v>
      </c>
      <c r="Q2265" s="60" t="n">
        <v>14.5</v>
      </c>
      <c r="R2265" s="60" t="n">
        <v>0.9691</v>
      </c>
      <c r="S2265" t="inlineStr">
        <is>
          <t>团队模拟数据（基于公开单线数据派生）</t>
        </is>
      </c>
      <c r="T2265" t="inlineStr">
        <is>
          <t>SIM-v2.2-20260807-20260804</t>
        </is>
      </c>
      <c r="U2265" t="inlineStr">
        <is>
          <t>https://zenodo.org/records/17855209</t>
        </is>
      </c>
      <c r="V2265" t="inlineStr">
        <is>
          <t>LINE-S02-POST-20260216</t>
        </is>
      </c>
      <c r="W2265" t="inlineStr">
        <is>
          <t>已关联</t>
        </is>
      </c>
      <c r="X2265" t="inlineStr">
        <is>
          <t>按班次口径判断</t>
        </is>
      </c>
      <c r="Z2265" t="inlineStr">
        <is>
          <t>是</t>
        </is>
      </c>
      <c r="AA2265">
        <f>IFERROR(VLOOKUP(N2265,'18_换产标准_模拟'!$B$2:$F$4,3,FALSE),"")</f>
        <v/>
      </c>
      <c r="AB2265">
        <f>IFERROR(MAX(Q2265-AA2265,0),"")</f>
        <v/>
      </c>
      <c r="AC2265">
        <f>IFERROR(IF(AB2265=0,"达标",IF(AB2265&lt;=VLOOKUP(N2265,'18_换产标准_模拟'!$B$2:$F$4,4,FALSE)-VLOOKUP(N2265,'18_换产标准_模拟'!$B$2:$F$4,3,FALSE),"轻微超时",IF(AB2265&lt;=VLOOKUP(N2265,'18_换产标准_模拟'!$B$2:$F$4,5,FALSE)-VLOOKUP(N2265,'18_换产标准_模拟'!$B$2:$F$4,3,FALSE),"超时","严重超时"))),"")</f>
        <v/>
      </c>
      <c r="AD2265">
        <f>IFERROR(INDEX('18_换产标准_模拟'!$A$2:$A$4,MATCH(N2265,'18_换产标准_模拟'!$B$2:$B$4,0)),"")</f>
        <v/>
      </c>
      <c r="AE2265" t="inlineStr">
        <is>
          <t>团队模拟数据</t>
        </is>
      </c>
    </row>
    <row r="2266">
      <c r="A2266" t="inlineStr">
        <is>
          <t>SIM-STOP-02265</t>
        </is>
      </c>
      <c r="B2266" t="inlineStr">
        <is>
          <t>STOP-POST-00120</t>
        </is>
      </c>
      <c r="C2266" t="inlineStr">
        <is>
          <t>LINE-S03-POST-20260216</t>
        </is>
      </c>
      <c r="D2266" t="inlineStr">
        <is>
          <t>SHIFT-POST-20260216</t>
        </is>
      </c>
      <c r="E2266" t="inlineStr">
        <is>
          <t>LINE-S03</t>
        </is>
      </c>
      <c r="F2266" t="inlineStr">
        <is>
          <t>改善后</t>
        </is>
      </c>
      <c r="G2266" s="57" t="n">
        <v>46069</v>
      </c>
      <c r="H2266" t="inlineStr">
        <is>
          <t>音频模组系列</t>
        </is>
      </c>
      <c r="I2266" t="inlineStr">
        <is>
          <t>KK200-1</t>
        </is>
      </c>
      <c r="J2266" t="inlineStr">
        <is>
          <t>SETUPS-CHANGEOVERS</t>
        </is>
      </c>
      <c r="K2266" t="inlineStr">
        <is>
          <t>Planned - Included in OEE</t>
        </is>
      </c>
      <c r="L2266" t="inlineStr">
        <is>
          <t>HACKING STATION</t>
        </is>
      </c>
      <c r="M2266" t="inlineStr">
        <is>
          <t>上下料工位</t>
        </is>
      </c>
      <c r="N2266" t="inlineStr">
        <is>
          <t>MATERIAL CHANGEOVER</t>
        </is>
      </c>
      <c r="O2266" s="59" t="n">
        <v>46069.85277777778</v>
      </c>
      <c r="P2266" s="59" t="n">
        <v>46069.86368055556</v>
      </c>
      <c r="Q2266" s="60" t="n">
        <v>15.7</v>
      </c>
      <c r="R2266" s="60" t="n">
        <v>1.0483</v>
      </c>
      <c r="S2266" t="inlineStr">
        <is>
          <t>团队模拟数据（基于公开单线数据派生）</t>
        </is>
      </c>
      <c r="T2266" t="inlineStr">
        <is>
          <t>SIM-v2.2-20260807-20260804</t>
        </is>
      </c>
      <c r="U2266" t="inlineStr">
        <is>
          <t>https://zenodo.org/records/17855209</t>
        </is>
      </c>
      <c r="V2266" t="inlineStr">
        <is>
          <t>LINE-S03-POST-20260216</t>
        </is>
      </c>
      <c r="W2266" t="inlineStr">
        <is>
          <t>已关联</t>
        </is>
      </c>
      <c r="X2266" t="inlineStr">
        <is>
          <t>按班次口径判断</t>
        </is>
      </c>
      <c r="Z2266" t="inlineStr">
        <is>
          <t>是</t>
        </is>
      </c>
      <c r="AA2266">
        <f>IFERROR(VLOOKUP(N2266,'18_换产标准_模拟'!$B$2:$F$4,3,FALSE),"")</f>
        <v/>
      </c>
      <c r="AB2266">
        <f>IFERROR(MAX(Q2266-AA2266,0),"")</f>
        <v/>
      </c>
      <c r="AC2266">
        <f>IFERROR(IF(AB2266=0,"达标",IF(AB2266&lt;=VLOOKUP(N2266,'18_换产标准_模拟'!$B$2:$F$4,4,FALSE)-VLOOKUP(N2266,'18_换产标准_模拟'!$B$2:$F$4,3,FALSE),"轻微超时",IF(AB2266&lt;=VLOOKUP(N2266,'18_换产标准_模拟'!$B$2:$F$4,5,FALSE)-VLOOKUP(N2266,'18_换产标准_模拟'!$B$2:$F$4,3,FALSE),"超时","严重超时"))),"")</f>
        <v/>
      </c>
      <c r="AD2266">
        <f>IFERROR(INDEX('18_换产标准_模拟'!$A$2:$A$4,MATCH(N2266,'18_换产标准_模拟'!$B$2:$B$4,0)),"")</f>
        <v/>
      </c>
      <c r="AE2266" t="inlineStr">
        <is>
          <t>团队模拟数据</t>
        </is>
      </c>
    </row>
    <row r="2267">
      <c r="A2267" t="inlineStr">
        <is>
          <t>SIM-STOP-02266</t>
        </is>
      </c>
      <c r="B2267" t="inlineStr">
        <is>
          <t>STOP-POST-00121</t>
        </is>
      </c>
      <c r="C2267" t="inlineStr">
        <is>
          <t>LINE-S01-POST-20260216</t>
        </is>
      </c>
      <c r="D2267" t="inlineStr">
        <is>
          <t>SHIFT-POST-20260216</t>
        </is>
      </c>
      <c r="E2267" t="inlineStr">
        <is>
          <t>LINE-S01</t>
        </is>
      </c>
      <c r="F2267" t="inlineStr">
        <is>
          <t>改善后</t>
        </is>
      </c>
      <c r="G2267" s="57" t="n">
        <v>46069</v>
      </c>
      <c r="H2267" t="inlineStr">
        <is>
          <t>智能终端系列</t>
        </is>
      </c>
      <c r="I2267" t="inlineStr">
        <is>
          <t>KK200-1</t>
        </is>
      </c>
      <c r="J2267" t="inlineStr">
        <is>
          <t>OPERATIONAL</t>
        </is>
      </c>
      <c r="K2267" t="inlineStr">
        <is>
          <t>Planned - Included in OEE</t>
        </is>
      </c>
      <c r="L2267" t="inlineStr">
        <is>
          <t>EXTRUDER PRESS</t>
        </is>
      </c>
      <c r="M2267" t="inlineStr">
        <is>
          <t>主加工工位</t>
        </is>
      </c>
      <c r="N2267" t="inlineStr">
        <is>
          <t>CLEANING</t>
        </is>
      </c>
      <c r="O2267" s="59" t="n">
        <v>46069.83819444444</v>
      </c>
      <c r="P2267" s="59" t="n">
        <v>46069.85256944445</v>
      </c>
      <c r="Q2267" s="60" t="n">
        <v>20.7</v>
      </c>
      <c r="R2267" s="60" t="n">
        <v>0.9</v>
      </c>
      <c r="S2267" t="inlineStr">
        <is>
          <t>团队模拟数据（基于公开单线数据派生）</t>
        </is>
      </c>
      <c r="T2267" t="inlineStr">
        <is>
          <t>SIM-v2.2-20260807-20260804</t>
        </is>
      </c>
      <c r="U2267" t="inlineStr">
        <is>
          <t>https://zenodo.org/records/17855209</t>
        </is>
      </c>
      <c r="V2267" t="inlineStr">
        <is>
          <t>LINE-S01-POST-20260216</t>
        </is>
      </c>
      <c r="W2267" t="inlineStr">
        <is>
          <t>已关联</t>
        </is>
      </c>
      <c r="X2267" t="inlineStr">
        <is>
          <t>按班次口径判断</t>
        </is>
      </c>
      <c r="Z2267" t="inlineStr">
        <is>
          <t>否</t>
        </is>
      </c>
    </row>
    <row r="2268">
      <c r="A2268" t="inlineStr">
        <is>
          <t>SIM-STOP-02267</t>
        </is>
      </c>
      <c r="B2268" t="inlineStr">
        <is>
          <t>STOP-POST-00121</t>
        </is>
      </c>
      <c r="C2268" t="inlineStr">
        <is>
          <t>LINE-S02-POST-20260216</t>
        </is>
      </c>
      <c r="D2268" t="inlineStr">
        <is>
          <t>SHIFT-POST-20260216</t>
        </is>
      </c>
      <c r="E2268" t="inlineStr">
        <is>
          <t>LINE-S02</t>
        </is>
      </c>
      <c r="F2268" t="inlineStr">
        <is>
          <t>改善后</t>
        </is>
      </c>
      <c r="G2268" s="57" t="n">
        <v>46069</v>
      </c>
      <c r="H2268" t="inlineStr">
        <is>
          <t>视觉设备系列</t>
        </is>
      </c>
      <c r="I2268" t="inlineStr">
        <is>
          <t>KK200-1</t>
        </is>
      </c>
      <c r="J2268" t="inlineStr">
        <is>
          <t>OPERATIONAL</t>
        </is>
      </c>
      <c r="K2268" t="inlineStr">
        <is>
          <t>Planned - Included in OEE</t>
        </is>
      </c>
      <c r="L2268" t="inlineStr">
        <is>
          <t>EXTRUDER PRESS</t>
        </is>
      </c>
      <c r="M2268" t="inlineStr">
        <is>
          <t>主加工工位</t>
        </is>
      </c>
      <c r="N2268" t="inlineStr">
        <is>
          <t>CLEANING</t>
        </is>
      </c>
      <c r="O2268" s="59" t="n">
        <v>46069.85208333333</v>
      </c>
      <c r="P2268" s="59" t="n">
        <v>46069.86819444445</v>
      </c>
      <c r="Q2268" s="60" t="n">
        <v>23.2</v>
      </c>
      <c r="R2268" s="60" t="n">
        <v>1.0072</v>
      </c>
      <c r="S2268" t="inlineStr">
        <is>
          <t>团队模拟数据（基于公开单线数据派生）</t>
        </is>
      </c>
      <c r="T2268" t="inlineStr">
        <is>
          <t>SIM-v2.2-20260807-20260804</t>
        </is>
      </c>
      <c r="U2268" t="inlineStr">
        <is>
          <t>https://zenodo.org/records/17855209</t>
        </is>
      </c>
      <c r="V2268" t="inlineStr">
        <is>
          <t>LINE-S02-POST-20260216</t>
        </is>
      </c>
      <c r="W2268" t="inlineStr">
        <is>
          <t>已关联</t>
        </is>
      </c>
      <c r="X2268" t="inlineStr">
        <is>
          <t>按班次口径判断</t>
        </is>
      </c>
      <c r="Z2268" t="inlineStr">
        <is>
          <t>否</t>
        </is>
      </c>
    </row>
    <row r="2269">
      <c r="A2269" t="inlineStr">
        <is>
          <t>SIM-STOP-02268</t>
        </is>
      </c>
      <c r="B2269" t="inlineStr">
        <is>
          <t>STOP-POST-00121</t>
        </is>
      </c>
      <c r="C2269" t="inlineStr">
        <is>
          <t>LINE-S03-POST-20260216</t>
        </is>
      </c>
      <c r="D2269" t="inlineStr">
        <is>
          <t>SHIFT-POST-20260216</t>
        </is>
      </c>
      <c r="E2269" t="inlineStr">
        <is>
          <t>LINE-S03</t>
        </is>
      </c>
      <c r="F2269" t="inlineStr">
        <is>
          <t>改善后</t>
        </is>
      </c>
      <c r="G2269" s="57" t="n">
        <v>46069</v>
      </c>
      <c r="H2269" t="inlineStr">
        <is>
          <t>音频模组系列</t>
        </is>
      </c>
      <c r="I2269" t="inlineStr">
        <is>
          <t>KK200-1</t>
        </is>
      </c>
      <c r="J2269" t="inlineStr">
        <is>
          <t>OPERATIONAL</t>
        </is>
      </c>
      <c r="K2269" t="inlineStr">
        <is>
          <t>Planned - Included in OEE</t>
        </is>
      </c>
      <c r="L2269" t="inlineStr">
        <is>
          <t>EXTRUDER PRESS</t>
        </is>
      </c>
      <c r="M2269" t="inlineStr">
        <is>
          <t>主加工工位</t>
        </is>
      </c>
      <c r="N2269" t="inlineStr">
        <is>
          <t>CLEANING</t>
        </is>
      </c>
      <c r="O2269" s="59" t="n">
        <v>46069.86597222222</v>
      </c>
      <c r="P2269" s="59" t="n">
        <v>46069.88104166667</v>
      </c>
      <c r="Q2269" s="60" t="n">
        <v>21.7</v>
      </c>
      <c r="R2269" s="60" t="n">
        <v>0.944</v>
      </c>
      <c r="S2269" t="inlineStr">
        <is>
          <t>团队模拟数据（基于公开单线数据派生）</t>
        </is>
      </c>
      <c r="T2269" t="inlineStr">
        <is>
          <t>SIM-v2.2-20260807-20260804</t>
        </is>
      </c>
      <c r="U2269" t="inlineStr">
        <is>
          <t>https://zenodo.org/records/17855209</t>
        </is>
      </c>
      <c r="V2269" t="inlineStr">
        <is>
          <t>LINE-S03-POST-20260216</t>
        </is>
      </c>
      <c r="W2269" t="inlineStr">
        <is>
          <t>已关联</t>
        </is>
      </c>
      <c r="X2269" t="inlineStr">
        <is>
          <t>按班次口径判断</t>
        </is>
      </c>
      <c r="Z2269" t="inlineStr">
        <is>
          <t>否</t>
        </is>
      </c>
    </row>
    <row r="2270">
      <c r="A2270" t="inlineStr">
        <is>
          <t>SIM-STOP-02269</t>
        </is>
      </c>
      <c r="B2270" t="inlineStr">
        <is>
          <t>STOP-POST-00122</t>
        </is>
      </c>
      <c r="C2270" t="inlineStr">
        <is>
          <t>LINE-S01-POST-20260217</t>
        </is>
      </c>
      <c r="D2270" t="inlineStr">
        <is>
          <t>SHIFT-POST-20260217</t>
        </is>
      </c>
      <c r="E2270" t="inlineStr">
        <is>
          <t>LINE-S01</t>
        </is>
      </c>
      <c r="F2270" t="inlineStr">
        <is>
          <t>改善后</t>
        </is>
      </c>
      <c r="G2270" s="57" t="n">
        <v>46070</v>
      </c>
      <c r="H2270" t="inlineStr">
        <is>
          <t>智能终端系列</t>
        </is>
      </c>
      <c r="I2270" t="inlineStr">
        <is>
          <t>KK200-1</t>
        </is>
      </c>
      <c r="J2270" t="inlineStr">
        <is>
          <t>OPERATIONAL</t>
        </is>
      </c>
      <c r="K2270" t="inlineStr">
        <is>
          <t>Planned - Included in OEE</t>
        </is>
      </c>
      <c r="L2270" t="inlineStr">
        <is>
          <t>EXTRUDER PRESS</t>
        </is>
      </c>
      <c r="M2270" t="inlineStr">
        <is>
          <t>主加工工位</t>
        </is>
      </c>
      <c r="N2270" t="inlineStr">
        <is>
          <t>CLEANING</t>
        </is>
      </c>
      <c r="O2270" s="59" t="n">
        <v>46070.51041666666</v>
      </c>
      <c r="P2270" s="59" t="n">
        <v>46070.51298611111</v>
      </c>
      <c r="Q2270" s="60" t="n">
        <v>3.7</v>
      </c>
      <c r="R2270" s="60" t="n">
        <v>0.9362</v>
      </c>
      <c r="S2270" t="inlineStr">
        <is>
          <t>团队模拟数据（基于公开单线数据派生）</t>
        </is>
      </c>
      <c r="T2270" t="inlineStr">
        <is>
          <t>SIM-v2.2-20260807-20260804</t>
        </is>
      </c>
      <c r="U2270" t="inlineStr">
        <is>
          <t>https://zenodo.org/records/17855209</t>
        </is>
      </c>
      <c r="V2270" t="inlineStr">
        <is>
          <t>LINE-S01-POST-20260217</t>
        </is>
      </c>
      <c r="W2270" t="inlineStr">
        <is>
          <t>已关联</t>
        </is>
      </c>
      <c r="X2270" t="inlineStr">
        <is>
          <t>按班次口径判断</t>
        </is>
      </c>
      <c r="Z2270" t="inlineStr">
        <is>
          <t>否</t>
        </is>
      </c>
    </row>
    <row r="2271">
      <c r="A2271" t="inlineStr">
        <is>
          <t>SIM-STOP-02270</t>
        </is>
      </c>
      <c r="B2271" t="inlineStr">
        <is>
          <t>STOP-POST-00122</t>
        </is>
      </c>
      <c r="C2271" t="inlineStr">
        <is>
          <t>LINE-S02-POST-20260217</t>
        </is>
      </c>
      <c r="D2271" t="inlineStr">
        <is>
          <t>SHIFT-POST-20260217</t>
        </is>
      </c>
      <c r="E2271" t="inlineStr">
        <is>
          <t>LINE-S02</t>
        </is>
      </c>
      <c r="F2271" t="inlineStr">
        <is>
          <t>改善后</t>
        </is>
      </c>
      <c r="G2271" s="57" t="n">
        <v>46070</v>
      </c>
      <c r="H2271" t="inlineStr">
        <is>
          <t>视觉设备系列</t>
        </is>
      </c>
      <c r="I2271" t="inlineStr">
        <is>
          <t>KK200-1</t>
        </is>
      </c>
      <c r="J2271" t="inlineStr">
        <is>
          <t>OPERATIONAL</t>
        </is>
      </c>
      <c r="K2271" t="inlineStr">
        <is>
          <t>Planned - Included in OEE</t>
        </is>
      </c>
      <c r="L2271" t="inlineStr">
        <is>
          <t>EXTRUDER PRESS</t>
        </is>
      </c>
      <c r="M2271" t="inlineStr">
        <is>
          <t>主加工工位</t>
        </is>
      </c>
      <c r="N2271" t="inlineStr">
        <is>
          <t>CLEANING</t>
        </is>
      </c>
      <c r="O2271" s="59" t="n">
        <v>46070.52430555555</v>
      </c>
      <c r="P2271" s="59" t="n">
        <v>46070.52694444444</v>
      </c>
      <c r="Q2271" s="60" t="n">
        <v>3.8</v>
      </c>
      <c r="R2271" s="60" t="n">
        <v>0.9419</v>
      </c>
      <c r="S2271" t="inlineStr">
        <is>
          <t>团队模拟数据（基于公开单线数据派生）</t>
        </is>
      </c>
      <c r="T2271" t="inlineStr">
        <is>
          <t>SIM-v2.2-20260807-20260804</t>
        </is>
      </c>
      <c r="U2271" t="inlineStr">
        <is>
          <t>https://zenodo.org/records/17855209</t>
        </is>
      </c>
      <c r="V2271" t="inlineStr">
        <is>
          <t>LINE-S02-POST-20260217</t>
        </is>
      </c>
      <c r="W2271" t="inlineStr">
        <is>
          <t>已关联</t>
        </is>
      </c>
      <c r="X2271" t="inlineStr">
        <is>
          <t>按班次口径判断</t>
        </is>
      </c>
      <c r="Z2271" t="inlineStr">
        <is>
          <t>否</t>
        </is>
      </c>
    </row>
    <row r="2272">
      <c r="A2272" t="inlineStr">
        <is>
          <t>SIM-STOP-02271</t>
        </is>
      </c>
      <c r="B2272" t="inlineStr">
        <is>
          <t>STOP-POST-00122</t>
        </is>
      </c>
      <c r="C2272" t="inlineStr">
        <is>
          <t>LINE-S03-POST-20260217</t>
        </is>
      </c>
      <c r="D2272" t="inlineStr">
        <is>
          <t>SHIFT-POST-20260217</t>
        </is>
      </c>
      <c r="E2272" t="inlineStr">
        <is>
          <t>LINE-S03</t>
        </is>
      </c>
      <c r="F2272" t="inlineStr">
        <is>
          <t>改善后</t>
        </is>
      </c>
      <c r="G2272" s="57" t="n">
        <v>46070</v>
      </c>
      <c r="H2272" t="inlineStr">
        <is>
          <t>音频模组系列</t>
        </is>
      </c>
      <c r="I2272" t="inlineStr">
        <is>
          <t>KK200-1</t>
        </is>
      </c>
      <c r="J2272" t="inlineStr">
        <is>
          <t>OPERATIONAL</t>
        </is>
      </c>
      <c r="K2272" t="inlineStr">
        <is>
          <t>Planned - Included in OEE</t>
        </is>
      </c>
      <c r="L2272" t="inlineStr">
        <is>
          <t>EXTRUDER PRESS</t>
        </is>
      </c>
      <c r="M2272" t="inlineStr">
        <is>
          <t>主加工工位</t>
        </is>
      </c>
      <c r="N2272" t="inlineStr">
        <is>
          <t>CLEANING</t>
        </is>
      </c>
      <c r="O2272" s="59" t="n">
        <v>46070.53819444445</v>
      </c>
      <c r="P2272" s="59" t="n">
        <v>46070.54090277778</v>
      </c>
      <c r="Q2272" s="60" t="n">
        <v>3.9</v>
      </c>
      <c r="R2272" s="60" t="n">
        <v>0.9813</v>
      </c>
      <c r="S2272" t="inlineStr">
        <is>
          <t>团队模拟数据（基于公开单线数据派生）</t>
        </is>
      </c>
      <c r="T2272" t="inlineStr">
        <is>
          <t>SIM-v2.2-20260807-20260804</t>
        </is>
      </c>
      <c r="U2272" t="inlineStr">
        <is>
          <t>https://zenodo.org/records/17855209</t>
        </is>
      </c>
      <c r="V2272" t="inlineStr">
        <is>
          <t>LINE-S03-POST-20260217</t>
        </is>
      </c>
      <c r="W2272" t="inlineStr">
        <is>
          <t>已关联</t>
        </is>
      </c>
      <c r="X2272" t="inlineStr">
        <is>
          <t>按班次口径判断</t>
        </is>
      </c>
      <c r="Z2272" t="inlineStr">
        <is>
          <t>否</t>
        </is>
      </c>
    </row>
    <row r="2273">
      <c r="A2273" t="inlineStr">
        <is>
          <t>SIM-STOP-02272</t>
        </is>
      </c>
      <c r="B2273" t="inlineStr">
        <is>
          <t>STOP-POST-00123</t>
        </is>
      </c>
      <c r="C2273" t="inlineStr">
        <is>
          <t>LINE-S01-POST-20260217</t>
        </is>
      </c>
      <c r="D2273" t="inlineStr">
        <is>
          <t>SHIFT-POST-20260217</t>
        </is>
      </c>
      <c r="E2273" t="inlineStr">
        <is>
          <t>LINE-S01</t>
        </is>
      </c>
      <c r="F2273" t="inlineStr">
        <is>
          <t>改善后</t>
        </is>
      </c>
      <c r="G2273" s="57" t="n">
        <v>46070</v>
      </c>
      <c r="H2273" t="inlineStr">
        <is>
          <t>智能终端系列</t>
        </is>
      </c>
      <c r="I2273" t="inlineStr">
        <is>
          <t>KK200-1</t>
        </is>
      </c>
      <c r="J2273" t="inlineStr">
        <is>
          <t>MATERIALS</t>
        </is>
      </c>
      <c r="K2273" t="inlineStr">
        <is>
          <t>Unplanned</t>
        </is>
      </c>
      <c r="L2273" t="inlineStr">
        <is>
          <t>HACKING STATION</t>
        </is>
      </c>
      <c r="M2273" t="inlineStr">
        <is>
          <t>上下料工位</t>
        </is>
      </c>
      <c r="N2273" t="inlineStr">
        <is>
          <t>MANUAL BRICK HANDLING</t>
        </is>
      </c>
      <c r="O2273" s="59" t="n">
        <v>46070.53958333333</v>
      </c>
      <c r="P2273" s="59" t="n">
        <v>46070.54951388889</v>
      </c>
      <c r="Q2273" s="60" t="n">
        <v>14.3</v>
      </c>
      <c r="R2273" s="60" t="n">
        <v>0.8393</v>
      </c>
      <c r="S2273" t="inlineStr">
        <is>
          <t>团队模拟数据（基于公开单线数据派生）</t>
        </is>
      </c>
      <c r="T2273" t="inlineStr">
        <is>
          <t>SIM-v2.2-20260807-20260804</t>
        </is>
      </c>
      <c r="U2273" t="inlineStr">
        <is>
          <t>https://zenodo.org/records/17855209</t>
        </is>
      </c>
      <c r="V2273" t="inlineStr">
        <is>
          <t>LINE-S01-POST-20260217</t>
        </is>
      </c>
      <c r="W2273" t="inlineStr">
        <is>
          <t>已关联</t>
        </is>
      </c>
      <c r="X2273" t="inlineStr">
        <is>
          <t>按班次口径判断</t>
        </is>
      </c>
      <c r="Z2273" t="inlineStr">
        <is>
          <t>否</t>
        </is>
      </c>
    </row>
    <row r="2274">
      <c r="A2274" t="inlineStr">
        <is>
          <t>SIM-STOP-02273</t>
        </is>
      </c>
      <c r="B2274" t="inlineStr">
        <is>
          <t>STOP-POST-00123</t>
        </is>
      </c>
      <c r="C2274" t="inlineStr">
        <is>
          <t>LINE-S02-POST-20260217</t>
        </is>
      </c>
      <c r="D2274" t="inlineStr">
        <is>
          <t>SHIFT-POST-20260217</t>
        </is>
      </c>
      <c r="E2274" t="inlineStr">
        <is>
          <t>LINE-S02</t>
        </is>
      </c>
      <c r="F2274" t="inlineStr">
        <is>
          <t>改善后</t>
        </is>
      </c>
      <c r="G2274" s="57" t="n">
        <v>46070</v>
      </c>
      <c r="H2274" t="inlineStr">
        <is>
          <t>视觉设备系列</t>
        </is>
      </c>
      <c r="I2274" t="inlineStr">
        <is>
          <t>KK200-1</t>
        </is>
      </c>
      <c r="J2274" t="inlineStr">
        <is>
          <t>MATERIALS</t>
        </is>
      </c>
      <c r="K2274" t="inlineStr">
        <is>
          <t>Unplanned</t>
        </is>
      </c>
      <c r="L2274" t="inlineStr">
        <is>
          <t>HACKING STATION</t>
        </is>
      </c>
      <c r="M2274" t="inlineStr">
        <is>
          <t>上下料工位</t>
        </is>
      </c>
      <c r="N2274" t="inlineStr">
        <is>
          <t>MANUAL BRICK HANDLING</t>
        </is>
      </c>
      <c r="O2274" s="59" t="n">
        <v>46070.55347222222</v>
      </c>
      <c r="P2274" s="59" t="n">
        <v>46070.56645833333</v>
      </c>
      <c r="Q2274" s="60" t="n">
        <v>18.7</v>
      </c>
      <c r="R2274" s="60" t="n">
        <v>1.1</v>
      </c>
      <c r="S2274" t="inlineStr">
        <is>
          <t>团队模拟数据（基于公开单线数据派生）</t>
        </is>
      </c>
      <c r="T2274" t="inlineStr">
        <is>
          <t>SIM-v2.2-20260807-20260804</t>
        </is>
      </c>
      <c r="U2274" t="inlineStr">
        <is>
          <t>https://zenodo.org/records/17855209</t>
        </is>
      </c>
      <c r="V2274" t="inlineStr">
        <is>
          <t>LINE-S02-POST-20260217</t>
        </is>
      </c>
      <c r="W2274" t="inlineStr">
        <is>
          <t>已关联</t>
        </is>
      </c>
      <c r="X2274" t="inlineStr">
        <is>
          <t>按班次口径判断</t>
        </is>
      </c>
      <c r="Z2274" t="inlineStr">
        <is>
          <t>否</t>
        </is>
      </c>
    </row>
    <row r="2275">
      <c r="A2275" t="inlineStr">
        <is>
          <t>SIM-STOP-02274</t>
        </is>
      </c>
      <c r="B2275" t="inlineStr">
        <is>
          <t>STOP-POST-00123</t>
        </is>
      </c>
      <c r="C2275" t="inlineStr">
        <is>
          <t>LINE-S03-POST-20260217</t>
        </is>
      </c>
      <c r="D2275" t="inlineStr">
        <is>
          <t>SHIFT-POST-20260217</t>
        </is>
      </c>
      <c r="E2275" t="inlineStr">
        <is>
          <t>LINE-S03</t>
        </is>
      </c>
      <c r="F2275" t="inlineStr">
        <is>
          <t>改善后</t>
        </is>
      </c>
      <c r="G2275" s="57" t="n">
        <v>46070</v>
      </c>
      <c r="H2275" t="inlineStr">
        <is>
          <t>音频模组系列</t>
        </is>
      </c>
      <c r="I2275" t="inlineStr">
        <is>
          <t>KK200-1</t>
        </is>
      </c>
      <c r="J2275" t="inlineStr">
        <is>
          <t>MATERIALS</t>
        </is>
      </c>
      <c r="K2275" t="inlineStr">
        <is>
          <t>Unplanned</t>
        </is>
      </c>
      <c r="L2275" t="inlineStr">
        <is>
          <t>HACKING STATION</t>
        </is>
      </c>
      <c r="M2275" t="inlineStr">
        <is>
          <t>上下料工位</t>
        </is>
      </c>
      <c r="N2275" t="inlineStr">
        <is>
          <t>MANUAL BRICK HANDLING</t>
        </is>
      </c>
      <c r="O2275" s="59" t="n">
        <v>46070.56736111111</v>
      </c>
      <c r="P2275" s="59" t="n">
        <v>46070.57791666667</v>
      </c>
      <c r="Q2275" s="60" t="n">
        <v>15.2</v>
      </c>
      <c r="R2275" s="60" t="n">
        <v>0.8944</v>
      </c>
      <c r="S2275" t="inlineStr">
        <is>
          <t>团队模拟数据（基于公开单线数据派生）</t>
        </is>
      </c>
      <c r="T2275" t="inlineStr">
        <is>
          <t>SIM-v2.2-20260807-20260804</t>
        </is>
      </c>
      <c r="U2275" t="inlineStr">
        <is>
          <t>https://zenodo.org/records/17855209</t>
        </is>
      </c>
      <c r="V2275" t="inlineStr">
        <is>
          <t>LINE-S03-POST-20260217</t>
        </is>
      </c>
      <c r="W2275" t="inlineStr">
        <is>
          <t>已关联</t>
        </is>
      </c>
      <c r="X2275" t="inlineStr">
        <is>
          <t>按班次口径判断</t>
        </is>
      </c>
      <c r="Z2275" t="inlineStr">
        <is>
          <t>否</t>
        </is>
      </c>
    </row>
    <row r="2276">
      <c r="A2276" t="inlineStr">
        <is>
          <t>SIM-STOP-02275</t>
        </is>
      </c>
      <c r="B2276" t="inlineStr">
        <is>
          <t>STOP-POST-00124</t>
        </is>
      </c>
      <c r="C2276" t="inlineStr">
        <is>
          <t>LINE-S01-POST-20260217</t>
        </is>
      </c>
      <c r="D2276" t="inlineStr">
        <is>
          <t>SHIFT-POST-20260217</t>
        </is>
      </c>
      <c r="E2276" t="inlineStr">
        <is>
          <t>LINE-S01</t>
        </is>
      </c>
      <c r="F2276" t="inlineStr">
        <is>
          <t>改善后</t>
        </is>
      </c>
      <c r="G2276" s="57" t="n">
        <v>46070</v>
      </c>
      <c r="H2276" t="inlineStr">
        <is>
          <t>智能终端系列</t>
        </is>
      </c>
      <c r="I2276" t="inlineStr">
        <is>
          <t>KK200-1</t>
        </is>
      </c>
      <c r="J2276" t="inlineStr">
        <is>
          <t>FAILURE</t>
        </is>
      </c>
      <c r="K2276" t="inlineStr">
        <is>
          <t>Unplanned</t>
        </is>
      </c>
      <c r="L2276" t="inlineStr">
        <is>
          <t>EXTRUDER PRESS</t>
        </is>
      </c>
      <c r="M2276" t="inlineStr">
        <is>
          <t>主加工工位</t>
        </is>
      </c>
      <c r="N2276" t="inlineStr">
        <is>
          <t>OTHER FAILURE</t>
        </is>
      </c>
      <c r="O2276" s="59" t="n">
        <v>46070.58055555556</v>
      </c>
      <c r="P2276" s="59" t="n">
        <v>46070.58270833334</v>
      </c>
      <c r="Q2276" s="60" t="n">
        <v>3.1</v>
      </c>
      <c r="R2276" s="60" t="n">
        <v>0.7857</v>
      </c>
      <c r="S2276" t="inlineStr">
        <is>
          <t>团队模拟数据（基于公开单线数据派生）</t>
        </is>
      </c>
      <c r="T2276" t="inlineStr">
        <is>
          <t>SIM-v2.2-20260807-20260804</t>
        </is>
      </c>
      <c r="U2276" t="inlineStr">
        <is>
          <t>https://zenodo.org/records/17855209</t>
        </is>
      </c>
      <c r="V2276" t="inlineStr">
        <is>
          <t>LINE-S01-POST-20260217</t>
        </is>
      </c>
      <c r="W2276" t="inlineStr">
        <is>
          <t>已关联</t>
        </is>
      </c>
      <c r="X2276" t="inlineStr">
        <is>
          <t>按班次口径判断</t>
        </is>
      </c>
      <c r="Z2276" t="inlineStr">
        <is>
          <t>否</t>
        </is>
      </c>
    </row>
    <row r="2277">
      <c r="A2277" t="inlineStr">
        <is>
          <t>SIM-STOP-02276</t>
        </is>
      </c>
      <c r="B2277" t="inlineStr">
        <is>
          <t>STOP-POST-00124</t>
        </is>
      </c>
      <c r="C2277" t="inlineStr">
        <is>
          <t>LINE-S02-POST-20260217</t>
        </is>
      </c>
      <c r="D2277" t="inlineStr">
        <is>
          <t>SHIFT-POST-20260217</t>
        </is>
      </c>
      <c r="E2277" t="inlineStr">
        <is>
          <t>LINE-S02</t>
        </is>
      </c>
      <c r="F2277" t="inlineStr">
        <is>
          <t>改善后</t>
        </is>
      </c>
      <c r="G2277" s="57" t="n">
        <v>46070</v>
      </c>
      <c r="H2277" t="inlineStr">
        <is>
          <t>视觉设备系列</t>
        </is>
      </c>
      <c r="I2277" t="inlineStr">
        <is>
          <t>KK200-1</t>
        </is>
      </c>
      <c r="J2277" t="inlineStr">
        <is>
          <t>FAILURE</t>
        </is>
      </c>
      <c r="K2277" t="inlineStr">
        <is>
          <t>Unplanned</t>
        </is>
      </c>
      <c r="L2277" t="inlineStr">
        <is>
          <t>EXTRUDER PRESS</t>
        </is>
      </c>
      <c r="M2277" t="inlineStr">
        <is>
          <t>主加工工位</t>
        </is>
      </c>
      <c r="N2277" t="inlineStr">
        <is>
          <t>OTHER FAILURE</t>
        </is>
      </c>
      <c r="O2277" s="59" t="n">
        <v>46070.59444444445</v>
      </c>
      <c r="P2277" s="59" t="n">
        <v>46070.59784722222</v>
      </c>
      <c r="Q2277" s="60" t="n">
        <v>4.9</v>
      </c>
      <c r="R2277" s="60" t="n">
        <v>1.2342</v>
      </c>
      <c r="S2277" t="inlineStr">
        <is>
          <t>团队模拟数据（基于公开单线数据派生）</t>
        </is>
      </c>
      <c r="T2277" t="inlineStr">
        <is>
          <t>SIM-v2.2-20260807-20260804</t>
        </is>
      </c>
      <c r="U2277" t="inlineStr">
        <is>
          <t>https://zenodo.org/records/17855209</t>
        </is>
      </c>
      <c r="V2277" t="inlineStr">
        <is>
          <t>LINE-S02-POST-20260217</t>
        </is>
      </c>
      <c r="W2277" t="inlineStr">
        <is>
          <t>已关联</t>
        </is>
      </c>
      <c r="X2277" t="inlineStr">
        <is>
          <t>按班次口径判断</t>
        </is>
      </c>
      <c r="Z2277" t="inlineStr">
        <is>
          <t>否</t>
        </is>
      </c>
    </row>
    <row r="2278">
      <c r="A2278" t="inlineStr">
        <is>
          <t>SIM-STOP-02277</t>
        </is>
      </c>
      <c r="B2278" t="inlineStr">
        <is>
          <t>STOP-POST-00124</t>
        </is>
      </c>
      <c r="C2278" t="inlineStr">
        <is>
          <t>LINE-S03-POST-20260217</t>
        </is>
      </c>
      <c r="D2278" t="inlineStr">
        <is>
          <t>SHIFT-POST-20260217</t>
        </is>
      </c>
      <c r="E2278" t="inlineStr">
        <is>
          <t>LINE-S03</t>
        </is>
      </c>
      <c r="F2278" t="inlineStr">
        <is>
          <t>改善后</t>
        </is>
      </c>
      <c r="G2278" s="57" t="n">
        <v>46070</v>
      </c>
      <c r="H2278" t="inlineStr">
        <is>
          <t>音频模组系列</t>
        </is>
      </c>
      <c r="I2278" t="inlineStr">
        <is>
          <t>KK200-1</t>
        </is>
      </c>
      <c r="J2278" t="inlineStr">
        <is>
          <t>FAILURE</t>
        </is>
      </c>
      <c r="K2278" t="inlineStr">
        <is>
          <t>Unplanned</t>
        </is>
      </c>
      <c r="L2278" t="inlineStr">
        <is>
          <t>EXTRUDER PRESS</t>
        </is>
      </c>
      <c r="M2278" t="inlineStr">
        <is>
          <t>主加工工位</t>
        </is>
      </c>
      <c r="N2278" t="inlineStr">
        <is>
          <t>OTHER FAILURE</t>
        </is>
      </c>
      <c r="O2278" s="59" t="n">
        <v>46070.60833333333</v>
      </c>
      <c r="P2278" s="59" t="n">
        <v>46070.61083333333</v>
      </c>
      <c r="Q2278" s="60" t="n">
        <v>3.6</v>
      </c>
      <c r="R2278" s="60" t="n">
        <v>0.895</v>
      </c>
      <c r="S2278" t="inlineStr">
        <is>
          <t>团队模拟数据（基于公开单线数据派生）</t>
        </is>
      </c>
      <c r="T2278" t="inlineStr">
        <is>
          <t>SIM-v2.2-20260807-20260804</t>
        </is>
      </c>
      <c r="U2278" t="inlineStr">
        <is>
          <t>https://zenodo.org/records/17855209</t>
        </is>
      </c>
      <c r="V2278" t="inlineStr">
        <is>
          <t>LINE-S03-POST-20260217</t>
        </is>
      </c>
      <c r="W2278" t="inlineStr">
        <is>
          <t>已关联</t>
        </is>
      </c>
      <c r="X2278" t="inlineStr">
        <is>
          <t>按班次口径判断</t>
        </is>
      </c>
      <c r="Z2278" t="inlineStr">
        <is>
          <t>否</t>
        </is>
      </c>
    </row>
    <row r="2279">
      <c r="A2279" t="inlineStr">
        <is>
          <t>SIM-STOP-02278</t>
        </is>
      </c>
      <c r="B2279" t="inlineStr">
        <is>
          <t>STOP-POST-00125</t>
        </is>
      </c>
      <c r="C2279" t="inlineStr">
        <is>
          <t>LINE-S01-POST-20260217</t>
        </is>
      </c>
      <c r="D2279" t="inlineStr">
        <is>
          <t>SHIFT-POST-20260217</t>
        </is>
      </c>
      <c r="E2279" t="inlineStr">
        <is>
          <t>LINE-S01</t>
        </is>
      </c>
      <c r="F2279" t="inlineStr">
        <is>
          <t>改善后</t>
        </is>
      </c>
      <c r="G2279" s="57" t="n">
        <v>46070</v>
      </c>
      <c r="H2279" t="inlineStr">
        <is>
          <t>智能终端系列</t>
        </is>
      </c>
      <c r="I2279" t="inlineStr">
        <is>
          <t>KK200-1</t>
        </is>
      </c>
      <c r="J2279" t="inlineStr">
        <is>
          <t>SETUPS-CHANGEOVERS</t>
        </is>
      </c>
      <c r="K2279" t="inlineStr">
        <is>
          <t>Unplanned</t>
        </is>
      </c>
      <c r="L2279" t="inlineStr">
        <is>
          <t>-</t>
        </is>
      </c>
      <c r="M2279" t="inlineStr">
        <is>
          <t>未标注工位</t>
        </is>
      </c>
      <c r="N2279" t="inlineStr">
        <is>
          <t>WIRE ROLL REPLACEMENT</t>
        </is>
      </c>
      <c r="O2279" s="59" t="n">
        <v>46070.58541666667</v>
      </c>
      <c r="P2279" s="59" t="n">
        <v>46070.59451388889</v>
      </c>
      <c r="Q2279" s="60" t="n">
        <v>13.1</v>
      </c>
      <c r="R2279" s="60" t="n">
        <v>0.8169999999999999</v>
      </c>
      <c r="S2279" t="inlineStr">
        <is>
          <t>团队模拟数据（基于公开单线数据派生）</t>
        </is>
      </c>
      <c r="T2279" t="inlineStr">
        <is>
          <t>SIM-v2.2-20260807-20260804</t>
        </is>
      </c>
      <c r="U2279" t="inlineStr">
        <is>
          <t>https://zenodo.org/records/17855209</t>
        </is>
      </c>
      <c r="V2279" t="inlineStr">
        <is>
          <t>LINE-S01-POST-20260217</t>
        </is>
      </c>
      <c r="W2279" t="inlineStr">
        <is>
          <t>已关联</t>
        </is>
      </c>
      <c r="X2279" t="inlineStr">
        <is>
          <t>按班次口径判断</t>
        </is>
      </c>
      <c r="Z2279" t="inlineStr">
        <is>
          <t>是</t>
        </is>
      </c>
      <c r="AA2279">
        <f>IFERROR(VLOOKUP(N2279,'18_换产标准_模拟'!$B$2:$F$4,3,FALSE),"")</f>
        <v/>
      </c>
      <c r="AB2279">
        <f>IFERROR(MAX(Q2279-AA2279,0),"")</f>
        <v/>
      </c>
      <c r="AC2279">
        <f>IFERROR(IF(AB2279=0,"达标",IF(AB2279&lt;=VLOOKUP(N2279,'18_换产标准_模拟'!$B$2:$F$4,4,FALSE)-VLOOKUP(N2279,'18_换产标准_模拟'!$B$2:$F$4,3,FALSE),"轻微超时",IF(AB2279&lt;=VLOOKUP(N2279,'18_换产标准_模拟'!$B$2:$F$4,5,FALSE)-VLOOKUP(N2279,'18_换产标准_模拟'!$B$2:$F$4,3,FALSE),"超时","严重超时"))),"")</f>
        <v/>
      </c>
      <c r="AD2279">
        <f>IFERROR(INDEX('18_换产标准_模拟'!$A$2:$A$4,MATCH(N2279,'18_换产标准_模拟'!$B$2:$B$4,0)),"")</f>
        <v/>
      </c>
      <c r="AE2279" t="inlineStr">
        <is>
          <t>团队模拟数据</t>
        </is>
      </c>
    </row>
    <row r="2280">
      <c r="A2280" t="inlineStr">
        <is>
          <t>SIM-STOP-02279</t>
        </is>
      </c>
      <c r="B2280" t="inlineStr">
        <is>
          <t>STOP-POST-00125</t>
        </is>
      </c>
      <c r="C2280" t="inlineStr">
        <is>
          <t>LINE-S02-POST-20260217</t>
        </is>
      </c>
      <c r="D2280" t="inlineStr">
        <is>
          <t>SHIFT-POST-20260217</t>
        </is>
      </c>
      <c r="E2280" t="inlineStr">
        <is>
          <t>LINE-S02</t>
        </is>
      </c>
      <c r="F2280" t="inlineStr">
        <is>
          <t>改善后</t>
        </is>
      </c>
      <c r="G2280" s="57" t="n">
        <v>46070</v>
      </c>
      <c r="H2280" t="inlineStr">
        <is>
          <t>视觉设备系列</t>
        </is>
      </c>
      <c r="I2280" t="inlineStr">
        <is>
          <t>KK200-1</t>
        </is>
      </c>
      <c r="J2280" t="inlineStr">
        <is>
          <t>SETUPS-CHANGEOVERS</t>
        </is>
      </c>
      <c r="K2280" t="inlineStr">
        <is>
          <t>Unplanned</t>
        </is>
      </c>
      <c r="L2280" t="inlineStr">
        <is>
          <t>-</t>
        </is>
      </c>
      <c r="M2280" t="inlineStr">
        <is>
          <t>未标注工位</t>
        </is>
      </c>
      <c r="N2280" t="inlineStr">
        <is>
          <t>WIRE ROLL REPLACEMENT</t>
        </is>
      </c>
      <c r="O2280" s="59" t="n">
        <v>46070.59930555556</v>
      </c>
      <c r="P2280" s="59" t="n">
        <v>46070.61118055556</v>
      </c>
      <c r="Q2280" s="60" t="n">
        <v>17.1</v>
      </c>
      <c r="R2280" s="60" t="n">
        <v>1.0694</v>
      </c>
      <c r="S2280" t="inlineStr">
        <is>
          <t>团队模拟数据（基于公开单线数据派生）</t>
        </is>
      </c>
      <c r="T2280" t="inlineStr">
        <is>
          <t>SIM-v2.2-20260807-20260804</t>
        </is>
      </c>
      <c r="U2280" t="inlineStr">
        <is>
          <t>https://zenodo.org/records/17855209</t>
        </is>
      </c>
      <c r="V2280" t="inlineStr">
        <is>
          <t>LINE-S02-POST-20260217</t>
        </is>
      </c>
      <c r="W2280" t="inlineStr">
        <is>
          <t>已关联</t>
        </is>
      </c>
      <c r="X2280" t="inlineStr">
        <is>
          <t>按班次口径判断</t>
        </is>
      </c>
      <c r="Z2280" t="inlineStr">
        <is>
          <t>是</t>
        </is>
      </c>
      <c r="AA2280">
        <f>IFERROR(VLOOKUP(N2280,'18_换产标准_模拟'!$B$2:$F$4,3,FALSE),"")</f>
        <v/>
      </c>
      <c r="AB2280">
        <f>IFERROR(MAX(Q2280-AA2280,0),"")</f>
        <v/>
      </c>
      <c r="AC2280">
        <f>IFERROR(IF(AB2280=0,"达标",IF(AB2280&lt;=VLOOKUP(N2280,'18_换产标准_模拟'!$B$2:$F$4,4,FALSE)-VLOOKUP(N2280,'18_换产标准_模拟'!$B$2:$F$4,3,FALSE),"轻微超时",IF(AB2280&lt;=VLOOKUP(N2280,'18_换产标准_模拟'!$B$2:$F$4,5,FALSE)-VLOOKUP(N2280,'18_换产标准_模拟'!$B$2:$F$4,3,FALSE),"超时","严重超时"))),"")</f>
        <v/>
      </c>
      <c r="AD2280">
        <f>IFERROR(INDEX('18_换产标准_模拟'!$A$2:$A$4,MATCH(N2280,'18_换产标准_模拟'!$B$2:$B$4,0)),"")</f>
        <v/>
      </c>
      <c r="AE2280" t="inlineStr">
        <is>
          <t>团队模拟数据</t>
        </is>
      </c>
    </row>
    <row r="2281">
      <c r="A2281" t="inlineStr">
        <is>
          <t>SIM-STOP-02280</t>
        </is>
      </c>
      <c r="B2281" t="inlineStr">
        <is>
          <t>STOP-POST-00125</t>
        </is>
      </c>
      <c r="C2281" t="inlineStr">
        <is>
          <t>LINE-S03-POST-20260217</t>
        </is>
      </c>
      <c r="D2281" t="inlineStr">
        <is>
          <t>SHIFT-POST-20260217</t>
        </is>
      </c>
      <c r="E2281" t="inlineStr">
        <is>
          <t>LINE-S03</t>
        </is>
      </c>
      <c r="F2281" t="inlineStr">
        <is>
          <t>改善后</t>
        </is>
      </c>
      <c r="G2281" s="57" t="n">
        <v>46070</v>
      </c>
      <c r="H2281" t="inlineStr">
        <is>
          <t>音频模组系列</t>
        </is>
      </c>
      <c r="I2281" t="inlineStr">
        <is>
          <t>KK200-1</t>
        </is>
      </c>
      <c r="J2281" t="inlineStr">
        <is>
          <t>SETUPS-CHANGEOVERS</t>
        </is>
      </c>
      <c r="K2281" t="inlineStr">
        <is>
          <t>Unplanned</t>
        </is>
      </c>
      <c r="L2281" t="inlineStr">
        <is>
          <t>-</t>
        </is>
      </c>
      <c r="M2281" t="inlineStr">
        <is>
          <t>未标注工位</t>
        </is>
      </c>
      <c r="N2281" t="inlineStr">
        <is>
          <t>WIRE ROLL REPLACEMENT</t>
        </is>
      </c>
      <c r="O2281" s="59" t="n">
        <v>46070.61319444444</v>
      </c>
      <c r="P2281" s="59" t="n">
        <v>46070.62354166667</v>
      </c>
      <c r="Q2281" s="60" t="n">
        <v>14.9</v>
      </c>
      <c r="R2281" s="60" t="n">
        <v>0.93</v>
      </c>
      <c r="S2281" t="inlineStr">
        <is>
          <t>团队模拟数据（基于公开单线数据派生）</t>
        </is>
      </c>
      <c r="T2281" t="inlineStr">
        <is>
          <t>SIM-v2.2-20260807-20260804</t>
        </is>
      </c>
      <c r="U2281" t="inlineStr">
        <is>
          <t>https://zenodo.org/records/17855209</t>
        </is>
      </c>
      <c r="V2281" t="inlineStr">
        <is>
          <t>LINE-S03-POST-20260217</t>
        </is>
      </c>
      <c r="W2281" t="inlineStr">
        <is>
          <t>已关联</t>
        </is>
      </c>
      <c r="X2281" t="inlineStr">
        <is>
          <t>按班次口径判断</t>
        </is>
      </c>
      <c r="Z2281" t="inlineStr">
        <is>
          <t>是</t>
        </is>
      </c>
      <c r="AA2281">
        <f>IFERROR(VLOOKUP(N2281,'18_换产标准_模拟'!$B$2:$F$4,3,FALSE),"")</f>
        <v/>
      </c>
      <c r="AB2281">
        <f>IFERROR(MAX(Q2281-AA2281,0),"")</f>
        <v/>
      </c>
      <c r="AC2281">
        <f>IFERROR(IF(AB2281=0,"达标",IF(AB2281&lt;=VLOOKUP(N2281,'18_换产标准_模拟'!$B$2:$F$4,4,FALSE)-VLOOKUP(N2281,'18_换产标准_模拟'!$B$2:$F$4,3,FALSE),"轻微超时",IF(AB2281&lt;=VLOOKUP(N2281,'18_换产标准_模拟'!$B$2:$F$4,5,FALSE)-VLOOKUP(N2281,'18_换产标准_模拟'!$B$2:$F$4,3,FALSE),"超时","严重超时"))),"")</f>
        <v/>
      </c>
      <c r="AD2281">
        <f>IFERROR(INDEX('18_换产标准_模拟'!$A$2:$A$4,MATCH(N2281,'18_换产标准_模拟'!$B$2:$B$4,0)),"")</f>
        <v/>
      </c>
      <c r="AE2281" t="inlineStr">
        <is>
          <t>团队模拟数据</t>
        </is>
      </c>
    </row>
    <row r="2282">
      <c r="A2282" t="inlineStr">
        <is>
          <t>SIM-STOP-02281</t>
        </is>
      </c>
      <c r="B2282" t="inlineStr">
        <is>
          <t>STOP-POST-00126</t>
        </is>
      </c>
      <c r="C2282" t="inlineStr">
        <is>
          <t>LINE-S01-POST-20260217</t>
        </is>
      </c>
      <c r="D2282" t="inlineStr">
        <is>
          <t>SHIFT-POST-20260217</t>
        </is>
      </c>
      <c r="E2282" t="inlineStr">
        <is>
          <t>LINE-S01</t>
        </is>
      </c>
      <c r="F2282" t="inlineStr">
        <is>
          <t>改善后</t>
        </is>
      </c>
      <c r="G2282" s="57" t="n">
        <v>46070</v>
      </c>
      <c r="H2282" t="inlineStr">
        <is>
          <t>智能终端系列</t>
        </is>
      </c>
      <c r="I2282" t="inlineStr">
        <is>
          <t>KK200-1</t>
        </is>
      </c>
      <c r="J2282" t="inlineStr">
        <is>
          <t>FAILURE</t>
        </is>
      </c>
      <c r="K2282" t="inlineStr">
        <is>
          <t>Unplanned</t>
        </is>
      </c>
      <c r="L2282" t="inlineStr">
        <is>
          <t>DRYER</t>
        </is>
      </c>
      <c r="M2282" t="inlineStr">
        <is>
          <t>烘干/固化工位</t>
        </is>
      </c>
      <c r="N2282" t="inlineStr">
        <is>
          <t>AUTOMATION FAILURE</t>
        </is>
      </c>
      <c r="O2282" s="59" t="n">
        <v>46070.61111111111</v>
      </c>
      <c r="P2282" s="59" t="n">
        <v>46070.61798611111</v>
      </c>
      <c r="Q2282" s="60" t="n">
        <v>9.9</v>
      </c>
      <c r="R2282" s="60" t="n">
        <v>0.7634</v>
      </c>
      <c r="S2282" t="inlineStr">
        <is>
          <t>团队模拟数据（基于公开单线数据派生）</t>
        </is>
      </c>
      <c r="T2282" t="inlineStr">
        <is>
          <t>SIM-v2.2-20260807-20260804</t>
        </is>
      </c>
      <c r="U2282" t="inlineStr">
        <is>
          <t>https://zenodo.org/records/17855209</t>
        </is>
      </c>
      <c r="V2282" t="inlineStr">
        <is>
          <t>LINE-S01-POST-20260217</t>
        </is>
      </c>
      <c r="W2282" t="inlineStr">
        <is>
          <t>已关联</t>
        </is>
      </c>
      <c r="X2282" t="inlineStr">
        <is>
          <t>按班次口径判断</t>
        </is>
      </c>
      <c r="Z2282" t="inlineStr">
        <is>
          <t>否</t>
        </is>
      </c>
    </row>
    <row r="2283">
      <c r="A2283" t="inlineStr">
        <is>
          <t>SIM-STOP-02282</t>
        </is>
      </c>
      <c r="B2283" t="inlineStr">
        <is>
          <t>STOP-POST-00126</t>
        </is>
      </c>
      <c r="C2283" t="inlineStr">
        <is>
          <t>LINE-S02-POST-20260217</t>
        </is>
      </c>
      <c r="D2283" t="inlineStr">
        <is>
          <t>SHIFT-POST-20260217</t>
        </is>
      </c>
      <c r="E2283" t="inlineStr">
        <is>
          <t>LINE-S02</t>
        </is>
      </c>
      <c r="F2283" t="inlineStr">
        <is>
          <t>改善后</t>
        </is>
      </c>
      <c r="G2283" s="57" t="n">
        <v>46070</v>
      </c>
      <c r="H2283" t="inlineStr">
        <is>
          <t>视觉设备系列</t>
        </is>
      </c>
      <c r="I2283" t="inlineStr">
        <is>
          <t>KK200-1</t>
        </is>
      </c>
      <c r="J2283" t="inlineStr">
        <is>
          <t>FAILURE</t>
        </is>
      </c>
      <c r="K2283" t="inlineStr">
        <is>
          <t>Unplanned</t>
        </is>
      </c>
      <c r="L2283" t="inlineStr">
        <is>
          <t>DRYER</t>
        </is>
      </c>
      <c r="M2283" t="inlineStr">
        <is>
          <t>烘干/固化工位</t>
        </is>
      </c>
      <c r="N2283" t="inlineStr">
        <is>
          <t>AUTOMATION FAILURE</t>
        </is>
      </c>
      <c r="O2283" s="59" t="n">
        <v>46070.625</v>
      </c>
      <c r="P2283" s="59" t="n">
        <v>46070.63506944444</v>
      </c>
      <c r="Q2283" s="60" t="n">
        <v>14.5</v>
      </c>
      <c r="R2283" s="60" t="n">
        <v>1.1122</v>
      </c>
      <c r="S2283" t="inlineStr">
        <is>
          <t>团队模拟数据（基于公开单线数据派生）</t>
        </is>
      </c>
      <c r="T2283" t="inlineStr">
        <is>
          <t>SIM-v2.2-20260807-20260804</t>
        </is>
      </c>
      <c r="U2283" t="inlineStr">
        <is>
          <t>https://zenodo.org/records/17855209</t>
        </is>
      </c>
      <c r="V2283" t="inlineStr">
        <is>
          <t>LINE-S02-POST-20260217</t>
        </is>
      </c>
      <c r="W2283" t="inlineStr">
        <is>
          <t>已关联</t>
        </is>
      </c>
      <c r="X2283" t="inlineStr">
        <is>
          <t>按班次口径判断</t>
        </is>
      </c>
      <c r="Z2283" t="inlineStr">
        <is>
          <t>否</t>
        </is>
      </c>
    </row>
    <row r="2284">
      <c r="A2284" t="inlineStr">
        <is>
          <t>SIM-STOP-02283</t>
        </is>
      </c>
      <c r="B2284" t="inlineStr">
        <is>
          <t>STOP-POST-00126</t>
        </is>
      </c>
      <c r="C2284" t="inlineStr">
        <is>
          <t>LINE-S03-POST-20260217</t>
        </is>
      </c>
      <c r="D2284" t="inlineStr">
        <is>
          <t>SHIFT-POST-20260217</t>
        </is>
      </c>
      <c r="E2284" t="inlineStr">
        <is>
          <t>LINE-S03</t>
        </is>
      </c>
      <c r="F2284" t="inlineStr">
        <is>
          <t>改善后</t>
        </is>
      </c>
      <c r="G2284" s="57" t="n">
        <v>46070</v>
      </c>
      <c r="H2284" t="inlineStr">
        <is>
          <t>音频模组系列</t>
        </is>
      </c>
      <c r="I2284" t="inlineStr">
        <is>
          <t>KK200-1</t>
        </is>
      </c>
      <c r="J2284" t="inlineStr">
        <is>
          <t>FAILURE</t>
        </is>
      </c>
      <c r="K2284" t="inlineStr">
        <is>
          <t>Unplanned</t>
        </is>
      </c>
      <c r="L2284" t="inlineStr">
        <is>
          <t>DRYER</t>
        </is>
      </c>
      <c r="M2284" t="inlineStr">
        <is>
          <t>烘干/固化工位</t>
        </is>
      </c>
      <c r="N2284" t="inlineStr">
        <is>
          <t>AUTOMATION FAILURE</t>
        </is>
      </c>
      <c r="O2284" s="59" t="n">
        <v>46070.63888888889</v>
      </c>
      <c r="P2284" s="59" t="n">
        <v>46070.64673611111</v>
      </c>
      <c r="Q2284" s="60" t="n">
        <v>11.3</v>
      </c>
      <c r="R2284" s="60" t="n">
        <v>0.87</v>
      </c>
      <c r="S2284" t="inlineStr">
        <is>
          <t>团队模拟数据（基于公开单线数据派生）</t>
        </is>
      </c>
      <c r="T2284" t="inlineStr">
        <is>
          <t>SIM-v2.2-20260807-20260804</t>
        </is>
      </c>
      <c r="U2284" t="inlineStr">
        <is>
          <t>https://zenodo.org/records/17855209</t>
        </is>
      </c>
      <c r="V2284" t="inlineStr">
        <is>
          <t>LINE-S03-POST-20260217</t>
        </is>
      </c>
      <c r="W2284" t="inlineStr">
        <is>
          <t>已关联</t>
        </is>
      </c>
      <c r="X2284" t="inlineStr">
        <is>
          <t>按班次口径判断</t>
        </is>
      </c>
      <c r="Z2284" t="inlineStr">
        <is>
          <t>否</t>
        </is>
      </c>
    </row>
    <row r="2285">
      <c r="A2285" t="inlineStr">
        <is>
          <t>SIM-STOP-02284</t>
        </is>
      </c>
      <c r="B2285" t="inlineStr">
        <is>
          <t>STOP-POST-00127</t>
        </is>
      </c>
      <c r="C2285" t="inlineStr">
        <is>
          <t>LINE-S01-POST-20260217</t>
        </is>
      </c>
      <c r="D2285" t="inlineStr">
        <is>
          <t>SHIFT-POST-20260217</t>
        </is>
      </c>
      <c r="E2285" t="inlineStr">
        <is>
          <t>LINE-S01</t>
        </is>
      </c>
      <c r="F2285" t="inlineStr">
        <is>
          <t>改善后</t>
        </is>
      </c>
      <c r="G2285" s="57" t="n">
        <v>46070</v>
      </c>
      <c r="H2285" t="inlineStr">
        <is>
          <t>智能终端系列</t>
        </is>
      </c>
      <c r="I2285" t="inlineStr">
        <is>
          <t>KK250</t>
        </is>
      </c>
      <c r="J2285" t="inlineStr">
        <is>
          <t>SETUPS-CHANGEOVERS</t>
        </is>
      </c>
      <c r="K2285" t="inlineStr">
        <is>
          <t>Planned - Included in OEE</t>
        </is>
      </c>
      <c r="L2285" t="inlineStr">
        <is>
          <t>EXTRUDER PRESS</t>
        </is>
      </c>
      <c r="M2285" t="inlineStr">
        <is>
          <t>主加工工位</t>
        </is>
      </c>
      <c r="N2285" t="inlineStr">
        <is>
          <t>MATERIAL CHANGEOVER</t>
        </is>
      </c>
      <c r="O2285" s="59" t="n">
        <v>46070.69791666666</v>
      </c>
      <c r="P2285" s="59" t="n">
        <v>46070.70881944444</v>
      </c>
      <c r="Q2285" s="60" t="n">
        <v>15.7</v>
      </c>
      <c r="R2285" s="60" t="n">
        <v>0.9207</v>
      </c>
      <c r="S2285" t="inlineStr">
        <is>
          <t>团队模拟数据（基于公开单线数据派生）</t>
        </is>
      </c>
      <c r="T2285" t="inlineStr">
        <is>
          <t>SIM-v2.2-20260807-20260804</t>
        </is>
      </c>
      <c r="U2285" t="inlineStr">
        <is>
          <t>https://zenodo.org/records/17855209</t>
        </is>
      </c>
      <c r="V2285" t="inlineStr">
        <is>
          <t>LINE-S01-POST-20260217</t>
        </is>
      </c>
      <c r="W2285" t="inlineStr">
        <is>
          <t>已关联</t>
        </is>
      </c>
      <c r="X2285" t="inlineStr">
        <is>
          <t>按班次口径判断</t>
        </is>
      </c>
      <c r="Z2285" t="inlineStr">
        <is>
          <t>是</t>
        </is>
      </c>
      <c r="AA2285">
        <f>IFERROR(VLOOKUP(N2285,'18_换产标准_模拟'!$B$2:$F$4,3,FALSE),"")</f>
        <v/>
      </c>
      <c r="AB2285">
        <f>IFERROR(MAX(Q2285-AA2285,0),"")</f>
        <v/>
      </c>
      <c r="AC2285">
        <f>IFERROR(IF(AB2285=0,"达标",IF(AB2285&lt;=VLOOKUP(N2285,'18_换产标准_模拟'!$B$2:$F$4,4,FALSE)-VLOOKUP(N2285,'18_换产标准_模拟'!$B$2:$F$4,3,FALSE),"轻微超时",IF(AB2285&lt;=VLOOKUP(N2285,'18_换产标准_模拟'!$B$2:$F$4,5,FALSE)-VLOOKUP(N2285,'18_换产标准_模拟'!$B$2:$F$4,3,FALSE),"超时","严重超时"))),"")</f>
        <v/>
      </c>
      <c r="AD2285">
        <f>IFERROR(INDEX('18_换产标准_模拟'!$A$2:$A$4,MATCH(N2285,'18_换产标准_模拟'!$B$2:$B$4,0)),"")</f>
        <v/>
      </c>
      <c r="AE2285" t="inlineStr">
        <is>
          <t>团队模拟数据</t>
        </is>
      </c>
    </row>
    <row r="2286">
      <c r="A2286" t="inlineStr">
        <is>
          <t>SIM-STOP-02285</t>
        </is>
      </c>
      <c r="B2286" t="inlineStr">
        <is>
          <t>STOP-POST-00127</t>
        </is>
      </c>
      <c r="C2286" t="inlineStr">
        <is>
          <t>LINE-S02-POST-20260217</t>
        </is>
      </c>
      <c r="D2286" t="inlineStr">
        <is>
          <t>SHIFT-POST-20260217</t>
        </is>
      </c>
      <c r="E2286" t="inlineStr">
        <is>
          <t>LINE-S02</t>
        </is>
      </c>
      <c r="F2286" t="inlineStr">
        <is>
          <t>改善后</t>
        </is>
      </c>
      <c r="G2286" s="57" t="n">
        <v>46070</v>
      </c>
      <c r="H2286" t="inlineStr">
        <is>
          <t>视觉设备系列</t>
        </is>
      </c>
      <c r="I2286" t="inlineStr">
        <is>
          <t>KK250</t>
        </is>
      </c>
      <c r="J2286" t="inlineStr">
        <is>
          <t>SETUPS-CHANGEOVERS</t>
        </is>
      </c>
      <c r="K2286" t="inlineStr">
        <is>
          <t>Planned - Included in OEE</t>
        </is>
      </c>
      <c r="L2286" t="inlineStr">
        <is>
          <t>EXTRUDER PRESS</t>
        </is>
      </c>
      <c r="M2286" t="inlineStr">
        <is>
          <t>主加工工位</t>
        </is>
      </c>
      <c r="N2286" t="inlineStr">
        <is>
          <t>MATERIAL CHANGEOVER</t>
        </is>
      </c>
      <c r="O2286" s="59" t="n">
        <v>46070.71180555555</v>
      </c>
      <c r="P2286" s="59" t="n">
        <v>46070.72395833334</v>
      </c>
      <c r="Q2286" s="60" t="n">
        <v>17.5</v>
      </c>
      <c r="R2286" s="60" t="n">
        <v>1.029</v>
      </c>
      <c r="S2286" t="inlineStr">
        <is>
          <t>团队模拟数据（基于公开单线数据派生）</t>
        </is>
      </c>
      <c r="T2286" t="inlineStr">
        <is>
          <t>SIM-v2.2-20260807-20260804</t>
        </is>
      </c>
      <c r="U2286" t="inlineStr">
        <is>
          <t>https://zenodo.org/records/17855209</t>
        </is>
      </c>
      <c r="V2286" t="inlineStr">
        <is>
          <t>LINE-S02-POST-20260217</t>
        </is>
      </c>
      <c r="W2286" t="inlineStr">
        <is>
          <t>已关联</t>
        </is>
      </c>
      <c r="X2286" t="inlineStr">
        <is>
          <t>按班次口径判断</t>
        </is>
      </c>
      <c r="Z2286" t="inlineStr">
        <is>
          <t>是</t>
        </is>
      </c>
      <c r="AA2286">
        <f>IFERROR(VLOOKUP(N2286,'18_换产标准_模拟'!$B$2:$F$4,3,FALSE),"")</f>
        <v/>
      </c>
      <c r="AB2286">
        <f>IFERROR(MAX(Q2286-AA2286,0),"")</f>
        <v/>
      </c>
      <c r="AC2286">
        <f>IFERROR(IF(AB2286=0,"达标",IF(AB2286&lt;=VLOOKUP(N2286,'18_换产标准_模拟'!$B$2:$F$4,4,FALSE)-VLOOKUP(N2286,'18_换产标准_模拟'!$B$2:$F$4,3,FALSE),"轻微超时",IF(AB2286&lt;=VLOOKUP(N2286,'18_换产标准_模拟'!$B$2:$F$4,5,FALSE)-VLOOKUP(N2286,'18_换产标准_模拟'!$B$2:$F$4,3,FALSE),"超时","严重超时"))),"")</f>
        <v/>
      </c>
      <c r="AD2286">
        <f>IFERROR(INDEX('18_换产标准_模拟'!$A$2:$A$4,MATCH(N2286,'18_换产标准_模拟'!$B$2:$B$4,0)),"")</f>
        <v/>
      </c>
      <c r="AE2286" t="inlineStr">
        <is>
          <t>团队模拟数据</t>
        </is>
      </c>
    </row>
    <row r="2287">
      <c r="A2287" t="inlineStr">
        <is>
          <t>SIM-STOP-02286</t>
        </is>
      </c>
      <c r="B2287" t="inlineStr">
        <is>
          <t>STOP-POST-00127</t>
        </is>
      </c>
      <c r="C2287" t="inlineStr">
        <is>
          <t>LINE-S03-POST-20260217</t>
        </is>
      </c>
      <c r="D2287" t="inlineStr">
        <is>
          <t>SHIFT-POST-20260217</t>
        </is>
      </c>
      <c r="E2287" t="inlineStr">
        <is>
          <t>LINE-S03</t>
        </is>
      </c>
      <c r="F2287" t="inlineStr">
        <is>
          <t>改善后</t>
        </is>
      </c>
      <c r="G2287" s="57" t="n">
        <v>46070</v>
      </c>
      <c r="H2287" t="inlineStr">
        <is>
          <t>音频模组系列</t>
        </is>
      </c>
      <c r="I2287" t="inlineStr">
        <is>
          <t>KK250</t>
        </is>
      </c>
      <c r="J2287" t="inlineStr">
        <is>
          <t>SETUPS-CHANGEOVERS</t>
        </is>
      </c>
      <c r="K2287" t="inlineStr">
        <is>
          <t>Planned - Included in OEE</t>
        </is>
      </c>
      <c r="L2287" t="inlineStr">
        <is>
          <t>EXTRUDER PRESS</t>
        </is>
      </c>
      <c r="M2287" t="inlineStr">
        <is>
          <t>主加工工位</t>
        </is>
      </c>
      <c r="N2287" t="inlineStr">
        <is>
          <t>MATERIAL CHANGEOVER</t>
        </is>
      </c>
      <c r="O2287" s="59" t="n">
        <v>46070.72569444445</v>
      </c>
      <c r="P2287" s="59" t="n">
        <v>46070.73708333333</v>
      </c>
      <c r="Q2287" s="60" t="n">
        <v>16.4</v>
      </c>
      <c r="R2287" s="60" t="n">
        <v>0.9653</v>
      </c>
      <c r="S2287" t="inlineStr">
        <is>
          <t>团队模拟数据（基于公开单线数据派生）</t>
        </is>
      </c>
      <c r="T2287" t="inlineStr">
        <is>
          <t>SIM-v2.2-20260807-20260804</t>
        </is>
      </c>
      <c r="U2287" t="inlineStr">
        <is>
          <t>https://zenodo.org/records/17855209</t>
        </is>
      </c>
      <c r="V2287" t="inlineStr">
        <is>
          <t>LINE-S03-POST-20260217</t>
        </is>
      </c>
      <c r="W2287" t="inlineStr">
        <is>
          <t>已关联</t>
        </is>
      </c>
      <c r="X2287" t="inlineStr">
        <is>
          <t>按班次口径判断</t>
        </is>
      </c>
      <c r="Z2287" t="inlineStr">
        <is>
          <t>是</t>
        </is>
      </c>
      <c r="AA2287">
        <f>IFERROR(VLOOKUP(N2287,'18_换产标准_模拟'!$B$2:$F$4,3,FALSE),"")</f>
        <v/>
      </c>
      <c r="AB2287">
        <f>IFERROR(MAX(Q2287-AA2287,0),"")</f>
        <v/>
      </c>
      <c r="AC2287">
        <f>IFERROR(IF(AB2287=0,"达标",IF(AB2287&lt;=VLOOKUP(N2287,'18_换产标准_模拟'!$B$2:$F$4,4,FALSE)-VLOOKUP(N2287,'18_换产标准_模拟'!$B$2:$F$4,3,FALSE),"轻微超时",IF(AB2287&lt;=VLOOKUP(N2287,'18_换产标准_模拟'!$B$2:$F$4,5,FALSE)-VLOOKUP(N2287,'18_换产标准_模拟'!$B$2:$F$4,3,FALSE),"超时","严重超时"))),"")</f>
        <v/>
      </c>
      <c r="AD2287">
        <f>IFERROR(INDEX('18_换产标准_模拟'!$A$2:$A$4,MATCH(N2287,'18_换产标准_模拟'!$B$2:$B$4,0)),"")</f>
        <v/>
      </c>
      <c r="AE2287" t="inlineStr">
        <is>
          <t>团队模拟数据</t>
        </is>
      </c>
    </row>
    <row r="2288">
      <c r="A2288" t="inlineStr">
        <is>
          <t>SIM-STOP-02287</t>
        </is>
      </c>
      <c r="B2288" t="inlineStr">
        <is>
          <t>STOP-POST-00128</t>
        </is>
      </c>
      <c r="C2288" t="inlineStr">
        <is>
          <t>LINE-S01-POST-20260217</t>
        </is>
      </c>
      <c r="D2288" t="inlineStr">
        <is>
          <t>SHIFT-POST-20260217</t>
        </is>
      </c>
      <c r="E2288" t="inlineStr">
        <is>
          <t>LINE-S01</t>
        </is>
      </c>
      <c r="F2288" t="inlineStr">
        <is>
          <t>改善后</t>
        </is>
      </c>
      <c r="G2288" s="57" t="n">
        <v>46070</v>
      </c>
      <c r="H2288" t="inlineStr">
        <is>
          <t>智能终端系列</t>
        </is>
      </c>
      <c r="I2288" t="inlineStr">
        <is>
          <t>KK250</t>
        </is>
      </c>
      <c r="J2288" t="inlineStr">
        <is>
          <t>MATERIALS</t>
        </is>
      </c>
      <c r="K2288" t="inlineStr">
        <is>
          <t>Unplanned</t>
        </is>
      </c>
      <c r="L2288" t="inlineStr">
        <is>
          <t>HACKING STATION</t>
        </is>
      </c>
      <c r="M2288" t="inlineStr">
        <is>
          <t>上下料工位</t>
        </is>
      </c>
      <c r="N2288" t="inlineStr">
        <is>
          <t>MANUAL BRICK HANDLING</t>
        </is>
      </c>
      <c r="O2288" s="59" t="n">
        <v>46070.74513888889</v>
      </c>
      <c r="P2288" s="59" t="n">
        <v>46070.74743055556</v>
      </c>
      <c r="Q2288" s="60" t="n">
        <v>3.3</v>
      </c>
      <c r="R2288" s="60" t="n">
        <v>0.8259</v>
      </c>
      <c r="S2288" t="inlineStr">
        <is>
          <t>团队模拟数据（基于公开单线数据派生）</t>
        </is>
      </c>
      <c r="T2288" t="inlineStr">
        <is>
          <t>SIM-v2.2-20260807-20260804</t>
        </is>
      </c>
      <c r="U2288" t="inlineStr">
        <is>
          <t>https://zenodo.org/records/17855209</t>
        </is>
      </c>
      <c r="V2288" t="inlineStr">
        <is>
          <t>LINE-S01-POST-20260217</t>
        </is>
      </c>
      <c r="W2288" t="inlineStr">
        <is>
          <t>已关联</t>
        </is>
      </c>
      <c r="X2288" t="inlineStr">
        <is>
          <t>按班次口径判断</t>
        </is>
      </c>
      <c r="Z2288" t="inlineStr">
        <is>
          <t>否</t>
        </is>
      </c>
    </row>
    <row r="2289">
      <c r="A2289" t="inlineStr">
        <is>
          <t>SIM-STOP-02288</t>
        </is>
      </c>
      <c r="B2289" t="inlineStr">
        <is>
          <t>STOP-POST-00128</t>
        </is>
      </c>
      <c r="C2289" t="inlineStr">
        <is>
          <t>LINE-S02-POST-20260217</t>
        </is>
      </c>
      <c r="D2289" t="inlineStr">
        <is>
          <t>SHIFT-POST-20260217</t>
        </is>
      </c>
      <c r="E2289" t="inlineStr">
        <is>
          <t>LINE-S02</t>
        </is>
      </c>
      <c r="F2289" t="inlineStr">
        <is>
          <t>改善后</t>
        </is>
      </c>
      <c r="G2289" s="57" t="n">
        <v>46070</v>
      </c>
      <c r="H2289" t="inlineStr">
        <is>
          <t>视觉设备系列</t>
        </is>
      </c>
      <c r="I2289" t="inlineStr">
        <is>
          <t>KK250</t>
        </is>
      </c>
      <c r="J2289" t="inlineStr">
        <is>
          <t>MATERIALS</t>
        </is>
      </c>
      <c r="K2289" t="inlineStr">
        <is>
          <t>Unplanned</t>
        </is>
      </c>
      <c r="L2289" t="inlineStr">
        <is>
          <t>HACKING STATION</t>
        </is>
      </c>
      <c r="M2289" t="inlineStr">
        <is>
          <t>上下料工位</t>
        </is>
      </c>
      <c r="N2289" t="inlineStr">
        <is>
          <t>MANUAL BRICK HANDLING</t>
        </is>
      </c>
      <c r="O2289" s="59" t="n">
        <v>46070.75902777778</v>
      </c>
      <c r="P2289" s="59" t="n">
        <v>46070.76201388889</v>
      </c>
      <c r="Q2289" s="60" t="n">
        <v>4.3</v>
      </c>
      <c r="R2289" s="60" t="n">
        <v>1.0817</v>
      </c>
      <c r="S2289" t="inlineStr">
        <is>
          <t>团队模拟数据（基于公开单线数据派生）</t>
        </is>
      </c>
      <c r="T2289" t="inlineStr">
        <is>
          <t>SIM-v2.2-20260807-20260804</t>
        </is>
      </c>
      <c r="U2289" t="inlineStr">
        <is>
          <t>https://zenodo.org/records/17855209</t>
        </is>
      </c>
      <c r="V2289" t="inlineStr">
        <is>
          <t>LINE-S02-POST-20260217</t>
        </is>
      </c>
      <c r="W2289" t="inlineStr">
        <is>
          <t>已关联</t>
        </is>
      </c>
      <c r="X2289" t="inlineStr">
        <is>
          <t>按班次口径判断</t>
        </is>
      </c>
      <c r="Z2289" t="inlineStr">
        <is>
          <t>否</t>
        </is>
      </c>
    </row>
    <row r="2290">
      <c r="A2290" t="inlineStr">
        <is>
          <t>SIM-STOP-02289</t>
        </is>
      </c>
      <c r="B2290" t="inlineStr">
        <is>
          <t>STOP-POST-00128</t>
        </is>
      </c>
      <c r="C2290" t="inlineStr">
        <is>
          <t>LINE-S03-POST-20260217</t>
        </is>
      </c>
      <c r="D2290" t="inlineStr">
        <is>
          <t>SHIFT-POST-20260217</t>
        </is>
      </c>
      <c r="E2290" t="inlineStr">
        <is>
          <t>LINE-S03</t>
        </is>
      </c>
      <c r="F2290" t="inlineStr">
        <is>
          <t>改善后</t>
        </is>
      </c>
      <c r="G2290" s="57" t="n">
        <v>46070</v>
      </c>
      <c r="H2290" t="inlineStr">
        <is>
          <t>音频模组系列</t>
        </is>
      </c>
      <c r="I2290" t="inlineStr">
        <is>
          <t>KK250</t>
        </is>
      </c>
      <c r="J2290" t="inlineStr">
        <is>
          <t>MATERIALS</t>
        </is>
      </c>
      <c r="K2290" t="inlineStr">
        <is>
          <t>Unplanned</t>
        </is>
      </c>
      <c r="L2290" t="inlineStr">
        <is>
          <t>HACKING STATION</t>
        </is>
      </c>
      <c r="M2290" t="inlineStr">
        <is>
          <t>上下料工位</t>
        </is>
      </c>
      <c r="N2290" t="inlineStr">
        <is>
          <t>MANUAL BRICK HANDLING</t>
        </is>
      </c>
      <c r="O2290" s="59" t="n">
        <v>46070.77291666667</v>
      </c>
      <c r="P2290" s="59" t="n">
        <v>46070.775625</v>
      </c>
      <c r="Q2290" s="60" t="n">
        <v>3.9</v>
      </c>
      <c r="R2290" s="60" t="n">
        <v>0.9776</v>
      </c>
      <c r="S2290" t="inlineStr">
        <is>
          <t>团队模拟数据（基于公开单线数据派生）</t>
        </is>
      </c>
      <c r="T2290" t="inlineStr">
        <is>
          <t>SIM-v2.2-20260807-20260804</t>
        </is>
      </c>
      <c r="U2290" t="inlineStr">
        <is>
          <t>https://zenodo.org/records/17855209</t>
        </is>
      </c>
      <c r="V2290" t="inlineStr">
        <is>
          <t>LINE-S03-POST-20260217</t>
        </is>
      </c>
      <c r="W2290" t="inlineStr">
        <is>
          <t>已关联</t>
        </is>
      </c>
      <c r="X2290" t="inlineStr">
        <is>
          <t>按班次口径判断</t>
        </is>
      </c>
      <c r="Z2290" t="inlineStr">
        <is>
          <t>否</t>
        </is>
      </c>
    </row>
    <row r="2291">
      <c r="A2291" t="inlineStr">
        <is>
          <t>SIM-STOP-02290</t>
        </is>
      </c>
      <c r="B2291" t="inlineStr">
        <is>
          <t>STOP-POST-00129</t>
        </is>
      </c>
      <c r="C2291" t="inlineStr">
        <is>
          <t>LINE-S01-POST-20260217</t>
        </is>
      </c>
      <c r="D2291" t="inlineStr">
        <is>
          <t>SHIFT-POST-20260217</t>
        </is>
      </c>
      <c r="E2291" t="inlineStr">
        <is>
          <t>LINE-S01</t>
        </is>
      </c>
      <c r="F2291" t="inlineStr">
        <is>
          <t>改善后</t>
        </is>
      </c>
      <c r="G2291" s="57" t="n">
        <v>46070</v>
      </c>
      <c r="H2291" t="inlineStr">
        <is>
          <t>智能终端系列</t>
        </is>
      </c>
      <c r="I2291" t="inlineStr">
        <is>
          <t>KK250</t>
        </is>
      </c>
      <c r="J2291" t="inlineStr">
        <is>
          <t>MATERIALS</t>
        </is>
      </c>
      <c r="K2291" t="inlineStr">
        <is>
          <t>Unplanned</t>
        </is>
      </c>
      <c r="L2291" t="inlineStr">
        <is>
          <t>HACKING STATION</t>
        </is>
      </c>
      <c r="M2291" t="inlineStr">
        <is>
          <t>上下料工位</t>
        </is>
      </c>
      <c r="N2291" t="inlineStr">
        <is>
          <t>MANUAL BRICK HANDLING</t>
        </is>
      </c>
      <c r="O2291" s="59" t="n">
        <v>46070.74930555555</v>
      </c>
      <c r="P2291" s="59" t="n">
        <v>46070.75145833333</v>
      </c>
      <c r="Q2291" s="60" t="n">
        <v>3.1</v>
      </c>
      <c r="R2291" s="60" t="n">
        <v>0.7723</v>
      </c>
      <c r="S2291" t="inlineStr">
        <is>
          <t>团队模拟数据（基于公开单线数据派生）</t>
        </is>
      </c>
      <c r="T2291" t="inlineStr">
        <is>
          <t>SIM-v2.2-20260807-20260804</t>
        </is>
      </c>
      <c r="U2291" t="inlineStr">
        <is>
          <t>https://zenodo.org/records/17855209</t>
        </is>
      </c>
      <c r="V2291" t="inlineStr">
        <is>
          <t>LINE-S01-POST-20260217</t>
        </is>
      </c>
      <c r="W2291" t="inlineStr">
        <is>
          <t>已关联</t>
        </is>
      </c>
      <c r="X2291" t="inlineStr">
        <is>
          <t>按班次口径判断</t>
        </is>
      </c>
      <c r="Z2291" t="inlineStr">
        <is>
          <t>否</t>
        </is>
      </c>
    </row>
    <row r="2292">
      <c r="A2292" t="inlineStr">
        <is>
          <t>SIM-STOP-02291</t>
        </is>
      </c>
      <c r="B2292" t="inlineStr">
        <is>
          <t>STOP-POST-00129</t>
        </is>
      </c>
      <c r="C2292" t="inlineStr">
        <is>
          <t>LINE-S02-POST-20260217</t>
        </is>
      </c>
      <c r="D2292" t="inlineStr">
        <is>
          <t>SHIFT-POST-20260217</t>
        </is>
      </c>
      <c r="E2292" t="inlineStr">
        <is>
          <t>LINE-S02</t>
        </is>
      </c>
      <c r="F2292" t="inlineStr">
        <is>
          <t>改善后</t>
        </is>
      </c>
      <c r="G2292" s="57" t="n">
        <v>46070</v>
      </c>
      <c r="H2292" t="inlineStr">
        <is>
          <t>视觉设备系列</t>
        </is>
      </c>
      <c r="I2292" t="inlineStr">
        <is>
          <t>KK250</t>
        </is>
      </c>
      <c r="J2292" t="inlineStr">
        <is>
          <t>MATERIALS</t>
        </is>
      </c>
      <c r="K2292" t="inlineStr">
        <is>
          <t>Unplanned</t>
        </is>
      </c>
      <c r="L2292" t="inlineStr">
        <is>
          <t>HACKING STATION</t>
        </is>
      </c>
      <c r="M2292" t="inlineStr">
        <is>
          <t>上下料工位</t>
        </is>
      </c>
      <c r="N2292" t="inlineStr">
        <is>
          <t>MANUAL BRICK HANDLING</t>
        </is>
      </c>
      <c r="O2292" s="59" t="n">
        <v>46070.76319444444</v>
      </c>
      <c r="P2292" s="59" t="n">
        <v>46070.76631944445</v>
      </c>
      <c r="Q2292" s="60" t="n">
        <v>4.5</v>
      </c>
      <c r="R2292" s="60" t="n">
        <v>1.1244</v>
      </c>
      <c r="S2292" t="inlineStr">
        <is>
          <t>团队模拟数据（基于公开单线数据派生）</t>
        </is>
      </c>
      <c r="T2292" t="inlineStr">
        <is>
          <t>SIM-v2.2-20260807-20260804</t>
        </is>
      </c>
      <c r="U2292" t="inlineStr">
        <is>
          <t>https://zenodo.org/records/17855209</t>
        </is>
      </c>
      <c r="V2292" t="inlineStr">
        <is>
          <t>LINE-S02-POST-20260217</t>
        </is>
      </c>
      <c r="W2292" t="inlineStr">
        <is>
          <t>已关联</t>
        </is>
      </c>
      <c r="X2292" t="inlineStr">
        <is>
          <t>按班次口径判断</t>
        </is>
      </c>
      <c r="Z2292" t="inlineStr">
        <is>
          <t>否</t>
        </is>
      </c>
    </row>
    <row r="2293">
      <c r="A2293" t="inlineStr">
        <is>
          <t>SIM-STOP-02292</t>
        </is>
      </c>
      <c r="B2293" t="inlineStr">
        <is>
          <t>STOP-POST-00129</t>
        </is>
      </c>
      <c r="C2293" t="inlineStr">
        <is>
          <t>LINE-S03-POST-20260217</t>
        </is>
      </c>
      <c r="D2293" t="inlineStr">
        <is>
          <t>SHIFT-POST-20260217</t>
        </is>
      </c>
      <c r="E2293" t="inlineStr">
        <is>
          <t>LINE-S03</t>
        </is>
      </c>
      <c r="F2293" t="inlineStr">
        <is>
          <t>改善后</t>
        </is>
      </c>
      <c r="G2293" s="57" t="n">
        <v>46070</v>
      </c>
      <c r="H2293" t="inlineStr">
        <is>
          <t>音频模组系列</t>
        </is>
      </c>
      <c r="I2293" t="inlineStr">
        <is>
          <t>KK250</t>
        </is>
      </c>
      <c r="J2293" t="inlineStr">
        <is>
          <t>MATERIALS</t>
        </is>
      </c>
      <c r="K2293" t="inlineStr">
        <is>
          <t>Unplanned</t>
        </is>
      </c>
      <c r="L2293" t="inlineStr">
        <is>
          <t>HACKING STATION</t>
        </is>
      </c>
      <c r="M2293" t="inlineStr">
        <is>
          <t>上下料工位</t>
        </is>
      </c>
      <c r="N2293" t="inlineStr">
        <is>
          <t>MANUAL BRICK HANDLING</t>
        </is>
      </c>
      <c r="O2293" s="59" t="n">
        <v>46070.77708333333</v>
      </c>
      <c r="P2293" s="59" t="n">
        <v>46070.77965277778</v>
      </c>
      <c r="Q2293" s="60" t="n">
        <v>3.7</v>
      </c>
      <c r="R2293" s="60" t="n">
        <v>0.9152</v>
      </c>
      <c r="S2293" t="inlineStr">
        <is>
          <t>团队模拟数据（基于公开单线数据派生）</t>
        </is>
      </c>
      <c r="T2293" t="inlineStr">
        <is>
          <t>SIM-v2.2-20260807-20260804</t>
        </is>
      </c>
      <c r="U2293" t="inlineStr">
        <is>
          <t>https://zenodo.org/records/17855209</t>
        </is>
      </c>
      <c r="V2293" t="inlineStr">
        <is>
          <t>LINE-S03-POST-20260217</t>
        </is>
      </c>
      <c r="W2293" t="inlineStr">
        <is>
          <t>已关联</t>
        </is>
      </c>
      <c r="X2293" t="inlineStr">
        <is>
          <t>按班次口径判断</t>
        </is>
      </c>
      <c r="Z2293" t="inlineStr">
        <is>
          <t>否</t>
        </is>
      </c>
    </row>
    <row r="2294">
      <c r="A2294" t="inlineStr">
        <is>
          <t>SIM-STOP-02293</t>
        </is>
      </c>
      <c r="B2294" t="inlineStr">
        <is>
          <t>STOP-POST-00130</t>
        </is>
      </c>
      <c r="C2294" t="inlineStr">
        <is>
          <t>LINE-S01-POST-20260217</t>
        </is>
      </c>
      <c r="D2294" t="inlineStr">
        <is>
          <t>SHIFT-POST-20260217</t>
        </is>
      </c>
      <c r="E2294" t="inlineStr">
        <is>
          <t>LINE-S01</t>
        </is>
      </c>
      <c r="F2294" t="inlineStr">
        <is>
          <t>改善后</t>
        </is>
      </c>
      <c r="G2294" s="57" t="n">
        <v>46070</v>
      </c>
      <c r="H2294" t="inlineStr">
        <is>
          <t>智能终端系列</t>
        </is>
      </c>
      <c r="I2294" t="inlineStr">
        <is>
          <t>KK250</t>
        </is>
      </c>
      <c r="J2294" t="inlineStr">
        <is>
          <t>MATERIALS</t>
        </is>
      </c>
      <c r="K2294" t="inlineStr">
        <is>
          <t>Unplanned</t>
        </is>
      </c>
      <c r="L2294" t="inlineStr">
        <is>
          <t>HACKING STATION</t>
        </is>
      </c>
      <c r="M2294" t="inlineStr">
        <is>
          <t>上下料工位</t>
        </is>
      </c>
      <c r="N2294" t="inlineStr">
        <is>
          <t>MANUAL BRICK HANDLING</t>
        </is>
      </c>
      <c r="O2294" s="59" t="n">
        <v>46070.76388888889</v>
      </c>
      <c r="P2294" s="59" t="n">
        <v>46070.76833333333</v>
      </c>
      <c r="Q2294" s="60" t="n">
        <v>6.4</v>
      </c>
      <c r="R2294" s="60" t="n">
        <v>0.8036</v>
      </c>
      <c r="S2294" t="inlineStr">
        <is>
          <t>团队模拟数据（基于公开单线数据派生）</t>
        </is>
      </c>
      <c r="T2294" t="inlineStr">
        <is>
          <t>SIM-v2.2-20260807-20260804</t>
        </is>
      </c>
      <c r="U2294" t="inlineStr">
        <is>
          <t>https://zenodo.org/records/17855209</t>
        </is>
      </c>
      <c r="V2294" t="inlineStr">
        <is>
          <t>LINE-S01-POST-20260217</t>
        </is>
      </c>
      <c r="W2294" t="inlineStr">
        <is>
          <t>已关联</t>
        </is>
      </c>
      <c r="X2294" t="inlineStr">
        <is>
          <t>按班次口径判断</t>
        </is>
      </c>
      <c r="Z2294" t="inlineStr">
        <is>
          <t>否</t>
        </is>
      </c>
    </row>
    <row r="2295">
      <c r="A2295" t="inlineStr">
        <is>
          <t>SIM-STOP-02294</t>
        </is>
      </c>
      <c r="B2295" t="inlineStr">
        <is>
          <t>STOP-POST-00130</t>
        </is>
      </c>
      <c r="C2295" t="inlineStr">
        <is>
          <t>LINE-S02-POST-20260217</t>
        </is>
      </c>
      <c r="D2295" t="inlineStr">
        <is>
          <t>SHIFT-POST-20260217</t>
        </is>
      </c>
      <c r="E2295" t="inlineStr">
        <is>
          <t>LINE-S02</t>
        </is>
      </c>
      <c r="F2295" t="inlineStr">
        <is>
          <t>改善后</t>
        </is>
      </c>
      <c r="G2295" s="57" t="n">
        <v>46070</v>
      </c>
      <c r="H2295" t="inlineStr">
        <is>
          <t>视觉设备系列</t>
        </is>
      </c>
      <c r="I2295" t="inlineStr">
        <is>
          <t>KK250</t>
        </is>
      </c>
      <c r="J2295" t="inlineStr">
        <is>
          <t>MATERIALS</t>
        </is>
      </c>
      <c r="K2295" t="inlineStr">
        <is>
          <t>Unplanned</t>
        </is>
      </c>
      <c r="L2295" t="inlineStr">
        <is>
          <t>HACKING STATION</t>
        </is>
      </c>
      <c r="M2295" t="inlineStr">
        <is>
          <t>上下料工位</t>
        </is>
      </c>
      <c r="N2295" t="inlineStr">
        <is>
          <t>MANUAL BRICK HANDLING</t>
        </is>
      </c>
      <c r="O2295" s="59" t="n">
        <v>46070.77777777778</v>
      </c>
      <c r="P2295" s="59" t="n">
        <v>46070.78361111111</v>
      </c>
      <c r="Q2295" s="60" t="n">
        <v>8.4</v>
      </c>
      <c r="R2295" s="60" t="n">
        <v>1.0511</v>
      </c>
      <c r="S2295" t="inlineStr">
        <is>
          <t>团队模拟数据（基于公开单线数据派生）</t>
        </is>
      </c>
      <c r="T2295" t="inlineStr">
        <is>
          <t>SIM-v2.2-20260807-20260804</t>
        </is>
      </c>
      <c r="U2295" t="inlineStr">
        <is>
          <t>https://zenodo.org/records/17855209</t>
        </is>
      </c>
      <c r="V2295" t="inlineStr">
        <is>
          <t>LINE-S02-POST-20260217</t>
        </is>
      </c>
      <c r="W2295" t="inlineStr">
        <is>
          <t>已关联</t>
        </is>
      </c>
      <c r="X2295" t="inlineStr">
        <is>
          <t>按班次口径判断</t>
        </is>
      </c>
      <c r="Z2295" t="inlineStr">
        <is>
          <t>否</t>
        </is>
      </c>
    </row>
    <row r="2296">
      <c r="A2296" t="inlineStr">
        <is>
          <t>SIM-STOP-02295</t>
        </is>
      </c>
      <c r="B2296" t="inlineStr">
        <is>
          <t>STOP-POST-00130</t>
        </is>
      </c>
      <c r="C2296" t="inlineStr">
        <is>
          <t>LINE-S03-POST-20260217</t>
        </is>
      </c>
      <c r="D2296" t="inlineStr">
        <is>
          <t>SHIFT-POST-20260217</t>
        </is>
      </c>
      <c r="E2296" t="inlineStr">
        <is>
          <t>LINE-S03</t>
        </is>
      </c>
      <c r="F2296" t="inlineStr">
        <is>
          <t>改善后</t>
        </is>
      </c>
      <c r="G2296" s="57" t="n">
        <v>46070</v>
      </c>
      <c r="H2296" t="inlineStr">
        <is>
          <t>音频模组系列</t>
        </is>
      </c>
      <c r="I2296" t="inlineStr">
        <is>
          <t>KK250</t>
        </is>
      </c>
      <c r="J2296" t="inlineStr">
        <is>
          <t>MATERIALS</t>
        </is>
      </c>
      <c r="K2296" t="inlineStr">
        <is>
          <t>Unplanned</t>
        </is>
      </c>
      <c r="L2296" t="inlineStr">
        <is>
          <t>HACKING STATION</t>
        </is>
      </c>
      <c r="M2296" t="inlineStr">
        <is>
          <t>上下料工位</t>
        </is>
      </c>
      <c r="N2296" t="inlineStr">
        <is>
          <t>MANUAL BRICK HANDLING</t>
        </is>
      </c>
      <c r="O2296" s="59" t="n">
        <v>46070.79166666666</v>
      </c>
      <c r="P2296" s="59" t="n">
        <v>46070.79694444445</v>
      </c>
      <c r="Q2296" s="60" t="n">
        <v>7.6</v>
      </c>
      <c r="R2296" s="60" t="n">
        <v>0.9516</v>
      </c>
      <c r="S2296" t="inlineStr">
        <is>
          <t>团队模拟数据（基于公开单线数据派生）</t>
        </is>
      </c>
      <c r="T2296" t="inlineStr">
        <is>
          <t>SIM-v2.2-20260807-20260804</t>
        </is>
      </c>
      <c r="U2296" t="inlineStr">
        <is>
          <t>https://zenodo.org/records/17855209</t>
        </is>
      </c>
      <c r="V2296" t="inlineStr">
        <is>
          <t>LINE-S03-POST-20260217</t>
        </is>
      </c>
      <c r="W2296" t="inlineStr">
        <is>
          <t>已关联</t>
        </is>
      </c>
      <c r="X2296" t="inlineStr">
        <is>
          <t>按班次口径判断</t>
        </is>
      </c>
      <c r="Z2296" t="inlineStr">
        <is>
          <t>否</t>
        </is>
      </c>
    </row>
    <row r="2297">
      <c r="A2297" t="inlineStr">
        <is>
          <t>SIM-STOP-02296</t>
        </is>
      </c>
      <c r="B2297" t="inlineStr">
        <is>
          <t>STOP-POST-00131</t>
        </is>
      </c>
      <c r="C2297" t="inlineStr">
        <is>
          <t>LINE-S01-POST-20260217</t>
        </is>
      </c>
      <c r="D2297" t="inlineStr">
        <is>
          <t>SHIFT-POST-20260217</t>
        </is>
      </c>
      <c r="E2297" t="inlineStr">
        <is>
          <t>LINE-S01</t>
        </is>
      </c>
      <c r="F2297" t="inlineStr">
        <is>
          <t>改善后</t>
        </is>
      </c>
      <c r="G2297" s="57" t="n">
        <v>46070</v>
      </c>
      <c r="H2297" t="inlineStr">
        <is>
          <t>智能终端系列</t>
        </is>
      </c>
      <c r="I2297" t="inlineStr">
        <is>
          <t>KK250</t>
        </is>
      </c>
      <c r="J2297" t="inlineStr">
        <is>
          <t>MATERIALS</t>
        </is>
      </c>
      <c r="K2297" t="inlineStr">
        <is>
          <t>Unplanned</t>
        </is>
      </c>
      <c r="L2297" t="inlineStr">
        <is>
          <t>HACKING STATION</t>
        </is>
      </c>
      <c r="M2297" t="inlineStr">
        <is>
          <t>上下料工位</t>
        </is>
      </c>
      <c r="N2297" t="inlineStr">
        <is>
          <t>MANUAL BRICK HANDLING</t>
        </is>
      </c>
      <c r="O2297" s="59" t="n">
        <v>46070.78472222222</v>
      </c>
      <c r="P2297" s="59" t="n">
        <v>46070.789375</v>
      </c>
      <c r="Q2297" s="60" t="n">
        <v>6.7</v>
      </c>
      <c r="R2297" s="60" t="n">
        <v>0.8349</v>
      </c>
      <c r="S2297" t="inlineStr">
        <is>
          <t>团队模拟数据（基于公开单线数据派生）</t>
        </is>
      </c>
      <c r="T2297" t="inlineStr">
        <is>
          <t>SIM-v2.2-20260807-20260804</t>
        </is>
      </c>
      <c r="U2297" t="inlineStr">
        <is>
          <t>https://zenodo.org/records/17855209</t>
        </is>
      </c>
      <c r="V2297" t="inlineStr">
        <is>
          <t>LINE-S01-POST-20260217</t>
        </is>
      </c>
      <c r="W2297" t="inlineStr">
        <is>
          <t>已关联</t>
        </is>
      </c>
      <c r="X2297" t="inlineStr">
        <is>
          <t>按班次口径判断</t>
        </is>
      </c>
      <c r="Z2297" t="inlineStr">
        <is>
          <t>否</t>
        </is>
      </c>
    </row>
    <row r="2298">
      <c r="A2298" t="inlineStr">
        <is>
          <t>SIM-STOP-02297</t>
        </is>
      </c>
      <c r="B2298" t="inlineStr">
        <is>
          <t>STOP-POST-00131</t>
        </is>
      </c>
      <c r="C2298" t="inlineStr">
        <is>
          <t>LINE-S02-POST-20260217</t>
        </is>
      </c>
      <c r="D2298" t="inlineStr">
        <is>
          <t>SHIFT-POST-20260217</t>
        </is>
      </c>
      <c r="E2298" t="inlineStr">
        <is>
          <t>LINE-S02</t>
        </is>
      </c>
      <c r="F2298" t="inlineStr">
        <is>
          <t>改善后</t>
        </is>
      </c>
      <c r="G2298" s="57" t="n">
        <v>46070</v>
      </c>
      <c r="H2298" t="inlineStr">
        <is>
          <t>视觉设备系列</t>
        </is>
      </c>
      <c r="I2298" t="inlineStr">
        <is>
          <t>KK250</t>
        </is>
      </c>
      <c r="J2298" t="inlineStr">
        <is>
          <t>MATERIALS</t>
        </is>
      </c>
      <c r="K2298" t="inlineStr">
        <is>
          <t>Unplanned</t>
        </is>
      </c>
      <c r="L2298" t="inlineStr">
        <is>
          <t>HACKING STATION</t>
        </is>
      </c>
      <c r="M2298" t="inlineStr">
        <is>
          <t>上下料工位</t>
        </is>
      </c>
      <c r="N2298" t="inlineStr">
        <is>
          <t>MANUAL BRICK HANDLING</t>
        </is>
      </c>
      <c r="O2298" s="59" t="n">
        <v>46070.79861111111</v>
      </c>
      <c r="P2298" s="59" t="n">
        <v>46070.80472222222</v>
      </c>
      <c r="Q2298" s="60" t="n">
        <v>8.800000000000001</v>
      </c>
      <c r="R2298" s="60" t="n">
        <v>1.0939</v>
      </c>
      <c r="S2298" t="inlineStr">
        <is>
          <t>团队模拟数据（基于公开单线数据派生）</t>
        </is>
      </c>
      <c r="T2298" t="inlineStr">
        <is>
          <t>SIM-v2.2-20260807-20260804</t>
        </is>
      </c>
      <c r="U2298" t="inlineStr">
        <is>
          <t>https://zenodo.org/records/17855209</t>
        </is>
      </c>
      <c r="V2298" t="inlineStr">
        <is>
          <t>LINE-S02-POST-20260217</t>
        </is>
      </c>
      <c r="W2298" t="inlineStr">
        <is>
          <t>已关联</t>
        </is>
      </c>
      <c r="X2298" t="inlineStr">
        <is>
          <t>按班次口径判断</t>
        </is>
      </c>
      <c r="Z2298" t="inlineStr">
        <is>
          <t>否</t>
        </is>
      </c>
    </row>
    <row r="2299">
      <c r="A2299" t="inlineStr">
        <is>
          <t>SIM-STOP-02298</t>
        </is>
      </c>
      <c r="B2299" t="inlineStr">
        <is>
          <t>STOP-POST-00131</t>
        </is>
      </c>
      <c r="C2299" t="inlineStr">
        <is>
          <t>LINE-S03-POST-20260217</t>
        </is>
      </c>
      <c r="D2299" t="inlineStr">
        <is>
          <t>SHIFT-POST-20260217</t>
        </is>
      </c>
      <c r="E2299" t="inlineStr">
        <is>
          <t>LINE-S03</t>
        </is>
      </c>
      <c r="F2299" t="inlineStr">
        <is>
          <t>改善后</t>
        </is>
      </c>
      <c r="G2299" s="57" t="n">
        <v>46070</v>
      </c>
      <c r="H2299" t="inlineStr">
        <is>
          <t>音频模组系列</t>
        </is>
      </c>
      <c r="I2299" t="inlineStr">
        <is>
          <t>KK250</t>
        </is>
      </c>
      <c r="J2299" t="inlineStr">
        <is>
          <t>MATERIALS</t>
        </is>
      </c>
      <c r="K2299" t="inlineStr">
        <is>
          <t>Unplanned</t>
        </is>
      </c>
      <c r="L2299" t="inlineStr">
        <is>
          <t>HACKING STATION</t>
        </is>
      </c>
      <c r="M2299" t="inlineStr">
        <is>
          <t>上下料工位</t>
        </is>
      </c>
      <c r="N2299" t="inlineStr">
        <is>
          <t>MANUAL BRICK HANDLING</t>
        </is>
      </c>
      <c r="O2299" s="59" t="n">
        <v>46070.8125</v>
      </c>
      <c r="P2299" s="59" t="n">
        <v>46070.81743055556</v>
      </c>
      <c r="Q2299" s="60" t="n">
        <v>7.1</v>
      </c>
      <c r="R2299" s="60" t="n">
        <v>0.8892</v>
      </c>
      <c r="S2299" t="inlineStr">
        <is>
          <t>团队模拟数据（基于公开单线数据派生）</t>
        </is>
      </c>
      <c r="T2299" t="inlineStr">
        <is>
          <t>SIM-v2.2-20260807-20260804</t>
        </is>
      </c>
      <c r="U2299" t="inlineStr">
        <is>
          <t>https://zenodo.org/records/17855209</t>
        </is>
      </c>
      <c r="V2299" t="inlineStr">
        <is>
          <t>LINE-S03-POST-20260217</t>
        </is>
      </c>
      <c r="W2299" t="inlineStr">
        <is>
          <t>已关联</t>
        </is>
      </c>
      <c r="X2299" t="inlineStr">
        <is>
          <t>按班次口径判断</t>
        </is>
      </c>
      <c r="Z2299" t="inlineStr">
        <is>
          <t>否</t>
        </is>
      </c>
    </row>
    <row r="2300">
      <c r="A2300" t="inlineStr">
        <is>
          <t>SIM-STOP-02299</t>
        </is>
      </c>
      <c r="B2300" t="inlineStr">
        <is>
          <t>STOP-POST-00132</t>
        </is>
      </c>
      <c r="C2300" t="inlineStr">
        <is>
          <t>LINE-S01-POST-20260217</t>
        </is>
      </c>
      <c r="D2300" t="inlineStr">
        <is>
          <t>SHIFT-POST-20260217</t>
        </is>
      </c>
      <c r="E2300" t="inlineStr">
        <is>
          <t>LINE-S01</t>
        </is>
      </c>
      <c r="F2300" t="inlineStr">
        <is>
          <t>改善后</t>
        </is>
      </c>
      <c r="G2300" s="57" t="n">
        <v>46070</v>
      </c>
      <c r="H2300" t="inlineStr">
        <is>
          <t>智能终端系列</t>
        </is>
      </c>
      <c r="I2300" t="inlineStr">
        <is>
          <t>KK250</t>
        </is>
      </c>
      <c r="J2300" t="inlineStr">
        <is>
          <t>MATERIALS</t>
        </is>
      </c>
      <c r="K2300" t="inlineStr">
        <is>
          <t>Unplanned</t>
        </is>
      </c>
      <c r="L2300" t="inlineStr">
        <is>
          <t>HACKING STATION</t>
        </is>
      </c>
      <c r="M2300" t="inlineStr">
        <is>
          <t>上下料工位</t>
        </is>
      </c>
      <c r="N2300" t="inlineStr">
        <is>
          <t>MANUAL BRICK HANDLING</t>
        </is>
      </c>
      <c r="O2300" s="59" t="n">
        <v>46070.81458333333</v>
      </c>
      <c r="P2300" s="59" t="n">
        <v>46070.82708333333</v>
      </c>
      <c r="Q2300" s="60" t="n">
        <v>18</v>
      </c>
      <c r="R2300" s="60" t="n">
        <v>0.7813</v>
      </c>
      <c r="S2300" t="inlineStr">
        <is>
          <t>团队模拟数据（基于公开单线数据派生）</t>
        </is>
      </c>
      <c r="T2300" t="inlineStr">
        <is>
          <t>SIM-v2.2-20260807-20260804</t>
        </is>
      </c>
      <c r="U2300" t="inlineStr">
        <is>
          <t>https://zenodo.org/records/17855209</t>
        </is>
      </c>
      <c r="V2300" t="inlineStr">
        <is>
          <t>LINE-S01-POST-20260217</t>
        </is>
      </c>
      <c r="W2300" t="inlineStr">
        <is>
          <t>已关联</t>
        </is>
      </c>
      <c r="X2300" t="inlineStr">
        <is>
          <t>按班次口径判断</t>
        </is>
      </c>
      <c r="Z2300" t="inlineStr">
        <is>
          <t>否</t>
        </is>
      </c>
    </row>
    <row r="2301">
      <c r="A2301" t="inlineStr">
        <is>
          <t>SIM-STOP-02300</t>
        </is>
      </c>
      <c r="B2301" t="inlineStr">
        <is>
          <t>STOP-POST-00132</t>
        </is>
      </c>
      <c r="C2301" t="inlineStr">
        <is>
          <t>LINE-S02-POST-20260217</t>
        </is>
      </c>
      <c r="D2301" t="inlineStr">
        <is>
          <t>SHIFT-POST-20260217</t>
        </is>
      </c>
      <c r="E2301" t="inlineStr">
        <is>
          <t>LINE-S02</t>
        </is>
      </c>
      <c r="F2301" t="inlineStr">
        <is>
          <t>改善后</t>
        </is>
      </c>
      <c r="G2301" s="57" t="n">
        <v>46070</v>
      </c>
      <c r="H2301" t="inlineStr">
        <is>
          <t>视觉设备系列</t>
        </is>
      </c>
      <c r="I2301" t="inlineStr">
        <is>
          <t>KK250</t>
        </is>
      </c>
      <c r="J2301" t="inlineStr">
        <is>
          <t>MATERIALS</t>
        </is>
      </c>
      <c r="K2301" t="inlineStr">
        <is>
          <t>Unplanned</t>
        </is>
      </c>
      <c r="L2301" t="inlineStr">
        <is>
          <t>HACKING STATION</t>
        </is>
      </c>
      <c r="M2301" t="inlineStr">
        <is>
          <t>上下料工位</t>
        </is>
      </c>
      <c r="N2301" t="inlineStr">
        <is>
          <t>MANUAL BRICK HANDLING</t>
        </is>
      </c>
      <c r="O2301" s="59" t="n">
        <v>46070.82847222222</v>
      </c>
      <c r="P2301" s="59" t="n">
        <v>46070.84659722223</v>
      </c>
      <c r="Q2301" s="60" t="n">
        <v>26.1</v>
      </c>
      <c r="R2301" s="60" t="n">
        <v>1.1367</v>
      </c>
      <c r="S2301" t="inlineStr">
        <is>
          <t>团队模拟数据（基于公开单线数据派生）</t>
        </is>
      </c>
      <c r="T2301" t="inlineStr">
        <is>
          <t>SIM-v2.2-20260807-20260804</t>
        </is>
      </c>
      <c r="U2301" t="inlineStr">
        <is>
          <t>https://zenodo.org/records/17855209</t>
        </is>
      </c>
      <c r="V2301" t="inlineStr">
        <is>
          <t>LINE-S02-POST-20260217</t>
        </is>
      </c>
      <c r="W2301" t="inlineStr">
        <is>
          <t>已关联</t>
        </is>
      </c>
      <c r="X2301" t="inlineStr">
        <is>
          <t>按班次口径判断</t>
        </is>
      </c>
      <c r="Z2301" t="inlineStr">
        <is>
          <t>否</t>
        </is>
      </c>
    </row>
    <row r="2302">
      <c r="A2302" t="inlineStr">
        <is>
          <t>SIM-STOP-02301</t>
        </is>
      </c>
      <c r="B2302" t="inlineStr">
        <is>
          <t>STOP-POST-00132</t>
        </is>
      </c>
      <c r="C2302" t="inlineStr">
        <is>
          <t>LINE-S03-POST-20260217</t>
        </is>
      </c>
      <c r="D2302" t="inlineStr">
        <is>
          <t>SHIFT-POST-20260217</t>
        </is>
      </c>
      <c r="E2302" t="inlineStr">
        <is>
          <t>LINE-S03</t>
        </is>
      </c>
      <c r="F2302" t="inlineStr">
        <is>
          <t>改善后</t>
        </is>
      </c>
      <c r="G2302" s="57" t="n">
        <v>46070</v>
      </c>
      <c r="H2302" t="inlineStr">
        <is>
          <t>音频模组系列</t>
        </is>
      </c>
      <c r="I2302" t="inlineStr">
        <is>
          <t>KK250</t>
        </is>
      </c>
      <c r="J2302" t="inlineStr">
        <is>
          <t>MATERIALS</t>
        </is>
      </c>
      <c r="K2302" t="inlineStr">
        <is>
          <t>Unplanned</t>
        </is>
      </c>
      <c r="L2302" t="inlineStr">
        <is>
          <t>HACKING STATION</t>
        </is>
      </c>
      <c r="M2302" t="inlineStr">
        <is>
          <t>上下料工位</t>
        </is>
      </c>
      <c r="N2302" t="inlineStr">
        <is>
          <t>MANUAL BRICK HANDLING</t>
        </is>
      </c>
      <c r="O2302" s="59" t="n">
        <v>46070.84236111111</v>
      </c>
      <c r="P2302" s="59" t="n">
        <v>46070.85715277777</v>
      </c>
      <c r="Q2302" s="60" t="n">
        <v>21.3</v>
      </c>
      <c r="R2302" s="60" t="n">
        <v>0.9256</v>
      </c>
      <c r="S2302" t="inlineStr">
        <is>
          <t>团队模拟数据（基于公开单线数据派生）</t>
        </is>
      </c>
      <c r="T2302" t="inlineStr">
        <is>
          <t>SIM-v2.2-20260807-20260804</t>
        </is>
      </c>
      <c r="U2302" t="inlineStr">
        <is>
          <t>https://zenodo.org/records/17855209</t>
        </is>
      </c>
      <c r="V2302" t="inlineStr">
        <is>
          <t>LINE-S03-POST-20260217</t>
        </is>
      </c>
      <c r="W2302" t="inlineStr">
        <is>
          <t>已关联</t>
        </is>
      </c>
      <c r="X2302" t="inlineStr">
        <is>
          <t>按班次口径判断</t>
        </is>
      </c>
      <c r="Z2302" t="inlineStr">
        <is>
          <t>否</t>
        </is>
      </c>
    </row>
    <row r="2303">
      <c r="A2303" t="inlineStr">
        <is>
          <t>SIM-STOP-02302</t>
        </is>
      </c>
      <c r="B2303" t="inlineStr">
        <is>
          <t>STOP-POST-00133</t>
        </is>
      </c>
      <c r="C2303" t="inlineStr">
        <is>
          <t>LINE-S01-POST-20260217</t>
        </is>
      </c>
      <c r="D2303" t="inlineStr">
        <is>
          <t>SHIFT-POST-20260217</t>
        </is>
      </c>
      <c r="E2303" t="inlineStr">
        <is>
          <t>LINE-S01</t>
        </is>
      </c>
      <c r="F2303" t="inlineStr">
        <is>
          <t>改善后</t>
        </is>
      </c>
      <c r="G2303" s="57" t="n">
        <v>46070</v>
      </c>
      <c r="H2303" t="inlineStr">
        <is>
          <t>智能终端系列</t>
        </is>
      </c>
      <c r="I2303" t="inlineStr">
        <is>
          <t>KK250</t>
        </is>
      </c>
      <c r="J2303" t="inlineStr">
        <is>
          <t>OPERATIONAL</t>
        </is>
      </c>
      <c r="K2303" t="inlineStr">
        <is>
          <t>Planned - Included in OEE</t>
        </is>
      </c>
      <c r="L2303" t="inlineStr">
        <is>
          <t>EXTRUDER PRESS</t>
        </is>
      </c>
      <c r="M2303" t="inlineStr">
        <is>
          <t>主加工工位</t>
        </is>
      </c>
      <c r="N2303" t="inlineStr">
        <is>
          <t>CLEANING</t>
        </is>
      </c>
      <c r="O2303" s="59" t="n">
        <v>46070.83888888889</v>
      </c>
      <c r="P2303" s="59" t="n">
        <v>46070.85326388889</v>
      </c>
      <c r="Q2303" s="60" t="n">
        <v>20.7</v>
      </c>
      <c r="R2303" s="60" t="n">
        <v>0.9413</v>
      </c>
      <c r="S2303" t="inlineStr">
        <is>
          <t>团队模拟数据（基于公开单线数据派生）</t>
        </is>
      </c>
      <c r="T2303" t="inlineStr">
        <is>
          <t>SIM-v2.2-20260807-20260804</t>
        </is>
      </c>
      <c r="U2303" t="inlineStr">
        <is>
          <t>https://zenodo.org/records/17855209</t>
        </is>
      </c>
      <c r="V2303" t="inlineStr">
        <is>
          <t>LINE-S01-POST-20260217</t>
        </is>
      </c>
      <c r="W2303" t="inlineStr">
        <is>
          <t>已关联</t>
        </is>
      </c>
      <c r="X2303" t="inlineStr">
        <is>
          <t>按班次口径判断</t>
        </is>
      </c>
      <c r="Z2303" t="inlineStr">
        <is>
          <t>否</t>
        </is>
      </c>
    </row>
    <row r="2304">
      <c r="A2304" t="inlineStr">
        <is>
          <t>SIM-STOP-02303</t>
        </is>
      </c>
      <c r="B2304" t="inlineStr">
        <is>
          <t>STOP-POST-00133</t>
        </is>
      </c>
      <c r="C2304" t="inlineStr">
        <is>
          <t>LINE-S02-POST-20260217</t>
        </is>
      </c>
      <c r="D2304" t="inlineStr">
        <is>
          <t>SHIFT-POST-20260217</t>
        </is>
      </c>
      <c r="E2304" t="inlineStr">
        <is>
          <t>LINE-S02</t>
        </is>
      </c>
      <c r="F2304" t="inlineStr">
        <is>
          <t>改善后</t>
        </is>
      </c>
      <c r="G2304" s="57" t="n">
        <v>46070</v>
      </c>
      <c r="H2304" t="inlineStr">
        <is>
          <t>视觉设备系列</t>
        </is>
      </c>
      <c r="I2304" t="inlineStr">
        <is>
          <t>KK250</t>
        </is>
      </c>
      <c r="J2304" t="inlineStr">
        <is>
          <t>OPERATIONAL</t>
        </is>
      </c>
      <c r="K2304" t="inlineStr">
        <is>
          <t>Planned - Included in OEE</t>
        </is>
      </c>
      <c r="L2304" t="inlineStr">
        <is>
          <t>EXTRUDER PRESS</t>
        </is>
      </c>
      <c r="M2304" t="inlineStr">
        <is>
          <t>主加工工位</t>
        </is>
      </c>
      <c r="N2304" t="inlineStr">
        <is>
          <t>CLEANING</t>
        </is>
      </c>
      <c r="O2304" s="59" t="n">
        <v>46070.85277777778</v>
      </c>
      <c r="P2304" s="59" t="n">
        <v>46070.86722222222</v>
      </c>
      <c r="Q2304" s="60" t="n">
        <v>20.8</v>
      </c>
      <c r="R2304" s="60" t="n">
        <v>0.9473</v>
      </c>
      <c r="S2304" t="inlineStr">
        <is>
          <t>团队模拟数据（基于公开单线数据派生）</t>
        </is>
      </c>
      <c r="T2304" t="inlineStr">
        <is>
          <t>SIM-v2.2-20260807-20260804</t>
        </is>
      </c>
      <c r="U2304" t="inlineStr">
        <is>
          <t>https://zenodo.org/records/17855209</t>
        </is>
      </c>
      <c r="V2304" t="inlineStr">
        <is>
          <t>LINE-S02-POST-20260217</t>
        </is>
      </c>
      <c r="W2304" t="inlineStr">
        <is>
          <t>已关联</t>
        </is>
      </c>
      <c r="X2304" t="inlineStr">
        <is>
          <t>按班次口径判断</t>
        </is>
      </c>
      <c r="Z2304" t="inlineStr">
        <is>
          <t>否</t>
        </is>
      </c>
    </row>
    <row r="2305">
      <c r="A2305" t="inlineStr">
        <is>
          <t>SIM-STOP-02304</t>
        </is>
      </c>
      <c r="B2305" t="inlineStr">
        <is>
          <t>STOP-POST-00133</t>
        </is>
      </c>
      <c r="C2305" t="inlineStr">
        <is>
          <t>LINE-S03-POST-20260217</t>
        </is>
      </c>
      <c r="D2305" t="inlineStr">
        <is>
          <t>SHIFT-POST-20260217</t>
        </is>
      </c>
      <c r="E2305" t="inlineStr">
        <is>
          <t>LINE-S03</t>
        </is>
      </c>
      <c r="F2305" t="inlineStr">
        <is>
          <t>改善后</t>
        </is>
      </c>
      <c r="G2305" s="57" t="n">
        <v>46070</v>
      </c>
      <c r="H2305" t="inlineStr">
        <is>
          <t>音频模组系列</t>
        </is>
      </c>
      <c r="I2305" t="inlineStr">
        <is>
          <t>KK250</t>
        </is>
      </c>
      <c r="J2305" t="inlineStr">
        <is>
          <t>OPERATIONAL</t>
        </is>
      </c>
      <c r="K2305" t="inlineStr">
        <is>
          <t>Planned - Included in OEE</t>
        </is>
      </c>
      <c r="L2305" t="inlineStr">
        <is>
          <t>EXTRUDER PRESS</t>
        </is>
      </c>
      <c r="M2305" t="inlineStr">
        <is>
          <t>主加工工位</t>
        </is>
      </c>
      <c r="N2305" t="inlineStr">
        <is>
          <t>CLEANING</t>
        </is>
      </c>
      <c r="O2305" s="59" t="n">
        <v>46070.86666666667</v>
      </c>
      <c r="P2305" s="59" t="n">
        <v>46070.88173611111</v>
      </c>
      <c r="Q2305" s="60" t="n">
        <v>21.7</v>
      </c>
      <c r="R2305" s="60" t="n">
        <v>0.9867</v>
      </c>
      <c r="S2305" t="inlineStr">
        <is>
          <t>团队模拟数据（基于公开单线数据派生）</t>
        </is>
      </c>
      <c r="T2305" t="inlineStr">
        <is>
          <t>SIM-v2.2-20260807-20260804</t>
        </is>
      </c>
      <c r="U2305" t="inlineStr">
        <is>
          <t>https://zenodo.org/records/17855209</t>
        </is>
      </c>
      <c r="V2305" t="inlineStr">
        <is>
          <t>LINE-S03-POST-20260217</t>
        </is>
      </c>
      <c r="W2305" t="inlineStr">
        <is>
          <t>已关联</t>
        </is>
      </c>
      <c r="X2305" t="inlineStr">
        <is>
          <t>按班次口径判断</t>
        </is>
      </c>
      <c r="Z2305" t="inlineStr">
        <is>
          <t>否</t>
        </is>
      </c>
    </row>
    <row r="2306">
      <c r="A2306" t="inlineStr">
        <is>
          <t>SIM-STOP-02305</t>
        </is>
      </c>
      <c r="B2306" t="inlineStr">
        <is>
          <t>STOP-POST-00134</t>
        </is>
      </c>
      <c r="C2306" t="inlineStr">
        <is>
          <t>LINE-S01-POST-20260218</t>
        </is>
      </c>
      <c r="D2306" t="inlineStr">
        <is>
          <t>SHIFT-POST-20260218</t>
        </is>
      </c>
      <c r="E2306" t="inlineStr">
        <is>
          <t>LINE-S01</t>
        </is>
      </c>
      <c r="F2306" t="inlineStr">
        <is>
          <t>改善后</t>
        </is>
      </c>
      <c r="G2306" s="57" t="n">
        <v>46071</v>
      </c>
      <c r="H2306" t="inlineStr">
        <is>
          <t>智能终端系列</t>
        </is>
      </c>
      <c r="I2306" t="inlineStr">
        <is>
          <t>KK250</t>
        </is>
      </c>
      <c r="J2306" t="inlineStr">
        <is>
          <t>OPERATIONAL</t>
        </is>
      </c>
      <c r="K2306" t="inlineStr">
        <is>
          <t>Planned - Not included in OEE</t>
        </is>
      </c>
      <c r="L2306" t="inlineStr">
        <is>
          <t>-</t>
        </is>
      </c>
      <c r="M2306" t="inlineStr">
        <is>
          <t>未标注工位</t>
        </is>
      </c>
      <c r="N2306" t="inlineStr">
        <is>
          <t>NO PRODUCTION SCHEDULE</t>
        </is>
      </c>
      <c r="O2306" s="59" t="n">
        <v>46071.51041666666</v>
      </c>
      <c r="P2306" s="59" t="n">
        <v>46071.56611111111</v>
      </c>
      <c r="Q2306" s="60" t="n">
        <v>80.2</v>
      </c>
      <c r="R2306" s="60" t="n">
        <v>0.9776</v>
      </c>
      <c r="S2306" t="inlineStr">
        <is>
          <t>团队模拟数据（基于公开单线数据派生）</t>
        </is>
      </c>
      <c r="T2306" t="inlineStr">
        <is>
          <t>SIM-v2.2-20260807-20260804</t>
        </is>
      </c>
      <c r="U2306" t="inlineStr">
        <is>
          <t>https://zenodo.org/records/17855209</t>
        </is>
      </c>
      <c r="V2306" t="inlineStr">
        <is>
          <t>LINE-S01-POST-20260218</t>
        </is>
      </c>
      <c r="W2306" t="inlineStr">
        <is>
          <t>已关联</t>
        </is>
      </c>
      <c r="X2306" t="inlineStr">
        <is>
          <t>按班次口径判断</t>
        </is>
      </c>
      <c r="Z2306" t="inlineStr">
        <is>
          <t>否</t>
        </is>
      </c>
    </row>
    <row r="2307">
      <c r="A2307" t="inlineStr">
        <is>
          <t>SIM-STOP-02306</t>
        </is>
      </c>
      <c r="B2307" t="inlineStr">
        <is>
          <t>STOP-POST-00134</t>
        </is>
      </c>
      <c r="C2307" t="inlineStr">
        <is>
          <t>LINE-S02-POST-20260218</t>
        </is>
      </c>
      <c r="D2307" t="inlineStr">
        <is>
          <t>SHIFT-POST-20260218</t>
        </is>
      </c>
      <c r="E2307" t="inlineStr">
        <is>
          <t>LINE-S02</t>
        </is>
      </c>
      <c r="F2307" t="inlineStr">
        <is>
          <t>改善后</t>
        </is>
      </c>
      <c r="G2307" s="57" t="n">
        <v>46071</v>
      </c>
      <c r="H2307" t="inlineStr">
        <is>
          <t>视觉设备系列</t>
        </is>
      </c>
      <c r="I2307" t="inlineStr">
        <is>
          <t>KK250</t>
        </is>
      </c>
      <c r="J2307" t="inlineStr">
        <is>
          <t>OPERATIONAL</t>
        </is>
      </c>
      <c r="K2307" t="inlineStr">
        <is>
          <t>Planned - Not included in OEE</t>
        </is>
      </c>
      <c r="L2307" t="inlineStr">
        <is>
          <t>-</t>
        </is>
      </c>
      <c r="M2307" t="inlineStr">
        <is>
          <t>未标注工位</t>
        </is>
      </c>
      <c r="N2307" t="inlineStr">
        <is>
          <t>NO PRODUCTION SCHEDULE</t>
        </is>
      </c>
      <c r="O2307" s="59" t="n">
        <v>46071.52430555555</v>
      </c>
      <c r="P2307" s="59" t="n">
        <v>46071.58041666666</v>
      </c>
      <c r="Q2307" s="60" t="n">
        <v>80.8</v>
      </c>
      <c r="R2307" s="60" t="n">
        <v>0.9854000000000001</v>
      </c>
      <c r="S2307" t="inlineStr">
        <is>
          <t>团队模拟数据（基于公开单线数据派生）</t>
        </is>
      </c>
      <c r="T2307" t="inlineStr">
        <is>
          <t>SIM-v2.2-20260807-20260804</t>
        </is>
      </c>
      <c r="U2307" t="inlineStr">
        <is>
          <t>https://zenodo.org/records/17855209</t>
        </is>
      </c>
      <c r="V2307" t="inlineStr">
        <is>
          <t>LINE-S02-POST-20260218</t>
        </is>
      </c>
      <c r="W2307" t="inlineStr">
        <is>
          <t>已关联</t>
        </is>
      </c>
      <c r="X2307" t="inlineStr">
        <is>
          <t>按班次口径判断</t>
        </is>
      </c>
      <c r="Z2307" t="inlineStr">
        <is>
          <t>否</t>
        </is>
      </c>
    </row>
    <row r="2308">
      <c r="A2308" t="inlineStr">
        <is>
          <t>SIM-STOP-02307</t>
        </is>
      </c>
      <c r="B2308" t="inlineStr">
        <is>
          <t>STOP-POST-00134</t>
        </is>
      </c>
      <c r="C2308" t="inlineStr">
        <is>
          <t>LINE-S03-POST-20260218</t>
        </is>
      </c>
      <c r="D2308" t="inlineStr">
        <is>
          <t>SHIFT-POST-20260218</t>
        </is>
      </c>
      <c r="E2308" t="inlineStr">
        <is>
          <t>LINE-S03</t>
        </is>
      </c>
      <c r="F2308" t="inlineStr">
        <is>
          <t>改善后</t>
        </is>
      </c>
      <c r="G2308" s="57" t="n">
        <v>46071</v>
      </c>
      <c r="H2308" t="inlineStr">
        <is>
          <t>音频模组系列</t>
        </is>
      </c>
      <c r="I2308" t="inlineStr">
        <is>
          <t>KK250</t>
        </is>
      </c>
      <c r="J2308" t="inlineStr">
        <is>
          <t>OPERATIONAL</t>
        </is>
      </c>
      <c r="K2308" t="inlineStr">
        <is>
          <t>Planned - Not included in OEE</t>
        </is>
      </c>
      <c r="L2308" t="inlineStr">
        <is>
          <t>-</t>
        </is>
      </c>
      <c r="M2308" t="inlineStr">
        <is>
          <t>未标注工位</t>
        </is>
      </c>
      <c r="N2308" t="inlineStr">
        <is>
          <t>NO PRODUCTION SCHEDULE</t>
        </is>
      </c>
      <c r="O2308" s="59" t="n">
        <v>46071.53819444445</v>
      </c>
      <c r="P2308" s="59" t="n">
        <v>46071.59076388889</v>
      </c>
      <c r="Q2308" s="60" t="n">
        <v>75.7</v>
      </c>
      <c r="R2308" s="60" t="n">
        <v>0.9227</v>
      </c>
      <c r="S2308" t="inlineStr">
        <is>
          <t>团队模拟数据（基于公开单线数据派生）</t>
        </is>
      </c>
      <c r="T2308" t="inlineStr">
        <is>
          <t>SIM-v2.2-20260807-20260804</t>
        </is>
      </c>
      <c r="U2308" t="inlineStr">
        <is>
          <t>https://zenodo.org/records/17855209</t>
        </is>
      </c>
      <c r="V2308" t="inlineStr">
        <is>
          <t>LINE-S03-POST-20260218</t>
        </is>
      </c>
      <c r="W2308" t="inlineStr">
        <is>
          <t>已关联</t>
        </is>
      </c>
      <c r="X2308" t="inlineStr">
        <is>
          <t>按班次口径判断</t>
        </is>
      </c>
      <c r="Z2308" t="inlineStr">
        <is>
          <t>否</t>
        </is>
      </c>
    </row>
    <row r="2309">
      <c r="A2309" t="inlineStr">
        <is>
          <t>SIM-STOP-02308</t>
        </is>
      </c>
      <c r="B2309" t="inlineStr">
        <is>
          <t>STOP-POST-00135</t>
        </is>
      </c>
      <c r="C2309" t="inlineStr">
        <is>
          <t>LINE-S01-POST-20260218</t>
        </is>
      </c>
      <c r="D2309" t="inlineStr">
        <is>
          <t>SHIFT-POST-20260218</t>
        </is>
      </c>
      <c r="E2309" t="inlineStr">
        <is>
          <t>LINE-S01</t>
        </is>
      </c>
      <c r="F2309" t="inlineStr">
        <is>
          <t>改善后</t>
        </is>
      </c>
      <c r="G2309" s="57" t="n">
        <v>46071</v>
      </c>
      <c r="H2309" t="inlineStr">
        <is>
          <t>智能终端系列</t>
        </is>
      </c>
      <c r="I2309" t="inlineStr">
        <is>
          <t>KK250</t>
        </is>
      </c>
      <c r="J2309" t="inlineStr">
        <is>
          <t>MATERIALS</t>
        </is>
      </c>
      <c r="K2309" t="inlineStr">
        <is>
          <t>Unplanned</t>
        </is>
      </c>
      <c r="L2309" t="inlineStr">
        <is>
          <t>HACKING STATION</t>
        </is>
      </c>
      <c r="M2309" t="inlineStr">
        <is>
          <t>上下料工位</t>
        </is>
      </c>
      <c r="N2309" t="inlineStr">
        <is>
          <t>RACK STARVATION</t>
        </is>
      </c>
      <c r="O2309" s="59" t="n">
        <v>46071.56875</v>
      </c>
      <c r="P2309" s="59" t="n">
        <v>46071.57041666667</v>
      </c>
      <c r="Q2309" s="60" t="n">
        <v>2.4</v>
      </c>
      <c r="R2309" s="60" t="n">
        <v>0.7902</v>
      </c>
      <c r="S2309" t="inlineStr">
        <is>
          <t>团队模拟数据（基于公开单线数据派生）</t>
        </is>
      </c>
      <c r="T2309" t="inlineStr">
        <is>
          <t>SIM-v2.2-20260807-20260804</t>
        </is>
      </c>
      <c r="U2309" t="inlineStr">
        <is>
          <t>https://zenodo.org/records/17855209</t>
        </is>
      </c>
      <c r="V2309" t="inlineStr">
        <is>
          <t>LINE-S01-POST-20260218</t>
        </is>
      </c>
      <c r="W2309" t="inlineStr">
        <is>
          <t>已关联</t>
        </is>
      </c>
      <c r="X2309" t="inlineStr">
        <is>
          <t>按班次口径判断</t>
        </is>
      </c>
      <c r="Z2309" t="inlineStr">
        <is>
          <t>否</t>
        </is>
      </c>
    </row>
    <row r="2310">
      <c r="A2310" t="inlineStr">
        <is>
          <t>SIM-STOP-02309</t>
        </is>
      </c>
      <c r="B2310" t="inlineStr">
        <is>
          <t>STOP-POST-00135</t>
        </is>
      </c>
      <c r="C2310" t="inlineStr">
        <is>
          <t>LINE-S02-POST-20260218</t>
        </is>
      </c>
      <c r="D2310" t="inlineStr">
        <is>
          <t>SHIFT-POST-20260218</t>
        </is>
      </c>
      <c r="E2310" t="inlineStr">
        <is>
          <t>LINE-S02</t>
        </is>
      </c>
      <c r="F2310" t="inlineStr">
        <is>
          <t>改善后</t>
        </is>
      </c>
      <c r="G2310" s="57" t="n">
        <v>46071</v>
      </c>
      <c r="H2310" t="inlineStr">
        <is>
          <t>视觉设备系列</t>
        </is>
      </c>
      <c r="I2310" t="inlineStr">
        <is>
          <t>KK250</t>
        </is>
      </c>
      <c r="J2310" t="inlineStr">
        <is>
          <t>MATERIALS</t>
        </is>
      </c>
      <c r="K2310" t="inlineStr">
        <is>
          <t>Unplanned</t>
        </is>
      </c>
      <c r="L2310" t="inlineStr">
        <is>
          <t>HACKING STATION</t>
        </is>
      </c>
      <c r="M2310" t="inlineStr">
        <is>
          <t>上下料工位</t>
        </is>
      </c>
      <c r="N2310" t="inlineStr">
        <is>
          <t>RACK STARVATION</t>
        </is>
      </c>
      <c r="O2310" s="59" t="n">
        <v>46071.58263888889</v>
      </c>
      <c r="P2310" s="59" t="n">
        <v>46071.585</v>
      </c>
      <c r="Q2310" s="60" t="n">
        <v>3.4</v>
      </c>
      <c r="R2310" s="60" t="n">
        <v>1.1489</v>
      </c>
      <c r="S2310" t="inlineStr">
        <is>
          <t>团队模拟数据（基于公开单线数据派生）</t>
        </is>
      </c>
      <c r="T2310" t="inlineStr">
        <is>
          <t>SIM-v2.2-20260807-20260804</t>
        </is>
      </c>
      <c r="U2310" t="inlineStr">
        <is>
          <t>https://zenodo.org/records/17855209</t>
        </is>
      </c>
      <c r="V2310" t="inlineStr">
        <is>
          <t>LINE-S02-POST-20260218</t>
        </is>
      </c>
      <c r="W2310" t="inlineStr">
        <is>
          <t>已关联</t>
        </is>
      </c>
      <c r="X2310" t="inlineStr">
        <is>
          <t>按班次口径判断</t>
        </is>
      </c>
      <c r="Z2310" t="inlineStr">
        <is>
          <t>否</t>
        </is>
      </c>
    </row>
    <row r="2311">
      <c r="A2311" t="inlineStr">
        <is>
          <t>SIM-STOP-02310</t>
        </is>
      </c>
      <c r="B2311" t="inlineStr">
        <is>
          <t>STOP-POST-00135</t>
        </is>
      </c>
      <c r="C2311" t="inlineStr">
        <is>
          <t>LINE-S03-POST-20260218</t>
        </is>
      </c>
      <c r="D2311" t="inlineStr">
        <is>
          <t>SHIFT-POST-20260218</t>
        </is>
      </c>
      <c r="E2311" t="inlineStr">
        <is>
          <t>LINE-S03</t>
        </is>
      </c>
      <c r="F2311" t="inlineStr">
        <is>
          <t>改善后</t>
        </is>
      </c>
      <c r="G2311" s="57" t="n">
        <v>46071</v>
      </c>
      <c r="H2311" t="inlineStr">
        <is>
          <t>音频模组系列</t>
        </is>
      </c>
      <c r="I2311" t="inlineStr">
        <is>
          <t>KK250</t>
        </is>
      </c>
      <c r="J2311" t="inlineStr">
        <is>
          <t>MATERIALS</t>
        </is>
      </c>
      <c r="K2311" t="inlineStr">
        <is>
          <t>Unplanned</t>
        </is>
      </c>
      <c r="L2311" t="inlineStr">
        <is>
          <t>HACKING STATION</t>
        </is>
      </c>
      <c r="M2311" t="inlineStr">
        <is>
          <t>上下料工位</t>
        </is>
      </c>
      <c r="N2311" t="inlineStr">
        <is>
          <t>RACK STARVATION</t>
        </is>
      </c>
      <c r="O2311" s="59" t="n">
        <v>46071.59652777778</v>
      </c>
      <c r="P2311" s="59" t="n">
        <v>46071.59847222222</v>
      </c>
      <c r="Q2311" s="60" t="n">
        <v>2.8</v>
      </c>
      <c r="R2311" s="60" t="n">
        <v>0.9360000000000001</v>
      </c>
      <c r="S2311" t="inlineStr">
        <is>
          <t>团队模拟数据（基于公开单线数据派生）</t>
        </is>
      </c>
      <c r="T2311" t="inlineStr">
        <is>
          <t>SIM-v2.2-20260807-20260804</t>
        </is>
      </c>
      <c r="U2311" t="inlineStr">
        <is>
          <t>https://zenodo.org/records/17855209</t>
        </is>
      </c>
      <c r="V2311" t="inlineStr">
        <is>
          <t>LINE-S03-POST-20260218</t>
        </is>
      </c>
      <c r="W2311" t="inlineStr">
        <is>
          <t>已关联</t>
        </is>
      </c>
      <c r="X2311" t="inlineStr">
        <is>
          <t>按班次口径判断</t>
        </is>
      </c>
      <c r="Z2311" t="inlineStr">
        <is>
          <t>否</t>
        </is>
      </c>
    </row>
    <row r="2312">
      <c r="A2312" t="inlineStr">
        <is>
          <t>SIM-STOP-02311</t>
        </is>
      </c>
      <c r="B2312" t="inlineStr">
        <is>
          <t>STOP-POST-00136</t>
        </is>
      </c>
      <c r="C2312" t="inlineStr">
        <is>
          <t>LINE-S01-POST-20260218</t>
        </is>
      </c>
      <c r="D2312" t="inlineStr">
        <is>
          <t>SHIFT-POST-20260218</t>
        </is>
      </c>
      <c r="E2312" t="inlineStr">
        <is>
          <t>LINE-S01</t>
        </is>
      </c>
      <c r="F2312" t="inlineStr">
        <is>
          <t>改善后</t>
        </is>
      </c>
      <c r="G2312" s="57" t="n">
        <v>46071</v>
      </c>
      <c r="H2312" t="inlineStr">
        <is>
          <t>智能终端系列</t>
        </is>
      </c>
      <c r="I2312" t="inlineStr">
        <is>
          <t>KK200-1</t>
        </is>
      </c>
      <c r="J2312" t="inlineStr">
        <is>
          <t>SETUPS-CHANGEOVERS</t>
        </is>
      </c>
      <c r="K2312" t="inlineStr">
        <is>
          <t>Planned - Included in OEE</t>
        </is>
      </c>
      <c r="L2312" t="inlineStr">
        <is>
          <t>EXTRUDER PRESS</t>
        </is>
      </c>
      <c r="M2312" t="inlineStr">
        <is>
          <t>主加工工位</t>
        </is>
      </c>
      <c r="N2312" t="inlineStr">
        <is>
          <t>MATERIAL CHANGEOVER</t>
        </is>
      </c>
      <c r="O2312" s="59" t="n">
        <v>46071.575</v>
      </c>
      <c r="P2312" s="59" t="n">
        <v>46071.58493055555</v>
      </c>
      <c r="Q2312" s="60" t="n">
        <v>14.3</v>
      </c>
      <c r="R2312" s="60" t="n">
        <v>0.9517</v>
      </c>
      <c r="S2312" t="inlineStr">
        <is>
          <t>团队模拟数据（基于公开单线数据派生）</t>
        </is>
      </c>
      <c r="T2312" t="inlineStr">
        <is>
          <t>SIM-v2.2-20260807-20260804</t>
        </is>
      </c>
      <c r="U2312" t="inlineStr">
        <is>
          <t>https://zenodo.org/records/17855209</t>
        </is>
      </c>
      <c r="V2312" t="inlineStr">
        <is>
          <t>LINE-S01-POST-20260218</t>
        </is>
      </c>
      <c r="W2312" t="inlineStr">
        <is>
          <t>已关联</t>
        </is>
      </c>
      <c r="X2312" t="inlineStr">
        <is>
          <t>按班次口径判断</t>
        </is>
      </c>
      <c r="Z2312" t="inlineStr">
        <is>
          <t>是</t>
        </is>
      </c>
      <c r="AA2312">
        <f>IFERROR(VLOOKUP(N2312,'18_换产标准_模拟'!$B$2:$F$4,3,FALSE),"")</f>
        <v/>
      </c>
      <c r="AB2312">
        <f>IFERROR(MAX(Q2312-AA2312,0),"")</f>
        <v/>
      </c>
      <c r="AC2312">
        <f>IFERROR(IF(AB2312=0,"达标",IF(AB2312&lt;=VLOOKUP(N2312,'18_换产标准_模拟'!$B$2:$F$4,4,FALSE)-VLOOKUP(N2312,'18_换产标准_模拟'!$B$2:$F$4,3,FALSE),"轻微超时",IF(AB2312&lt;=VLOOKUP(N2312,'18_换产标准_模拟'!$B$2:$F$4,5,FALSE)-VLOOKUP(N2312,'18_换产标准_模拟'!$B$2:$F$4,3,FALSE),"超时","严重超时"))),"")</f>
        <v/>
      </c>
      <c r="AD2312">
        <f>IFERROR(INDEX('18_换产标准_模拟'!$A$2:$A$4,MATCH(N2312,'18_换产标准_模拟'!$B$2:$B$4,0)),"")</f>
        <v/>
      </c>
      <c r="AE2312" t="inlineStr">
        <is>
          <t>团队模拟数据</t>
        </is>
      </c>
    </row>
    <row r="2313">
      <c r="A2313" t="inlineStr">
        <is>
          <t>SIM-STOP-02312</t>
        </is>
      </c>
      <c r="B2313" t="inlineStr">
        <is>
          <t>STOP-POST-00136</t>
        </is>
      </c>
      <c r="C2313" t="inlineStr">
        <is>
          <t>LINE-S02-POST-20260218</t>
        </is>
      </c>
      <c r="D2313" t="inlineStr">
        <is>
          <t>SHIFT-POST-20260218</t>
        </is>
      </c>
      <c r="E2313" t="inlineStr">
        <is>
          <t>LINE-S02</t>
        </is>
      </c>
      <c r="F2313" t="inlineStr">
        <is>
          <t>改善后</t>
        </is>
      </c>
      <c r="G2313" s="57" t="n">
        <v>46071</v>
      </c>
      <c r="H2313" t="inlineStr">
        <is>
          <t>视觉设备系列</t>
        </is>
      </c>
      <c r="I2313" t="inlineStr">
        <is>
          <t>KK200-1</t>
        </is>
      </c>
      <c r="J2313" t="inlineStr">
        <is>
          <t>SETUPS-CHANGEOVERS</t>
        </is>
      </c>
      <c r="K2313" t="inlineStr">
        <is>
          <t>Planned - Included in OEE</t>
        </is>
      </c>
      <c r="L2313" t="inlineStr">
        <is>
          <t>EXTRUDER PRESS</t>
        </is>
      </c>
      <c r="M2313" t="inlineStr">
        <is>
          <t>主加工工位</t>
        </is>
      </c>
      <c r="N2313" t="inlineStr">
        <is>
          <t>MATERIAL CHANGEOVER</t>
        </is>
      </c>
      <c r="O2313" s="59" t="n">
        <v>46071.58888888889</v>
      </c>
      <c r="P2313" s="59" t="n">
        <v>46071.59888888889</v>
      </c>
      <c r="Q2313" s="60" t="n">
        <v>14.4</v>
      </c>
      <c r="R2313" s="60" t="n">
        <v>0.9582000000000001</v>
      </c>
      <c r="S2313" t="inlineStr">
        <is>
          <t>团队模拟数据（基于公开单线数据派生）</t>
        </is>
      </c>
      <c r="T2313" t="inlineStr">
        <is>
          <t>SIM-v2.2-20260807-20260804</t>
        </is>
      </c>
      <c r="U2313" t="inlineStr">
        <is>
          <t>https://zenodo.org/records/17855209</t>
        </is>
      </c>
      <c r="V2313" t="inlineStr">
        <is>
          <t>LINE-S02-POST-20260218</t>
        </is>
      </c>
      <c r="W2313" t="inlineStr">
        <is>
          <t>已关联</t>
        </is>
      </c>
      <c r="X2313" t="inlineStr">
        <is>
          <t>按班次口径判断</t>
        </is>
      </c>
      <c r="Z2313" t="inlineStr">
        <is>
          <t>是</t>
        </is>
      </c>
      <c r="AA2313">
        <f>IFERROR(VLOOKUP(N2313,'18_换产标准_模拟'!$B$2:$F$4,3,FALSE),"")</f>
        <v/>
      </c>
      <c r="AB2313">
        <f>IFERROR(MAX(Q2313-AA2313,0),"")</f>
        <v/>
      </c>
      <c r="AC2313">
        <f>IFERROR(IF(AB2313=0,"达标",IF(AB2313&lt;=VLOOKUP(N2313,'18_换产标准_模拟'!$B$2:$F$4,4,FALSE)-VLOOKUP(N2313,'18_换产标准_模拟'!$B$2:$F$4,3,FALSE),"轻微超时",IF(AB2313&lt;=VLOOKUP(N2313,'18_换产标准_模拟'!$B$2:$F$4,5,FALSE)-VLOOKUP(N2313,'18_换产标准_模拟'!$B$2:$F$4,3,FALSE),"超时","严重超时"))),"")</f>
        <v/>
      </c>
      <c r="AD2313">
        <f>IFERROR(INDEX('18_换产标准_模拟'!$A$2:$A$4,MATCH(N2313,'18_换产标准_模拟'!$B$2:$B$4,0)),"")</f>
        <v/>
      </c>
      <c r="AE2313" t="inlineStr">
        <is>
          <t>团队模拟数据</t>
        </is>
      </c>
    </row>
    <row r="2314">
      <c r="A2314" t="inlineStr">
        <is>
          <t>SIM-STOP-02313</t>
        </is>
      </c>
      <c r="B2314" t="inlineStr">
        <is>
          <t>STOP-POST-00136</t>
        </is>
      </c>
      <c r="C2314" t="inlineStr">
        <is>
          <t>LINE-S03-POST-20260218</t>
        </is>
      </c>
      <c r="D2314" t="inlineStr">
        <is>
          <t>SHIFT-POST-20260218</t>
        </is>
      </c>
      <c r="E2314" t="inlineStr">
        <is>
          <t>LINE-S03</t>
        </is>
      </c>
      <c r="F2314" t="inlineStr">
        <is>
          <t>改善后</t>
        </is>
      </c>
      <c r="G2314" s="57" t="n">
        <v>46071</v>
      </c>
      <c r="H2314" t="inlineStr">
        <is>
          <t>音频模组系列</t>
        </is>
      </c>
      <c r="I2314" t="inlineStr">
        <is>
          <t>KK200-1</t>
        </is>
      </c>
      <c r="J2314" t="inlineStr">
        <is>
          <t>SETUPS-CHANGEOVERS</t>
        </is>
      </c>
      <c r="K2314" t="inlineStr">
        <is>
          <t>Planned - Included in OEE</t>
        </is>
      </c>
      <c r="L2314" t="inlineStr">
        <is>
          <t>EXTRUDER PRESS</t>
        </is>
      </c>
      <c r="M2314" t="inlineStr">
        <is>
          <t>主加工工位</t>
        </is>
      </c>
      <c r="N2314" t="inlineStr">
        <is>
          <t>MATERIAL CHANGEOVER</t>
        </is>
      </c>
      <c r="O2314" s="59" t="n">
        <v>46071.60277777778</v>
      </c>
      <c r="P2314" s="59" t="n">
        <v>46071.61319444444</v>
      </c>
      <c r="Q2314" s="60" t="n">
        <v>15</v>
      </c>
      <c r="R2314" s="60" t="n">
        <v>0.9973</v>
      </c>
      <c r="S2314" t="inlineStr">
        <is>
          <t>团队模拟数据（基于公开单线数据派生）</t>
        </is>
      </c>
      <c r="T2314" t="inlineStr">
        <is>
          <t>SIM-v2.2-20260807-20260804</t>
        </is>
      </c>
      <c r="U2314" t="inlineStr">
        <is>
          <t>https://zenodo.org/records/17855209</t>
        </is>
      </c>
      <c r="V2314" t="inlineStr">
        <is>
          <t>LINE-S03-POST-20260218</t>
        </is>
      </c>
      <c r="W2314" t="inlineStr">
        <is>
          <t>已关联</t>
        </is>
      </c>
      <c r="X2314" t="inlineStr">
        <is>
          <t>按班次口径判断</t>
        </is>
      </c>
      <c r="Z2314" t="inlineStr">
        <is>
          <t>是</t>
        </is>
      </c>
      <c r="AA2314">
        <f>IFERROR(VLOOKUP(N2314,'18_换产标准_模拟'!$B$2:$F$4,3,FALSE),"")</f>
        <v/>
      </c>
      <c r="AB2314">
        <f>IFERROR(MAX(Q2314-AA2314,0),"")</f>
        <v/>
      </c>
      <c r="AC2314">
        <f>IFERROR(IF(AB2314=0,"达标",IF(AB2314&lt;=VLOOKUP(N2314,'18_换产标准_模拟'!$B$2:$F$4,4,FALSE)-VLOOKUP(N2314,'18_换产标准_模拟'!$B$2:$F$4,3,FALSE),"轻微超时",IF(AB2314&lt;=VLOOKUP(N2314,'18_换产标准_模拟'!$B$2:$F$4,5,FALSE)-VLOOKUP(N2314,'18_换产标准_模拟'!$B$2:$F$4,3,FALSE),"超时","严重超时"))),"")</f>
        <v/>
      </c>
      <c r="AD2314">
        <f>IFERROR(INDEX('18_换产标准_模拟'!$A$2:$A$4,MATCH(N2314,'18_换产标准_模拟'!$B$2:$B$4,0)),"")</f>
        <v/>
      </c>
      <c r="AE2314" t="inlineStr">
        <is>
          <t>团队模拟数据</t>
        </is>
      </c>
    </row>
    <row r="2315">
      <c r="A2315" t="inlineStr">
        <is>
          <t>SIM-STOP-02314</t>
        </is>
      </c>
      <c r="B2315" t="inlineStr">
        <is>
          <t>STOP-POST-00137</t>
        </is>
      </c>
      <c r="C2315" t="inlineStr">
        <is>
          <t>LINE-S01-POST-20260218</t>
        </is>
      </c>
      <c r="D2315" t="inlineStr">
        <is>
          <t>SHIFT-POST-20260218</t>
        </is>
      </c>
      <c r="E2315" t="inlineStr">
        <is>
          <t>LINE-S01</t>
        </is>
      </c>
      <c r="F2315" t="inlineStr">
        <is>
          <t>改善后</t>
        </is>
      </c>
      <c r="G2315" s="57" t="n">
        <v>46071</v>
      </c>
      <c r="H2315" t="inlineStr">
        <is>
          <t>智能终端系列</t>
        </is>
      </c>
      <c r="I2315" t="inlineStr">
        <is>
          <t>KK200-1</t>
        </is>
      </c>
      <c r="J2315" t="inlineStr">
        <is>
          <t>OPERATIONAL</t>
        </is>
      </c>
      <c r="K2315" t="inlineStr">
        <is>
          <t>Planned - Included in OEE</t>
        </is>
      </c>
      <c r="L2315" t="inlineStr">
        <is>
          <t>EXTRUDER PRESS</t>
        </is>
      </c>
      <c r="M2315" t="inlineStr">
        <is>
          <t>主加工工位</t>
        </is>
      </c>
      <c r="N2315" t="inlineStr">
        <is>
          <t>QUALITY CONTROL</t>
        </is>
      </c>
      <c r="O2315" s="59" t="n">
        <v>46071.58819444444</v>
      </c>
      <c r="P2315" s="59" t="n">
        <v>46071.59125</v>
      </c>
      <c r="Q2315" s="60" t="n">
        <v>4.4</v>
      </c>
      <c r="R2315" s="60" t="n">
        <v>0.8895999999999999</v>
      </c>
      <c r="S2315" t="inlineStr">
        <is>
          <t>团队模拟数据（基于公开单线数据派生）</t>
        </is>
      </c>
      <c r="T2315" t="inlineStr">
        <is>
          <t>SIM-v2.2-20260807-20260804</t>
        </is>
      </c>
      <c r="U2315" t="inlineStr">
        <is>
          <t>https://zenodo.org/records/17855209</t>
        </is>
      </c>
      <c r="V2315" t="inlineStr">
        <is>
          <t>LINE-S01-POST-20260218</t>
        </is>
      </c>
      <c r="W2315" t="inlineStr">
        <is>
          <t>已关联</t>
        </is>
      </c>
      <c r="X2315" t="inlineStr">
        <is>
          <t>按班次口径判断</t>
        </is>
      </c>
      <c r="Z2315" t="inlineStr">
        <is>
          <t>否</t>
        </is>
      </c>
    </row>
    <row r="2316">
      <c r="A2316" t="inlineStr">
        <is>
          <t>SIM-STOP-02315</t>
        </is>
      </c>
      <c r="B2316" t="inlineStr">
        <is>
          <t>STOP-POST-00137</t>
        </is>
      </c>
      <c r="C2316" t="inlineStr">
        <is>
          <t>LINE-S02-POST-20260218</t>
        </is>
      </c>
      <c r="D2316" t="inlineStr">
        <is>
          <t>SHIFT-POST-20260218</t>
        </is>
      </c>
      <c r="E2316" t="inlineStr">
        <is>
          <t>LINE-S02</t>
        </is>
      </c>
      <c r="F2316" t="inlineStr">
        <is>
          <t>改善后</t>
        </is>
      </c>
      <c r="G2316" s="57" t="n">
        <v>46071</v>
      </c>
      <c r="H2316" t="inlineStr">
        <is>
          <t>视觉设备系列</t>
        </is>
      </c>
      <c r="I2316" t="inlineStr">
        <is>
          <t>KK200-1</t>
        </is>
      </c>
      <c r="J2316" t="inlineStr">
        <is>
          <t>OPERATIONAL</t>
        </is>
      </c>
      <c r="K2316" t="inlineStr">
        <is>
          <t>Planned - Included in OEE</t>
        </is>
      </c>
      <c r="L2316" t="inlineStr">
        <is>
          <t>EXTRUDER PRESS</t>
        </is>
      </c>
      <c r="M2316" t="inlineStr">
        <is>
          <t>主加工工位</t>
        </is>
      </c>
      <c r="N2316" t="inlineStr">
        <is>
          <t>QUALITY CONTROL</t>
        </is>
      </c>
      <c r="O2316" s="59" t="n">
        <v>46071.60208333333</v>
      </c>
      <c r="P2316" s="59" t="n">
        <v>46071.60555555556</v>
      </c>
      <c r="Q2316" s="60" t="n">
        <v>5</v>
      </c>
      <c r="R2316" s="60" t="n">
        <v>0.9963</v>
      </c>
      <c r="S2316" t="inlineStr">
        <is>
          <t>团队模拟数据（基于公开单线数据派生）</t>
        </is>
      </c>
      <c r="T2316" t="inlineStr">
        <is>
          <t>SIM-v2.2-20260807-20260804</t>
        </is>
      </c>
      <c r="U2316" t="inlineStr">
        <is>
          <t>https://zenodo.org/records/17855209</t>
        </is>
      </c>
      <c r="V2316" t="inlineStr">
        <is>
          <t>LINE-S02-POST-20260218</t>
        </is>
      </c>
      <c r="W2316" t="inlineStr">
        <is>
          <t>已关联</t>
        </is>
      </c>
      <c r="X2316" t="inlineStr">
        <is>
          <t>按班次口径判断</t>
        </is>
      </c>
      <c r="Z2316" t="inlineStr">
        <is>
          <t>否</t>
        </is>
      </c>
    </row>
    <row r="2317">
      <c r="A2317" t="inlineStr">
        <is>
          <t>SIM-STOP-02316</t>
        </is>
      </c>
      <c r="B2317" t="inlineStr">
        <is>
          <t>STOP-POST-00137</t>
        </is>
      </c>
      <c r="C2317" t="inlineStr">
        <is>
          <t>LINE-S03-POST-20260218</t>
        </is>
      </c>
      <c r="D2317" t="inlineStr">
        <is>
          <t>SHIFT-POST-20260218</t>
        </is>
      </c>
      <c r="E2317" t="inlineStr">
        <is>
          <t>LINE-S03</t>
        </is>
      </c>
      <c r="F2317" t="inlineStr">
        <is>
          <t>改善后</t>
        </is>
      </c>
      <c r="G2317" s="57" t="n">
        <v>46071</v>
      </c>
      <c r="H2317" t="inlineStr">
        <is>
          <t>音频模组系列</t>
        </is>
      </c>
      <c r="I2317" t="inlineStr">
        <is>
          <t>KK200-1</t>
        </is>
      </c>
      <c r="J2317" t="inlineStr">
        <is>
          <t>OPERATIONAL</t>
        </is>
      </c>
      <c r="K2317" t="inlineStr">
        <is>
          <t>Planned - Included in OEE</t>
        </is>
      </c>
      <c r="L2317" t="inlineStr">
        <is>
          <t>EXTRUDER PRESS</t>
        </is>
      </c>
      <c r="M2317" t="inlineStr">
        <is>
          <t>主加工工位</t>
        </is>
      </c>
      <c r="N2317" t="inlineStr">
        <is>
          <t>QUALITY CONTROL</t>
        </is>
      </c>
      <c r="O2317" s="59" t="n">
        <v>46071.61597222222</v>
      </c>
      <c r="P2317" s="59" t="n">
        <v>46071.61923611111</v>
      </c>
      <c r="Q2317" s="60" t="n">
        <v>4.7</v>
      </c>
      <c r="R2317" s="60" t="n">
        <v>0.9333</v>
      </c>
      <c r="S2317" t="inlineStr">
        <is>
          <t>团队模拟数据（基于公开单线数据派生）</t>
        </is>
      </c>
      <c r="T2317" t="inlineStr">
        <is>
          <t>SIM-v2.2-20260807-20260804</t>
        </is>
      </c>
      <c r="U2317" t="inlineStr">
        <is>
          <t>https://zenodo.org/records/17855209</t>
        </is>
      </c>
      <c r="V2317" t="inlineStr">
        <is>
          <t>LINE-S03-POST-20260218</t>
        </is>
      </c>
      <c r="W2317" t="inlineStr">
        <is>
          <t>已关联</t>
        </is>
      </c>
      <c r="X2317" t="inlineStr">
        <is>
          <t>按班次口径判断</t>
        </is>
      </c>
      <c r="Z2317" t="inlineStr">
        <is>
          <t>否</t>
        </is>
      </c>
    </row>
    <row r="2318">
      <c r="A2318" t="inlineStr">
        <is>
          <t>SIM-STOP-02317</t>
        </is>
      </c>
      <c r="B2318" t="inlineStr">
        <is>
          <t>STOP-POST-00138</t>
        </is>
      </c>
      <c r="C2318" t="inlineStr">
        <is>
          <t>LINE-S01-POST-20260218</t>
        </is>
      </c>
      <c r="D2318" t="inlineStr">
        <is>
          <t>SHIFT-POST-20260218</t>
        </is>
      </c>
      <c r="E2318" t="inlineStr">
        <is>
          <t>LINE-S01</t>
        </is>
      </c>
      <c r="F2318" t="inlineStr">
        <is>
          <t>改善后</t>
        </is>
      </c>
      <c r="G2318" s="57" t="n">
        <v>46071</v>
      </c>
      <c r="H2318" t="inlineStr">
        <is>
          <t>智能终端系列</t>
        </is>
      </c>
      <c r="I2318" t="inlineStr">
        <is>
          <t>KK200-1</t>
        </is>
      </c>
      <c r="J2318" t="inlineStr">
        <is>
          <t>FAILURE</t>
        </is>
      </c>
      <c r="K2318" t="inlineStr">
        <is>
          <t>Unplanned</t>
        </is>
      </c>
      <c r="L2318" t="inlineStr">
        <is>
          <t>EXTRUDER PRESS</t>
        </is>
      </c>
      <c r="M2318" t="inlineStr">
        <is>
          <t>主加工工位</t>
        </is>
      </c>
      <c r="N2318" t="inlineStr">
        <is>
          <t>OTHER FAILURE</t>
        </is>
      </c>
      <c r="O2318" s="59" t="n">
        <v>46071.59375</v>
      </c>
      <c r="P2318" s="59" t="n">
        <v>46071.59652777778</v>
      </c>
      <c r="Q2318" s="60" t="n">
        <v>4</v>
      </c>
      <c r="R2318" s="60" t="n">
        <v>0.7991</v>
      </c>
      <c r="S2318" t="inlineStr">
        <is>
          <t>团队模拟数据（基于公开单线数据派生）</t>
        </is>
      </c>
      <c r="T2318" t="inlineStr">
        <is>
          <t>SIM-v2.2-20260807-20260804</t>
        </is>
      </c>
      <c r="U2318" t="inlineStr">
        <is>
          <t>https://zenodo.org/records/17855209</t>
        </is>
      </c>
      <c r="V2318" t="inlineStr">
        <is>
          <t>LINE-S01-POST-20260218</t>
        </is>
      </c>
      <c r="W2318" t="inlineStr">
        <is>
          <t>已关联</t>
        </is>
      </c>
      <c r="X2318" t="inlineStr">
        <is>
          <t>按班次口径判断</t>
        </is>
      </c>
      <c r="Z2318" t="inlineStr">
        <is>
          <t>否</t>
        </is>
      </c>
    </row>
    <row r="2319">
      <c r="A2319" t="inlineStr">
        <is>
          <t>SIM-STOP-02318</t>
        </is>
      </c>
      <c r="B2319" t="inlineStr">
        <is>
          <t>STOP-POST-00138</t>
        </is>
      </c>
      <c r="C2319" t="inlineStr">
        <is>
          <t>LINE-S02-POST-20260218</t>
        </is>
      </c>
      <c r="D2319" t="inlineStr">
        <is>
          <t>SHIFT-POST-20260218</t>
        </is>
      </c>
      <c r="E2319" t="inlineStr">
        <is>
          <t>LINE-S02</t>
        </is>
      </c>
      <c r="F2319" t="inlineStr">
        <is>
          <t>改善后</t>
        </is>
      </c>
      <c r="G2319" s="57" t="n">
        <v>46071</v>
      </c>
      <c r="H2319" t="inlineStr">
        <is>
          <t>视觉设备系列</t>
        </is>
      </c>
      <c r="I2319" t="inlineStr">
        <is>
          <t>KK200-1</t>
        </is>
      </c>
      <c r="J2319" t="inlineStr">
        <is>
          <t>FAILURE</t>
        </is>
      </c>
      <c r="K2319" t="inlineStr">
        <is>
          <t>Unplanned</t>
        </is>
      </c>
      <c r="L2319" t="inlineStr">
        <is>
          <t>EXTRUDER PRESS</t>
        </is>
      </c>
      <c r="M2319" t="inlineStr">
        <is>
          <t>主加工工位</t>
        </is>
      </c>
      <c r="N2319" t="inlineStr">
        <is>
          <t>OTHER FAILURE</t>
        </is>
      </c>
      <c r="O2319" s="59" t="n">
        <v>46071.60763888889</v>
      </c>
      <c r="P2319" s="59" t="n">
        <v>46071.61152777778</v>
      </c>
      <c r="Q2319" s="60" t="n">
        <v>5.6</v>
      </c>
      <c r="R2319" s="60" t="n">
        <v>1.1286</v>
      </c>
      <c r="S2319" t="inlineStr">
        <is>
          <t>团队模拟数据（基于公开单线数据派生）</t>
        </is>
      </c>
      <c r="T2319" t="inlineStr">
        <is>
          <t>SIM-v2.2-20260807-20260804</t>
        </is>
      </c>
      <c r="U2319" t="inlineStr">
        <is>
          <t>https://zenodo.org/records/17855209</t>
        </is>
      </c>
      <c r="V2319" t="inlineStr">
        <is>
          <t>LINE-S02-POST-20260218</t>
        </is>
      </c>
      <c r="W2319" t="inlineStr">
        <is>
          <t>已关联</t>
        </is>
      </c>
      <c r="X2319" t="inlineStr">
        <is>
          <t>按班次口径判断</t>
        </is>
      </c>
      <c r="Z2319" t="inlineStr">
        <is>
          <t>否</t>
        </is>
      </c>
    </row>
    <row r="2320">
      <c r="A2320" t="inlineStr">
        <is>
          <t>SIM-STOP-02319</t>
        </is>
      </c>
      <c r="B2320" t="inlineStr">
        <is>
          <t>STOP-POST-00138</t>
        </is>
      </c>
      <c r="C2320" t="inlineStr">
        <is>
          <t>LINE-S03-POST-20260218</t>
        </is>
      </c>
      <c r="D2320" t="inlineStr">
        <is>
          <t>SHIFT-POST-20260218</t>
        </is>
      </c>
      <c r="E2320" t="inlineStr">
        <is>
          <t>LINE-S03</t>
        </is>
      </c>
      <c r="F2320" t="inlineStr">
        <is>
          <t>改善后</t>
        </is>
      </c>
      <c r="G2320" s="57" t="n">
        <v>46071</v>
      </c>
      <c r="H2320" t="inlineStr">
        <is>
          <t>音频模组系列</t>
        </is>
      </c>
      <c r="I2320" t="inlineStr">
        <is>
          <t>KK200-1</t>
        </is>
      </c>
      <c r="J2320" t="inlineStr">
        <is>
          <t>FAILURE</t>
        </is>
      </c>
      <c r="K2320" t="inlineStr">
        <is>
          <t>Unplanned</t>
        </is>
      </c>
      <c r="L2320" t="inlineStr">
        <is>
          <t>EXTRUDER PRESS</t>
        </is>
      </c>
      <c r="M2320" t="inlineStr">
        <is>
          <t>主加工工位</t>
        </is>
      </c>
      <c r="N2320" t="inlineStr">
        <is>
          <t>OTHER FAILURE</t>
        </is>
      </c>
      <c r="O2320" s="59" t="n">
        <v>46071.62152777778</v>
      </c>
      <c r="P2320" s="59" t="n">
        <v>46071.62472222222</v>
      </c>
      <c r="Q2320" s="60" t="n">
        <v>4.6</v>
      </c>
      <c r="R2320" s="60" t="n">
        <v>0.91</v>
      </c>
      <c r="S2320" t="inlineStr">
        <is>
          <t>团队模拟数据（基于公开单线数据派生）</t>
        </is>
      </c>
      <c r="T2320" t="inlineStr">
        <is>
          <t>SIM-v2.2-20260807-20260804</t>
        </is>
      </c>
      <c r="U2320" t="inlineStr">
        <is>
          <t>https://zenodo.org/records/17855209</t>
        </is>
      </c>
      <c r="V2320" t="inlineStr">
        <is>
          <t>LINE-S03-POST-20260218</t>
        </is>
      </c>
      <c r="W2320" t="inlineStr">
        <is>
          <t>已关联</t>
        </is>
      </c>
      <c r="X2320" t="inlineStr">
        <is>
          <t>按班次口径判断</t>
        </is>
      </c>
      <c r="Z2320" t="inlineStr">
        <is>
          <t>否</t>
        </is>
      </c>
    </row>
    <row r="2321">
      <c r="A2321" t="inlineStr">
        <is>
          <t>SIM-STOP-02320</t>
        </is>
      </c>
      <c r="B2321" t="inlineStr">
        <is>
          <t>STOP-POST-00139</t>
        </is>
      </c>
      <c r="C2321" t="inlineStr">
        <is>
          <t>LINE-S01-POST-20260218</t>
        </is>
      </c>
      <c r="D2321" t="inlineStr">
        <is>
          <t>SHIFT-POST-20260218</t>
        </is>
      </c>
      <c r="E2321" t="inlineStr">
        <is>
          <t>LINE-S01</t>
        </is>
      </c>
      <c r="F2321" t="inlineStr">
        <is>
          <t>改善后</t>
        </is>
      </c>
      <c r="G2321" s="57" t="n">
        <v>46071</v>
      </c>
      <c r="H2321" t="inlineStr">
        <is>
          <t>智能终端系列</t>
        </is>
      </c>
      <c r="I2321" t="inlineStr">
        <is>
          <t>KK200-1</t>
        </is>
      </c>
      <c r="J2321" t="inlineStr">
        <is>
          <t>FAILURE</t>
        </is>
      </c>
      <c r="K2321" t="inlineStr">
        <is>
          <t>Unplanned</t>
        </is>
      </c>
      <c r="L2321" t="inlineStr">
        <is>
          <t>EXTRUDER PRESS</t>
        </is>
      </c>
      <c r="M2321" t="inlineStr">
        <is>
          <t>主加工工位</t>
        </is>
      </c>
      <c r="N2321" t="inlineStr">
        <is>
          <t>OTHER FAILURE</t>
        </is>
      </c>
      <c r="O2321" s="59" t="n">
        <v>46071.59791666667</v>
      </c>
      <c r="P2321" s="59" t="n">
        <v>46071.60020833334</v>
      </c>
      <c r="Q2321" s="60" t="n">
        <v>3.3</v>
      </c>
      <c r="R2321" s="60" t="n">
        <v>0.8304</v>
      </c>
      <c r="S2321" t="inlineStr">
        <is>
          <t>团队模拟数据（基于公开单线数据派生）</t>
        </is>
      </c>
      <c r="T2321" t="inlineStr">
        <is>
          <t>SIM-v2.2-20260807-20260804</t>
        </is>
      </c>
      <c r="U2321" t="inlineStr">
        <is>
          <t>https://zenodo.org/records/17855209</t>
        </is>
      </c>
      <c r="V2321" t="inlineStr">
        <is>
          <t>LINE-S01-POST-20260218</t>
        </is>
      </c>
      <c r="W2321" t="inlineStr">
        <is>
          <t>已关联</t>
        </is>
      </c>
      <c r="X2321" t="inlineStr">
        <is>
          <t>按班次口径判断</t>
        </is>
      </c>
      <c r="Z2321" t="inlineStr">
        <is>
          <t>否</t>
        </is>
      </c>
    </row>
    <row r="2322">
      <c r="A2322" t="inlineStr">
        <is>
          <t>SIM-STOP-02321</t>
        </is>
      </c>
      <c r="B2322" t="inlineStr">
        <is>
          <t>STOP-POST-00139</t>
        </is>
      </c>
      <c r="C2322" t="inlineStr">
        <is>
          <t>LINE-S02-POST-20260218</t>
        </is>
      </c>
      <c r="D2322" t="inlineStr">
        <is>
          <t>SHIFT-POST-20260218</t>
        </is>
      </c>
      <c r="E2322" t="inlineStr">
        <is>
          <t>LINE-S02</t>
        </is>
      </c>
      <c r="F2322" t="inlineStr">
        <is>
          <t>改善后</t>
        </is>
      </c>
      <c r="G2322" s="57" t="n">
        <v>46071</v>
      </c>
      <c r="H2322" t="inlineStr">
        <is>
          <t>视觉设备系列</t>
        </is>
      </c>
      <c r="I2322" t="inlineStr">
        <is>
          <t>KK200-1</t>
        </is>
      </c>
      <c r="J2322" t="inlineStr">
        <is>
          <t>FAILURE</t>
        </is>
      </c>
      <c r="K2322" t="inlineStr">
        <is>
          <t>Unplanned</t>
        </is>
      </c>
      <c r="L2322" t="inlineStr">
        <is>
          <t>EXTRUDER PRESS</t>
        </is>
      </c>
      <c r="M2322" t="inlineStr">
        <is>
          <t>主加工工位</t>
        </is>
      </c>
      <c r="N2322" t="inlineStr">
        <is>
          <t>OTHER FAILURE</t>
        </is>
      </c>
      <c r="O2322" s="59" t="n">
        <v>46071.61180555556</v>
      </c>
      <c r="P2322" s="59" t="n">
        <v>46071.61506944444</v>
      </c>
      <c r="Q2322" s="60" t="n">
        <v>4.7</v>
      </c>
      <c r="R2322" s="60" t="n">
        <v>1.1748</v>
      </c>
      <c r="S2322" t="inlineStr">
        <is>
          <t>团队模拟数据（基于公开单线数据派生）</t>
        </is>
      </c>
      <c r="T2322" t="inlineStr">
        <is>
          <t>SIM-v2.2-20260807-20260804</t>
        </is>
      </c>
      <c r="U2322" t="inlineStr">
        <is>
          <t>https://zenodo.org/records/17855209</t>
        </is>
      </c>
      <c r="V2322" t="inlineStr">
        <is>
          <t>LINE-S02-POST-20260218</t>
        </is>
      </c>
      <c r="W2322" t="inlineStr">
        <is>
          <t>已关联</t>
        </is>
      </c>
      <c r="X2322" t="inlineStr">
        <is>
          <t>按班次口径判断</t>
        </is>
      </c>
      <c r="Z2322" t="inlineStr">
        <is>
          <t>否</t>
        </is>
      </c>
    </row>
    <row r="2323">
      <c r="A2323" t="inlineStr">
        <is>
          <t>SIM-STOP-02322</t>
        </is>
      </c>
      <c r="B2323" t="inlineStr">
        <is>
          <t>STOP-POST-00139</t>
        </is>
      </c>
      <c r="C2323" t="inlineStr">
        <is>
          <t>LINE-S03-POST-20260218</t>
        </is>
      </c>
      <c r="D2323" t="inlineStr">
        <is>
          <t>SHIFT-POST-20260218</t>
        </is>
      </c>
      <c r="E2323" t="inlineStr">
        <is>
          <t>LINE-S03</t>
        </is>
      </c>
      <c r="F2323" t="inlineStr">
        <is>
          <t>改善后</t>
        </is>
      </c>
      <c r="G2323" s="57" t="n">
        <v>46071</v>
      </c>
      <c r="H2323" t="inlineStr">
        <is>
          <t>音频模组系列</t>
        </is>
      </c>
      <c r="I2323" t="inlineStr">
        <is>
          <t>KK200-1</t>
        </is>
      </c>
      <c r="J2323" t="inlineStr">
        <is>
          <t>FAILURE</t>
        </is>
      </c>
      <c r="K2323" t="inlineStr">
        <is>
          <t>Unplanned</t>
        </is>
      </c>
      <c r="L2323" t="inlineStr">
        <is>
          <t>EXTRUDER PRESS</t>
        </is>
      </c>
      <c r="M2323" t="inlineStr">
        <is>
          <t>主加工工位</t>
        </is>
      </c>
      <c r="N2323" t="inlineStr">
        <is>
          <t>OTHER FAILURE</t>
        </is>
      </c>
      <c r="O2323" s="59" t="n">
        <v>46071.62569444445</v>
      </c>
      <c r="P2323" s="59" t="n">
        <v>46071.62833333333</v>
      </c>
      <c r="Q2323" s="60" t="n">
        <v>3.8</v>
      </c>
      <c r="R2323" s="60" t="n">
        <v>0.945</v>
      </c>
      <c r="S2323" t="inlineStr">
        <is>
          <t>团队模拟数据（基于公开单线数据派生）</t>
        </is>
      </c>
      <c r="T2323" t="inlineStr">
        <is>
          <t>SIM-v2.2-20260807-20260804</t>
        </is>
      </c>
      <c r="U2323" t="inlineStr">
        <is>
          <t>https://zenodo.org/records/17855209</t>
        </is>
      </c>
      <c r="V2323" t="inlineStr">
        <is>
          <t>LINE-S03-POST-20260218</t>
        </is>
      </c>
      <c r="W2323" t="inlineStr">
        <is>
          <t>已关联</t>
        </is>
      </c>
      <c r="X2323" t="inlineStr">
        <is>
          <t>按班次口径判断</t>
        </is>
      </c>
      <c r="Z2323" t="inlineStr">
        <is>
          <t>否</t>
        </is>
      </c>
    </row>
    <row r="2324">
      <c r="A2324" t="inlineStr">
        <is>
          <t>SIM-STOP-02323</t>
        </is>
      </c>
      <c r="B2324" t="inlineStr">
        <is>
          <t>STOP-POST-00140</t>
        </is>
      </c>
      <c r="C2324" t="inlineStr">
        <is>
          <t>LINE-S01-POST-20260218</t>
        </is>
      </c>
      <c r="D2324" t="inlineStr">
        <is>
          <t>SHIFT-POST-20260218</t>
        </is>
      </c>
      <c r="E2324" t="inlineStr">
        <is>
          <t>LINE-S01</t>
        </is>
      </c>
      <c r="F2324" t="inlineStr">
        <is>
          <t>改善后</t>
        </is>
      </c>
      <c r="G2324" s="57" t="n">
        <v>46071</v>
      </c>
      <c r="H2324" t="inlineStr">
        <is>
          <t>智能终端系列</t>
        </is>
      </c>
      <c r="I2324" t="inlineStr">
        <is>
          <t>KK200-1</t>
        </is>
      </c>
      <c r="J2324" t="inlineStr">
        <is>
          <t>OPERATIONAL</t>
        </is>
      </c>
      <c r="K2324" t="inlineStr">
        <is>
          <t>Unplanned</t>
        </is>
      </c>
      <c r="L2324" t="inlineStr">
        <is>
          <t>EXTRUDER PRESS</t>
        </is>
      </c>
      <c r="M2324" t="inlineStr">
        <is>
          <t>主加工工位</t>
        </is>
      </c>
      <c r="N2324" t="inlineStr">
        <is>
          <t>OTHER</t>
        </is>
      </c>
      <c r="O2324" s="59" t="n">
        <v>46071.60694444444</v>
      </c>
      <c r="P2324" s="59" t="n">
        <v>46071.619375</v>
      </c>
      <c r="Q2324" s="60" t="n">
        <v>17.9</v>
      </c>
      <c r="R2324" s="60" t="n">
        <v>0.7768</v>
      </c>
      <c r="S2324" t="inlineStr">
        <is>
          <t>团队模拟数据（基于公开单线数据派生）</t>
        </is>
      </c>
      <c r="T2324" t="inlineStr">
        <is>
          <t>SIM-v2.2-20260807-20260804</t>
        </is>
      </c>
      <c r="U2324" t="inlineStr">
        <is>
          <t>https://zenodo.org/records/17855209</t>
        </is>
      </c>
      <c r="V2324" t="inlineStr">
        <is>
          <t>LINE-S01-POST-20260218</t>
        </is>
      </c>
      <c r="W2324" t="inlineStr">
        <is>
          <t>已关联</t>
        </is>
      </c>
      <c r="X2324" t="inlineStr">
        <is>
          <t>按班次口径判断</t>
        </is>
      </c>
      <c r="Z2324" t="inlineStr">
        <is>
          <t>否</t>
        </is>
      </c>
    </row>
    <row r="2325">
      <c r="A2325" t="inlineStr">
        <is>
          <t>SIM-STOP-02324</t>
        </is>
      </c>
      <c r="B2325" t="inlineStr">
        <is>
          <t>STOP-POST-00140</t>
        </is>
      </c>
      <c r="C2325" t="inlineStr">
        <is>
          <t>LINE-S02-POST-20260218</t>
        </is>
      </c>
      <c r="D2325" t="inlineStr">
        <is>
          <t>SHIFT-POST-20260218</t>
        </is>
      </c>
      <c r="E2325" t="inlineStr">
        <is>
          <t>LINE-S02</t>
        </is>
      </c>
      <c r="F2325" t="inlineStr">
        <is>
          <t>改善后</t>
        </is>
      </c>
      <c r="G2325" s="57" t="n">
        <v>46071</v>
      </c>
      <c r="H2325" t="inlineStr">
        <is>
          <t>视觉设备系列</t>
        </is>
      </c>
      <c r="I2325" t="inlineStr">
        <is>
          <t>KK200-1</t>
        </is>
      </c>
      <c r="J2325" t="inlineStr">
        <is>
          <t>OPERATIONAL</t>
        </is>
      </c>
      <c r="K2325" t="inlineStr">
        <is>
          <t>Unplanned</t>
        </is>
      </c>
      <c r="L2325" t="inlineStr">
        <is>
          <t>EXTRUDER PRESS</t>
        </is>
      </c>
      <c r="M2325" t="inlineStr">
        <is>
          <t>主加工工位</t>
        </is>
      </c>
      <c r="N2325" t="inlineStr">
        <is>
          <t>OTHER</t>
        </is>
      </c>
      <c r="O2325" s="59" t="n">
        <v>46071.62083333333</v>
      </c>
      <c r="P2325" s="59" t="n">
        <v>46071.64034722222</v>
      </c>
      <c r="Q2325" s="60" t="n">
        <v>28.1</v>
      </c>
      <c r="R2325" s="60" t="n">
        <v>1.221</v>
      </c>
      <c r="S2325" t="inlineStr">
        <is>
          <t>团队模拟数据（基于公开单线数据派生）</t>
        </is>
      </c>
      <c r="T2325" t="inlineStr">
        <is>
          <t>SIM-v2.2-20260807-20260804</t>
        </is>
      </c>
      <c r="U2325" t="inlineStr">
        <is>
          <t>https://zenodo.org/records/17855209</t>
        </is>
      </c>
      <c r="V2325" t="inlineStr">
        <is>
          <t>LINE-S02-POST-20260218</t>
        </is>
      </c>
      <c r="W2325" t="inlineStr">
        <is>
          <t>已关联</t>
        </is>
      </c>
      <c r="X2325" t="inlineStr">
        <is>
          <t>按班次口径判断</t>
        </is>
      </c>
      <c r="Z2325" t="inlineStr">
        <is>
          <t>否</t>
        </is>
      </c>
    </row>
    <row r="2326">
      <c r="A2326" t="inlineStr">
        <is>
          <t>SIM-STOP-02325</t>
        </is>
      </c>
      <c r="B2326" t="inlineStr">
        <is>
          <t>STOP-POST-00140</t>
        </is>
      </c>
      <c r="C2326" t="inlineStr">
        <is>
          <t>LINE-S03-POST-20260218</t>
        </is>
      </c>
      <c r="D2326" t="inlineStr">
        <is>
          <t>SHIFT-POST-20260218</t>
        </is>
      </c>
      <c r="E2326" t="inlineStr">
        <is>
          <t>LINE-S03</t>
        </is>
      </c>
      <c r="F2326" t="inlineStr">
        <is>
          <t>改善后</t>
        </is>
      </c>
      <c r="G2326" s="57" t="n">
        <v>46071</v>
      </c>
      <c r="H2326" t="inlineStr">
        <is>
          <t>音频模组系列</t>
        </is>
      </c>
      <c r="I2326" t="inlineStr">
        <is>
          <t>KK200-1</t>
        </is>
      </c>
      <c r="J2326" t="inlineStr">
        <is>
          <t>OPERATIONAL</t>
        </is>
      </c>
      <c r="K2326" t="inlineStr">
        <is>
          <t>Unplanned</t>
        </is>
      </c>
      <c r="L2326" t="inlineStr">
        <is>
          <t>EXTRUDER PRESS</t>
        </is>
      </c>
      <c r="M2326" t="inlineStr">
        <is>
          <t>主加工工位</t>
        </is>
      </c>
      <c r="N2326" t="inlineStr">
        <is>
          <t>OTHER</t>
        </is>
      </c>
      <c r="O2326" s="59" t="n">
        <v>46071.63472222222</v>
      </c>
      <c r="P2326" s="59" t="n">
        <v>46071.64888888889</v>
      </c>
      <c r="Q2326" s="60" t="n">
        <v>20.4</v>
      </c>
      <c r="R2326" s="60" t="n">
        <v>0.885</v>
      </c>
      <c r="S2326" t="inlineStr">
        <is>
          <t>团队模拟数据（基于公开单线数据派生）</t>
        </is>
      </c>
      <c r="T2326" t="inlineStr">
        <is>
          <t>SIM-v2.2-20260807-20260804</t>
        </is>
      </c>
      <c r="U2326" t="inlineStr">
        <is>
          <t>https://zenodo.org/records/17855209</t>
        </is>
      </c>
      <c r="V2326" t="inlineStr">
        <is>
          <t>LINE-S03-POST-20260218</t>
        </is>
      </c>
      <c r="W2326" t="inlineStr">
        <is>
          <t>已关联</t>
        </is>
      </c>
      <c r="X2326" t="inlineStr">
        <is>
          <t>按班次口径判断</t>
        </is>
      </c>
      <c r="Z2326" t="inlineStr">
        <is>
          <t>否</t>
        </is>
      </c>
    </row>
    <row r="2327">
      <c r="A2327" t="inlineStr">
        <is>
          <t>SIM-STOP-02326</t>
        </is>
      </c>
      <c r="B2327" t="inlineStr">
        <is>
          <t>STOP-POST-00141</t>
        </is>
      </c>
      <c r="C2327" t="inlineStr">
        <is>
          <t>LINE-S01-POST-20260218</t>
        </is>
      </c>
      <c r="D2327" t="inlineStr">
        <is>
          <t>SHIFT-POST-20260218</t>
        </is>
      </c>
      <c r="E2327" t="inlineStr">
        <is>
          <t>LINE-S01</t>
        </is>
      </c>
      <c r="F2327" t="inlineStr">
        <is>
          <t>改善后</t>
        </is>
      </c>
      <c r="G2327" s="57" t="n">
        <v>46071</v>
      </c>
      <c r="H2327" t="inlineStr">
        <is>
          <t>智能终端系列</t>
        </is>
      </c>
      <c r="I2327" t="inlineStr">
        <is>
          <t>KK200-1</t>
        </is>
      </c>
      <c r="J2327" t="inlineStr">
        <is>
          <t>FAILURE</t>
        </is>
      </c>
      <c r="K2327" t="inlineStr">
        <is>
          <t>Unplanned</t>
        </is>
      </c>
      <c r="L2327" t="inlineStr">
        <is>
          <t>EXTRUDER PRESS</t>
        </is>
      </c>
      <c r="M2327" t="inlineStr">
        <is>
          <t>主加工工位</t>
        </is>
      </c>
      <c r="N2327" t="inlineStr">
        <is>
          <t>OTHER FAILURE</t>
        </is>
      </c>
      <c r="O2327" s="59" t="n">
        <v>46071.62916666667</v>
      </c>
      <c r="P2327" s="59" t="n">
        <v>46071.63645833333</v>
      </c>
      <c r="Q2327" s="60" t="n">
        <v>10.5</v>
      </c>
      <c r="R2327" s="60" t="n">
        <v>0.8081</v>
      </c>
      <c r="S2327" t="inlineStr">
        <is>
          <t>团队模拟数据（基于公开单线数据派生）</t>
        </is>
      </c>
      <c r="T2327" t="inlineStr">
        <is>
          <t>SIM-v2.2-20260807-20260804</t>
        </is>
      </c>
      <c r="U2327" t="inlineStr">
        <is>
          <t>https://zenodo.org/records/17855209</t>
        </is>
      </c>
      <c r="V2327" t="inlineStr">
        <is>
          <t>LINE-S01-POST-20260218</t>
        </is>
      </c>
      <c r="W2327" t="inlineStr">
        <is>
          <t>已关联</t>
        </is>
      </c>
      <c r="X2327" t="inlineStr">
        <is>
          <t>按班次口径判断</t>
        </is>
      </c>
      <c r="Z2327" t="inlineStr">
        <is>
          <t>否</t>
        </is>
      </c>
    </row>
    <row r="2328">
      <c r="A2328" t="inlineStr">
        <is>
          <t>SIM-STOP-02327</t>
        </is>
      </c>
      <c r="B2328" t="inlineStr">
        <is>
          <t>STOP-POST-00141</t>
        </is>
      </c>
      <c r="C2328" t="inlineStr">
        <is>
          <t>LINE-S02-POST-20260218</t>
        </is>
      </c>
      <c r="D2328" t="inlineStr">
        <is>
          <t>SHIFT-POST-20260218</t>
        </is>
      </c>
      <c r="E2328" t="inlineStr">
        <is>
          <t>LINE-S02</t>
        </is>
      </c>
      <c r="F2328" t="inlineStr">
        <is>
          <t>改善后</t>
        </is>
      </c>
      <c r="G2328" s="57" t="n">
        <v>46071</v>
      </c>
      <c r="H2328" t="inlineStr">
        <is>
          <t>视觉设备系列</t>
        </is>
      </c>
      <c r="I2328" t="inlineStr">
        <is>
          <t>KK200-1</t>
        </is>
      </c>
      <c r="J2328" t="inlineStr">
        <is>
          <t>FAILURE</t>
        </is>
      </c>
      <c r="K2328" t="inlineStr">
        <is>
          <t>Unplanned</t>
        </is>
      </c>
      <c r="L2328" t="inlineStr">
        <is>
          <t>EXTRUDER PRESS</t>
        </is>
      </c>
      <c r="M2328" t="inlineStr">
        <is>
          <t>主加工工位</t>
        </is>
      </c>
      <c r="N2328" t="inlineStr">
        <is>
          <t>OTHER FAILURE</t>
        </is>
      </c>
      <c r="O2328" s="59" t="n">
        <v>46071.64305555556</v>
      </c>
      <c r="P2328" s="59" t="n">
        <v>46071.65333333334</v>
      </c>
      <c r="Q2328" s="60" t="n">
        <v>14.8</v>
      </c>
      <c r="R2328" s="60" t="n">
        <v>1.1418</v>
      </c>
      <c r="S2328" t="inlineStr">
        <is>
          <t>团队模拟数据（基于公开单线数据派生）</t>
        </is>
      </c>
      <c r="T2328" t="inlineStr">
        <is>
          <t>SIM-v2.2-20260807-20260804</t>
        </is>
      </c>
      <c r="U2328" t="inlineStr">
        <is>
          <t>https://zenodo.org/records/17855209</t>
        </is>
      </c>
      <c r="V2328" t="inlineStr">
        <is>
          <t>LINE-S02-POST-20260218</t>
        </is>
      </c>
      <c r="W2328" t="inlineStr">
        <is>
          <t>已关联</t>
        </is>
      </c>
      <c r="X2328" t="inlineStr">
        <is>
          <t>按班次口径判断</t>
        </is>
      </c>
      <c r="Z2328" t="inlineStr">
        <is>
          <t>否</t>
        </is>
      </c>
    </row>
    <row r="2329">
      <c r="A2329" t="inlineStr">
        <is>
          <t>SIM-STOP-02328</t>
        </is>
      </c>
      <c r="B2329" t="inlineStr">
        <is>
          <t>STOP-POST-00141</t>
        </is>
      </c>
      <c r="C2329" t="inlineStr">
        <is>
          <t>LINE-S03-POST-20260218</t>
        </is>
      </c>
      <c r="D2329" t="inlineStr">
        <is>
          <t>SHIFT-POST-20260218</t>
        </is>
      </c>
      <c r="E2329" t="inlineStr">
        <is>
          <t>LINE-S03</t>
        </is>
      </c>
      <c r="F2329" t="inlineStr">
        <is>
          <t>改善后</t>
        </is>
      </c>
      <c r="G2329" s="57" t="n">
        <v>46071</v>
      </c>
      <c r="H2329" t="inlineStr">
        <is>
          <t>音频模组系列</t>
        </is>
      </c>
      <c r="I2329" t="inlineStr">
        <is>
          <t>KK200-1</t>
        </is>
      </c>
      <c r="J2329" t="inlineStr">
        <is>
          <t>FAILURE</t>
        </is>
      </c>
      <c r="K2329" t="inlineStr">
        <is>
          <t>Unplanned</t>
        </is>
      </c>
      <c r="L2329" t="inlineStr">
        <is>
          <t>EXTRUDER PRESS</t>
        </is>
      </c>
      <c r="M2329" t="inlineStr">
        <is>
          <t>主加工工位</t>
        </is>
      </c>
      <c r="N2329" t="inlineStr">
        <is>
          <t>OTHER FAILURE</t>
        </is>
      </c>
      <c r="O2329" s="59" t="n">
        <v>46071.65694444445</v>
      </c>
      <c r="P2329" s="59" t="n">
        <v>46071.66527777778</v>
      </c>
      <c r="Q2329" s="60" t="n">
        <v>12</v>
      </c>
      <c r="R2329" s="60" t="n">
        <v>0.92</v>
      </c>
      <c r="S2329" t="inlineStr">
        <is>
          <t>团队模拟数据（基于公开单线数据派生）</t>
        </is>
      </c>
      <c r="T2329" t="inlineStr">
        <is>
          <t>SIM-v2.2-20260807-20260804</t>
        </is>
      </c>
      <c r="U2329" t="inlineStr">
        <is>
          <t>https://zenodo.org/records/17855209</t>
        </is>
      </c>
      <c r="V2329" t="inlineStr">
        <is>
          <t>LINE-S03-POST-20260218</t>
        </is>
      </c>
      <c r="W2329" t="inlineStr">
        <is>
          <t>已关联</t>
        </is>
      </c>
      <c r="X2329" t="inlineStr">
        <is>
          <t>按班次口径判断</t>
        </is>
      </c>
      <c r="Z2329" t="inlineStr">
        <is>
          <t>否</t>
        </is>
      </c>
    </row>
    <row r="2330">
      <c r="A2330" t="inlineStr">
        <is>
          <t>SIM-STOP-02329</t>
        </is>
      </c>
      <c r="B2330" t="inlineStr">
        <is>
          <t>STOP-POST-00142</t>
        </is>
      </c>
      <c r="C2330" t="inlineStr">
        <is>
          <t>LINE-S01-POST-20260218</t>
        </is>
      </c>
      <c r="D2330" t="inlineStr">
        <is>
          <t>SHIFT-POST-20260218</t>
        </is>
      </c>
      <c r="E2330" t="inlineStr">
        <is>
          <t>LINE-S01</t>
        </is>
      </c>
      <c r="F2330" t="inlineStr">
        <is>
          <t>改善后</t>
        </is>
      </c>
      <c r="G2330" s="57" t="n">
        <v>46071</v>
      </c>
      <c r="H2330" t="inlineStr">
        <is>
          <t>智能终端系列</t>
        </is>
      </c>
      <c r="I2330" t="inlineStr">
        <is>
          <t>KK200-1</t>
        </is>
      </c>
      <c r="J2330" t="inlineStr">
        <is>
          <t>OPERATIONAL</t>
        </is>
      </c>
      <c r="K2330" t="inlineStr">
        <is>
          <t>Unplanned</t>
        </is>
      </c>
      <c r="L2330" t="inlineStr">
        <is>
          <t>DRYER</t>
        </is>
      </c>
      <c r="M2330" t="inlineStr">
        <is>
          <t>烘干/固化工位</t>
        </is>
      </c>
      <c r="N2330" t="inlineStr">
        <is>
          <t>OTHER</t>
        </is>
      </c>
      <c r="O2330" s="59" t="n">
        <v>46071.66111111111</v>
      </c>
      <c r="P2330" s="59" t="n">
        <v>46071.66638888889</v>
      </c>
      <c r="Q2330" s="60" t="n">
        <v>7.6</v>
      </c>
      <c r="R2330" s="60" t="n">
        <v>0.8393</v>
      </c>
      <c r="S2330" t="inlineStr">
        <is>
          <t>团队模拟数据（基于公开单线数据派生）</t>
        </is>
      </c>
      <c r="T2330" t="inlineStr">
        <is>
          <t>SIM-v2.2-20260807-20260804</t>
        </is>
      </c>
      <c r="U2330" t="inlineStr">
        <is>
          <t>https://zenodo.org/records/17855209</t>
        </is>
      </c>
      <c r="V2330" t="inlineStr">
        <is>
          <t>LINE-S01-POST-20260218</t>
        </is>
      </c>
      <c r="W2330" t="inlineStr">
        <is>
          <t>已关联</t>
        </is>
      </c>
      <c r="X2330" t="inlineStr">
        <is>
          <t>按班次口径判断</t>
        </is>
      </c>
      <c r="Z2330" t="inlineStr">
        <is>
          <t>否</t>
        </is>
      </c>
    </row>
    <row r="2331">
      <c r="A2331" t="inlineStr">
        <is>
          <t>SIM-STOP-02330</t>
        </is>
      </c>
      <c r="B2331" t="inlineStr">
        <is>
          <t>STOP-POST-00142</t>
        </is>
      </c>
      <c r="C2331" t="inlineStr">
        <is>
          <t>LINE-S02-POST-20260218</t>
        </is>
      </c>
      <c r="D2331" t="inlineStr">
        <is>
          <t>SHIFT-POST-20260218</t>
        </is>
      </c>
      <c r="E2331" t="inlineStr">
        <is>
          <t>LINE-S02</t>
        </is>
      </c>
      <c r="F2331" t="inlineStr">
        <is>
          <t>改善后</t>
        </is>
      </c>
      <c r="G2331" s="57" t="n">
        <v>46071</v>
      </c>
      <c r="H2331" t="inlineStr">
        <is>
          <t>视觉设备系列</t>
        </is>
      </c>
      <c r="I2331" t="inlineStr">
        <is>
          <t>KK200-1</t>
        </is>
      </c>
      <c r="J2331" t="inlineStr">
        <is>
          <t>OPERATIONAL</t>
        </is>
      </c>
      <c r="K2331" t="inlineStr">
        <is>
          <t>Unplanned</t>
        </is>
      </c>
      <c r="L2331" t="inlineStr">
        <is>
          <t>DRYER</t>
        </is>
      </c>
      <c r="M2331" t="inlineStr">
        <is>
          <t>烘干/固化工位</t>
        </is>
      </c>
      <c r="N2331" t="inlineStr">
        <is>
          <t>OTHER</t>
        </is>
      </c>
      <c r="O2331" s="59" t="n">
        <v>46071.675</v>
      </c>
      <c r="P2331" s="59" t="n">
        <v>46071.681875</v>
      </c>
      <c r="Q2331" s="60" t="n">
        <v>9.9</v>
      </c>
      <c r="R2331" s="60" t="n">
        <v>1.1</v>
      </c>
      <c r="S2331" t="inlineStr">
        <is>
          <t>团队模拟数据（基于公开单线数据派生）</t>
        </is>
      </c>
      <c r="T2331" t="inlineStr">
        <is>
          <t>SIM-v2.2-20260807-20260804</t>
        </is>
      </c>
      <c r="U2331" t="inlineStr">
        <is>
          <t>https://zenodo.org/records/17855209</t>
        </is>
      </c>
      <c r="V2331" t="inlineStr">
        <is>
          <t>LINE-S02-POST-20260218</t>
        </is>
      </c>
      <c r="W2331" t="inlineStr">
        <is>
          <t>已关联</t>
        </is>
      </c>
      <c r="X2331" t="inlineStr">
        <is>
          <t>按班次口径判断</t>
        </is>
      </c>
      <c r="Z2331" t="inlineStr">
        <is>
          <t>否</t>
        </is>
      </c>
    </row>
    <row r="2332">
      <c r="A2332" t="inlineStr">
        <is>
          <t>SIM-STOP-02331</t>
        </is>
      </c>
      <c r="B2332" t="inlineStr">
        <is>
          <t>STOP-POST-00142</t>
        </is>
      </c>
      <c r="C2332" t="inlineStr">
        <is>
          <t>LINE-S03-POST-20260218</t>
        </is>
      </c>
      <c r="D2332" t="inlineStr">
        <is>
          <t>SHIFT-POST-20260218</t>
        </is>
      </c>
      <c r="E2332" t="inlineStr">
        <is>
          <t>LINE-S03</t>
        </is>
      </c>
      <c r="F2332" t="inlineStr">
        <is>
          <t>改善后</t>
        </is>
      </c>
      <c r="G2332" s="57" t="n">
        <v>46071</v>
      </c>
      <c r="H2332" t="inlineStr">
        <is>
          <t>音频模组系列</t>
        </is>
      </c>
      <c r="I2332" t="inlineStr">
        <is>
          <t>KK200-1</t>
        </is>
      </c>
      <c r="J2332" t="inlineStr">
        <is>
          <t>OPERATIONAL</t>
        </is>
      </c>
      <c r="K2332" t="inlineStr">
        <is>
          <t>Unplanned</t>
        </is>
      </c>
      <c r="L2332" t="inlineStr">
        <is>
          <t>DRYER</t>
        </is>
      </c>
      <c r="M2332" t="inlineStr">
        <is>
          <t>烘干/固化工位</t>
        </is>
      </c>
      <c r="N2332" t="inlineStr">
        <is>
          <t>OTHER</t>
        </is>
      </c>
      <c r="O2332" s="59" t="n">
        <v>46071.68888888889</v>
      </c>
      <c r="P2332" s="59" t="n">
        <v>46071.69423611111</v>
      </c>
      <c r="Q2332" s="60" t="n">
        <v>7.7</v>
      </c>
      <c r="R2332" s="60" t="n">
        <v>0.86</v>
      </c>
      <c r="S2332" t="inlineStr">
        <is>
          <t>团队模拟数据（基于公开单线数据派生）</t>
        </is>
      </c>
      <c r="T2332" t="inlineStr">
        <is>
          <t>SIM-v2.2-20260807-20260804</t>
        </is>
      </c>
      <c r="U2332" t="inlineStr">
        <is>
          <t>https://zenodo.org/records/17855209</t>
        </is>
      </c>
      <c r="V2332" t="inlineStr">
        <is>
          <t>LINE-S03-POST-20260218</t>
        </is>
      </c>
      <c r="W2332" t="inlineStr">
        <is>
          <t>已关联</t>
        </is>
      </c>
      <c r="X2332" t="inlineStr">
        <is>
          <t>按班次口径判断</t>
        </is>
      </c>
      <c r="Z2332" t="inlineStr">
        <is>
          <t>否</t>
        </is>
      </c>
    </row>
    <row r="2333">
      <c r="A2333" t="inlineStr">
        <is>
          <t>SIM-STOP-02332</t>
        </is>
      </c>
      <c r="B2333" t="inlineStr">
        <is>
          <t>STOP-POST-00143</t>
        </is>
      </c>
      <c r="C2333" t="inlineStr">
        <is>
          <t>LINE-S01-POST-20260218</t>
        </is>
      </c>
      <c r="D2333" t="inlineStr">
        <is>
          <t>SHIFT-POST-20260218</t>
        </is>
      </c>
      <c r="E2333" t="inlineStr">
        <is>
          <t>LINE-S01</t>
        </is>
      </c>
      <c r="F2333" t="inlineStr">
        <is>
          <t>改善后</t>
        </is>
      </c>
      <c r="G2333" s="57" t="n">
        <v>46071</v>
      </c>
      <c r="H2333" t="inlineStr">
        <is>
          <t>智能终端系列</t>
        </is>
      </c>
      <c r="I2333" t="inlineStr">
        <is>
          <t>KK200-1</t>
        </is>
      </c>
      <c r="J2333" t="inlineStr">
        <is>
          <t>MATERIALS</t>
        </is>
      </c>
      <c r="K2333" t="inlineStr">
        <is>
          <t>Unplanned</t>
        </is>
      </c>
      <c r="L2333" t="inlineStr">
        <is>
          <t>HACKING STATION</t>
        </is>
      </c>
      <c r="M2333" t="inlineStr">
        <is>
          <t>上下料工位</t>
        </is>
      </c>
      <c r="N2333" t="inlineStr">
        <is>
          <t>RACK STARVATION</t>
        </is>
      </c>
      <c r="O2333" s="59" t="n">
        <v>46071.68541666667</v>
      </c>
      <c r="P2333" s="59" t="n">
        <v>46071.69034722223</v>
      </c>
      <c r="Q2333" s="60" t="n">
        <v>7.1</v>
      </c>
      <c r="R2333" s="60" t="n">
        <v>0.7857</v>
      </c>
      <c r="S2333" t="inlineStr">
        <is>
          <t>团队模拟数据（基于公开单线数据派生）</t>
        </is>
      </c>
      <c r="T2333" t="inlineStr">
        <is>
          <t>SIM-v2.2-20260807-20260804</t>
        </is>
      </c>
      <c r="U2333" t="inlineStr">
        <is>
          <t>https://zenodo.org/records/17855209</t>
        </is>
      </c>
      <c r="V2333" t="inlineStr">
        <is>
          <t>LINE-S01-POST-20260218</t>
        </is>
      </c>
      <c r="W2333" t="inlineStr">
        <is>
          <t>已关联</t>
        </is>
      </c>
      <c r="X2333" t="inlineStr">
        <is>
          <t>按班次口径判断</t>
        </is>
      </c>
      <c r="Z2333" t="inlineStr">
        <is>
          <t>否</t>
        </is>
      </c>
    </row>
    <row r="2334">
      <c r="A2334" t="inlineStr">
        <is>
          <t>SIM-STOP-02333</t>
        </is>
      </c>
      <c r="B2334" t="inlineStr">
        <is>
          <t>STOP-POST-00143</t>
        </is>
      </c>
      <c r="C2334" t="inlineStr">
        <is>
          <t>LINE-S02-POST-20260218</t>
        </is>
      </c>
      <c r="D2334" t="inlineStr">
        <is>
          <t>SHIFT-POST-20260218</t>
        </is>
      </c>
      <c r="E2334" t="inlineStr">
        <is>
          <t>LINE-S02</t>
        </is>
      </c>
      <c r="F2334" t="inlineStr">
        <is>
          <t>改善后</t>
        </is>
      </c>
      <c r="G2334" s="57" t="n">
        <v>46071</v>
      </c>
      <c r="H2334" t="inlineStr">
        <is>
          <t>视觉设备系列</t>
        </is>
      </c>
      <c r="I2334" t="inlineStr">
        <is>
          <t>KK200-1</t>
        </is>
      </c>
      <c r="J2334" t="inlineStr">
        <is>
          <t>MATERIALS</t>
        </is>
      </c>
      <c r="K2334" t="inlineStr">
        <is>
          <t>Unplanned</t>
        </is>
      </c>
      <c r="L2334" t="inlineStr">
        <is>
          <t>HACKING STATION</t>
        </is>
      </c>
      <c r="M2334" t="inlineStr">
        <is>
          <t>上下料工位</t>
        </is>
      </c>
      <c r="N2334" t="inlineStr">
        <is>
          <t>RACK STARVATION</t>
        </is>
      </c>
      <c r="O2334" s="59" t="n">
        <v>46071.69930555556</v>
      </c>
      <c r="P2334" s="59" t="n">
        <v>46071.70645833333</v>
      </c>
      <c r="Q2334" s="60" t="n">
        <v>10.3</v>
      </c>
      <c r="R2334" s="60" t="n">
        <v>1.1428</v>
      </c>
      <c r="S2334" t="inlineStr">
        <is>
          <t>团队模拟数据（基于公开单线数据派生）</t>
        </is>
      </c>
      <c r="T2334" t="inlineStr">
        <is>
          <t>SIM-v2.2-20260807-20260804</t>
        </is>
      </c>
      <c r="U2334" t="inlineStr">
        <is>
          <t>https://zenodo.org/records/17855209</t>
        </is>
      </c>
      <c r="V2334" t="inlineStr">
        <is>
          <t>LINE-S02-POST-20260218</t>
        </is>
      </c>
      <c r="W2334" t="inlineStr">
        <is>
          <t>已关联</t>
        </is>
      </c>
      <c r="X2334" t="inlineStr">
        <is>
          <t>按班次口径判断</t>
        </is>
      </c>
      <c r="Z2334" t="inlineStr">
        <is>
          <t>否</t>
        </is>
      </c>
    </row>
    <row r="2335">
      <c r="A2335" t="inlineStr">
        <is>
          <t>SIM-STOP-02334</t>
        </is>
      </c>
      <c r="B2335" t="inlineStr">
        <is>
          <t>STOP-POST-00143</t>
        </is>
      </c>
      <c r="C2335" t="inlineStr">
        <is>
          <t>LINE-S03-POST-20260218</t>
        </is>
      </c>
      <c r="D2335" t="inlineStr">
        <is>
          <t>SHIFT-POST-20260218</t>
        </is>
      </c>
      <c r="E2335" t="inlineStr">
        <is>
          <t>LINE-S03</t>
        </is>
      </c>
      <c r="F2335" t="inlineStr">
        <is>
          <t>改善后</t>
        </is>
      </c>
      <c r="G2335" s="57" t="n">
        <v>46071</v>
      </c>
      <c r="H2335" t="inlineStr">
        <is>
          <t>音频模组系列</t>
        </is>
      </c>
      <c r="I2335" t="inlineStr">
        <is>
          <t>KK200-1</t>
        </is>
      </c>
      <c r="J2335" t="inlineStr">
        <is>
          <t>MATERIALS</t>
        </is>
      </c>
      <c r="K2335" t="inlineStr">
        <is>
          <t>Unplanned</t>
        </is>
      </c>
      <c r="L2335" t="inlineStr">
        <is>
          <t>HACKING STATION</t>
        </is>
      </c>
      <c r="M2335" t="inlineStr">
        <is>
          <t>上下料工位</t>
        </is>
      </c>
      <c r="N2335" t="inlineStr">
        <is>
          <t>RACK STARVATION</t>
        </is>
      </c>
      <c r="O2335" s="59" t="n">
        <v>46071.71319444444</v>
      </c>
      <c r="P2335" s="59" t="n">
        <v>46071.71902777778</v>
      </c>
      <c r="Q2335" s="60" t="n">
        <v>8.4</v>
      </c>
      <c r="R2335" s="60" t="n">
        <v>0.9308</v>
      </c>
      <c r="S2335" t="inlineStr">
        <is>
          <t>团队模拟数据（基于公开单线数据派生）</t>
        </is>
      </c>
      <c r="T2335" t="inlineStr">
        <is>
          <t>SIM-v2.2-20260807-20260804</t>
        </is>
      </c>
      <c r="U2335" t="inlineStr">
        <is>
          <t>https://zenodo.org/records/17855209</t>
        </is>
      </c>
      <c r="V2335" t="inlineStr">
        <is>
          <t>LINE-S03-POST-20260218</t>
        </is>
      </c>
      <c r="W2335" t="inlineStr">
        <is>
          <t>已关联</t>
        </is>
      </c>
      <c r="X2335" t="inlineStr">
        <is>
          <t>按班次口径判断</t>
        </is>
      </c>
      <c r="Z2335" t="inlineStr">
        <is>
          <t>否</t>
        </is>
      </c>
    </row>
    <row r="2336">
      <c r="A2336" t="inlineStr">
        <is>
          <t>SIM-STOP-02335</t>
        </is>
      </c>
      <c r="B2336" t="inlineStr">
        <is>
          <t>STOP-POST-00144</t>
        </is>
      </c>
      <c r="C2336" t="inlineStr">
        <is>
          <t>LINE-S01-POST-20260218</t>
        </is>
      </c>
      <c r="D2336" t="inlineStr">
        <is>
          <t>SHIFT-POST-20260218</t>
        </is>
      </c>
      <c r="E2336" t="inlineStr">
        <is>
          <t>LINE-S01</t>
        </is>
      </c>
      <c r="F2336" t="inlineStr">
        <is>
          <t>改善后</t>
        </is>
      </c>
      <c r="G2336" s="57" t="n">
        <v>46071</v>
      </c>
      <c r="H2336" t="inlineStr">
        <is>
          <t>智能终端系列</t>
        </is>
      </c>
      <c r="I2336" t="inlineStr">
        <is>
          <t>KK200-1</t>
        </is>
      </c>
      <c r="J2336" t="inlineStr">
        <is>
          <t>FAILURE</t>
        </is>
      </c>
      <c r="K2336" t="inlineStr">
        <is>
          <t>Unplanned</t>
        </is>
      </c>
      <c r="L2336" t="inlineStr">
        <is>
          <t>HYDRAULIC ELEVATOR (LOADING)</t>
        </is>
      </c>
      <c r="M2336" t="inlineStr">
        <is>
          <t>输送系统</t>
        </is>
      </c>
      <c r="N2336" t="inlineStr">
        <is>
          <t>MECHANICAL FAILURE</t>
        </is>
      </c>
      <c r="O2336" s="59" t="n">
        <v>46071.70138888889</v>
      </c>
      <c r="P2336" s="59" t="n">
        <v>46071.70368055555</v>
      </c>
      <c r="Q2336" s="60" t="n">
        <v>3.3</v>
      </c>
      <c r="R2336" s="60" t="n">
        <v>0.8169999999999999</v>
      </c>
      <c r="S2336" t="inlineStr">
        <is>
          <t>团队模拟数据（基于公开单线数据派生）</t>
        </is>
      </c>
      <c r="T2336" t="inlineStr">
        <is>
          <t>SIM-v2.2-20260807-20260804</t>
        </is>
      </c>
      <c r="U2336" t="inlineStr">
        <is>
          <t>https://zenodo.org/records/17855209</t>
        </is>
      </c>
      <c r="V2336" t="inlineStr">
        <is>
          <t>LINE-S01-POST-20260218</t>
        </is>
      </c>
      <c r="W2336" t="inlineStr">
        <is>
          <t>已关联</t>
        </is>
      </c>
      <c r="X2336" t="inlineStr">
        <is>
          <t>按班次口径判断</t>
        </is>
      </c>
      <c r="Z2336" t="inlineStr">
        <is>
          <t>否</t>
        </is>
      </c>
    </row>
    <row r="2337">
      <c r="A2337" t="inlineStr">
        <is>
          <t>SIM-STOP-02336</t>
        </is>
      </c>
      <c r="B2337" t="inlineStr">
        <is>
          <t>STOP-POST-00144</t>
        </is>
      </c>
      <c r="C2337" t="inlineStr">
        <is>
          <t>LINE-S02-POST-20260218</t>
        </is>
      </c>
      <c r="D2337" t="inlineStr">
        <is>
          <t>SHIFT-POST-20260218</t>
        </is>
      </c>
      <c r="E2337" t="inlineStr">
        <is>
          <t>LINE-S02</t>
        </is>
      </c>
      <c r="F2337" t="inlineStr">
        <is>
          <t>改善后</t>
        </is>
      </c>
      <c r="G2337" s="57" t="n">
        <v>46071</v>
      </c>
      <c r="H2337" t="inlineStr">
        <is>
          <t>视觉设备系列</t>
        </is>
      </c>
      <c r="I2337" t="inlineStr">
        <is>
          <t>KK200-1</t>
        </is>
      </c>
      <c r="J2337" t="inlineStr">
        <is>
          <t>FAILURE</t>
        </is>
      </c>
      <c r="K2337" t="inlineStr">
        <is>
          <t>Unplanned</t>
        </is>
      </c>
      <c r="L2337" t="inlineStr">
        <is>
          <t>HYDRAULIC ELEVATOR (LOADING)</t>
        </is>
      </c>
      <c r="M2337" t="inlineStr">
        <is>
          <t>输送系统</t>
        </is>
      </c>
      <c r="N2337" t="inlineStr">
        <is>
          <t>MECHANICAL FAILURE</t>
        </is>
      </c>
      <c r="O2337" s="59" t="n">
        <v>46071.71527777778</v>
      </c>
      <c r="P2337" s="59" t="n">
        <v>46071.71847222222</v>
      </c>
      <c r="Q2337" s="60" t="n">
        <v>4.6</v>
      </c>
      <c r="R2337" s="60" t="n">
        <v>1.155</v>
      </c>
      <c r="S2337" t="inlineStr">
        <is>
          <t>团队模拟数据（基于公开单线数据派生）</t>
        </is>
      </c>
      <c r="T2337" t="inlineStr">
        <is>
          <t>SIM-v2.2-20260807-20260804</t>
        </is>
      </c>
      <c r="U2337" t="inlineStr">
        <is>
          <t>https://zenodo.org/records/17855209</t>
        </is>
      </c>
      <c r="V2337" t="inlineStr">
        <is>
          <t>LINE-S02-POST-20260218</t>
        </is>
      </c>
      <c r="W2337" t="inlineStr">
        <is>
          <t>已关联</t>
        </is>
      </c>
      <c r="X2337" t="inlineStr">
        <is>
          <t>按班次口径判断</t>
        </is>
      </c>
      <c r="Z2337" t="inlineStr">
        <is>
          <t>否</t>
        </is>
      </c>
    </row>
    <row r="2338">
      <c r="A2338" t="inlineStr">
        <is>
          <t>SIM-STOP-02337</t>
        </is>
      </c>
      <c r="B2338" t="inlineStr">
        <is>
          <t>STOP-POST-00144</t>
        </is>
      </c>
      <c r="C2338" t="inlineStr">
        <is>
          <t>LINE-S03-POST-20260218</t>
        </is>
      </c>
      <c r="D2338" t="inlineStr">
        <is>
          <t>SHIFT-POST-20260218</t>
        </is>
      </c>
      <c r="E2338" t="inlineStr">
        <is>
          <t>LINE-S03</t>
        </is>
      </c>
      <c r="F2338" t="inlineStr">
        <is>
          <t>改善后</t>
        </is>
      </c>
      <c r="G2338" s="57" t="n">
        <v>46071</v>
      </c>
      <c r="H2338" t="inlineStr">
        <is>
          <t>音频模组系列</t>
        </is>
      </c>
      <c r="I2338" t="inlineStr">
        <is>
          <t>KK200-1</t>
        </is>
      </c>
      <c r="J2338" t="inlineStr">
        <is>
          <t>FAILURE</t>
        </is>
      </c>
      <c r="K2338" t="inlineStr">
        <is>
          <t>Unplanned</t>
        </is>
      </c>
      <c r="L2338" t="inlineStr">
        <is>
          <t>HYDRAULIC ELEVATOR (LOADING)</t>
        </is>
      </c>
      <c r="M2338" t="inlineStr">
        <is>
          <t>输送系统</t>
        </is>
      </c>
      <c r="N2338" t="inlineStr">
        <is>
          <t>MECHANICAL FAILURE</t>
        </is>
      </c>
      <c r="O2338" s="59" t="n">
        <v>46071.72916666666</v>
      </c>
      <c r="P2338" s="59" t="n">
        <v>46071.73173611111</v>
      </c>
      <c r="Q2338" s="60" t="n">
        <v>3.7</v>
      </c>
      <c r="R2338" s="60" t="n">
        <v>0.93</v>
      </c>
      <c r="S2338" t="inlineStr">
        <is>
          <t>团队模拟数据（基于公开单线数据派生）</t>
        </is>
      </c>
      <c r="T2338" t="inlineStr">
        <is>
          <t>SIM-v2.2-20260807-20260804</t>
        </is>
      </c>
      <c r="U2338" t="inlineStr">
        <is>
          <t>https://zenodo.org/records/17855209</t>
        </is>
      </c>
      <c r="V2338" t="inlineStr">
        <is>
          <t>LINE-S03-POST-20260218</t>
        </is>
      </c>
      <c r="W2338" t="inlineStr">
        <is>
          <t>已关联</t>
        </is>
      </c>
      <c r="X2338" t="inlineStr">
        <is>
          <t>按班次口径判断</t>
        </is>
      </c>
      <c r="Z2338" t="inlineStr">
        <is>
          <t>否</t>
        </is>
      </c>
    </row>
    <row r="2339">
      <c r="A2339" t="inlineStr">
        <is>
          <t>SIM-STOP-02338</t>
        </is>
      </c>
      <c r="B2339" t="inlineStr">
        <is>
          <t>STOP-POST-00145</t>
        </is>
      </c>
      <c r="C2339" t="inlineStr">
        <is>
          <t>LINE-S01-POST-20260218</t>
        </is>
      </c>
      <c r="D2339" t="inlineStr">
        <is>
          <t>SHIFT-POST-20260218</t>
        </is>
      </c>
      <c r="E2339" t="inlineStr">
        <is>
          <t>LINE-S01</t>
        </is>
      </c>
      <c r="F2339" t="inlineStr">
        <is>
          <t>改善后</t>
        </is>
      </c>
      <c r="G2339" s="57" t="n">
        <v>46071</v>
      </c>
      <c r="H2339" t="inlineStr">
        <is>
          <t>智能终端系列</t>
        </is>
      </c>
      <c r="I2339" t="inlineStr">
        <is>
          <t>KK200-1</t>
        </is>
      </c>
      <c r="J2339" t="inlineStr">
        <is>
          <t>FAILURE</t>
        </is>
      </c>
      <c r="K2339" t="inlineStr">
        <is>
          <t>Unplanned</t>
        </is>
      </c>
      <c r="L2339" t="inlineStr">
        <is>
          <t>DRYER</t>
        </is>
      </c>
      <c r="M2339" t="inlineStr">
        <is>
          <t>烘干/固化工位</t>
        </is>
      </c>
      <c r="N2339" t="inlineStr">
        <is>
          <t>AUTOMATION FAILURE</t>
        </is>
      </c>
      <c r="O2339" s="59" t="n">
        <v>46071.73194444444</v>
      </c>
      <c r="P2339" s="59" t="n">
        <v>46071.73513888889</v>
      </c>
      <c r="Q2339" s="60" t="n">
        <v>4.6</v>
      </c>
      <c r="R2339" s="60" t="n">
        <v>0.7634</v>
      </c>
      <c r="S2339" t="inlineStr">
        <is>
          <t>团队模拟数据（基于公开单线数据派生）</t>
        </is>
      </c>
      <c r="T2339" t="inlineStr">
        <is>
          <t>SIM-v2.2-20260807-20260804</t>
        </is>
      </c>
      <c r="U2339" t="inlineStr">
        <is>
          <t>https://zenodo.org/records/17855209</t>
        </is>
      </c>
      <c r="V2339" t="inlineStr">
        <is>
          <t>LINE-S01-POST-20260218</t>
        </is>
      </c>
      <c r="W2339" t="inlineStr">
        <is>
          <t>已关联</t>
        </is>
      </c>
      <c r="X2339" t="inlineStr">
        <is>
          <t>按班次口径判断</t>
        </is>
      </c>
      <c r="Z2339" t="inlineStr">
        <is>
          <t>否</t>
        </is>
      </c>
    </row>
    <row r="2340">
      <c r="A2340" t="inlineStr">
        <is>
          <t>SIM-STOP-02339</t>
        </is>
      </c>
      <c r="B2340" t="inlineStr">
        <is>
          <t>STOP-POST-00145</t>
        </is>
      </c>
      <c r="C2340" t="inlineStr">
        <is>
          <t>LINE-S02-POST-20260218</t>
        </is>
      </c>
      <c r="D2340" t="inlineStr">
        <is>
          <t>SHIFT-POST-20260218</t>
        </is>
      </c>
      <c r="E2340" t="inlineStr">
        <is>
          <t>LINE-S02</t>
        </is>
      </c>
      <c r="F2340" t="inlineStr">
        <is>
          <t>改善后</t>
        </is>
      </c>
      <c r="G2340" s="57" t="n">
        <v>46071</v>
      </c>
      <c r="H2340" t="inlineStr">
        <is>
          <t>视觉设备系列</t>
        </is>
      </c>
      <c r="I2340" t="inlineStr">
        <is>
          <t>KK200-1</t>
        </is>
      </c>
      <c r="J2340" t="inlineStr">
        <is>
          <t>FAILURE</t>
        </is>
      </c>
      <c r="K2340" t="inlineStr">
        <is>
          <t>Unplanned</t>
        </is>
      </c>
      <c r="L2340" t="inlineStr">
        <is>
          <t>DRYER</t>
        </is>
      </c>
      <c r="M2340" t="inlineStr">
        <is>
          <t>烘干/固化工位</t>
        </is>
      </c>
      <c r="N2340" t="inlineStr">
        <is>
          <t>AUTOMATION FAILURE</t>
        </is>
      </c>
      <c r="O2340" s="59" t="n">
        <v>46071.74583333333</v>
      </c>
      <c r="P2340" s="59" t="n">
        <v>46071.75048611111</v>
      </c>
      <c r="Q2340" s="60" t="n">
        <v>6.7</v>
      </c>
      <c r="R2340" s="60" t="n">
        <v>1.1122</v>
      </c>
      <c r="S2340" t="inlineStr">
        <is>
          <t>团队模拟数据（基于公开单线数据派生）</t>
        </is>
      </c>
      <c r="T2340" t="inlineStr">
        <is>
          <t>SIM-v2.2-20260807-20260804</t>
        </is>
      </c>
      <c r="U2340" t="inlineStr">
        <is>
          <t>https://zenodo.org/records/17855209</t>
        </is>
      </c>
      <c r="V2340" t="inlineStr">
        <is>
          <t>LINE-S02-POST-20260218</t>
        </is>
      </c>
      <c r="W2340" t="inlineStr">
        <is>
          <t>已关联</t>
        </is>
      </c>
      <c r="X2340" t="inlineStr">
        <is>
          <t>按班次口径判断</t>
        </is>
      </c>
      <c r="Z2340" t="inlineStr">
        <is>
          <t>否</t>
        </is>
      </c>
    </row>
    <row r="2341">
      <c r="A2341" t="inlineStr">
        <is>
          <t>SIM-STOP-02340</t>
        </is>
      </c>
      <c r="B2341" t="inlineStr">
        <is>
          <t>STOP-POST-00145</t>
        </is>
      </c>
      <c r="C2341" t="inlineStr">
        <is>
          <t>LINE-S03-POST-20260218</t>
        </is>
      </c>
      <c r="D2341" t="inlineStr">
        <is>
          <t>SHIFT-POST-20260218</t>
        </is>
      </c>
      <c r="E2341" t="inlineStr">
        <is>
          <t>LINE-S03</t>
        </is>
      </c>
      <c r="F2341" t="inlineStr">
        <is>
          <t>改善后</t>
        </is>
      </c>
      <c r="G2341" s="57" t="n">
        <v>46071</v>
      </c>
      <c r="H2341" t="inlineStr">
        <is>
          <t>音频模组系列</t>
        </is>
      </c>
      <c r="I2341" t="inlineStr">
        <is>
          <t>KK200-1</t>
        </is>
      </c>
      <c r="J2341" t="inlineStr">
        <is>
          <t>FAILURE</t>
        </is>
      </c>
      <c r="K2341" t="inlineStr">
        <is>
          <t>Unplanned</t>
        </is>
      </c>
      <c r="L2341" t="inlineStr">
        <is>
          <t>DRYER</t>
        </is>
      </c>
      <c r="M2341" t="inlineStr">
        <is>
          <t>烘干/固化工位</t>
        </is>
      </c>
      <c r="N2341" t="inlineStr">
        <is>
          <t>AUTOMATION FAILURE</t>
        </is>
      </c>
      <c r="O2341" s="59" t="n">
        <v>46071.75972222222</v>
      </c>
      <c r="P2341" s="59" t="n">
        <v>46071.76333333334</v>
      </c>
      <c r="Q2341" s="60" t="n">
        <v>5.2</v>
      </c>
      <c r="R2341" s="60" t="n">
        <v>0.87</v>
      </c>
      <c r="S2341" t="inlineStr">
        <is>
          <t>团队模拟数据（基于公开单线数据派生）</t>
        </is>
      </c>
      <c r="T2341" t="inlineStr">
        <is>
          <t>SIM-v2.2-20260807-20260804</t>
        </is>
      </c>
      <c r="U2341" t="inlineStr">
        <is>
          <t>https://zenodo.org/records/17855209</t>
        </is>
      </c>
      <c r="V2341" t="inlineStr">
        <is>
          <t>LINE-S03-POST-20260218</t>
        </is>
      </c>
      <c r="W2341" t="inlineStr">
        <is>
          <t>已关联</t>
        </is>
      </c>
      <c r="X2341" t="inlineStr">
        <is>
          <t>按班次口径判断</t>
        </is>
      </c>
      <c r="Z2341" t="inlineStr">
        <is>
          <t>否</t>
        </is>
      </c>
    </row>
    <row r="2342">
      <c r="A2342" t="inlineStr">
        <is>
          <t>SIM-STOP-02341</t>
        </is>
      </c>
      <c r="B2342" t="inlineStr">
        <is>
          <t>STOP-POST-00146</t>
        </is>
      </c>
      <c r="C2342" t="inlineStr">
        <is>
          <t>LINE-S01-POST-20260218</t>
        </is>
      </c>
      <c r="D2342" t="inlineStr">
        <is>
          <t>SHIFT-POST-20260218</t>
        </is>
      </c>
      <c r="E2342" t="inlineStr">
        <is>
          <t>LINE-S01</t>
        </is>
      </c>
      <c r="F2342" t="inlineStr">
        <is>
          <t>改善后</t>
        </is>
      </c>
      <c r="G2342" s="57" t="n">
        <v>46071</v>
      </c>
      <c r="H2342" t="inlineStr">
        <is>
          <t>智能终端系列</t>
        </is>
      </c>
      <c r="I2342" t="inlineStr">
        <is>
          <t>KK200-1</t>
        </is>
      </c>
      <c r="J2342" t="inlineStr">
        <is>
          <t>FAILURE</t>
        </is>
      </c>
      <c r="K2342" t="inlineStr">
        <is>
          <t>Unplanned</t>
        </is>
      </c>
      <c r="L2342" t="inlineStr">
        <is>
          <t>HYDRAULIC ELEVATOR (UNLOADING)</t>
        </is>
      </c>
      <c r="M2342" t="inlineStr">
        <is>
          <t>输送系统</t>
        </is>
      </c>
      <c r="N2342" t="inlineStr">
        <is>
          <t>AUTOMATION FAILURE</t>
        </is>
      </c>
      <c r="O2342" s="59" t="n">
        <v>46071.75972222222</v>
      </c>
      <c r="P2342" s="59" t="n">
        <v>46071.76472222222</v>
      </c>
      <c r="Q2342" s="60" t="n">
        <v>7.2</v>
      </c>
      <c r="R2342" s="60" t="n">
        <v>0.7947</v>
      </c>
      <c r="S2342" t="inlineStr">
        <is>
          <t>团队模拟数据（基于公开单线数据派生）</t>
        </is>
      </c>
      <c r="T2342" t="inlineStr">
        <is>
          <t>SIM-v2.2-20260807-20260804</t>
        </is>
      </c>
      <c r="U2342" t="inlineStr">
        <is>
          <t>https://zenodo.org/records/17855209</t>
        </is>
      </c>
      <c r="V2342" t="inlineStr">
        <is>
          <t>LINE-S01-POST-20260218</t>
        </is>
      </c>
      <c r="W2342" t="inlineStr">
        <is>
          <t>已关联</t>
        </is>
      </c>
      <c r="X2342" t="inlineStr">
        <is>
          <t>按班次口径判断</t>
        </is>
      </c>
      <c r="Z2342" t="inlineStr">
        <is>
          <t>否</t>
        </is>
      </c>
    </row>
    <row r="2343">
      <c r="A2343" t="inlineStr">
        <is>
          <t>SIM-STOP-02342</t>
        </is>
      </c>
      <c r="B2343" t="inlineStr">
        <is>
          <t>STOP-POST-00146</t>
        </is>
      </c>
      <c r="C2343" t="inlineStr">
        <is>
          <t>LINE-S02-POST-20260218</t>
        </is>
      </c>
      <c r="D2343" t="inlineStr">
        <is>
          <t>SHIFT-POST-20260218</t>
        </is>
      </c>
      <c r="E2343" t="inlineStr">
        <is>
          <t>LINE-S02</t>
        </is>
      </c>
      <c r="F2343" t="inlineStr">
        <is>
          <t>改善后</t>
        </is>
      </c>
      <c r="G2343" s="57" t="n">
        <v>46071</v>
      </c>
      <c r="H2343" t="inlineStr">
        <is>
          <t>视觉设备系列</t>
        </is>
      </c>
      <c r="I2343" t="inlineStr">
        <is>
          <t>KK200-1</t>
        </is>
      </c>
      <c r="J2343" t="inlineStr">
        <is>
          <t>FAILURE</t>
        </is>
      </c>
      <c r="K2343" t="inlineStr">
        <is>
          <t>Unplanned</t>
        </is>
      </c>
      <c r="L2343" t="inlineStr">
        <is>
          <t>HYDRAULIC ELEVATOR (UNLOADING)</t>
        </is>
      </c>
      <c r="M2343" t="inlineStr">
        <is>
          <t>输送系统</t>
        </is>
      </c>
      <c r="N2343" t="inlineStr">
        <is>
          <t>AUTOMATION FAILURE</t>
        </is>
      </c>
      <c r="O2343" s="59" t="n">
        <v>46071.77361111111</v>
      </c>
      <c r="P2343" s="59" t="n">
        <v>46071.78138888889</v>
      </c>
      <c r="Q2343" s="60" t="n">
        <v>11.2</v>
      </c>
      <c r="R2343" s="60" t="n">
        <v>1.2474</v>
      </c>
      <c r="S2343" t="inlineStr">
        <is>
          <t>团队模拟数据（基于公开单线数据派生）</t>
        </is>
      </c>
      <c r="T2343" t="inlineStr">
        <is>
          <t>SIM-v2.2-20260807-20260804</t>
        </is>
      </c>
      <c r="U2343" t="inlineStr">
        <is>
          <t>https://zenodo.org/records/17855209</t>
        </is>
      </c>
      <c r="V2343" t="inlineStr">
        <is>
          <t>LINE-S02-POST-20260218</t>
        </is>
      </c>
      <c r="W2343" t="inlineStr">
        <is>
          <t>已关联</t>
        </is>
      </c>
      <c r="X2343" t="inlineStr">
        <is>
          <t>按班次口径判断</t>
        </is>
      </c>
      <c r="Z2343" t="inlineStr">
        <is>
          <t>否</t>
        </is>
      </c>
    </row>
    <row r="2344">
      <c r="A2344" t="inlineStr">
        <is>
          <t>SIM-STOP-02343</t>
        </is>
      </c>
      <c r="B2344" t="inlineStr">
        <is>
          <t>STOP-POST-00146</t>
        </is>
      </c>
      <c r="C2344" t="inlineStr">
        <is>
          <t>LINE-S03-POST-20260218</t>
        </is>
      </c>
      <c r="D2344" t="inlineStr">
        <is>
          <t>SHIFT-POST-20260218</t>
        </is>
      </c>
      <c r="E2344" t="inlineStr">
        <is>
          <t>LINE-S03</t>
        </is>
      </c>
      <c r="F2344" t="inlineStr">
        <is>
          <t>改善后</t>
        </is>
      </c>
      <c r="G2344" s="57" t="n">
        <v>46071</v>
      </c>
      <c r="H2344" t="inlineStr">
        <is>
          <t>音频模组系列</t>
        </is>
      </c>
      <c r="I2344" t="inlineStr">
        <is>
          <t>KK200-1</t>
        </is>
      </c>
      <c r="J2344" t="inlineStr">
        <is>
          <t>FAILURE</t>
        </is>
      </c>
      <c r="K2344" t="inlineStr">
        <is>
          <t>Unplanned</t>
        </is>
      </c>
      <c r="L2344" t="inlineStr">
        <is>
          <t>HYDRAULIC ELEVATOR (UNLOADING)</t>
        </is>
      </c>
      <c r="M2344" t="inlineStr">
        <is>
          <t>输送系统</t>
        </is>
      </c>
      <c r="N2344" t="inlineStr">
        <is>
          <t>AUTOMATION FAILURE</t>
        </is>
      </c>
      <c r="O2344" s="59" t="n">
        <v>46071.7875</v>
      </c>
      <c r="P2344" s="59" t="n">
        <v>46071.793125</v>
      </c>
      <c r="Q2344" s="60" t="n">
        <v>8.1</v>
      </c>
      <c r="R2344" s="60" t="n">
        <v>0.905</v>
      </c>
      <c r="S2344" t="inlineStr">
        <is>
          <t>团队模拟数据（基于公开单线数据派生）</t>
        </is>
      </c>
      <c r="T2344" t="inlineStr">
        <is>
          <t>SIM-v2.2-20260807-20260804</t>
        </is>
      </c>
      <c r="U2344" t="inlineStr">
        <is>
          <t>https://zenodo.org/records/17855209</t>
        </is>
      </c>
      <c r="V2344" t="inlineStr">
        <is>
          <t>LINE-S03-POST-20260218</t>
        </is>
      </c>
      <c r="W2344" t="inlineStr">
        <is>
          <t>已关联</t>
        </is>
      </c>
      <c r="X2344" t="inlineStr">
        <is>
          <t>按班次口径判断</t>
        </is>
      </c>
      <c r="Z2344" t="inlineStr">
        <is>
          <t>否</t>
        </is>
      </c>
    </row>
    <row r="2345">
      <c r="A2345" t="inlineStr">
        <is>
          <t>SIM-STOP-02344</t>
        </is>
      </c>
      <c r="B2345" t="inlineStr">
        <is>
          <t>STOP-POST-00147</t>
        </is>
      </c>
      <c r="C2345" t="inlineStr">
        <is>
          <t>LINE-S01-POST-20260218</t>
        </is>
      </c>
      <c r="D2345" t="inlineStr">
        <is>
          <t>SHIFT-POST-20260218</t>
        </is>
      </c>
      <c r="E2345" t="inlineStr">
        <is>
          <t>LINE-S01</t>
        </is>
      </c>
      <c r="F2345" t="inlineStr">
        <is>
          <t>改善后</t>
        </is>
      </c>
      <c r="G2345" s="57" t="n">
        <v>46071</v>
      </c>
      <c r="H2345" t="inlineStr">
        <is>
          <t>智能终端系列</t>
        </is>
      </c>
      <c r="I2345" t="inlineStr">
        <is>
          <t>KK200-1</t>
        </is>
      </c>
      <c r="J2345" t="inlineStr">
        <is>
          <t>OPERATIONAL</t>
        </is>
      </c>
      <c r="K2345" t="inlineStr">
        <is>
          <t>Unplanned</t>
        </is>
      </c>
      <c r="L2345" t="inlineStr">
        <is>
          <t>EXTRUDER PRESS</t>
        </is>
      </c>
      <c r="M2345" t="inlineStr">
        <is>
          <t>主加工工位</t>
        </is>
      </c>
      <c r="N2345" t="inlineStr">
        <is>
          <t>OTHER</t>
        </is>
      </c>
      <c r="O2345" s="59" t="n">
        <v>46071.80208333334</v>
      </c>
      <c r="P2345" s="59" t="n">
        <v>46071.80493055555</v>
      </c>
      <c r="Q2345" s="60" t="n">
        <v>4.1</v>
      </c>
      <c r="R2345" s="60" t="n">
        <v>0.8259</v>
      </c>
      <c r="S2345" t="inlineStr">
        <is>
          <t>团队模拟数据（基于公开单线数据派生）</t>
        </is>
      </c>
      <c r="T2345" t="inlineStr">
        <is>
          <t>SIM-v2.2-20260807-20260804</t>
        </is>
      </c>
      <c r="U2345" t="inlineStr">
        <is>
          <t>https://zenodo.org/records/17855209</t>
        </is>
      </c>
      <c r="V2345" t="inlineStr">
        <is>
          <t>LINE-S01-POST-20260218</t>
        </is>
      </c>
      <c r="W2345" t="inlineStr">
        <is>
          <t>已关联</t>
        </is>
      </c>
      <c r="X2345" t="inlineStr">
        <is>
          <t>按班次口径判断</t>
        </is>
      </c>
      <c r="Z2345" t="inlineStr">
        <is>
          <t>否</t>
        </is>
      </c>
    </row>
    <row r="2346">
      <c r="A2346" t="inlineStr">
        <is>
          <t>SIM-STOP-02345</t>
        </is>
      </c>
      <c r="B2346" t="inlineStr">
        <is>
          <t>STOP-POST-00147</t>
        </is>
      </c>
      <c r="C2346" t="inlineStr">
        <is>
          <t>LINE-S02-POST-20260218</t>
        </is>
      </c>
      <c r="D2346" t="inlineStr">
        <is>
          <t>SHIFT-POST-20260218</t>
        </is>
      </c>
      <c r="E2346" t="inlineStr">
        <is>
          <t>LINE-S02</t>
        </is>
      </c>
      <c r="F2346" t="inlineStr">
        <is>
          <t>改善后</t>
        </is>
      </c>
      <c r="G2346" s="57" t="n">
        <v>46071</v>
      </c>
      <c r="H2346" t="inlineStr">
        <is>
          <t>视觉设备系列</t>
        </is>
      </c>
      <c r="I2346" t="inlineStr">
        <is>
          <t>KK200-1</t>
        </is>
      </c>
      <c r="J2346" t="inlineStr">
        <is>
          <t>OPERATIONAL</t>
        </is>
      </c>
      <c r="K2346" t="inlineStr">
        <is>
          <t>Unplanned</t>
        </is>
      </c>
      <c r="L2346" t="inlineStr">
        <is>
          <t>EXTRUDER PRESS</t>
        </is>
      </c>
      <c r="M2346" t="inlineStr">
        <is>
          <t>主加工工位</t>
        </is>
      </c>
      <c r="N2346" t="inlineStr">
        <is>
          <t>OTHER</t>
        </is>
      </c>
      <c r="O2346" s="59" t="n">
        <v>46071.81597222222</v>
      </c>
      <c r="P2346" s="59" t="n">
        <v>46071.82</v>
      </c>
      <c r="Q2346" s="60" t="n">
        <v>5.8</v>
      </c>
      <c r="R2346" s="60" t="n">
        <v>1.1682</v>
      </c>
      <c r="S2346" t="inlineStr">
        <is>
          <t>团队模拟数据（基于公开单线数据派生）</t>
        </is>
      </c>
      <c r="T2346" t="inlineStr">
        <is>
          <t>SIM-v2.2-20260807-20260804</t>
        </is>
      </c>
      <c r="U2346" t="inlineStr">
        <is>
          <t>https://zenodo.org/records/17855209</t>
        </is>
      </c>
      <c r="V2346" t="inlineStr">
        <is>
          <t>LINE-S02-POST-20260218</t>
        </is>
      </c>
      <c r="W2346" t="inlineStr">
        <is>
          <t>已关联</t>
        </is>
      </c>
      <c r="X2346" t="inlineStr">
        <is>
          <t>按班次口径判断</t>
        </is>
      </c>
      <c r="Z2346" t="inlineStr">
        <is>
          <t>否</t>
        </is>
      </c>
    </row>
    <row r="2347">
      <c r="A2347" t="inlineStr">
        <is>
          <t>SIM-STOP-02346</t>
        </is>
      </c>
      <c r="B2347" t="inlineStr">
        <is>
          <t>STOP-POST-00147</t>
        </is>
      </c>
      <c r="C2347" t="inlineStr">
        <is>
          <t>LINE-S03-POST-20260218</t>
        </is>
      </c>
      <c r="D2347" t="inlineStr">
        <is>
          <t>SHIFT-POST-20260218</t>
        </is>
      </c>
      <c r="E2347" t="inlineStr">
        <is>
          <t>LINE-S03</t>
        </is>
      </c>
      <c r="F2347" t="inlineStr">
        <is>
          <t>改善后</t>
        </is>
      </c>
      <c r="G2347" s="57" t="n">
        <v>46071</v>
      </c>
      <c r="H2347" t="inlineStr">
        <is>
          <t>音频模组系列</t>
        </is>
      </c>
      <c r="I2347" t="inlineStr">
        <is>
          <t>KK200-1</t>
        </is>
      </c>
      <c r="J2347" t="inlineStr">
        <is>
          <t>OPERATIONAL</t>
        </is>
      </c>
      <c r="K2347" t="inlineStr">
        <is>
          <t>Unplanned</t>
        </is>
      </c>
      <c r="L2347" t="inlineStr">
        <is>
          <t>EXTRUDER PRESS</t>
        </is>
      </c>
      <c r="M2347" t="inlineStr">
        <is>
          <t>主加工工位</t>
        </is>
      </c>
      <c r="N2347" t="inlineStr">
        <is>
          <t>OTHER</t>
        </is>
      </c>
      <c r="O2347" s="59" t="n">
        <v>46071.82986111111</v>
      </c>
      <c r="P2347" s="59" t="n">
        <v>46071.833125</v>
      </c>
      <c r="Q2347" s="60" t="n">
        <v>4.7</v>
      </c>
      <c r="R2347" s="60" t="n">
        <v>0.9399999999999999</v>
      </c>
      <c r="S2347" t="inlineStr">
        <is>
          <t>团队模拟数据（基于公开单线数据派生）</t>
        </is>
      </c>
      <c r="T2347" t="inlineStr">
        <is>
          <t>SIM-v2.2-20260807-20260804</t>
        </is>
      </c>
      <c r="U2347" t="inlineStr">
        <is>
          <t>https://zenodo.org/records/17855209</t>
        </is>
      </c>
      <c r="V2347" t="inlineStr">
        <is>
          <t>LINE-S03-POST-20260218</t>
        </is>
      </c>
      <c r="W2347" t="inlineStr">
        <is>
          <t>已关联</t>
        </is>
      </c>
      <c r="X2347" t="inlineStr">
        <is>
          <t>按班次口径判断</t>
        </is>
      </c>
      <c r="Z2347" t="inlineStr">
        <is>
          <t>否</t>
        </is>
      </c>
    </row>
    <row r="2348">
      <c r="A2348" t="inlineStr">
        <is>
          <t>SIM-STOP-02347</t>
        </is>
      </c>
      <c r="B2348" t="inlineStr">
        <is>
          <t>STOP-POST-00148</t>
        </is>
      </c>
      <c r="C2348" t="inlineStr">
        <is>
          <t>LINE-S01-POST-20260218</t>
        </is>
      </c>
      <c r="D2348" t="inlineStr">
        <is>
          <t>SHIFT-POST-20260218</t>
        </is>
      </c>
      <c r="E2348" t="inlineStr">
        <is>
          <t>LINE-S01</t>
        </is>
      </c>
      <c r="F2348" t="inlineStr">
        <is>
          <t>改善后</t>
        </is>
      </c>
      <c r="G2348" s="57" t="n">
        <v>46071</v>
      </c>
      <c r="H2348" t="inlineStr">
        <is>
          <t>智能终端系列</t>
        </is>
      </c>
      <c r="I2348" t="inlineStr">
        <is>
          <t>KK200-1</t>
        </is>
      </c>
      <c r="J2348" t="inlineStr">
        <is>
          <t>OPERATIONAL</t>
        </is>
      </c>
      <c r="K2348" t="inlineStr">
        <is>
          <t>Planned - Included in OEE</t>
        </is>
      </c>
      <c r="L2348" t="inlineStr">
        <is>
          <t>EXTRUDER PRESS</t>
        </is>
      </c>
      <c r="M2348" t="inlineStr">
        <is>
          <t>主加工工位</t>
        </is>
      </c>
      <c r="N2348" t="inlineStr">
        <is>
          <t>CLEANING</t>
        </is>
      </c>
      <c r="O2348" s="59" t="n">
        <v>46071.83680555555</v>
      </c>
      <c r="P2348" s="59" t="n">
        <v>46071.84298611111</v>
      </c>
      <c r="Q2348" s="60" t="n">
        <v>8.9</v>
      </c>
      <c r="R2348" s="60" t="n">
        <v>0.8948</v>
      </c>
      <c r="S2348" t="inlineStr">
        <is>
          <t>团队模拟数据（基于公开单线数据派生）</t>
        </is>
      </c>
      <c r="T2348" t="inlineStr">
        <is>
          <t>SIM-v2.2-20260807-20260804</t>
        </is>
      </c>
      <c r="U2348" t="inlineStr">
        <is>
          <t>https://zenodo.org/records/17855209</t>
        </is>
      </c>
      <c r="V2348" t="inlineStr">
        <is>
          <t>LINE-S01-POST-20260218</t>
        </is>
      </c>
      <c r="W2348" t="inlineStr">
        <is>
          <t>已关联</t>
        </is>
      </c>
      <c r="X2348" t="inlineStr">
        <is>
          <t>按班次口径判断</t>
        </is>
      </c>
      <c r="Z2348" t="inlineStr">
        <is>
          <t>否</t>
        </is>
      </c>
    </row>
    <row r="2349">
      <c r="A2349" t="inlineStr">
        <is>
          <t>SIM-STOP-02348</t>
        </is>
      </c>
      <c r="B2349" t="inlineStr">
        <is>
          <t>STOP-POST-00148</t>
        </is>
      </c>
      <c r="C2349" t="inlineStr">
        <is>
          <t>LINE-S02-POST-20260218</t>
        </is>
      </c>
      <c r="D2349" t="inlineStr">
        <is>
          <t>SHIFT-POST-20260218</t>
        </is>
      </c>
      <c r="E2349" t="inlineStr">
        <is>
          <t>LINE-S02</t>
        </is>
      </c>
      <c r="F2349" t="inlineStr">
        <is>
          <t>改善后</t>
        </is>
      </c>
      <c r="G2349" s="57" t="n">
        <v>46071</v>
      </c>
      <c r="H2349" t="inlineStr">
        <is>
          <t>视觉设备系列</t>
        </is>
      </c>
      <c r="I2349" t="inlineStr">
        <is>
          <t>KK200-1</t>
        </is>
      </c>
      <c r="J2349" t="inlineStr">
        <is>
          <t>OPERATIONAL</t>
        </is>
      </c>
      <c r="K2349" t="inlineStr">
        <is>
          <t>Planned - Included in OEE</t>
        </is>
      </c>
      <c r="L2349" t="inlineStr">
        <is>
          <t>EXTRUDER PRESS</t>
        </is>
      </c>
      <c r="M2349" t="inlineStr">
        <is>
          <t>主加工工位</t>
        </is>
      </c>
      <c r="N2349" t="inlineStr">
        <is>
          <t>CLEANING</t>
        </is>
      </c>
      <c r="O2349" s="59" t="n">
        <v>46071.85069444445</v>
      </c>
      <c r="P2349" s="59" t="n">
        <v>46071.85763888889</v>
      </c>
      <c r="Q2349" s="60" t="n">
        <v>10</v>
      </c>
      <c r="R2349" s="60" t="n">
        <v>1.0018</v>
      </c>
      <c r="S2349" t="inlineStr">
        <is>
          <t>团队模拟数据（基于公开单线数据派生）</t>
        </is>
      </c>
      <c r="T2349" t="inlineStr">
        <is>
          <t>SIM-v2.2-20260807-20260804</t>
        </is>
      </c>
      <c r="U2349" t="inlineStr">
        <is>
          <t>https://zenodo.org/records/17855209</t>
        </is>
      </c>
      <c r="V2349" t="inlineStr">
        <is>
          <t>LINE-S02-POST-20260218</t>
        </is>
      </c>
      <c r="W2349" t="inlineStr">
        <is>
          <t>已关联</t>
        </is>
      </c>
      <c r="X2349" t="inlineStr">
        <is>
          <t>按班次口径判断</t>
        </is>
      </c>
      <c r="Z2349" t="inlineStr">
        <is>
          <t>否</t>
        </is>
      </c>
    </row>
    <row r="2350">
      <c r="A2350" t="inlineStr">
        <is>
          <t>SIM-STOP-02349</t>
        </is>
      </c>
      <c r="B2350" t="inlineStr">
        <is>
          <t>STOP-POST-00148</t>
        </is>
      </c>
      <c r="C2350" t="inlineStr">
        <is>
          <t>LINE-S03-POST-20260218</t>
        </is>
      </c>
      <c r="D2350" t="inlineStr">
        <is>
          <t>SHIFT-POST-20260218</t>
        </is>
      </c>
      <c r="E2350" t="inlineStr">
        <is>
          <t>LINE-S03</t>
        </is>
      </c>
      <c r="F2350" t="inlineStr">
        <is>
          <t>改善后</t>
        </is>
      </c>
      <c r="G2350" s="57" t="n">
        <v>46071</v>
      </c>
      <c r="H2350" t="inlineStr">
        <is>
          <t>音频模组系列</t>
        </is>
      </c>
      <c r="I2350" t="inlineStr">
        <is>
          <t>KK200-1</t>
        </is>
      </c>
      <c r="J2350" t="inlineStr">
        <is>
          <t>OPERATIONAL</t>
        </is>
      </c>
      <c r="K2350" t="inlineStr">
        <is>
          <t>Planned - Included in OEE</t>
        </is>
      </c>
      <c r="L2350" t="inlineStr">
        <is>
          <t>EXTRUDER PRESS</t>
        </is>
      </c>
      <c r="M2350" t="inlineStr">
        <is>
          <t>主加工工位</t>
        </is>
      </c>
      <c r="N2350" t="inlineStr">
        <is>
          <t>CLEANING</t>
        </is>
      </c>
      <c r="O2350" s="59" t="n">
        <v>46071.86458333334</v>
      </c>
      <c r="P2350" s="59" t="n">
        <v>46071.87111111111</v>
      </c>
      <c r="Q2350" s="60" t="n">
        <v>9.4</v>
      </c>
      <c r="R2350" s="60" t="n">
        <v>0.9387</v>
      </c>
      <c r="S2350" t="inlineStr">
        <is>
          <t>团队模拟数据（基于公开单线数据派生）</t>
        </is>
      </c>
      <c r="T2350" t="inlineStr">
        <is>
          <t>SIM-v2.2-20260807-20260804</t>
        </is>
      </c>
      <c r="U2350" t="inlineStr">
        <is>
          <t>https://zenodo.org/records/17855209</t>
        </is>
      </c>
      <c r="V2350" t="inlineStr">
        <is>
          <t>LINE-S03-POST-20260218</t>
        </is>
      </c>
      <c r="W2350" t="inlineStr">
        <is>
          <t>已关联</t>
        </is>
      </c>
      <c r="X2350" t="inlineStr">
        <is>
          <t>按班次口径判断</t>
        </is>
      </c>
      <c r="Z2350" t="inlineStr">
        <is>
          <t>否</t>
        </is>
      </c>
    </row>
    <row r="2351">
      <c r="A2351" t="inlineStr">
        <is>
          <t>SIM-STOP-02350</t>
        </is>
      </c>
      <c r="B2351" t="inlineStr">
        <is>
          <t>STOP-POST-00149</t>
        </is>
      </c>
      <c r="C2351" t="inlineStr">
        <is>
          <t>LINE-S01-POST-20260219</t>
        </is>
      </c>
      <c r="D2351" t="inlineStr">
        <is>
          <t>SHIFT-POST-20260219</t>
        </is>
      </c>
      <c r="E2351" t="inlineStr">
        <is>
          <t>LINE-S01</t>
        </is>
      </c>
      <c r="F2351" t="inlineStr">
        <is>
          <t>改善后</t>
        </is>
      </c>
      <c r="G2351" s="57" t="n">
        <v>46072</v>
      </c>
      <c r="H2351" t="inlineStr">
        <is>
          <t>智能终端系列</t>
        </is>
      </c>
      <c r="I2351" t="inlineStr">
        <is>
          <t>KK200-1</t>
        </is>
      </c>
      <c r="J2351" t="inlineStr">
        <is>
          <t>OPERATIONAL</t>
        </is>
      </c>
      <c r="K2351" t="inlineStr">
        <is>
          <t>Planned - Included in OEE</t>
        </is>
      </c>
      <c r="L2351" t="inlineStr">
        <is>
          <t>EXTRUDER PRESS</t>
        </is>
      </c>
      <c r="M2351" t="inlineStr">
        <is>
          <t>主加工工位</t>
        </is>
      </c>
      <c r="N2351" t="inlineStr">
        <is>
          <t>CLEANING</t>
        </is>
      </c>
      <c r="O2351" s="59" t="n">
        <v>46072.51041666666</v>
      </c>
      <c r="P2351" s="59" t="n">
        <v>46072.51493055555</v>
      </c>
      <c r="Q2351" s="60" t="n">
        <v>6.5</v>
      </c>
      <c r="R2351" s="60" t="n">
        <v>0.931</v>
      </c>
      <c r="S2351" t="inlineStr">
        <is>
          <t>团队模拟数据（基于公开单线数据派生）</t>
        </is>
      </c>
      <c r="T2351" t="inlineStr">
        <is>
          <t>SIM-v2.2-20260807-20260804</t>
        </is>
      </c>
      <c r="U2351" t="inlineStr">
        <is>
          <t>https://zenodo.org/records/17855209</t>
        </is>
      </c>
      <c r="V2351" t="inlineStr">
        <is>
          <t>LINE-S01-POST-20260219</t>
        </is>
      </c>
      <c r="W2351" t="inlineStr">
        <is>
          <t>已关联</t>
        </is>
      </c>
      <c r="X2351" t="inlineStr">
        <is>
          <t>按班次口径判断</t>
        </is>
      </c>
      <c r="Z2351" t="inlineStr">
        <is>
          <t>否</t>
        </is>
      </c>
    </row>
    <row r="2352">
      <c r="A2352" t="inlineStr">
        <is>
          <t>SIM-STOP-02351</t>
        </is>
      </c>
      <c r="B2352" t="inlineStr">
        <is>
          <t>STOP-POST-00149</t>
        </is>
      </c>
      <c r="C2352" t="inlineStr">
        <is>
          <t>LINE-S02-POST-20260219</t>
        </is>
      </c>
      <c r="D2352" t="inlineStr">
        <is>
          <t>SHIFT-POST-20260219</t>
        </is>
      </c>
      <c r="E2352" t="inlineStr">
        <is>
          <t>LINE-S02</t>
        </is>
      </c>
      <c r="F2352" t="inlineStr">
        <is>
          <t>改善后</t>
        </is>
      </c>
      <c r="G2352" s="57" t="n">
        <v>46072</v>
      </c>
      <c r="H2352" t="inlineStr">
        <is>
          <t>视觉设备系列</t>
        </is>
      </c>
      <c r="I2352" t="inlineStr">
        <is>
          <t>KK200-1</t>
        </is>
      </c>
      <c r="J2352" t="inlineStr">
        <is>
          <t>OPERATIONAL</t>
        </is>
      </c>
      <c r="K2352" t="inlineStr">
        <is>
          <t>Planned - Included in OEE</t>
        </is>
      </c>
      <c r="L2352" t="inlineStr">
        <is>
          <t>EXTRUDER PRESS</t>
        </is>
      </c>
      <c r="M2352" t="inlineStr">
        <is>
          <t>主加工工位</t>
        </is>
      </c>
      <c r="N2352" t="inlineStr">
        <is>
          <t>CLEANING</t>
        </is>
      </c>
      <c r="O2352" s="59" t="n">
        <v>46072.52430555555</v>
      </c>
      <c r="P2352" s="59" t="n">
        <v>46072.52888888889</v>
      </c>
      <c r="Q2352" s="60" t="n">
        <v>6.6</v>
      </c>
      <c r="R2352" s="60" t="n">
        <v>0.9364</v>
      </c>
      <c r="S2352" t="inlineStr">
        <is>
          <t>团队模拟数据（基于公开单线数据派生）</t>
        </is>
      </c>
      <c r="T2352" t="inlineStr">
        <is>
          <t>SIM-v2.2-20260807-20260804</t>
        </is>
      </c>
      <c r="U2352" t="inlineStr">
        <is>
          <t>https://zenodo.org/records/17855209</t>
        </is>
      </c>
      <c r="V2352" t="inlineStr">
        <is>
          <t>LINE-S02-POST-20260219</t>
        </is>
      </c>
      <c r="W2352" t="inlineStr">
        <is>
          <t>已关联</t>
        </is>
      </c>
      <c r="X2352" t="inlineStr">
        <is>
          <t>按班次口径判断</t>
        </is>
      </c>
      <c r="Z2352" t="inlineStr">
        <is>
          <t>否</t>
        </is>
      </c>
    </row>
    <row r="2353">
      <c r="A2353" t="inlineStr">
        <is>
          <t>SIM-STOP-02352</t>
        </is>
      </c>
      <c r="B2353" t="inlineStr">
        <is>
          <t>STOP-POST-00149</t>
        </is>
      </c>
      <c r="C2353" t="inlineStr">
        <is>
          <t>LINE-S03-POST-20260219</t>
        </is>
      </c>
      <c r="D2353" t="inlineStr">
        <is>
          <t>SHIFT-POST-20260219</t>
        </is>
      </c>
      <c r="E2353" t="inlineStr">
        <is>
          <t>LINE-S03</t>
        </is>
      </c>
      <c r="F2353" t="inlineStr">
        <is>
          <t>改善后</t>
        </is>
      </c>
      <c r="G2353" s="57" t="n">
        <v>46072</v>
      </c>
      <c r="H2353" t="inlineStr">
        <is>
          <t>音频模组系列</t>
        </is>
      </c>
      <c r="I2353" t="inlineStr">
        <is>
          <t>KK200-1</t>
        </is>
      </c>
      <c r="J2353" t="inlineStr">
        <is>
          <t>OPERATIONAL</t>
        </is>
      </c>
      <c r="K2353" t="inlineStr">
        <is>
          <t>Planned - Included in OEE</t>
        </is>
      </c>
      <c r="L2353" t="inlineStr">
        <is>
          <t>EXTRUDER PRESS</t>
        </is>
      </c>
      <c r="M2353" t="inlineStr">
        <is>
          <t>主加工工位</t>
        </is>
      </c>
      <c r="N2353" t="inlineStr">
        <is>
          <t>CLEANING</t>
        </is>
      </c>
      <c r="O2353" s="59" t="n">
        <v>46072.53819444445</v>
      </c>
      <c r="P2353" s="59" t="n">
        <v>46072.54291666667</v>
      </c>
      <c r="Q2353" s="60" t="n">
        <v>6.8</v>
      </c>
      <c r="R2353" s="60" t="n">
        <v>0.976</v>
      </c>
      <c r="S2353" t="inlineStr">
        <is>
          <t>团队模拟数据（基于公开单线数据派生）</t>
        </is>
      </c>
      <c r="T2353" t="inlineStr">
        <is>
          <t>SIM-v2.2-20260807-20260804</t>
        </is>
      </c>
      <c r="U2353" t="inlineStr">
        <is>
          <t>https://zenodo.org/records/17855209</t>
        </is>
      </c>
      <c r="V2353" t="inlineStr">
        <is>
          <t>LINE-S03-POST-20260219</t>
        </is>
      </c>
      <c r="W2353" t="inlineStr">
        <is>
          <t>已关联</t>
        </is>
      </c>
      <c r="X2353" t="inlineStr">
        <is>
          <t>按班次口径判断</t>
        </is>
      </c>
      <c r="Z2353" t="inlineStr">
        <is>
          <t>否</t>
        </is>
      </c>
    </row>
    <row r="2354">
      <c r="A2354" t="inlineStr">
        <is>
          <t>SIM-STOP-02353</t>
        </is>
      </c>
      <c r="B2354" t="inlineStr">
        <is>
          <t>STOP-POST-00150</t>
        </is>
      </c>
      <c r="C2354" t="inlineStr">
        <is>
          <t>LINE-S01-POST-20260219</t>
        </is>
      </c>
      <c r="D2354" t="inlineStr">
        <is>
          <t>SHIFT-POST-20260219</t>
        </is>
      </c>
      <c r="E2354" t="inlineStr">
        <is>
          <t>LINE-S01</t>
        </is>
      </c>
      <c r="F2354" t="inlineStr">
        <is>
          <t>改善后</t>
        </is>
      </c>
      <c r="G2354" s="57" t="n">
        <v>46072</v>
      </c>
      <c r="H2354" t="inlineStr">
        <is>
          <t>智能终端系列</t>
        </is>
      </c>
      <c r="I2354" t="inlineStr">
        <is>
          <t>9KK25</t>
        </is>
      </c>
      <c r="J2354" t="inlineStr">
        <is>
          <t>SETUPS-CHANGEOVERS</t>
        </is>
      </c>
      <c r="K2354" t="inlineStr">
        <is>
          <t>Planned - Included in OEE</t>
        </is>
      </c>
      <c r="L2354" t="inlineStr">
        <is>
          <t>EXTRUDER PRESS</t>
        </is>
      </c>
      <c r="M2354" t="inlineStr">
        <is>
          <t>主加工工位</t>
        </is>
      </c>
      <c r="N2354" t="inlineStr">
        <is>
          <t>MATERIAL CHANGEOVER</t>
        </is>
      </c>
      <c r="O2354" s="59" t="n">
        <v>46072.53194444445</v>
      </c>
      <c r="P2354" s="59" t="n">
        <v>46072.54402777777</v>
      </c>
      <c r="Q2354" s="60" t="n">
        <v>17.4</v>
      </c>
      <c r="R2354" s="60" t="n">
        <v>0.9671999999999999</v>
      </c>
      <c r="S2354" t="inlineStr">
        <is>
          <t>团队模拟数据（基于公开单线数据派生）</t>
        </is>
      </c>
      <c r="T2354" t="inlineStr">
        <is>
          <t>SIM-v2.2-20260807-20260804</t>
        </is>
      </c>
      <c r="U2354" t="inlineStr">
        <is>
          <t>https://zenodo.org/records/17855209</t>
        </is>
      </c>
      <c r="V2354" t="inlineStr">
        <is>
          <t>LINE-S01-POST-20260219</t>
        </is>
      </c>
      <c r="W2354" t="inlineStr">
        <is>
          <t>已关联</t>
        </is>
      </c>
      <c r="X2354" t="inlineStr">
        <is>
          <t>按班次口径判断</t>
        </is>
      </c>
      <c r="Z2354" t="inlineStr">
        <is>
          <t>是</t>
        </is>
      </c>
      <c r="AA2354">
        <f>IFERROR(VLOOKUP(N2354,'18_换产标准_模拟'!$B$2:$F$4,3,FALSE),"")</f>
        <v/>
      </c>
      <c r="AB2354">
        <f>IFERROR(MAX(Q2354-AA2354,0),"")</f>
        <v/>
      </c>
      <c r="AC2354">
        <f>IFERROR(IF(AB2354=0,"达标",IF(AB2354&lt;=VLOOKUP(N2354,'18_换产标准_模拟'!$B$2:$F$4,4,FALSE)-VLOOKUP(N2354,'18_换产标准_模拟'!$B$2:$F$4,3,FALSE),"轻微超时",IF(AB2354&lt;=VLOOKUP(N2354,'18_换产标准_模拟'!$B$2:$F$4,5,FALSE)-VLOOKUP(N2354,'18_换产标准_模拟'!$B$2:$F$4,3,FALSE),"超时","严重超时"))),"")</f>
        <v/>
      </c>
      <c r="AD2354">
        <f>IFERROR(INDEX('18_换产标准_模拟'!$A$2:$A$4,MATCH(N2354,'18_换产标准_模拟'!$B$2:$B$4,0)),"")</f>
        <v/>
      </c>
      <c r="AE2354" t="inlineStr">
        <is>
          <t>团队模拟数据</t>
        </is>
      </c>
    </row>
    <row r="2355">
      <c r="A2355" t="inlineStr">
        <is>
          <t>SIM-STOP-02354</t>
        </is>
      </c>
      <c r="B2355" t="inlineStr">
        <is>
          <t>STOP-POST-00150</t>
        </is>
      </c>
      <c r="C2355" t="inlineStr">
        <is>
          <t>LINE-S02-POST-20260219</t>
        </is>
      </c>
      <c r="D2355" t="inlineStr">
        <is>
          <t>SHIFT-POST-20260219</t>
        </is>
      </c>
      <c r="E2355" t="inlineStr">
        <is>
          <t>LINE-S02</t>
        </is>
      </c>
      <c r="F2355" t="inlineStr">
        <is>
          <t>改善后</t>
        </is>
      </c>
      <c r="G2355" s="57" t="n">
        <v>46072</v>
      </c>
      <c r="H2355" t="inlineStr">
        <is>
          <t>视觉设备系列</t>
        </is>
      </c>
      <c r="I2355" t="inlineStr">
        <is>
          <t>9KK25</t>
        </is>
      </c>
      <c r="J2355" t="inlineStr">
        <is>
          <t>SETUPS-CHANGEOVERS</t>
        </is>
      </c>
      <c r="K2355" t="inlineStr">
        <is>
          <t>Planned - Included in OEE</t>
        </is>
      </c>
      <c r="L2355" t="inlineStr">
        <is>
          <t>EXTRUDER PRESS</t>
        </is>
      </c>
      <c r="M2355" t="inlineStr">
        <is>
          <t>主加工工位</t>
        </is>
      </c>
      <c r="N2355" t="inlineStr">
        <is>
          <t>MATERIAL CHANGEOVER</t>
        </is>
      </c>
      <c r="O2355" s="59" t="n">
        <v>46072.54583333333</v>
      </c>
      <c r="P2355" s="59" t="n">
        <v>46072.55798611111</v>
      </c>
      <c r="Q2355" s="60" t="n">
        <v>17.5</v>
      </c>
      <c r="R2355" s="60" t="n">
        <v>0.9746</v>
      </c>
      <c r="S2355" t="inlineStr">
        <is>
          <t>团队模拟数据（基于公开单线数据派生）</t>
        </is>
      </c>
      <c r="T2355" t="inlineStr">
        <is>
          <t>SIM-v2.2-20260807-20260804</t>
        </is>
      </c>
      <c r="U2355" t="inlineStr">
        <is>
          <t>https://zenodo.org/records/17855209</t>
        </is>
      </c>
      <c r="V2355" t="inlineStr">
        <is>
          <t>LINE-S02-POST-20260219</t>
        </is>
      </c>
      <c r="W2355" t="inlineStr">
        <is>
          <t>已关联</t>
        </is>
      </c>
      <c r="X2355" t="inlineStr">
        <is>
          <t>按班次口径判断</t>
        </is>
      </c>
      <c r="Z2355" t="inlineStr">
        <is>
          <t>是</t>
        </is>
      </c>
      <c r="AA2355">
        <f>IFERROR(VLOOKUP(N2355,'18_换产标准_模拟'!$B$2:$F$4,3,FALSE),"")</f>
        <v/>
      </c>
      <c r="AB2355">
        <f>IFERROR(MAX(Q2355-AA2355,0),"")</f>
        <v/>
      </c>
      <c r="AC2355">
        <f>IFERROR(IF(AB2355=0,"达标",IF(AB2355&lt;=VLOOKUP(N2355,'18_换产标准_模拟'!$B$2:$F$4,4,FALSE)-VLOOKUP(N2355,'18_换产标准_模拟'!$B$2:$F$4,3,FALSE),"轻微超时",IF(AB2355&lt;=VLOOKUP(N2355,'18_换产标准_模拟'!$B$2:$F$4,5,FALSE)-VLOOKUP(N2355,'18_换产标准_模拟'!$B$2:$F$4,3,FALSE),"超时","严重超时"))),"")</f>
        <v/>
      </c>
      <c r="AD2355">
        <f>IFERROR(INDEX('18_换产标准_模拟'!$A$2:$A$4,MATCH(N2355,'18_换产标准_模拟'!$B$2:$B$4,0)),"")</f>
        <v/>
      </c>
      <c r="AE2355" t="inlineStr">
        <is>
          <t>团队模拟数据</t>
        </is>
      </c>
    </row>
    <row r="2356">
      <c r="A2356" t="inlineStr">
        <is>
          <t>SIM-STOP-02355</t>
        </is>
      </c>
      <c r="B2356" t="inlineStr">
        <is>
          <t>STOP-POST-00150</t>
        </is>
      </c>
      <c r="C2356" t="inlineStr">
        <is>
          <t>LINE-S03-POST-20260219</t>
        </is>
      </c>
      <c r="D2356" t="inlineStr">
        <is>
          <t>SHIFT-POST-20260219</t>
        </is>
      </c>
      <c r="E2356" t="inlineStr">
        <is>
          <t>LINE-S03</t>
        </is>
      </c>
      <c r="F2356" t="inlineStr">
        <is>
          <t>改善后</t>
        </is>
      </c>
      <c r="G2356" s="57" t="n">
        <v>46072</v>
      </c>
      <c r="H2356" t="inlineStr">
        <is>
          <t>音频模组系列</t>
        </is>
      </c>
      <c r="I2356" t="inlineStr">
        <is>
          <t>9KK25</t>
        </is>
      </c>
      <c r="J2356" t="inlineStr">
        <is>
          <t>SETUPS-CHANGEOVERS</t>
        </is>
      </c>
      <c r="K2356" t="inlineStr">
        <is>
          <t>Planned - Included in OEE</t>
        </is>
      </c>
      <c r="L2356" t="inlineStr">
        <is>
          <t>EXTRUDER PRESS</t>
        </is>
      </c>
      <c r="M2356" t="inlineStr">
        <is>
          <t>主加工工位</t>
        </is>
      </c>
      <c r="N2356" t="inlineStr">
        <is>
          <t>MATERIAL CHANGEOVER</t>
        </is>
      </c>
      <c r="O2356" s="59" t="n">
        <v>46072.55972222222</v>
      </c>
      <c r="P2356" s="59" t="n">
        <v>46072.57111111111</v>
      </c>
      <c r="Q2356" s="60" t="n">
        <v>16.4</v>
      </c>
      <c r="R2356" s="60" t="n">
        <v>0.912</v>
      </c>
      <c r="S2356" t="inlineStr">
        <is>
          <t>团队模拟数据（基于公开单线数据派生）</t>
        </is>
      </c>
      <c r="T2356" t="inlineStr">
        <is>
          <t>SIM-v2.2-20260807-20260804</t>
        </is>
      </c>
      <c r="U2356" t="inlineStr">
        <is>
          <t>https://zenodo.org/records/17855209</t>
        </is>
      </c>
      <c r="V2356" t="inlineStr">
        <is>
          <t>LINE-S03-POST-20260219</t>
        </is>
      </c>
      <c r="W2356" t="inlineStr">
        <is>
          <t>已关联</t>
        </is>
      </c>
      <c r="X2356" t="inlineStr">
        <is>
          <t>按班次口径判断</t>
        </is>
      </c>
      <c r="Z2356" t="inlineStr">
        <is>
          <t>是</t>
        </is>
      </c>
      <c r="AA2356">
        <f>IFERROR(VLOOKUP(N2356,'18_换产标准_模拟'!$B$2:$F$4,3,FALSE),"")</f>
        <v/>
      </c>
      <c r="AB2356">
        <f>IFERROR(MAX(Q2356-AA2356,0),"")</f>
        <v/>
      </c>
      <c r="AC2356">
        <f>IFERROR(IF(AB2356=0,"达标",IF(AB2356&lt;=VLOOKUP(N2356,'18_换产标准_模拟'!$B$2:$F$4,4,FALSE)-VLOOKUP(N2356,'18_换产标准_模拟'!$B$2:$F$4,3,FALSE),"轻微超时",IF(AB2356&lt;=VLOOKUP(N2356,'18_换产标准_模拟'!$B$2:$F$4,5,FALSE)-VLOOKUP(N2356,'18_换产标准_模拟'!$B$2:$F$4,3,FALSE),"超时","严重超时"))),"")</f>
        <v/>
      </c>
      <c r="AD2356">
        <f>IFERROR(INDEX('18_换产标准_模拟'!$A$2:$A$4,MATCH(N2356,'18_换产标准_模拟'!$B$2:$B$4,0)),"")</f>
        <v/>
      </c>
      <c r="AE2356" t="inlineStr">
        <is>
          <t>团队模拟数据</t>
        </is>
      </c>
    </row>
    <row r="2357">
      <c r="A2357" t="inlineStr">
        <is>
          <t>SIM-STOP-02356</t>
        </is>
      </c>
      <c r="B2357" t="inlineStr">
        <is>
          <t>STOP-POST-00151</t>
        </is>
      </c>
      <c r="C2357" t="inlineStr">
        <is>
          <t>LINE-S01-POST-20260219</t>
        </is>
      </c>
      <c r="D2357" t="inlineStr">
        <is>
          <t>SHIFT-POST-20260219</t>
        </is>
      </c>
      <c r="E2357" t="inlineStr">
        <is>
          <t>LINE-S01</t>
        </is>
      </c>
      <c r="F2357" t="inlineStr">
        <is>
          <t>改善后</t>
        </is>
      </c>
      <c r="G2357" s="57" t="n">
        <v>46072</v>
      </c>
      <c r="H2357" t="inlineStr">
        <is>
          <t>智能终端系列</t>
        </is>
      </c>
      <c r="I2357" t="inlineStr">
        <is>
          <t>9KK25</t>
        </is>
      </c>
      <c r="J2357" t="inlineStr">
        <is>
          <t>OPERATIONAL</t>
        </is>
      </c>
      <c r="K2357" t="inlineStr">
        <is>
          <t>Planned - Included in OEE</t>
        </is>
      </c>
      <c r="L2357" t="inlineStr">
        <is>
          <t>EXTRUDER PRESS</t>
        </is>
      </c>
      <c r="M2357" t="inlineStr">
        <is>
          <t>主加工工位</t>
        </is>
      </c>
      <c r="N2357" t="inlineStr">
        <is>
          <t>QUALITY CONTROL</t>
        </is>
      </c>
      <c r="O2357" s="59" t="n">
        <v>46072.54722222222</v>
      </c>
      <c r="P2357" s="59" t="n">
        <v>46072.54972222223</v>
      </c>
      <c r="Q2357" s="60" t="n">
        <v>3.6</v>
      </c>
      <c r="R2357" s="60" t="n">
        <v>0.9051</v>
      </c>
      <c r="S2357" t="inlineStr">
        <is>
          <t>团队模拟数据（基于公开单线数据派生）</t>
        </is>
      </c>
      <c r="T2357" t="inlineStr">
        <is>
          <t>SIM-v2.2-20260807-20260804</t>
        </is>
      </c>
      <c r="U2357" t="inlineStr">
        <is>
          <t>https://zenodo.org/records/17855209</t>
        </is>
      </c>
      <c r="V2357" t="inlineStr">
        <is>
          <t>LINE-S01-POST-20260219</t>
        </is>
      </c>
      <c r="W2357" t="inlineStr">
        <is>
          <t>已关联</t>
        </is>
      </c>
      <c r="X2357" t="inlineStr">
        <is>
          <t>按班次口径判断</t>
        </is>
      </c>
      <c r="Z2357" t="inlineStr">
        <is>
          <t>否</t>
        </is>
      </c>
    </row>
    <row r="2358">
      <c r="A2358" t="inlineStr">
        <is>
          <t>SIM-STOP-02357</t>
        </is>
      </c>
      <c r="B2358" t="inlineStr">
        <is>
          <t>STOP-POST-00151</t>
        </is>
      </c>
      <c r="C2358" t="inlineStr">
        <is>
          <t>LINE-S02-POST-20260219</t>
        </is>
      </c>
      <c r="D2358" t="inlineStr">
        <is>
          <t>SHIFT-POST-20260219</t>
        </is>
      </c>
      <c r="E2358" t="inlineStr">
        <is>
          <t>LINE-S02</t>
        </is>
      </c>
      <c r="F2358" t="inlineStr">
        <is>
          <t>改善后</t>
        </is>
      </c>
      <c r="G2358" s="57" t="n">
        <v>46072</v>
      </c>
      <c r="H2358" t="inlineStr">
        <is>
          <t>视觉设备系列</t>
        </is>
      </c>
      <c r="I2358" t="inlineStr">
        <is>
          <t>9KK25</t>
        </is>
      </c>
      <c r="J2358" t="inlineStr">
        <is>
          <t>OPERATIONAL</t>
        </is>
      </c>
      <c r="K2358" t="inlineStr">
        <is>
          <t>Planned - Included in OEE</t>
        </is>
      </c>
      <c r="L2358" t="inlineStr">
        <is>
          <t>EXTRUDER PRESS</t>
        </is>
      </c>
      <c r="M2358" t="inlineStr">
        <is>
          <t>主加工工位</t>
        </is>
      </c>
      <c r="N2358" t="inlineStr">
        <is>
          <t>QUALITY CONTROL</t>
        </is>
      </c>
      <c r="O2358" s="59" t="n">
        <v>46072.56111111111</v>
      </c>
      <c r="P2358" s="59" t="n">
        <v>46072.56395833333</v>
      </c>
      <c r="Q2358" s="60" t="n">
        <v>4.1</v>
      </c>
      <c r="R2358" s="60" t="n">
        <v>1.0127</v>
      </c>
      <c r="S2358" t="inlineStr">
        <is>
          <t>团队模拟数据（基于公开单线数据派生）</t>
        </is>
      </c>
      <c r="T2358" t="inlineStr">
        <is>
          <t>SIM-v2.2-20260807-20260804</t>
        </is>
      </c>
      <c r="U2358" t="inlineStr">
        <is>
          <t>https://zenodo.org/records/17855209</t>
        </is>
      </c>
      <c r="V2358" t="inlineStr">
        <is>
          <t>LINE-S02-POST-20260219</t>
        </is>
      </c>
      <c r="W2358" t="inlineStr">
        <is>
          <t>已关联</t>
        </is>
      </c>
      <c r="X2358" t="inlineStr">
        <is>
          <t>按班次口径判断</t>
        </is>
      </c>
      <c r="Z2358" t="inlineStr">
        <is>
          <t>否</t>
        </is>
      </c>
    </row>
    <row r="2359">
      <c r="A2359" t="inlineStr">
        <is>
          <t>SIM-STOP-02358</t>
        </is>
      </c>
      <c r="B2359" t="inlineStr">
        <is>
          <t>STOP-POST-00151</t>
        </is>
      </c>
      <c r="C2359" t="inlineStr">
        <is>
          <t>LINE-S03-POST-20260219</t>
        </is>
      </c>
      <c r="D2359" t="inlineStr">
        <is>
          <t>SHIFT-POST-20260219</t>
        </is>
      </c>
      <c r="E2359" t="inlineStr">
        <is>
          <t>LINE-S03</t>
        </is>
      </c>
      <c r="F2359" t="inlineStr">
        <is>
          <t>改善后</t>
        </is>
      </c>
      <c r="G2359" s="57" t="n">
        <v>46072</v>
      </c>
      <c r="H2359" t="inlineStr">
        <is>
          <t>音频模组系列</t>
        </is>
      </c>
      <c r="I2359" t="inlineStr">
        <is>
          <t>9KK25</t>
        </is>
      </c>
      <c r="J2359" t="inlineStr">
        <is>
          <t>OPERATIONAL</t>
        </is>
      </c>
      <c r="K2359" t="inlineStr">
        <is>
          <t>Planned - Included in OEE</t>
        </is>
      </c>
      <c r="L2359" t="inlineStr">
        <is>
          <t>EXTRUDER PRESS</t>
        </is>
      </c>
      <c r="M2359" t="inlineStr">
        <is>
          <t>主加工工位</t>
        </is>
      </c>
      <c r="N2359" t="inlineStr">
        <is>
          <t>QUALITY CONTROL</t>
        </is>
      </c>
      <c r="O2359" s="59" t="n">
        <v>46072.575</v>
      </c>
      <c r="P2359" s="59" t="n">
        <v>46072.57763888889</v>
      </c>
      <c r="Q2359" s="60" t="n">
        <v>3.8</v>
      </c>
      <c r="R2359" s="60" t="n">
        <v>0.9493</v>
      </c>
      <c r="S2359" t="inlineStr">
        <is>
          <t>团队模拟数据（基于公开单线数据派生）</t>
        </is>
      </c>
      <c r="T2359" t="inlineStr">
        <is>
          <t>SIM-v2.2-20260807-20260804</t>
        </is>
      </c>
      <c r="U2359" t="inlineStr">
        <is>
          <t>https://zenodo.org/records/17855209</t>
        </is>
      </c>
      <c r="V2359" t="inlineStr">
        <is>
          <t>LINE-S03-POST-20260219</t>
        </is>
      </c>
      <c r="W2359" t="inlineStr">
        <is>
          <t>已关联</t>
        </is>
      </c>
      <c r="X2359" t="inlineStr">
        <is>
          <t>按班次口径判断</t>
        </is>
      </c>
      <c r="Z2359" t="inlineStr">
        <is>
          <t>否</t>
        </is>
      </c>
    </row>
    <row r="2360">
      <c r="A2360" t="inlineStr">
        <is>
          <t>SIM-STOP-02359</t>
        </is>
      </c>
      <c r="B2360" t="inlineStr">
        <is>
          <t>STOP-POST-00152</t>
        </is>
      </c>
      <c r="C2360" t="inlineStr">
        <is>
          <t>LINE-S01-POST-20260219</t>
        </is>
      </c>
      <c r="D2360" t="inlineStr">
        <is>
          <t>SHIFT-POST-20260219</t>
        </is>
      </c>
      <c r="E2360" t="inlineStr">
        <is>
          <t>LINE-S01</t>
        </is>
      </c>
      <c r="F2360" t="inlineStr">
        <is>
          <t>改善后</t>
        </is>
      </c>
      <c r="G2360" s="57" t="n">
        <v>46072</v>
      </c>
      <c r="H2360" t="inlineStr">
        <is>
          <t>智能终端系列</t>
        </is>
      </c>
      <c r="I2360" t="inlineStr">
        <is>
          <t>9KK25</t>
        </is>
      </c>
      <c r="J2360" t="inlineStr">
        <is>
          <t>MATERIALS</t>
        </is>
      </c>
      <c r="K2360" t="inlineStr">
        <is>
          <t>Unplanned</t>
        </is>
      </c>
      <c r="L2360" t="inlineStr">
        <is>
          <t>HACKING STATION</t>
        </is>
      </c>
      <c r="M2360" t="inlineStr">
        <is>
          <t>上下料工位</t>
        </is>
      </c>
      <c r="N2360" t="inlineStr">
        <is>
          <t>CRACKED WIP BRICKS</t>
        </is>
      </c>
      <c r="O2360" s="59" t="n">
        <v>46072.56527777778</v>
      </c>
      <c r="P2360" s="59" t="n">
        <v>46072.57319444444</v>
      </c>
      <c r="Q2360" s="60" t="n">
        <v>11.4</v>
      </c>
      <c r="R2360" s="60" t="n">
        <v>0.8125</v>
      </c>
      <c r="S2360" t="inlineStr">
        <is>
          <t>团队模拟数据（基于公开单线数据派生）</t>
        </is>
      </c>
      <c r="T2360" t="inlineStr">
        <is>
          <t>SIM-v2.2-20260807-20260804</t>
        </is>
      </c>
      <c r="U2360" t="inlineStr">
        <is>
          <t>https://zenodo.org/records/17855209</t>
        </is>
      </c>
      <c r="V2360" t="inlineStr">
        <is>
          <t>LINE-S01-POST-20260219</t>
        </is>
      </c>
      <c r="W2360" t="inlineStr">
        <is>
          <t>已关联</t>
        </is>
      </c>
      <c r="X2360" t="inlineStr">
        <is>
          <t>按班次口径判断</t>
        </is>
      </c>
      <c r="Z2360" t="inlineStr">
        <is>
          <t>否</t>
        </is>
      </c>
    </row>
    <row r="2361">
      <c r="A2361" t="inlineStr">
        <is>
          <t>SIM-STOP-02360</t>
        </is>
      </c>
      <c r="B2361" t="inlineStr">
        <is>
          <t>STOP-POST-00152</t>
        </is>
      </c>
      <c r="C2361" t="inlineStr">
        <is>
          <t>LINE-S02-POST-20260219</t>
        </is>
      </c>
      <c r="D2361" t="inlineStr">
        <is>
          <t>SHIFT-POST-20260219</t>
        </is>
      </c>
      <c r="E2361" t="inlineStr">
        <is>
          <t>LINE-S02</t>
        </is>
      </c>
      <c r="F2361" t="inlineStr">
        <is>
          <t>改善后</t>
        </is>
      </c>
      <c r="G2361" s="57" t="n">
        <v>46072</v>
      </c>
      <c r="H2361" t="inlineStr">
        <is>
          <t>视觉设备系列</t>
        </is>
      </c>
      <c r="I2361" t="inlineStr">
        <is>
          <t>9KK25</t>
        </is>
      </c>
      <c r="J2361" t="inlineStr">
        <is>
          <t>MATERIALS</t>
        </is>
      </c>
      <c r="K2361" t="inlineStr">
        <is>
          <t>Unplanned</t>
        </is>
      </c>
      <c r="L2361" t="inlineStr">
        <is>
          <t>HACKING STATION</t>
        </is>
      </c>
      <c r="M2361" t="inlineStr">
        <is>
          <t>上下料工位</t>
        </is>
      </c>
      <c r="N2361" t="inlineStr">
        <is>
          <t>CRACKED WIP BRICKS</t>
        </is>
      </c>
      <c r="O2361" s="59" t="n">
        <v>46072.57916666667</v>
      </c>
      <c r="P2361" s="59" t="n">
        <v>46072.58951388889</v>
      </c>
      <c r="Q2361" s="60" t="n">
        <v>14.9</v>
      </c>
      <c r="R2361" s="60" t="n">
        <v>1.0633</v>
      </c>
      <c r="S2361" t="inlineStr">
        <is>
          <t>团队模拟数据（基于公开单线数据派生）</t>
        </is>
      </c>
      <c r="T2361" t="inlineStr">
        <is>
          <t>SIM-v2.2-20260807-20260804</t>
        </is>
      </c>
      <c r="U2361" t="inlineStr">
        <is>
          <t>https://zenodo.org/records/17855209</t>
        </is>
      </c>
      <c r="V2361" t="inlineStr">
        <is>
          <t>LINE-S02-POST-20260219</t>
        </is>
      </c>
      <c r="W2361" t="inlineStr">
        <is>
          <t>已关联</t>
        </is>
      </c>
      <c r="X2361" t="inlineStr">
        <is>
          <t>按班次口径判断</t>
        </is>
      </c>
      <c r="Z2361" t="inlineStr">
        <is>
          <t>否</t>
        </is>
      </c>
    </row>
    <row r="2362">
      <c r="A2362" t="inlineStr">
        <is>
          <t>SIM-STOP-02361</t>
        </is>
      </c>
      <c r="B2362" t="inlineStr">
        <is>
          <t>STOP-POST-00152</t>
        </is>
      </c>
      <c r="C2362" t="inlineStr">
        <is>
          <t>LINE-S03-POST-20260219</t>
        </is>
      </c>
      <c r="D2362" t="inlineStr">
        <is>
          <t>SHIFT-POST-20260219</t>
        </is>
      </c>
      <c r="E2362" t="inlineStr">
        <is>
          <t>LINE-S03</t>
        </is>
      </c>
      <c r="F2362" t="inlineStr">
        <is>
          <t>改善后</t>
        </is>
      </c>
      <c r="G2362" s="57" t="n">
        <v>46072</v>
      </c>
      <c r="H2362" t="inlineStr">
        <is>
          <t>音频模组系列</t>
        </is>
      </c>
      <c r="I2362" t="inlineStr">
        <is>
          <t>9KK25</t>
        </is>
      </c>
      <c r="J2362" t="inlineStr">
        <is>
          <t>MATERIALS</t>
        </is>
      </c>
      <c r="K2362" t="inlineStr">
        <is>
          <t>Unplanned</t>
        </is>
      </c>
      <c r="L2362" t="inlineStr">
        <is>
          <t>HACKING STATION</t>
        </is>
      </c>
      <c r="M2362" t="inlineStr">
        <is>
          <t>上下料工位</t>
        </is>
      </c>
      <c r="N2362" t="inlineStr">
        <is>
          <t>CRACKED WIP BRICKS</t>
        </is>
      </c>
      <c r="O2362" s="59" t="n">
        <v>46072.59305555555</v>
      </c>
      <c r="P2362" s="59" t="n">
        <v>46072.60243055555</v>
      </c>
      <c r="Q2362" s="60" t="n">
        <v>13.5</v>
      </c>
      <c r="R2362" s="60" t="n">
        <v>0.962</v>
      </c>
      <c r="S2362" t="inlineStr">
        <is>
          <t>团队模拟数据（基于公开单线数据派生）</t>
        </is>
      </c>
      <c r="T2362" t="inlineStr">
        <is>
          <t>SIM-v2.2-20260807-20260804</t>
        </is>
      </c>
      <c r="U2362" t="inlineStr">
        <is>
          <t>https://zenodo.org/records/17855209</t>
        </is>
      </c>
      <c r="V2362" t="inlineStr">
        <is>
          <t>LINE-S03-POST-20260219</t>
        </is>
      </c>
      <c r="W2362" t="inlineStr">
        <is>
          <t>已关联</t>
        </is>
      </c>
      <c r="X2362" t="inlineStr">
        <is>
          <t>按班次口径判断</t>
        </is>
      </c>
      <c r="Z2362" t="inlineStr">
        <is>
          <t>否</t>
        </is>
      </c>
    </row>
    <row r="2363">
      <c r="A2363" t="inlineStr">
        <is>
          <t>SIM-STOP-02362</t>
        </is>
      </c>
      <c r="B2363" t="inlineStr">
        <is>
          <t>STOP-POST-00153</t>
        </is>
      </c>
      <c r="C2363" t="inlineStr">
        <is>
          <t>LINE-S01-POST-20260219</t>
        </is>
      </c>
      <c r="D2363" t="inlineStr">
        <is>
          <t>SHIFT-POST-20260219</t>
        </is>
      </c>
      <c r="E2363" t="inlineStr">
        <is>
          <t>LINE-S01</t>
        </is>
      </c>
      <c r="F2363" t="inlineStr">
        <is>
          <t>改善后</t>
        </is>
      </c>
      <c r="G2363" s="57" t="n">
        <v>46072</v>
      </c>
      <c r="H2363" t="inlineStr">
        <is>
          <t>智能终端系列</t>
        </is>
      </c>
      <c r="I2363" t="inlineStr">
        <is>
          <t>9KK25</t>
        </is>
      </c>
      <c r="J2363" t="inlineStr">
        <is>
          <t>MATERIALS</t>
        </is>
      </c>
      <c r="K2363" t="inlineStr">
        <is>
          <t>Unplanned</t>
        </is>
      </c>
      <c r="L2363" t="inlineStr">
        <is>
          <t>EXTRUDER PRESS</t>
        </is>
      </c>
      <c r="M2363" t="inlineStr">
        <is>
          <t>主加工工位</t>
        </is>
      </c>
      <c r="N2363" t="inlineStr">
        <is>
          <t>CRACKED WIP BRICKS</t>
        </is>
      </c>
      <c r="O2363" s="59" t="n">
        <v>46072.57569444444</v>
      </c>
      <c r="P2363" s="59" t="n">
        <v>46072.57805555555</v>
      </c>
      <c r="Q2363" s="60" t="n">
        <v>3.4</v>
      </c>
      <c r="R2363" s="60" t="n">
        <v>0.8438</v>
      </c>
      <c r="S2363" t="inlineStr">
        <is>
          <t>团队模拟数据（基于公开单线数据派生）</t>
        </is>
      </c>
      <c r="T2363" t="inlineStr">
        <is>
          <t>SIM-v2.2-20260807-20260804</t>
        </is>
      </c>
      <c r="U2363" t="inlineStr">
        <is>
          <t>https://zenodo.org/records/17855209</t>
        </is>
      </c>
      <c r="V2363" t="inlineStr">
        <is>
          <t>LINE-S01-POST-20260219</t>
        </is>
      </c>
      <c r="W2363" t="inlineStr">
        <is>
          <t>已关联</t>
        </is>
      </c>
      <c r="X2363" t="inlineStr">
        <is>
          <t>按班次口径判断</t>
        </is>
      </c>
      <c r="Z2363" t="inlineStr">
        <is>
          <t>否</t>
        </is>
      </c>
    </row>
    <row r="2364">
      <c r="A2364" t="inlineStr">
        <is>
          <t>SIM-STOP-02363</t>
        </is>
      </c>
      <c r="B2364" t="inlineStr">
        <is>
          <t>STOP-POST-00153</t>
        </is>
      </c>
      <c r="C2364" t="inlineStr">
        <is>
          <t>LINE-S02-POST-20260219</t>
        </is>
      </c>
      <c r="D2364" t="inlineStr">
        <is>
          <t>SHIFT-POST-20260219</t>
        </is>
      </c>
      <c r="E2364" t="inlineStr">
        <is>
          <t>LINE-S02</t>
        </is>
      </c>
      <c r="F2364" t="inlineStr">
        <is>
          <t>改善后</t>
        </is>
      </c>
      <c r="G2364" s="57" t="n">
        <v>46072</v>
      </c>
      <c r="H2364" t="inlineStr">
        <is>
          <t>视觉设备系列</t>
        </is>
      </c>
      <c r="I2364" t="inlineStr">
        <is>
          <t>9KK25</t>
        </is>
      </c>
      <c r="J2364" t="inlineStr">
        <is>
          <t>MATERIALS</t>
        </is>
      </c>
      <c r="K2364" t="inlineStr">
        <is>
          <t>Unplanned</t>
        </is>
      </c>
      <c r="L2364" t="inlineStr">
        <is>
          <t>EXTRUDER PRESS</t>
        </is>
      </c>
      <c r="M2364" t="inlineStr">
        <is>
          <t>主加工工位</t>
        </is>
      </c>
      <c r="N2364" t="inlineStr">
        <is>
          <t>CRACKED WIP BRICKS</t>
        </is>
      </c>
      <c r="O2364" s="59" t="n">
        <v>46072.58958333333</v>
      </c>
      <c r="P2364" s="59" t="n">
        <v>46072.59291666667</v>
      </c>
      <c r="Q2364" s="60" t="n">
        <v>4.8</v>
      </c>
      <c r="R2364" s="60" t="n">
        <v>1.1946</v>
      </c>
      <c r="S2364" t="inlineStr">
        <is>
          <t>团队模拟数据（基于公开单线数据派生）</t>
        </is>
      </c>
      <c r="T2364" t="inlineStr">
        <is>
          <t>SIM-v2.2-20260807-20260804</t>
        </is>
      </c>
      <c r="U2364" t="inlineStr">
        <is>
          <t>https://zenodo.org/records/17855209</t>
        </is>
      </c>
      <c r="V2364" t="inlineStr">
        <is>
          <t>LINE-S02-POST-20260219</t>
        </is>
      </c>
      <c r="W2364" t="inlineStr">
        <is>
          <t>已关联</t>
        </is>
      </c>
      <c r="X2364" t="inlineStr">
        <is>
          <t>按班次口径判断</t>
        </is>
      </c>
      <c r="Z2364" t="inlineStr">
        <is>
          <t>否</t>
        </is>
      </c>
    </row>
    <row r="2365">
      <c r="A2365" t="inlineStr">
        <is>
          <t>SIM-STOP-02364</t>
        </is>
      </c>
      <c r="B2365" t="inlineStr">
        <is>
          <t>STOP-POST-00153</t>
        </is>
      </c>
      <c r="C2365" t="inlineStr">
        <is>
          <t>LINE-S03-POST-20260219</t>
        </is>
      </c>
      <c r="D2365" t="inlineStr">
        <is>
          <t>SHIFT-POST-20260219</t>
        </is>
      </c>
      <c r="E2365" t="inlineStr">
        <is>
          <t>LINE-S03</t>
        </is>
      </c>
      <c r="F2365" t="inlineStr">
        <is>
          <t>改善后</t>
        </is>
      </c>
      <c r="G2365" s="57" t="n">
        <v>46072</v>
      </c>
      <c r="H2365" t="inlineStr">
        <is>
          <t>音频模组系列</t>
        </is>
      </c>
      <c r="I2365" t="inlineStr">
        <is>
          <t>9KK25</t>
        </is>
      </c>
      <c r="J2365" t="inlineStr">
        <is>
          <t>MATERIALS</t>
        </is>
      </c>
      <c r="K2365" t="inlineStr">
        <is>
          <t>Unplanned</t>
        </is>
      </c>
      <c r="L2365" t="inlineStr">
        <is>
          <t>EXTRUDER PRESS</t>
        </is>
      </c>
      <c r="M2365" t="inlineStr">
        <is>
          <t>主加工工位</t>
        </is>
      </c>
      <c r="N2365" t="inlineStr">
        <is>
          <t>CRACKED WIP BRICKS</t>
        </is>
      </c>
      <c r="O2365" s="59" t="n">
        <v>46072.60347222222</v>
      </c>
      <c r="P2365" s="59" t="n">
        <v>46072.60597222222</v>
      </c>
      <c r="Q2365" s="60" t="n">
        <v>3.6</v>
      </c>
      <c r="R2365" s="60" t="n">
        <v>0.8996</v>
      </c>
      <c r="S2365" t="inlineStr">
        <is>
          <t>团队模拟数据（基于公开单线数据派生）</t>
        </is>
      </c>
      <c r="T2365" t="inlineStr">
        <is>
          <t>SIM-v2.2-20260807-20260804</t>
        </is>
      </c>
      <c r="U2365" t="inlineStr">
        <is>
          <t>https://zenodo.org/records/17855209</t>
        </is>
      </c>
      <c r="V2365" t="inlineStr">
        <is>
          <t>LINE-S03-POST-20260219</t>
        </is>
      </c>
      <c r="W2365" t="inlineStr">
        <is>
          <t>已关联</t>
        </is>
      </c>
      <c r="X2365" t="inlineStr">
        <is>
          <t>按班次口径判断</t>
        </is>
      </c>
      <c r="Z2365" t="inlineStr">
        <is>
          <t>否</t>
        </is>
      </c>
    </row>
    <row r="2366">
      <c r="A2366" t="inlineStr">
        <is>
          <t>SIM-STOP-02365</t>
        </is>
      </c>
      <c r="B2366" t="inlineStr">
        <is>
          <t>STOP-POST-00154</t>
        </is>
      </c>
      <c r="C2366" t="inlineStr">
        <is>
          <t>LINE-S01-POST-20260219</t>
        </is>
      </c>
      <c r="D2366" t="inlineStr">
        <is>
          <t>SHIFT-POST-20260219</t>
        </is>
      </c>
      <c r="E2366" t="inlineStr">
        <is>
          <t>LINE-S01</t>
        </is>
      </c>
      <c r="F2366" t="inlineStr">
        <is>
          <t>改善后</t>
        </is>
      </c>
      <c r="G2366" s="57" t="n">
        <v>46072</v>
      </c>
      <c r="H2366" t="inlineStr">
        <is>
          <t>智能终端系列</t>
        </is>
      </c>
      <c r="I2366" t="inlineStr">
        <is>
          <t>9KK25</t>
        </is>
      </c>
      <c r="J2366" t="inlineStr">
        <is>
          <t>MATERIALS</t>
        </is>
      </c>
      <c r="K2366" t="inlineStr">
        <is>
          <t>Unplanned</t>
        </is>
      </c>
      <c r="L2366" t="inlineStr">
        <is>
          <t>HACKING STATION</t>
        </is>
      </c>
      <c r="M2366" t="inlineStr">
        <is>
          <t>上下料工位</t>
        </is>
      </c>
      <c r="N2366" t="inlineStr">
        <is>
          <t>CRACKED WIP BRICKS</t>
        </is>
      </c>
      <c r="O2366" s="59" t="n">
        <v>46072.60972222222</v>
      </c>
      <c r="P2366" s="59" t="n">
        <v>46072.61520833334</v>
      </c>
      <c r="Q2366" s="60" t="n">
        <v>7.9</v>
      </c>
      <c r="R2366" s="60" t="n">
        <v>0.7902</v>
      </c>
      <c r="S2366" t="inlineStr">
        <is>
          <t>团队模拟数据（基于公开单线数据派生）</t>
        </is>
      </c>
      <c r="T2366" t="inlineStr">
        <is>
          <t>SIM-v2.2-20260807-20260804</t>
        </is>
      </c>
      <c r="U2366" t="inlineStr">
        <is>
          <t>https://zenodo.org/records/17855209</t>
        </is>
      </c>
      <c r="V2366" t="inlineStr">
        <is>
          <t>LINE-S01-POST-20260219</t>
        </is>
      </c>
      <c r="W2366" t="inlineStr">
        <is>
          <t>已关联</t>
        </is>
      </c>
      <c r="X2366" t="inlineStr">
        <is>
          <t>按班次口径判断</t>
        </is>
      </c>
      <c r="Z2366" t="inlineStr">
        <is>
          <t>否</t>
        </is>
      </c>
    </row>
    <row r="2367">
      <c r="A2367" t="inlineStr">
        <is>
          <t>SIM-STOP-02366</t>
        </is>
      </c>
      <c r="B2367" t="inlineStr">
        <is>
          <t>STOP-POST-00154</t>
        </is>
      </c>
      <c r="C2367" t="inlineStr">
        <is>
          <t>LINE-S02-POST-20260219</t>
        </is>
      </c>
      <c r="D2367" t="inlineStr">
        <is>
          <t>SHIFT-POST-20260219</t>
        </is>
      </c>
      <c r="E2367" t="inlineStr">
        <is>
          <t>LINE-S02</t>
        </is>
      </c>
      <c r="F2367" t="inlineStr">
        <is>
          <t>改善后</t>
        </is>
      </c>
      <c r="G2367" s="57" t="n">
        <v>46072</v>
      </c>
      <c r="H2367" t="inlineStr">
        <is>
          <t>视觉设备系列</t>
        </is>
      </c>
      <c r="I2367" t="inlineStr">
        <is>
          <t>9KK25</t>
        </is>
      </c>
      <c r="J2367" t="inlineStr">
        <is>
          <t>MATERIALS</t>
        </is>
      </c>
      <c r="K2367" t="inlineStr">
        <is>
          <t>Unplanned</t>
        </is>
      </c>
      <c r="L2367" t="inlineStr">
        <is>
          <t>HACKING STATION</t>
        </is>
      </c>
      <c r="M2367" t="inlineStr">
        <is>
          <t>上下料工位</t>
        </is>
      </c>
      <c r="N2367" t="inlineStr">
        <is>
          <t>CRACKED WIP BRICKS</t>
        </is>
      </c>
      <c r="O2367" s="59" t="n">
        <v>46072.62361111111</v>
      </c>
      <c r="P2367" s="59" t="n">
        <v>46072.63159722222</v>
      </c>
      <c r="Q2367" s="60" t="n">
        <v>11.5</v>
      </c>
      <c r="R2367" s="60" t="n">
        <v>1.1489</v>
      </c>
      <c r="S2367" t="inlineStr">
        <is>
          <t>团队模拟数据（基于公开单线数据派生）</t>
        </is>
      </c>
      <c r="T2367" t="inlineStr">
        <is>
          <t>SIM-v2.2-20260807-20260804</t>
        </is>
      </c>
      <c r="U2367" t="inlineStr">
        <is>
          <t>https://zenodo.org/records/17855209</t>
        </is>
      </c>
      <c r="V2367" t="inlineStr">
        <is>
          <t>LINE-S02-POST-20260219</t>
        </is>
      </c>
      <c r="W2367" t="inlineStr">
        <is>
          <t>已关联</t>
        </is>
      </c>
      <c r="X2367" t="inlineStr">
        <is>
          <t>按班次口径判断</t>
        </is>
      </c>
      <c r="Z2367" t="inlineStr">
        <is>
          <t>否</t>
        </is>
      </c>
    </row>
    <row r="2368">
      <c r="A2368" t="inlineStr">
        <is>
          <t>SIM-STOP-02367</t>
        </is>
      </c>
      <c r="B2368" t="inlineStr">
        <is>
          <t>STOP-POST-00154</t>
        </is>
      </c>
      <c r="C2368" t="inlineStr">
        <is>
          <t>LINE-S03-POST-20260219</t>
        </is>
      </c>
      <c r="D2368" t="inlineStr">
        <is>
          <t>SHIFT-POST-20260219</t>
        </is>
      </c>
      <c r="E2368" t="inlineStr">
        <is>
          <t>LINE-S03</t>
        </is>
      </c>
      <c r="F2368" t="inlineStr">
        <is>
          <t>改善后</t>
        </is>
      </c>
      <c r="G2368" s="57" t="n">
        <v>46072</v>
      </c>
      <c r="H2368" t="inlineStr">
        <is>
          <t>音频模组系列</t>
        </is>
      </c>
      <c r="I2368" t="inlineStr">
        <is>
          <t>9KK25</t>
        </is>
      </c>
      <c r="J2368" t="inlineStr">
        <is>
          <t>MATERIALS</t>
        </is>
      </c>
      <c r="K2368" t="inlineStr">
        <is>
          <t>Unplanned</t>
        </is>
      </c>
      <c r="L2368" t="inlineStr">
        <is>
          <t>HACKING STATION</t>
        </is>
      </c>
      <c r="M2368" t="inlineStr">
        <is>
          <t>上下料工位</t>
        </is>
      </c>
      <c r="N2368" t="inlineStr">
        <is>
          <t>CRACKED WIP BRICKS</t>
        </is>
      </c>
      <c r="O2368" s="59" t="n">
        <v>46072.6375</v>
      </c>
      <c r="P2368" s="59" t="n">
        <v>46072.64402777778</v>
      </c>
      <c r="Q2368" s="60" t="n">
        <v>9.4</v>
      </c>
      <c r="R2368" s="60" t="n">
        <v>0.9360000000000001</v>
      </c>
      <c r="S2368" t="inlineStr">
        <is>
          <t>团队模拟数据（基于公开单线数据派生）</t>
        </is>
      </c>
      <c r="T2368" t="inlineStr">
        <is>
          <t>SIM-v2.2-20260807-20260804</t>
        </is>
      </c>
      <c r="U2368" t="inlineStr">
        <is>
          <t>https://zenodo.org/records/17855209</t>
        </is>
      </c>
      <c r="V2368" t="inlineStr">
        <is>
          <t>LINE-S03-POST-20260219</t>
        </is>
      </c>
      <c r="W2368" t="inlineStr">
        <is>
          <t>已关联</t>
        </is>
      </c>
      <c r="X2368" t="inlineStr">
        <is>
          <t>按班次口径判断</t>
        </is>
      </c>
      <c r="Z2368" t="inlineStr">
        <is>
          <t>否</t>
        </is>
      </c>
    </row>
    <row r="2369">
      <c r="A2369" t="inlineStr">
        <is>
          <t>SIM-STOP-02368</t>
        </is>
      </c>
      <c r="B2369" t="inlineStr">
        <is>
          <t>STOP-POST-00155</t>
        </is>
      </c>
      <c r="C2369" t="inlineStr">
        <is>
          <t>LINE-S01-POST-20260219</t>
        </is>
      </c>
      <c r="D2369" t="inlineStr">
        <is>
          <t>SHIFT-POST-20260219</t>
        </is>
      </c>
      <c r="E2369" t="inlineStr">
        <is>
          <t>LINE-S01</t>
        </is>
      </c>
      <c r="F2369" t="inlineStr">
        <is>
          <t>改善后</t>
        </is>
      </c>
      <c r="G2369" s="57" t="n">
        <v>46072</v>
      </c>
      <c r="H2369" t="inlineStr">
        <is>
          <t>智能终端系列</t>
        </is>
      </c>
      <c r="I2369" t="inlineStr">
        <is>
          <t>9KK25</t>
        </is>
      </c>
      <c r="J2369" t="inlineStr">
        <is>
          <t>FAILURE</t>
        </is>
      </c>
      <c r="K2369" t="inlineStr">
        <is>
          <t>Unplanned</t>
        </is>
      </c>
      <c r="L2369" t="inlineStr">
        <is>
          <t>DRYER</t>
        </is>
      </c>
      <c r="M2369" t="inlineStr">
        <is>
          <t>烘干/固化工位</t>
        </is>
      </c>
      <c r="N2369" t="inlineStr">
        <is>
          <t>AUTOMATION FAILURE</t>
        </is>
      </c>
      <c r="O2369" s="59" t="n">
        <v>46072.625</v>
      </c>
      <c r="P2369" s="59" t="n">
        <v>46072.62958333334</v>
      </c>
      <c r="Q2369" s="60" t="n">
        <v>6.6</v>
      </c>
      <c r="R2369" s="60" t="n">
        <v>0.8215</v>
      </c>
      <c r="S2369" t="inlineStr">
        <is>
          <t>团队模拟数据（基于公开单线数据派生）</t>
        </is>
      </c>
      <c r="T2369" t="inlineStr">
        <is>
          <t>SIM-v2.2-20260807-20260804</t>
        </is>
      </c>
      <c r="U2369" t="inlineStr">
        <is>
          <t>https://zenodo.org/records/17855209</t>
        </is>
      </c>
      <c r="V2369" t="inlineStr">
        <is>
          <t>LINE-S01-POST-20260219</t>
        </is>
      </c>
      <c r="W2369" t="inlineStr">
        <is>
          <t>已关联</t>
        </is>
      </c>
      <c r="X2369" t="inlineStr">
        <is>
          <t>按班次口径判断</t>
        </is>
      </c>
      <c r="Z2369" t="inlineStr">
        <is>
          <t>否</t>
        </is>
      </c>
    </row>
    <row r="2370">
      <c r="A2370" t="inlineStr">
        <is>
          <t>SIM-STOP-02369</t>
        </is>
      </c>
      <c r="B2370" t="inlineStr">
        <is>
          <t>STOP-POST-00155</t>
        </is>
      </c>
      <c r="C2370" t="inlineStr">
        <is>
          <t>LINE-S02-POST-20260219</t>
        </is>
      </c>
      <c r="D2370" t="inlineStr">
        <is>
          <t>SHIFT-POST-20260219</t>
        </is>
      </c>
      <c r="E2370" t="inlineStr">
        <is>
          <t>LINE-S02</t>
        </is>
      </c>
      <c r="F2370" t="inlineStr">
        <is>
          <t>改善后</t>
        </is>
      </c>
      <c r="G2370" s="57" t="n">
        <v>46072</v>
      </c>
      <c r="H2370" t="inlineStr">
        <is>
          <t>视觉设备系列</t>
        </is>
      </c>
      <c r="I2370" t="inlineStr">
        <is>
          <t>9KK25</t>
        </is>
      </c>
      <c r="J2370" t="inlineStr">
        <is>
          <t>FAILURE</t>
        </is>
      </c>
      <c r="K2370" t="inlineStr">
        <is>
          <t>Unplanned</t>
        </is>
      </c>
      <c r="L2370" t="inlineStr">
        <is>
          <t>DRYER</t>
        </is>
      </c>
      <c r="M2370" t="inlineStr">
        <is>
          <t>烘干/固化工位</t>
        </is>
      </c>
      <c r="N2370" t="inlineStr">
        <is>
          <t>AUTOMATION FAILURE</t>
        </is>
      </c>
      <c r="O2370" s="59" t="n">
        <v>46072.63888888889</v>
      </c>
      <c r="P2370" s="59" t="n">
        <v>46072.64486111111</v>
      </c>
      <c r="Q2370" s="60" t="n">
        <v>8.6</v>
      </c>
      <c r="R2370" s="60" t="n">
        <v>1.0756</v>
      </c>
      <c r="S2370" t="inlineStr">
        <is>
          <t>团队模拟数据（基于公开单线数据派生）</t>
        </is>
      </c>
      <c r="T2370" t="inlineStr">
        <is>
          <t>SIM-v2.2-20260807-20260804</t>
        </is>
      </c>
      <c r="U2370" t="inlineStr">
        <is>
          <t>https://zenodo.org/records/17855209</t>
        </is>
      </c>
      <c r="V2370" t="inlineStr">
        <is>
          <t>LINE-S02-POST-20260219</t>
        </is>
      </c>
      <c r="W2370" t="inlineStr">
        <is>
          <t>已关联</t>
        </is>
      </c>
      <c r="X2370" t="inlineStr">
        <is>
          <t>按班次口径判断</t>
        </is>
      </c>
      <c r="Z2370" t="inlineStr">
        <is>
          <t>否</t>
        </is>
      </c>
    </row>
    <row r="2371">
      <c r="A2371" t="inlineStr">
        <is>
          <t>SIM-STOP-02370</t>
        </is>
      </c>
      <c r="B2371" t="inlineStr">
        <is>
          <t>STOP-POST-00155</t>
        </is>
      </c>
      <c r="C2371" t="inlineStr">
        <is>
          <t>LINE-S03-POST-20260219</t>
        </is>
      </c>
      <c r="D2371" t="inlineStr">
        <is>
          <t>SHIFT-POST-20260219</t>
        </is>
      </c>
      <c r="E2371" t="inlineStr">
        <is>
          <t>LINE-S03</t>
        </is>
      </c>
      <c r="F2371" t="inlineStr">
        <is>
          <t>改善后</t>
        </is>
      </c>
      <c r="G2371" s="57" t="n">
        <v>46072</v>
      </c>
      <c r="H2371" t="inlineStr">
        <is>
          <t>音频模组系列</t>
        </is>
      </c>
      <c r="I2371" t="inlineStr">
        <is>
          <t>9KK25</t>
        </is>
      </c>
      <c r="J2371" t="inlineStr">
        <is>
          <t>FAILURE</t>
        </is>
      </c>
      <c r="K2371" t="inlineStr">
        <is>
          <t>Unplanned</t>
        </is>
      </c>
      <c r="L2371" t="inlineStr">
        <is>
          <t>DRYER</t>
        </is>
      </c>
      <c r="M2371" t="inlineStr">
        <is>
          <t>烘干/固化工位</t>
        </is>
      </c>
      <c r="N2371" t="inlineStr">
        <is>
          <t>AUTOMATION FAILURE</t>
        </is>
      </c>
      <c r="O2371" s="59" t="n">
        <v>46072.65277777778</v>
      </c>
      <c r="P2371" s="59" t="n">
        <v>46072.65798611111</v>
      </c>
      <c r="Q2371" s="60" t="n">
        <v>7.5</v>
      </c>
      <c r="R2371" s="60" t="n">
        <v>0.9350000000000001</v>
      </c>
      <c r="S2371" t="inlineStr">
        <is>
          <t>团队模拟数据（基于公开单线数据派生）</t>
        </is>
      </c>
      <c r="T2371" t="inlineStr">
        <is>
          <t>SIM-v2.2-20260807-20260804</t>
        </is>
      </c>
      <c r="U2371" t="inlineStr">
        <is>
          <t>https://zenodo.org/records/17855209</t>
        </is>
      </c>
      <c r="V2371" t="inlineStr">
        <is>
          <t>LINE-S03-POST-20260219</t>
        </is>
      </c>
      <c r="W2371" t="inlineStr">
        <is>
          <t>已关联</t>
        </is>
      </c>
      <c r="X2371" t="inlineStr">
        <is>
          <t>按班次口径判断</t>
        </is>
      </c>
      <c r="Z2371" t="inlineStr">
        <is>
          <t>否</t>
        </is>
      </c>
    </row>
    <row r="2372">
      <c r="A2372" t="inlineStr">
        <is>
          <t>SIM-STOP-02371</t>
        </is>
      </c>
      <c r="B2372" t="inlineStr">
        <is>
          <t>STOP-POST-00156</t>
        </is>
      </c>
      <c r="C2372" t="inlineStr">
        <is>
          <t>LINE-S01-POST-20260219</t>
        </is>
      </c>
      <c r="D2372" t="inlineStr">
        <is>
          <t>SHIFT-POST-20260219</t>
        </is>
      </c>
      <c r="E2372" t="inlineStr">
        <is>
          <t>LINE-S01</t>
        </is>
      </c>
      <c r="F2372" t="inlineStr">
        <is>
          <t>改善后</t>
        </is>
      </c>
      <c r="G2372" s="57" t="n">
        <v>46072</v>
      </c>
      <c r="H2372" t="inlineStr">
        <is>
          <t>智能终端系列</t>
        </is>
      </c>
      <c r="I2372" t="inlineStr">
        <is>
          <t>9KK25</t>
        </is>
      </c>
      <c r="J2372" t="inlineStr">
        <is>
          <t>MATERIALS</t>
        </is>
      </c>
      <c r="K2372" t="inlineStr">
        <is>
          <t>Unplanned</t>
        </is>
      </c>
      <c r="L2372" t="inlineStr">
        <is>
          <t>LINE 52</t>
        </is>
      </c>
      <c r="M2372" t="inlineStr">
        <is>
          <t>其他工位</t>
        </is>
      </c>
      <c r="N2372" t="inlineStr">
        <is>
          <t>KILN CAR STARVATION</t>
        </is>
      </c>
      <c r="O2372" s="59" t="n">
        <v>46072.66666666666</v>
      </c>
      <c r="P2372" s="59" t="n">
        <v>46072.6725</v>
      </c>
      <c r="Q2372" s="60" t="n">
        <v>8.4</v>
      </c>
      <c r="R2372" s="60" t="n">
        <v>0.7679</v>
      </c>
      <c r="S2372" t="inlineStr">
        <is>
          <t>团队模拟数据（基于公开单线数据派生）</t>
        </is>
      </c>
      <c r="T2372" t="inlineStr">
        <is>
          <t>SIM-v2.2-20260807-20260804</t>
        </is>
      </c>
      <c r="U2372" t="inlineStr">
        <is>
          <t>https://zenodo.org/records/17855209</t>
        </is>
      </c>
      <c r="V2372" t="inlineStr">
        <is>
          <t>LINE-S01-POST-20260219</t>
        </is>
      </c>
      <c r="W2372" t="inlineStr">
        <is>
          <t>已关联</t>
        </is>
      </c>
      <c r="X2372" t="inlineStr">
        <is>
          <t>按班次口径判断</t>
        </is>
      </c>
      <c r="Z2372" t="inlineStr">
        <is>
          <t>否</t>
        </is>
      </c>
    </row>
    <row r="2373">
      <c r="A2373" t="inlineStr">
        <is>
          <t>SIM-STOP-02372</t>
        </is>
      </c>
      <c r="B2373" t="inlineStr">
        <is>
          <t>STOP-POST-00156</t>
        </is>
      </c>
      <c r="C2373" t="inlineStr">
        <is>
          <t>LINE-S02-POST-20260219</t>
        </is>
      </c>
      <c r="D2373" t="inlineStr">
        <is>
          <t>SHIFT-POST-20260219</t>
        </is>
      </c>
      <c r="E2373" t="inlineStr">
        <is>
          <t>LINE-S02</t>
        </is>
      </c>
      <c r="F2373" t="inlineStr">
        <is>
          <t>改善后</t>
        </is>
      </c>
      <c r="G2373" s="57" t="n">
        <v>46072</v>
      </c>
      <c r="H2373" t="inlineStr">
        <is>
          <t>视觉设备系列</t>
        </is>
      </c>
      <c r="I2373" t="inlineStr">
        <is>
          <t>9KK25</t>
        </is>
      </c>
      <c r="J2373" t="inlineStr">
        <is>
          <t>MATERIALS</t>
        </is>
      </c>
      <c r="K2373" t="inlineStr">
        <is>
          <t>Unplanned</t>
        </is>
      </c>
      <c r="L2373" t="inlineStr">
        <is>
          <t>LINE 52</t>
        </is>
      </c>
      <c r="M2373" t="inlineStr">
        <is>
          <t>其他工位</t>
        </is>
      </c>
      <c r="N2373" t="inlineStr">
        <is>
          <t>KILN CAR STARVATION</t>
        </is>
      </c>
      <c r="O2373" s="59" t="n">
        <v>46072.68055555555</v>
      </c>
      <c r="P2373" s="59" t="n">
        <v>46072.68909722222</v>
      </c>
      <c r="Q2373" s="60" t="n">
        <v>12.3</v>
      </c>
      <c r="R2373" s="60" t="n">
        <v>1.1183</v>
      </c>
      <c r="S2373" t="inlineStr">
        <is>
          <t>团队模拟数据（基于公开单线数据派生）</t>
        </is>
      </c>
      <c r="T2373" t="inlineStr">
        <is>
          <t>SIM-v2.2-20260807-20260804</t>
        </is>
      </c>
      <c r="U2373" t="inlineStr">
        <is>
          <t>https://zenodo.org/records/17855209</t>
        </is>
      </c>
      <c r="V2373" t="inlineStr">
        <is>
          <t>LINE-S02-POST-20260219</t>
        </is>
      </c>
      <c r="W2373" t="inlineStr">
        <is>
          <t>已关联</t>
        </is>
      </c>
      <c r="X2373" t="inlineStr">
        <is>
          <t>按班次口径判断</t>
        </is>
      </c>
      <c r="Z2373" t="inlineStr">
        <is>
          <t>否</t>
        </is>
      </c>
    </row>
    <row r="2374">
      <c r="A2374" t="inlineStr">
        <is>
          <t>SIM-STOP-02373</t>
        </is>
      </c>
      <c r="B2374" t="inlineStr">
        <is>
          <t>STOP-POST-00156</t>
        </is>
      </c>
      <c r="C2374" t="inlineStr">
        <is>
          <t>LINE-S03-POST-20260219</t>
        </is>
      </c>
      <c r="D2374" t="inlineStr">
        <is>
          <t>SHIFT-POST-20260219</t>
        </is>
      </c>
      <c r="E2374" t="inlineStr">
        <is>
          <t>LINE-S03</t>
        </is>
      </c>
      <c r="F2374" t="inlineStr">
        <is>
          <t>改善后</t>
        </is>
      </c>
      <c r="G2374" s="57" t="n">
        <v>46072</v>
      </c>
      <c r="H2374" t="inlineStr">
        <is>
          <t>音频模组系列</t>
        </is>
      </c>
      <c r="I2374" t="inlineStr">
        <is>
          <t>9KK25</t>
        </is>
      </c>
      <c r="J2374" t="inlineStr">
        <is>
          <t>MATERIALS</t>
        </is>
      </c>
      <c r="K2374" t="inlineStr">
        <is>
          <t>Unplanned</t>
        </is>
      </c>
      <c r="L2374" t="inlineStr">
        <is>
          <t>LINE 52</t>
        </is>
      </c>
      <c r="M2374" t="inlineStr">
        <is>
          <t>其他工位</t>
        </is>
      </c>
      <c r="N2374" t="inlineStr">
        <is>
          <t>KILN CAR STARVATION</t>
        </is>
      </c>
      <c r="O2374" s="59" t="n">
        <v>46072.69444444445</v>
      </c>
      <c r="P2374" s="59" t="n">
        <v>46072.70138888889</v>
      </c>
      <c r="Q2374" s="60" t="n">
        <v>10</v>
      </c>
      <c r="R2374" s="60" t="n">
        <v>0.91</v>
      </c>
      <c r="S2374" t="inlineStr">
        <is>
          <t>团队模拟数据（基于公开单线数据派生）</t>
        </is>
      </c>
      <c r="T2374" t="inlineStr">
        <is>
          <t>SIM-v2.2-20260807-20260804</t>
        </is>
      </c>
      <c r="U2374" t="inlineStr">
        <is>
          <t>https://zenodo.org/records/17855209</t>
        </is>
      </c>
      <c r="V2374" t="inlineStr">
        <is>
          <t>LINE-S03-POST-20260219</t>
        </is>
      </c>
      <c r="W2374" t="inlineStr">
        <is>
          <t>已关联</t>
        </is>
      </c>
      <c r="X2374" t="inlineStr">
        <is>
          <t>按班次口径判断</t>
        </is>
      </c>
      <c r="Z2374" t="inlineStr">
        <is>
          <t>否</t>
        </is>
      </c>
    </row>
    <row r="2375">
      <c r="A2375" t="inlineStr">
        <is>
          <t>SIM-STOP-02374</t>
        </is>
      </c>
      <c r="B2375" t="inlineStr">
        <is>
          <t>STOP-POST-00157</t>
        </is>
      </c>
      <c r="C2375" t="inlineStr">
        <is>
          <t>LINE-S01-POST-20260219</t>
        </is>
      </c>
      <c r="D2375" t="inlineStr">
        <is>
          <t>SHIFT-POST-20260219</t>
        </is>
      </c>
      <c r="E2375" t="inlineStr">
        <is>
          <t>LINE-S01</t>
        </is>
      </c>
      <c r="F2375" t="inlineStr">
        <is>
          <t>改善后</t>
        </is>
      </c>
      <c r="G2375" s="57" t="n">
        <v>46072</v>
      </c>
      <c r="H2375" t="inlineStr">
        <is>
          <t>智能终端系列</t>
        </is>
      </c>
      <c r="I2375" t="inlineStr">
        <is>
          <t>9KK25</t>
        </is>
      </c>
      <c r="J2375" t="inlineStr">
        <is>
          <t>MATERIALS</t>
        </is>
      </c>
      <c r="K2375" t="inlineStr">
        <is>
          <t>Unplanned</t>
        </is>
      </c>
      <c r="L2375" t="inlineStr">
        <is>
          <t>LINE 52</t>
        </is>
      </c>
      <c r="M2375" t="inlineStr">
        <is>
          <t>其他工位</t>
        </is>
      </c>
      <c r="N2375" t="inlineStr">
        <is>
          <t>KILN CAR STARVATION</t>
        </is>
      </c>
      <c r="O2375" s="59" t="n">
        <v>46072.7</v>
      </c>
      <c r="P2375" s="59" t="n">
        <v>46072.70555555556</v>
      </c>
      <c r="Q2375" s="60" t="n">
        <v>8</v>
      </c>
      <c r="R2375" s="60" t="n">
        <v>0.7991</v>
      </c>
      <c r="S2375" t="inlineStr">
        <is>
          <t>团队模拟数据（基于公开单线数据派生）</t>
        </is>
      </c>
      <c r="T2375" t="inlineStr">
        <is>
          <t>SIM-v2.2-20260807-20260804</t>
        </is>
      </c>
      <c r="U2375" t="inlineStr">
        <is>
          <t>https://zenodo.org/records/17855209</t>
        </is>
      </c>
      <c r="V2375" t="inlineStr">
        <is>
          <t>LINE-S01-POST-20260219</t>
        </is>
      </c>
      <c r="W2375" t="inlineStr">
        <is>
          <t>已关联</t>
        </is>
      </c>
      <c r="X2375" t="inlineStr">
        <is>
          <t>按班次口径判断</t>
        </is>
      </c>
      <c r="Z2375" t="inlineStr">
        <is>
          <t>否</t>
        </is>
      </c>
    </row>
    <row r="2376">
      <c r="A2376" t="inlineStr">
        <is>
          <t>SIM-STOP-02375</t>
        </is>
      </c>
      <c r="B2376" t="inlineStr">
        <is>
          <t>STOP-POST-00157</t>
        </is>
      </c>
      <c r="C2376" t="inlineStr">
        <is>
          <t>LINE-S02-POST-20260219</t>
        </is>
      </c>
      <c r="D2376" t="inlineStr">
        <is>
          <t>SHIFT-POST-20260219</t>
        </is>
      </c>
      <c r="E2376" t="inlineStr">
        <is>
          <t>LINE-S02</t>
        </is>
      </c>
      <c r="F2376" t="inlineStr">
        <is>
          <t>改善后</t>
        </is>
      </c>
      <c r="G2376" s="57" t="n">
        <v>46072</v>
      </c>
      <c r="H2376" t="inlineStr">
        <is>
          <t>视觉设备系列</t>
        </is>
      </c>
      <c r="I2376" t="inlineStr">
        <is>
          <t>9KK25</t>
        </is>
      </c>
      <c r="J2376" t="inlineStr">
        <is>
          <t>MATERIALS</t>
        </is>
      </c>
      <c r="K2376" t="inlineStr">
        <is>
          <t>Unplanned</t>
        </is>
      </c>
      <c r="L2376" t="inlineStr">
        <is>
          <t>LINE 52</t>
        </is>
      </c>
      <c r="M2376" t="inlineStr">
        <is>
          <t>其他工位</t>
        </is>
      </c>
      <c r="N2376" t="inlineStr">
        <is>
          <t>KILN CAR STARVATION</t>
        </is>
      </c>
      <c r="O2376" s="59" t="n">
        <v>46072.71388888889</v>
      </c>
      <c r="P2376" s="59" t="n">
        <v>46072.72118055556</v>
      </c>
      <c r="Q2376" s="60" t="n">
        <v>10.5</v>
      </c>
      <c r="R2376" s="60" t="n">
        <v>1.045</v>
      </c>
      <c r="S2376" t="inlineStr">
        <is>
          <t>团队模拟数据（基于公开单线数据派生）</t>
        </is>
      </c>
      <c r="T2376" t="inlineStr">
        <is>
          <t>SIM-v2.2-20260807-20260804</t>
        </is>
      </c>
      <c r="U2376" t="inlineStr">
        <is>
          <t>https://zenodo.org/records/17855209</t>
        </is>
      </c>
      <c r="V2376" t="inlineStr">
        <is>
          <t>LINE-S02-POST-20260219</t>
        </is>
      </c>
      <c r="W2376" t="inlineStr">
        <is>
          <t>已关联</t>
        </is>
      </c>
      <c r="X2376" t="inlineStr">
        <is>
          <t>按班次口径判断</t>
        </is>
      </c>
      <c r="Z2376" t="inlineStr">
        <is>
          <t>否</t>
        </is>
      </c>
    </row>
    <row r="2377">
      <c r="A2377" t="inlineStr">
        <is>
          <t>SIM-STOP-02376</t>
        </is>
      </c>
      <c r="B2377" t="inlineStr">
        <is>
          <t>STOP-POST-00157</t>
        </is>
      </c>
      <c r="C2377" t="inlineStr">
        <is>
          <t>LINE-S03-POST-20260219</t>
        </is>
      </c>
      <c r="D2377" t="inlineStr">
        <is>
          <t>SHIFT-POST-20260219</t>
        </is>
      </c>
      <c r="E2377" t="inlineStr">
        <is>
          <t>LINE-S03</t>
        </is>
      </c>
      <c r="F2377" t="inlineStr">
        <is>
          <t>改善后</t>
        </is>
      </c>
      <c r="G2377" s="57" t="n">
        <v>46072</v>
      </c>
      <c r="H2377" t="inlineStr">
        <is>
          <t>音频模组系列</t>
        </is>
      </c>
      <c r="I2377" t="inlineStr">
        <is>
          <t>9KK25</t>
        </is>
      </c>
      <c r="J2377" t="inlineStr">
        <is>
          <t>MATERIALS</t>
        </is>
      </c>
      <c r="K2377" t="inlineStr">
        <is>
          <t>Unplanned</t>
        </is>
      </c>
      <c r="L2377" t="inlineStr">
        <is>
          <t>LINE 52</t>
        </is>
      </c>
      <c r="M2377" t="inlineStr">
        <is>
          <t>其他工位</t>
        </is>
      </c>
      <c r="N2377" t="inlineStr">
        <is>
          <t>KILN CAR STARVATION</t>
        </is>
      </c>
      <c r="O2377" s="59" t="n">
        <v>46072.72777777778</v>
      </c>
      <c r="P2377" s="59" t="n">
        <v>46072.734375</v>
      </c>
      <c r="Q2377" s="60" t="n">
        <v>9.5</v>
      </c>
      <c r="R2377" s="60" t="n">
        <v>0.9464</v>
      </c>
      <c r="S2377" t="inlineStr">
        <is>
          <t>团队模拟数据（基于公开单线数据派生）</t>
        </is>
      </c>
      <c r="T2377" t="inlineStr">
        <is>
          <t>SIM-v2.2-20260807-20260804</t>
        </is>
      </c>
      <c r="U2377" t="inlineStr">
        <is>
          <t>https://zenodo.org/records/17855209</t>
        </is>
      </c>
      <c r="V2377" t="inlineStr">
        <is>
          <t>LINE-S03-POST-20260219</t>
        </is>
      </c>
      <c r="W2377" t="inlineStr">
        <is>
          <t>已关联</t>
        </is>
      </c>
      <c r="X2377" t="inlineStr">
        <is>
          <t>按班次口径判断</t>
        </is>
      </c>
      <c r="Z2377" t="inlineStr">
        <is>
          <t>否</t>
        </is>
      </c>
    </row>
    <row r="2378">
      <c r="A2378" t="inlineStr">
        <is>
          <t>SIM-STOP-02377</t>
        </is>
      </c>
      <c r="B2378" t="inlineStr">
        <is>
          <t>STOP-POST-00158</t>
        </is>
      </c>
      <c r="C2378" t="inlineStr">
        <is>
          <t>LINE-S01-POST-20260219</t>
        </is>
      </c>
      <c r="D2378" t="inlineStr">
        <is>
          <t>SHIFT-POST-20260219</t>
        </is>
      </c>
      <c r="E2378" t="inlineStr">
        <is>
          <t>LINE-S01</t>
        </is>
      </c>
      <c r="F2378" t="inlineStr">
        <is>
          <t>改善后</t>
        </is>
      </c>
      <c r="G2378" s="57" t="n">
        <v>46072</v>
      </c>
      <c r="H2378" t="inlineStr">
        <is>
          <t>智能终端系列</t>
        </is>
      </c>
      <c r="I2378" t="inlineStr">
        <is>
          <t>9KK25</t>
        </is>
      </c>
      <c r="J2378" t="inlineStr">
        <is>
          <t>MATERIALS</t>
        </is>
      </c>
      <c r="K2378" t="inlineStr">
        <is>
          <t>Unplanned</t>
        </is>
      </c>
      <c r="L2378" t="inlineStr">
        <is>
          <t>DRYER</t>
        </is>
      </c>
      <c r="M2378" t="inlineStr">
        <is>
          <t>烘干/固化工位</t>
        </is>
      </c>
      <c r="N2378" t="inlineStr">
        <is>
          <t>WET WIP BRICKS</t>
        </is>
      </c>
      <c r="O2378" s="59" t="n">
        <v>46072.72083333333</v>
      </c>
      <c r="P2378" s="59" t="n">
        <v>46072.73930555556</v>
      </c>
      <c r="Q2378" s="60" t="n">
        <v>26.6</v>
      </c>
      <c r="R2378" s="60" t="n">
        <v>0.8304</v>
      </c>
      <c r="S2378" t="inlineStr">
        <is>
          <t>团队模拟数据（基于公开单线数据派生）</t>
        </is>
      </c>
      <c r="T2378" t="inlineStr">
        <is>
          <t>SIM-v2.2-20260807-20260804</t>
        </is>
      </c>
      <c r="U2378" t="inlineStr">
        <is>
          <t>https://zenodo.org/records/17855209</t>
        </is>
      </c>
      <c r="V2378" t="inlineStr">
        <is>
          <t>LINE-S01-POST-20260219</t>
        </is>
      </c>
      <c r="W2378" t="inlineStr">
        <is>
          <t>已关联</t>
        </is>
      </c>
      <c r="X2378" t="inlineStr">
        <is>
          <t>按班次口径判断</t>
        </is>
      </c>
      <c r="Z2378" t="inlineStr">
        <is>
          <t>否</t>
        </is>
      </c>
    </row>
    <row r="2379">
      <c r="A2379" t="inlineStr">
        <is>
          <t>SIM-STOP-02378</t>
        </is>
      </c>
      <c r="B2379" t="inlineStr">
        <is>
          <t>STOP-POST-00158</t>
        </is>
      </c>
      <c r="C2379" t="inlineStr">
        <is>
          <t>LINE-S02-POST-20260219</t>
        </is>
      </c>
      <c r="D2379" t="inlineStr">
        <is>
          <t>SHIFT-POST-20260219</t>
        </is>
      </c>
      <c r="E2379" t="inlineStr">
        <is>
          <t>LINE-S02</t>
        </is>
      </c>
      <c r="F2379" t="inlineStr">
        <is>
          <t>改善后</t>
        </is>
      </c>
      <c r="G2379" s="57" t="n">
        <v>46072</v>
      </c>
      <c r="H2379" t="inlineStr">
        <is>
          <t>视觉设备系列</t>
        </is>
      </c>
      <c r="I2379" t="inlineStr">
        <is>
          <t>9KK25</t>
        </is>
      </c>
      <c r="J2379" t="inlineStr">
        <is>
          <t>MATERIALS</t>
        </is>
      </c>
      <c r="K2379" t="inlineStr">
        <is>
          <t>Unplanned</t>
        </is>
      </c>
      <c r="L2379" t="inlineStr">
        <is>
          <t>DRYER</t>
        </is>
      </c>
      <c r="M2379" t="inlineStr">
        <is>
          <t>烘干/固化工位</t>
        </is>
      </c>
      <c r="N2379" t="inlineStr">
        <is>
          <t>WET WIP BRICKS</t>
        </is>
      </c>
      <c r="O2379" s="59" t="n">
        <v>46072.73472222222</v>
      </c>
      <c r="P2379" s="59" t="n">
        <v>46072.75888888889</v>
      </c>
      <c r="Q2379" s="60" t="n">
        <v>34.8</v>
      </c>
      <c r="R2379" s="60" t="n">
        <v>1.0878</v>
      </c>
      <c r="S2379" t="inlineStr">
        <is>
          <t>团队模拟数据（基于公开单线数据派生）</t>
        </is>
      </c>
      <c r="T2379" t="inlineStr">
        <is>
          <t>SIM-v2.2-20260807-20260804</t>
        </is>
      </c>
      <c r="U2379" t="inlineStr">
        <is>
          <t>https://zenodo.org/records/17855209</t>
        </is>
      </c>
      <c r="V2379" t="inlineStr">
        <is>
          <t>LINE-S02-POST-20260219</t>
        </is>
      </c>
      <c r="W2379" t="inlineStr">
        <is>
          <t>已关联</t>
        </is>
      </c>
      <c r="X2379" t="inlineStr">
        <is>
          <t>按班次口径判断</t>
        </is>
      </c>
      <c r="Z2379" t="inlineStr">
        <is>
          <t>否</t>
        </is>
      </c>
    </row>
    <row r="2380">
      <c r="A2380" t="inlineStr">
        <is>
          <t>SIM-STOP-02379</t>
        </is>
      </c>
      <c r="B2380" t="inlineStr">
        <is>
          <t>STOP-POST-00158</t>
        </is>
      </c>
      <c r="C2380" t="inlineStr">
        <is>
          <t>LINE-S03-POST-20260219</t>
        </is>
      </c>
      <c r="D2380" t="inlineStr">
        <is>
          <t>SHIFT-POST-20260219</t>
        </is>
      </c>
      <c r="E2380" t="inlineStr">
        <is>
          <t>LINE-S03</t>
        </is>
      </c>
      <c r="F2380" t="inlineStr">
        <is>
          <t>改善后</t>
        </is>
      </c>
      <c r="G2380" s="57" t="n">
        <v>46072</v>
      </c>
      <c r="H2380" t="inlineStr">
        <is>
          <t>音频模组系列</t>
        </is>
      </c>
      <c r="I2380" t="inlineStr">
        <is>
          <t>9KK25</t>
        </is>
      </c>
      <c r="J2380" t="inlineStr">
        <is>
          <t>MATERIALS</t>
        </is>
      </c>
      <c r="K2380" t="inlineStr">
        <is>
          <t>Unplanned</t>
        </is>
      </c>
      <c r="L2380" t="inlineStr">
        <is>
          <t>DRYER</t>
        </is>
      </c>
      <c r="M2380" t="inlineStr">
        <is>
          <t>烘干/固化工位</t>
        </is>
      </c>
      <c r="N2380" t="inlineStr">
        <is>
          <t>WET WIP BRICKS</t>
        </is>
      </c>
      <c r="O2380" s="59" t="n">
        <v>46072.74861111111</v>
      </c>
      <c r="P2380" s="59" t="n">
        <v>46072.77041666667</v>
      </c>
      <c r="Q2380" s="60" t="n">
        <v>31.4</v>
      </c>
      <c r="R2380" s="60" t="n">
        <v>0.9828</v>
      </c>
      <c r="S2380" t="inlineStr">
        <is>
          <t>团队模拟数据（基于公开单线数据派生）</t>
        </is>
      </c>
      <c r="T2380" t="inlineStr">
        <is>
          <t>SIM-v2.2-20260807-20260804</t>
        </is>
      </c>
      <c r="U2380" t="inlineStr">
        <is>
          <t>https://zenodo.org/records/17855209</t>
        </is>
      </c>
      <c r="V2380" t="inlineStr">
        <is>
          <t>LINE-S03-POST-20260219</t>
        </is>
      </c>
      <c r="W2380" t="inlineStr">
        <is>
          <t>已关联</t>
        </is>
      </c>
      <c r="X2380" t="inlineStr">
        <is>
          <t>按班次口径判断</t>
        </is>
      </c>
      <c r="Z2380" t="inlineStr">
        <is>
          <t>否</t>
        </is>
      </c>
    </row>
    <row r="2381">
      <c r="A2381" t="inlineStr">
        <is>
          <t>SIM-STOP-02380</t>
        </is>
      </c>
      <c r="B2381" t="inlineStr">
        <is>
          <t>STOP-POST-00159</t>
        </is>
      </c>
      <c r="C2381" t="inlineStr">
        <is>
          <t>LINE-S01-POST-20260219</t>
        </is>
      </c>
      <c r="D2381" t="inlineStr">
        <is>
          <t>SHIFT-POST-20260219</t>
        </is>
      </c>
      <c r="E2381" t="inlineStr">
        <is>
          <t>LINE-S01</t>
        </is>
      </c>
      <c r="F2381" t="inlineStr">
        <is>
          <t>改善后</t>
        </is>
      </c>
      <c r="G2381" s="57" t="n">
        <v>46072</v>
      </c>
      <c r="H2381" t="inlineStr">
        <is>
          <t>智能终端系列</t>
        </is>
      </c>
      <c r="I2381" t="inlineStr">
        <is>
          <t>9KK25</t>
        </is>
      </c>
      <c r="J2381" t="inlineStr">
        <is>
          <t>MATERIALS</t>
        </is>
      </c>
      <c r="K2381" t="inlineStr">
        <is>
          <t>Unplanned</t>
        </is>
      </c>
      <c r="L2381" t="inlineStr">
        <is>
          <t>HACKING STATION</t>
        </is>
      </c>
      <c r="M2381" t="inlineStr">
        <is>
          <t>上下料工位</t>
        </is>
      </c>
      <c r="N2381" t="inlineStr">
        <is>
          <t>RACK STARVATION</t>
        </is>
      </c>
      <c r="O2381" s="59" t="n">
        <v>46072.75208333333</v>
      </c>
      <c r="P2381" s="59" t="n">
        <v>46072.75583333334</v>
      </c>
      <c r="Q2381" s="60" t="n">
        <v>5.4</v>
      </c>
      <c r="R2381" s="60" t="n">
        <v>0.7768</v>
      </c>
      <c r="S2381" t="inlineStr">
        <is>
          <t>团队模拟数据（基于公开单线数据派生）</t>
        </is>
      </c>
      <c r="T2381" t="inlineStr">
        <is>
          <t>SIM-v2.2-20260807-20260804</t>
        </is>
      </c>
      <c r="U2381" t="inlineStr">
        <is>
          <t>https://zenodo.org/records/17855209</t>
        </is>
      </c>
      <c r="V2381" t="inlineStr">
        <is>
          <t>LINE-S01-POST-20260219</t>
        </is>
      </c>
      <c r="W2381" t="inlineStr">
        <is>
          <t>已关联</t>
        </is>
      </c>
      <c r="X2381" t="inlineStr">
        <is>
          <t>按班次口径判断</t>
        </is>
      </c>
      <c r="Z2381" t="inlineStr">
        <is>
          <t>否</t>
        </is>
      </c>
    </row>
    <row r="2382">
      <c r="A2382" t="inlineStr">
        <is>
          <t>SIM-STOP-02381</t>
        </is>
      </c>
      <c r="B2382" t="inlineStr">
        <is>
          <t>STOP-POST-00159</t>
        </is>
      </c>
      <c r="C2382" t="inlineStr">
        <is>
          <t>LINE-S02-POST-20260219</t>
        </is>
      </c>
      <c r="D2382" t="inlineStr">
        <is>
          <t>SHIFT-POST-20260219</t>
        </is>
      </c>
      <c r="E2382" t="inlineStr">
        <is>
          <t>LINE-S02</t>
        </is>
      </c>
      <c r="F2382" t="inlineStr">
        <is>
          <t>改善后</t>
        </is>
      </c>
      <c r="G2382" s="57" t="n">
        <v>46072</v>
      </c>
      <c r="H2382" t="inlineStr">
        <is>
          <t>视觉设备系列</t>
        </is>
      </c>
      <c r="I2382" t="inlineStr">
        <is>
          <t>9KK25</t>
        </is>
      </c>
      <c r="J2382" t="inlineStr">
        <is>
          <t>MATERIALS</t>
        </is>
      </c>
      <c r="K2382" t="inlineStr">
        <is>
          <t>Unplanned</t>
        </is>
      </c>
      <c r="L2382" t="inlineStr">
        <is>
          <t>HACKING STATION</t>
        </is>
      </c>
      <c r="M2382" t="inlineStr">
        <is>
          <t>上下料工位</t>
        </is>
      </c>
      <c r="N2382" t="inlineStr">
        <is>
          <t>RACK STARVATION</t>
        </is>
      </c>
      <c r="O2382" s="59" t="n">
        <v>46072.76597222222</v>
      </c>
      <c r="P2382" s="59" t="n">
        <v>46072.77145833334</v>
      </c>
      <c r="Q2382" s="60" t="n">
        <v>7.9</v>
      </c>
      <c r="R2382" s="60" t="n">
        <v>1.1306</v>
      </c>
      <c r="S2382" t="inlineStr">
        <is>
          <t>团队模拟数据（基于公开单线数据派生）</t>
        </is>
      </c>
      <c r="T2382" t="inlineStr">
        <is>
          <t>SIM-v2.2-20260807-20260804</t>
        </is>
      </c>
      <c r="U2382" t="inlineStr">
        <is>
          <t>https://zenodo.org/records/17855209</t>
        </is>
      </c>
      <c r="V2382" t="inlineStr">
        <is>
          <t>LINE-S02-POST-20260219</t>
        </is>
      </c>
      <c r="W2382" t="inlineStr">
        <is>
          <t>已关联</t>
        </is>
      </c>
      <c r="X2382" t="inlineStr">
        <is>
          <t>按班次口径判断</t>
        </is>
      </c>
      <c r="Z2382" t="inlineStr">
        <is>
          <t>否</t>
        </is>
      </c>
    </row>
    <row r="2383">
      <c r="A2383" t="inlineStr">
        <is>
          <t>SIM-STOP-02382</t>
        </is>
      </c>
      <c r="B2383" t="inlineStr">
        <is>
          <t>STOP-POST-00159</t>
        </is>
      </c>
      <c r="C2383" t="inlineStr">
        <is>
          <t>LINE-S03-POST-20260219</t>
        </is>
      </c>
      <c r="D2383" t="inlineStr">
        <is>
          <t>SHIFT-POST-20260219</t>
        </is>
      </c>
      <c r="E2383" t="inlineStr">
        <is>
          <t>LINE-S03</t>
        </is>
      </c>
      <c r="F2383" t="inlineStr">
        <is>
          <t>改善后</t>
        </is>
      </c>
      <c r="G2383" s="57" t="n">
        <v>46072</v>
      </c>
      <c r="H2383" t="inlineStr">
        <is>
          <t>音频模组系列</t>
        </is>
      </c>
      <c r="I2383" t="inlineStr">
        <is>
          <t>9KK25</t>
        </is>
      </c>
      <c r="J2383" t="inlineStr">
        <is>
          <t>MATERIALS</t>
        </is>
      </c>
      <c r="K2383" t="inlineStr">
        <is>
          <t>Unplanned</t>
        </is>
      </c>
      <c r="L2383" t="inlineStr">
        <is>
          <t>HACKING STATION</t>
        </is>
      </c>
      <c r="M2383" t="inlineStr">
        <is>
          <t>上下料工位</t>
        </is>
      </c>
      <c r="N2383" t="inlineStr">
        <is>
          <t>RACK STARVATION</t>
        </is>
      </c>
      <c r="O2383" s="59" t="n">
        <v>46072.77986111111</v>
      </c>
      <c r="P2383" s="59" t="n">
        <v>46072.78430555556</v>
      </c>
      <c r="Q2383" s="60" t="n">
        <v>6.4</v>
      </c>
      <c r="R2383" s="60" t="n">
        <v>0.9204</v>
      </c>
      <c r="S2383" t="inlineStr">
        <is>
          <t>团队模拟数据（基于公开单线数据派生）</t>
        </is>
      </c>
      <c r="T2383" t="inlineStr">
        <is>
          <t>SIM-v2.2-20260807-20260804</t>
        </is>
      </c>
      <c r="U2383" t="inlineStr">
        <is>
          <t>https://zenodo.org/records/17855209</t>
        </is>
      </c>
      <c r="V2383" t="inlineStr">
        <is>
          <t>LINE-S03-POST-20260219</t>
        </is>
      </c>
      <c r="W2383" t="inlineStr">
        <is>
          <t>已关联</t>
        </is>
      </c>
      <c r="X2383" t="inlineStr">
        <is>
          <t>按班次口径判断</t>
        </is>
      </c>
      <c r="Z2383" t="inlineStr">
        <is>
          <t>否</t>
        </is>
      </c>
    </row>
    <row r="2384">
      <c r="A2384" t="inlineStr">
        <is>
          <t>SIM-STOP-02383</t>
        </is>
      </c>
      <c r="B2384" t="inlineStr">
        <is>
          <t>STOP-POST-00160</t>
        </is>
      </c>
      <c r="C2384" t="inlineStr">
        <is>
          <t>LINE-S01-POST-20260219</t>
        </is>
      </c>
      <c r="D2384" t="inlineStr">
        <is>
          <t>SHIFT-POST-20260219</t>
        </is>
      </c>
      <c r="E2384" t="inlineStr">
        <is>
          <t>LINE-S01</t>
        </is>
      </c>
      <c r="F2384" t="inlineStr">
        <is>
          <t>改善后</t>
        </is>
      </c>
      <c r="G2384" s="57" t="n">
        <v>46072</v>
      </c>
      <c r="H2384" t="inlineStr">
        <is>
          <t>智能终端系列</t>
        </is>
      </c>
      <c r="I2384" t="inlineStr">
        <is>
          <t>9KK25</t>
        </is>
      </c>
      <c r="J2384" t="inlineStr">
        <is>
          <t>OPERATIONAL</t>
        </is>
      </c>
      <c r="K2384" t="inlineStr">
        <is>
          <t>Planned - Not included in OEE</t>
        </is>
      </c>
      <c r="L2384" t="inlineStr">
        <is>
          <t>-</t>
        </is>
      </c>
      <c r="M2384" t="inlineStr">
        <is>
          <t>未标注工位</t>
        </is>
      </c>
      <c r="N2384" t="inlineStr">
        <is>
          <t>NO PRODUCTION SCHEDULE</t>
        </is>
      </c>
      <c r="O2384" s="59" t="n">
        <v>46072.77013888889</v>
      </c>
      <c r="P2384" s="59" t="n">
        <v>46072.84881944444</v>
      </c>
      <c r="Q2384" s="60" t="n">
        <v>113.3</v>
      </c>
      <c r="R2384" s="60" t="n">
        <v>0.9362</v>
      </c>
      <c r="S2384" t="inlineStr">
        <is>
          <t>团队模拟数据（基于公开单线数据派生）</t>
        </is>
      </c>
      <c r="T2384" t="inlineStr">
        <is>
          <t>SIM-v2.2-20260807-20260804</t>
        </is>
      </c>
      <c r="U2384" t="inlineStr">
        <is>
          <t>https://zenodo.org/records/17855209</t>
        </is>
      </c>
      <c r="V2384" t="inlineStr">
        <is>
          <t>LINE-S01-POST-20260219</t>
        </is>
      </c>
      <c r="W2384" t="inlineStr">
        <is>
          <t>已关联</t>
        </is>
      </c>
      <c r="X2384" t="inlineStr">
        <is>
          <t>按班次口径判断</t>
        </is>
      </c>
      <c r="Z2384" t="inlineStr">
        <is>
          <t>否</t>
        </is>
      </c>
    </row>
    <row r="2385">
      <c r="A2385" t="inlineStr">
        <is>
          <t>SIM-STOP-02384</t>
        </is>
      </c>
      <c r="B2385" t="inlineStr">
        <is>
          <t>STOP-POST-00160</t>
        </is>
      </c>
      <c r="C2385" t="inlineStr">
        <is>
          <t>LINE-S02-POST-20260219</t>
        </is>
      </c>
      <c r="D2385" t="inlineStr">
        <is>
          <t>SHIFT-POST-20260219</t>
        </is>
      </c>
      <c r="E2385" t="inlineStr">
        <is>
          <t>LINE-S02</t>
        </is>
      </c>
      <c r="F2385" t="inlineStr">
        <is>
          <t>改善后</t>
        </is>
      </c>
      <c r="G2385" s="57" t="n">
        <v>46072</v>
      </c>
      <c r="H2385" t="inlineStr">
        <is>
          <t>视觉设备系列</t>
        </is>
      </c>
      <c r="I2385" t="inlineStr">
        <is>
          <t>9KK25</t>
        </is>
      </c>
      <c r="J2385" t="inlineStr">
        <is>
          <t>OPERATIONAL</t>
        </is>
      </c>
      <c r="K2385" t="inlineStr">
        <is>
          <t>Planned - Not included in OEE</t>
        </is>
      </c>
      <c r="L2385" t="inlineStr">
        <is>
          <t>-</t>
        </is>
      </c>
      <c r="M2385" t="inlineStr">
        <is>
          <t>未标注工位</t>
        </is>
      </c>
      <c r="N2385" t="inlineStr">
        <is>
          <t>NO PRODUCTION SCHEDULE</t>
        </is>
      </c>
      <c r="O2385" s="59" t="n">
        <v>46072.78402777778</v>
      </c>
      <c r="P2385" s="59" t="n">
        <v>46072.86319444444</v>
      </c>
      <c r="Q2385" s="60" t="n">
        <v>114</v>
      </c>
      <c r="R2385" s="60" t="n">
        <v>0.9419</v>
      </c>
      <c r="S2385" t="inlineStr">
        <is>
          <t>团队模拟数据（基于公开单线数据派生）</t>
        </is>
      </c>
      <c r="T2385" t="inlineStr">
        <is>
          <t>SIM-v2.2-20260807-20260804</t>
        </is>
      </c>
      <c r="U2385" t="inlineStr">
        <is>
          <t>https://zenodo.org/records/17855209</t>
        </is>
      </c>
      <c r="V2385" t="inlineStr">
        <is>
          <t>LINE-S02-POST-20260219</t>
        </is>
      </c>
      <c r="W2385" t="inlineStr">
        <is>
          <t>已关联</t>
        </is>
      </c>
      <c r="X2385" t="inlineStr">
        <is>
          <t>按班次口径判断</t>
        </is>
      </c>
      <c r="Z2385" t="inlineStr">
        <is>
          <t>否</t>
        </is>
      </c>
    </row>
    <row r="2386">
      <c r="A2386" t="inlineStr">
        <is>
          <t>SIM-STOP-02385</t>
        </is>
      </c>
      <c r="B2386" t="inlineStr">
        <is>
          <t>STOP-POST-00160</t>
        </is>
      </c>
      <c r="C2386" t="inlineStr">
        <is>
          <t>LINE-S03-POST-20260219</t>
        </is>
      </c>
      <c r="D2386" t="inlineStr">
        <is>
          <t>SHIFT-POST-20260219</t>
        </is>
      </c>
      <c r="E2386" t="inlineStr">
        <is>
          <t>LINE-S03</t>
        </is>
      </c>
      <c r="F2386" t="inlineStr">
        <is>
          <t>改善后</t>
        </is>
      </c>
      <c r="G2386" s="57" t="n">
        <v>46072</v>
      </c>
      <c r="H2386" t="inlineStr">
        <is>
          <t>音频模组系列</t>
        </is>
      </c>
      <c r="I2386" t="inlineStr">
        <is>
          <t>9KK25</t>
        </is>
      </c>
      <c r="J2386" t="inlineStr">
        <is>
          <t>OPERATIONAL</t>
        </is>
      </c>
      <c r="K2386" t="inlineStr">
        <is>
          <t>Planned - Not included in OEE</t>
        </is>
      </c>
      <c r="L2386" t="inlineStr">
        <is>
          <t>-</t>
        </is>
      </c>
      <c r="M2386" t="inlineStr">
        <is>
          <t>未标注工位</t>
        </is>
      </c>
      <c r="N2386" t="inlineStr">
        <is>
          <t>NO PRODUCTION SCHEDULE</t>
        </is>
      </c>
      <c r="O2386" s="59" t="n">
        <v>46072.79791666667</v>
      </c>
      <c r="P2386" s="59" t="n">
        <v>46072.88034722222</v>
      </c>
      <c r="Q2386" s="60" t="n">
        <v>118.7</v>
      </c>
      <c r="R2386" s="60" t="n">
        <v>0.9813</v>
      </c>
      <c r="S2386" t="inlineStr">
        <is>
          <t>团队模拟数据（基于公开单线数据派生）</t>
        </is>
      </c>
      <c r="T2386" t="inlineStr">
        <is>
          <t>SIM-v2.2-20260807-20260804</t>
        </is>
      </c>
      <c r="U2386" t="inlineStr">
        <is>
          <t>https://zenodo.org/records/17855209</t>
        </is>
      </c>
      <c r="V2386" t="inlineStr">
        <is>
          <t>LINE-S03-POST-20260219</t>
        </is>
      </c>
      <c r="W2386" t="inlineStr">
        <is>
          <t>已关联</t>
        </is>
      </c>
      <c r="X2386" t="inlineStr">
        <is>
          <t>按班次口径判断</t>
        </is>
      </c>
      <c r="Z2386" t="inlineStr">
        <is>
          <t>否</t>
        </is>
      </c>
    </row>
    <row r="2387">
      <c r="A2387" t="inlineStr">
        <is>
          <t>SIM-STOP-02386</t>
        </is>
      </c>
      <c r="B2387" t="inlineStr">
        <is>
          <t>STOP-POST-00161</t>
        </is>
      </c>
      <c r="C2387" t="inlineStr">
        <is>
          <t>LINE-S01-POST-20260220</t>
        </is>
      </c>
      <c r="D2387" t="inlineStr">
        <is>
          <t>SHIFT-POST-20260220</t>
        </is>
      </c>
      <c r="E2387" t="inlineStr">
        <is>
          <t>LINE-S01</t>
        </is>
      </c>
      <c r="F2387" t="inlineStr">
        <is>
          <t>改善后</t>
        </is>
      </c>
      <c r="G2387" s="57" t="n">
        <v>46073</v>
      </c>
      <c r="H2387" t="inlineStr">
        <is>
          <t>智能终端系列</t>
        </is>
      </c>
      <c r="I2387" t="inlineStr">
        <is>
          <t>9KK25</t>
        </is>
      </c>
      <c r="J2387" t="inlineStr">
        <is>
          <t>OPERATIONAL</t>
        </is>
      </c>
      <c r="K2387" t="inlineStr">
        <is>
          <t>Planned - Included in OEE</t>
        </is>
      </c>
      <c r="L2387" t="inlineStr">
        <is>
          <t>EXTRUDER PRESS</t>
        </is>
      </c>
      <c r="M2387" t="inlineStr">
        <is>
          <t>主加工工位</t>
        </is>
      </c>
      <c r="N2387" t="inlineStr">
        <is>
          <t>CLEANING</t>
        </is>
      </c>
      <c r="O2387" s="59" t="n">
        <v>46073.51041666666</v>
      </c>
      <c r="P2387" s="59" t="n">
        <v>46073.51444444444</v>
      </c>
      <c r="Q2387" s="60" t="n">
        <v>5.8</v>
      </c>
      <c r="R2387" s="60" t="n">
        <v>0.9724</v>
      </c>
      <c r="S2387" t="inlineStr">
        <is>
          <t>团队模拟数据（基于公开单线数据派生）</t>
        </is>
      </c>
      <c r="T2387" t="inlineStr">
        <is>
          <t>SIM-v2.2-20260807-20260804</t>
        </is>
      </c>
      <c r="U2387" t="inlineStr">
        <is>
          <t>https://zenodo.org/records/17855209</t>
        </is>
      </c>
      <c r="V2387" t="inlineStr">
        <is>
          <t>LINE-S01-POST-20260220</t>
        </is>
      </c>
      <c r="W2387" t="inlineStr">
        <is>
          <t>已关联</t>
        </is>
      </c>
      <c r="X2387" t="inlineStr">
        <is>
          <t>按班次口径判断</t>
        </is>
      </c>
      <c r="Z2387" t="inlineStr">
        <is>
          <t>否</t>
        </is>
      </c>
    </row>
    <row r="2388">
      <c r="A2388" t="inlineStr">
        <is>
          <t>SIM-STOP-02387</t>
        </is>
      </c>
      <c r="B2388" t="inlineStr">
        <is>
          <t>STOP-POST-00161</t>
        </is>
      </c>
      <c r="C2388" t="inlineStr">
        <is>
          <t>LINE-S02-POST-20260220</t>
        </is>
      </c>
      <c r="D2388" t="inlineStr">
        <is>
          <t>SHIFT-POST-20260220</t>
        </is>
      </c>
      <c r="E2388" t="inlineStr">
        <is>
          <t>LINE-S02</t>
        </is>
      </c>
      <c r="F2388" t="inlineStr">
        <is>
          <t>改善后</t>
        </is>
      </c>
      <c r="G2388" s="57" t="n">
        <v>46073</v>
      </c>
      <c r="H2388" t="inlineStr">
        <is>
          <t>视觉设备系列</t>
        </is>
      </c>
      <c r="I2388" t="inlineStr">
        <is>
          <t>9KK25</t>
        </is>
      </c>
      <c r="J2388" t="inlineStr">
        <is>
          <t>OPERATIONAL</t>
        </is>
      </c>
      <c r="K2388" t="inlineStr">
        <is>
          <t>Planned - Included in OEE</t>
        </is>
      </c>
      <c r="L2388" t="inlineStr">
        <is>
          <t>EXTRUDER PRESS</t>
        </is>
      </c>
      <c r="M2388" t="inlineStr">
        <is>
          <t>主加工工位</t>
        </is>
      </c>
      <c r="N2388" t="inlineStr">
        <is>
          <t>CLEANING</t>
        </is>
      </c>
      <c r="O2388" s="59" t="n">
        <v>46073.52430555555</v>
      </c>
      <c r="P2388" s="59" t="n">
        <v>46073.52840277777</v>
      </c>
      <c r="Q2388" s="60" t="n">
        <v>5.9</v>
      </c>
      <c r="R2388" s="60" t="n">
        <v>0.98</v>
      </c>
      <c r="S2388" t="inlineStr">
        <is>
          <t>团队模拟数据（基于公开单线数据派生）</t>
        </is>
      </c>
      <c r="T2388" t="inlineStr">
        <is>
          <t>SIM-v2.2-20260807-20260804</t>
        </is>
      </c>
      <c r="U2388" t="inlineStr">
        <is>
          <t>https://zenodo.org/records/17855209</t>
        </is>
      </c>
      <c r="V2388" t="inlineStr">
        <is>
          <t>LINE-S02-POST-20260220</t>
        </is>
      </c>
      <c r="W2388" t="inlineStr">
        <is>
          <t>已关联</t>
        </is>
      </c>
      <c r="X2388" t="inlineStr">
        <is>
          <t>按班次口径判断</t>
        </is>
      </c>
      <c r="Z2388" t="inlineStr">
        <is>
          <t>否</t>
        </is>
      </c>
    </row>
    <row r="2389">
      <c r="A2389" t="inlineStr">
        <is>
          <t>SIM-STOP-02388</t>
        </is>
      </c>
      <c r="B2389" t="inlineStr">
        <is>
          <t>STOP-POST-00161</t>
        </is>
      </c>
      <c r="C2389" t="inlineStr">
        <is>
          <t>LINE-S03-POST-20260220</t>
        </is>
      </c>
      <c r="D2389" t="inlineStr">
        <is>
          <t>SHIFT-POST-20260220</t>
        </is>
      </c>
      <c r="E2389" t="inlineStr">
        <is>
          <t>LINE-S03</t>
        </is>
      </c>
      <c r="F2389" t="inlineStr">
        <is>
          <t>改善后</t>
        </is>
      </c>
      <c r="G2389" s="57" t="n">
        <v>46073</v>
      </c>
      <c r="H2389" t="inlineStr">
        <is>
          <t>音频模组系列</t>
        </is>
      </c>
      <c r="I2389" t="inlineStr">
        <is>
          <t>9KK25</t>
        </is>
      </c>
      <c r="J2389" t="inlineStr">
        <is>
          <t>OPERATIONAL</t>
        </is>
      </c>
      <c r="K2389" t="inlineStr">
        <is>
          <t>Planned - Included in OEE</t>
        </is>
      </c>
      <c r="L2389" t="inlineStr">
        <is>
          <t>EXTRUDER PRESS</t>
        </is>
      </c>
      <c r="M2389" t="inlineStr">
        <is>
          <t>主加工工位</t>
        </is>
      </c>
      <c r="N2389" t="inlineStr">
        <is>
          <t>CLEANING</t>
        </is>
      </c>
      <c r="O2389" s="59" t="n">
        <v>46073.53819444445</v>
      </c>
      <c r="P2389" s="59" t="n">
        <v>46073.54201388889</v>
      </c>
      <c r="Q2389" s="60" t="n">
        <v>5.5</v>
      </c>
      <c r="R2389" s="60" t="n">
        <v>0.9173</v>
      </c>
      <c r="S2389" t="inlineStr">
        <is>
          <t>团队模拟数据（基于公开单线数据派生）</t>
        </is>
      </c>
      <c r="T2389" t="inlineStr">
        <is>
          <t>SIM-v2.2-20260807-20260804</t>
        </is>
      </c>
      <c r="U2389" t="inlineStr">
        <is>
          <t>https://zenodo.org/records/17855209</t>
        </is>
      </c>
      <c r="V2389" t="inlineStr">
        <is>
          <t>LINE-S03-POST-20260220</t>
        </is>
      </c>
      <c r="W2389" t="inlineStr">
        <is>
          <t>已关联</t>
        </is>
      </c>
      <c r="X2389" t="inlineStr">
        <is>
          <t>按班次口径判断</t>
        </is>
      </c>
      <c r="Z2389" t="inlineStr">
        <is>
          <t>否</t>
        </is>
      </c>
    </row>
    <row r="2390">
      <c r="A2390" t="inlineStr">
        <is>
          <t>SIM-STOP-02389</t>
        </is>
      </c>
      <c r="B2390" t="inlineStr">
        <is>
          <t>STOP-POST-00162</t>
        </is>
      </c>
      <c r="C2390" t="inlineStr">
        <is>
          <t>LINE-S01-POST-20260220</t>
        </is>
      </c>
      <c r="D2390" t="inlineStr">
        <is>
          <t>SHIFT-POST-20260220</t>
        </is>
      </c>
      <c r="E2390" t="inlineStr">
        <is>
          <t>LINE-S01</t>
        </is>
      </c>
      <c r="F2390" t="inlineStr">
        <is>
          <t>改善后</t>
        </is>
      </c>
      <c r="G2390" s="57" t="n">
        <v>46073</v>
      </c>
      <c r="H2390" t="inlineStr">
        <is>
          <t>智能终端系列</t>
        </is>
      </c>
      <c r="I2390" t="inlineStr">
        <is>
          <t>9KK25</t>
        </is>
      </c>
      <c r="J2390" t="inlineStr">
        <is>
          <t>MATERIALS</t>
        </is>
      </c>
      <c r="K2390" t="inlineStr">
        <is>
          <t>Unplanned</t>
        </is>
      </c>
      <c r="L2390" t="inlineStr">
        <is>
          <t>-</t>
        </is>
      </c>
      <c r="M2390" t="inlineStr">
        <is>
          <t>未标注工位</t>
        </is>
      </c>
      <c r="N2390" t="inlineStr">
        <is>
          <t>EXTRUSION DEFECTS</t>
        </is>
      </c>
      <c r="O2390" s="59" t="n">
        <v>46073.52361111111</v>
      </c>
      <c r="P2390" s="59" t="n">
        <v>46073.52527777778</v>
      </c>
      <c r="Q2390" s="60" t="n">
        <v>2.4</v>
      </c>
      <c r="R2390" s="60" t="n">
        <v>0.7857</v>
      </c>
      <c r="S2390" t="inlineStr">
        <is>
          <t>团队模拟数据（基于公开单线数据派生）</t>
        </is>
      </c>
      <c r="T2390" t="inlineStr">
        <is>
          <t>SIM-v2.2-20260807-20260804</t>
        </is>
      </c>
      <c r="U2390" t="inlineStr">
        <is>
          <t>https://zenodo.org/records/17855209</t>
        </is>
      </c>
      <c r="V2390" t="inlineStr">
        <is>
          <t>LINE-S01-POST-20260220</t>
        </is>
      </c>
      <c r="W2390" t="inlineStr">
        <is>
          <t>已关联</t>
        </is>
      </c>
      <c r="X2390" t="inlineStr">
        <is>
          <t>按班次口径判断</t>
        </is>
      </c>
      <c r="Z2390" t="inlineStr">
        <is>
          <t>否</t>
        </is>
      </c>
    </row>
    <row r="2391">
      <c r="A2391" t="inlineStr">
        <is>
          <t>SIM-STOP-02390</t>
        </is>
      </c>
      <c r="B2391" t="inlineStr">
        <is>
          <t>STOP-POST-00162</t>
        </is>
      </c>
      <c r="C2391" t="inlineStr">
        <is>
          <t>LINE-S02-POST-20260220</t>
        </is>
      </c>
      <c r="D2391" t="inlineStr">
        <is>
          <t>SHIFT-POST-20260220</t>
        </is>
      </c>
      <c r="E2391" t="inlineStr">
        <is>
          <t>LINE-S02</t>
        </is>
      </c>
      <c r="F2391" t="inlineStr">
        <is>
          <t>改善后</t>
        </is>
      </c>
      <c r="G2391" s="57" t="n">
        <v>46073</v>
      </c>
      <c r="H2391" t="inlineStr">
        <is>
          <t>视觉设备系列</t>
        </is>
      </c>
      <c r="I2391" t="inlineStr">
        <is>
          <t>9KK25</t>
        </is>
      </c>
      <c r="J2391" t="inlineStr">
        <is>
          <t>MATERIALS</t>
        </is>
      </c>
      <c r="K2391" t="inlineStr">
        <is>
          <t>Unplanned</t>
        </is>
      </c>
      <c r="L2391" t="inlineStr">
        <is>
          <t>-</t>
        </is>
      </c>
      <c r="M2391" t="inlineStr">
        <is>
          <t>未标注工位</t>
        </is>
      </c>
      <c r="N2391" t="inlineStr">
        <is>
          <t>EXTRUSION DEFECTS</t>
        </is>
      </c>
      <c r="O2391" s="59" t="n">
        <v>46073.5375</v>
      </c>
      <c r="P2391" s="59" t="n">
        <v>46073.53986111111</v>
      </c>
      <c r="Q2391" s="60" t="n">
        <v>3.4</v>
      </c>
      <c r="R2391" s="60" t="n">
        <v>1.1428</v>
      </c>
      <c r="S2391" t="inlineStr">
        <is>
          <t>团队模拟数据（基于公开单线数据派生）</t>
        </is>
      </c>
      <c r="T2391" t="inlineStr">
        <is>
          <t>SIM-v2.2-20260807-20260804</t>
        </is>
      </c>
      <c r="U2391" t="inlineStr">
        <is>
          <t>https://zenodo.org/records/17855209</t>
        </is>
      </c>
      <c r="V2391" t="inlineStr">
        <is>
          <t>LINE-S02-POST-20260220</t>
        </is>
      </c>
      <c r="W2391" t="inlineStr">
        <is>
          <t>已关联</t>
        </is>
      </c>
      <c r="X2391" t="inlineStr">
        <is>
          <t>按班次口径判断</t>
        </is>
      </c>
      <c r="Z2391" t="inlineStr">
        <is>
          <t>否</t>
        </is>
      </c>
    </row>
    <row r="2392">
      <c r="A2392" t="inlineStr">
        <is>
          <t>SIM-STOP-02391</t>
        </is>
      </c>
      <c r="B2392" t="inlineStr">
        <is>
          <t>STOP-POST-00162</t>
        </is>
      </c>
      <c r="C2392" t="inlineStr">
        <is>
          <t>LINE-S03-POST-20260220</t>
        </is>
      </c>
      <c r="D2392" t="inlineStr">
        <is>
          <t>SHIFT-POST-20260220</t>
        </is>
      </c>
      <c r="E2392" t="inlineStr">
        <is>
          <t>LINE-S03</t>
        </is>
      </c>
      <c r="F2392" t="inlineStr">
        <is>
          <t>改善后</t>
        </is>
      </c>
      <c r="G2392" s="57" t="n">
        <v>46073</v>
      </c>
      <c r="H2392" t="inlineStr">
        <is>
          <t>音频模组系列</t>
        </is>
      </c>
      <c r="I2392" t="inlineStr">
        <is>
          <t>9KK25</t>
        </is>
      </c>
      <c r="J2392" t="inlineStr">
        <is>
          <t>MATERIALS</t>
        </is>
      </c>
      <c r="K2392" t="inlineStr">
        <is>
          <t>Unplanned</t>
        </is>
      </c>
      <c r="L2392" t="inlineStr">
        <is>
          <t>-</t>
        </is>
      </c>
      <c r="M2392" t="inlineStr">
        <is>
          <t>未标注工位</t>
        </is>
      </c>
      <c r="N2392" t="inlineStr">
        <is>
          <t>EXTRUSION DEFECTS</t>
        </is>
      </c>
      <c r="O2392" s="59" t="n">
        <v>46073.55138888889</v>
      </c>
      <c r="P2392" s="59" t="n">
        <v>46073.55333333334</v>
      </c>
      <c r="Q2392" s="60" t="n">
        <v>2.8</v>
      </c>
      <c r="R2392" s="60" t="n">
        <v>0.9308</v>
      </c>
      <c r="S2392" t="inlineStr">
        <is>
          <t>团队模拟数据（基于公开单线数据派生）</t>
        </is>
      </c>
      <c r="T2392" t="inlineStr">
        <is>
          <t>SIM-v2.2-20260807-20260804</t>
        </is>
      </c>
      <c r="U2392" t="inlineStr">
        <is>
          <t>https://zenodo.org/records/17855209</t>
        </is>
      </c>
      <c r="V2392" t="inlineStr">
        <is>
          <t>LINE-S03-POST-20260220</t>
        </is>
      </c>
      <c r="W2392" t="inlineStr">
        <is>
          <t>已关联</t>
        </is>
      </c>
      <c r="X2392" t="inlineStr">
        <is>
          <t>按班次口径判断</t>
        </is>
      </c>
      <c r="Z2392" t="inlineStr">
        <is>
          <t>否</t>
        </is>
      </c>
    </row>
    <row r="2393">
      <c r="A2393" t="inlineStr">
        <is>
          <t>SIM-STOP-02392</t>
        </is>
      </c>
      <c r="B2393" t="inlineStr">
        <is>
          <t>STOP-POST-00163</t>
        </is>
      </c>
      <c r="C2393" t="inlineStr">
        <is>
          <t>LINE-S01-POST-20260220</t>
        </is>
      </c>
      <c r="D2393" t="inlineStr">
        <is>
          <t>SHIFT-POST-20260220</t>
        </is>
      </c>
      <c r="E2393" t="inlineStr">
        <is>
          <t>LINE-S01</t>
        </is>
      </c>
      <c r="F2393" t="inlineStr">
        <is>
          <t>改善后</t>
        </is>
      </c>
      <c r="G2393" s="57" t="n">
        <v>46073</v>
      </c>
      <c r="H2393" t="inlineStr">
        <is>
          <t>智能终端系列</t>
        </is>
      </c>
      <c r="I2393" t="inlineStr">
        <is>
          <t>9KK25</t>
        </is>
      </c>
      <c r="J2393" t="inlineStr">
        <is>
          <t>MATERIALS</t>
        </is>
      </c>
      <c r="K2393" t="inlineStr">
        <is>
          <t>Unplanned</t>
        </is>
      </c>
      <c r="L2393" t="inlineStr">
        <is>
          <t>HACKING STATION</t>
        </is>
      </c>
      <c r="M2393" t="inlineStr">
        <is>
          <t>上下料工位</t>
        </is>
      </c>
      <c r="N2393" t="inlineStr">
        <is>
          <t>RACK STARVATION</t>
        </is>
      </c>
      <c r="O2393" s="59" t="n">
        <v>46073.52847222222</v>
      </c>
      <c r="P2393" s="59" t="n">
        <v>46073.531875</v>
      </c>
      <c r="Q2393" s="60" t="n">
        <v>4.9</v>
      </c>
      <c r="R2393" s="60" t="n">
        <v>0.8169999999999999</v>
      </c>
      <c r="S2393" t="inlineStr">
        <is>
          <t>团队模拟数据（基于公开单线数据派生）</t>
        </is>
      </c>
      <c r="T2393" t="inlineStr">
        <is>
          <t>SIM-v2.2-20260807-20260804</t>
        </is>
      </c>
      <c r="U2393" t="inlineStr">
        <is>
          <t>https://zenodo.org/records/17855209</t>
        </is>
      </c>
      <c r="V2393" t="inlineStr">
        <is>
          <t>LINE-S01-POST-20260220</t>
        </is>
      </c>
      <c r="W2393" t="inlineStr">
        <is>
          <t>已关联</t>
        </is>
      </c>
      <c r="X2393" t="inlineStr">
        <is>
          <t>按班次口径判断</t>
        </is>
      </c>
      <c r="Z2393" t="inlineStr">
        <is>
          <t>否</t>
        </is>
      </c>
    </row>
    <row r="2394">
      <c r="A2394" t="inlineStr">
        <is>
          <t>SIM-STOP-02393</t>
        </is>
      </c>
      <c r="B2394" t="inlineStr">
        <is>
          <t>STOP-POST-00163</t>
        </is>
      </c>
      <c r="C2394" t="inlineStr">
        <is>
          <t>LINE-S02-POST-20260220</t>
        </is>
      </c>
      <c r="D2394" t="inlineStr">
        <is>
          <t>SHIFT-POST-20260220</t>
        </is>
      </c>
      <c r="E2394" t="inlineStr">
        <is>
          <t>LINE-S02</t>
        </is>
      </c>
      <c r="F2394" t="inlineStr">
        <is>
          <t>改善后</t>
        </is>
      </c>
      <c r="G2394" s="57" t="n">
        <v>46073</v>
      </c>
      <c r="H2394" t="inlineStr">
        <is>
          <t>视觉设备系列</t>
        </is>
      </c>
      <c r="I2394" t="inlineStr">
        <is>
          <t>9KK25</t>
        </is>
      </c>
      <c r="J2394" t="inlineStr">
        <is>
          <t>MATERIALS</t>
        </is>
      </c>
      <c r="K2394" t="inlineStr">
        <is>
          <t>Unplanned</t>
        </is>
      </c>
      <c r="L2394" t="inlineStr">
        <is>
          <t>HACKING STATION</t>
        </is>
      </c>
      <c r="M2394" t="inlineStr">
        <is>
          <t>上下料工位</t>
        </is>
      </c>
      <c r="N2394" t="inlineStr">
        <is>
          <t>RACK STARVATION</t>
        </is>
      </c>
      <c r="O2394" s="59" t="n">
        <v>46073.54236111111</v>
      </c>
      <c r="P2394" s="59" t="n">
        <v>46073.54680555555</v>
      </c>
      <c r="Q2394" s="60" t="n">
        <v>6.4</v>
      </c>
      <c r="R2394" s="60" t="n">
        <v>1.0694</v>
      </c>
      <c r="S2394" t="inlineStr">
        <is>
          <t>团队模拟数据（基于公开单线数据派生）</t>
        </is>
      </c>
      <c r="T2394" t="inlineStr">
        <is>
          <t>SIM-v2.2-20260807-20260804</t>
        </is>
      </c>
      <c r="U2394" t="inlineStr">
        <is>
          <t>https://zenodo.org/records/17855209</t>
        </is>
      </c>
      <c r="V2394" t="inlineStr">
        <is>
          <t>LINE-S02-POST-20260220</t>
        </is>
      </c>
      <c r="W2394" t="inlineStr">
        <is>
          <t>已关联</t>
        </is>
      </c>
      <c r="X2394" t="inlineStr">
        <is>
          <t>按班次口径判断</t>
        </is>
      </c>
      <c r="Z2394" t="inlineStr">
        <is>
          <t>否</t>
        </is>
      </c>
    </row>
    <row r="2395">
      <c r="A2395" t="inlineStr">
        <is>
          <t>SIM-STOP-02394</t>
        </is>
      </c>
      <c r="B2395" t="inlineStr">
        <is>
          <t>STOP-POST-00163</t>
        </is>
      </c>
      <c r="C2395" t="inlineStr">
        <is>
          <t>LINE-S03-POST-20260220</t>
        </is>
      </c>
      <c r="D2395" t="inlineStr">
        <is>
          <t>SHIFT-POST-20260220</t>
        </is>
      </c>
      <c r="E2395" t="inlineStr">
        <is>
          <t>LINE-S03</t>
        </is>
      </c>
      <c r="F2395" t="inlineStr">
        <is>
          <t>改善后</t>
        </is>
      </c>
      <c r="G2395" s="57" t="n">
        <v>46073</v>
      </c>
      <c r="H2395" t="inlineStr">
        <is>
          <t>音频模组系列</t>
        </is>
      </c>
      <c r="I2395" t="inlineStr">
        <is>
          <t>9KK25</t>
        </is>
      </c>
      <c r="J2395" t="inlineStr">
        <is>
          <t>MATERIALS</t>
        </is>
      </c>
      <c r="K2395" t="inlineStr">
        <is>
          <t>Unplanned</t>
        </is>
      </c>
      <c r="L2395" t="inlineStr">
        <is>
          <t>HACKING STATION</t>
        </is>
      </c>
      <c r="M2395" t="inlineStr">
        <is>
          <t>上下料工位</t>
        </is>
      </c>
      <c r="N2395" t="inlineStr">
        <is>
          <t>RACK STARVATION</t>
        </is>
      </c>
      <c r="O2395" s="59" t="n">
        <v>46073.55625</v>
      </c>
      <c r="P2395" s="59" t="n">
        <v>46073.56027777777</v>
      </c>
      <c r="Q2395" s="60" t="n">
        <v>5.8</v>
      </c>
      <c r="R2395" s="60" t="n">
        <v>0.9671999999999999</v>
      </c>
      <c r="S2395" t="inlineStr">
        <is>
          <t>团队模拟数据（基于公开单线数据派生）</t>
        </is>
      </c>
      <c r="T2395" t="inlineStr">
        <is>
          <t>SIM-v2.2-20260807-20260804</t>
        </is>
      </c>
      <c r="U2395" t="inlineStr">
        <is>
          <t>https://zenodo.org/records/17855209</t>
        </is>
      </c>
      <c r="V2395" t="inlineStr">
        <is>
          <t>LINE-S03-POST-20260220</t>
        </is>
      </c>
      <c r="W2395" t="inlineStr">
        <is>
          <t>已关联</t>
        </is>
      </c>
      <c r="X2395" t="inlineStr">
        <is>
          <t>按班次口径判断</t>
        </is>
      </c>
      <c r="Z2395" t="inlineStr">
        <is>
          <t>否</t>
        </is>
      </c>
    </row>
    <row r="2396">
      <c r="A2396" t="inlineStr">
        <is>
          <t>SIM-STOP-02395</t>
        </is>
      </c>
      <c r="B2396" t="inlineStr">
        <is>
          <t>STOP-POST-00164</t>
        </is>
      </c>
      <c r="C2396" t="inlineStr">
        <is>
          <t>LINE-S01-POST-20260220</t>
        </is>
      </c>
      <c r="D2396" t="inlineStr">
        <is>
          <t>SHIFT-POST-20260220</t>
        </is>
      </c>
      <c r="E2396" t="inlineStr">
        <is>
          <t>LINE-S01</t>
        </is>
      </c>
      <c r="F2396" t="inlineStr">
        <is>
          <t>改善后</t>
        </is>
      </c>
      <c r="G2396" s="57" t="n">
        <v>46073</v>
      </c>
      <c r="H2396" t="inlineStr">
        <is>
          <t>智能终端系列</t>
        </is>
      </c>
      <c r="I2396" t="inlineStr">
        <is>
          <t>9KK25</t>
        </is>
      </c>
      <c r="J2396" t="inlineStr">
        <is>
          <t>MATERIALS</t>
        </is>
      </c>
      <c r="K2396" t="inlineStr">
        <is>
          <t>Unplanned</t>
        </is>
      </c>
      <c r="L2396" t="inlineStr">
        <is>
          <t>EXTRUDER PRESS</t>
        </is>
      </c>
      <c r="M2396" t="inlineStr">
        <is>
          <t>主加工工位</t>
        </is>
      </c>
      <c r="N2396" t="inlineStr">
        <is>
          <t>RACK STARVATION</t>
        </is>
      </c>
      <c r="O2396" s="59" t="n">
        <v>46073.54305555556</v>
      </c>
      <c r="P2396" s="59" t="n">
        <v>46073.54888888889</v>
      </c>
      <c r="Q2396" s="60" t="n">
        <v>8.4</v>
      </c>
      <c r="R2396" s="60" t="n">
        <v>0.7634</v>
      </c>
      <c r="S2396" t="inlineStr">
        <is>
          <t>团队模拟数据（基于公开单线数据派生）</t>
        </is>
      </c>
      <c r="T2396" t="inlineStr">
        <is>
          <t>SIM-v2.2-20260807-20260804</t>
        </is>
      </c>
      <c r="U2396" t="inlineStr">
        <is>
          <t>https://zenodo.org/records/17855209</t>
        </is>
      </c>
      <c r="V2396" t="inlineStr">
        <is>
          <t>LINE-S01-POST-20260220</t>
        </is>
      </c>
      <c r="W2396" t="inlineStr">
        <is>
          <t>已关联</t>
        </is>
      </c>
      <c r="X2396" t="inlineStr">
        <is>
          <t>按班次口径判断</t>
        </is>
      </c>
      <c r="Z2396" t="inlineStr">
        <is>
          <t>否</t>
        </is>
      </c>
    </row>
    <row r="2397">
      <c r="A2397" t="inlineStr">
        <is>
          <t>SIM-STOP-02396</t>
        </is>
      </c>
      <c r="B2397" t="inlineStr">
        <is>
          <t>STOP-POST-00164</t>
        </is>
      </c>
      <c r="C2397" t="inlineStr">
        <is>
          <t>LINE-S02-POST-20260220</t>
        </is>
      </c>
      <c r="D2397" t="inlineStr">
        <is>
          <t>SHIFT-POST-20260220</t>
        </is>
      </c>
      <c r="E2397" t="inlineStr">
        <is>
          <t>LINE-S02</t>
        </is>
      </c>
      <c r="F2397" t="inlineStr">
        <is>
          <t>改善后</t>
        </is>
      </c>
      <c r="G2397" s="57" t="n">
        <v>46073</v>
      </c>
      <c r="H2397" t="inlineStr">
        <is>
          <t>视觉设备系列</t>
        </is>
      </c>
      <c r="I2397" t="inlineStr">
        <is>
          <t>9KK25</t>
        </is>
      </c>
      <c r="J2397" t="inlineStr">
        <is>
          <t>MATERIALS</t>
        </is>
      </c>
      <c r="K2397" t="inlineStr">
        <is>
          <t>Unplanned</t>
        </is>
      </c>
      <c r="L2397" t="inlineStr">
        <is>
          <t>EXTRUDER PRESS</t>
        </is>
      </c>
      <c r="M2397" t="inlineStr">
        <is>
          <t>主加工工位</t>
        </is>
      </c>
      <c r="N2397" t="inlineStr">
        <is>
          <t>RACK STARVATION</t>
        </is>
      </c>
      <c r="O2397" s="59" t="n">
        <v>46073.55694444444</v>
      </c>
      <c r="P2397" s="59" t="n">
        <v>46073.56611111111</v>
      </c>
      <c r="Q2397" s="60" t="n">
        <v>13.2</v>
      </c>
      <c r="R2397" s="60" t="n">
        <v>1.2012</v>
      </c>
      <c r="S2397" t="inlineStr">
        <is>
          <t>团队模拟数据（基于公开单线数据派生）</t>
        </is>
      </c>
      <c r="T2397" t="inlineStr">
        <is>
          <t>SIM-v2.2-20260807-20260804</t>
        </is>
      </c>
      <c r="U2397" t="inlineStr">
        <is>
          <t>https://zenodo.org/records/17855209</t>
        </is>
      </c>
      <c r="V2397" t="inlineStr">
        <is>
          <t>LINE-S02-POST-20260220</t>
        </is>
      </c>
      <c r="W2397" t="inlineStr">
        <is>
          <t>已关联</t>
        </is>
      </c>
      <c r="X2397" t="inlineStr">
        <is>
          <t>按班次口径判断</t>
        </is>
      </c>
      <c r="Z2397" t="inlineStr">
        <is>
          <t>否</t>
        </is>
      </c>
    </row>
    <row r="2398">
      <c r="A2398" t="inlineStr">
        <is>
          <t>SIM-STOP-02397</t>
        </is>
      </c>
      <c r="B2398" t="inlineStr">
        <is>
          <t>STOP-POST-00164</t>
        </is>
      </c>
      <c r="C2398" t="inlineStr">
        <is>
          <t>LINE-S03-POST-20260220</t>
        </is>
      </c>
      <c r="D2398" t="inlineStr">
        <is>
          <t>SHIFT-POST-20260220</t>
        </is>
      </c>
      <c r="E2398" t="inlineStr">
        <is>
          <t>LINE-S03</t>
        </is>
      </c>
      <c r="F2398" t="inlineStr">
        <is>
          <t>改善后</t>
        </is>
      </c>
      <c r="G2398" s="57" t="n">
        <v>46073</v>
      </c>
      <c r="H2398" t="inlineStr">
        <is>
          <t>音频模组系列</t>
        </is>
      </c>
      <c r="I2398" t="inlineStr">
        <is>
          <t>9KK25</t>
        </is>
      </c>
      <c r="J2398" t="inlineStr">
        <is>
          <t>MATERIALS</t>
        </is>
      </c>
      <c r="K2398" t="inlineStr">
        <is>
          <t>Unplanned</t>
        </is>
      </c>
      <c r="L2398" t="inlineStr">
        <is>
          <t>EXTRUDER PRESS</t>
        </is>
      </c>
      <c r="M2398" t="inlineStr">
        <is>
          <t>主加工工位</t>
        </is>
      </c>
      <c r="N2398" t="inlineStr">
        <is>
          <t>RACK STARVATION</t>
        </is>
      </c>
      <c r="O2398" s="59" t="n">
        <v>46073.57083333333</v>
      </c>
      <c r="P2398" s="59" t="n">
        <v>46073.57777777778</v>
      </c>
      <c r="Q2398" s="60" t="n">
        <v>10</v>
      </c>
      <c r="R2398" s="60" t="n">
        <v>0.9048</v>
      </c>
      <c r="S2398" t="inlineStr">
        <is>
          <t>团队模拟数据（基于公开单线数据派生）</t>
        </is>
      </c>
      <c r="T2398" t="inlineStr">
        <is>
          <t>SIM-v2.2-20260807-20260804</t>
        </is>
      </c>
      <c r="U2398" t="inlineStr">
        <is>
          <t>https://zenodo.org/records/17855209</t>
        </is>
      </c>
      <c r="V2398" t="inlineStr">
        <is>
          <t>LINE-S03-POST-20260220</t>
        </is>
      </c>
      <c r="W2398" t="inlineStr">
        <is>
          <t>已关联</t>
        </is>
      </c>
      <c r="X2398" t="inlineStr">
        <is>
          <t>按班次口径判断</t>
        </is>
      </c>
      <c r="Z2398" t="inlineStr">
        <is>
          <t>否</t>
        </is>
      </c>
    </row>
    <row r="2399">
      <c r="A2399" t="inlineStr">
        <is>
          <t>SIM-STOP-02398</t>
        </is>
      </c>
      <c r="B2399" t="inlineStr">
        <is>
          <t>STOP-POST-00165</t>
        </is>
      </c>
      <c r="C2399" t="inlineStr">
        <is>
          <t>LINE-S01-POST-20260220</t>
        </is>
      </c>
      <c r="D2399" t="inlineStr">
        <is>
          <t>SHIFT-POST-20260220</t>
        </is>
      </c>
      <c r="E2399" t="inlineStr">
        <is>
          <t>LINE-S01</t>
        </is>
      </c>
      <c r="F2399" t="inlineStr">
        <is>
          <t>改善后</t>
        </is>
      </c>
      <c r="G2399" s="57" t="n">
        <v>46073</v>
      </c>
      <c r="H2399" t="inlineStr">
        <is>
          <t>智能终端系列</t>
        </is>
      </c>
      <c r="I2399" t="inlineStr">
        <is>
          <t>9KK25</t>
        </is>
      </c>
      <c r="J2399" t="inlineStr">
        <is>
          <t>MATERIALS</t>
        </is>
      </c>
      <c r="K2399" t="inlineStr">
        <is>
          <t>Unplanned</t>
        </is>
      </c>
      <c r="L2399" t="inlineStr">
        <is>
          <t>HACKING STATION</t>
        </is>
      </c>
      <c r="M2399" t="inlineStr">
        <is>
          <t>上下料工位</t>
        </is>
      </c>
      <c r="N2399" t="inlineStr">
        <is>
          <t>MANUAL BRICK HANDLING</t>
        </is>
      </c>
      <c r="O2399" s="59" t="n">
        <v>46073.56180555555</v>
      </c>
      <c r="P2399" s="59" t="n">
        <v>46073.56569444444</v>
      </c>
      <c r="Q2399" s="60" t="n">
        <v>5.6</v>
      </c>
      <c r="R2399" s="60" t="n">
        <v>0.7947</v>
      </c>
      <c r="S2399" t="inlineStr">
        <is>
          <t>团队模拟数据（基于公开单线数据派生）</t>
        </is>
      </c>
      <c r="T2399" t="inlineStr">
        <is>
          <t>SIM-v2.2-20260807-20260804</t>
        </is>
      </c>
      <c r="U2399" t="inlineStr">
        <is>
          <t>https://zenodo.org/records/17855209</t>
        </is>
      </c>
      <c r="V2399" t="inlineStr">
        <is>
          <t>LINE-S01-POST-20260220</t>
        </is>
      </c>
      <c r="W2399" t="inlineStr">
        <is>
          <t>已关联</t>
        </is>
      </c>
      <c r="X2399" t="inlineStr">
        <is>
          <t>按班次口径判断</t>
        </is>
      </c>
      <c r="Z2399" t="inlineStr">
        <is>
          <t>否</t>
        </is>
      </c>
    </row>
    <row r="2400">
      <c r="A2400" t="inlineStr">
        <is>
          <t>SIM-STOP-02399</t>
        </is>
      </c>
      <c r="B2400" t="inlineStr">
        <is>
          <t>STOP-POST-00165</t>
        </is>
      </c>
      <c r="C2400" t="inlineStr">
        <is>
          <t>LINE-S02-POST-20260220</t>
        </is>
      </c>
      <c r="D2400" t="inlineStr">
        <is>
          <t>SHIFT-POST-20260220</t>
        </is>
      </c>
      <c r="E2400" t="inlineStr">
        <is>
          <t>LINE-S02</t>
        </is>
      </c>
      <c r="F2400" t="inlineStr">
        <is>
          <t>改善后</t>
        </is>
      </c>
      <c r="G2400" s="57" t="n">
        <v>46073</v>
      </c>
      <c r="H2400" t="inlineStr">
        <is>
          <t>视觉设备系列</t>
        </is>
      </c>
      <c r="I2400" t="inlineStr">
        <is>
          <t>9KK25</t>
        </is>
      </c>
      <c r="J2400" t="inlineStr">
        <is>
          <t>MATERIALS</t>
        </is>
      </c>
      <c r="K2400" t="inlineStr">
        <is>
          <t>Unplanned</t>
        </is>
      </c>
      <c r="L2400" t="inlineStr">
        <is>
          <t>HACKING STATION</t>
        </is>
      </c>
      <c r="M2400" t="inlineStr">
        <is>
          <t>上下料工位</t>
        </is>
      </c>
      <c r="N2400" t="inlineStr">
        <is>
          <t>MANUAL BRICK HANDLING</t>
        </is>
      </c>
      <c r="O2400" s="59" t="n">
        <v>46073.57569444444</v>
      </c>
      <c r="P2400" s="59" t="n">
        <v>46073.58131944444</v>
      </c>
      <c r="Q2400" s="60" t="n">
        <v>8.1</v>
      </c>
      <c r="R2400" s="60" t="n">
        <v>1.155</v>
      </c>
      <c r="S2400" t="inlineStr">
        <is>
          <t>团队模拟数据（基于公开单线数据派生）</t>
        </is>
      </c>
      <c r="T2400" t="inlineStr">
        <is>
          <t>SIM-v2.2-20260807-20260804</t>
        </is>
      </c>
      <c r="U2400" t="inlineStr">
        <is>
          <t>https://zenodo.org/records/17855209</t>
        </is>
      </c>
      <c r="V2400" t="inlineStr">
        <is>
          <t>LINE-S02-POST-20260220</t>
        </is>
      </c>
      <c r="W2400" t="inlineStr">
        <is>
          <t>已关联</t>
        </is>
      </c>
      <c r="X2400" t="inlineStr">
        <is>
          <t>按班次口径判断</t>
        </is>
      </c>
      <c r="Z2400" t="inlineStr">
        <is>
          <t>否</t>
        </is>
      </c>
    </row>
    <row r="2401">
      <c r="A2401" t="inlineStr">
        <is>
          <t>SIM-STOP-02400</t>
        </is>
      </c>
      <c r="B2401" t="inlineStr">
        <is>
          <t>STOP-POST-00165</t>
        </is>
      </c>
      <c r="C2401" t="inlineStr">
        <is>
          <t>LINE-S03-POST-20260220</t>
        </is>
      </c>
      <c r="D2401" t="inlineStr">
        <is>
          <t>SHIFT-POST-20260220</t>
        </is>
      </c>
      <c r="E2401" t="inlineStr">
        <is>
          <t>LINE-S03</t>
        </is>
      </c>
      <c r="F2401" t="inlineStr">
        <is>
          <t>改善后</t>
        </is>
      </c>
      <c r="G2401" s="57" t="n">
        <v>46073</v>
      </c>
      <c r="H2401" t="inlineStr">
        <is>
          <t>音频模组系列</t>
        </is>
      </c>
      <c r="I2401" t="inlineStr">
        <is>
          <t>9KK25</t>
        </is>
      </c>
      <c r="J2401" t="inlineStr">
        <is>
          <t>MATERIALS</t>
        </is>
      </c>
      <c r="K2401" t="inlineStr">
        <is>
          <t>Unplanned</t>
        </is>
      </c>
      <c r="L2401" t="inlineStr">
        <is>
          <t>HACKING STATION</t>
        </is>
      </c>
      <c r="M2401" t="inlineStr">
        <is>
          <t>上下料工位</t>
        </is>
      </c>
      <c r="N2401" t="inlineStr">
        <is>
          <t>MANUAL BRICK HANDLING</t>
        </is>
      </c>
      <c r="O2401" s="59" t="n">
        <v>46073.58958333333</v>
      </c>
      <c r="P2401" s="59" t="n">
        <v>46073.59416666667</v>
      </c>
      <c r="Q2401" s="60" t="n">
        <v>6.6</v>
      </c>
      <c r="R2401" s="60" t="n">
        <v>0.9412</v>
      </c>
      <c r="S2401" t="inlineStr">
        <is>
          <t>团队模拟数据（基于公开单线数据派生）</t>
        </is>
      </c>
      <c r="T2401" t="inlineStr">
        <is>
          <t>SIM-v2.2-20260807-20260804</t>
        </is>
      </c>
      <c r="U2401" t="inlineStr">
        <is>
          <t>https://zenodo.org/records/17855209</t>
        </is>
      </c>
      <c r="V2401" t="inlineStr">
        <is>
          <t>LINE-S03-POST-20260220</t>
        </is>
      </c>
      <c r="W2401" t="inlineStr">
        <is>
          <t>已关联</t>
        </is>
      </c>
      <c r="X2401" t="inlineStr">
        <is>
          <t>按班次口径判断</t>
        </is>
      </c>
      <c r="Z2401" t="inlineStr">
        <is>
          <t>否</t>
        </is>
      </c>
    </row>
    <row r="2402">
      <c r="A2402" t="inlineStr">
        <is>
          <t>SIM-STOP-02401</t>
        </is>
      </c>
      <c r="B2402" t="inlineStr">
        <is>
          <t>STOP-POST-00166</t>
        </is>
      </c>
      <c r="C2402" t="inlineStr">
        <is>
          <t>LINE-S01-POST-20260220</t>
        </is>
      </c>
      <c r="D2402" t="inlineStr">
        <is>
          <t>SHIFT-POST-20260220</t>
        </is>
      </c>
      <c r="E2402" t="inlineStr">
        <is>
          <t>LINE-S01</t>
        </is>
      </c>
      <c r="F2402" t="inlineStr">
        <is>
          <t>改善后</t>
        </is>
      </c>
      <c r="G2402" s="57" t="n">
        <v>46073</v>
      </c>
      <c r="H2402" t="inlineStr">
        <is>
          <t>智能终端系列</t>
        </is>
      </c>
      <c r="I2402" t="inlineStr">
        <is>
          <t>KK250</t>
        </is>
      </c>
      <c r="J2402" t="inlineStr">
        <is>
          <t>SETUPS-CHANGEOVERS</t>
        </is>
      </c>
      <c r="K2402" t="inlineStr">
        <is>
          <t>Planned - Included in OEE</t>
        </is>
      </c>
      <c r="L2402" t="inlineStr">
        <is>
          <t>EXTRUDER PRESS</t>
        </is>
      </c>
      <c r="M2402" t="inlineStr">
        <is>
          <t>主加工工位</t>
        </is>
      </c>
      <c r="N2402" t="inlineStr">
        <is>
          <t>MATERIAL CHANGEOVER</t>
        </is>
      </c>
      <c r="O2402" s="59" t="n">
        <v>46073.57430555556</v>
      </c>
      <c r="P2402" s="59" t="n">
        <v>46073.59027777778</v>
      </c>
      <c r="Q2402" s="60" t="n">
        <v>23</v>
      </c>
      <c r="R2402" s="60" t="n">
        <v>0.9569</v>
      </c>
      <c r="S2402" t="inlineStr">
        <is>
          <t>团队模拟数据（基于公开单线数据派生）</t>
        </is>
      </c>
      <c r="T2402" t="inlineStr">
        <is>
          <t>SIM-v2.2-20260807-20260804</t>
        </is>
      </c>
      <c r="U2402" t="inlineStr">
        <is>
          <t>https://zenodo.org/records/17855209</t>
        </is>
      </c>
      <c r="V2402" t="inlineStr">
        <is>
          <t>LINE-S01-POST-20260220</t>
        </is>
      </c>
      <c r="W2402" t="inlineStr">
        <is>
          <t>已关联</t>
        </is>
      </c>
      <c r="X2402" t="inlineStr">
        <is>
          <t>按班次口径判断</t>
        </is>
      </c>
      <c r="Z2402" t="inlineStr">
        <is>
          <t>是</t>
        </is>
      </c>
      <c r="AA2402">
        <f>IFERROR(VLOOKUP(N2402,'18_换产标准_模拟'!$B$2:$F$4,3,FALSE),"")</f>
        <v/>
      </c>
      <c r="AB2402">
        <f>IFERROR(MAX(Q2402-AA2402,0),"")</f>
        <v/>
      </c>
      <c r="AC2402">
        <f>IFERROR(IF(AB2402=0,"达标",IF(AB2402&lt;=VLOOKUP(N2402,'18_换产标准_模拟'!$B$2:$F$4,4,FALSE)-VLOOKUP(N2402,'18_换产标准_模拟'!$B$2:$F$4,3,FALSE),"轻微超时",IF(AB2402&lt;=VLOOKUP(N2402,'18_换产标准_模拟'!$B$2:$F$4,5,FALSE)-VLOOKUP(N2402,'18_换产标准_模拟'!$B$2:$F$4,3,FALSE),"超时","严重超时"))),"")</f>
        <v/>
      </c>
      <c r="AD2402">
        <f>IFERROR(INDEX('18_换产标准_模拟'!$A$2:$A$4,MATCH(N2402,'18_换产标准_模拟'!$B$2:$B$4,0)),"")</f>
        <v/>
      </c>
      <c r="AE2402" t="inlineStr">
        <is>
          <t>团队模拟数据</t>
        </is>
      </c>
    </row>
    <row r="2403">
      <c r="A2403" t="inlineStr">
        <is>
          <t>SIM-STOP-02402</t>
        </is>
      </c>
      <c r="B2403" t="inlineStr">
        <is>
          <t>STOP-POST-00166</t>
        </is>
      </c>
      <c r="C2403" t="inlineStr">
        <is>
          <t>LINE-S02-POST-20260220</t>
        </is>
      </c>
      <c r="D2403" t="inlineStr">
        <is>
          <t>SHIFT-POST-20260220</t>
        </is>
      </c>
      <c r="E2403" t="inlineStr">
        <is>
          <t>LINE-S02</t>
        </is>
      </c>
      <c r="F2403" t="inlineStr">
        <is>
          <t>改善后</t>
        </is>
      </c>
      <c r="G2403" s="57" t="n">
        <v>46073</v>
      </c>
      <c r="H2403" t="inlineStr">
        <is>
          <t>视觉设备系列</t>
        </is>
      </c>
      <c r="I2403" t="inlineStr">
        <is>
          <t>KK250</t>
        </is>
      </c>
      <c r="J2403" t="inlineStr">
        <is>
          <t>SETUPS-CHANGEOVERS</t>
        </is>
      </c>
      <c r="K2403" t="inlineStr">
        <is>
          <t>Planned - Included in OEE</t>
        </is>
      </c>
      <c r="L2403" t="inlineStr">
        <is>
          <t>EXTRUDER PRESS</t>
        </is>
      </c>
      <c r="M2403" t="inlineStr">
        <is>
          <t>主加工工位</t>
        </is>
      </c>
      <c r="N2403" t="inlineStr">
        <is>
          <t>MATERIAL CHANGEOVER</t>
        </is>
      </c>
      <c r="O2403" s="59" t="n">
        <v>46073.58819444444</v>
      </c>
      <c r="P2403" s="59" t="n">
        <v>46073.60423611111</v>
      </c>
      <c r="Q2403" s="60" t="n">
        <v>23.1</v>
      </c>
      <c r="R2403" s="60" t="n">
        <v>0.9637</v>
      </c>
      <c r="S2403" t="inlineStr">
        <is>
          <t>团队模拟数据（基于公开单线数据派生）</t>
        </is>
      </c>
      <c r="T2403" t="inlineStr">
        <is>
          <t>SIM-v2.2-20260807-20260804</t>
        </is>
      </c>
      <c r="U2403" t="inlineStr">
        <is>
          <t>https://zenodo.org/records/17855209</t>
        </is>
      </c>
      <c r="V2403" t="inlineStr">
        <is>
          <t>LINE-S02-POST-20260220</t>
        </is>
      </c>
      <c r="W2403" t="inlineStr">
        <is>
          <t>已关联</t>
        </is>
      </c>
      <c r="X2403" t="inlineStr">
        <is>
          <t>按班次口径判断</t>
        </is>
      </c>
      <c r="Z2403" t="inlineStr">
        <is>
          <t>是</t>
        </is>
      </c>
      <c r="AA2403">
        <f>IFERROR(VLOOKUP(N2403,'18_换产标准_模拟'!$B$2:$F$4,3,FALSE),"")</f>
        <v/>
      </c>
      <c r="AB2403">
        <f>IFERROR(MAX(Q2403-AA2403,0),"")</f>
        <v/>
      </c>
      <c r="AC2403">
        <f>IFERROR(IF(AB2403=0,"达标",IF(AB2403&lt;=VLOOKUP(N2403,'18_换产标准_模拟'!$B$2:$F$4,4,FALSE)-VLOOKUP(N2403,'18_换产标准_模拟'!$B$2:$F$4,3,FALSE),"轻微超时",IF(AB2403&lt;=VLOOKUP(N2403,'18_换产标准_模拟'!$B$2:$F$4,5,FALSE)-VLOOKUP(N2403,'18_换产标准_模拟'!$B$2:$F$4,3,FALSE),"超时","严重超时"))),"")</f>
        <v/>
      </c>
      <c r="AD2403">
        <f>IFERROR(INDEX('18_换产标准_模拟'!$A$2:$A$4,MATCH(N2403,'18_换产标准_模拟'!$B$2:$B$4,0)),"")</f>
        <v/>
      </c>
      <c r="AE2403" t="inlineStr">
        <is>
          <t>团队模拟数据</t>
        </is>
      </c>
    </row>
    <row r="2404">
      <c r="A2404" t="inlineStr">
        <is>
          <t>SIM-STOP-02403</t>
        </is>
      </c>
      <c r="B2404" t="inlineStr">
        <is>
          <t>STOP-POST-00166</t>
        </is>
      </c>
      <c r="C2404" t="inlineStr">
        <is>
          <t>LINE-S03-POST-20260220</t>
        </is>
      </c>
      <c r="D2404" t="inlineStr">
        <is>
          <t>SHIFT-POST-20260220</t>
        </is>
      </c>
      <c r="E2404" t="inlineStr">
        <is>
          <t>LINE-S03</t>
        </is>
      </c>
      <c r="F2404" t="inlineStr">
        <is>
          <t>改善后</t>
        </is>
      </c>
      <c r="G2404" s="57" t="n">
        <v>46073</v>
      </c>
      <c r="H2404" t="inlineStr">
        <is>
          <t>音频模组系列</t>
        </is>
      </c>
      <c r="I2404" t="inlineStr">
        <is>
          <t>KK250</t>
        </is>
      </c>
      <c r="J2404" t="inlineStr">
        <is>
          <t>SETUPS-CHANGEOVERS</t>
        </is>
      </c>
      <c r="K2404" t="inlineStr">
        <is>
          <t>Planned - Included in OEE</t>
        </is>
      </c>
      <c r="L2404" t="inlineStr">
        <is>
          <t>EXTRUDER PRESS</t>
        </is>
      </c>
      <c r="M2404" t="inlineStr">
        <is>
          <t>主加工工位</t>
        </is>
      </c>
      <c r="N2404" t="inlineStr">
        <is>
          <t>MATERIAL CHANGEOVER</t>
        </is>
      </c>
      <c r="O2404" s="59" t="n">
        <v>46073.60208333333</v>
      </c>
      <c r="P2404" s="59" t="n">
        <v>46073.61881944445</v>
      </c>
      <c r="Q2404" s="60" t="n">
        <v>24.1</v>
      </c>
      <c r="R2404" s="60" t="n">
        <v>1.0027</v>
      </c>
      <c r="S2404" t="inlineStr">
        <is>
          <t>团队模拟数据（基于公开单线数据派生）</t>
        </is>
      </c>
      <c r="T2404" t="inlineStr">
        <is>
          <t>SIM-v2.2-20260807-20260804</t>
        </is>
      </c>
      <c r="U2404" t="inlineStr">
        <is>
          <t>https://zenodo.org/records/17855209</t>
        </is>
      </c>
      <c r="V2404" t="inlineStr">
        <is>
          <t>LINE-S03-POST-20260220</t>
        </is>
      </c>
      <c r="W2404" t="inlineStr">
        <is>
          <t>已关联</t>
        </is>
      </c>
      <c r="X2404" t="inlineStr">
        <is>
          <t>按班次口径判断</t>
        </is>
      </c>
      <c r="Z2404" t="inlineStr">
        <is>
          <t>是</t>
        </is>
      </c>
      <c r="AA2404">
        <f>IFERROR(VLOOKUP(N2404,'18_换产标准_模拟'!$B$2:$F$4,3,FALSE),"")</f>
        <v/>
      </c>
      <c r="AB2404">
        <f>IFERROR(MAX(Q2404-AA2404,0),"")</f>
        <v/>
      </c>
      <c r="AC2404">
        <f>IFERROR(IF(AB2404=0,"达标",IF(AB2404&lt;=VLOOKUP(N2404,'18_换产标准_模拟'!$B$2:$F$4,4,FALSE)-VLOOKUP(N2404,'18_换产标准_模拟'!$B$2:$F$4,3,FALSE),"轻微超时",IF(AB2404&lt;=VLOOKUP(N2404,'18_换产标准_模拟'!$B$2:$F$4,5,FALSE)-VLOOKUP(N2404,'18_换产标准_模拟'!$B$2:$F$4,3,FALSE),"超时","严重超时"))),"")</f>
        <v/>
      </c>
      <c r="AD2404">
        <f>IFERROR(INDEX('18_换产标准_模拟'!$A$2:$A$4,MATCH(N2404,'18_换产标准_模拟'!$B$2:$B$4,0)),"")</f>
        <v/>
      </c>
      <c r="AE2404" t="inlineStr">
        <is>
          <t>团队模拟数据</t>
        </is>
      </c>
    </row>
    <row r="2405">
      <c r="A2405" t="inlineStr">
        <is>
          <t>SIM-STOP-02404</t>
        </is>
      </c>
      <c r="B2405" t="inlineStr">
        <is>
          <t>STOP-POST-00167</t>
        </is>
      </c>
      <c r="C2405" t="inlineStr">
        <is>
          <t>LINE-S01-POST-20260220</t>
        </is>
      </c>
      <c r="D2405" t="inlineStr">
        <is>
          <t>SHIFT-POST-20260220</t>
        </is>
      </c>
      <c r="E2405" t="inlineStr">
        <is>
          <t>LINE-S01</t>
        </is>
      </c>
      <c r="F2405" t="inlineStr">
        <is>
          <t>改善后</t>
        </is>
      </c>
      <c r="G2405" s="57" t="n">
        <v>46073</v>
      </c>
      <c r="H2405" t="inlineStr">
        <is>
          <t>智能终端系列</t>
        </is>
      </c>
      <c r="I2405" t="inlineStr">
        <is>
          <t>KK250</t>
        </is>
      </c>
      <c r="J2405" t="inlineStr">
        <is>
          <t>FAILURE</t>
        </is>
      </c>
      <c r="K2405" t="inlineStr">
        <is>
          <t>Unplanned</t>
        </is>
      </c>
      <c r="L2405" t="inlineStr">
        <is>
          <t>DRYER</t>
        </is>
      </c>
      <c r="M2405" t="inlineStr">
        <is>
          <t>烘干/固化工位</t>
        </is>
      </c>
      <c r="N2405" t="inlineStr">
        <is>
          <t>OTHER FAILURE</t>
        </is>
      </c>
      <c r="O2405" s="59" t="n">
        <v>46073.59930555556</v>
      </c>
      <c r="P2405" s="59" t="n">
        <v>46073.61</v>
      </c>
      <c r="Q2405" s="60" t="n">
        <v>15.4</v>
      </c>
      <c r="R2405" s="60" t="n">
        <v>0.7723</v>
      </c>
      <c r="S2405" t="inlineStr">
        <is>
          <t>团队模拟数据（基于公开单线数据派生）</t>
        </is>
      </c>
      <c r="T2405" t="inlineStr">
        <is>
          <t>SIM-v2.2-20260807-20260804</t>
        </is>
      </c>
      <c r="U2405" t="inlineStr">
        <is>
          <t>https://zenodo.org/records/17855209</t>
        </is>
      </c>
      <c r="V2405" t="inlineStr">
        <is>
          <t>LINE-S01-POST-20260220</t>
        </is>
      </c>
      <c r="W2405" t="inlineStr">
        <is>
          <t>已关联</t>
        </is>
      </c>
      <c r="X2405" t="inlineStr">
        <is>
          <t>按班次口径判断</t>
        </is>
      </c>
      <c r="Z2405" t="inlineStr">
        <is>
          <t>否</t>
        </is>
      </c>
    </row>
    <row r="2406">
      <c r="A2406" t="inlineStr">
        <is>
          <t>SIM-STOP-02405</t>
        </is>
      </c>
      <c r="B2406" t="inlineStr">
        <is>
          <t>STOP-POST-00167</t>
        </is>
      </c>
      <c r="C2406" t="inlineStr">
        <is>
          <t>LINE-S02-POST-20260220</t>
        </is>
      </c>
      <c r="D2406" t="inlineStr">
        <is>
          <t>SHIFT-POST-20260220</t>
        </is>
      </c>
      <c r="E2406" t="inlineStr">
        <is>
          <t>LINE-S02</t>
        </is>
      </c>
      <c r="F2406" t="inlineStr">
        <is>
          <t>改善后</t>
        </is>
      </c>
      <c r="G2406" s="57" t="n">
        <v>46073</v>
      </c>
      <c r="H2406" t="inlineStr">
        <is>
          <t>视觉设备系列</t>
        </is>
      </c>
      <c r="I2406" t="inlineStr">
        <is>
          <t>KK250</t>
        </is>
      </c>
      <c r="J2406" t="inlineStr">
        <is>
          <t>FAILURE</t>
        </is>
      </c>
      <c r="K2406" t="inlineStr">
        <is>
          <t>Unplanned</t>
        </is>
      </c>
      <c r="L2406" t="inlineStr">
        <is>
          <t>DRYER</t>
        </is>
      </c>
      <c r="M2406" t="inlineStr">
        <is>
          <t>烘干/固化工位</t>
        </is>
      </c>
      <c r="N2406" t="inlineStr">
        <is>
          <t>OTHER FAILURE</t>
        </is>
      </c>
      <c r="O2406" s="59" t="n">
        <v>46073.61319444444</v>
      </c>
      <c r="P2406" s="59" t="n">
        <v>46073.62881944444</v>
      </c>
      <c r="Q2406" s="60" t="n">
        <v>22.5</v>
      </c>
      <c r="R2406" s="60" t="n">
        <v>1.1244</v>
      </c>
      <c r="S2406" t="inlineStr">
        <is>
          <t>团队模拟数据（基于公开单线数据派生）</t>
        </is>
      </c>
      <c r="T2406" t="inlineStr">
        <is>
          <t>SIM-v2.2-20260807-20260804</t>
        </is>
      </c>
      <c r="U2406" t="inlineStr">
        <is>
          <t>https://zenodo.org/records/17855209</t>
        </is>
      </c>
      <c r="V2406" t="inlineStr">
        <is>
          <t>LINE-S02-POST-20260220</t>
        </is>
      </c>
      <c r="W2406" t="inlineStr">
        <is>
          <t>已关联</t>
        </is>
      </c>
      <c r="X2406" t="inlineStr">
        <is>
          <t>按班次口径判断</t>
        </is>
      </c>
      <c r="Z2406" t="inlineStr">
        <is>
          <t>否</t>
        </is>
      </c>
    </row>
    <row r="2407">
      <c r="A2407" t="inlineStr">
        <is>
          <t>SIM-STOP-02406</t>
        </is>
      </c>
      <c r="B2407" t="inlineStr">
        <is>
          <t>STOP-POST-00167</t>
        </is>
      </c>
      <c r="C2407" t="inlineStr">
        <is>
          <t>LINE-S03-POST-20260220</t>
        </is>
      </c>
      <c r="D2407" t="inlineStr">
        <is>
          <t>SHIFT-POST-20260220</t>
        </is>
      </c>
      <c r="E2407" t="inlineStr">
        <is>
          <t>LINE-S03</t>
        </is>
      </c>
      <c r="F2407" t="inlineStr">
        <is>
          <t>改善后</t>
        </is>
      </c>
      <c r="G2407" s="57" t="n">
        <v>46073</v>
      </c>
      <c r="H2407" t="inlineStr">
        <is>
          <t>音频模组系列</t>
        </is>
      </c>
      <c r="I2407" t="inlineStr">
        <is>
          <t>KK250</t>
        </is>
      </c>
      <c r="J2407" t="inlineStr">
        <is>
          <t>FAILURE</t>
        </is>
      </c>
      <c r="K2407" t="inlineStr">
        <is>
          <t>Unplanned</t>
        </is>
      </c>
      <c r="L2407" t="inlineStr">
        <is>
          <t>DRYER</t>
        </is>
      </c>
      <c r="M2407" t="inlineStr">
        <is>
          <t>烘干/固化工位</t>
        </is>
      </c>
      <c r="N2407" t="inlineStr">
        <is>
          <t>OTHER FAILURE</t>
        </is>
      </c>
      <c r="O2407" s="59" t="n">
        <v>46073.62708333333</v>
      </c>
      <c r="P2407" s="59" t="n">
        <v>46073.63930555555</v>
      </c>
      <c r="Q2407" s="60" t="n">
        <v>17.6</v>
      </c>
      <c r="R2407" s="60" t="n">
        <v>0.88</v>
      </c>
      <c r="S2407" t="inlineStr">
        <is>
          <t>团队模拟数据（基于公开单线数据派生）</t>
        </is>
      </c>
      <c r="T2407" t="inlineStr">
        <is>
          <t>SIM-v2.2-20260807-20260804</t>
        </is>
      </c>
      <c r="U2407" t="inlineStr">
        <is>
          <t>https://zenodo.org/records/17855209</t>
        </is>
      </c>
      <c r="V2407" t="inlineStr">
        <is>
          <t>LINE-S03-POST-20260220</t>
        </is>
      </c>
      <c r="W2407" t="inlineStr">
        <is>
          <t>已关联</t>
        </is>
      </c>
      <c r="X2407" t="inlineStr">
        <is>
          <t>按班次口径判断</t>
        </is>
      </c>
      <c r="Z2407" t="inlineStr">
        <is>
          <t>否</t>
        </is>
      </c>
    </row>
    <row r="2408">
      <c r="A2408" t="inlineStr">
        <is>
          <t>SIM-STOP-02407</t>
        </is>
      </c>
      <c r="B2408" t="inlineStr">
        <is>
          <t>STOP-POST-00168</t>
        </is>
      </c>
      <c r="C2408" t="inlineStr">
        <is>
          <t>LINE-S01-POST-20260220</t>
        </is>
      </c>
      <c r="D2408" t="inlineStr">
        <is>
          <t>SHIFT-POST-20260220</t>
        </is>
      </c>
      <c r="E2408" t="inlineStr">
        <is>
          <t>LINE-S01</t>
        </is>
      </c>
      <c r="F2408" t="inlineStr">
        <is>
          <t>改善后</t>
        </is>
      </c>
      <c r="G2408" s="57" t="n">
        <v>46073</v>
      </c>
      <c r="H2408" t="inlineStr">
        <is>
          <t>智能终端系列</t>
        </is>
      </c>
      <c r="I2408" t="inlineStr">
        <is>
          <t>KK250</t>
        </is>
      </c>
      <c r="J2408" t="inlineStr">
        <is>
          <t>FAILURE</t>
        </is>
      </c>
      <c r="K2408" t="inlineStr">
        <is>
          <t>Unplanned</t>
        </is>
      </c>
      <c r="L2408" t="inlineStr">
        <is>
          <t>HACKING STATION</t>
        </is>
      </c>
      <c r="M2408" t="inlineStr">
        <is>
          <t>上下料工位</t>
        </is>
      </c>
      <c r="N2408" t="inlineStr">
        <is>
          <t>MECHANICAL FAILURE</t>
        </is>
      </c>
      <c r="O2408" s="59" t="n">
        <v>46073.63333333333</v>
      </c>
      <c r="P2408" s="59" t="n">
        <v>46073.64340277778</v>
      </c>
      <c r="Q2408" s="60" t="n">
        <v>14.5</v>
      </c>
      <c r="R2408" s="60" t="n">
        <v>0.8036</v>
      </c>
      <c r="S2408" t="inlineStr">
        <is>
          <t>团队模拟数据（基于公开单线数据派生）</t>
        </is>
      </c>
      <c r="T2408" t="inlineStr">
        <is>
          <t>SIM-v2.2-20260807-20260804</t>
        </is>
      </c>
      <c r="U2408" t="inlineStr">
        <is>
          <t>https://zenodo.org/records/17855209</t>
        </is>
      </c>
      <c r="V2408" t="inlineStr">
        <is>
          <t>LINE-S01-POST-20260220</t>
        </is>
      </c>
      <c r="W2408" t="inlineStr">
        <is>
          <t>已关联</t>
        </is>
      </c>
      <c r="X2408" t="inlineStr">
        <is>
          <t>按班次口径判断</t>
        </is>
      </c>
      <c r="Z2408" t="inlineStr">
        <is>
          <t>否</t>
        </is>
      </c>
    </row>
    <row r="2409">
      <c r="A2409" t="inlineStr">
        <is>
          <t>SIM-STOP-02408</t>
        </is>
      </c>
      <c r="B2409" t="inlineStr">
        <is>
          <t>STOP-POST-00168</t>
        </is>
      </c>
      <c r="C2409" t="inlineStr">
        <is>
          <t>LINE-S02-POST-20260220</t>
        </is>
      </c>
      <c r="D2409" t="inlineStr">
        <is>
          <t>SHIFT-POST-20260220</t>
        </is>
      </c>
      <c r="E2409" t="inlineStr">
        <is>
          <t>LINE-S02</t>
        </is>
      </c>
      <c r="F2409" t="inlineStr">
        <is>
          <t>改善后</t>
        </is>
      </c>
      <c r="G2409" s="57" t="n">
        <v>46073</v>
      </c>
      <c r="H2409" t="inlineStr">
        <is>
          <t>视觉设备系列</t>
        </is>
      </c>
      <c r="I2409" t="inlineStr">
        <is>
          <t>KK250</t>
        </is>
      </c>
      <c r="J2409" t="inlineStr">
        <is>
          <t>FAILURE</t>
        </is>
      </c>
      <c r="K2409" t="inlineStr">
        <is>
          <t>Unplanned</t>
        </is>
      </c>
      <c r="L2409" t="inlineStr">
        <is>
          <t>HACKING STATION</t>
        </is>
      </c>
      <c r="M2409" t="inlineStr">
        <is>
          <t>上下料工位</t>
        </is>
      </c>
      <c r="N2409" t="inlineStr">
        <is>
          <t>MECHANICAL FAILURE</t>
        </is>
      </c>
      <c r="O2409" s="59" t="n">
        <v>46073.64722222222</v>
      </c>
      <c r="P2409" s="59" t="n">
        <v>46073.66034722222</v>
      </c>
      <c r="Q2409" s="60" t="n">
        <v>18.9</v>
      </c>
      <c r="R2409" s="60" t="n">
        <v>1.0511</v>
      </c>
      <c r="S2409" t="inlineStr">
        <is>
          <t>团队模拟数据（基于公开单线数据派生）</t>
        </is>
      </c>
      <c r="T2409" t="inlineStr">
        <is>
          <t>SIM-v2.2-20260807-20260804</t>
        </is>
      </c>
      <c r="U2409" t="inlineStr">
        <is>
          <t>https://zenodo.org/records/17855209</t>
        </is>
      </c>
      <c r="V2409" t="inlineStr">
        <is>
          <t>LINE-S02-POST-20260220</t>
        </is>
      </c>
      <c r="W2409" t="inlineStr">
        <is>
          <t>已关联</t>
        </is>
      </c>
      <c r="X2409" t="inlineStr">
        <is>
          <t>按班次口径判断</t>
        </is>
      </c>
      <c r="Z2409" t="inlineStr">
        <is>
          <t>否</t>
        </is>
      </c>
    </row>
    <row r="2410">
      <c r="A2410" t="inlineStr">
        <is>
          <t>SIM-STOP-02409</t>
        </is>
      </c>
      <c r="B2410" t="inlineStr">
        <is>
          <t>STOP-POST-00168</t>
        </is>
      </c>
      <c r="C2410" t="inlineStr">
        <is>
          <t>LINE-S03-POST-20260220</t>
        </is>
      </c>
      <c r="D2410" t="inlineStr">
        <is>
          <t>SHIFT-POST-20260220</t>
        </is>
      </c>
      <c r="E2410" t="inlineStr">
        <is>
          <t>LINE-S03</t>
        </is>
      </c>
      <c r="F2410" t="inlineStr">
        <is>
          <t>改善后</t>
        </is>
      </c>
      <c r="G2410" s="57" t="n">
        <v>46073</v>
      </c>
      <c r="H2410" t="inlineStr">
        <is>
          <t>音频模组系列</t>
        </is>
      </c>
      <c r="I2410" t="inlineStr">
        <is>
          <t>KK250</t>
        </is>
      </c>
      <c r="J2410" t="inlineStr">
        <is>
          <t>FAILURE</t>
        </is>
      </c>
      <c r="K2410" t="inlineStr">
        <is>
          <t>Unplanned</t>
        </is>
      </c>
      <c r="L2410" t="inlineStr">
        <is>
          <t>HACKING STATION</t>
        </is>
      </c>
      <c r="M2410" t="inlineStr">
        <is>
          <t>上下料工位</t>
        </is>
      </c>
      <c r="N2410" t="inlineStr">
        <is>
          <t>MECHANICAL FAILURE</t>
        </is>
      </c>
      <c r="O2410" s="59" t="n">
        <v>46073.66111111111</v>
      </c>
      <c r="P2410" s="59" t="n">
        <v>46073.67298611111</v>
      </c>
      <c r="Q2410" s="60" t="n">
        <v>17.1</v>
      </c>
      <c r="R2410" s="60" t="n">
        <v>0.9516</v>
      </c>
      <c r="S2410" t="inlineStr">
        <is>
          <t>团队模拟数据（基于公开单线数据派生）</t>
        </is>
      </c>
      <c r="T2410" t="inlineStr">
        <is>
          <t>SIM-v2.2-20260807-20260804</t>
        </is>
      </c>
      <c r="U2410" t="inlineStr">
        <is>
          <t>https://zenodo.org/records/17855209</t>
        </is>
      </c>
      <c r="V2410" t="inlineStr">
        <is>
          <t>LINE-S03-POST-20260220</t>
        </is>
      </c>
      <c r="W2410" t="inlineStr">
        <is>
          <t>已关联</t>
        </is>
      </c>
      <c r="X2410" t="inlineStr">
        <is>
          <t>按班次口径判断</t>
        </is>
      </c>
      <c r="Z2410" t="inlineStr">
        <is>
          <t>否</t>
        </is>
      </c>
    </row>
    <row r="2411">
      <c r="A2411" t="inlineStr">
        <is>
          <t>SIM-STOP-02410</t>
        </is>
      </c>
      <c r="B2411" t="inlineStr">
        <is>
          <t>STOP-POST-00169</t>
        </is>
      </c>
      <c r="C2411" t="inlineStr">
        <is>
          <t>LINE-S01-POST-20260220</t>
        </is>
      </c>
      <c r="D2411" t="inlineStr">
        <is>
          <t>SHIFT-POST-20260220</t>
        </is>
      </c>
      <c r="E2411" t="inlineStr">
        <is>
          <t>LINE-S01</t>
        </is>
      </c>
      <c r="F2411" t="inlineStr">
        <is>
          <t>改善后</t>
        </is>
      </c>
      <c r="G2411" s="57" t="n">
        <v>46073</v>
      </c>
      <c r="H2411" t="inlineStr">
        <is>
          <t>智能终端系列</t>
        </is>
      </c>
      <c r="I2411" t="inlineStr">
        <is>
          <t>KK250</t>
        </is>
      </c>
      <c r="J2411" t="inlineStr">
        <is>
          <t>MATERIALS</t>
        </is>
      </c>
      <c r="K2411" t="inlineStr">
        <is>
          <t>Unplanned</t>
        </is>
      </c>
      <c r="L2411" t="inlineStr">
        <is>
          <t>HACKING STATION</t>
        </is>
      </c>
      <c r="M2411" t="inlineStr">
        <is>
          <t>上下料工位</t>
        </is>
      </c>
      <c r="N2411" t="inlineStr">
        <is>
          <t>MANUAL BRICK HANDLING</t>
        </is>
      </c>
      <c r="O2411" s="59" t="n">
        <v>46073.65277777778</v>
      </c>
      <c r="P2411" s="59" t="n">
        <v>46073.66381944445</v>
      </c>
      <c r="Q2411" s="60" t="n">
        <v>15.9</v>
      </c>
      <c r="R2411" s="60" t="n">
        <v>0.8349</v>
      </c>
      <c r="S2411" t="inlineStr">
        <is>
          <t>团队模拟数据（基于公开单线数据派生）</t>
        </is>
      </c>
      <c r="T2411" t="inlineStr">
        <is>
          <t>SIM-v2.2-20260807-20260804</t>
        </is>
      </c>
      <c r="U2411" t="inlineStr">
        <is>
          <t>https://zenodo.org/records/17855209</t>
        </is>
      </c>
      <c r="V2411" t="inlineStr">
        <is>
          <t>LINE-S01-POST-20260220</t>
        </is>
      </c>
      <c r="W2411" t="inlineStr">
        <is>
          <t>已关联</t>
        </is>
      </c>
      <c r="X2411" t="inlineStr">
        <is>
          <t>按班次口径判断</t>
        </is>
      </c>
      <c r="Z2411" t="inlineStr">
        <is>
          <t>否</t>
        </is>
      </c>
    </row>
    <row r="2412">
      <c r="A2412" t="inlineStr">
        <is>
          <t>SIM-STOP-02411</t>
        </is>
      </c>
      <c r="B2412" t="inlineStr">
        <is>
          <t>STOP-POST-00169</t>
        </is>
      </c>
      <c r="C2412" t="inlineStr">
        <is>
          <t>LINE-S02-POST-20260220</t>
        </is>
      </c>
      <c r="D2412" t="inlineStr">
        <is>
          <t>SHIFT-POST-20260220</t>
        </is>
      </c>
      <c r="E2412" t="inlineStr">
        <is>
          <t>LINE-S02</t>
        </is>
      </c>
      <c r="F2412" t="inlineStr">
        <is>
          <t>改善后</t>
        </is>
      </c>
      <c r="G2412" s="57" t="n">
        <v>46073</v>
      </c>
      <c r="H2412" t="inlineStr">
        <is>
          <t>视觉设备系列</t>
        </is>
      </c>
      <c r="I2412" t="inlineStr">
        <is>
          <t>KK250</t>
        </is>
      </c>
      <c r="J2412" t="inlineStr">
        <is>
          <t>MATERIALS</t>
        </is>
      </c>
      <c r="K2412" t="inlineStr">
        <is>
          <t>Unplanned</t>
        </is>
      </c>
      <c r="L2412" t="inlineStr">
        <is>
          <t>HACKING STATION</t>
        </is>
      </c>
      <c r="M2412" t="inlineStr">
        <is>
          <t>上下料工位</t>
        </is>
      </c>
      <c r="N2412" t="inlineStr">
        <is>
          <t>MANUAL BRICK HANDLING</t>
        </is>
      </c>
      <c r="O2412" s="59" t="n">
        <v>46073.66666666666</v>
      </c>
      <c r="P2412" s="59" t="n">
        <v>46073.68111111111</v>
      </c>
      <c r="Q2412" s="60" t="n">
        <v>20.8</v>
      </c>
      <c r="R2412" s="60" t="n">
        <v>1.0939</v>
      </c>
      <c r="S2412" t="inlineStr">
        <is>
          <t>团队模拟数据（基于公开单线数据派生）</t>
        </is>
      </c>
      <c r="T2412" t="inlineStr">
        <is>
          <t>SIM-v2.2-20260807-20260804</t>
        </is>
      </c>
      <c r="U2412" t="inlineStr">
        <is>
          <t>https://zenodo.org/records/17855209</t>
        </is>
      </c>
      <c r="V2412" t="inlineStr">
        <is>
          <t>LINE-S02-POST-20260220</t>
        </is>
      </c>
      <c r="W2412" t="inlineStr">
        <is>
          <t>已关联</t>
        </is>
      </c>
      <c r="X2412" t="inlineStr">
        <is>
          <t>按班次口径判断</t>
        </is>
      </c>
      <c r="Z2412" t="inlineStr">
        <is>
          <t>否</t>
        </is>
      </c>
    </row>
    <row r="2413">
      <c r="A2413" t="inlineStr">
        <is>
          <t>SIM-STOP-02412</t>
        </is>
      </c>
      <c r="B2413" t="inlineStr">
        <is>
          <t>STOP-POST-00169</t>
        </is>
      </c>
      <c r="C2413" t="inlineStr">
        <is>
          <t>LINE-S03-POST-20260220</t>
        </is>
      </c>
      <c r="D2413" t="inlineStr">
        <is>
          <t>SHIFT-POST-20260220</t>
        </is>
      </c>
      <c r="E2413" t="inlineStr">
        <is>
          <t>LINE-S03</t>
        </is>
      </c>
      <c r="F2413" t="inlineStr">
        <is>
          <t>改善后</t>
        </is>
      </c>
      <c r="G2413" s="57" t="n">
        <v>46073</v>
      </c>
      <c r="H2413" t="inlineStr">
        <is>
          <t>音频模组系列</t>
        </is>
      </c>
      <c r="I2413" t="inlineStr">
        <is>
          <t>KK250</t>
        </is>
      </c>
      <c r="J2413" t="inlineStr">
        <is>
          <t>MATERIALS</t>
        </is>
      </c>
      <c r="K2413" t="inlineStr">
        <is>
          <t>Unplanned</t>
        </is>
      </c>
      <c r="L2413" t="inlineStr">
        <is>
          <t>HACKING STATION</t>
        </is>
      </c>
      <c r="M2413" t="inlineStr">
        <is>
          <t>上下料工位</t>
        </is>
      </c>
      <c r="N2413" t="inlineStr">
        <is>
          <t>MANUAL BRICK HANDLING</t>
        </is>
      </c>
      <c r="O2413" s="59" t="n">
        <v>46073.68055555555</v>
      </c>
      <c r="P2413" s="59" t="n">
        <v>46073.69229166667</v>
      </c>
      <c r="Q2413" s="60" t="n">
        <v>16.9</v>
      </c>
      <c r="R2413" s="60" t="n">
        <v>0.8892</v>
      </c>
      <c r="S2413" t="inlineStr">
        <is>
          <t>团队模拟数据（基于公开单线数据派生）</t>
        </is>
      </c>
      <c r="T2413" t="inlineStr">
        <is>
          <t>SIM-v2.2-20260807-20260804</t>
        </is>
      </c>
      <c r="U2413" t="inlineStr">
        <is>
          <t>https://zenodo.org/records/17855209</t>
        </is>
      </c>
      <c r="V2413" t="inlineStr">
        <is>
          <t>LINE-S03-POST-20260220</t>
        </is>
      </c>
      <c r="W2413" t="inlineStr">
        <is>
          <t>已关联</t>
        </is>
      </c>
      <c r="X2413" t="inlineStr">
        <is>
          <t>按班次口径判断</t>
        </is>
      </c>
      <c r="Z2413" t="inlineStr">
        <is>
          <t>否</t>
        </is>
      </c>
    </row>
    <row r="2414">
      <c r="A2414" t="inlineStr">
        <is>
          <t>SIM-STOP-02413</t>
        </is>
      </c>
      <c r="B2414" t="inlineStr">
        <is>
          <t>STOP-POST-00170</t>
        </is>
      </c>
      <c r="C2414" t="inlineStr">
        <is>
          <t>LINE-S01-POST-20260220</t>
        </is>
      </c>
      <c r="D2414" t="inlineStr">
        <is>
          <t>SHIFT-POST-20260220</t>
        </is>
      </c>
      <c r="E2414" t="inlineStr">
        <is>
          <t>LINE-S01</t>
        </is>
      </c>
      <c r="F2414" t="inlineStr">
        <is>
          <t>改善后</t>
        </is>
      </c>
      <c r="G2414" s="57" t="n">
        <v>46073</v>
      </c>
      <c r="H2414" t="inlineStr">
        <is>
          <t>智能终端系列</t>
        </is>
      </c>
      <c r="I2414" t="inlineStr">
        <is>
          <t>KK250</t>
        </is>
      </c>
      <c r="J2414" t="inlineStr">
        <is>
          <t>MATERIALS</t>
        </is>
      </c>
      <c r="K2414" t="inlineStr">
        <is>
          <t>Unplanned</t>
        </is>
      </c>
      <c r="L2414" t="inlineStr">
        <is>
          <t>HACKING STATION</t>
        </is>
      </c>
      <c r="M2414" t="inlineStr">
        <is>
          <t>上下料工位</t>
        </is>
      </c>
      <c r="N2414" t="inlineStr">
        <is>
          <t>MANUAL BRICK HANDLING</t>
        </is>
      </c>
      <c r="O2414" s="59" t="n">
        <v>46073.67777777778</v>
      </c>
      <c r="P2414" s="59" t="n">
        <v>46073.68159722222</v>
      </c>
      <c r="Q2414" s="60" t="n">
        <v>5.5</v>
      </c>
      <c r="R2414" s="60" t="n">
        <v>0.7813</v>
      </c>
      <c r="S2414" t="inlineStr">
        <is>
          <t>团队模拟数据（基于公开单线数据派生）</t>
        </is>
      </c>
      <c r="T2414" t="inlineStr">
        <is>
          <t>SIM-v2.2-20260807-20260804</t>
        </is>
      </c>
      <c r="U2414" t="inlineStr">
        <is>
          <t>https://zenodo.org/records/17855209</t>
        </is>
      </c>
      <c r="V2414" t="inlineStr">
        <is>
          <t>LINE-S01-POST-20260220</t>
        </is>
      </c>
      <c r="W2414" t="inlineStr">
        <is>
          <t>已关联</t>
        </is>
      </c>
      <c r="X2414" t="inlineStr">
        <is>
          <t>按班次口径判断</t>
        </is>
      </c>
      <c r="Z2414" t="inlineStr">
        <is>
          <t>否</t>
        </is>
      </c>
    </row>
    <row r="2415">
      <c r="A2415" t="inlineStr">
        <is>
          <t>SIM-STOP-02414</t>
        </is>
      </c>
      <c r="B2415" t="inlineStr">
        <is>
          <t>STOP-POST-00170</t>
        </is>
      </c>
      <c r="C2415" t="inlineStr">
        <is>
          <t>LINE-S02-POST-20260220</t>
        </is>
      </c>
      <c r="D2415" t="inlineStr">
        <is>
          <t>SHIFT-POST-20260220</t>
        </is>
      </c>
      <c r="E2415" t="inlineStr">
        <is>
          <t>LINE-S02</t>
        </is>
      </c>
      <c r="F2415" t="inlineStr">
        <is>
          <t>改善后</t>
        </is>
      </c>
      <c r="G2415" s="57" t="n">
        <v>46073</v>
      </c>
      <c r="H2415" t="inlineStr">
        <is>
          <t>视觉设备系列</t>
        </is>
      </c>
      <c r="I2415" t="inlineStr">
        <is>
          <t>KK250</t>
        </is>
      </c>
      <c r="J2415" t="inlineStr">
        <is>
          <t>MATERIALS</t>
        </is>
      </c>
      <c r="K2415" t="inlineStr">
        <is>
          <t>Unplanned</t>
        </is>
      </c>
      <c r="L2415" t="inlineStr">
        <is>
          <t>HACKING STATION</t>
        </is>
      </c>
      <c r="M2415" t="inlineStr">
        <is>
          <t>上下料工位</t>
        </is>
      </c>
      <c r="N2415" t="inlineStr">
        <is>
          <t>MANUAL BRICK HANDLING</t>
        </is>
      </c>
      <c r="O2415" s="59" t="n">
        <v>46073.69166666667</v>
      </c>
      <c r="P2415" s="59" t="n">
        <v>46073.69722222222</v>
      </c>
      <c r="Q2415" s="60" t="n">
        <v>8</v>
      </c>
      <c r="R2415" s="60" t="n">
        <v>1.1367</v>
      </c>
      <c r="S2415" t="inlineStr">
        <is>
          <t>团队模拟数据（基于公开单线数据派生）</t>
        </is>
      </c>
      <c r="T2415" t="inlineStr">
        <is>
          <t>SIM-v2.2-20260807-20260804</t>
        </is>
      </c>
      <c r="U2415" t="inlineStr">
        <is>
          <t>https://zenodo.org/records/17855209</t>
        </is>
      </c>
      <c r="V2415" t="inlineStr">
        <is>
          <t>LINE-S02-POST-20260220</t>
        </is>
      </c>
      <c r="W2415" t="inlineStr">
        <is>
          <t>已关联</t>
        </is>
      </c>
      <c r="X2415" t="inlineStr">
        <is>
          <t>按班次口径判断</t>
        </is>
      </c>
      <c r="Z2415" t="inlineStr">
        <is>
          <t>否</t>
        </is>
      </c>
    </row>
    <row r="2416">
      <c r="A2416" t="inlineStr">
        <is>
          <t>SIM-STOP-02415</t>
        </is>
      </c>
      <c r="B2416" t="inlineStr">
        <is>
          <t>STOP-POST-00170</t>
        </is>
      </c>
      <c r="C2416" t="inlineStr">
        <is>
          <t>LINE-S03-POST-20260220</t>
        </is>
      </c>
      <c r="D2416" t="inlineStr">
        <is>
          <t>SHIFT-POST-20260220</t>
        </is>
      </c>
      <c r="E2416" t="inlineStr">
        <is>
          <t>LINE-S03</t>
        </is>
      </c>
      <c r="F2416" t="inlineStr">
        <is>
          <t>改善后</t>
        </is>
      </c>
      <c r="G2416" s="57" t="n">
        <v>46073</v>
      </c>
      <c r="H2416" t="inlineStr">
        <is>
          <t>音频模组系列</t>
        </is>
      </c>
      <c r="I2416" t="inlineStr">
        <is>
          <t>KK250</t>
        </is>
      </c>
      <c r="J2416" t="inlineStr">
        <is>
          <t>MATERIALS</t>
        </is>
      </c>
      <c r="K2416" t="inlineStr">
        <is>
          <t>Unplanned</t>
        </is>
      </c>
      <c r="L2416" t="inlineStr">
        <is>
          <t>HACKING STATION</t>
        </is>
      </c>
      <c r="M2416" t="inlineStr">
        <is>
          <t>上下料工位</t>
        </is>
      </c>
      <c r="N2416" t="inlineStr">
        <is>
          <t>MANUAL BRICK HANDLING</t>
        </is>
      </c>
      <c r="O2416" s="59" t="n">
        <v>46073.70555555556</v>
      </c>
      <c r="P2416" s="59" t="n">
        <v>46073.71006944445</v>
      </c>
      <c r="Q2416" s="60" t="n">
        <v>6.5</v>
      </c>
      <c r="R2416" s="60" t="n">
        <v>0.9256</v>
      </c>
      <c r="S2416" t="inlineStr">
        <is>
          <t>团队模拟数据（基于公开单线数据派生）</t>
        </is>
      </c>
      <c r="T2416" t="inlineStr">
        <is>
          <t>SIM-v2.2-20260807-20260804</t>
        </is>
      </c>
      <c r="U2416" t="inlineStr">
        <is>
          <t>https://zenodo.org/records/17855209</t>
        </is>
      </c>
      <c r="V2416" t="inlineStr">
        <is>
          <t>LINE-S03-POST-20260220</t>
        </is>
      </c>
      <c r="W2416" t="inlineStr">
        <is>
          <t>已关联</t>
        </is>
      </c>
      <c r="X2416" t="inlineStr">
        <is>
          <t>按班次口径判断</t>
        </is>
      </c>
      <c r="Z2416" t="inlineStr">
        <is>
          <t>否</t>
        </is>
      </c>
    </row>
    <row r="2417">
      <c r="A2417" t="inlineStr">
        <is>
          <t>SIM-STOP-02416</t>
        </is>
      </c>
      <c r="B2417" t="inlineStr">
        <is>
          <t>STOP-POST-00171</t>
        </is>
      </c>
      <c r="C2417" t="inlineStr">
        <is>
          <t>LINE-S01-POST-20260220</t>
        </is>
      </c>
      <c r="D2417" t="inlineStr">
        <is>
          <t>SHIFT-POST-20260220</t>
        </is>
      </c>
      <c r="E2417" t="inlineStr">
        <is>
          <t>LINE-S01</t>
        </is>
      </c>
      <c r="F2417" t="inlineStr">
        <is>
          <t>改善后</t>
        </is>
      </c>
      <c r="G2417" s="57" t="n">
        <v>46073</v>
      </c>
      <c r="H2417" t="inlineStr">
        <is>
          <t>智能终端系列</t>
        </is>
      </c>
      <c r="I2417" t="inlineStr">
        <is>
          <t>KK250</t>
        </is>
      </c>
      <c r="J2417" t="inlineStr">
        <is>
          <t>MATERIALS</t>
        </is>
      </c>
      <c r="K2417" t="inlineStr">
        <is>
          <t>Unplanned</t>
        </is>
      </c>
      <c r="L2417" t="inlineStr">
        <is>
          <t>HACKING STATION</t>
        </is>
      </c>
      <c r="M2417" t="inlineStr">
        <is>
          <t>上下料工位</t>
        </is>
      </c>
      <c r="N2417" t="inlineStr">
        <is>
          <t>RACK STARVATION</t>
        </is>
      </c>
      <c r="O2417" s="59" t="n">
        <v>46073.69236111111</v>
      </c>
      <c r="P2417" s="59" t="n">
        <v>46073.70138888889</v>
      </c>
      <c r="Q2417" s="60" t="n">
        <v>13</v>
      </c>
      <c r="R2417" s="60" t="n">
        <v>0.8125</v>
      </c>
      <c r="S2417" t="inlineStr">
        <is>
          <t>团队模拟数据（基于公开单线数据派生）</t>
        </is>
      </c>
      <c r="T2417" t="inlineStr">
        <is>
          <t>SIM-v2.2-20260807-20260804</t>
        </is>
      </c>
      <c r="U2417" t="inlineStr">
        <is>
          <t>https://zenodo.org/records/17855209</t>
        </is>
      </c>
      <c r="V2417" t="inlineStr">
        <is>
          <t>LINE-S01-POST-20260220</t>
        </is>
      </c>
      <c r="W2417" t="inlineStr">
        <is>
          <t>已关联</t>
        </is>
      </c>
      <c r="X2417" t="inlineStr">
        <is>
          <t>按班次口径判断</t>
        </is>
      </c>
      <c r="Z2417" t="inlineStr">
        <is>
          <t>否</t>
        </is>
      </c>
    </row>
    <row r="2418">
      <c r="A2418" t="inlineStr">
        <is>
          <t>SIM-STOP-02417</t>
        </is>
      </c>
      <c r="B2418" t="inlineStr">
        <is>
          <t>STOP-POST-00171</t>
        </is>
      </c>
      <c r="C2418" t="inlineStr">
        <is>
          <t>LINE-S02-POST-20260220</t>
        </is>
      </c>
      <c r="D2418" t="inlineStr">
        <is>
          <t>SHIFT-POST-20260220</t>
        </is>
      </c>
      <c r="E2418" t="inlineStr">
        <is>
          <t>LINE-S02</t>
        </is>
      </c>
      <c r="F2418" t="inlineStr">
        <is>
          <t>改善后</t>
        </is>
      </c>
      <c r="G2418" s="57" t="n">
        <v>46073</v>
      </c>
      <c r="H2418" t="inlineStr">
        <is>
          <t>视觉设备系列</t>
        </is>
      </c>
      <c r="I2418" t="inlineStr">
        <is>
          <t>KK250</t>
        </is>
      </c>
      <c r="J2418" t="inlineStr">
        <is>
          <t>MATERIALS</t>
        </is>
      </c>
      <c r="K2418" t="inlineStr">
        <is>
          <t>Unplanned</t>
        </is>
      </c>
      <c r="L2418" t="inlineStr">
        <is>
          <t>HACKING STATION</t>
        </is>
      </c>
      <c r="M2418" t="inlineStr">
        <is>
          <t>上下料工位</t>
        </is>
      </c>
      <c r="N2418" t="inlineStr">
        <is>
          <t>RACK STARVATION</t>
        </is>
      </c>
      <c r="O2418" s="59" t="n">
        <v>46073.70625</v>
      </c>
      <c r="P2418" s="59" t="n">
        <v>46073.71805555555</v>
      </c>
      <c r="Q2418" s="60" t="n">
        <v>17</v>
      </c>
      <c r="R2418" s="60" t="n">
        <v>1.0633</v>
      </c>
      <c r="S2418" t="inlineStr">
        <is>
          <t>团队模拟数据（基于公开单线数据派生）</t>
        </is>
      </c>
      <c r="T2418" t="inlineStr">
        <is>
          <t>SIM-v2.2-20260807-20260804</t>
        </is>
      </c>
      <c r="U2418" t="inlineStr">
        <is>
          <t>https://zenodo.org/records/17855209</t>
        </is>
      </c>
      <c r="V2418" t="inlineStr">
        <is>
          <t>LINE-S02-POST-20260220</t>
        </is>
      </c>
      <c r="W2418" t="inlineStr">
        <is>
          <t>已关联</t>
        </is>
      </c>
      <c r="X2418" t="inlineStr">
        <is>
          <t>按班次口径判断</t>
        </is>
      </c>
      <c r="Z2418" t="inlineStr">
        <is>
          <t>否</t>
        </is>
      </c>
    </row>
    <row r="2419">
      <c r="A2419" t="inlineStr">
        <is>
          <t>SIM-STOP-02418</t>
        </is>
      </c>
      <c r="B2419" t="inlineStr">
        <is>
          <t>STOP-POST-00171</t>
        </is>
      </c>
      <c r="C2419" t="inlineStr">
        <is>
          <t>LINE-S03-POST-20260220</t>
        </is>
      </c>
      <c r="D2419" t="inlineStr">
        <is>
          <t>SHIFT-POST-20260220</t>
        </is>
      </c>
      <c r="E2419" t="inlineStr">
        <is>
          <t>LINE-S03</t>
        </is>
      </c>
      <c r="F2419" t="inlineStr">
        <is>
          <t>改善后</t>
        </is>
      </c>
      <c r="G2419" s="57" t="n">
        <v>46073</v>
      </c>
      <c r="H2419" t="inlineStr">
        <is>
          <t>音频模组系列</t>
        </is>
      </c>
      <c r="I2419" t="inlineStr">
        <is>
          <t>KK250</t>
        </is>
      </c>
      <c r="J2419" t="inlineStr">
        <is>
          <t>MATERIALS</t>
        </is>
      </c>
      <c r="K2419" t="inlineStr">
        <is>
          <t>Unplanned</t>
        </is>
      </c>
      <c r="L2419" t="inlineStr">
        <is>
          <t>HACKING STATION</t>
        </is>
      </c>
      <c r="M2419" t="inlineStr">
        <is>
          <t>上下料工位</t>
        </is>
      </c>
      <c r="N2419" t="inlineStr">
        <is>
          <t>RACK STARVATION</t>
        </is>
      </c>
      <c r="O2419" s="59" t="n">
        <v>46073.72013888889</v>
      </c>
      <c r="P2419" s="59" t="n">
        <v>46073.73083333333</v>
      </c>
      <c r="Q2419" s="60" t="n">
        <v>15.4</v>
      </c>
      <c r="R2419" s="60" t="n">
        <v>0.962</v>
      </c>
      <c r="S2419" t="inlineStr">
        <is>
          <t>团队模拟数据（基于公开单线数据派生）</t>
        </is>
      </c>
      <c r="T2419" t="inlineStr">
        <is>
          <t>SIM-v2.2-20260807-20260804</t>
        </is>
      </c>
      <c r="U2419" t="inlineStr">
        <is>
          <t>https://zenodo.org/records/17855209</t>
        </is>
      </c>
      <c r="V2419" t="inlineStr">
        <is>
          <t>LINE-S03-POST-20260220</t>
        </is>
      </c>
      <c r="W2419" t="inlineStr">
        <is>
          <t>已关联</t>
        </is>
      </c>
      <c r="X2419" t="inlineStr">
        <is>
          <t>按班次口径判断</t>
        </is>
      </c>
      <c r="Z2419" t="inlineStr">
        <is>
          <t>否</t>
        </is>
      </c>
    </row>
    <row r="2420">
      <c r="A2420" t="inlineStr">
        <is>
          <t>SIM-STOP-02419</t>
        </is>
      </c>
      <c r="B2420" t="inlineStr">
        <is>
          <t>STOP-POST-00172</t>
        </is>
      </c>
      <c r="C2420" t="inlineStr">
        <is>
          <t>LINE-S01-POST-20260220</t>
        </is>
      </c>
      <c r="D2420" t="inlineStr">
        <is>
          <t>SHIFT-POST-20260220</t>
        </is>
      </c>
      <c r="E2420" t="inlineStr">
        <is>
          <t>LINE-S01</t>
        </is>
      </c>
      <c r="F2420" t="inlineStr">
        <is>
          <t>改善后</t>
        </is>
      </c>
      <c r="G2420" s="57" t="n">
        <v>46073</v>
      </c>
      <c r="H2420" t="inlineStr">
        <is>
          <t>智能终端系列</t>
        </is>
      </c>
      <c r="I2420" t="inlineStr">
        <is>
          <t>KK250</t>
        </is>
      </c>
      <c r="J2420" t="inlineStr">
        <is>
          <t>OPERATIONAL</t>
        </is>
      </c>
      <c r="K2420" t="inlineStr">
        <is>
          <t>Planned - Not included in OEE</t>
        </is>
      </c>
      <c r="L2420" t="inlineStr">
        <is>
          <t>-</t>
        </is>
      </c>
      <c r="M2420" t="inlineStr">
        <is>
          <t>未标注工位</t>
        </is>
      </c>
      <c r="N2420" t="inlineStr">
        <is>
          <t>NO PRODUCTION SCHEDULE</t>
        </is>
      </c>
      <c r="O2420" s="59" t="n">
        <v>46073.71805555555</v>
      </c>
      <c r="P2420" s="59" t="n">
        <v>46073.75673611111</v>
      </c>
      <c r="Q2420" s="60" t="n">
        <v>55.7</v>
      </c>
      <c r="R2420" s="60" t="n">
        <v>0.9776</v>
      </c>
      <c r="S2420" t="inlineStr">
        <is>
          <t>团队模拟数据（基于公开单线数据派生）</t>
        </is>
      </c>
      <c r="T2420" t="inlineStr">
        <is>
          <t>SIM-v2.2-20260807-20260804</t>
        </is>
      </c>
      <c r="U2420" t="inlineStr">
        <is>
          <t>https://zenodo.org/records/17855209</t>
        </is>
      </c>
      <c r="V2420" t="inlineStr">
        <is>
          <t>LINE-S01-POST-20260220</t>
        </is>
      </c>
      <c r="W2420" t="inlineStr">
        <is>
          <t>已关联</t>
        </is>
      </c>
      <c r="X2420" t="inlineStr">
        <is>
          <t>按班次口径判断</t>
        </is>
      </c>
      <c r="Z2420" t="inlineStr">
        <is>
          <t>否</t>
        </is>
      </c>
    </row>
    <row r="2421">
      <c r="A2421" t="inlineStr">
        <is>
          <t>SIM-STOP-02420</t>
        </is>
      </c>
      <c r="B2421" t="inlineStr">
        <is>
          <t>STOP-POST-00172</t>
        </is>
      </c>
      <c r="C2421" t="inlineStr">
        <is>
          <t>LINE-S02-POST-20260220</t>
        </is>
      </c>
      <c r="D2421" t="inlineStr">
        <is>
          <t>SHIFT-POST-20260220</t>
        </is>
      </c>
      <c r="E2421" t="inlineStr">
        <is>
          <t>LINE-S02</t>
        </is>
      </c>
      <c r="F2421" t="inlineStr">
        <is>
          <t>改善后</t>
        </is>
      </c>
      <c r="G2421" s="57" t="n">
        <v>46073</v>
      </c>
      <c r="H2421" t="inlineStr">
        <is>
          <t>视觉设备系列</t>
        </is>
      </c>
      <c r="I2421" t="inlineStr">
        <is>
          <t>KK250</t>
        </is>
      </c>
      <c r="J2421" t="inlineStr">
        <is>
          <t>OPERATIONAL</t>
        </is>
      </c>
      <c r="K2421" t="inlineStr">
        <is>
          <t>Planned - Not included in OEE</t>
        </is>
      </c>
      <c r="L2421" t="inlineStr">
        <is>
          <t>-</t>
        </is>
      </c>
      <c r="M2421" t="inlineStr">
        <is>
          <t>未标注工位</t>
        </is>
      </c>
      <c r="N2421" t="inlineStr">
        <is>
          <t>NO PRODUCTION SCHEDULE</t>
        </is>
      </c>
      <c r="O2421" s="59" t="n">
        <v>46073.73194444444</v>
      </c>
      <c r="P2421" s="59" t="n">
        <v>46073.77097222222</v>
      </c>
      <c r="Q2421" s="60" t="n">
        <v>56.2</v>
      </c>
      <c r="R2421" s="60" t="n">
        <v>0.9854000000000001</v>
      </c>
      <c r="S2421" t="inlineStr">
        <is>
          <t>团队模拟数据（基于公开单线数据派生）</t>
        </is>
      </c>
      <c r="T2421" t="inlineStr">
        <is>
          <t>SIM-v2.2-20260807-20260804</t>
        </is>
      </c>
      <c r="U2421" t="inlineStr">
        <is>
          <t>https://zenodo.org/records/17855209</t>
        </is>
      </c>
      <c r="V2421" t="inlineStr">
        <is>
          <t>LINE-S02-POST-20260220</t>
        </is>
      </c>
      <c r="W2421" t="inlineStr">
        <is>
          <t>已关联</t>
        </is>
      </c>
      <c r="X2421" t="inlineStr">
        <is>
          <t>按班次口径判断</t>
        </is>
      </c>
      <c r="Z2421" t="inlineStr">
        <is>
          <t>否</t>
        </is>
      </c>
    </row>
    <row r="2422">
      <c r="A2422" t="inlineStr">
        <is>
          <t>SIM-STOP-02421</t>
        </is>
      </c>
      <c r="B2422" t="inlineStr">
        <is>
          <t>STOP-POST-00172</t>
        </is>
      </c>
      <c r="C2422" t="inlineStr">
        <is>
          <t>LINE-S03-POST-20260220</t>
        </is>
      </c>
      <c r="D2422" t="inlineStr">
        <is>
          <t>SHIFT-POST-20260220</t>
        </is>
      </c>
      <c r="E2422" t="inlineStr">
        <is>
          <t>LINE-S03</t>
        </is>
      </c>
      <c r="F2422" t="inlineStr">
        <is>
          <t>改善后</t>
        </is>
      </c>
      <c r="G2422" s="57" t="n">
        <v>46073</v>
      </c>
      <c r="H2422" t="inlineStr">
        <is>
          <t>音频模组系列</t>
        </is>
      </c>
      <c r="I2422" t="inlineStr">
        <is>
          <t>KK250</t>
        </is>
      </c>
      <c r="J2422" t="inlineStr">
        <is>
          <t>OPERATIONAL</t>
        </is>
      </c>
      <c r="K2422" t="inlineStr">
        <is>
          <t>Planned - Not included in OEE</t>
        </is>
      </c>
      <c r="L2422" t="inlineStr">
        <is>
          <t>-</t>
        </is>
      </c>
      <c r="M2422" t="inlineStr">
        <is>
          <t>未标注工位</t>
        </is>
      </c>
      <c r="N2422" t="inlineStr">
        <is>
          <t>NO PRODUCTION SCHEDULE</t>
        </is>
      </c>
      <c r="O2422" s="59" t="n">
        <v>46073.74583333333</v>
      </c>
      <c r="P2422" s="59" t="n">
        <v>46073.78236111111</v>
      </c>
      <c r="Q2422" s="60" t="n">
        <v>52.6</v>
      </c>
      <c r="R2422" s="60" t="n">
        <v>0.9227</v>
      </c>
      <c r="S2422" t="inlineStr">
        <is>
          <t>团队模拟数据（基于公开单线数据派生）</t>
        </is>
      </c>
      <c r="T2422" t="inlineStr">
        <is>
          <t>SIM-v2.2-20260807-20260804</t>
        </is>
      </c>
      <c r="U2422" t="inlineStr">
        <is>
          <t>https://zenodo.org/records/17855209</t>
        </is>
      </c>
      <c r="V2422" t="inlineStr">
        <is>
          <t>LINE-S03-POST-20260220</t>
        </is>
      </c>
      <c r="W2422" t="inlineStr">
        <is>
          <t>已关联</t>
        </is>
      </c>
      <c r="X2422" t="inlineStr">
        <is>
          <t>按班次口径判断</t>
        </is>
      </c>
      <c r="Z2422" t="inlineStr">
        <is>
          <t>否</t>
        </is>
      </c>
    </row>
    <row r="2423">
      <c r="A2423" t="inlineStr">
        <is>
          <t>SIM-STOP-02422</t>
        </is>
      </c>
      <c r="B2423" t="inlineStr">
        <is>
          <t>STOP-POST-00173</t>
        </is>
      </c>
      <c r="C2423" t="inlineStr">
        <is>
          <t>LINE-S01-POST-20260220</t>
        </is>
      </c>
      <c r="D2423" t="inlineStr">
        <is>
          <t>SHIFT-POST-20260220</t>
        </is>
      </c>
      <c r="E2423" t="inlineStr">
        <is>
          <t>LINE-S01</t>
        </is>
      </c>
      <c r="F2423" t="inlineStr">
        <is>
          <t>改善后</t>
        </is>
      </c>
      <c r="G2423" s="57" t="n">
        <v>46073</v>
      </c>
      <c r="H2423" t="inlineStr">
        <is>
          <t>智能终端系列</t>
        </is>
      </c>
      <c r="I2423" t="inlineStr">
        <is>
          <t>KK250</t>
        </is>
      </c>
      <c r="J2423" t="inlineStr">
        <is>
          <t>MATERIALS</t>
        </is>
      </c>
      <c r="K2423" t="inlineStr">
        <is>
          <t>Unplanned</t>
        </is>
      </c>
      <c r="L2423" t="inlineStr">
        <is>
          <t>HACKING STATION</t>
        </is>
      </c>
      <c r="M2423" t="inlineStr">
        <is>
          <t>上下料工位</t>
        </is>
      </c>
      <c r="N2423" t="inlineStr">
        <is>
          <t>MANUAL BRICK HANDLING</t>
        </is>
      </c>
      <c r="O2423" s="59" t="n">
        <v>46073.77083333334</v>
      </c>
      <c r="P2423" s="59" t="n">
        <v>46073.77576388889</v>
      </c>
      <c r="Q2423" s="60" t="n">
        <v>7.1</v>
      </c>
      <c r="R2423" s="60" t="n">
        <v>0.7902</v>
      </c>
      <c r="S2423" t="inlineStr">
        <is>
          <t>团队模拟数据（基于公开单线数据派生）</t>
        </is>
      </c>
      <c r="T2423" t="inlineStr">
        <is>
          <t>SIM-v2.2-20260807-20260804</t>
        </is>
      </c>
      <c r="U2423" t="inlineStr">
        <is>
          <t>https://zenodo.org/records/17855209</t>
        </is>
      </c>
      <c r="V2423" t="inlineStr">
        <is>
          <t>LINE-S01-POST-20260220</t>
        </is>
      </c>
      <c r="W2423" t="inlineStr">
        <is>
          <t>已关联</t>
        </is>
      </c>
      <c r="X2423" t="inlineStr">
        <is>
          <t>按班次口径判断</t>
        </is>
      </c>
      <c r="Z2423" t="inlineStr">
        <is>
          <t>否</t>
        </is>
      </c>
    </row>
    <row r="2424">
      <c r="A2424" t="inlineStr">
        <is>
          <t>SIM-STOP-02423</t>
        </is>
      </c>
      <c r="B2424" t="inlineStr">
        <is>
          <t>STOP-POST-00173</t>
        </is>
      </c>
      <c r="C2424" t="inlineStr">
        <is>
          <t>LINE-S02-POST-20260220</t>
        </is>
      </c>
      <c r="D2424" t="inlineStr">
        <is>
          <t>SHIFT-POST-20260220</t>
        </is>
      </c>
      <c r="E2424" t="inlineStr">
        <is>
          <t>LINE-S02</t>
        </is>
      </c>
      <c r="F2424" t="inlineStr">
        <is>
          <t>改善后</t>
        </is>
      </c>
      <c r="G2424" s="57" t="n">
        <v>46073</v>
      </c>
      <c r="H2424" t="inlineStr">
        <is>
          <t>视觉设备系列</t>
        </is>
      </c>
      <c r="I2424" t="inlineStr">
        <is>
          <t>KK250</t>
        </is>
      </c>
      <c r="J2424" t="inlineStr">
        <is>
          <t>MATERIALS</t>
        </is>
      </c>
      <c r="K2424" t="inlineStr">
        <is>
          <t>Unplanned</t>
        </is>
      </c>
      <c r="L2424" t="inlineStr">
        <is>
          <t>HACKING STATION</t>
        </is>
      </c>
      <c r="M2424" t="inlineStr">
        <is>
          <t>上下料工位</t>
        </is>
      </c>
      <c r="N2424" t="inlineStr">
        <is>
          <t>MANUAL BRICK HANDLING</t>
        </is>
      </c>
      <c r="O2424" s="59" t="n">
        <v>46073.78472222222</v>
      </c>
      <c r="P2424" s="59" t="n">
        <v>46073.791875</v>
      </c>
      <c r="Q2424" s="60" t="n">
        <v>10.3</v>
      </c>
      <c r="R2424" s="60" t="n">
        <v>1.1489</v>
      </c>
      <c r="S2424" t="inlineStr">
        <is>
          <t>团队模拟数据（基于公开单线数据派生）</t>
        </is>
      </c>
      <c r="T2424" t="inlineStr">
        <is>
          <t>SIM-v2.2-20260807-20260804</t>
        </is>
      </c>
      <c r="U2424" t="inlineStr">
        <is>
          <t>https://zenodo.org/records/17855209</t>
        </is>
      </c>
      <c r="V2424" t="inlineStr">
        <is>
          <t>LINE-S02-POST-20260220</t>
        </is>
      </c>
      <c r="W2424" t="inlineStr">
        <is>
          <t>已关联</t>
        </is>
      </c>
      <c r="X2424" t="inlineStr">
        <is>
          <t>按班次口径判断</t>
        </is>
      </c>
      <c r="Z2424" t="inlineStr">
        <is>
          <t>否</t>
        </is>
      </c>
    </row>
    <row r="2425">
      <c r="A2425" t="inlineStr">
        <is>
          <t>SIM-STOP-02424</t>
        </is>
      </c>
      <c r="B2425" t="inlineStr">
        <is>
          <t>STOP-POST-00173</t>
        </is>
      </c>
      <c r="C2425" t="inlineStr">
        <is>
          <t>LINE-S03-POST-20260220</t>
        </is>
      </c>
      <c r="D2425" t="inlineStr">
        <is>
          <t>SHIFT-POST-20260220</t>
        </is>
      </c>
      <c r="E2425" t="inlineStr">
        <is>
          <t>LINE-S03</t>
        </is>
      </c>
      <c r="F2425" t="inlineStr">
        <is>
          <t>改善后</t>
        </is>
      </c>
      <c r="G2425" s="57" t="n">
        <v>46073</v>
      </c>
      <c r="H2425" t="inlineStr">
        <is>
          <t>音频模组系列</t>
        </is>
      </c>
      <c r="I2425" t="inlineStr">
        <is>
          <t>KK250</t>
        </is>
      </c>
      <c r="J2425" t="inlineStr">
        <is>
          <t>MATERIALS</t>
        </is>
      </c>
      <c r="K2425" t="inlineStr">
        <is>
          <t>Unplanned</t>
        </is>
      </c>
      <c r="L2425" t="inlineStr">
        <is>
          <t>HACKING STATION</t>
        </is>
      </c>
      <c r="M2425" t="inlineStr">
        <is>
          <t>上下料工位</t>
        </is>
      </c>
      <c r="N2425" t="inlineStr">
        <is>
          <t>MANUAL BRICK HANDLING</t>
        </is>
      </c>
      <c r="O2425" s="59" t="n">
        <v>46073.79861111111</v>
      </c>
      <c r="P2425" s="59" t="n">
        <v>46073.80444444445</v>
      </c>
      <c r="Q2425" s="60" t="n">
        <v>8.4</v>
      </c>
      <c r="R2425" s="60" t="n">
        <v>0.9360000000000001</v>
      </c>
      <c r="S2425" t="inlineStr">
        <is>
          <t>团队模拟数据（基于公开单线数据派生）</t>
        </is>
      </c>
      <c r="T2425" t="inlineStr">
        <is>
          <t>SIM-v2.2-20260807-20260804</t>
        </is>
      </c>
      <c r="U2425" t="inlineStr">
        <is>
          <t>https://zenodo.org/records/17855209</t>
        </is>
      </c>
      <c r="V2425" t="inlineStr">
        <is>
          <t>LINE-S03-POST-20260220</t>
        </is>
      </c>
      <c r="W2425" t="inlineStr">
        <is>
          <t>已关联</t>
        </is>
      </c>
      <c r="X2425" t="inlineStr">
        <is>
          <t>按班次口径判断</t>
        </is>
      </c>
      <c r="Z2425" t="inlineStr">
        <is>
          <t>否</t>
        </is>
      </c>
    </row>
    <row r="2426">
      <c r="A2426" t="inlineStr">
        <is>
          <t>SIM-STOP-02425</t>
        </is>
      </c>
      <c r="B2426" t="inlineStr">
        <is>
          <t>STOP-POST-00174</t>
        </is>
      </c>
      <c r="C2426" t="inlineStr">
        <is>
          <t>LINE-S01-POST-20260220</t>
        </is>
      </c>
      <c r="D2426" t="inlineStr">
        <is>
          <t>SHIFT-POST-20260220</t>
        </is>
      </c>
      <c r="E2426" t="inlineStr">
        <is>
          <t>LINE-S01</t>
        </is>
      </c>
      <c r="F2426" t="inlineStr">
        <is>
          <t>改善后</t>
        </is>
      </c>
      <c r="G2426" s="57" t="n">
        <v>46073</v>
      </c>
      <c r="H2426" t="inlineStr">
        <is>
          <t>智能终端系列</t>
        </is>
      </c>
      <c r="I2426" t="inlineStr">
        <is>
          <t>KK250</t>
        </is>
      </c>
      <c r="J2426" t="inlineStr">
        <is>
          <t>OPERATIONAL</t>
        </is>
      </c>
      <c r="K2426" t="inlineStr">
        <is>
          <t>Planned - Not included in OEE</t>
        </is>
      </c>
      <c r="L2426" t="inlineStr">
        <is>
          <t>-</t>
        </is>
      </c>
      <c r="M2426" t="inlineStr">
        <is>
          <t>未标注工位</t>
        </is>
      </c>
      <c r="N2426" t="inlineStr">
        <is>
          <t>NO PRODUCTION SCHEDULE</t>
        </is>
      </c>
      <c r="O2426" s="59" t="n">
        <v>46073.79027777778</v>
      </c>
      <c r="P2426" s="59" t="n">
        <v>46073.83125</v>
      </c>
      <c r="Q2426" s="60" t="n">
        <v>59</v>
      </c>
      <c r="R2426" s="60" t="n">
        <v>0.9517</v>
      </c>
      <c r="S2426" t="inlineStr">
        <is>
          <t>团队模拟数据（基于公开单线数据派生）</t>
        </is>
      </c>
      <c r="T2426" t="inlineStr">
        <is>
          <t>SIM-v2.2-20260807-20260804</t>
        </is>
      </c>
      <c r="U2426" t="inlineStr">
        <is>
          <t>https://zenodo.org/records/17855209</t>
        </is>
      </c>
      <c r="V2426" t="inlineStr">
        <is>
          <t>LINE-S01-POST-20260220</t>
        </is>
      </c>
      <c r="W2426" t="inlineStr">
        <is>
          <t>已关联</t>
        </is>
      </c>
      <c r="X2426" t="inlineStr">
        <is>
          <t>按班次口径判断</t>
        </is>
      </c>
      <c r="Z2426" t="inlineStr">
        <is>
          <t>否</t>
        </is>
      </c>
    </row>
    <row r="2427">
      <c r="A2427" t="inlineStr">
        <is>
          <t>SIM-STOP-02426</t>
        </is>
      </c>
      <c r="B2427" t="inlineStr">
        <is>
          <t>STOP-POST-00174</t>
        </is>
      </c>
      <c r="C2427" t="inlineStr">
        <is>
          <t>LINE-S02-POST-20260220</t>
        </is>
      </c>
      <c r="D2427" t="inlineStr">
        <is>
          <t>SHIFT-POST-20260220</t>
        </is>
      </c>
      <c r="E2427" t="inlineStr">
        <is>
          <t>LINE-S02</t>
        </is>
      </c>
      <c r="F2427" t="inlineStr">
        <is>
          <t>改善后</t>
        </is>
      </c>
      <c r="G2427" s="57" t="n">
        <v>46073</v>
      </c>
      <c r="H2427" t="inlineStr">
        <is>
          <t>视觉设备系列</t>
        </is>
      </c>
      <c r="I2427" t="inlineStr">
        <is>
          <t>KK250</t>
        </is>
      </c>
      <c r="J2427" t="inlineStr">
        <is>
          <t>OPERATIONAL</t>
        </is>
      </c>
      <c r="K2427" t="inlineStr">
        <is>
          <t>Planned - Not included in OEE</t>
        </is>
      </c>
      <c r="L2427" t="inlineStr">
        <is>
          <t>-</t>
        </is>
      </c>
      <c r="M2427" t="inlineStr">
        <is>
          <t>未标注工位</t>
        </is>
      </c>
      <c r="N2427" t="inlineStr">
        <is>
          <t>NO PRODUCTION SCHEDULE</t>
        </is>
      </c>
      <c r="O2427" s="59" t="n">
        <v>46073.80416666667</v>
      </c>
      <c r="P2427" s="59" t="n">
        <v>46073.84541666666</v>
      </c>
      <c r="Q2427" s="60" t="n">
        <v>59.4</v>
      </c>
      <c r="R2427" s="60" t="n">
        <v>0.9582000000000001</v>
      </c>
      <c r="S2427" t="inlineStr">
        <is>
          <t>团队模拟数据（基于公开单线数据派生）</t>
        </is>
      </c>
      <c r="T2427" t="inlineStr">
        <is>
          <t>SIM-v2.2-20260807-20260804</t>
        </is>
      </c>
      <c r="U2427" t="inlineStr">
        <is>
          <t>https://zenodo.org/records/17855209</t>
        </is>
      </c>
      <c r="V2427" t="inlineStr">
        <is>
          <t>LINE-S02-POST-20260220</t>
        </is>
      </c>
      <c r="W2427" t="inlineStr">
        <is>
          <t>已关联</t>
        </is>
      </c>
      <c r="X2427" t="inlineStr">
        <is>
          <t>按班次口径判断</t>
        </is>
      </c>
      <c r="Z2427" t="inlineStr">
        <is>
          <t>否</t>
        </is>
      </c>
    </row>
    <row r="2428">
      <c r="A2428" t="inlineStr">
        <is>
          <t>SIM-STOP-02427</t>
        </is>
      </c>
      <c r="B2428" t="inlineStr">
        <is>
          <t>STOP-POST-00174</t>
        </is>
      </c>
      <c r="C2428" t="inlineStr">
        <is>
          <t>LINE-S03-POST-20260220</t>
        </is>
      </c>
      <c r="D2428" t="inlineStr">
        <is>
          <t>SHIFT-POST-20260220</t>
        </is>
      </c>
      <c r="E2428" t="inlineStr">
        <is>
          <t>LINE-S03</t>
        </is>
      </c>
      <c r="F2428" t="inlineStr">
        <is>
          <t>改善后</t>
        </is>
      </c>
      <c r="G2428" s="57" t="n">
        <v>46073</v>
      </c>
      <c r="H2428" t="inlineStr">
        <is>
          <t>音频模组系列</t>
        </is>
      </c>
      <c r="I2428" t="inlineStr">
        <is>
          <t>KK250</t>
        </is>
      </c>
      <c r="J2428" t="inlineStr">
        <is>
          <t>OPERATIONAL</t>
        </is>
      </c>
      <c r="K2428" t="inlineStr">
        <is>
          <t>Planned - Not included in OEE</t>
        </is>
      </c>
      <c r="L2428" t="inlineStr">
        <is>
          <t>-</t>
        </is>
      </c>
      <c r="M2428" t="inlineStr">
        <is>
          <t>未标注工位</t>
        </is>
      </c>
      <c r="N2428" t="inlineStr">
        <is>
          <t>NO PRODUCTION SCHEDULE</t>
        </is>
      </c>
      <c r="O2428" s="59" t="n">
        <v>46073.81805555556</v>
      </c>
      <c r="P2428" s="59" t="n">
        <v>46073.86097222222</v>
      </c>
      <c r="Q2428" s="60" t="n">
        <v>61.8</v>
      </c>
      <c r="R2428" s="60" t="n">
        <v>0.9973</v>
      </c>
      <c r="S2428" t="inlineStr">
        <is>
          <t>团队模拟数据（基于公开单线数据派生）</t>
        </is>
      </c>
      <c r="T2428" t="inlineStr">
        <is>
          <t>SIM-v2.2-20260807-20260804</t>
        </is>
      </c>
      <c r="U2428" t="inlineStr">
        <is>
          <t>https://zenodo.org/records/17855209</t>
        </is>
      </c>
      <c r="V2428" t="inlineStr">
        <is>
          <t>LINE-S03-POST-20260220</t>
        </is>
      </c>
      <c r="W2428" t="inlineStr">
        <is>
          <t>已关联</t>
        </is>
      </c>
      <c r="X2428" t="inlineStr">
        <is>
          <t>按班次口径判断</t>
        </is>
      </c>
      <c r="Z2428" t="inlineStr">
        <is>
          <t>否</t>
        </is>
      </c>
    </row>
    <row r="2429">
      <c r="A2429" t="inlineStr">
        <is>
          <t>SIM-STOP-02428</t>
        </is>
      </c>
      <c r="B2429" t="inlineStr">
        <is>
          <t>STOP-POST-00175</t>
        </is>
      </c>
      <c r="C2429" t="inlineStr">
        <is>
          <t>LINE-S01-POST-20260224</t>
        </is>
      </c>
      <c r="D2429" t="inlineStr">
        <is>
          <t>SHIFT-POST-20260224</t>
        </is>
      </c>
      <c r="E2429" t="inlineStr">
        <is>
          <t>LINE-S01</t>
        </is>
      </c>
      <c r="F2429" t="inlineStr">
        <is>
          <t>改善后</t>
        </is>
      </c>
      <c r="G2429" s="57" t="n">
        <v>46077</v>
      </c>
      <c r="H2429" t="inlineStr">
        <is>
          <t>智能终端系列</t>
        </is>
      </c>
      <c r="I2429" t="inlineStr">
        <is>
          <t>KK250</t>
        </is>
      </c>
      <c r="J2429" t="inlineStr">
        <is>
          <t>OPERATIONAL</t>
        </is>
      </c>
      <c r="K2429" t="inlineStr">
        <is>
          <t>Planned - Included in OEE</t>
        </is>
      </c>
      <c r="L2429" t="inlineStr">
        <is>
          <t>EXTRUDER PRESS</t>
        </is>
      </c>
      <c r="M2429" t="inlineStr">
        <is>
          <t>主加工工位</t>
        </is>
      </c>
      <c r="N2429" t="inlineStr">
        <is>
          <t>CLEANING</t>
        </is>
      </c>
      <c r="O2429" s="59" t="n">
        <v>46077.51041666666</v>
      </c>
      <c r="P2429" s="59" t="n">
        <v>46077.51722222222</v>
      </c>
      <c r="Q2429" s="60" t="n">
        <v>9.800000000000001</v>
      </c>
      <c r="R2429" s="60" t="n">
        <v>0.8895999999999999</v>
      </c>
      <c r="S2429" t="inlineStr">
        <is>
          <t>团队模拟数据（基于公开单线数据派生）</t>
        </is>
      </c>
      <c r="T2429" t="inlineStr">
        <is>
          <t>SIM-v2.2-20260807-20260804</t>
        </is>
      </c>
      <c r="U2429" t="inlineStr">
        <is>
          <t>https://zenodo.org/records/17855209</t>
        </is>
      </c>
      <c r="V2429" t="inlineStr">
        <is>
          <t>LINE-S01-POST-20260224</t>
        </is>
      </c>
      <c r="W2429" t="inlineStr">
        <is>
          <t>已关联</t>
        </is>
      </c>
      <c r="X2429" t="inlineStr">
        <is>
          <t>按班次口径判断</t>
        </is>
      </c>
      <c r="Z2429" t="inlineStr">
        <is>
          <t>否</t>
        </is>
      </c>
    </row>
    <row r="2430">
      <c r="A2430" t="inlineStr">
        <is>
          <t>SIM-STOP-02429</t>
        </is>
      </c>
      <c r="B2430" t="inlineStr">
        <is>
          <t>STOP-POST-00175</t>
        </is>
      </c>
      <c r="C2430" t="inlineStr">
        <is>
          <t>LINE-S02-POST-20260224</t>
        </is>
      </c>
      <c r="D2430" t="inlineStr">
        <is>
          <t>SHIFT-POST-20260224</t>
        </is>
      </c>
      <c r="E2430" t="inlineStr">
        <is>
          <t>LINE-S02</t>
        </is>
      </c>
      <c r="F2430" t="inlineStr">
        <is>
          <t>改善后</t>
        </is>
      </c>
      <c r="G2430" s="57" t="n">
        <v>46077</v>
      </c>
      <c r="H2430" t="inlineStr">
        <is>
          <t>视觉设备系列</t>
        </is>
      </c>
      <c r="I2430" t="inlineStr">
        <is>
          <t>KK250</t>
        </is>
      </c>
      <c r="J2430" t="inlineStr">
        <is>
          <t>OPERATIONAL</t>
        </is>
      </c>
      <c r="K2430" t="inlineStr">
        <is>
          <t>Planned - Included in OEE</t>
        </is>
      </c>
      <c r="L2430" t="inlineStr">
        <is>
          <t>EXTRUDER PRESS</t>
        </is>
      </c>
      <c r="M2430" t="inlineStr">
        <is>
          <t>主加工工位</t>
        </is>
      </c>
      <c r="N2430" t="inlineStr">
        <is>
          <t>CLEANING</t>
        </is>
      </c>
      <c r="O2430" s="59" t="n">
        <v>46077.52430555555</v>
      </c>
      <c r="P2430" s="59" t="n">
        <v>46077.53194444445</v>
      </c>
      <c r="Q2430" s="60" t="n">
        <v>11</v>
      </c>
      <c r="R2430" s="60" t="n">
        <v>0.9963</v>
      </c>
      <c r="S2430" t="inlineStr">
        <is>
          <t>团队模拟数据（基于公开单线数据派生）</t>
        </is>
      </c>
      <c r="T2430" t="inlineStr">
        <is>
          <t>SIM-v2.2-20260807-20260804</t>
        </is>
      </c>
      <c r="U2430" t="inlineStr">
        <is>
          <t>https://zenodo.org/records/17855209</t>
        </is>
      </c>
      <c r="V2430" t="inlineStr">
        <is>
          <t>LINE-S02-POST-20260224</t>
        </is>
      </c>
      <c r="W2430" t="inlineStr">
        <is>
          <t>已关联</t>
        </is>
      </c>
      <c r="X2430" t="inlineStr">
        <is>
          <t>按班次口径判断</t>
        </is>
      </c>
      <c r="Z2430" t="inlineStr">
        <is>
          <t>否</t>
        </is>
      </c>
    </row>
    <row r="2431">
      <c r="A2431" t="inlineStr">
        <is>
          <t>SIM-STOP-02430</t>
        </is>
      </c>
      <c r="B2431" t="inlineStr">
        <is>
          <t>STOP-POST-00175</t>
        </is>
      </c>
      <c r="C2431" t="inlineStr">
        <is>
          <t>LINE-S03-POST-20260224</t>
        </is>
      </c>
      <c r="D2431" t="inlineStr">
        <is>
          <t>SHIFT-POST-20260224</t>
        </is>
      </c>
      <c r="E2431" t="inlineStr">
        <is>
          <t>LINE-S03</t>
        </is>
      </c>
      <c r="F2431" t="inlineStr">
        <is>
          <t>改善后</t>
        </is>
      </c>
      <c r="G2431" s="57" t="n">
        <v>46077</v>
      </c>
      <c r="H2431" t="inlineStr">
        <is>
          <t>音频模组系列</t>
        </is>
      </c>
      <c r="I2431" t="inlineStr">
        <is>
          <t>KK250</t>
        </is>
      </c>
      <c r="J2431" t="inlineStr">
        <is>
          <t>OPERATIONAL</t>
        </is>
      </c>
      <c r="K2431" t="inlineStr">
        <is>
          <t>Planned - Included in OEE</t>
        </is>
      </c>
      <c r="L2431" t="inlineStr">
        <is>
          <t>EXTRUDER PRESS</t>
        </is>
      </c>
      <c r="M2431" t="inlineStr">
        <is>
          <t>主加工工位</t>
        </is>
      </c>
      <c r="N2431" t="inlineStr">
        <is>
          <t>CLEANING</t>
        </is>
      </c>
      <c r="O2431" s="59" t="n">
        <v>46077.53819444445</v>
      </c>
      <c r="P2431" s="59" t="n">
        <v>46077.54534722222</v>
      </c>
      <c r="Q2431" s="60" t="n">
        <v>10.3</v>
      </c>
      <c r="R2431" s="60" t="n">
        <v>0.9333</v>
      </c>
      <c r="S2431" t="inlineStr">
        <is>
          <t>团队模拟数据（基于公开单线数据派生）</t>
        </is>
      </c>
      <c r="T2431" t="inlineStr">
        <is>
          <t>SIM-v2.2-20260807-20260804</t>
        </is>
      </c>
      <c r="U2431" t="inlineStr">
        <is>
          <t>https://zenodo.org/records/17855209</t>
        </is>
      </c>
      <c r="V2431" t="inlineStr">
        <is>
          <t>LINE-S03-POST-20260224</t>
        </is>
      </c>
      <c r="W2431" t="inlineStr">
        <is>
          <t>已关联</t>
        </is>
      </c>
      <c r="X2431" t="inlineStr">
        <is>
          <t>按班次口径判断</t>
        </is>
      </c>
      <c r="Z2431" t="inlineStr">
        <is>
          <t>否</t>
        </is>
      </c>
    </row>
    <row r="2432">
      <c r="A2432" t="inlineStr">
        <is>
          <t>SIM-STOP-02431</t>
        </is>
      </c>
      <c r="B2432" t="inlineStr">
        <is>
          <t>STOP-POST-00176</t>
        </is>
      </c>
      <c r="C2432" t="inlineStr">
        <is>
          <t>LINE-S01-POST-20260224</t>
        </is>
      </c>
      <c r="D2432" t="inlineStr">
        <is>
          <t>SHIFT-POST-20260224</t>
        </is>
      </c>
      <c r="E2432" t="inlineStr">
        <is>
          <t>LINE-S01</t>
        </is>
      </c>
      <c r="F2432" t="inlineStr">
        <is>
          <t>改善后</t>
        </is>
      </c>
      <c r="G2432" s="57" t="n">
        <v>46077</v>
      </c>
      <c r="H2432" t="inlineStr">
        <is>
          <t>智能终端系列</t>
        </is>
      </c>
      <c r="I2432" t="inlineStr">
        <is>
          <t>KK250</t>
        </is>
      </c>
      <c r="J2432" t="inlineStr">
        <is>
          <t>MATERIALS</t>
        </is>
      </c>
      <c r="K2432" t="inlineStr">
        <is>
          <t>Unplanned</t>
        </is>
      </c>
      <c r="L2432" t="inlineStr">
        <is>
          <t>HYDRAULIC ELEVATOR (UNLOADING)</t>
        </is>
      </c>
      <c r="M2432" t="inlineStr">
        <is>
          <t>输送系统</t>
        </is>
      </c>
      <c r="N2432" t="inlineStr">
        <is>
          <t>RACK STARVATION</t>
        </is>
      </c>
      <c r="O2432" s="59" t="n">
        <v>46077.54236111111</v>
      </c>
      <c r="P2432" s="59" t="n">
        <v>46077.54402777777</v>
      </c>
      <c r="Q2432" s="60" t="n">
        <v>2.4</v>
      </c>
      <c r="R2432" s="60" t="n">
        <v>0.7991</v>
      </c>
      <c r="S2432" t="inlineStr">
        <is>
          <t>团队模拟数据（基于公开单线数据派生）</t>
        </is>
      </c>
      <c r="T2432" t="inlineStr">
        <is>
          <t>SIM-v2.2-20260807-20260804</t>
        </is>
      </c>
      <c r="U2432" t="inlineStr">
        <is>
          <t>https://zenodo.org/records/17855209</t>
        </is>
      </c>
      <c r="V2432" t="inlineStr">
        <is>
          <t>LINE-S01-POST-20260224</t>
        </is>
      </c>
      <c r="W2432" t="inlineStr">
        <is>
          <t>已关联</t>
        </is>
      </c>
      <c r="X2432" t="inlineStr">
        <is>
          <t>按班次口径判断</t>
        </is>
      </c>
      <c r="Z2432" t="inlineStr">
        <is>
          <t>否</t>
        </is>
      </c>
    </row>
    <row r="2433">
      <c r="A2433" t="inlineStr">
        <is>
          <t>SIM-STOP-02432</t>
        </is>
      </c>
      <c r="B2433" t="inlineStr">
        <is>
          <t>STOP-POST-00176</t>
        </is>
      </c>
      <c r="C2433" t="inlineStr">
        <is>
          <t>LINE-S02-POST-20260224</t>
        </is>
      </c>
      <c r="D2433" t="inlineStr">
        <is>
          <t>SHIFT-POST-20260224</t>
        </is>
      </c>
      <c r="E2433" t="inlineStr">
        <is>
          <t>LINE-S02</t>
        </is>
      </c>
      <c r="F2433" t="inlineStr">
        <is>
          <t>改善后</t>
        </is>
      </c>
      <c r="G2433" s="57" t="n">
        <v>46077</v>
      </c>
      <c r="H2433" t="inlineStr">
        <is>
          <t>视觉设备系列</t>
        </is>
      </c>
      <c r="I2433" t="inlineStr">
        <is>
          <t>KK250</t>
        </is>
      </c>
      <c r="J2433" t="inlineStr">
        <is>
          <t>MATERIALS</t>
        </is>
      </c>
      <c r="K2433" t="inlineStr">
        <is>
          <t>Unplanned</t>
        </is>
      </c>
      <c r="L2433" t="inlineStr">
        <is>
          <t>HYDRAULIC ELEVATOR (UNLOADING)</t>
        </is>
      </c>
      <c r="M2433" t="inlineStr">
        <is>
          <t>输送系统</t>
        </is>
      </c>
      <c r="N2433" t="inlineStr">
        <is>
          <t>RACK STARVATION</t>
        </is>
      </c>
      <c r="O2433" s="59" t="n">
        <v>46077.55625</v>
      </c>
      <c r="P2433" s="59" t="n">
        <v>46077.55861111111</v>
      </c>
      <c r="Q2433" s="60" t="n">
        <v>3.4</v>
      </c>
      <c r="R2433" s="60" t="n">
        <v>1.1286</v>
      </c>
      <c r="S2433" t="inlineStr">
        <is>
          <t>团队模拟数据（基于公开单线数据派生）</t>
        </is>
      </c>
      <c r="T2433" t="inlineStr">
        <is>
          <t>SIM-v2.2-20260807-20260804</t>
        </is>
      </c>
      <c r="U2433" t="inlineStr">
        <is>
          <t>https://zenodo.org/records/17855209</t>
        </is>
      </c>
      <c r="V2433" t="inlineStr">
        <is>
          <t>LINE-S02-POST-20260224</t>
        </is>
      </c>
      <c r="W2433" t="inlineStr">
        <is>
          <t>已关联</t>
        </is>
      </c>
      <c r="X2433" t="inlineStr">
        <is>
          <t>按班次口径判断</t>
        </is>
      </c>
      <c r="Z2433" t="inlineStr">
        <is>
          <t>否</t>
        </is>
      </c>
    </row>
    <row r="2434">
      <c r="A2434" t="inlineStr">
        <is>
          <t>SIM-STOP-02433</t>
        </is>
      </c>
      <c r="B2434" t="inlineStr">
        <is>
          <t>STOP-POST-00176</t>
        </is>
      </c>
      <c r="C2434" t="inlineStr">
        <is>
          <t>LINE-S03-POST-20260224</t>
        </is>
      </c>
      <c r="D2434" t="inlineStr">
        <is>
          <t>SHIFT-POST-20260224</t>
        </is>
      </c>
      <c r="E2434" t="inlineStr">
        <is>
          <t>LINE-S03</t>
        </is>
      </c>
      <c r="F2434" t="inlineStr">
        <is>
          <t>改善后</t>
        </is>
      </c>
      <c r="G2434" s="57" t="n">
        <v>46077</v>
      </c>
      <c r="H2434" t="inlineStr">
        <is>
          <t>音频模组系列</t>
        </is>
      </c>
      <c r="I2434" t="inlineStr">
        <is>
          <t>KK250</t>
        </is>
      </c>
      <c r="J2434" t="inlineStr">
        <is>
          <t>MATERIALS</t>
        </is>
      </c>
      <c r="K2434" t="inlineStr">
        <is>
          <t>Unplanned</t>
        </is>
      </c>
      <c r="L2434" t="inlineStr">
        <is>
          <t>HYDRAULIC ELEVATOR (UNLOADING)</t>
        </is>
      </c>
      <c r="M2434" t="inlineStr">
        <is>
          <t>输送系统</t>
        </is>
      </c>
      <c r="N2434" t="inlineStr">
        <is>
          <t>RACK STARVATION</t>
        </is>
      </c>
      <c r="O2434" s="59" t="n">
        <v>46077.57013888889</v>
      </c>
      <c r="P2434" s="59" t="n">
        <v>46077.57208333333</v>
      </c>
      <c r="Q2434" s="60" t="n">
        <v>2.8</v>
      </c>
      <c r="R2434" s="60" t="n">
        <v>0.9464</v>
      </c>
      <c r="S2434" t="inlineStr">
        <is>
          <t>团队模拟数据（基于公开单线数据派生）</t>
        </is>
      </c>
      <c r="T2434" t="inlineStr">
        <is>
          <t>SIM-v2.2-20260807-20260804</t>
        </is>
      </c>
      <c r="U2434" t="inlineStr">
        <is>
          <t>https://zenodo.org/records/17855209</t>
        </is>
      </c>
      <c r="V2434" t="inlineStr">
        <is>
          <t>LINE-S03-POST-20260224</t>
        </is>
      </c>
      <c r="W2434" t="inlineStr">
        <is>
          <t>已关联</t>
        </is>
      </c>
      <c r="X2434" t="inlineStr">
        <is>
          <t>按班次口径判断</t>
        </is>
      </c>
      <c r="Z2434" t="inlineStr">
        <is>
          <t>否</t>
        </is>
      </c>
    </row>
    <row r="2435">
      <c r="A2435" t="inlineStr">
        <is>
          <t>SIM-STOP-02434</t>
        </is>
      </c>
      <c r="B2435" t="inlineStr">
        <is>
          <t>STOP-POST-00177</t>
        </is>
      </c>
      <c r="C2435" t="inlineStr">
        <is>
          <t>LINE-S01-POST-20260224</t>
        </is>
      </c>
      <c r="D2435" t="inlineStr">
        <is>
          <t>SHIFT-POST-20260224</t>
        </is>
      </c>
      <c r="E2435" t="inlineStr">
        <is>
          <t>LINE-S01</t>
        </is>
      </c>
      <c r="F2435" t="inlineStr">
        <is>
          <t>改善后</t>
        </is>
      </c>
      <c r="G2435" s="57" t="n">
        <v>46077</v>
      </c>
      <c r="H2435" t="inlineStr">
        <is>
          <t>智能终端系列</t>
        </is>
      </c>
      <c r="I2435" t="inlineStr">
        <is>
          <t>KK200-1</t>
        </is>
      </c>
      <c r="J2435" t="inlineStr">
        <is>
          <t>SETUPS-CHANGEOVERS</t>
        </is>
      </c>
      <c r="K2435" t="inlineStr">
        <is>
          <t>Planned - Included in OEE</t>
        </is>
      </c>
      <c r="L2435" t="inlineStr">
        <is>
          <t>EXTRUDER PRESS</t>
        </is>
      </c>
      <c r="M2435" t="inlineStr">
        <is>
          <t>主加工工位</t>
        </is>
      </c>
      <c r="N2435" t="inlineStr">
        <is>
          <t>MATERIAL CHANGEOVER</t>
        </is>
      </c>
      <c r="O2435" s="59" t="n">
        <v>46077.55208333334</v>
      </c>
      <c r="P2435" s="59" t="n">
        <v>46077.56277777778</v>
      </c>
      <c r="Q2435" s="60" t="n">
        <v>15.4</v>
      </c>
      <c r="R2435" s="60" t="n">
        <v>0.962</v>
      </c>
      <c r="S2435" t="inlineStr">
        <is>
          <t>团队模拟数据（基于公开单线数据派生）</t>
        </is>
      </c>
      <c r="T2435" t="inlineStr">
        <is>
          <t>SIM-v2.2-20260807-20260804</t>
        </is>
      </c>
      <c r="U2435" t="inlineStr">
        <is>
          <t>https://zenodo.org/records/17855209</t>
        </is>
      </c>
      <c r="V2435" t="inlineStr">
        <is>
          <t>LINE-S01-POST-20260224</t>
        </is>
      </c>
      <c r="W2435" t="inlineStr">
        <is>
          <t>已关联</t>
        </is>
      </c>
      <c r="X2435" t="inlineStr">
        <is>
          <t>按班次口径判断</t>
        </is>
      </c>
      <c r="Z2435" t="inlineStr">
        <is>
          <t>是</t>
        </is>
      </c>
      <c r="AA2435">
        <f>IFERROR(VLOOKUP(N2435,'18_换产标准_模拟'!$B$2:$F$4,3,FALSE),"")</f>
        <v/>
      </c>
      <c r="AB2435">
        <f>IFERROR(MAX(Q2435-AA2435,0),"")</f>
        <v/>
      </c>
      <c r="AC2435">
        <f>IFERROR(IF(AB2435=0,"达标",IF(AB2435&lt;=VLOOKUP(N2435,'18_换产标准_模拟'!$B$2:$F$4,4,FALSE)-VLOOKUP(N2435,'18_换产标准_模拟'!$B$2:$F$4,3,FALSE),"轻微超时",IF(AB2435&lt;=VLOOKUP(N2435,'18_换产标准_模拟'!$B$2:$F$4,5,FALSE)-VLOOKUP(N2435,'18_换产标准_模拟'!$B$2:$F$4,3,FALSE),"超时","严重超时"))),"")</f>
        <v/>
      </c>
      <c r="AD2435">
        <f>IFERROR(INDEX('18_换产标准_模拟'!$A$2:$A$4,MATCH(N2435,'18_换产标准_模拟'!$B$2:$B$4,0)),"")</f>
        <v/>
      </c>
      <c r="AE2435" t="inlineStr">
        <is>
          <t>团队模拟数据</t>
        </is>
      </c>
    </row>
    <row r="2436">
      <c r="A2436" t="inlineStr">
        <is>
          <t>SIM-STOP-02435</t>
        </is>
      </c>
      <c r="B2436" t="inlineStr">
        <is>
          <t>STOP-POST-00177</t>
        </is>
      </c>
      <c r="C2436" t="inlineStr">
        <is>
          <t>LINE-S02-POST-20260224</t>
        </is>
      </c>
      <c r="D2436" t="inlineStr">
        <is>
          <t>SHIFT-POST-20260224</t>
        </is>
      </c>
      <c r="E2436" t="inlineStr">
        <is>
          <t>LINE-S02</t>
        </is>
      </c>
      <c r="F2436" t="inlineStr">
        <is>
          <t>改善后</t>
        </is>
      </c>
      <c r="G2436" s="57" t="n">
        <v>46077</v>
      </c>
      <c r="H2436" t="inlineStr">
        <is>
          <t>视觉设备系列</t>
        </is>
      </c>
      <c r="I2436" t="inlineStr">
        <is>
          <t>KK200-1</t>
        </is>
      </c>
      <c r="J2436" t="inlineStr">
        <is>
          <t>SETUPS-CHANGEOVERS</t>
        </is>
      </c>
      <c r="K2436" t="inlineStr">
        <is>
          <t>Planned - Included in OEE</t>
        </is>
      </c>
      <c r="L2436" t="inlineStr">
        <is>
          <t>EXTRUDER PRESS</t>
        </is>
      </c>
      <c r="M2436" t="inlineStr">
        <is>
          <t>主加工工位</t>
        </is>
      </c>
      <c r="N2436" t="inlineStr">
        <is>
          <t>MATERIAL CHANGEOVER</t>
        </is>
      </c>
      <c r="O2436" s="59" t="n">
        <v>46077.56597222222</v>
      </c>
      <c r="P2436" s="59" t="n">
        <v>46077.57673611111</v>
      </c>
      <c r="Q2436" s="60" t="n">
        <v>15.5</v>
      </c>
      <c r="R2436" s="60" t="n">
        <v>0.9691</v>
      </c>
      <c r="S2436" t="inlineStr">
        <is>
          <t>团队模拟数据（基于公开单线数据派生）</t>
        </is>
      </c>
      <c r="T2436" t="inlineStr">
        <is>
          <t>SIM-v2.2-20260807-20260804</t>
        </is>
      </c>
      <c r="U2436" t="inlineStr">
        <is>
          <t>https://zenodo.org/records/17855209</t>
        </is>
      </c>
      <c r="V2436" t="inlineStr">
        <is>
          <t>LINE-S02-POST-20260224</t>
        </is>
      </c>
      <c r="W2436" t="inlineStr">
        <is>
          <t>已关联</t>
        </is>
      </c>
      <c r="X2436" t="inlineStr">
        <is>
          <t>按班次口径判断</t>
        </is>
      </c>
      <c r="Z2436" t="inlineStr">
        <is>
          <t>是</t>
        </is>
      </c>
      <c r="AA2436">
        <f>IFERROR(VLOOKUP(N2436,'18_换产标准_模拟'!$B$2:$F$4,3,FALSE),"")</f>
        <v/>
      </c>
      <c r="AB2436">
        <f>IFERROR(MAX(Q2436-AA2436,0),"")</f>
        <v/>
      </c>
      <c r="AC2436">
        <f>IFERROR(IF(AB2436=0,"达标",IF(AB2436&lt;=VLOOKUP(N2436,'18_换产标准_模拟'!$B$2:$F$4,4,FALSE)-VLOOKUP(N2436,'18_换产标准_模拟'!$B$2:$F$4,3,FALSE),"轻微超时",IF(AB2436&lt;=VLOOKUP(N2436,'18_换产标准_模拟'!$B$2:$F$4,5,FALSE)-VLOOKUP(N2436,'18_换产标准_模拟'!$B$2:$F$4,3,FALSE),"超时","严重超时"))),"")</f>
        <v/>
      </c>
      <c r="AD2436">
        <f>IFERROR(INDEX('18_换产标准_模拟'!$A$2:$A$4,MATCH(N2436,'18_换产标准_模拟'!$B$2:$B$4,0)),"")</f>
        <v/>
      </c>
      <c r="AE2436" t="inlineStr">
        <is>
          <t>团队模拟数据</t>
        </is>
      </c>
    </row>
    <row r="2437">
      <c r="A2437" t="inlineStr">
        <is>
          <t>SIM-STOP-02436</t>
        </is>
      </c>
      <c r="B2437" t="inlineStr">
        <is>
          <t>STOP-POST-00177</t>
        </is>
      </c>
      <c r="C2437" t="inlineStr">
        <is>
          <t>LINE-S03-POST-20260224</t>
        </is>
      </c>
      <c r="D2437" t="inlineStr">
        <is>
          <t>SHIFT-POST-20260224</t>
        </is>
      </c>
      <c r="E2437" t="inlineStr">
        <is>
          <t>LINE-S03</t>
        </is>
      </c>
      <c r="F2437" t="inlineStr">
        <is>
          <t>改善后</t>
        </is>
      </c>
      <c r="G2437" s="57" t="n">
        <v>46077</v>
      </c>
      <c r="H2437" t="inlineStr">
        <is>
          <t>音频模组系列</t>
        </is>
      </c>
      <c r="I2437" t="inlineStr">
        <is>
          <t>KK200-1</t>
        </is>
      </c>
      <c r="J2437" t="inlineStr">
        <is>
          <t>SETUPS-CHANGEOVERS</t>
        </is>
      </c>
      <c r="K2437" t="inlineStr">
        <is>
          <t>Planned - Included in OEE</t>
        </is>
      </c>
      <c r="L2437" t="inlineStr">
        <is>
          <t>EXTRUDER PRESS</t>
        </is>
      </c>
      <c r="M2437" t="inlineStr">
        <is>
          <t>主加工工位</t>
        </is>
      </c>
      <c r="N2437" t="inlineStr">
        <is>
          <t>MATERIAL CHANGEOVER</t>
        </is>
      </c>
      <c r="O2437" s="59" t="n">
        <v>46077.57986111111</v>
      </c>
      <c r="P2437" s="59" t="n">
        <v>46077.59104166667</v>
      </c>
      <c r="Q2437" s="60" t="n">
        <v>16.1</v>
      </c>
      <c r="R2437" s="60" t="n">
        <v>1.008</v>
      </c>
      <c r="S2437" t="inlineStr">
        <is>
          <t>团队模拟数据（基于公开单线数据派生）</t>
        </is>
      </c>
      <c r="T2437" t="inlineStr">
        <is>
          <t>SIM-v2.2-20260807-20260804</t>
        </is>
      </c>
      <c r="U2437" t="inlineStr">
        <is>
          <t>https://zenodo.org/records/17855209</t>
        </is>
      </c>
      <c r="V2437" t="inlineStr">
        <is>
          <t>LINE-S03-POST-20260224</t>
        </is>
      </c>
      <c r="W2437" t="inlineStr">
        <is>
          <t>已关联</t>
        </is>
      </c>
      <c r="X2437" t="inlineStr">
        <is>
          <t>按班次口径判断</t>
        </is>
      </c>
      <c r="Z2437" t="inlineStr">
        <is>
          <t>是</t>
        </is>
      </c>
      <c r="AA2437">
        <f>IFERROR(VLOOKUP(N2437,'18_换产标准_模拟'!$B$2:$F$4,3,FALSE),"")</f>
        <v/>
      </c>
      <c r="AB2437">
        <f>IFERROR(MAX(Q2437-AA2437,0),"")</f>
        <v/>
      </c>
      <c r="AC2437">
        <f>IFERROR(IF(AB2437=0,"达标",IF(AB2437&lt;=VLOOKUP(N2437,'18_换产标准_模拟'!$B$2:$F$4,4,FALSE)-VLOOKUP(N2437,'18_换产标准_模拟'!$B$2:$F$4,3,FALSE),"轻微超时",IF(AB2437&lt;=VLOOKUP(N2437,'18_换产标准_模拟'!$B$2:$F$4,5,FALSE)-VLOOKUP(N2437,'18_换产标准_模拟'!$B$2:$F$4,3,FALSE),"超时","严重超时"))),"")</f>
        <v/>
      </c>
      <c r="AD2437">
        <f>IFERROR(INDEX('18_换产标准_模拟'!$A$2:$A$4,MATCH(N2437,'18_换产标准_模拟'!$B$2:$B$4,0)),"")</f>
        <v/>
      </c>
      <c r="AE2437" t="inlineStr">
        <is>
          <t>团队模拟数据</t>
        </is>
      </c>
    </row>
    <row r="2438">
      <c r="A2438" t="inlineStr">
        <is>
          <t>SIM-STOP-02437</t>
        </is>
      </c>
      <c r="B2438" t="inlineStr">
        <is>
          <t>STOP-POST-00178</t>
        </is>
      </c>
      <c r="C2438" t="inlineStr">
        <is>
          <t>LINE-S01-POST-20260224</t>
        </is>
      </c>
      <c r="D2438" t="inlineStr">
        <is>
          <t>SHIFT-POST-20260224</t>
        </is>
      </c>
      <c r="E2438" t="inlineStr">
        <is>
          <t>LINE-S01</t>
        </is>
      </c>
      <c r="F2438" t="inlineStr">
        <is>
          <t>改善后</t>
        </is>
      </c>
      <c r="G2438" s="57" t="n">
        <v>46077</v>
      </c>
      <c r="H2438" t="inlineStr">
        <is>
          <t>智能终端系列</t>
        </is>
      </c>
      <c r="I2438" t="inlineStr">
        <is>
          <t>KK200-1</t>
        </is>
      </c>
      <c r="J2438" t="inlineStr">
        <is>
          <t>OPERATIONAL</t>
        </is>
      </c>
      <c r="K2438" t="inlineStr">
        <is>
          <t>Planned - Included in OEE</t>
        </is>
      </c>
      <c r="L2438" t="inlineStr">
        <is>
          <t>EXTRUDER PRESS</t>
        </is>
      </c>
      <c r="M2438" t="inlineStr">
        <is>
          <t>主加工工位</t>
        </is>
      </c>
      <c r="N2438" t="inlineStr">
        <is>
          <t>CLEANING</t>
        </is>
      </c>
      <c r="O2438" s="59" t="n">
        <v>46077.56527777778</v>
      </c>
      <c r="P2438" s="59" t="n">
        <v>46077.56902777778</v>
      </c>
      <c r="Q2438" s="60" t="n">
        <v>5.4</v>
      </c>
      <c r="R2438" s="60" t="n">
        <v>0.9</v>
      </c>
      <c r="S2438" t="inlineStr">
        <is>
          <t>团队模拟数据（基于公开单线数据派生）</t>
        </is>
      </c>
      <c r="T2438" t="inlineStr">
        <is>
          <t>SIM-v2.2-20260807-20260804</t>
        </is>
      </c>
      <c r="U2438" t="inlineStr">
        <is>
          <t>https://zenodo.org/records/17855209</t>
        </is>
      </c>
      <c r="V2438" t="inlineStr">
        <is>
          <t>LINE-S01-POST-20260224</t>
        </is>
      </c>
      <c r="W2438" t="inlineStr">
        <is>
          <t>已关联</t>
        </is>
      </c>
      <c r="X2438" t="inlineStr">
        <is>
          <t>按班次口径判断</t>
        </is>
      </c>
      <c r="Z2438" t="inlineStr">
        <is>
          <t>否</t>
        </is>
      </c>
    </row>
    <row r="2439">
      <c r="A2439" t="inlineStr">
        <is>
          <t>SIM-STOP-02438</t>
        </is>
      </c>
      <c r="B2439" t="inlineStr">
        <is>
          <t>STOP-POST-00178</t>
        </is>
      </c>
      <c r="C2439" t="inlineStr">
        <is>
          <t>LINE-S02-POST-20260224</t>
        </is>
      </c>
      <c r="D2439" t="inlineStr">
        <is>
          <t>SHIFT-POST-20260224</t>
        </is>
      </c>
      <c r="E2439" t="inlineStr">
        <is>
          <t>LINE-S02</t>
        </is>
      </c>
      <c r="F2439" t="inlineStr">
        <is>
          <t>改善后</t>
        </is>
      </c>
      <c r="G2439" s="57" t="n">
        <v>46077</v>
      </c>
      <c r="H2439" t="inlineStr">
        <is>
          <t>视觉设备系列</t>
        </is>
      </c>
      <c r="I2439" t="inlineStr">
        <is>
          <t>KK200-1</t>
        </is>
      </c>
      <c r="J2439" t="inlineStr">
        <is>
          <t>OPERATIONAL</t>
        </is>
      </c>
      <c r="K2439" t="inlineStr">
        <is>
          <t>Planned - Included in OEE</t>
        </is>
      </c>
      <c r="L2439" t="inlineStr">
        <is>
          <t>EXTRUDER PRESS</t>
        </is>
      </c>
      <c r="M2439" t="inlineStr">
        <is>
          <t>主加工工位</t>
        </is>
      </c>
      <c r="N2439" t="inlineStr">
        <is>
          <t>CLEANING</t>
        </is>
      </c>
      <c r="O2439" s="59" t="n">
        <v>46077.57916666667</v>
      </c>
      <c r="P2439" s="59" t="n">
        <v>46077.58333333334</v>
      </c>
      <c r="Q2439" s="60" t="n">
        <v>6</v>
      </c>
      <c r="R2439" s="60" t="n">
        <v>1.0072</v>
      </c>
      <c r="S2439" t="inlineStr">
        <is>
          <t>团队模拟数据（基于公开单线数据派生）</t>
        </is>
      </c>
      <c r="T2439" t="inlineStr">
        <is>
          <t>SIM-v2.2-20260807-20260804</t>
        </is>
      </c>
      <c r="U2439" t="inlineStr">
        <is>
          <t>https://zenodo.org/records/17855209</t>
        </is>
      </c>
      <c r="V2439" t="inlineStr">
        <is>
          <t>LINE-S02-POST-20260224</t>
        </is>
      </c>
      <c r="W2439" t="inlineStr">
        <is>
          <t>已关联</t>
        </is>
      </c>
      <c r="X2439" t="inlineStr">
        <is>
          <t>按班次口径判断</t>
        </is>
      </c>
      <c r="Z2439" t="inlineStr">
        <is>
          <t>否</t>
        </is>
      </c>
    </row>
    <row r="2440">
      <c r="A2440" t="inlineStr">
        <is>
          <t>SIM-STOP-02439</t>
        </is>
      </c>
      <c r="B2440" t="inlineStr">
        <is>
          <t>STOP-POST-00178</t>
        </is>
      </c>
      <c r="C2440" t="inlineStr">
        <is>
          <t>LINE-S03-POST-20260224</t>
        </is>
      </c>
      <c r="D2440" t="inlineStr">
        <is>
          <t>SHIFT-POST-20260224</t>
        </is>
      </c>
      <c r="E2440" t="inlineStr">
        <is>
          <t>LINE-S03</t>
        </is>
      </c>
      <c r="F2440" t="inlineStr">
        <is>
          <t>改善后</t>
        </is>
      </c>
      <c r="G2440" s="57" t="n">
        <v>46077</v>
      </c>
      <c r="H2440" t="inlineStr">
        <is>
          <t>音频模组系列</t>
        </is>
      </c>
      <c r="I2440" t="inlineStr">
        <is>
          <t>KK200-1</t>
        </is>
      </c>
      <c r="J2440" t="inlineStr">
        <is>
          <t>OPERATIONAL</t>
        </is>
      </c>
      <c r="K2440" t="inlineStr">
        <is>
          <t>Planned - Included in OEE</t>
        </is>
      </c>
      <c r="L2440" t="inlineStr">
        <is>
          <t>EXTRUDER PRESS</t>
        </is>
      </c>
      <c r="M2440" t="inlineStr">
        <is>
          <t>主加工工位</t>
        </is>
      </c>
      <c r="N2440" t="inlineStr">
        <is>
          <t>CLEANING</t>
        </is>
      </c>
      <c r="O2440" s="59" t="n">
        <v>46077.59305555555</v>
      </c>
      <c r="P2440" s="59" t="n">
        <v>46077.59701388889</v>
      </c>
      <c r="Q2440" s="60" t="n">
        <v>5.7</v>
      </c>
      <c r="R2440" s="60" t="n">
        <v>0.944</v>
      </c>
      <c r="S2440" t="inlineStr">
        <is>
          <t>团队模拟数据（基于公开单线数据派生）</t>
        </is>
      </c>
      <c r="T2440" t="inlineStr">
        <is>
          <t>SIM-v2.2-20260807-20260804</t>
        </is>
      </c>
      <c r="U2440" t="inlineStr">
        <is>
          <t>https://zenodo.org/records/17855209</t>
        </is>
      </c>
      <c r="V2440" t="inlineStr">
        <is>
          <t>LINE-S03-POST-20260224</t>
        </is>
      </c>
      <c r="W2440" t="inlineStr">
        <is>
          <t>已关联</t>
        </is>
      </c>
      <c r="X2440" t="inlineStr">
        <is>
          <t>按班次口径判断</t>
        </is>
      </c>
      <c r="Z2440" t="inlineStr">
        <is>
          <t>否</t>
        </is>
      </c>
    </row>
    <row r="2441">
      <c r="A2441" t="inlineStr">
        <is>
          <t>SIM-STOP-02440</t>
        </is>
      </c>
      <c r="B2441" t="inlineStr">
        <is>
          <t>STOP-POST-00179</t>
        </is>
      </c>
      <c r="C2441" t="inlineStr">
        <is>
          <t>LINE-S01-POST-20260224</t>
        </is>
      </c>
      <c r="D2441" t="inlineStr">
        <is>
          <t>SHIFT-POST-20260224</t>
        </is>
      </c>
      <c r="E2441" t="inlineStr">
        <is>
          <t>LINE-S01</t>
        </is>
      </c>
      <c r="F2441" t="inlineStr">
        <is>
          <t>改善后</t>
        </is>
      </c>
      <c r="G2441" s="57" t="n">
        <v>46077</v>
      </c>
      <c r="H2441" t="inlineStr">
        <is>
          <t>智能终端系列</t>
        </is>
      </c>
      <c r="I2441" t="inlineStr">
        <is>
          <t>KK200-1</t>
        </is>
      </c>
      <c r="J2441" t="inlineStr">
        <is>
          <t>FAILURE</t>
        </is>
      </c>
      <c r="K2441" t="inlineStr">
        <is>
          <t>Unplanned</t>
        </is>
      </c>
      <c r="L2441" t="inlineStr">
        <is>
          <t>DRYER</t>
        </is>
      </c>
      <c r="M2441" t="inlineStr">
        <is>
          <t>烘干/固化工位</t>
        </is>
      </c>
      <c r="N2441" t="inlineStr">
        <is>
          <t>MECHANICAL FAILURE</t>
        </is>
      </c>
      <c r="O2441" s="59" t="n">
        <v>46077.57777777778</v>
      </c>
      <c r="P2441" s="59" t="n">
        <v>46077.624375</v>
      </c>
      <c r="Q2441" s="60" t="n">
        <v>67.09999999999999</v>
      </c>
      <c r="R2441" s="60" t="n">
        <v>0.8081</v>
      </c>
      <c r="S2441" t="inlineStr">
        <is>
          <t>团队模拟数据（基于公开单线数据派生）</t>
        </is>
      </c>
      <c r="T2441" t="inlineStr">
        <is>
          <t>SIM-v2.2-20260807-20260804</t>
        </is>
      </c>
      <c r="U2441" t="inlineStr">
        <is>
          <t>https://zenodo.org/records/17855209</t>
        </is>
      </c>
      <c r="V2441" t="inlineStr">
        <is>
          <t>LINE-S01-POST-20260224</t>
        </is>
      </c>
      <c r="W2441" t="inlineStr">
        <is>
          <t>已关联</t>
        </is>
      </c>
      <c r="X2441" t="inlineStr">
        <is>
          <t>按班次口径判断</t>
        </is>
      </c>
      <c r="Z2441" t="inlineStr">
        <is>
          <t>否</t>
        </is>
      </c>
    </row>
    <row r="2442">
      <c r="A2442" t="inlineStr">
        <is>
          <t>SIM-STOP-02441</t>
        </is>
      </c>
      <c r="B2442" t="inlineStr">
        <is>
          <t>STOP-POST-00179</t>
        </is>
      </c>
      <c r="C2442" t="inlineStr">
        <is>
          <t>LINE-S02-POST-20260224</t>
        </is>
      </c>
      <c r="D2442" t="inlineStr">
        <is>
          <t>SHIFT-POST-20260224</t>
        </is>
      </c>
      <c r="E2442" t="inlineStr">
        <is>
          <t>LINE-S02</t>
        </is>
      </c>
      <c r="F2442" t="inlineStr">
        <is>
          <t>改善后</t>
        </is>
      </c>
      <c r="G2442" s="57" t="n">
        <v>46077</v>
      </c>
      <c r="H2442" t="inlineStr">
        <is>
          <t>视觉设备系列</t>
        </is>
      </c>
      <c r="I2442" t="inlineStr">
        <is>
          <t>KK200-1</t>
        </is>
      </c>
      <c r="J2442" t="inlineStr">
        <is>
          <t>FAILURE</t>
        </is>
      </c>
      <c r="K2442" t="inlineStr">
        <is>
          <t>Unplanned</t>
        </is>
      </c>
      <c r="L2442" t="inlineStr">
        <is>
          <t>DRYER</t>
        </is>
      </c>
      <c r="M2442" t="inlineStr">
        <is>
          <t>烘干/固化工位</t>
        </is>
      </c>
      <c r="N2442" t="inlineStr">
        <is>
          <t>MECHANICAL FAILURE</t>
        </is>
      </c>
      <c r="O2442" s="59" t="n">
        <v>46077.59166666667</v>
      </c>
      <c r="P2442" s="59" t="n">
        <v>46077.65256944444</v>
      </c>
      <c r="Q2442" s="60" t="n">
        <v>87.7</v>
      </c>
      <c r="R2442" s="60" t="n">
        <v>1.0572</v>
      </c>
      <c r="S2442" t="inlineStr">
        <is>
          <t>团队模拟数据（基于公开单线数据派生）</t>
        </is>
      </c>
      <c r="T2442" t="inlineStr">
        <is>
          <t>SIM-v2.2-20260807-20260804</t>
        </is>
      </c>
      <c r="U2442" t="inlineStr">
        <is>
          <t>https://zenodo.org/records/17855209</t>
        </is>
      </c>
      <c r="V2442" t="inlineStr">
        <is>
          <t>LINE-S02-POST-20260224</t>
        </is>
      </c>
      <c r="W2442" t="inlineStr">
        <is>
          <t>已关联</t>
        </is>
      </c>
      <c r="X2442" t="inlineStr">
        <is>
          <t>按班次口径判断</t>
        </is>
      </c>
      <c r="Z2442" t="inlineStr">
        <is>
          <t>否</t>
        </is>
      </c>
    </row>
    <row r="2443">
      <c r="A2443" t="inlineStr">
        <is>
          <t>SIM-STOP-02442</t>
        </is>
      </c>
      <c r="B2443" t="inlineStr">
        <is>
          <t>STOP-POST-00179</t>
        </is>
      </c>
      <c r="C2443" t="inlineStr">
        <is>
          <t>LINE-S03-POST-20260224</t>
        </is>
      </c>
      <c r="D2443" t="inlineStr">
        <is>
          <t>SHIFT-POST-20260224</t>
        </is>
      </c>
      <c r="E2443" t="inlineStr">
        <is>
          <t>LINE-S03</t>
        </is>
      </c>
      <c r="F2443" t="inlineStr">
        <is>
          <t>改善后</t>
        </is>
      </c>
      <c r="G2443" s="57" t="n">
        <v>46077</v>
      </c>
      <c r="H2443" t="inlineStr">
        <is>
          <t>音频模组系列</t>
        </is>
      </c>
      <c r="I2443" t="inlineStr">
        <is>
          <t>KK200-1</t>
        </is>
      </c>
      <c r="J2443" t="inlineStr">
        <is>
          <t>FAILURE</t>
        </is>
      </c>
      <c r="K2443" t="inlineStr">
        <is>
          <t>Unplanned</t>
        </is>
      </c>
      <c r="L2443" t="inlineStr">
        <is>
          <t>DRYER</t>
        </is>
      </c>
      <c r="M2443" t="inlineStr">
        <is>
          <t>烘干/固化工位</t>
        </is>
      </c>
      <c r="N2443" t="inlineStr">
        <is>
          <t>MECHANICAL FAILURE</t>
        </is>
      </c>
      <c r="O2443" s="59" t="n">
        <v>46077.60555555556</v>
      </c>
      <c r="P2443" s="59" t="n">
        <v>46077.65861111111</v>
      </c>
      <c r="Q2443" s="60" t="n">
        <v>76.40000000000001</v>
      </c>
      <c r="R2443" s="60" t="n">
        <v>0.92</v>
      </c>
      <c r="S2443" t="inlineStr">
        <is>
          <t>团队模拟数据（基于公开单线数据派生）</t>
        </is>
      </c>
      <c r="T2443" t="inlineStr">
        <is>
          <t>SIM-v2.2-20260807-20260804</t>
        </is>
      </c>
      <c r="U2443" t="inlineStr">
        <is>
          <t>https://zenodo.org/records/17855209</t>
        </is>
      </c>
      <c r="V2443" t="inlineStr">
        <is>
          <t>LINE-S03-POST-20260224</t>
        </is>
      </c>
      <c r="W2443" t="inlineStr">
        <is>
          <t>已关联</t>
        </is>
      </c>
      <c r="X2443" t="inlineStr">
        <is>
          <t>按班次口径判断</t>
        </is>
      </c>
      <c r="Z2443" t="inlineStr">
        <is>
          <t>否</t>
        </is>
      </c>
    </row>
    <row r="2444">
      <c r="A2444" t="inlineStr">
        <is>
          <t>SIM-STOP-02443</t>
        </is>
      </c>
      <c r="B2444" t="inlineStr">
        <is>
          <t>STOP-POST-00180</t>
        </is>
      </c>
      <c r="C2444" t="inlineStr">
        <is>
          <t>LINE-S01-POST-20260224</t>
        </is>
      </c>
      <c r="D2444" t="inlineStr">
        <is>
          <t>SHIFT-POST-20260224</t>
        </is>
      </c>
      <c r="E2444" t="inlineStr">
        <is>
          <t>LINE-S01</t>
        </is>
      </c>
      <c r="F2444" t="inlineStr">
        <is>
          <t>改善后</t>
        </is>
      </c>
      <c r="G2444" s="57" t="n">
        <v>46077</v>
      </c>
      <c r="H2444" t="inlineStr">
        <is>
          <t>智能终端系列</t>
        </is>
      </c>
      <c r="I2444" t="inlineStr">
        <is>
          <t>KK200-1</t>
        </is>
      </c>
      <c r="J2444" t="inlineStr">
        <is>
          <t>MATERIALS</t>
        </is>
      </c>
      <c r="K2444" t="inlineStr">
        <is>
          <t>Unplanned</t>
        </is>
      </c>
      <c r="L2444" t="inlineStr">
        <is>
          <t>DRYER</t>
        </is>
      </c>
      <c r="M2444" t="inlineStr">
        <is>
          <t>烘干/固化工位</t>
        </is>
      </c>
      <c r="N2444" t="inlineStr">
        <is>
          <t>RACK STARVATION</t>
        </is>
      </c>
      <c r="O2444" s="59" t="n">
        <v>46077.65208333333</v>
      </c>
      <c r="P2444" s="59" t="n">
        <v>46077.65381944444</v>
      </c>
      <c r="Q2444" s="60" t="n">
        <v>2.5</v>
      </c>
      <c r="R2444" s="60" t="n">
        <v>0.8393</v>
      </c>
      <c r="S2444" t="inlineStr">
        <is>
          <t>团队模拟数据（基于公开单线数据派生）</t>
        </is>
      </c>
      <c r="T2444" t="inlineStr">
        <is>
          <t>SIM-v2.2-20260807-20260804</t>
        </is>
      </c>
      <c r="U2444" t="inlineStr">
        <is>
          <t>https://zenodo.org/records/17855209</t>
        </is>
      </c>
      <c r="V2444" t="inlineStr">
        <is>
          <t>LINE-S01-POST-20260224</t>
        </is>
      </c>
      <c r="W2444" t="inlineStr">
        <is>
          <t>已关联</t>
        </is>
      </c>
      <c r="X2444" t="inlineStr">
        <is>
          <t>按班次口径判断</t>
        </is>
      </c>
      <c r="Z2444" t="inlineStr">
        <is>
          <t>否</t>
        </is>
      </c>
    </row>
    <row r="2445">
      <c r="A2445" t="inlineStr">
        <is>
          <t>SIM-STOP-02444</t>
        </is>
      </c>
      <c r="B2445" t="inlineStr">
        <is>
          <t>STOP-POST-00180</t>
        </is>
      </c>
      <c r="C2445" t="inlineStr">
        <is>
          <t>LINE-S02-POST-20260224</t>
        </is>
      </c>
      <c r="D2445" t="inlineStr">
        <is>
          <t>SHIFT-POST-20260224</t>
        </is>
      </c>
      <c r="E2445" t="inlineStr">
        <is>
          <t>LINE-S02</t>
        </is>
      </c>
      <c r="F2445" t="inlineStr">
        <is>
          <t>改善后</t>
        </is>
      </c>
      <c r="G2445" s="57" t="n">
        <v>46077</v>
      </c>
      <c r="H2445" t="inlineStr">
        <is>
          <t>视觉设备系列</t>
        </is>
      </c>
      <c r="I2445" t="inlineStr">
        <is>
          <t>KK200-1</t>
        </is>
      </c>
      <c r="J2445" t="inlineStr">
        <is>
          <t>MATERIALS</t>
        </is>
      </c>
      <c r="K2445" t="inlineStr">
        <is>
          <t>Unplanned</t>
        </is>
      </c>
      <c r="L2445" t="inlineStr">
        <is>
          <t>DRYER</t>
        </is>
      </c>
      <c r="M2445" t="inlineStr">
        <is>
          <t>烘干/固化工位</t>
        </is>
      </c>
      <c r="N2445" t="inlineStr">
        <is>
          <t>RACK STARVATION</t>
        </is>
      </c>
      <c r="O2445" s="59" t="n">
        <v>46077.66597222222</v>
      </c>
      <c r="P2445" s="59" t="n">
        <v>46077.66826388889</v>
      </c>
      <c r="Q2445" s="60" t="n">
        <v>3.3</v>
      </c>
      <c r="R2445" s="60" t="n">
        <v>1.1</v>
      </c>
      <c r="S2445" t="inlineStr">
        <is>
          <t>团队模拟数据（基于公开单线数据派生）</t>
        </is>
      </c>
      <c r="T2445" t="inlineStr">
        <is>
          <t>SIM-v2.2-20260807-20260804</t>
        </is>
      </c>
      <c r="U2445" t="inlineStr">
        <is>
          <t>https://zenodo.org/records/17855209</t>
        </is>
      </c>
      <c r="V2445" t="inlineStr">
        <is>
          <t>LINE-S02-POST-20260224</t>
        </is>
      </c>
      <c r="W2445" t="inlineStr">
        <is>
          <t>已关联</t>
        </is>
      </c>
      <c r="X2445" t="inlineStr">
        <is>
          <t>按班次口径判断</t>
        </is>
      </c>
      <c r="Z2445" t="inlineStr">
        <is>
          <t>否</t>
        </is>
      </c>
    </row>
    <row r="2446">
      <c r="A2446" t="inlineStr">
        <is>
          <t>SIM-STOP-02445</t>
        </is>
      </c>
      <c r="B2446" t="inlineStr">
        <is>
          <t>STOP-POST-00180</t>
        </is>
      </c>
      <c r="C2446" t="inlineStr">
        <is>
          <t>LINE-S03-POST-20260224</t>
        </is>
      </c>
      <c r="D2446" t="inlineStr">
        <is>
          <t>SHIFT-POST-20260224</t>
        </is>
      </c>
      <c r="E2446" t="inlineStr">
        <is>
          <t>LINE-S03</t>
        </is>
      </c>
      <c r="F2446" t="inlineStr">
        <is>
          <t>改善后</t>
        </is>
      </c>
      <c r="G2446" s="57" t="n">
        <v>46077</v>
      </c>
      <c r="H2446" t="inlineStr">
        <is>
          <t>音频模组系列</t>
        </is>
      </c>
      <c r="I2446" t="inlineStr">
        <is>
          <t>KK200-1</t>
        </is>
      </c>
      <c r="J2446" t="inlineStr">
        <is>
          <t>MATERIALS</t>
        </is>
      </c>
      <c r="K2446" t="inlineStr">
        <is>
          <t>Unplanned</t>
        </is>
      </c>
      <c r="L2446" t="inlineStr">
        <is>
          <t>DRYER</t>
        </is>
      </c>
      <c r="M2446" t="inlineStr">
        <is>
          <t>烘干/固化工位</t>
        </is>
      </c>
      <c r="N2446" t="inlineStr">
        <is>
          <t>RACK STARVATION</t>
        </is>
      </c>
      <c r="O2446" s="59" t="n">
        <v>46077.67986111111</v>
      </c>
      <c r="P2446" s="59" t="n">
        <v>46077.68173611111</v>
      </c>
      <c r="Q2446" s="60" t="n">
        <v>2.7</v>
      </c>
      <c r="R2446" s="60" t="n">
        <v>0.8944</v>
      </c>
      <c r="S2446" t="inlineStr">
        <is>
          <t>团队模拟数据（基于公开单线数据派生）</t>
        </is>
      </c>
      <c r="T2446" t="inlineStr">
        <is>
          <t>SIM-v2.2-20260807-20260804</t>
        </is>
      </c>
      <c r="U2446" t="inlineStr">
        <is>
          <t>https://zenodo.org/records/17855209</t>
        </is>
      </c>
      <c r="V2446" t="inlineStr">
        <is>
          <t>LINE-S03-POST-20260224</t>
        </is>
      </c>
      <c r="W2446" t="inlineStr">
        <is>
          <t>已关联</t>
        </is>
      </c>
      <c r="X2446" t="inlineStr">
        <is>
          <t>按班次口径判断</t>
        </is>
      </c>
      <c r="Z2446" t="inlineStr">
        <is>
          <t>否</t>
        </is>
      </c>
    </row>
    <row r="2447">
      <c r="A2447" t="inlineStr">
        <is>
          <t>SIM-STOP-02446</t>
        </is>
      </c>
      <c r="B2447" t="inlineStr">
        <is>
          <t>STOP-POST-00181</t>
        </is>
      </c>
      <c r="C2447" t="inlineStr">
        <is>
          <t>LINE-S01-POST-20260224</t>
        </is>
      </c>
      <c r="D2447" t="inlineStr">
        <is>
          <t>SHIFT-POST-20260224</t>
        </is>
      </c>
      <c r="E2447" t="inlineStr">
        <is>
          <t>LINE-S01</t>
        </is>
      </c>
      <c r="F2447" t="inlineStr">
        <is>
          <t>改善后</t>
        </is>
      </c>
      <c r="G2447" s="57" t="n">
        <v>46077</v>
      </c>
      <c r="H2447" t="inlineStr">
        <is>
          <t>智能终端系列</t>
        </is>
      </c>
      <c r="I2447" t="inlineStr">
        <is>
          <t>KK200-1</t>
        </is>
      </c>
      <c r="J2447" t="inlineStr">
        <is>
          <t>MATERIALS</t>
        </is>
      </c>
      <c r="K2447" t="inlineStr">
        <is>
          <t>Unplanned</t>
        </is>
      </c>
      <c r="L2447" t="inlineStr">
        <is>
          <t>DRYER</t>
        </is>
      </c>
      <c r="M2447" t="inlineStr">
        <is>
          <t>烘干/固化工位</t>
        </is>
      </c>
      <c r="N2447" t="inlineStr">
        <is>
          <t>RACK STARVATION</t>
        </is>
      </c>
      <c r="O2447" s="59" t="n">
        <v>46077.6625</v>
      </c>
      <c r="P2447" s="59" t="n">
        <v>46077.68104166666</v>
      </c>
      <c r="Q2447" s="60" t="n">
        <v>26.7</v>
      </c>
      <c r="R2447" s="60" t="n">
        <v>0.7857</v>
      </c>
      <c r="S2447" t="inlineStr">
        <is>
          <t>团队模拟数据（基于公开单线数据派生）</t>
        </is>
      </c>
      <c r="T2447" t="inlineStr">
        <is>
          <t>SIM-v2.2-20260807-20260804</t>
        </is>
      </c>
      <c r="U2447" t="inlineStr">
        <is>
          <t>https://zenodo.org/records/17855209</t>
        </is>
      </c>
      <c r="V2447" t="inlineStr">
        <is>
          <t>LINE-S01-POST-20260224</t>
        </is>
      </c>
      <c r="W2447" t="inlineStr">
        <is>
          <t>已关联</t>
        </is>
      </c>
      <c r="X2447" t="inlineStr">
        <is>
          <t>按班次口径判断</t>
        </is>
      </c>
      <c r="Z2447" t="inlineStr">
        <is>
          <t>否</t>
        </is>
      </c>
    </row>
    <row r="2448">
      <c r="A2448" t="inlineStr">
        <is>
          <t>SIM-STOP-02447</t>
        </is>
      </c>
      <c r="B2448" t="inlineStr">
        <is>
          <t>STOP-POST-00181</t>
        </is>
      </c>
      <c r="C2448" t="inlineStr">
        <is>
          <t>LINE-S02-POST-20260224</t>
        </is>
      </c>
      <c r="D2448" t="inlineStr">
        <is>
          <t>SHIFT-POST-20260224</t>
        </is>
      </c>
      <c r="E2448" t="inlineStr">
        <is>
          <t>LINE-S02</t>
        </is>
      </c>
      <c r="F2448" t="inlineStr">
        <is>
          <t>改善后</t>
        </is>
      </c>
      <c r="G2448" s="57" t="n">
        <v>46077</v>
      </c>
      <c r="H2448" t="inlineStr">
        <is>
          <t>视觉设备系列</t>
        </is>
      </c>
      <c r="I2448" t="inlineStr">
        <is>
          <t>KK200-1</t>
        </is>
      </c>
      <c r="J2448" t="inlineStr">
        <is>
          <t>MATERIALS</t>
        </is>
      </c>
      <c r="K2448" t="inlineStr">
        <is>
          <t>Unplanned</t>
        </is>
      </c>
      <c r="L2448" t="inlineStr">
        <is>
          <t>DRYER</t>
        </is>
      </c>
      <c r="M2448" t="inlineStr">
        <is>
          <t>烘干/固化工位</t>
        </is>
      </c>
      <c r="N2448" t="inlineStr">
        <is>
          <t>RACK STARVATION</t>
        </is>
      </c>
      <c r="O2448" s="59" t="n">
        <v>46077.67638888889</v>
      </c>
      <c r="P2448" s="59" t="n">
        <v>46077.70340277778</v>
      </c>
      <c r="Q2448" s="60" t="n">
        <v>38.9</v>
      </c>
      <c r="R2448" s="60" t="n">
        <v>1.1428</v>
      </c>
      <c r="S2448" t="inlineStr">
        <is>
          <t>团队模拟数据（基于公开单线数据派生）</t>
        </is>
      </c>
      <c r="T2448" t="inlineStr">
        <is>
          <t>SIM-v2.2-20260807-20260804</t>
        </is>
      </c>
      <c r="U2448" t="inlineStr">
        <is>
          <t>https://zenodo.org/records/17855209</t>
        </is>
      </c>
      <c r="V2448" t="inlineStr">
        <is>
          <t>LINE-S02-POST-20260224</t>
        </is>
      </c>
      <c r="W2448" t="inlineStr">
        <is>
          <t>已关联</t>
        </is>
      </c>
      <c r="X2448" t="inlineStr">
        <is>
          <t>按班次口径判断</t>
        </is>
      </c>
      <c r="Z2448" t="inlineStr">
        <is>
          <t>否</t>
        </is>
      </c>
    </row>
    <row r="2449">
      <c r="A2449" t="inlineStr">
        <is>
          <t>SIM-STOP-02448</t>
        </is>
      </c>
      <c r="B2449" t="inlineStr">
        <is>
          <t>STOP-POST-00181</t>
        </is>
      </c>
      <c r="C2449" t="inlineStr">
        <is>
          <t>LINE-S03-POST-20260224</t>
        </is>
      </c>
      <c r="D2449" t="inlineStr">
        <is>
          <t>SHIFT-POST-20260224</t>
        </is>
      </c>
      <c r="E2449" t="inlineStr">
        <is>
          <t>LINE-S03</t>
        </is>
      </c>
      <c r="F2449" t="inlineStr">
        <is>
          <t>改善后</t>
        </is>
      </c>
      <c r="G2449" s="57" t="n">
        <v>46077</v>
      </c>
      <c r="H2449" t="inlineStr">
        <is>
          <t>音频模组系列</t>
        </is>
      </c>
      <c r="I2449" t="inlineStr">
        <is>
          <t>KK200-1</t>
        </is>
      </c>
      <c r="J2449" t="inlineStr">
        <is>
          <t>MATERIALS</t>
        </is>
      </c>
      <c r="K2449" t="inlineStr">
        <is>
          <t>Unplanned</t>
        </is>
      </c>
      <c r="L2449" t="inlineStr">
        <is>
          <t>DRYER</t>
        </is>
      </c>
      <c r="M2449" t="inlineStr">
        <is>
          <t>烘干/固化工位</t>
        </is>
      </c>
      <c r="N2449" t="inlineStr">
        <is>
          <t>RACK STARVATION</t>
        </is>
      </c>
      <c r="O2449" s="59" t="n">
        <v>46077.69027777778</v>
      </c>
      <c r="P2449" s="59" t="n">
        <v>46077.71222222222</v>
      </c>
      <c r="Q2449" s="60" t="n">
        <v>31.6</v>
      </c>
      <c r="R2449" s="60" t="n">
        <v>0.9308</v>
      </c>
      <c r="S2449" t="inlineStr">
        <is>
          <t>团队模拟数据（基于公开单线数据派生）</t>
        </is>
      </c>
      <c r="T2449" t="inlineStr">
        <is>
          <t>SIM-v2.2-20260807-20260804</t>
        </is>
      </c>
      <c r="U2449" t="inlineStr">
        <is>
          <t>https://zenodo.org/records/17855209</t>
        </is>
      </c>
      <c r="V2449" t="inlineStr">
        <is>
          <t>LINE-S03-POST-20260224</t>
        </is>
      </c>
      <c r="W2449" t="inlineStr">
        <is>
          <t>已关联</t>
        </is>
      </c>
      <c r="X2449" t="inlineStr">
        <is>
          <t>按班次口径判断</t>
        </is>
      </c>
      <c r="Z2449" t="inlineStr">
        <is>
          <t>否</t>
        </is>
      </c>
    </row>
    <row r="2450">
      <c r="A2450" t="inlineStr">
        <is>
          <t>SIM-STOP-02449</t>
        </is>
      </c>
      <c r="B2450" t="inlineStr">
        <is>
          <t>STOP-POST-00182</t>
        </is>
      </c>
      <c r="C2450" t="inlineStr">
        <is>
          <t>LINE-S01-POST-20260224</t>
        </is>
      </c>
      <c r="D2450" t="inlineStr">
        <is>
          <t>SHIFT-POST-20260224</t>
        </is>
      </c>
      <c r="E2450" t="inlineStr">
        <is>
          <t>LINE-S01</t>
        </is>
      </c>
      <c r="F2450" t="inlineStr">
        <is>
          <t>改善后</t>
        </is>
      </c>
      <c r="G2450" s="57" t="n">
        <v>46077</v>
      </c>
      <c r="H2450" t="inlineStr">
        <is>
          <t>智能终端系列</t>
        </is>
      </c>
      <c r="I2450" t="inlineStr">
        <is>
          <t>KK200-1</t>
        </is>
      </c>
      <c r="J2450" t="inlineStr">
        <is>
          <t>FAILURE</t>
        </is>
      </c>
      <c r="K2450" t="inlineStr">
        <is>
          <t>Unplanned</t>
        </is>
      </c>
      <c r="L2450" t="inlineStr">
        <is>
          <t>CUTTER</t>
        </is>
      </c>
      <c r="M2450" t="inlineStr">
        <is>
          <t>切割/分板工位</t>
        </is>
      </c>
      <c r="N2450" t="inlineStr">
        <is>
          <t>OTHER FAILURE</t>
        </is>
      </c>
      <c r="O2450" s="59" t="n">
        <v>46077.73333333333</v>
      </c>
      <c r="P2450" s="59" t="n">
        <v>46077.73673611111</v>
      </c>
      <c r="Q2450" s="60" t="n">
        <v>4.9</v>
      </c>
      <c r="R2450" s="60" t="n">
        <v>0.8169999999999999</v>
      </c>
      <c r="S2450" t="inlineStr">
        <is>
          <t>团队模拟数据（基于公开单线数据派生）</t>
        </is>
      </c>
      <c r="T2450" t="inlineStr">
        <is>
          <t>SIM-v2.2-20260807-20260804</t>
        </is>
      </c>
      <c r="U2450" t="inlineStr">
        <is>
          <t>https://zenodo.org/records/17855209</t>
        </is>
      </c>
      <c r="V2450" t="inlineStr">
        <is>
          <t>LINE-S01-POST-20260224</t>
        </is>
      </c>
      <c r="W2450" t="inlineStr">
        <is>
          <t>已关联</t>
        </is>
      </c>
      <c r="X2450" t="inlineStr">
        <is>
          <t>按班次口径判断</t>
        </is>
      </c>
      <c r="Z2450" t="inlineStr">
        <is>
          <t>否</t>
        </is>
      </c>
    </row>
    <row r="2451">
      <c r="A2451" t="inlineStr">
        <is>
          <t>SIM-STOP-02450</t>
        </is>
      </c>
      <c r="B2451" t="inlineStr">
        <is>
          <t>STOP-POST-00182</t>
        </is>
      </c>
      <c r="C2451" t="inlineStr">
        <is>
          <t>LINE-S02-POST-20260224</t>
        </is>
      </c>
      <c r="D2451" t="inlineStr">
        <is>
          <t>SHIFT-POST-20260224</t>
        </is>
      </c>
      <c r="E2451" t="inlineStr">
        <is>
          <t>LINE-S02</t>
        </is>
      </c>
      <c r="F2451" t="inlineStr">
        <is>
          <t>改善后</t>
        </is>
      </c>
      <c r="G2451" s="57" t="n">
        <v>46077</v>
      </c>
      <c r="H2451" t="inlineStr">
        <is>
          <t>视觉设备系列</t>
        </is>
      </c>
      <c r="I2451" t="inlineStr">
        <is>
          <t>KK200-1</t>
        </is>
      </c>
      <c r="J2451" t="inlineStr">
        <is>
          <t>FAILURE</t>
        </is>
      </c>
      <c r="K2451" t="inlineStr">
        <is>
          <t>Unplanned</t>
        </is>
      </c>
      <c r="L2451" t="inlineStr">
        <is>
          <t>CUTTER</t>
        </is>
      </c>
      <c r="M2451" t="inlineStr">
        <is>
          <t>切割/分板工位</t>
        </is>
      </c>
      <c r="N2451" t="inlineStr">
        <is>
          <t>OTHER FAILURE</t>
        </is>
      </c>
      <c r="O2451" s="59" t="n">
        <v>46077.74722222222</v>
      </c>
      <c r="P2451" s="59" t="n">
        <v>46077.75201388889</v>
      </c>
      <c r="Q2451" s="60" t="n">
        <v>6.9</v>
      </c>
      <c r="R2451" s="60" t="n">
        <v>1.155</v>
      </c>
      <c r="S2451" t="inlineStr">
        <is>
          <t>团队模拟数据（基于公开单线数据派生）</t>
        </is>
      </c>
      <c r="T2451" t="inlineStr">
        <is>
          <t>SIM-v2.2-20260807-20260804</t>
        </is>
      </c>
      <c r="U2451" t="inlineStr">
        <is>
          <t>https://zenodo.org/records/17855209</t>
        </is>
      </c>
      <c r="V2451" t="inlineStr">
        <is>
          <t>LINE-S02-POST-20260224</t>
        </is>
      </c>
      <c r="W2451" t="inlineStr">
        <is>
          <t>已关联</t>
        </is>
      </c>
      <c r="X2451" t="inlineStr">
        <is>
          <t>按班次口径判断</t>
        </is>
      </c>
      <c r="Z2451" t="inlineStr">
        <is>
          <t>否</t>
        </is>
      </c>
    </row>
    <row r="2452">
      <c r="A2452" t="inlineStr">
        <is>
          <t>SIM-STOP-02451</t>
        </is>
      </c>
      <c r="B2452" t="inlineStr">
        <is>
          <t>STOP-POST-00182</t>
        </is>
      </c>
      <c r="C2452" t="inlineStr">
        <is>
          <t>LINE-S03-POST-20260224</t>
        </is>
      </c>
      <c r="D2452" t="inlineStr">
        <is>
          <t>SHIFT-POST-20260224</t>
        </is>
      </c>
      <c r="E2452" t="inlineStr">
        <is>
          <t>LINE-S03</t>
        </is>
      </c>
      <c r="F2452" t="inlineStr">
        <is>
          <t>改善后</t>
        </is>
      </c>
      <c r="G2452" s="57" t="n">
        <v>46077</v>
      </c>
      <c r="H2452" t="inlineStr">
        <is>
          <t>音频模组系列</t>
        </is>
      </c>
      <c r="I2452" t="inlineStr">
        <is>
          <t>KK200-1</t>
        </is>
      </c>
      <c r="J2452" t="inlineStr">
        <is>
          <t>FAILURE</t>
        </is>
      </c>
      <c r="K2452" t="inlineStr">
        <is>
          <t>Unplanned</t>
        </is>
      </c>
      <c r="L2452" t="inlineStr">
        <is>
          <t>CUTTER</t>
        </is>
      </c>
      <c r="M2452" t="inlineStr">
        <is>
          <t>切割/分板工位</t>
        </is>
      </c>
      <c r="N2452" t="inlineStr">
        <is>
          <t>OTHER FAILURE</t>
        </is>
      </c>
      <c r="O2452" s="59" t="n">
        <v>46077.76111111111</v>
      </c>
      <c r="P2452" s="59" t="n">
        <v>46077.765</v>
      </c>
      <c r="Q2452" s="60" t="n">
        <v>5.6</v>
      </c>
      <c r="R2452" s="60" t="n">
        <v>0.93</v>
      </c>
      <c r="S2452" t="inlineStr">
        <is>
          <t>团队模拟数据（基于公开单线数据派生）</t>
        </is>
      </c>
      <c r="T2452" t="inlineStr">
        <is>
          <t>SIM-v2.2-20260807-20260804</t>
        </is>
      </c>
      <c r="U2452" t="inlineStr">
        <is>
          <t>https://zenodo.org/records/17855209</t>
        </is>
      </c>
      <c r="V2452" t="inlineStr">
        <is>
          <t>LINE-S03-POST-20260224</t>
        </is>
      </c>
      <c r="W2452" t="inlineStr">
        <is>
          <t>已关联</t>
        </is>
      </c>
      <c r="X2452" t="inlineStr">
        <is>
          <t>按班次口径判断</t>
        </is>
      </c>
      <c r="Z2452" t="inlineStr">
        <is>
          <t>否</t>
        </is>
      </c>
    </row>
    <row r="2453">
      <c r="A2453" t="inlineStr">
        <is>
          <t>SIM-STOP-02452</t>
        </is>
      </c>
      <c r="B2453" t="inlineStr">
        <is>
          <t>STOP-POST-00183</t>
        </is>
      </c>
      <c r="C2453" t="inlineStr">
        <is>
          <t>LINE-S01-POST-20260224</t>
        </is>
      </c>
      <c r="D2453" t="inlineStr">
        <is>
          <t>SHIFT-POST-20260224</t>
        </is>
      </c>
      <c r="E2453" t="inlineStr">
        <is>
          <t>LINE-S01</t>
        </is>
      </c>
      <c r="F2453" t="inlineStr">
        <is>
          <t>改善后</t>
        </is>
      </c>
      <c r="G2453" s="57" t="n">
        <v>46077</v>
      </c>
      <c r="H2453" t="inlineStr">
        <is>
          <t>智能终端系列</t>
        </is>
      </c>
      <c r="I2453" t="inlineStr">
        <is>
          <t>KK200-1</t>
        </is>
      </c>
      <c r="J2453" t="inlineStr">
        <is>
          <t>FAILURE</t>
        </is>
      </c>
      <c r="K2453" t="inlineStr">
        <is>
          <t>Unplanned</t>
        </is>
      </c>
      <c r="L2453" t="inlineStr">
        <is>
          <t>EXTRUDER PRESS</t>
        </is>
      </c>
      <c r="M2453" t="inlineStr">
        <is>
          <t>主加工工位</t>
        </is>
      </c>
      <c r="N2453" t="inlineStr">
        <is>
          <t>OTHER FAILURE</t>
        </is>
      </c>
      <c r="O2453" s="59" t="n">
        <v>46077.74166666667</v>
      </c>
      <c r="P2453" s="59" t="n">
        <v>46077.74645833333</v>
      </c>
      <c r="Q2453" s="60" t="n">
        <v>6.9</v>
      </c>
      <c r="R2453" s="60" t="n">
        <v>0.7634</v>
      </c>
      <c r="S2453" t="inlineStr">
        <is>
          <t>团队模拟数据（基于公开单线数据派生）</t>
        </is>
      </c>
      <c r="T2453" t="inlineStr">
        <is>
          <t>SIM-v2.2-20260807-20260804</t>
        </is>
      </c>
      <c r="U2453" t="inlineStr">
        <is>
          <t>https://zenodo.org/records/17855209</t>
        </is>
      </c>
      <c r="V2453" t="inlineStr">
        <is>
          <t>LINE-S01-POST-20260224</t>
        </is>
      </c>
      <c r="W2453" t="inlineStr">
        <is>
          <t>已关联</t>
        </is>
      </c>
      <c r="X2453" t="inlineStr">
        <is>
          <t>按班次口径判断</t>
        </is>
      </c>
      <c r="Z2453" t="inlineStr">
        <is>
          <t>否</t>
        </is>
      </c>
    </row>
    <row r="2454">
      <c r="A2454" t="inlineStr">
        <is>
          <t>SIM-STOP-02453</t>
        </is>
      </c>
      <c r="B2454" t="inlineStr">
        <is>
          <t>STOP-POST-00183</t>
        </is>
      </c>
      <c r="C2454" t="inlineStr">
        <is>
          <t>LINE-S02-POST-20260224</t>
        </is>
      </c>
      <c r="D2454" t="inlineStr">
        <is>
          <t>SHIFT-POST-20260224</t>
        </is>
      </c>
      <c r="E2454" t="inlineStr">
        <is>
          <t>LINE-S02</t>
        </is>
      </c>
      <c r="F2454" t="inlineStr">
        <is>
          <t>改善后</t>
        </is>
      </c>
      <c r="G2454" s="57" t="n">
        <v>46077</v>
      </c>
      <c r="H2454" t="inlineStr">
        <is>
          <t>视觉设备系列</t>
        </is>
      </c>
      <c r="I2454" t="inlineStr">
        <is>
          <t>KK200-1</t>
        </is>
      </c>
      <c r="J2454" t="inlineStr">
        <is>
          <t>FAILURE</t>
        </is>
      </c>
      <c r="K2454" t="inlineStr">
        <is>
          <t>Unplanned</t>
        </is>
      </c>
      <c r="L2454" t="inlineStr">
        <is>
          <t>EXTRUDER PRESS</t>
        </is>
      </c>
      <c r="M2454" t="inlineStr">
        <is>
          <t>主加工工位</t>
        </is>
      </c>
      <c r="N2454" t="inlineStr">
        <is>
          <t>OTHER FAILURE</t>
        </is>
      </c>
      <c r="O2454" s="59" t="n">
        <v>46077.75555555556</v>
      </c>
      <c r="P2454" s="59" t="n">
        <v>46077.76305555556</v>
      </c>
      <c r="Q2454" s="60" t="n">
        <v>10.8</v>
      </c>
      <c r="R2454" s="60" t="n">
        <v>1.2012</v>
      </c>
      <c r="S2454" t="inlineStr">
        <is>
          <t>团队模拟数据（基于公开单线数据派生）</t>
        </is>
      </c>
      <c r="T2454" t="inlineStr">
        <is>
          <t>SIM-v2.2-20260807-20260804</t>
        </is>
      </c>
      <c r="U2454" t="inlineStr">
        <is>
          <t>https://zenodo.org/records/17855209</t>
        </is>
      </c>
      <c r="V2454" t="inlineStr">
        <is>
          <t>LINE-S02-POST-20260224</t>
        </is>
      </c>
      <c r="W2454" t="inlineStr">
        <is>
          <t>已关联</t>
        </is>
      </c>
      <c r="X2454" t="inlineStr">
        <is>
          <t>按班次口径判断</t>
        </is>
      </c>
      <c r="Z2454" t="inlineStr">
        <is>
          <t>否</t>
        </is>
      </c>
    </row>
    <row r="2455">
      <c r="A2455" t="inlineStr">
        <is>
          <t>SIM-STOP-02454</t>
        </is>
      </c>
      <c r="B2455" t="inlineStr">
        <is>
          <t>STOP-POST-00183</t>
        </is>
      </c>
      <c r="C2455" t="inlineStr">
        <is>
          <t>LINE-S03-POST-20260224</t>
        </is>
      </c>
      <c r="D2455" t="inlineStr">
        <is>
          <t>SHIFT-POST-20260224</t>
        </is>
      </c>
      <c r="E2455" t="inlineStr">
        <is>
          <t>LINE-S03</t>
        </is>
      </c>
      <c r="F2455" t="inlineStr">
        <is>
          <t>改善后</t>
        </is>
      </c>
      <c r="G2455" s="57" t="n">
        <v>46077</v>
      </c>
      <c r="H2455" t="inlineStr">
        <is>
          <t>音频模组系列</t>
        </is>
      </c>
      <c r="I2455" t="inlineStr">
        <is>
          <t>KK200-1</t>
        </is>
      </c>
      <c r="J2455" t="inlineStr">
        <is>
          <t>FAILURE</t>
        </is>
      </c>
      <c r="K2455" t="inlineStr">
        <is>
          <t>Unplanned</t>
        </is>
      </c>
      <c r="L2455" t="inlineStr">
        <is>
          <t>EXTRUDER PRESS</t>
        </is>
      </c>
      <c r="M2455" t="inlineStr">
        <is>
          <t>主加工工位</t>
        </is>
      </c>
      <c r="N2455" t="inlineStr">
        <is>
          <t>OTHER FAILURE</t>
        </is>
      </c>
      <c r="O2455" s="59" t="n">
        <v>46077.76944444444</v>
      </c>
      <c r="P2455" s="59" t="n">
        <v>46077.77486111111</v>
      </c>
      <c r="Q2455" s="60" t="n">
        <v>7.8</v>
      </c>
      <c r="R2455" s="60" t="n">
        <v>0.87</v>
      </c>
      <c r="S2455" t="inlineStr">
        <is>
          <t>团队模拟数据（基于公开单线数据派生）</t>
        </is>
      </c>
      <c r="T2455" t="inlineStr">
        <is>
          <t>SIM-v2.2-20260807-20260804</t>
        </is>
      </c>
      <c r="U2455" t="inlineStr">
        <is>
          <t>https://zenodo.org/records/17855209</t>
        </is>
      </c>
      <c r="V2455" t="inlineStr">
        <is>
          <t>LINE-S03-POST-20260224</t>
        </is>
      </c>
      <c r="W2455" t="inlineStr">
        <is>
          <t>已关联</t>
        </is>
      </c>
      <c r="X2455" t="inlineStr">
        <is>
          <t>按班次口径判断</t>
        </is>
      </c>
      <c r="Z2455" t="inlineStr">
        <is>
          <t>否</t>
        </is>
      </c>
    </row>
    <row r="2456">
      <c r="A2456" t="inlineStr">
        <is>
          <t>SIM-STOP-02455</t>
        </is>
      </c>
      <c r="B2456" t="inlineStr">
        <is>
          <t>STOP-POST-00184</t>
        </is>
      </c>
      <c r="C2456" t="inlineStr">
        <is>
          <t>LINE-S01-POST-20260224</t>
        </is>
      </c>
      <c r="D2456" t="inlineStr">
        <is>
          <t>SHIFT-POST-20260224</t>
        </is>
      </c>
      <c r="E2456" t="inlineStr">
        <is>
          <t>LINE-S01</t>
        </is>
      </c>
      <c r="F2456" t="inlineStr">
        <is>
          <t>改善后</t>
        </is>
      </c>
      <c r="G2456" s="57" t="n">
        <v>46077</v>
      </c>
      <c r="H2456" t="inlineStr">
        <is>
          <t>智能终端系列</t>
        </is>
      </c>
      <c r="I2456" t="inlineStr">
        <is>
          <t>KK200-1</t>
        </is>
      </c>
      <c r="J2456" t="inlineStr">
        <is>
          <t>MATERIALS</t>
        </is>
      </c>
      <c r="K2456" t="inlineStr">
        <is>
          <t>Unplanned</t>
        </is>
      </c>
      <c r="L2456" t="inlineStr">
        <is>
          <t>HACKING STATION</t>
        </is>
      </c>
      <c r="M2456" t="inlineStr">
        <is>
          <t>上下料工位</t>
        </is>
      </c>
      <c r="N2456" t="inlineStr">
        <is>
          <t>CRACKED WIP BRICKS</t>
        </is>
      </c>
      <c r="O2456" s="59" t="n">
        <v>46077.81041666667</v>
      </c>
      <c r="P2456" s="59" t="n">
        <v>46077.81263888889</v>
      </c>
      <c r="Q2456" s="60" t="n">
        <v>3.2</v>
      </c>
      <c r="R2456" s="60" t="n">
        <v>0.7947</v>
      </c>
      <c r="S2456" t="inlineStr">
        <is>
          <t>团队模拟数据（基于公开单线数据派生）</t>
        </is>
      </c>
      <c r="T2456" t="inlineStr">
        <is>
          <t>SIM-v2.2-20260807-20260804</t>
        </is>
      </c>
      <c r="U2456" t="inlineStr">
        <is>
          <t>https://zenodo.org/records/17855209</t>
        </is>
      </c>
      <c r="V2456" t="inlineStr">
        <is>
          <t>LINE-S01-POST-20260224</t>
        </is>
      </c>
      <c r="W2456" t="inlineStr">
        <is>
          <t>已关联</t>
        </is>
      </c>
      <c r="X2456" t="inlineStr">
        <is>
          <t>按班次口径判断</t>
        </is>
      </c>
      <c r="Z2456" t="inlineStr">
        <is>
          <t>否</t>
        </is>
      </c>
    </row>
    <row r="2457">
      <c r="A2457" t="inlineStr">
        <is>
          <t>SIM-STOP-02456</t>
        </is>
      </c>
      <c r="B2457" t="inlineStr">
        <is>
          <t>STOP-POST-00184</t>
        </is>
      </c>
      <c r="C2457" t="inlineStr">
        <is>
          <t>LINE-S02-POST-20260224</t>
        </is>
      </c>
      <c r="D2457" t="inlineStr">
        <is>
          <t>SHIFT-POST-20260224</t>
        </is>
      </c>
      <c r="E2457" t="inlineStr">
        <is>
          <t>LINE-S02</t>
        </is>
      </c>
      <c r="F2457" t="inlineStr">
        <is>
          <t>改善后</t>
        </is>
      </c>
      <c r="G2457" s="57" t="n">
        <v>46077</v>
      </c>
      <c r="H2457" t="inlineStr">
        <is>
          <t>视觉设备系列</t>
        </is>
      </c>
      <c r="I2457" t="inlineStr">
        <is>
          <t>KK200-1</t>
        </is>
      </c>
      <c r="J2457" t="inlineStr">
        <is>
          <t>MATERIALS</t>
        </is>
      </c>
      <c r="K2457" t="inlineStr">
        <is>
          <t>Unplanned</t>
        </is>
      </c>
      <c r="L2457" t="inlineStr">
        <is>
          <t>HACKING STATION</t>
        </is>
      </c>
      <c r="M2457" t="inlineStr">
        <is>
          <t>上下料工位</t>
        </is>
      </c>
      <c r="N2457" t="inlineStr">
        <is>
          <t>CRACKED WIP BRICKS</t>
        </is>
      </c>
      <c r="O2457" s="59" t="n">
        <v>46077.82430555556</v>
      </c>
      <c r="P2457" s="59" t="n">
        <v>46077.8275</v>
      </c>
      <c r="Q2457" s="60" t="n">
        <v>4.6</v>
      </c>
      <c r="R2457" s="60" t="n">
        <v>1.155</v>
      </c>
      <c r="S2457" t="inlineStr">
        <is>
          <t>团队模拟数据（基于公开单线数据派生）</t>
        </is>
      </c>
      <c r="T2457" t="inlineStr">
        <is>
          <t>SIM-v2.2-20260807-20260804</t>
        </is>
      </c>
      <c r="U2457" t="inlineStr">
        <is>
          <t>https://zenodo.org/records/17855209</t>
        </is>
      </c>
      <c r="V2457" t="inlineStr">
        <is>
          <t>LINE-S02-POST-20260224</t>
        </is>
      </c>
      <c r="W2457" t="inlineStr">
        <is>
          <t>已关联</t>
        </is>
      </c>
      <c r="X2457" t="inlineStr">
        <is>
          <t>按班次口径判断</t>
        </is>
      </c>
      <c r="Z2457" t="inlineStr">
        <is>
          <t>否</t>
        </is>
      </c>
    </row>
    <row r="2458">
      <c r="A2458" t="inlineStr">
        <is>
          <t>SIM-STOP-02457</t>
        </is>
      </c>
      <c r="B2458" t="inlineStr">
        <is>
          <t>STOP-POST-00184</t>
        </is>
      </c>
      <c r="C2458" t="inlineStr">
        <is>
          <t>LINE-S03-POST-20260224</t>
        </is>
      </c>
      <c r="D2458" t="inlineStr">
        <is>
          <t>SHIFT-POST-20260224</t>
        </is>
      </c>
      <c r="E2458" t="inlineStr">
        <is>
          <t>LINE-S03</t>
        </is>
      </c>
      <c r="F2458" t="inlineStr">
        <is>
          <t>改善后</t>
        </is>
      </c>
      <c r="G2458" s="57" t="n">
        <v>46077</v>
      </c>
      <c r="H2458" t="inlineStr">
        <is>
          <t>音频模组系列</t>
        </is>
      </c>
      <c r="I2458" t="inlineStr">
        <is>
          <t>KK200-1</t>
        </is>
      </c>
      <c r="J2458" t="inlineStr">
        <is>
          <t>MATERIALS</t>
        </is>
      </c>
      <c r="K2458" t="inlineStr">
        <is>
          <t>Unplanned</t>
        </is>
      </c>
      <c r="L2458" t="inlineStr">
        <is>
          <t>HACKING STATION</t>
        </is>
      </c>
      <c r="M2458" t="inlineStr">
        <is>
          <t>上下料工位</t>
        </is>
      </c>
      <c r="N2458" t="inlineStr">
        <is>
          <t>CRACKED WIP BRICKS</t>
        </is>
      </c>
      <c r="O2458" s="59" t="n">
        <v>46077.83819444444</v>
      </c>
      <c r="P2458" s="59" t="n">
        <v>46077.84083333334</v>
      </c>
      <c r="Q2458" s="60" t="n">
        <v>3.8</v>
      </c>
      <c r="R2458" s="60" t="n">
        <v>0.9412</v>
      </c>
      <c r="S2458" t="inlineStr">
        <is>
          <t>团队模拟数据（基于公开单线数据派生）</t>
        </is>
      </c>
      <c r="T2458" t="inlineStr">
        <is>
          <t>SIM-v2.2-20260807-20260804</t>
        </is>
      </c>
      <c r="U2458" t="inlineStr">
        <is>
          <t>https://zenodo.org/records/17855209</t>
        </is>
      </c>
      <c r="V2458" t="inlineStr">
        <is>
          <t>LINE-S03-POST-20260224</t>
        </is>
      </c>
      <c r="W2458" t="inlineStr">
        <is>
          <t>已关联</t>
        </is>
      </c>
      <c r="X2458" t="inlineStr">
        <is>
          <t>按班次口径判断</t>
        </is>
      </c>
      <c r="Z2458" t="inlineStr">
        <is>
          <t>否</t>
        </is>
      </c>
    </row>
    <row r="2459">
      <c r="A2459" t="inlineStr">
        <is>
          <t>SIM-STOP-02458</t>
        </is>
      </c>
      <c r="B2459" t="inlineStr">
        <is>
          <t>STOP-POST-00185</t>
        </is>
      </c>
      <c r="C2459" t="inlineStr">
        <is>
          <t>LINE-S01-POST-20260224</t>
        </is>
      </c>
      <c r="D2459" t="inlineStr">
        <is>
          <t>SHIFT-POST-20260224</t>
        </is>
      </c>
      <c r="E2459" t="inlineStr">
        <is>
          <t>LINE-S01</t>
        </is>
      </c>
      <c r="F2459" t="inlineStr">
        <is>
          <t>改善后</t>
        </is>
      </c>
      <c r="G2459" s="57" t="n">
        <v>46077</v>
      </c>
      <c r="H2459" t="inlineStr">
        <is>
          <t>智能终端系列</t>
        </is>
      </c>
      <c r="I2459" t="inlineStr">
        <is>
          <t>KK200-1</t>
        </is>
      </c>
      <c r="J2459" t="inlineStr">
        <is>
          <t>FAILURE</t>
        </is>
      </c>
      <c r="K2459" t="inlineStr">
        <is>
          <t>Unplanned</t>
        </is>
      </c>
      <c r="L2459" t="inlineStr">
        <is>
          <t>DRYER</t>
        </is>
      </c>
      <c r="M2459" t="inlineStr">
        <is>
          <t>烘干/固化工位</t>
        </is>
      </c>
      <c r="N2459" t="inlineStr">
        <is>
          <t>AUTOMATION FAILURE</t>
        </is>
      </c>
      <c r="O2459" s="59" t="n">
        <v>46077.83472222222</v>
      </c>
      <c r="P2459" s="59" t="n">
        <v>46077.83930555556</v>
      </c>
      <c r="Q2459" s="60" t="n">
        <v>6.6</v>
      </c>
      <c r="R2459" s="60" t="n">
        <v>0.8259</v>
      </c>
      <c r="S2459" t="inlineStr">
        <is>
          <t>团队模拟数据（基于公开单线数据派生）</t>
        </is>
      </c>
      <c r="T2459" t="inlineStr">
        <is>
          <t>SIM-v2.2-20260807-20260804</t>
        </is>
      </c>
      <c r="U2459" t="inlineStr">
        <is>
          <t>https://zenodo.org/records/17855209</t>
        </is>
      </c>
      <c r="V2459" t="inlineStr">
        <is>
          <t>LINE-S01-POST-20260224</t>
        </is>
      </c>
      <c r="W2459" t="inlineStr">
        <is>
          <t>已关联</t>
        </is>
      </c>
      <c r="X2459" t="inlineStr">
        <is>
          <t>按班次口径判断</t>
        </is>
      </c>
      <c r="Z2459" t="inlineStr">
        <is>
          <t>否</t>
        </is>
      </c>
    </row>
    <row r="2460">
      <c r="A2460" t="inlineStr">
        <is>
          <t>SIM-STOP-02459</t>
        </is>
      </c>
      <c r="B2460" t="inlineStr">
        <is>
          <t>STOP-POST-00185</t>
        </is>
      </c>
      <c r="C2460" t="inlineStr">
        <is>
          <t>LINE-S02-POST-20260224</t>
        </is>
      </c>
      <c r="D2460" t="inlineStr">
        <is>
          <t>SHIFT-POST-20260224</t>
        </is>
      </c>
      <c r="E2460" t="inlineStr">
        <is>
          <t>LINE-S02</t>
        </is>
      </c>
      <c r="F2460" t="inlineStr">
        <is>
          <t>改善后</t>
        </is>
      </c>
      <c r="G2460" s="57" t="n">
        <v>46077</v>
      </c>
      <c r="H2460" t="inlineStr">
        <is>
          <t>视觉设备系列</t>
        </is>
      </c>
      <c r="I2460" t="inlineStr">
        <is>
          <t>KK200-1</t>
        </is>
      </c>
      <c r="J2460" t="inlineStr">
        <is>
          <t>FAILURE</t>
        </is>
      </c>
      <c r="K2460" t="inlineStr">
        <is>
          <t>Unplanned</t>
        </is>
      </c>
      <c r="L2460" t="inlineStr">
        <is>
          <t>DRYER</t>
        </is>
      </c>
      <c r="M2460" t="inlineStr">
        <is>
          <t>烘干/固化工位</t>
        </is>
      </c>
      <c r="N2460" t="inlineStr">
        <is>
          <t>AUTOMATION FAILURE</t>
        </is>
      </c>
      <c r="O2460" s="59" t="n">
        <v>46077.84861111111</v>
      </c>
      <c r="P2460" s="59" t="n">
        <v>46077.85465277778</v>
      </c>
      <c r="Q2460" s="60" t="n">
        <v>8.699999999999999</v>
      </c>
      <c r="R2460" s="60" t="n">
        <v>1.0817</v>
      </c>
      <c r="S2460" t="inlineStr">
        <is>
          <t>团队模拟数据（基于公开单线数据派生）</t>
        </is>
      </c>
      <c r="T2460" t="inlineStr">
        <is>
          <t>SIM-v2.2-20260807-20260804</t>
        </is>
      </c>
      <c r="U2460" t="inlineStr">
        <is>
          <t>https://zenodo.org/records/17855209</t>
        </is>
      </c>
      <c r="V2460" t="inlineStr">
        <is>
          <t>LINE-S02-POST-20260224</t>
        </is>
      </c>
      <c r="W2460" t="inlineStr">
        <is>
          <t>已关联</t>
        </is>
      </c>
      <c r="X2460" t="inlineStr">
        <is>
          <t>按班次口径判断</t>
        </is>
      </c>
      <c r="Z2460" t="inlineStr">
        <is>
          <t>否</t>
        </is>
      </c>
    </row>
    <row r="2461">
      <c r="A2461" t="inlineStr">
        <is>
          <t>SIM-STOP-02460</t>
        </is>
      </c>
      <c r="B2461" t="inlineStr">
        <is>
          <t>STOP-POST-00185</t>
        </is>
      </c>
      <c r="C2461" t="inlineStr">
        <is>
          <t>LINE-S03-POST-20260224</t>
        </is>
      </c>
      <c r="D2461" t="inlineStr">
        <is>
          <t>SHIFT-POST-20260224</t>
        </is>
      </c>
      <c r="E2461" t="inlineStr">
        <is>
          <t>LINE-S03</t>
        </is>
      </c>
      <c r="F2461" t="inlineStr">
        <is>
          <t>改善后</t>
        </is>
      </c>
      <c r="G2461" s="57" t="n">
        <v>46077</v>
      </c>
      <c r="H2461" t="inlineStr">
        <is>
          <t>音频模组系列</t>
        </is>
      </c>
      <c r="I2461" t="inlineStr">
        <is>
          <t>KK200-1</t>
        </is>
      </c>
      <c r="J2461" t="inlineStr">
        <is>
          <t>FAILURE</t>
        </is>
      </c>
      <c r="K2461" t="inlineStr">
        <is>
          <t>Unplanned</t>
        </is>
      </c>
      <c r="L2461" t="inlineStr">
        <is>
          <t>DRYER</t>
        </is>
      </c>
      <c r="M2461" t="inlineStr">
        <is>
          <t>烘干/固化工位</t>
        </is>
      </c>
      <c r="N2461" t="inlineStr">
        <is>
          <t>AUTOMATION FAILURE</t>
        </is>
      </c>
      <c r="O2461" s="59" t="n">
        <v>46077.8625</v>
      </c>
      <c r="P2461" s="59" t="n">
        <v>46077.86770833333</v>
      </c>
      <c r="Q2461" s="60" t="n">
        <v>7.5</v>
      </c>
      <c r="R2461" s="60" t="n">
        <v>0.9399999999999999</v>
      </c>
      <c r="S2461" t="inlineStr">
        <is>
          <t>团队模拟数据（基于公开单线数据派生）</t>
        </is>
      </c>
      <c r="T2461" t="inlineStr">
        <is>
          <t>SIM-v2.2-20260807-20260804</t>
        </is>
      </c>
      <c r="U2461" t="inlineStr">
        <is>
          <t>https://zenodo.org/records/17855209</t>
        </is>
      </c>
      <c r="V2461" t="inlineStr">
        <is>
          <t>LINE-S03-POST-20260224</t>
        </is>
      </c>
      <c r="W2461" t="inlineStr">
        <is>
          <t>已关联</t>
        </is>
      </c>
      <c r="X2461" t="inlineStr">
        <is>
          <t>按班次口径判断</t>
        </is>
      </c>
      <c r="Z2461" t="inlineStr">
        <is>
          <t>否</t>
        </is>
      </c>
    </row>
    <row r="2462">
      <c r="A2462" t="inlineStr">
        <is>
          <t>SIM-STOP-02461</t>
        </is>
      </c>
      <c r="B2462" t="inlineStr">
        <is>
          <t>STOP-POST-00186</t>
        </is>
      </c>
      <c r="C2462" t="inlineStr">
        <is>
          <t>LINE-S01-POST-20260224</t>
        </is>
      </c>
      <c r="D2462" t="inlineStr">
        <is>
          <t>SHIFT-POST-20260224</t>
        </is>
      </c>
      <c r="E2462" t="inlineStr">
        <is>
          <t>LINE-S01</t>
        </is>
      </c>
      <c r="F2462" t="inlineStr">
        <is>
          <t>改善后</t>
        </is>
      </c>
      <c r="G2462" s="57" t="n">
        <v>46077</v>
      </c>
      <c r="H2462" t="inlineStr">
        <is>
          <t>智能终端系列</t>
        </is>
      </c>
      <c r="I2462" t="inlineStr">
        <is>
          <t>KK200-1</t>
        </is>
      </c>
      <c r="J2462" t="inlineStr">
        <is>
          <t>OPERATIONAL</t>
        </is>
      </c>
      <c r="K2462" t="inlineStr">
        <is>
          <t>Planned - Included in OEE</t>
        </is>
      </c>
      <c r="L2462" t="inlineStr">
        <is>
          <t>EXTRUDER PRESS</t>
        </is>
      </c>
      <c r="M2462" t="inlineStr">
        <is>
          <t>主加工工位</t>
        </is>
      </c>
      <c r="N2462" t="inlineStr">
        <is>
          <t>CLEANING</t>
        </is>
      </c>
      <c r="O2462" s="59" t="n">
        <v>46077.84305555555</v>
      </c>
      <c r="P2462" s="59" t="n">
        <v>46077.85236111111</v>
      </c>
      <c r="Q2462" s="60" t="n">
        <v>13.4</v>
      </c>
      <c r="R2462" s="60" t="n">
        <v>0.8948</v>
      </c>
      <c r="S2462" t="inlineStr">
        <is>
          <t>团队模拟数据（基于公开单线数据派生）</t>
        </is>
      </c>
      <c r="T2462" t="inlineStr">
        <is>
          <t>SIM-v2.2-20260807-20260804</t>
        </is>
      </c>
      <c r="U2462" t="inlineStr">
        <is>
          <t>https://zenodo.org/records/17855209</t>
        </is>
      </c>
      <c r="V2462" t="inlineStr">
        <is>
          <t>LINE-S01-POST-20260224</t>
        </is>
      </c>
      <c r="W2462" t="inlineStr">
        <is>
          <t>已关联</t>
        </is>
      </c>
      <c r="X2462" t="inlineStr">
        <is>
          <t>按班次口径判断</t>
        </is>
      </c>
      <c r="Z2462" t="inlineStr">
        <is>
          <t>否</t>
        </is>
      </c>
    </row>
    <row r="2463">
      <c r="A2463" t="inlineStr">
        <is>
          <t>SIM-STOP-02462</t>
        </is>
      </c>
      <c r="B2463" t="inlineStr">
        <is>
          <t>STOP-POST-00186</t>
        </is>
      </c>
      <c r="C2463" t="inlineStr">
        <is>
          <t>LINE-S02-POST-20260224</t>
        </is>
      </c>
      <c r="D2463" t="inlineStr">
        <is>
          <t>SHIFT-POST-20260224</t>
        </is>
      </c>
      <c r="E2463" t="inlineStr">
        <is>
          <t>LINE-S02</t>
        </is>
      </c>
      <c r="F2463" t="inlineStr">
        <is>
          <t>改善后</t>
        </is>
      </c>
      <c r="G2463" s="57" t="n">
        <v>46077</v>
      </c>
      <c r="H2463" t="inlineStr">
        <is>
          <t>视觉设备系列</t>
        </is>
      </c>
      <c r="I2463" t="inlineStr">
        <is>
          <t>KK200-1</t>
        </is>
      </c>
      <c r="J2463" t="inlineStr">
        <is>
          <t>OPERATIONAL</t>
        </is>
      </c>
      <c r="K2463" t="inlineStr">
        <is>
          <t>Planned - Included in OEE</t>
        </is>
      </c>
      <c r="L2463" t="inlineStr">
        <is>
          <t>EXTRUDER PRESS</t>
        </is>
      </c>
      <c r="M2463" t="inlineStr">
        <is>
          <t>主加工工位</t>
        </is>
      </c>
      <c r="N2463" t="inlineStr">
        <is>
          <t>CLEANING</t>
        </is>
      </c>
      <c r="O2463" s="59" t="n">
        <v>46077.85694444444</v>
      </c>
      <c r="P2463" s="59" t="n">
        <v>46077.86736111111</v>
      </c>
      <c r="Q2463" s="60" t="n">
        <v>15</v>
      </c>
      <c r="R2463" s="60" t="n">
        <v>1.0018</v>
      </c>
      <c r="S2463" t="inlineStr">
        <is>
          <t>团队模拟数据（基于公开单线数据派生）</t>
        </is>
      </c>
      <c r="T2463" t="inlineStr">
        <is>
          <t>SIM-v2.2-20260807-20260804</t>
        </is>
      </c>
      <c r="U2463" t="inlineStr">
        <is>
          <t>https://zenodo.org/records/17855209</t>
        </is>
      </c>
      <c r="V2463" t="inlineStr">
        <is>
          <t>LINE-S02-POST-20260224</t>
        </is>
      </c>
      <c r="W2463" t="inlineStr">
        <is>
          <t>已关联</t>
        </is>
      </c>
      <c r="X2463" t="inlineStr">
        <is>
          <t>按班次口径判断</t>
        </is>
      </c>
      <c r="Z2463" t="inlineStr">
        <is>
          <t>否</t>
        </is>
      </c>
    </row>
    <row r="2464">
      <c r="A2464" t="inlineStr">
        <is>
          <t>SIM-STOP-02463</t>
        </is>
      </c>
      <c r="B2464" t="inlineStr">
        <is>
          <t>STOP-POST-00186</t>
        </is>
      </c>
      <c r="C2464" t="inlineStr">
        <is>
          <t>LINE-S03-POST-20260224</t>
        </is>
      </c>
      <c r="D2464" t="inlineStr">
        <is>
          <t>SHIFT-POST-20260224</t>
        </is>
      </c>
      <c r="E2464" t="inlineStr">
        <is>
          <t>LINE-S03</t>
        </is>
      </c>
      <c r="F2464" t="inlineStr">
        <is>
          <t>改善后</t>
        </is>
      </c>
      <c r="G2464" s="57" t="n">
        <v>46077</v>
      </c>
      <c r="H2464" t="inlineStr">
        <is>
          <t>音频模组系列</t>
        </is>
      </c>
      <c r="I2464" t="inlineStr">
        <is>
          <t>KK200-1</t>
        </is>
      </c>
      <c r="J2464" t="inlineStr">
        <is>
          <t>OPERATIONAL</t>
        </is>
      </c>
      <c r="K2464" t="inlineStr">
        <is>
          <t>Planned - Included in OEE</t>
        </is>
      </c>
      <c r="L2464" t="inlineStr">
        <is>
          <t>EXTRUDER PRESS</t>
        </is>
      </c>
      <c r="M2464" t="inlineStr">
        <is>
          <t>主加工工位</t>
        </is>
      </c>
      <c r="N2464" t="inlineStr">
        <is>
          <t>CLEANING</t>
        </is>
      </c>
      <c r="O2464" s="59" t="n">
        <v>46077.87083333333</v>
      </c>
      <c r="P2464" s="59" t="n">
        <v>46077.880625</v>
      </c>
      <c r="Q2464" s="60" t="n">
        <v>14.1</v>
      </c>
      <c r="R2464" s="60" t="n">
        <v>0.9387</v>
      </c>
      <c r="S2464" t="inlineStr">
        <is>
          <t>团队模拟数据（基于公开单线数据派生）</t>
        </is>
      </c>
      <c r="T2464" t="inlineStr">
        <is>
          <t>SIM-v2.2-20260807-20260804</t>
        </is>
      </c>
      <c r="U2464" t="inlineStr">
        <is>
          <t>https://zenodo.org/records/17855209</t>
        </is>
      </c>
      <c r="V2464" t="inlineStr">
        <is>
          <t>LINE-S03-POST-20260224</t>
        </is>
      </c>
      <c r="W2464" t="inlineStr">
        <is>
          <t>已关联</t>
        </is>
      </c>
      <c r="X2464" t="inlineStr">
        <is>
          <t>按班次口径判断</t>
        </is>
      </c>
      <c r="Z2464" t="inlineStr">
        <is>
          <t>否</t>
        </is>
      </c>
    </row>
    <row r="2465">
      <c r="A2465" t="inlineStr">
        <is>
          <t>SIM-STOP-02464</t>
        </is>
      </c>
      <c r="B2465" t="inlineStr">
        <is>
          <t>STOP-POST-00187</t>
        </is>
      </c>
      <c r="C2465" t="inlineStr">
        <is>
          <t>LINE-S01-POST-20260225</t>
        </is>
      </c>
      <c r="D2465" t="inlineStr">
        <is>
          <t>SHIFT-POST-20260225</t>
        </is>
      </c>
      <c r="E2465" t="inlineStr">
        <is>
          <t>LINE-S01</t>
        </is>
      </c>
      <c r="F2465" t="inlineStr">
        <is>
          <t>改善后</t>
        </is>
      </c>
      <c r="G2465" s="57" t="n">
        <v>46078</v>
      </c>
      <c r="H2465" t="inlineStr">
        <is>
          <t>智能终端系列</t>
        </is>
      </c>
      <c r="I2465" t="inlineStr">
        <is>
          <t>KK200-1</t>
        </is>
      </c>
      <c r="J2465" t="inlineStr">
        <is>
          <t>FAILURE</t>
        </is>
      </c>
      <c r="K2465" t="inlineStr">
        <is>
          <t>Unplanned</t>
        </is>
      </c>
      <c r="L2465" t="inlineStr">
        <is>
          <t>ΜΕΤΑΦΟΡΕΑΣ ΑΔΕΙΩΝ ΤΕΛΑΡΩΝ</t>
        </is>
      </c>
      <c r="M2465" t="inlineStr">
        <is>
          <t>其他工位</t>
        </is>
      </c>
      <c r="N2465" t="inlineStr">
        <is>
          <t>MECHANICAL FAILURE</t>
        </is>
      </c>
      <c r="O2465" s="59" t="n">
        <v>46078.51875</v>
      </c>
      <c r="P2465" s="59" t="n">
        <v>46078.529375</v>
      </c>
      <c r="Q2465" s="60" t="n">
        <v>15.3</v>
      </c>
      <c r="R2465" s="60" t="n">
        <v>0.8036</v>
      </c>
      <c r="S2465" t="inlineStr">
        <is>
          <t>团队模拟数据（基于公开单线数据派生）</t>
        </is>
      </c>
      <c r="T2465" t="inlineStr">
        <is>
          <t>SIM-v2.2-20260807-20260804</t>
        </is>
      </c>
      <c r="U2465" t="inlineStr">
        <is>
          <t>https://zenodo.org/records/17855209</t>
        </is>
      </c>
      <c r="V2465" t="inlineStr">
        <is>
          <t>LINE-S01-POST-20260225</t>
        </is>
      </c>
      <c r="W2465" t="inlineStr">
        <is>
          <t>已关联</t>
        </is>
      </c>
      <c r="X2465" t="inlineStr">
        <is>
          <t>按班次口径判断</t>
        </is>
      </c>
      <c r="Z2465" t="inlineStr">
        <is>
          <t>否</t>
        </is>
      </c>
    </row>
    <row r="2466">
      <c r="A2466" t="inlineStr">
        <is>
          <t>SIM-STOP-02465</t>
        </is>
      </c>
      <c r="B2466" t="inlineStr">
        <is>
          <t>STOP-POST-00187</t>
        </is>
      </c>
      <c r="C2466" t="inlineStr">
        <is>
          <t>LINE-S02-POST-20260225</t>
        </is>
      </c>
      <c r="D2466" t="inlineStr">
        <is>
          <t>SHIFT-POST-20260225</t>
        </is>
      </c>
      <c r="E2466" t="inlineStr">
        <is>
          <t>LINE-S02</t>
        </is>
      </c>
      <c r="F2466" t="inlineStr">
        <is>
          <t>改善后</t>
        </is>
      </c>
      <c r="G2466" s="57" t="n">
        <v>46078</v>
      </c>
      <c r="H2466" t="inlineStr">
        <is>
          <t>视觉设备系列</t>
        </is>
      </c>
      <c r="I2466" t="inlineStr">
        <is>
          <t>KK200-1</t>
        </is>
      </c>
      <c r="J2466" t="inlineStr">
        <is>
          <t>FAILURE</t>
        </is>
      </c>
      <c r="K2466" t="inlineStr">
        <is>
          <t>Unplanned</t>
        </is>
      </c>
      <c r="L2466" t="inlineStr">
        <is>
          <t>ΜΕΤΑΦΟΡΕΑΣ ΑΔΕΙΩΝ ΤΕΛΑΡΩΝ</t>
        </is>
      </c>
      <c r="M2466" t="inlineStr">
        <is>
          <t>其他工位</t>
        </is>
      </c>
      <c r="N2466" t="inlineStr">
        <is>
          <t>MECHANICAL FAILURE</t>
        </is>
      </c>
      <c r="O2466" s="59" t="n">
        <v>46078.53263888889</v>
      </c>
      <c r="P2466" s="59" t="n">
        <v>46078.54652777778</v>
      </c>
      <c r="Q2466" s="60" t="n">
        <v>20</v>
      </c>
      <c r="R2466" s="60" t="n">
        <v>1.0511</v>
      </c>
      <c r="S2466" t="inlineStr">
        <is>
          <t>团队模拟数据（基于公开单线数据派生）</t>
        </is>
      </c>
      <c r="T2466" t="inlineStr">
        <is>
          <t>SIM-v2.2-20260807-20260804</t>
        </is>
      </c>
      <c r="U2466" t="inlineStr">
        <is>
          <t>https://zenodo.org/records/17855209</t>
        </is>
      </c>
      <c r="V2466" t="inlineStr">
        <is>
          <t>LINE-S02-POST-20260225</t>
        </is>
      </c>
      <c r="W2466" t="inlineStr">
        <is>
          <t>已关联</t>
        </is>
      </c>
      <c r="X2466" t="inlineStr">
        <is>
          <t>按班次口径判断</t>
        </is>
      </c>
      <c r="Z2466" t="inlineStr">
        <is>
          <t>否</t>
        </is>
      </c>
    </row>
    <row r="2467">
      <c r="A2467" t="inlineStr">
        <is>
          <t>SIM-STOP-02466</t>
        </is>
      </c>
      <c r="B2467" t="inlineStr">
        <is>
          <t>STOP-POST-00187</t>
        </is>
      </c>
      <c r="C2467" t="inlineStr">
        <is>
          <t>LINE-S03-POST-20260225</t>
        </is>
      </c>
      <c r="D2467" t="inlineStr">
        <is>
          <t>SHIFT-POST-20260225</t>
        </is>
      </c>
      <c r="E2467" t="inlineStr">
        <is>
          <t>LINE-S03</t>
        </is>
      </c>
      <c r="F2467" t="inlineStr">
        <is>
          <t>改善后</t>
        </is>
      </c>
      <c r="G2467" s="57" t="n">
        <v>46078</v>
      </c>
      <c r="H2467" t="inlineStr">
        <is>
          <t>音频模组系列</t>
        </is>
      </c>
      <c r="I2467" t="inlineStr">
        <is>
          <t>KK200-1</t>
        </is>
      </c>
      <c r="J2467" t="inlineStr">
        <is>
          <t>FAILURE</t>
        </is>
      </c>
      <c r="K2467" t="inlineStr">
        <is>
          <t>Unplanned</t>
        </is>
      </c>
      <c r="L2467" t="inlineStr">
        <is>
          <t>ΜΕΤΑΦΟΡΕΑΣ ΑΔΕΙΩΝ ΤΕΛΑΡΩΝ</t>
        </is>
      </c>
      <c r="M2467" t="inlineStr">
        <is>
          <t>其他工位</t>
        </is>
      </c>
      <c r="N2467" t="inlineStr">
        <is>
          <t>MECHANICAL FAILURE</t>
        </is>
      </c>
      <c r="O2467" s="59" t="n">
        <v>46078.54652777778</v>
      </c>
      <c r="P2467" s="59" t="n">
        <v>46078.55861111111</v>
      </c>
      <c r="Q2467" s="60" t="n">
        <v>17.4</v>
      </c>
      <c r="R2467" s="60" t="n">
        <v>0.915</v>
      </c>
      <c r="S2467" t="inlineStr">
        <is>
          <t>团队模拟数据（基于公开单线数据派生）</t>
        </is>
      </c>
      <c r="T2467" t="inlineStr">
        <is>
          <t>SIM-v2.2-20260807-20260804</t>
        </is>
      </c>
      <c r="U2467" t="inlineStr">
        <is>
          <t>https://zenodo.org/records/17855209</t>
        </is>
      </c>
      <c r="V2467" t="inlineStr">
        <is>
          <t>LINE-S03-POST-20260225</t>
        </is>
      </c>
      <c r="W2467" t="inlineStr">
        <is>
          <t>已关联</t>
        </is>
      </c>
      <c r="X2467" t="inlineStr">
        <is>
          <t>按班次口径判断</t>
        </is>
      </c>
      <c r="Z2467" t="inlineStr">
        <is>
          <t>否</t>
        </is>
      </c>
    </row>
    <row r="2468">
      <c r="A2468" t="inlineStr">
        <is>
          <t>SIM-STOP-02467</t>
        </is>
      </c>
      <c r="B2468" t="inlineStr">
        <is>
          <t>STOP-POST-00188</t>
        </is>
      </c>
      <c r="C2468" t="inlineStr">
        <is>
          <t>LINE-S01-POST-20260225</t>
        </is>
      </c>
      <c r="D2468" t="inlineStr">
        <is>
          <t>SHIFT-POST-20260225</t>
        </is>
      </c>
      <c r="E2468" t="inlineStr">
        <is>
          <t>LINE-S01</t>
        </is>
      </c>
      <c r="F2468" t="inlineStr">
        <is>
          <t>改善后</t>
        </is>
      </c>
      <c r="G2468" s="57" t="n">
        <v>46078</v>
      </c>
      <c r="H2468" t="inlineStr">
        <is>
          <t>智能终端系列</t>
        </is>
      </c>
      <c r="I2468" t="inlineStr">
        <is>
          <t>KK200-1</t>
        </is>
      </c>
      <c r="J2468" t="inlineStr">
        <is>
          <t>MATERIALS</t>
        </is>
      </c>
      <c r="K2468" t="inlineStr">
        <is>
          <t>Unplanned</t>
        </is>
      </c>
      <c r="L2468" t="inlineStr">
        <is>
          <t>HACKING STATION</t>
        </is>
      </c>
      <c r="M2468" t="inlineStr">
        <is>
          <t>上下料工位</t>
        </is>
      </c>
      <c r="N2468" t="inlineStr">
        <is>
          <t>MANUAL BRICK HANDLING</t>
        </is>
      </c>
      <c r="O2468" s="59" t="n">
        <v>46078.53958333333</v>
      </c>
      <c r="P2468" s="59" t="n">
        <v>46078.54597222222</v>
      </c>
      <c r="Q2468" s="60" t="n">
        <v>9.199999999999999</v>
      </c>
      <c r="R2468" s="60" t="n">
        <v>0.8349</v>
      </c>
      <c r="S2468" t="inlineStr">
        <is>
          <t>团队模拟数据（基于公开单线数据派生）</t>
        </is>
      </c>
      <c r="T2468" t="inlineStr">
        <is>
          <t>SIM-v2.2-20260807-20260804</t>
        </is>
      </c>
      <c r="U2468" t="inlineStr">
        <is>
          <t>https://zenodo.org/records/17855209</t>
        </is>
      </c>
      <c r="V2468" t="inlineStr">
        <is>
          <t>LINE-S01-POST-20260225</t>
        </is>
      </c>
      <c r="W2468" t="inlineStr">
        <is>
          <t>已关联</t>
        </is>
      </c>
      <c r="X2468" t="inlineStr">
        <is>
          <t>按班次口径判断</t>
        </is>
      </c>
      <c r="Z2468" t="inlineStr">
        <is>
          <t>否</t>
        </is>
      </c>
    </row>
    <row r="2469">
      <c r="A2469" t="inlineStr">
        <is>
          <t>SIM-STOP-02468</t>
        </is>
      </c>
      <c r="B2469" t="inlineStr">
        <is>
          <t>STOP-POST-00188</t>
        </is>
      </c>
      <c r="C2469" t="inlineStr">
        <is>
          <t>LINE-S02-POST-20260225</t>
        </is>
      </c>
      <c r="D2469" t="inlineStr">
        <is>
          <t>SHIFT-POST-20260225</t>
        </is>
      </c>
      <c r="E2469" t="inlineStr">
        <is>
          <t>LINE-S02</t>
        </is>
      </c>
      <c r="F2469" t="inlineStr">
        <is>
          <t>改善后</t>
        </is>
      </c>
      <c r="G2469" s="57" t="n">
        <v>46078</v>
      </c>
      <c r="H2469" t="inlineStr">
        <is>
          <t>视觉设备系列</t>
        </is>
      </c>
      <c r="I2469" t="inlineStr">
        <is>
          <t>KK200-1</t>
        </is>
      </c>
      <c r="J2469" t="inlineStr">
        <is>
          <t>MATERIALS</t>
        </is>
      </c>
      <c r="K2469" t="inlineStr">
        <is>
          <t>Unplanned</t>
        </is>
      </c>
      <c r="L2469" t="inlineStr">
        <is>
          <t>HACKING STATION</t>
        </is>
      </c>
      <c r="M2469" t="inlineStr">
        <is>
          <t>上下料工位</t>
        </is>
      </c>
      <c r="N2469" t="inlineStr">
        <is>
          <t>MANUAL BRICK HANDLING</t>
        </is>
      </c>
      <c r="O2469" s="59" t="n">
        <v>46078.55347222222</v>
      </c>
      <c r="P2469" s="59" t="n">
        <v>46078.56180555555</v>
      </c>
      <c r="Q2469" s="60" t="n">
        <v>12</v>
      </c>
      <c r="R2469" s="60" t="n">
        <v>1.0939</v>
      </c>
      <c r="S2469" t="inlineStr">
        <is>
          <t>团队模拟数据（基于公开单线数据派生）</t>
        </is>
      </c>
      <c r="T2469" t="inlineStr">
        <is>
          <t>SIM-v2.2-20260807-20260804</t>
        </is>
      </c>
      <c r="U2469" t="inlineStr">
        <is>
          <t>https://zenodo.org/records/17855209</t>
        </is>
      </c>
      <c r="V2469" t="inlineStr">
        <is>
          <t>LINE-S02-POST-20260225</t>
        </is>
      </c>
      <c r="W2469" t="inlineStr">
        <is>
          <t>已关联</t>
        </is>
      </c>
      <c r="X2469" t="inlineStr">
        <is>
          <t>按班次口径判断</t>
        </is>
      </c>
      <c r="Z2469" t="inlineStr">
        <is>
          <t>否</t>
        </is>
      </c>
    </row>
    <row r="2470">
      <c r="A2470" t="inlineStr">
        <is>
          <t>SIM-STOP-02469</t>
        </is>
      </c>
      <c r="B2470" t="inlineStr">
        <is>
          <t>STOP-POST-00188</t>
        </is>
      </c>
      <c r="C2470" t="inlineStr">
        <is>
          <t>LINE-S03-POST-20260225</t>
        </is>
      </c>
      <c r="D2470" t="inlineStr">
        <is>
          <t>SHIFT-POST-20260225</t>
        </is>
      </c>
      <c r="E2470" t="inlineStr">
        <is>
          <t>LINE-S03</t>
        </is>
      </c>
      <c r="F2470" t="inlineStr">
        <is>
          <t>改善后</t>
        </is>
      </c>
      <c r="G2470" s="57" t="n">
        <v>46078</v>
      </c>
      <c r="H2470" t="inlineStr">
        <is>
          <t>音频模组系列</t>
        </is>
      </c>
      <c r="I2470" t="inlineStr">
        <is>
          <t>KK200-1</t>
        </is>
      </c>
      <c r="J2470" t="inlineStr">
        <is>
          <t>MATERIALS</t>
        </is>
      </c>
      <c r="K2470" t="inlineStr">
        <is>
          <t>Unplanned</t>
        </is>
      </c>
      <c r="L2470" t="inlineStr">
        <is>
          <t>HACKING STATION</t>
        </is>
      </c>
      <c r="M2470" t="inlineStr">
        <is>
          <t>上下料工位</t>
        </is>
      </c>
      <c r="N2470" t="inlineStr">
        <is>
          <t>MANUAL BRICK HANDLING</t>
        </is>
      </c>
      <c r="O2470" s="59" t="n">
        <v>46078.56736111111</v>
      </c>
      <c r="P2470" s="59" t="n">
        <v>46078.57416666667</v>
      </c>
      <c r="Q2470" s="60" t="n">
        <v>9.800000000000001</v>
      </c>
      <c r="R2470" s="60" t="n">
        <v>0.8892</v>
      </c>
      <c r="S2470" t="inlineStr">
        <is>
          <t>团队模拟数据（基于公开单线数据派生）</t>
        </is>
      </c>
      <c r="T2470" t="inlineStr">
        <is>
          <t>SIM-v2.2-20260807-20260804</t>
        </is>
      </c>
      <c r="U2470" t="inlineStr">
        <is>
          <t>https://zenodo.org/records/17855209</t>
        </is>
      </c>
      <c r="V2470" t="inlineStr">
        <is>
          <t>LINE-S03-POST-20260225</t>
        </is>
      </c>
      <c r="W2470" t="inlineStr">
        <is>
          <t>已关联</t>
        </is>
      </c>
      <c r="X2470" t="inlineStr">
        <is>
          <t>按班次口径判断</t>
        </is>
      </c>
      <c r="Z2470" t="inlineStr">
        <is>
          <t>否</t>
        </is>
      </c>
    </row>
    <row r="2471">
      <c r="A2471" t="inlineStr">
        <is>
          <t>SIM-STOP-02470</t>
        </is>
      </c>
      <c r="B2471" t="inlineStr">
        <is>
          <t>STOP-POST-00189</t>
        </is>
      </c>
      <c r="C2471" t="inlineStr">
        <is>
          <t>LINE-S01-POST-20260225</t>
        </is>
      </c>
      <c r="D2471" t="inlineStr">
        <is>
          <t>SHIFT-POST-20260225</t>
        </is>
      </c>
      <c r="E2471" t="inlineStr">
        <is>
          <t>LINE-S01</t>
        </is>
      </c>
      <c r="F2471" t="inlineStr">
        <is>
          <t>改善后</t>
        </is>
      </c>
      <c r="G2471" s="57" t="n">
        <v>46078</v>
      </c>
      <c r="H2471" t="inlineStr">
        <is>
          <t>智能终端系列</t>
        </is>
      </c>
      <c r="I2471" t="inlineStr">
        <is>
          <t>KK200-1</t>
        </is>
      </c>
      <c r="J2471" t="inlineStr">
        <is>
          <t>MATERIALS</t>
        </is>
      </c>
      <c r="K2471" t="inlineStr">
        <is>
          <t>Unplanned</t>
        </is>
      </c>
      <c r="L2471" t="inlineStr">
        <is>
          <t>HACKING STATION</t>
        </is>
      </c>
      <c r="M2471" t="inlineStr">
        <is>
          <t>上下料工位</t>
        </is>
      </c>
      <c r="N2471" t="inlineStr">
        <is>
          <t>MANUAL BRICK HANDLING</t>
        </is>
      </c>
      <c r="O2471" s="59" t="n">
        <v>46078.55069444444</v>
      </c>
      <c r="P2471" s="59" t="n">
        <v>46078.55284722222</v>
      </c>
      <c r="Q2471" s="60" t="n">
        <v>3.1</v>
      </c>
      <c r="R2471" s="60" t="n">
        <v>0.7813</v>
      </c>
      <c r="S2471" t="inlineStr">
        <is>
          <t>团队模拟数据（基于公开单线数据派生）</t>
        </is>
      </c>
      <c r="T2471" t="inlineStr">
        <is>
          <t>SIM-v2.2-20260807-20260804</t>
        </is>
      </c>
      <c r="U2471" t="inlineStr">
        <is>
          <t>https://zenodo.org/records/17855209</t>
        </is>
      </c>
      <c r="V2471" t="inlineStr">
        <is>
          <t>LINE-S01-POST-20260225</t>
        </is>
      </c>
      <c r="W2471" t="inlineStr">
        <is>
          <t>已关联</t>
        </is>
      </c>
      <c r="X2471" t="inlineStr">
        <is>
          <t>按班次口径判断</t>
        </is>
      </c>
      <c r="Z2471" t="inlineStr">
        <is>
          <t>否</t>
        </is>
      </c>
    </row>
    <row r="2472">
      <c r="A2472" t="inlineStr">
        <is>
          <t>SIM-STOP-02471</t>
        </is>
      </c>
      <c r="B2472" t="inlineStr">
        <is>
          <t>STOP-POST-00189</t>
        </is>
      </c>
      <c r="C2472" t="inlineStr">
        <is>
          <t>LINE-S02-POST-20260225</t>
        </is>
      </c>
      <c r="D2472" t="inlineStr">
        <is>
          <t>SHIFT-POST-20260225</t>
        </is>
      </c>
      <c r="E2472" t="inlineStr">
        <is>
          <t>LINE-S02</t>
        </is>
      </c>
      <c r="F2472" t="inlineStr">
        <is>
          <t>改善后</t>
        </is>
      </c>
      <c r="G2472" s="57" t="n">
        <v>46078</v>
      </c>
      <c r="H2472" t="inlineStr">
        <is>
          <t>视觉设备系列</t>
        </is>
      </c>
      <c r="I2472" t="inlineStr">
        <is>
          <t>KK200-1</t>
        </is>
      </c>
      <c r="J2472" t="inlineStr">
        <is>
          <t>MATERIALS</t>
        </is>
      </c>
      <c r="K2472" t="inlineStr">
        <is>
          <t>Unplanned</t>
        </is>
      </c>
      <c r="L2472" t="inlineStr">
        <is>
          <t>HACKING STATION</t>
        </is>
      </c>
      <c r="M2472" t="inlineStr">
        <is>
          <t>上下料工位</t>
        </is>
      </c>
      <c r="N2472" t="inlineStr">
        <is>
          <t>MANUAL BRICK HANDLING</t>
        </is>
      </c>
      <c r="O2472" s="59" t="n">
        <v>46078.56458333333</v>
      </c>
      <c r="P2472" s="59" t="n">
        <v>46078.56770833334</v>
      </c>
      <c r="Q2472" s="60" t="n">
        <v>4.5</v>
      </c>
      <c r="R2472" s="60" t="n">
        <v>1.1367</v>
      </c>
      <c r="S2472" t="inlineStr">
        <is>
          <t>团队模拟数据（基于公开单线数据派生）</t>
        </is>
      </c>
      <c r="T2472" t="inlineStr">
        <is>
          <t>SIM-v2.2-20260807-20260804</t>
        </is>
      </c>
      <c r="U2472" t="inlineStr">
        <is>
          <t>https://zenodo.org/records/17855209</t>
        </is>
      </c>
      <c r="V2472" t="inlineStr">
        <is>
          <t>LINE-S02-POST-20260225</t>
        </is>
      </c>
      <c r="W2472" t="inlineStr">
        <is>
          <t>已关联</t>
        </is>
      </c>
      <c r="X2472" t="inlineStr">
        <is>
          <t>按班次口径判断</t>
        </is>
      </c>
      <c r="Z2472" t="inlineStr">
        <is>
          <t>否</t>
        </is>
      </c>
    </row>
    <row r="2473">
      <c r="A2473" t="inlineStr">
        <is>
          <t>SIM-STOP-02472</t>
        </is>
      </c>
      <c r="B2473" t="inlineStr">
        <is>
          <t>STOP-POST-00189</t>
        </is>
      </c>
      <c r="C2473" t="inlineStr">
        <is>
          <t>LINE-S03-POST-20260225</t>
        </is>
      </c>
      <c r="D2473" t="inlineStr">
        <is>
          <t>SHIFT-POST-20260225</t>
        </is>
      </c>
      <c r="E2473" t="inlineStr">
        <is>
          <t>LINE-S03</t>
        </is>
      </c>
      <c r="F2473" t="inlineStr">
        <is>
          <t>改善后</t>
        </is>
      </c>
      <c r="G2473" s="57" t="n">
        <v>46078</v>
      </c>
      <c r="H2473" t="inlineStr">
        <is>
          <t>音频模组系列</t>
        </is>
      </c>
      <c r="I2473" t="inlineStr">
        <is>
          <t>KK200-1</t>
        </is>
      </c>
      <c r="J2473" t="inlineStr">
        <is>
          <t>MATERIALS</t>
        </is>
      </c>
      <c r="K2473" t="inlineStr">
        <is>
          <t>Unplanned</t>
        </is>
      </c>
      <c r="L2473" t="inlineStr">
        <is>
          <t>HACKING STATION</t>
        </is>
      </c>
      <c r="M2473" t="inlineStr">
        <is>
          <t>上下料工位</t>
        </is>
      </c>
      <c r="N2473" t="inlineStr">
        <is>
          <t>MANUAL BRICK HANDLING</t>
        </is>
      </c>
      <c r="O2473" s="59" t="n">
        <v>46078.57847222222</v>
      </c>
      <c r="P2473" s="59" t="n">
        <v>46078.58104166666</v>
      </c>
      <c r="Q2473" s="60" t="n">
        <v>3.7</v>
      </c>
      <c r="R2473" s="60" t="n">
        <v>0.9256</v>
      </c>
      <c r="S2473" t="inlineStr">
        <is>
          <t>团队模拟数据（基于公开单线数据派生）</t>
        </is>
      </c>
      <c r="T2473" t="inlineStr">
        <is>
          <t>SIM-v2.2-20260807-20260804</t>
        </is>
      </c>
      <c r="U2473" t="inlineStr">
        <is>
          <t>https://zenodo.org/records/17855209</t>
        </is>
      </c>
      <c r="V2473" t="inlineStr">
        <is>
          <t>LINE-S03-POST-20260225</t>
        </is>
      </c>
      <c r="W2473" t="inlineStr">
        <is>
          <t>已关联</t>
        </is>
      </c>
      <c r="X2473" t="inlineStr">
        <is>
          <t>按班次口径判断</t>
        </is>
      </c>
      <c r="Z2473" t="inlineStr">
        <is>
          <t>否</t>
        </is>
      </c>
    </row>
    <row r="2474">
      <c r="A2474" t="inlineStr">
        <is>
          <t>SIM-STOP-02473</t>
        </is>
      </c>
      <c r="B2474" t="inlineStr">
        <is>
          <t>STOP-POST-00190</t>
        </is>
      </c>
      <c r="C2474" t="inlineStr">
        <is>
          <t>LINE-S01-POST-20260225</t>
        </is>
      </c>
      <c r="D2474" t="inlineStr">
        <is>
          <t>SHIFT-POST-20260225</t>
        </is>
      </c>
      <c r="E2474" t="inlineStr">
        <is>
          <t>LINE-S01</t>
        </is>
      </c>
      <c r="F2474" t="inlineStr">
        <is>
          <t>改善后</t>
        </is>
      </c>
      <c r="G2474" s="57" t="n">
        <v>46078</v>
      </c>
      <c r="H2474" t="inlineStr">
        <is>
          <t>智能终端系列</t>
        </is>
      </c>
      <c r="I2474" t="inlineStr">
        <is>
          <t>KK200-1</t>
        </is>
      </c>
      <c r="J2474" t="inlineStr">
        <is>
          <t>SETUPS-CHANGEOVERS</t>
        </is>
      </c>
      <c r="K2474" t="inlineStr">
        <is>
          <t>Unplanned</t>
        </is>
      </c>
      <c r="L2474" t="inlineStr">
        <is>
          <t>EXTRUDER PRESS</t>
        </is>
      </c>
      <c r="M2474" t="inlineStr">
        <is>
          <t>主加工工位</t>
        </is>
      </c>
      <c r="N2474" t="inlineStr">
        <is>
          <t>OTHER CALIBRATION</t>
        </is>
      </c>
      <c r="O2474" s="59" t="n">
        <v>46078.56597222222</v>
      </c>
      <c r="P2474" s="59" t="n">
        <v>46078.57104166667</v>
      </c>
      <c r="Q2474" s="60" t="n">
        <v>7.3</v>
      </c>
      <c r="R2474" s="60" t="n">
        <v>0.8125</v>
      </c>
      <c r="S2474" t="inlineStr">
        <is>
          <t>团队模拟数据（基于公开单线数据派生）</t>
        </is>
      </c>
      <c r="T2474" t="inlineStr">
        <is>
          <t>SIM-v2.2-20260807-20260804</t>
        </is>
      </c>
      <c r="U2474" t="inlineStr">
        <is>
          <t>https://zenodo.org/records/17855209</t>
        </is>
      </c>
      <c r="V2474" t="inlineStr">
        <is>
          <t>LINE-S01-POST-20260225</t>
        </is>
      </c>
      <c r="W2474" t="inlineStr">
        <is>
          <t>已关联</t>
        </is>
      </c>
      <c r="X2474" t="inlineStr">
        <is>
          <t>按班次口径判断</t>
        </is>
      </c>
      <c r="Z2474" t="inlineStr">
        <is>
          <t>是</t>
        </is>
      </c>
      <c r="AA2474">
        <f>IFERROR(VLOOKUP(N2474,'18_换产标准_模拟'!$B$2:$F$4,3,FALSE),"")</f>
        <v/>
      </c>
      <c r="AB2474">
        <f>IFERROR(MAX(Q2474-AA2474,0),"")</f>
        <v/>
      </c>
      <c r="AC2474">
        <f>IFERROR(IF(AB2474=0,"达标",IF(AB2474&lt;=VLOOKUP(N2474,'18_换产标准_模拟'!$B$2:$F$4,4,FALSE)-VLOOKUP(N2474,'18_换产标准_模拟'!$B$2:$F$4,3,FALSE),"轻微超时",IF(AB2474&lt;=VLOOKUP(N2474,'18_换产标准_模拟'!$B$2:$F$4,5,FALSE)-VLOOKUP(N2474,'18_换产标准_模拟'!$B$2:$F$4,3,FALSE),"超时","严重超时"))),"")</f>
        <v/>
      </c>
      <c r="AD2474">
        <f>IFERROR(INDEX('18_换产标准_模拟'!$A$2:$A$4,MATCH(N2474,'18_换产标准_模拟'!$B$2:$B$4,0)),"")</f>
        <v/>
      </c>
      <c r="AE2474" t="inlineStr">
        <is>
          <t>团队模拟数据</t>
        </is>
      </c>
    </row>
    <row r="2475">
      <c r="A2475" t="inlineStr">
        <is>
          <t>SIM-STOP-02474</t>
        </is>
      </c>
      <c r="B2475" t="inlineStr">
        <is>
          <t>STOP-POST-00190</t>
        </is>
      </c>
      <c r="C2475" t="inlineStr">
        <is>
          <t>LINE-S02-POST-20260225</t>
        </is>
      </c>
      <c r="D2475" t="inlineStr">
        <is>
          <t>SHIFT-POST-20260225</t>
        </is>
      </c>
      <c r="E2475" t="inlineStr">
        <is>
          <t>LINE-S02</t>
        </is>
      </c>
      <c r="F2475" t="inlineStr">
        <is>
          <t>改善后</t>
        </is>
      </c>
      <c r="G2475" s="57" t="n">
        <v>46078</v>
      </c>
      <c r="H2475" t="inlineStr">
        <is>
          <t>视觉设备系列</t>
        </is>
      </c>
      <c r="I2475" t="inlineStr">
        <is>
          <t>KK200-1</t>
        </is>
      </c>
      <c r="J2475" t="inlineStr">
        <is>
          <t>SETUPS-CHANGEOVERS</t>
        </is>
      </c>
      <c r="K2475" t="inlineStr">
        <is>
          <t>Unplanned</t>
        </is>
      </c>
      <c r="L2475" t="inlineStr">
        <is>
          <t>EXTRUDER PRESS</t>
        </is>
      </c>
      <c r="M2475" t="inlineStr">
        <is>
          <t>主加工工位</t>
        </is>
      </c>
      <c r="N2475" t="inlineStr">
        <is>
          <t>OTHER CALIBRATION</t>
        </is>
      </c>
      <c r="O2475" s="59" t="n">
        <v>46078.57986111111</v>
      </c>
      <c r="P2475" s="59" t="n">
        <v>46078.58701388889</v>
      </c>
      <c r="Q2475" s="60" t="n">
        <v>10.3</v>
      </c>
      <c r="R2475" s="60" t="n">
        <v>1.1484</v>
      </c>
      <c r="S2475" t="inlineStr">
        <is>
          <t>团队模拟数据（基于公开单线数据派生）</t>
        </is>
      </c>
      <c r="T2475" t="inlineStr">
        <is>
          <t>SIM-v2.2-20260807-20260804</t>
        </is>
      </c>
      <c r="U2475" t="inlineStr">
        <is>
          <t>https://zenodo.org/records/17855209</t>
        </is>
      </c>
      <c r="V2475" t="inlineStr">
        <is>
          <t>LINE-S02-POST-20260225</t>
        </is>
      </c>
      <c r="W2475" t="inlineStr">
        <is>
          <t>已关联</t>
        </is>
      </c>
      <c r="X2475" t="inlineStr">
        <is>
          <t>按班次口径判断</t>
        </is>
      </c>
      <c r="Z2475" t="inlineStr">
        <is>
          <t>是</t>
        </is>
      </c>
      <c r="AA2475">
        <f>IFERROR(VLOOKUP(N2475,'18_换产标准_模拟'!$B$2:$F$4,3,FALSE),"")</f>
        <v/>
      </c>
      <c r="AB2475">
        <f>IFERROR(MAX(Q2475-AA2475,0),"")</f>
        <v/>
      </c>
      <c r="AC2475">
        <f>IFERROR(IF(AB2475=0,"达标",IF(AB2475&lt;=VLOOKUP(N2475,'18_换产标准_模拟'!$B$2:$F$4,4,FALSE)-VLOOKUP(N2475,'18_换产标准_模拟'!$B$2:$F$4,3,FALSE),"轻微超时",IF(AB2475&lt;=VLOOKUP(N2475,'18_换产标准_模拟'!$B$2:$F$4,5,FALSE)-VLOOKUP(N2475,'18_换产标准_模拟'!$B$2:$F$4,3,FALSE),"超时","严重超时"))),"")</f>
        <v/>
      </c>
      <c r="AD2475">
        <f>IFERROR(INDEX('18_换产标准_模拟'!$A$2:$A$4,MATCH(N2475,'18_换产标准_模拟'!$B$2:$B$4,0)),"")</f>
        <v/>
      </c>
      <c r="AE2475" t="inlineStr">
        <is>
          <t>团队模拟数据</t>
        </is>
      </c>
    </row>
    <row r="2476">
      <c r="A2476" t="inlineStr">
        <is>
          <t>SIM-STOP-02475</t>
        </is>
      </c>
      <c r="B2476" t="inlineStr">
        <is>
          <t>STOP-POST-00190</t>
        </is>
      </c>
      <c r="C2476" t="inlineStr">
        <is>
          <t>LINE-S03-POST-20260225</t>
        </is>
      </c>
      <c r="D2476" t="inlineStr">
        <is>
          <t>SHIFT-POST-20260225</t>
        </is>
      </c>
      <c r="E2476" t="inlineStr">
        <is>
          <t>LINE-S03</t>
        </is>
      </c>
      <c r="F2476" t="inlineStr">
        <is>
          <t>改善后</t>
        </is>
      </c>
      <c r="G2476" s="57" t="n">
        <v>46078</v>
      </c>
      <c r="H2476" t="inlineStr">
        <is>
          <t>音频模组系列</t>
        </is>
      </c>
      <c r="I2476" t="inlineStr">
        <is>
          <t>KK200-1</t>
        </is>
      </c>
      <c r="J2476" t="inlineStr">
        <is>
          <t>SETUPS-CHANGEOVERS</t>
        </is>
      </c>
      <c r="K2476" t="inlineStr">
        <is>
          <t>Unplanned</t>
        </is>
      </c>
      <c r="L2476" t="inlineStr">
        <is>
          <t>EXTRUDER PRESS</t>
        </is>
      </c>
      <c r="M2476" t="inlineStr">
        <is>
          <t>主加工工位</t>
        </is>
      </c>
      <c r="N2476" t="inlineStr">
        <is>
          <t>OTHER CALIBRATION</t>
        </is>
      </c>
      <c r="O2476" s="59" t="n">
        <v>46078.59375</v>
      </c>
      <c r="P2476" s="59" t="n">
        <v>46078.59951388889</v>
      </c>
      <c r="Q2476" s="60" t="n">
        <v>8.300000000000001</v>
      </c>
      <c r="R2476" s="60" t="n">
        <v>0.925</v>
      </c>
      <c r="S2476" t="inlineStr">
        <is>
          <t>团队模拟数据（基于公开单线数据派生）</t>
        </is>
      </c>
      <c r="T2476" t="inlineStr">
        <is>
          <t>SIM-v2.2-20260807-20260804</t>
        </is>
      </c>
      <c r="U2476" t="inlineStr">
        <is>
          <t>https://zenodo.org/records/17855209</t>
        </is>
      </c>
      <c r="V2476" t="inlineStr">
        <is>
          <t>LINE-S03-POST-20260225</t>
        </is>
      </c>
      <c r="W2476" t="inlineStr">
        <is>
          <t>已关联</t>
        </is>
      </c>
      <c r="X2476" t="inlineStr">
        <is>
          <t>按班次口径判断</t>
        </is>
      </c>
      <c r="Z2476" t="inlineStr">
        <is>
          <t>是</t>
        </is>
      </c>
      <c r="AA2476">
        <f>IFERROR(VLOOKUP(N2476,'18_换产标准_模拟'!$B$2:$F$4,3,FALSE),"")</f>
        <v/>
      </c>
      <c r="AB2476">
        <f>IFERROR(MAX(Q2476-AA2476,0),"")</f>
        <v/>
      </c>
      <c r="AC2476">
        <f>IFERROR(IF(AB2476=0,"达标",IF(AB2476&lt;=VLOOKUP(N2476,'18_换产标准_模拟'!$B$2:$F$4,4,FALSE)-VLOOKUP(N2476,'18_换产标准_模拟'!$B$2:$F$4,3,FALSE),"轻微超时",IF(AB2476&lt;=VLOOKUP(N2476,'18_换产标准_模拟'!$B$2:$F$4,5,FALSE)-VLOOKUP(N2476,'18_换产标准_模拟'!$B$2:$F$4,3,FALSE),"超时","严重超时"))),"")</f>
        <v/>
      </c>
      <c r="AD2476">
        <f>IFERROR(INDEX('18_换产标准_模拟'!$A$2:$A$4,MATCH(N2476,'18_换产标准_模拟'!$B$2:$B$4,0)),"")</f>
        <v/>
      </c>
      <c r="AE2476" t="inlineStr">
        <is>
          <t>团队模拟数据</t>
        </is>
      </c>
    </row>
    <row r="2477">
      <c r="A2477" t="inlineStr">
        <is>
          <t>SIM-STOP-02476</t>
        </is>
      </c>
      <c r="B2477" t="inlineStr">
        <is>
          <t>STOP-POST-00191</t>
        </is>
      </c>
      <c r="C2477" t="inlineStr">
        <is>
          <t>LINE-S01-POST-20260225</t>
        </is>
      </c>
      <c r="D2477" t="inlineStr">
        <is>
          <t>SHIFT-POST-20260225</t>
        </is>
      </c>
      <c r="E2477" t="inlineStr">
        <is>
          <t>LINE-S01</t>
        </is>
      </c>
      <c r="F2477" t="inlineStr">
        <is>
          <t>改善后</t>
        </is>
      </c>
      <c r="G2477" s="57" t="n">
        <v>46078</v>
      </c>
      <c r="H2477" t="inlineStr">
        <is>
          <t>智能终端系列</t>
        </is>
      </c>
      <c r="I2477" t="inlineStr">
        <is>
          <t>KK200-1</t>
        </is>
      </c>
      <c r="J2477" t="inlineStr">
        <is>
          <t>FAILURE</t>
        </is>
      </c>
      <c r="K2477" t="inlineStr">
        <is>
          <t>Unplanned</t>
        </is>
      </c>
      <c r="L2477" t="inlineStr">
        <is>
          <t>DRYER</t>
        </is>
      </c>
      <c r="M2477" t="inlineStr">
        <is>
          <t>烘干/固化工位</t>
        </is>
      </c>
      <c r="N2477" t="inlineStr">
        <is>
          <t>MECHANICAL FAILURE</t>
        </is>
      </c>
      <c r="O2477" s="59" t="n">
        <v>46078.59027777778</v>
      </c>
      <c r="P2477" s="59" t="n">
        <v>46078.61430555556</v>
      </c>
      <c r="Q2477" s="60" t="n">
        <v>34.6</v>
      </c>
      <c r="R2477" s="60" t="n">
        <v>0.8438</v>
      </c>
      <c r="S2477" t="inlineStr">
        <is>
          <t>团队模拟数据（基于公开单线数据派生）</t>
        </is>
      </c>
      <c r="T2477" t="inlineStr">
        <is>
          <t>SIM-v2.2-20260807-20260804</t>
        </is>
      </c>
      <c r="U2477" t="inlineStr">
        <is>
          <t>https://zenodo.org/records/17855209</t>
        </is>
      </c>
      <c r="V2477" t="inlineStr">
        <is>
          <t>LINE-S01-POST-20260225</t>
        </is>
      </c>
      <c r="W2477" t="inlineStr">
        <is>
          <t>已关联</t>
        </is>
      </c>
      <c r="X2477" t="inlineStr">
        <is>
          <t>按班次口径判断</t>
        </is>
      </c>
      <c r="Z2477" t="inlineStr">
        <is>
          <t>否</t>
        </is>
      </c>
    </row>
    <row r="2478">
      <c r="A2478" t="inlineStr">
        <is>
          <t>SIM-STOP-02477</t>
        </is>
      </c>
      <c r="B2478" t="inlineStr">
        <is>
          <t>STOP-POST-00191</t>
        </is>
      </c>
      <c r="C2478" t="inlineStr">
        <is>
          <t>LINE-S02-POST-20260225</t>
        </is>
      </c>
      <c r="D2478" t="inlineStr">
        <is>
          <t>SHIFT-POST-20260225</t>
        </is>
      </c>
      <c r="E2478" t="inlineStr">
        <is>
          <t>LINE-S02</t>
        </is>
      </c>
      <c r="F2478" t="inlineStr">
        <is>
          <t>改善后</t>
        </is>
      </c>
      <c r="G2478" s="57" t="n">
        <v>46078</v>
      </c>
      <c r="H2478" t="inlineStr">
        <is>
          <t>视觉设备系列</t>
        </is>
      </c>
      <c r="I2478" t="inlineStr">
        <is>
          <t>KK200-1</t>
        </is>
      </c>
      <c r="J2478" t="inlineStr">
        <is>
          <t>FAILURE</t>
        </is>
      </c>
      <c r="K2478" t="inlineStr">
        <is>
          <t>Unplanned</t>
        </is>
      </c>
      <c r="L2478" t="inlineStr">
        <is>
          <t>DRYER</t>
        </is>
      </c>
      <c r="M2478" t="inlineStr">
        <is>
          <t>烘干/固化工位</t>
        </is>
      </c>
      <c r="N2478" t="inlineStr">
        <is>
          <t>MECHANICAL FAILURE</t>
        </is>
      </c>
      <c r="O2478" s="59" t="n">
        <v>46078.60416666666</v>
      </c>
      <c r="P2478" s="59" t="n">
        <v>46078.63569444444</v>
      </c>
      <c r="Q2478" s="60" t="n">
        <v>45.4</v>
      </c>
      <c r="R2478" s="60" t="n">
        <v>1.1061</v>
      </c>
      <c r="S2478" t="inlineStr">
        <is>
          <t>团队模拟数据（基于公开单线数据派生）</t>
        </is>
      </c>
      <c r="T2478" t="inlineStr">
        <is>
          <t>SIM-v2.2-20260807-20260804</t>
        </is>
      </c>
      <c r="U2478" t="inlineStr">
        <is>
          <t>https://zenodo.org/records/17855209</t>
        </is>
      </c>
      <c r="V2478" t="inlineStr">
        <is>
          <t>LINE-S02-POST-20260225</t>
        </is>
      </c>
      <c r="W2478" t="inlineStr">
        <is>
          <t>已关联</t>
        </is>
      </c>
      <c r="X2478" t="inlineStr">
        <is>
          <t>按班次口径判断</t>
        </is>
      </c>
      <c r="Z2478" t="inlineStr">
        <is>
          <t>否</t>
        </is>
      </c>
    </row>
    <row r="2479">
      <c r="A2479" t="inlineStr">
        <is>
          <t>SIM-STOP-02478</t>
        </is>
      </c>
      <c r="B2479" t="inlineStr">
        <is>
          <t>STOP-POST-00191</t>
        </is>
      </c>
      <c r="C2479" t="inlineStr">
        <is>
          <t>LINE-S03-POST-20260225</t>
        </is>
      </c>
      <c r="D2479" t="inlineStr">
        <is>
          <t>SHIFT-POST-20260225</t>
        </is>
      </c>
      <c r="E2479" t="inlineStr">
        <is>
          <t>LINE-S03</t>
        </is>
      </c>
      <c r="F2479" t="inlineStr">
        <is>
          <t>改善后</t>
        </is>
      </c>
      <c r="G2479" s="57" t="n">
        <v>46078</v>
      </c>
      <c r="H2479" t="inlineStr">
        <is>
          <t>音频模组系列</t>
        </is>
      </c>
      <c r="I2479" t="inlineStr">
        <is>
          <t>KK200-1</t>
        </is>
      </c>
      <c r="J2479" t="inlineStr">
        <is>
          <t>FAILURE</t>
        </is>
      </c>
      <c r="K2479" t="inlineStr">
        <is>
          <t>Unplanned</t>
        </is>
      </c>
      <c r="L2479" t="inlineStr">
        <is>
          <t>DRYER</t>
        </is>
      </c>
      <c r="M2479" t="inlineStr">
        <is>
          <t>烘干/固化工位</t>
        </is>
      </c>
      <c r="N2479" t="inlineStr">
        <is>
          <t>MECHANICAL FAILURE</t>
        </is>
      </c>
      <c r="O2479" s="59" t="n">
        <v>46078.61805555555</v>
      </c>
      <c r="P2479" s="59" t="n">
        <v>46078.64270833333</v>
      </c>
      <c r="Q2479" s="60" t="n">
        <v>35.5</v>
      </c>
      <c r="R2479" s="60" t="n">
        <v>0.865</v>
      </c>
      <c r="S2479" t="inlineStr">
        <is>
          <t>团队模拟数据（基于公开单线数据派生）</t>
        </is>
      </c>
      <c r="T2479" t="inlineStr">
        <is>
          <t>SIM-v2.2-20260807-20260804</t>
        </is>
      </c>
      <c r="U2479" t="inlineStr">
        <is>
          <t>https://zenodo.org/records/17855209</t>
        </is>
      </c>
      <c r="V2479" t="inlineStr">
        <is>
          <t>LINE-S03-POST-20260225</t>
        </is>
      </c>
      <c r="W2479" t="inlineStr">
        <is>
          <t>已关联</t>
        </is>
      </c>
      <c r="X2479" t="inlineStr">
        <is>
          <t>按班次口径判断</t>
        </is>
      </c>
      <c r="Z2479" t="inlineStr">
        <is>
          <t>否</t>
        </is>
      </c>
    </row>
    <row r="2480">
      <c r="A2480" t="inlineStr">
        <is>
          <t>SIM-STOP-02479</t>
        </is>
      </c>
      <c r="B2480" t="inlineStr">
        <is>
          <t>STOP-POST-00192</t>
        </is>
      </c>
      <c r="C2480" t="inlineStr">
        <is>
          <t>LINE-S01-POST-20260225</t>
        </is>
      </c>
      <c r="D2480" t="inlineStr">
        <is>
          <t>SHIFT-POST-20260225</t>
        </is>
      </c>
      <c r="E2480" t="inlineStr">
        <is>
          <t>LINE-S01</t>
        </is>
      </c>
      <c r="F2480" t="inlineStr">
        <is>
          <t>改善后</t>
        </is>
      </c>
      <c r="G2480" s="57" t="n">
        <v>46078</v>
      </c>
      <c r="H2480" t="inlineStr">
        <is>
          <t>智能终端系列</t>
        </is>
      </c>
      <c r="I2480" t="inlineStr">
        <is>
          <t>KK200-1</t>
        </is>
      </c>
      <c r="J2480" t="inlineStr">
        <is>
          <t>MATERIALS</t>
        </is>
      </c>
      <c r="K2480" t="inlineStr">
        <is>
          <t>Unplanned</t>
        </is>
      </c>
      <c r="L2480" t="inlineStr">
        <is>
          <t>HACKING STATION</t>
        </is>
      </c>
      <c r="M2480" t="inlineStr">
        <is>
          <t>上下料工位</t>
        </is>
      </c>
      <c r="N2480" t="inlineStr">
        <is>
          <t>MANUAL BRICK HANDLING</t>
        </is>
      </c>
      <c r="O2480" s="59" t="n">
        <v>46078.63472222222</v>
      </c>
      <c r="P2480" s="59" t="n">
        <v>46078.63909722222</v>
      </c>
      <c r="Q2480" s="60" t="n">
        <v>6.3</v>
      </c>
      <c r="R2480" s="60" t="n">
        <v>0.7902</v>
      </c>
      <c r="S2480" t="inlineStr">
        <is>
          <t>团队模拟数据（基于公开单线数据派生）</t>
        </is>
      </c>
      <c r="T2480" t="inlineStr">
        <is>
          <t>SIM-v2.2-20260807-20260804</t>
        </is>
      </c>
      <c r="U2480" t="inlineStr">
        <is>
          <t>https://zenodo.org/records/17855209</t>
        </is>
      </c>
      <c r="V2480" t="inlineStr">
        <is>
          <t>LINE-S01-POST-20260225</t>
        </is>
      </c>
      <c r="W2480" t="inlineStr">
        <is>
          <t>已关联</t>
        </is>
      </c>
      <c r="X2480" t="inlineStr">
        <is>
          <t>按班次口径判断</t>
        </is>
      </c>
      <c r="Z2480" t="inlineStr">
        <is>
          <t>否</t>
        </is>
      </c>
    </row>
    <row r="2481">
      <c r="A2481" t="inlineStr">
        <is>
          <t>SIM-STOP-02480</t>
        </is>
      </c>
      <c r="B2481" t="inlineStr">
        <is>
          <t>STOP-POST-00192</t>
        </is>
      </c>
      <c r="C2481" t="inlineStr">
        <is>
          <t>LINE-S02-POST-20260225</t>
        </is>
      </c>
      <c r="D2481" t="inlineStr">
        <is>
          <t>SHIFT-POST-20260225</t>
        </is>
      </c>
      <c r="E2481" t="inlineStr">
        <is>
          <t>LINE-S02</t>
        </is>
      </c>
      <c r="F2481" t="inlineStr">
        <is>
          <t>改善后</t>
        </is>
      </c>
      <c r="G2481" s="57" t="n">
        <v>46078</v>
      </c>
      <c r="H2481" t="inlineStr">
        <is>
          <t>视觉设备系列</t>
        </is>
      </c>
      <c r="I2481" t="inlineStr">
        <is>
          <t>KK200-1</t>
        </is>
      </c>
      <c r="J2481" t="inlineStr">
        <is>
          <t>MATERIALS</t>
        </is>
      </c>
      <c r="K2481" t="inlineStr">
        <is>
          <t>Unplanned</t>
        </is>
      </c>
      <c r="L2481" t="inlineStr">
        <is>
          <t>HACKING STATION</t>
        </is>
      </c>
      <c r="M2481" t="inlineStr">
        <is>
          <t>上下料工位</t>
        </is>
      </c>
      <c r="N2481" t="inlineStr">
        <is>
          <t>MANUAL BRICK HANDLING</t>
        </is>
      </c>
      <c r="O2481" s="59" t="n">
        <v>46078.64861111111</v>
      </c>
      <c r="P2481" s="59" t="n">
        <v>46078.655</v>
      </c>
      <c r="Q2481" s="60" t="n">
        <v>9.199999999999999</v>
      </c>
      <c r="R2481" s="60" t="n">
        <v>1.1489</v>
      </c>
      <c r="S2481" t="inlineStr">
        <is>
          <t>团队模拟数据（基于公开单线数据派生）</t>
        </is>
      </c>
      <c r="T2481" t="inlineStr">
        <is>
          <t>SIM-v2.2-20260807-20260804</t>
        </is>
      </c>
      <c r="U2481" t="inlineStr">
        <is>
          <t>https://zenodo.org/records/17855209</t>
        </is>
      </c>
      <c r="V2481" t="inlineStr">
        <is>
          <t>LINE-S02-POST-20260225</t>
        </is>
      </c>
      <c r="W2481" t="inlineStr">
        <is>
          <t>已关联</t>
        </is>
      </c>
      <c r="X2481" t="inlineStr">
        <is>
          <t>按班次口径判断</t>
        </is>
      </c>
      <c r="Z2481" t="inlineStr">
        <is>
          <t>否</t>
        </is>
      </c>
    </row>
    <row r="2482">
      <c r="A2482" t="inlineStr">
        <is>
          <t>SIM-STOP-02481</t>
        </is>
      </c>
      <c r="B2482" t="inlineStr">
        <is>
          <t>STOP-POST-00192</t>
        </is>
      </c>
      <c r="C2482" t="inlineStr">
        <is>
          <t>LINE-S03-POST-20260225</t>
        </is>
      </c>
      <c r="D2482" t="inlineStr">
        <is>
          <t>SHIFT-POST-20260225</t>
        </is>
      </c>
      <c r="E2482" t="inlineStr">
        <is>
          <t>LINE-S03</t>
        </is>
      </c>
      <c r="F2482" t="inlineStr">
        <is>
          <t>改善后</t>
        </is>
      </c>
      <c r="G2482" s="57" t="n">
        <v>46078</v>
      </c>
      <c r="H2482" t="inlineStr">
        <is>
          <t>音频模组系列</t>
        </is>
      </c>
      <c r="I2482" t="inlineStr">
        <is>
          <t>KK200-1</t>
        </is>
      </c>
      <c r="J2482" t="inlineStr">
        <is>
          <t>MATERIALS</t>
        </is>
      </c>
      <c r="K2482" t="inlineStr">
        <is>
          <t>Unplanned</t>
        </is>
      </c>
      <c r="L2482" t="inlineStr">
        <is>
          <t>HACKING STATION</t>
        </is>
      </c>
      <c r="M2482" t="inlineStr">
        <is>
          <t>上下料工位</t>
        </is>
      </c>
      <c r="N2482" t="inlineStr">
        <is>
          <t>MANUAL BRICK HANDLING</t>
        </is>
      </c>
      <c r="O2482" s="59" t="n">
        <v>46078.6625</v>
      </c>
      <c r="P2482" s="59" t="n">
        <v>46078.66770833333</v>
      </c>
      <c r="Q2482" s="60" t="n">
        <v>7.5</v>
      </c>
      <c r="R2482" s="60" t="n">
        <v>0.9360000000000001</v>
      </c>
      <c r="S2482" t="inlineStr">
        <is>
          <t>团队模拟数据（基于公开单线数据派生）</t>
        </is>
      </c>
      <c r="T2482" t="inlineStr">
        <is>
          <t>SIM-v2.2-20260807-20260804</t>
        </is>
      </c>
      <c r="U2482" t="inlineStr">
        <is>
          <t>https://zenodo.org/records/17855209</t>
        </is>
      </c>
      <c r="V2482" t="inlineStr">
        <is>
          <t>LINE-S03-POST-20260225</t>
        </is>
      </c>
      <c r="W2482" t="inlineStr">
        <is>
          <t>已关联</t>
        </is>
      </c>
      <c r="X2482" t="inlineStr">
        <is>
          <t>按班次口径判断</t>
        </is>
      </c>
      <c r="Z2482" t="inlineStr">
        <is>
          <t>否</t>
        </is>
      </c>
    </row>
    <row r="2483">
      <c r="A2483" t="inlineStr">
        <is>
          <t>SIM-STOP-02482</t>
        </is>
      </c>
      <c r="B2483" t="inlineStr">
        <is>
          <t>STOP-POST-00193</t>
        </is>
      </c>
      <c r="C2483" t="inlineStr">
        <is>
          <t>LINE-S01-POST-20260225</t>
        </is>
      </c>
      <c r="D2483" t="inlineStr">
        <is>
          <t>SHIFT-POST-20260225</t>
        </is>
      </c>
      <c r="E2483" t="inlineStr">
        <is>
          <t>LINE-S01</t>
        </is>
      </c>
      <c r="F2483" t="inlineStr">
        <is>
          <t>改善后</t>
        </is>
      </c>
      <c r="G2483" s="57" t="n">
        <v>46078</v>
      </c>
      <c r="H2483" t="inlineStr">
        <is>
          <t>智能终端系列</t>
        </is>
      </c>
      <c r="I2483" t="inlineStr">
        <is>
          <t>7KK25</t>
        </is>
      </c>
      <c r="J2483" t="inlineStr">
        <is>
          <t>SETUPS-CHANGEOVERS</t>
        </is>
      </c>
      <c r="K2483" t="inlineStr">
        <is>
          <t>Planned - Included in OEE</t>
        </is>
      </c>
      <c r="L2483" t="inlineStr">
        <is>
          <t>EXTRUDER PRESS</t>
        </is>
      </c>
      <c r="M2483" t="inlineStr">
        <is>
          <t>主加工工位</t>
        </is>
      </c>
      <c r="N2483" t="inlineStr">
        <is>
          <t>MATERIAL CHANGEOVER</t>
        </is>
      </c>
      <c r="O2483" s="59" t="n">
        <v>46078.67083333333</v>
      </c>
      <c r="P2483" s="59" t="n">
        <v>46078.68138888889</v>
      </c>
      <c r="Q2483" s="60" t="n">
        <v>15.2</v>
      </c>
      <c r="R2483" s="60" t="n">
        <v>0.9517</v>
      </c>
      <c r="S2483" t="inlineStr">
        <is>
          <t>团队模拟数据（基于公开单线数据派生）</t>
        </is>
      </c>
      <c r="T2483" t="inlineStr">
        <is>
          <t>SIM-v2.2-20260807-20260804</t>
        </is>
      </c>
      <c r="U2483" t="inlineStr">
        <is>
          <t>https://zenodo.org/records/17855209</t>
        </is>
      </c>
      <c r="V2483" t="inlineStr">
        <is>
          <t>LINE-S01-POST-20260225</t>
        </is>
      </c>
      <c r="W2483" t="inlineStr">
        <is>
          <t>已关联</t>
        </is>
      </c>
      <c r="X2483" t="inlineStr">
        <is>
          <t>按班次口径判断</t>
        </is>
      </c>
      <c r="Z2483" t="inlineStr">
        <is>
          <t>是</t>
        </is>
      </c>
      <c r="AA2483">
        <f>IFERROR(VLOOKUP(N2483,'18_换产标准_模拟'!$B$2:$F$4,3,FALSE),"")</f>
        <v/>
      </c>
      <c r="AB2483">
        <f>IFERROR(MAX(Q2483-AA2483,0),"")</f>
        <v/>
      </c>
      <c r="AC2483">
        <f>IFERROR(IF(AB2483=0,"达标",IF(AB2483&lt;=VLOOKUP(N2483,'18_换产标准_模拟'!$B$2:$F$4,4,FALSE)-VLOOKUP(N2483,'18_换产标准_模拟'!$B$2:$F$4,3,FALSE),"轻微超时",IF(AB2483&lt;=VLOOKUP(N2483,'18_换产标准_模拟'!$B$2:$F$4,5,FALSE)-VLOOKUP(N2483,'18_换产标准_模拟'!$B$2:$F$4,3,FALSE),"超时","严重超时"))),"")</f>
        <v/>
      </c>
      <c r="AD2483">
        <f>IFERROR(INDEX('18_换产标准_模拟'!$A$2:$A$4,MATCH(N2483,'18_换产标准_模拟'!$B$2:$B$4,0)),"")</f>
        <v/>
      </c>
      <c r="AE2483" t="inlineStr">
        <is>
          <t>团队模拟数据</t>
        </is>
      </c>
    </row>
    <row r="2484">
      <c r="A2484" t="inlineStr">
        <is>
          <t>SIM-STOP-02483</t>
        </is>
      </c>
      <c r="B2484" t="inlineStr">
        <is>
          <t>STOP-POST-00193</t>
        </is>
      </c>
      <c r="C2484" t="inlineStr">
        <is>
          <t>LINE-S02-POST-20260225</t>
        </is>
      </c>
      <c r="D2484" t="inlineStr">
        <is>
          <t>SHIFT-POST-20260225</t>
        </is>
      </c>
      <c r="E2484" t="inlineStr">
        <is>
          <t>LINE-S02</t>
        </is>
      </c>
      <c r="F2484" t="inlineStr">
        <is>
          <t>改善后</t>
        </is>
      </c>
      <c r="G2484" s="57" t="n">
        <v>46078</v>
      </c>
      <c r="H2484" t="inlineStr">
        <is>
          <t>视觉设备系列</t>
        </is>
      </c>
      <c r="I2484" t="inlineStr">
        <is>
          <t>7KK25</t>
        </is>
      </c>
      <c r="J2484" t="inlineStr">
        <is>
          <t>SETUPS-CHANGEOVERS</t>
        </is>
      </c>
      <c r="K2484" t="inlineStr">
        <is>
          <t>Planned - Included in OEE</t>
        </is>
      </c>
      <c r="L2484" t="inlineStr">
        <is>
          <t>EXTRUDER PRESS</t>
        </is>
      </c>
      <c r="M2484" t="inlineStr">
        <is>
          <t>主加工工位</t>
        </is>
      </c>
      <c r="N2484" t="inlineStr">
        <is>
          <t>MATERIAL CHANGEOVER</t>
        </is>
      </c>
      <c r="O2484" s="59" t="n">
        <v>46078.68472222222</v>
      </c>
      <c r="P2484" s="59" t="n">
        <v>46078.69534722222</v>
      </c>
      <c r="Q2484" s="60" t="n">
        <v>15.3</v>
      </c>
      <c r="R2484" s="60" t="n">
        <v>0.9582000000000001</v>
      </c>
      <c r="S2484" t="inlineStr">
        <is>
          <t>团队模拟数据（基于公开单线数据派生）</t>
        </is>
      </c>
      <c r="T2484" t="inlineStr">
        <is>
          <t>SIM-v2.2-20260807-20260804</t>
        </is>
      </c>
      <c r="U2484" t="inlineStr">
        <is>
          <t>https://zenodo.org/records/17855209</t>
        </is>
      </c>
      <c r="V2484" t="inlineStr">
        <is>
          <t>LINE-S02-POST-20260225</t>
        </is>
      </c>
      <c r="W2484" t="inlineStr">
        <is>
          <t>已关联</t>
        </is>
      </c>
      <c r="X2484" t="inlineStr">
        <is>
          <t>按班次口径判断</t>
        </is>
      </c>
      <c r="Z2484" t="inlineStr">
        <is>
          <t>是</t>
        </is>
      </c>
      <c r="AA2484">
        <f>IFERROR(VLOOKUP(N2484,'18_换产标准_模拟'!$B$2:$F$4,3,FALSE),"")</f>
        <v/>
      </c>
      <c r="AB2484">
        <f>IFERROR(MAX(Q2484-AA2484,0),"")</f>
        <v/>
      </c>
      <c r="AC2484">
        <f>IFERROR(IF(AB2484=0,"达标",IF(AB2484&lt;=VLOOKUP(N2484,'18_换产标准_模拟'!$B$2:$F$4,4,FALSE)-VLOOKUP(N2484,'18_换产标准_模拟'!$B$2:$F$4,3,FALSE),"轻微超时",IF(AB2484&lt;=VLOOKUP(N2484,'18_换产标准_模拟'!$B$2:$F$4,5,FALSE)-VLOOKUP(N2484,'18_换产标准_模拟'!$B$2:$F$4,3,FALSE),"超时","严重超时"))),"")</f>
        <v/>
      </c>
      <c r="AD2484">
        <f>IFERROR(INDEX('18_换产标准_模拟'!$A$2:$A$4,MATCH(N2484,'18_换产标准_模拟'!$B$2:$B$4,0)),"")</f>
        <v/>
      </c>
      <c r="AE2484" t="inlineStr">
        <is>
          <t>团队模拟数据</t>
        </is>
      </c>
    </row>
    <row r="2485">
      <c r="A2485" t="inlineStr">
        <is>
          <t>SIM-STOP-02484</t>
        </is>
      </c>
      <c r="B2485" t="inlineStr">
        <is>
          <t>STOP-POST-00193</t>
        </is>
      </c>
      <c r="C2485" t="inlineStr">
        <is>
          <t>LINE-S03-POST-20260225</t>
        </is>
      </c>
      <c r="D2485" t="inlineStr">
        <is>
          <t>SHIFT-POST-20260225</t>
        </is>
      </c>
      <c r="E2485" t="inlineStr">
        <is>
          <t>LINE-S03</t>
        </is>
      </c>
      <c r="F2485" t="inlineStr">
        <is>
          <t>改善后</t>
        </is>
      </c>
      <c r="G2485" s="57" t="n">
        <v>46078</v>
      </c>
      <c r="H2485" t="inlineStr">
        <is>
          <t>音频模组系列</t>
        </is>
      </c>
      <c r="I2485" t="inlineStr">
        <is>
          <t>7KK25</t>
        </is>
      </c>
      <c r="J2485" t="inlineStr">
        <is>
          <t>SETUPS-CHANGEOVERS</t>
        </is>
      </c>
      <c r="K2485" t="inlineStr">
        <is>
          <t>Planned - Included in OEE</t>
        </is>
      </c>
      <c r="L2485" t="inlineStr">
        <is>
          <t>EXTRUDER PRESS</t>
        </is>
      </c>
      <c r="M2485" t="inlineStr">
        <is>
          <t>主加工工位</t>
        </is>
      </c>
      <c r="N2485" t="inlineStr">
        <is>
          <t>MATERIAL CHANGEOVER</t>
        </is>
      </c>
      <c r="O2485" s="59" t="n">
        <v>46078.69861111111</v>
      </c>
      <c r="P2485" s="59" t="n">
        <v>46078.70972222222</v>
      </c>
      <c r="Q2485" s="60" t="n">
        <v>16</v>
      </c>
      <c r="R2485" s="60" t="n">
        <v>0.9973</v>
      </c>
      <c r="S2485" t="inlineStr">
        <is>
          <t>团队模拟数据（基于公开单线数据派生）</t>
        </is>
      </c>
      <c r="T2485" t="inlineStr">
        <is>
          <t>SIM-v2.2-20260807-20260804</t>
        </is>
      </c>
      <c r="U2485" t="inlineStr">
        <is>
          <t>https://zenodo.org/records/17855209</t>
        </is>
      </c>
      <c r="V2485" t="inlineStr">
        <is>
          <t>LINE-S03-POST-20260225</t>
        </is>
      </c>
      <c r="W2485" t="inlineStr">
        <is>
          <t>已关联</t>
        </is>
      </c>
      <c r="X2485" t="inlineStr">
        <is>
          <t>按班次口径判断</t>
        </is>
      </c>
      <c r="Z2485" t="inlineStr">
        <is>
          <t>是</t>
        </is>
      </c>
      <c r="AA2485">
        <f>IFERROR(VLOOKUP(N2485,'18_换产标准_模拟'!$B$2:$F$4,3,FALSE),"")</f>
        <v/>
      </c>
      <c r="AB2485">
        <f>IFERROR(MAX(Q2485-AA2485,0),"")</f>
        <v/>
      </c>
      <c r="AC2485">
        <f>IFERROR(IF(AB2485=0,"达标",IF(AB2485&lt;=VLOOKUP(N2485,'18_换产标准_模拟'!$B$2:$F$4,4,FALSE)-VLOOKUP(N2485,'18_换产标准_模拟'!$B$2:$F$4,3,FALSE),"轻微超时",IF(AB2485&lt;=VLOOKUP(N2485,'18_换产标准_模拟'!$B$2:$F$4,5,FALSE)-VLOOKUP(N2485,'18_换产标准_模拟'!$B$2:$F$4,3,FALSE),"超时","严重超时"))),"")</f>
        <v/>
      </c>
      <c r="AD2485">
        <f>IFERROR(INDEX('18_换产标准_模拟'!$A$2:$A$4,MATCH(N2485,'18_换产标准_模拟'!$B$2:$B$4,0)),"")</f>
        <v/>
      </c>
      <c r="AE2485" t="inlineStr">
        <is>
          <t>团队模拟数据</t>
        </is>
      </c>
    </row>
    <row r="2486">
      <c r="A2486" t="inlineStr">
        <is>
          <t>SIM-STOP-02485</t>
        </is>
      </c>
      <c r="B2486" t="inlineStr">
        <is>
          <t>STOP-POST-00194</t>
        </is>
      </c>
      <c r="C2486" t="inlineStr">
        <is>
          <t>LINE-S01-POST-20260225</t>
        </is>
      </c>
      <c r="D2486" t="inlineStr">
        <is>
          <t>SHIFT-POST-20260225</t>
        </is>
      </c>
      <c r="E2486" t="inlineStr">
        <is>
          <t>LINE-S01</t>
        </is>
      </c>
      <c r="F2486" t="inlineStr">
        <is>
          <t>改善后</t>
        </is>
      </c>
      <c r="G2486" s="57" t="n">
        <v>46078</v>
      </c>
      <c r="H2486" t="inlineStr">
        <is>
          <t>智能终端系列</t>
        </is>
      </c>
      <c r="I2486" t="inlineStr">
        <is>
          <t>7KK25</t>
        </is>
      </c>
      <c r="J2486" t="inlineStr">
        <is>
          <t>SETUPS-CHANGEOVERS</t>
        </is>
      </c>
      <c r="K2486" t="inlineStr">
        <is>
          <t>Unplanned</t>
        </is>
      </c>
      <c r="L2486" t="inlineStr">
        <is>
          <t>EXTRUDER PRESS</t>
        </is>
      </c>
      <c r="M2486" t="inlineStr">
        <is>
          <t>主加工工位</t>
        </is>
      </c>
      <c r="N2486" t="inlineStr">
        <is>
          <t>WIRE ROLL REPLACEMENT</t>
        </is>
      </c>
      <c r="O2486" s="59" t="n">
        <v>46078.68472222222</v>
      </c>
      <c r="P2486" s="59" t="n">
        <v>46078.69006944444</v>
      </c>
      <c r="Q2486" s="60" t="n">
        <v>7.7</v>
      </c>
      <c r="R2486" s="60" t="n">
        <v>0.7679</v>
      </c>
      <c r="S2486" t="inlineStr">
        <is>
          <t>团队模拟数据（基于公开单线数据派生）</t>
        </is>
      </c>
      <c r="T2486" t="inlineStr">
        <is>
          <t>SIM-v2.2-20260807-20260804</t>
        </is>
      </c>
      <c r="U2486" t="inlineStr">
        <is>
          <t>https://zenodo.org/records/17855209</t>
        </is>
      </c>
      <c r="V2486" t="inlineStr">
        <is>
          <t>LINE-S01-POST-20260225</t>
        </is>
      </c>
      <c r="W2486" t="inlineStr">
        <is>
          <t>已关联</t>
        </is>
      </c>
      <c r="X2486" t="inlineStr">
        <is>
          <t>按班次口径判断</t>
        </is>
      </c>
      <c r="Z2486" t="inlineStr">
        <is>
          <t>是</t>
        </is>
      </c>
      <c r="AA2486">
        <f>IFERROR(VLOOKUP(N2486,'18_换产标准_模拟'!$B$2:$F$4,3,FALSE),"")</f>
        <v/>
      </c>
      <c r="AB2486">
        <f>IFERROR(MAX(Q2486-AA2486,0),"")</f>
        <v/>
      </c>
      <c r="AC2486">
        <f>IFERROR(IF(AB2486=0,"达标",IF(AB2486&lt;=VLOOKUP(N2486,'18_换产标准_模拟'!$B$2:$F$4,4,FALSE)-VLOOKUP(N2486,'18_换产标准_模拟'!$B$2:$F$4,3,FALSE),"轻微超时",IF(AB2486&lt;=VLOOKUP(N2486,'18_换产标准_模拟'!$B$2:$F$4,5,FALSE)-VLOOKUP(N2486,'18_换产标准_模拟'!$B$2:$F$4,3,FALSE),"超时","严重超时"))),"")</f>
        <v/>
      </c>
      <c r="AD2486">
        <f>IFERROR(INDEX('18_换产标准_模拟'!$A$2:$A$4,MATCH(N2486,'18_换产标准_模拟'!$B$2:$B$4,0)),"")</f>
        <v/>
      </c>
      <c r="AE2486" t="inlineStr">
        <is>
          <t>团队模拟数据</t>
        </is>
      </c>
    </row>
    <row r="2487">
      <c r="A2487" t="inlineStr">
        <is>
          <t>SIM-STOP-02486</t>
        </is>
      </c>
      <c r="B2487" t="inlineStr">
        <is>
          <t>STOP-POST-00194</t>
        </is>
      </c>
      <c r="C2487" t="inlineStr">
        <is>
          <t>LINE-S02-POST-20260225</t>
        </is>
      </c>
      <c r="D2487" t="inlineStr">
        <is>
          <t>SHIFT-POST-20260225</t>
        </is>
      </c>
      <c r="E2487" t="inlineStr">
        <is>
          <t>LINE-S02</t>
        </is>
      </c>
      <c r="F2487" t="inlineStr">
        <is>
          <t>改善后</t>
        </is>
      </c>
      <c r="G2487" s="57" t="n">
        <v>46078</v>
      </c>
      <c r="H2487" t="inlineStr">
        <is>
          <t>视觉设备系列</t>
        </is>
      </c>
      <c r="I2487" t="inlineStr">
        <is>
          <t>7KK25</t>
        </is>
      </c>
      <c r="J2487" t="inlineStr">
        <is>
          <t>SETUPS-CHANGEOVERS</t>
        </is>
      </c>
      <c r="K2487" t="inlineStr">
        <is>
          <t>Unplanned</t>
        </is>
      </c>
      <c r="L2487" t="inlineStr">
        <is>
          <t>EXTRUDER PRESS</t>
        </is>
      </c>
      <c r="M2487" t="inlineStr">
        <is>
          <t>主加工工位</t>
        </is>
      </c>
      <c r="N2487" t="inlineStr">
        <is>
          <t>WIRE ROLL REPLACEMENT</t>
        </is>
      </c>
      <c r="O2487" s="59" t="n">
        <v>46078.69861111111</v>
      </c>
      <c r="P2487" s="59" t="n">
        <v>46078.70701388889</v>
      </c>
      <c r="Q2487" s="60" t="n">
        <v>12.1</v>
      </c>
      <c r="R2487" s="60" t="n">
        <v>1.2078</v>
      </c>
      <c r="S2487" t="inlineStr">
        <is>
          <t>团队模拟数据（基于公开单线数据派生）</t>
        </is>
      </c>
      <c r="T2487" t="inlineStr">
        <is>
          <t>SIM-v2.2-20260807-20260804</t>
        </is>
      </c>
      <c r="U2487" t="inlineStr">
        <is>
          <t>https://zenodo.org/records/17855209</t>
        </is>
      </c>
      <c r="V2487" t="inlineStr">
        <is>
          <t>LINE-S02-POST-20260225</t>
        </is>
      </c>
      <c r="W2487" t="inlineStr">
        <is>
          <t>已关联</t>
        </is>
      </c>
      <c r="X2487" t="inlineStr">
        <is>
          <t>按班次口径判断</t>
        </is>
      </c>
      <c r="Z2487" t="inlineStr">
        <is>
          <t>是</t>
        </is>
      </c>
      <c r="AA2487">
        <f>IFERROR(VLOOKUP(N2487,'18_换产标准_模拟'!$B$2:$F$4,3,FALSE),"")</f>
        <v/>
      </c>
      <c r="AB2487">
        <f>IFERROR(MAX(Q2487-AA2487,0),"")</f>
        <v/>
      </c>
      <c r="AC2487">
        <f>IFERROR(IF(AB2487=0,"达标",IF(AB2487&lt;=VLOOKUP(N2487,'18_换产标准_模拟'!$B$2:$F$4,4,FALSE)-VLOOKUP(N2487,'18_换产标准_模拟'!$B$2:$F$4,3,FALSE),"轻微超时",IF(AB2487&lt;=VLOOKUP(N2487,'18_换产标准_模拟'!$B$2:$F$4,5,FALSE)-VLOOKUP(N2487,'18_换产标准_模拟'!$B$2:$F$4,3,FALSE),"超时","严重超时"))),"")</f>
        <v/>
      </c>
      <c r="AD2487">
        <f>IFERROR(INDEX('18_换产标准_模拟'!$A$2:$A$4,MATCH(N2487,'18_换产标准_模拟'!$B$2:$B$4,0)),"")</f>
        <v/>
      </c>
      <c r="AE2487" t="inlineStr">
        <is>
          <t>团队模拟数据</t>
        </is>
      </c>
    </row>
    <row r="2488">
      <c r="A2488" t="inlineStr">
        <is>
          <t>SIM-STOP-02487</t>
        </is>
      </c>
      <c r="B2488" t="inlineStr">
        <is>
          <t>STOP-POST-00194</t>
        </is>
      </c>
      <c r="C2488" t="inlineStr">
        <is>
          <t>LINE-S03-POST-20260225</t>
        </is>
      </c>
      <c r="D2488" t="inlineStr">
        <is>
          <t>SHIFT-POST-20260225</t>
        </is>
      </c>
      <c r="E2488" t="inlineStr">
        <is>
          <t>LINE-S03</t>
        </is>
      </c>
      <c r="F2488" t="inlineStr">
        <is>
          <t>改善后</t>
        </is>
      </c>
      <c r="G2488" s="57" t="n">
        <v>46078</v>
      </c>
      <c r="H2488" t="inlineStr">
        <is>
          <t>音频模组系列</t>
        </is>
      </c>
      <c r="I2488" t="inlineStr">
        <is>
          <t>7KK25</t>
        </is>
      </c>
      <c r="J2488" t="inlineStr">
        <is>
          <t>SETUPS-CHANGEOVERS</t>
        </is>
      </c>
      <c r="K2488" t="inlineStr">
        <is>
          <t>Unplanned</t>
        </is>
      </c>
      <c r="L2488" t="inlineStr">
        <is>
          <t>EXTRUDER PRESS</t>
        </is>
      </c>
      <c r="M2488" t="inlineStr">
        <is>
          <t>主加工工位</t>
        </is>
      </c>
      <c r="N2488" t="inlineStr">
        <is>
          <t>WIRE ROLL REPLACEMENT</t>
        </is>
      </c>
      <c r="O2488" s="59" t="n">
        <v>46078.7125</v>
      </c>
      <c r="P2488" s="59" t="n">
        <v>46078.71861111111</v>
      </c>
      <c r="Q2488" s="60" t="n">
        <v>8.800000000000001</v>
      </c>
      <c r="R2488" s="60" t="n">
        <v>0.875</v>
      </c>
      <c r="S2488" t="inlineStr">
        <is>
          <t>团队模拟数据（基于公开单线数据派生）</t>
        </is>
      </c>
      <c r="T2488" t="inlineStr">
        <is>
          <t>SIM-v2.2-20260807-20260804</t>
        </is>
      </c>
      <c r="U2488" t="inlineStr">
        <is>
          <t>https://zenodo.org/records/17855209</t>
        </is>
      </c>
      <c r="V2488" t="inlineStr">
        <is>
          <t>LINE-S03-POST-20260225</t>
        </is>
      </c>
      <c r="W2488" t="inlineStr">
        <is>
          <t>已关联</t>
        </is>
      </c>
      <c r="X2488" t="inlineStr">
        <is>
          <t>按班次口径判断</t>
        </is>
      </c>
      <c r="Z2488" t="inlineStr">
        <is>
          <t>是</t>
        </is>
      </c>
      <c r="AA2488">
        <f>IFERROR(VLOOKUP(N2488,'18_换产标准_模拟'!$B$2:$F$4,3,FALSE),"")</f>
        <v/>
      </c>
      <c r="AB2488">
        <f>IFERROR(MAX(Q2488-AA2488,0),"")</f>
        <v/>
      </c>
      <c r="AC2488">
        <f>IFERROR(IF(AB2488=0,"达标",IF(AB2488&lt;=VLOOKUP(N2488,'18_换产标准_模拟'!$B$2:$F$4,4,FALSE)-VLOOKUP(N2488,'18_换产标准_模拟'!$B$2:$F$4,3,FALSE),"轻微超时",IF(AB2488&lt;=VLOOKUP(N2488,'18_换产标准_模拟'!$B$2:$F$4,5,FALSE)-VLOOKUP(N2488,'18_换产标准_模拟'!$B$2:$F$4,3,FALSE),"超时","严重超时"))),"")</f>
        <v/>
      </c>
      <c r="AD2488">
        <f>IFERROR(INDEX('18_换产标准_模拟'!$A$2:$A$4,MATCH(N2488,'18_换产标准_模拟'!$B$2:$B$4,0)),"")</f>
        <v/>
      </c>
      <c r="AE2488" t="inlineStr">
        <is>
          <t>团队模拟数据</t>
        </is>
      </c>
    </row>
    <row r="2489">
      <c r="A2489" t="inlineStr">
        <is>
          <t>SIM-STOP-02488</t>
        </is>
      </c>
      <c r="B2489" t="inlineStr">
        <is>
          <t>STOP-POST-00195</t>
        </is>
      </c>
      <c r="C2489" t="inlineStr">
        <is>
          <t>LINE-S01-POST-20260225</t>
        </is>
      </c>
      <c r="D2489" t="inlineStr">
        <is>
          <t>SHIFT-POST-20260225</t>
        </is>
      </c>
      <c r="E2489" t="inlineStr">
        <is>
          <t>LINE-S01</t>
        </is>
      </c>
      <c r="F2489" t="inlineStr">
        <is>
          <t>改善后</t>
        </is>
      </c>
      <c r="G2489" s="57" t="n">
        <v>46078</v>
      </c>
      <c r="H2489" t="inlineStr">
        <is>
          <t>智能终端系列</t>
        </is>
      </c>
      <c r="I2489" t="inlineStr">
        <is>
          <t>7KK25</t>
        </is>
      </c>
      <c r="J2489" t="inlineStr">
        <is>
          <t>MATERIALS</t>
        </is>
      </c>
      <c r="K2489" t="inlineStr">
        <is>
          <t>Unplanned</t>
        </is>
      </c>
      <c r="L2489" t="inlineStr">
        <is>
          <t>HACKING STATION</t>
        </is>
      </c>
      <c r="M2489" t="inlineStr">
        <is>
          <t>上下料工位</t>
        </is>
      </c>
      <c r="N2489" t="inlineStr">
        <is>
          <t>RACK STARVATION</t>
        </is>
      </c>
      <c r="O2489" s="59" t="n">
        <v>46078.79791666667</v>
      </c>
      <c r="P2489" s="59" t="n">
        <v>46078.80013888889</v>
      </c>
      <c r="Q2489" s="60" t="n">
        <v>3.2</v>
      </c>
      <c r="R2489" s="60" t="n">
        <v>0.7991</v>
      </c>
      <c r="S2489" t="inlineStr">
        <is>
          <t>团队模拟数据（基于公开单线数据派生）</t>
        </is>
      </c>
      <c r="T2489" t="inlineStr">
        <is>
          <t>SIM-v2.2-20260807-20260804</t>
        </is>
      </c>
      <c r="U2489" t="inlineStr">
        <is>
          <t>https://zenodo.org/records/17855209</t>
        </is>
      </c>
      <c r="V2489" t="inlineStr">
        <is>
          <t>LINE-S01-POST-20260225</t>
        </is>
      </c>
      <c r="W2489" t="inlineStr">
        <is>
          <t>已关联</t>
        </is>
      </c>
      <c r="X2489" t="inlineStr">
        <is>
          <t>按班次口径判断</t>
        </is>
      </c>
      <c r="Z2489" t="inlineStr">
        <is>
          <t>否</t>
        </is>
      </c>
    </row>
    <row r="2490">
      <c r="A2490" t="inlineStr">
        <is>
          <t>SIM-STOP-02489</t>
        </is>
      </c>
      <c r="B2490" t="inlineStr">
        <is>
          <t>STOP-POST-00195</t>
        </is>
      </c>
      <c r="C2490" t="inlineStr">
        <is>
          <t>LINE-S02-POST-20260225</t>
        </is>
      </c>
      <c r="D2490" t="inlineStr">
        <is>
          <t>SHIFT-POST-20260225</t>
        </is>
      </c>
      <c r="E2490" t="inlineStr">
        <is>
          <t>LINE-S02</t>
        </is>
      </c>
      <c r="F2490" t="inlineStr">
        <is>
          <t>改善后</t>
        </is>
      </c>
      <c r="G2490" s="57" t="n">
        <v>46078</v>
      </c>
      <c r="H2490" t="inlineStr">
        <is>
          <t>视觉设备系列</t>
        </is>
      </c>
      <c r="I2490" t="inlineStr">
        <is>
          <t>7KK25</t>
        </is>
      </c>
      <c r="J2490" t="inlineStr">
        <is>
          <t>MATERIALS</t>
        </is>
      </c>
      <c r="K2490" t="inlineStr">
        <is>
          <t>Unplanned</t>
        </is>
      </c>
      <c r="L2490" t="inlineStr">
        <is>
          <t>HACKING STATION</t>
        </is>
      </c>
      <c r="M2490" t="inlineStr">
        <is>
          <t>上下料工位</t>
        </is>
      </c>
      <c r="N2490" t="inlineStr">
        <is>
          <t>RACK STARVATION</t>
        </is>
      </c>
      <c r="O2490" s="59" t="n">
        <v>46078.81180555555</v>
      </c>
      <c r="P2490" s="59" t="n">
        <v>46078.81472222223</v>
      </c>
      <c r="Q2490" s="60" t="n">
        <v>4.2</v>
      </c>
      <c r="R2490" s="60" t="n">
        <v>1.045</v>
      </c>
      <c r="S2490" t="inlineStr">
        <is>
          <t>团队模拟数据（基于公开单线数据派生）</t>
        </is>
      </c>
      <c r="T2490" t="inlineStr">
        <is>
          <t>SIM-v2.2-20260807-20260804</t>
        </is>
      </c>
      <c r="U2490" t="inlineStr">
        <is>
          <t>https://zenodo.org/records/17855209</t>
        </is>
      </c>
      <c r="V2490" t="inlineStr">
        <is>
          <t>LINE-S02-POST-20260225</t>
        </is>
      </c>
      <c r="W2490" t="inlineStr">
        <is>
          <t>已关联</t>
        </is>
      </c>
      <c r="X2490" t="inlineStr">
        <is>
          <t>按班次口径判断</t>
        </is>
      </c>
      <c r="Z2490" t="inlineStr">
        <is>
          <t>否</t>
        </is>
      </c>
    </row>
    <row r="2491">
      <c r="A2491" t="inlineStr">
        <is>
          <t>SIM-STOP-02490</t>
        </is>
      </c>
      <c r="B2491" t="inlineStr">
        <is>
          <t>STOP-POST-00195</t>
        </is>
      </c>
      <c r="C2491" t="inlineStr">
        <is>
          <t>LINE-S03-POST-20260225</t>
        </is>
      </c>
      <c r="D2491" t="inlineStr">
        <is>
          <t>SHIFT-POST-20260225</t>
        </is>
      </c>
      <c r="E2491" t="inlineStr">
        <is>
          <t>LINE-S03</t>
        </is>
      </c>
      <c r="F2491" t="inlineStr">
        <is>
          <t>改善后</t>
        </is>
      </c>
      <c r="G2491" s="57" t="n">
        <v>46078</v>
      </c>
      <c r="H2491" t="inlineStr">
        <is>
          <t>音频模组系列</t>
        </is>
      </c>
      <c r="I2491" t="inlineStr">
        <is>
          <t>7KK25</t>
        </is>
      </c>
      <c r="J2491" t="inlineStr">
        <is>
          <t>MATERIALS</t>
        </is>
      </c>
      <c r="K2491" t="inlineStr">
        <is>
          <t>Unplanned</t>
        </is>
      </c>
      <c r="L2491" t="inlineStr">
        <is>
          <t>HACKING STATION</t>
        </is>
      </c>
      <c r="M2491" t="inlineStr">
        <is>
          <t>上下料工位</t>
        </is>
      </c>
      <c r="N2491" t="inlineStr">
        <is>
          <t>RACK STARVATION</t>
        </is>
      </c>
      <c r="O2491" s="59" t="n">
        <v>46078.82569444444</v>
      </c>
      <c r="P2491" s="59" t="n">
        <v>46078.82833333333</v>
      </c>
      <c r="Q2491" s="60" t="n">
        <v>3.8</v>
      </c>
      <c r="R2491" s="60" t="n">
        <v>0.9464</v>
      </c>
      <c r="S2491" t="inlineStr">
        <is>
          <t>团队模拟数据（基于公开单线数据派生）</t>
        </is>
      </c>
      <c r="T2491" t="inlineStr">
        <is>
          <t>SIM-v2.2-20260807-20260804</t>
        </is>
      </c>
      <c r="U2491" t="inlineStr">
        <is>
          <t>https://zenodo.org/records/17855209</t>
        </is>
      </c>
      <c r="V2491" t="inlineStr">
        <is>
          <t>LINE-S03-POST-20260225</t>
        </is>
      </c>
      <c r="W2491" t="inlineStr">
        <is>
          <t>已关联</t>
        </is>
      </c>
      <c r="X2491" t="inlineStr">
        <is>
          <t>按班次口径判断</t>
        </is>
      </c>
      <c r="Z2491" t="inlineStr">
        <is>
          <t>否</t>
        </is>
      </c>
    </row>
    <row r="2492">
      <c r="A2492" t="inlineStr">
        <is>
          <t>SIM-STOP-02491</t>
        </is>
      </c>
      <c r="B2492" t="inlineStr">
        <is>
          <t>STOP-POST-00196</t>
        </is>
      </c>
      <c r="C2492" t="inlineStr">
        <is>
          <t>LINE-S01-POST-20260225</t>
        </is>
      </c>
      <c r="D2492" t="inlineStr">
        <is>
          <t>SHIFT-POST-20260225</t>
        </is>
      </c>
      <c r="E2492" t="inlineStr">
        <is>
          <t>LINE-S01</t>
        </is>
      </c>
      <c r="F2492" t="inlineStr">
        <is>
          <t>改善后</t>
        </is>
      </c>
      <c r="G2492" s="57" t="n">
        <v>46078</v>
      </c>
      <c r="H2492" t="inlineStr">
        <is>
          <t>智能终端系列</t>
        </is>
      </c>
      <c r="I2492" t="inlineStr">
        <is>
          <t>7KK25</t>
        </is>
      </c>
      <c r="J2492" t="inlineStr">
        <is>
          <t>MATERIALS</t>
        </is>
      </c>
      <c r="K2492" t="inlineStr">
        <is>
          <t>Unplanned</t>
        </is>
      </c>
      <c r="L2492" t="inlineStr">
        <is>
          <t>HACKING STATION</t>
        </is>
      </c>
      <c r="M2492" t="inlineStr">
        <is>
          <t>上下料工位</t>
        </is>
      </c>
      <c r="N2492" t="inlineStr">
        <is>
          <t>RACK STARVATION</t>
        </is>
      </c>
      <c r="O2492" s="59" t="n">
        <v>46078.81805555556</v>
      </c>
      <c r="P2492" s="59" t="n">
        <v>46078.82034722222</v>
      </c>
      <c r="Q2492" s="60" t="n">
        <v>3.3</v>
      </c>
      <c r="R2492" s="60" t="n">
        <v>0.8304</v>
      </c>
      <c r="S2492" t="inlineStr">
        <is>
          <t>团队模拟数据（基于公开单线数据派生）</t>
        </is>
      </c>
      <c r="T2492" t="inlineStr">
        <is>
          <t>SIM-v2.2-20260807-20260804</t>
        </is>
      </c>
      <c r="U2492" t="inlineStr">
        <is>
          <t>https://zenodo.org/records/17855209</t>
        </is>
      </c>
      <c r="V2492" t="inlineStr">
        <is>
          <t>LINE-S01-POST-20260225</t>
        </is>
      </c>
      <c r="W2492" t="inlineStr">
        <is>
          <t>已关联</t>
        </is>
      </c>
      <c r="X2492" t="inlineStr">
        <is>
          <t>按班次口径判断</t>
        </is>
      </c>
      <c r="Z2492" t="inlineStr">
        <is>
          <t>否</t>
        </is>
      </c>
    </row>
    <row r="2493">
      <c r="A2493" t="inlineStr">
        <is>
          <t>SIM-STOP-02492</t>
        </is>
      </c>
      <c r="B2493" t="inlineStr">
        <is>
          <t>STOP-POST-00196</t>
        </is>
      </c>
      <c r="C2493" t="inlineStr">
        <is>
          <t>LINE-S02-POST-20260225</t>
        </is>
      </c>
      <c r="D2493" t="inlineStr">
        <is>
          <t>SHIFT-POST-20260225</t>
        </is>
      </c>
      <c r="E2493" t="inlineStr">
        <is>
          <t>LINE-S02</t>
        </is>
      </c>
      <c r="F2493" t="inlineStr">
        <is>
          <t>改善后</t>
        </is>
      </c>
      <c r="G2493" s="57" t="n">
        <v>46078</v>
      </c>
      <c r="H2493" t="inlineStr">
        <is>
          <t>视觉设备系列</t>
        </is>
      </c>
      <c r="I2493" t="inlineStr">
        <is>
          <t>7KK25</t>
        </is>
      </c>
      <c r="J2493" t="inlineStr">
        <is>
          <t>MATERIALS</t>
        </is>
      </c>
      <c r="K2493" t="inlineStr">
        <is>
          <t>Unplanned</t>
        </is>
      </c>
      <c r="L2493" t="inlineStr">
        <is>
          <t>HACKING STATION</t>
        </is>
      </c>
      <c r="M2493" t="inlineStr">
        <is>
          <t>上下料工位</t>
        </is>
      </c>
      <c r="N2493" t="inlineStr">
        <is>
          <t>RACK STARVATION</t>
        </is>
      </c>
      <c r="O2493" s="59" t="n">
        <v>46078.83194444444</v>
      </c>
      <c r="P2493" s="59" t="n">
        <v>46078.835</v>
      </c>
      <c r="Q2493" s="60" t="n">
        <v>4.4</v>
      </c>
      <c r="R2493" s="60" t="n">
        <v>1.0878</v>
      </c>
      <c r="S2493" t="inlineStr">
        <is>
          <t>团队模拟数据（基于公开单线数据派生）</t>
        </is>
      </c>
      <c r="T2493" t="inlineStr">
        <is>
          <t>SIM-v2.2-20260807-20260804</t>
        </is>
      </c>
      <c r="U2493" t="inlineStr">
        <is>
          <t>https://zenodo.org/records/17855209</t>
        </is>
      </c>
      <c r="V2493" t="inlineStr">
        <is>
          <t>LINE-S02-POST-20260225</t>
        </is>
      </c>
      <c r="W2493" t="inlineStr">
        <is>
          <t>已关联</t>
        </is>
      </c>
      <c r="X2493" t="inlineStr">
        <is>
          <t>按班次口径判断</t>
        </is>
      </c>
      <c r="Z2493" t="inlineStr">
        <is>
          <t>否</t>
        </is>
      </c>
    </row>
    <row r="2494">
      <c r="A2494" t="inlineStr">
        <is>
          <t>SIM-STOP-02493</t>
        </is>
      </c>
      <c r="B2494" t="inlineStr">
        <is>
          <t>STOP-POST-00196</t>
        </is>
      </c>
      <c r="C2494" t="inlineStr">
        <is>
          <t>LINE-S03-POST-20260225</t>
        </is>
      </c>
      <c r="D2494" t="inlineStr">
        <is>
          <t>SHIFT-POST-20260225</t>
        </is>
      </c>
      <c r="E2494" t="inlineStr">
        <is>
          <t>LINE-S03</t>
        </is>
      </c>
      <c r="F2494" t="inlineStr">
        <is>
          <t>改善后</t>
        </is>
      </c>
      <c r="G2494" s="57" t="n">
        <v>46078</v>
      </c>
      <c r="H2494" t="inlineStr">
        <is>
          <t>音频模组系列</t>
        </is>
      </c>
      <c r="I2494" t="inlineStr">
        <is>
          <t>7KK25</t>
        </is>
      </c>
      <c r="J2494" t="inlineStr">
        <is>
          <t>MATERIALS</t>
        </is>
      </c>
      <c r="K2494" t="inlineStr">
        <is>
          <t>Unplanned</t>
        </is>
      </c>
      <c r="L2494" t="inlineStr">
        <is>
          <t>HACKING STATION</t>
        </is>
      </c>
      <c r="M2494" t="inlineStr">
        <is>
          <t>上下料工位</t>
        </is>
      </c>
      <c r="N2494" t="inlineStr">
        <is>
          <t>RACK STARVATION</t>
        </is>
      </c>
      <c r="O2494" s="59" t="n">
        <v>46078.84583333333</v>
      </c>
      <c r="P2494" s="59" t="n">
        <v>46078.84854166667</v>
      </c>
      <c r="Q2494" s="60" t="n">
        <v>3.9</v>
      </c>
      <c r="R2494" s="60" t="n">
        <v>0.9828</v>
      </c>
      <c r="S2494" t="inlineStr">
        <is>
          <t>团队模拟数据（基于公开单线数据派生）</t>
        </is>
      </c>
      <c r="T2494" t="inlineStr">
        <is>
          <t>SIM-v2.2-20260807-20260804</t>
        </is>
      </c>
      <c r="U2494" t="inlineStr">
        <is>
          <t>https://zenodo.org/records/17855209</t>
        </is>
      </c>
      <c r="V2494" t="inlineStr">
        <is>
          <t>LINE-S03-POST-20260225</t>
        </is>
      </c>
      <c r="W2494" t="inlineStr">
        <is>
          <t>已关联</t>
        </is>
      </c>
      <c r="X2494" t="inlineStr">
        <is>
          <t>按班次口径判断</t>
        </is>
      </c>
      <c r="Z2494" t="inlineStr">
        <is>
          <t>否</t>
        </is>
      </c>
    </row>
    <row r="2495">
      <c r="A2495" t="inlineStr">
        <is>
          <t>SIM-STOP-02494</t>
        </is>
      </c>
      <c r="B2495" t="inlineStr">
        <is>
          <t>STOP-POST-00197</t>
        </is>
      </c>
      <c r="C2495" t="inlineStr">
        <is>
          <t>LINE-S01-POST-20260225</t>
        </is>
      </c>
      <c r="D2495" t="inlineStr">
        <is>
          <t>SHIFT-POST-20260225</t>
        </is>
      </c>
      <c r="E2495" t="inlineStr">
        <is>
          <t>LINE-S01</t>
        </is>
      </c>
      <c r="F2495" t="inlineStr">
        <is>
          <t>改善后</t>
        </is>
      </c>
      <c r="G2495" s="57" t="n">
        <v>46078</v>
      </c>
      <c r="H2495" t="inlineStr">
        <is>
          <t>智能终端系列</t>
        </is>
      </c>
      <c r="I2495" t="inlineStr">
        <is>
          <t>7KK25</t>
        </is>
      </c>
      <c r="J2495" t="inlineStr">
        <is>
          <t>MATERIALS</t>
        </is>
      </c>
      <c r="K2495" t="inlineStr">
        <is>
          <t>Unplanned</t>
        </is>
      </c>
      <c r="L2495" t="inlineStr">
        <is>
          <t>HACKING STATION</t>
        </is>
      </c>
      <c r="M2495" t="inlineStr">
        <is>
          <t>上下料工位</t>
        </is>
      </c>
      <c r="N2495" t="inlineStr">
        <is>
          <t>RACK STARVATION</t>
        </is>
      </c>
      <c r="O2495" s="59" t="n">
        <v>46078.82291666666</v>
      </c>
      <c r="P2495" s="59" t="n">
        <v>46078.829375</v>
      </c>
      <c r="Q2495" s="60" t="n">
        <v>9.300000000000001</v>
      </c>
      <c r="R2495" s="60" t="n">
        <v>0.7768</v>
      </c>
      <c r="S2495" t="inlineStr">
        <is>
          <t>团队模拟数据（基于公开单线数据派生）</t>
        </is>
      </c>
      <c r="T2495" t="inlineStr">
        <is>
          <t>SIM-v2.2-20260807-20260804</t>
        </is>
      </c>
      <c r="U2495" t="inlineStr">
        <is>
          <t>https://zenodo.org/records/17855209</t>
        </is>
      </c>
      <c r="V2495" t="inlineStr">
        <is>
          <t>LINE-S01-POST-20260225</t>
        </is>
      </c>
      <c r="W2495" t="inlineStr">
        <is>
          <t>已关联</t>
        </is>
      </c>
      <c r="X2495" t="inlineStr">
        <is>
          <t>按班次口径判断</t>
        </is>
      </c>
      <c r="Z2495" t="inlineStr">
        <is>
          <t>否</t>
        </is>
      </c>
    </row>
    <row r="2496">
      <c r="A2496" t="inlineStr">
        <is>
          <t>SIM-STOP-02495</t>
        </is>
      </c>
      <c r="B2496" t="inlineStr">
        <is>
          <t>STOP-POST-00197</t>
        </is>
      </c>
      <c r="C2496" t="inlineStr">
        <is>
          <t>LINE-S02-POST-20260225</t>
        </is>
      </c>
      <c r="D2496" t="inlineStr">
        <is>
          <t>SHIFT-POST-20260225</t>
        </is>
      </c>
      <c r="E2496" t="inlineStr">
        <is>
          <t>LINE-S02</t>
        </is>
      </c>
      <c r="F2496" t="inlineStr">
        <is>
          <t>改善后</t>
        </is>
      </c>
      <c r="G2496" s="57" t="n">
        <v>46078</v>
      </c>
      <c r="H2496" t="inlineStr">
        <is>
          <t>视觉设备系列</t>
        </is>
      </c>
      <c r="I2496" t="inlineStr">
        <is>
          <t>7KK25</t>
        </is>
      </c>
      <c r="J2496" t="inlineStr">
        <is>
          <t>MATERIALS</t>
        </is>
      </c>
      <c r="K2496" t="inlineStr">
        <is>
          <t>Unplanned</t>
        </is>
      </c>
      <c r="L2496" t="inlineStr">
        <is>
          <t>HACKING STATION</t>
        </is>
      </c>
      <c r="M2496" t="inlineStr">
        <is>
          <t>上下料工位</t>
        </is>
      </c>
      <c r="N2496" t="inlineStr">
        <is>
          <t>RACK STARVATION</t>
        </is>
      </c>
      <c r="O2496" s="59" t="n">
        <v>46078.83680555555</v>
      </c>
      <c r="P2496" s="59" t="n">
        <v>46078.84625</v>
      </c>
      <c r="Q2496" s="60" t="n">
        <v>13.6</v>
      </c>
      <c r="R2496" s="60" t="n">
        <v>1.1306</v>
      </c>
      <c r="S2496" t="inlineStr">
        <is>
          <t>团队模拟数据（基于公开单线数据派生）</t>
        </is>
      </c>
      <c r="T2496" t="inlineStr">
        <is>
          <t>SIM-v2.2-20260807-20260804</t>
        </is>
      </c>
      <c r="U2496" t="inlineStr">
        <is>
          <t>https://zenodo.org/records/17855209</t>
        </is>
      </c>
      <c r="V2496" t="inlineStr">
        <is>
          <t>LINE-S02-POST-20260225</t>
        </is>
      </c>
      <c r="W2496" t="inlineStr">
        <is>
          <t>已关联</t>
        </is>
      </c>
      <c r="X2496" t="inlineStr">
        <is>
          <t>按班次口径判断</t>
        </is>
      </c>
      <c r="Z2496" t="inlineStr">
        <is>
          <t>否</t>
        </is>
      </c>
    </row>
    <row r="2497">
      <c r="A2497" t="inlineStr">
        <is>
          <t>SIM-STOP-02496</t>
        </is>
      </c>
      <c r="B2497" t="inlineStr">
        <is>
          <t>STOP-POST-00197</t>
        </is>
      </c>
      <c r="C2497" t="inlineStr">
        <is>
          <t>LINE-S03-POST-20260225</t>
        </is>
      </c>
      <c r="D2497" t="inlineStr">
        <is>
          <t>SHIFT-POST-20260225</t>
        </is>
      </c>
      <c r="E2497" t="inlineStr">
        <is>
          <t>LINE-S03</t>
        </is>
      </c>
      <c r="F2497" t="inlineStr">
        <is>
          <t>改善后</t>
        </is>
      </c>
      <c r="G2497" s="57" t="n">
        <v>46078</v>
      </c>
      <c r="H2497" t="inlineStr">
        <is>
          <t>音频模组系列</t>
        </is>
      </c>
      <c r="I2497" t="inlineStr">
        <is>
          <t>7KK25</t>
        </is>
      </c>
      <c r="J2497" t="inlineStr">
        <is>
          <t>MATERIALS</t>
        </is>
      </c>
      <c r="K2497" t="inlineStr">
        <is>
          <t>Unplanned</t>
        </is>
      </c>
      <c r="L2497" t="inlineStr">
        <is>
          <t>HACKING STATION</t>
        </is>
      </c>
      <c r="M2497" t="inlineStr">
        <is>
          <t>上下料工位</t>
        </is>
      </c>
      <c r="N2497" t="inlineStr">
        <is>
          <t>RACK STARVATION</t>
        </is>
      </c>
      <c r="O2497" s="59" t="n">
        <v>46078.85069444445</v>
      </c>
      <c r="P2497" s="59" t="n">
        <v>46078.85833333333</v>
      </c>
      <c r="Q2497" s="60" t="n">
        <v>11</v>
      </c>
      <c r="R2497" s="60" t="n">
        <v>0.9204</v>
      </c>
      <c r="S2497" t="inlineStr">
        <is>
          <t>团队模拟数据（基于公开单线数据派生）</t>
        </is>
      </c>
      <c r="T2497" t="inlineStr">
        <is>
          <t>SIM-v2.2-20260807-20260804</t>
        </is>
      </c>
      <c r="U2497" t="inlineStr">
        <is>
          <t>https://zenodo.org/records/17855209</t>
        </is>
      </c>
      <c r="V2497" t="inlineStr">
        <is>
          <t>LINE-S03-POST-20260225</t>
        </is>
      </c>
      <c r="W2497" t="inlineStr">
        <is>
          <t>已关联</t>
        </is>
      </c>
      <c r="X2497" t="inlineStr">
        <is>
          <t>按班次口径判断</t>
        </is>
      </c>
      <c r="Z2497" t="inlineStr">
        <is>
          <t>否</t>
        </is>
      </c>
    </row>
    <row r="2498">
      <c r="A2498" t="inlineStr">
        <is>
          <t>SIM-STOP-02497</t>
        </is>
      </c>
      <c r="B2498" t="inlineStr">
        <is>
          <t>STOP-POST-00198</t>
        </is>
      </c>
      <c r="C2498" t="inlineStr">
        <is>
          <t>LINE-S01-POST-20260225</t>
        </is>
      </c>
      <c r="D2498" t="inlineStr">
        <is>
          <t>SHIFT-POST-20260225</t>
        </is>
      </c>
      <c r="E2498" t="inlineStr">
        <is>
          <t>LINE-S01</t>
        </is>
      </c>
      <c r="F2498" t="inlineStr">
        <is>
          <t>改善后</t>
        </is>
      </c>
      <c r="G2498" s="57" t="n">
        <v>46078</v>
      </c>
      <c r="H2498" t="inlineStr">
        <is>
          <t>智能终端系列</t>
        </is>
      </c>
      <c r="I2498" t="inlineStr">
        <is>
          <t>7KK25</t>
        </is>
      </c>
      <c r="J2498" t="inlineStr">
        <is>
          <t>OPERATIONAL</t>
        </is>
      </c>
      <c r="K2498" t="inlineStr">
        <is>
          <t>Planned - Included in OEE</t>
        </is>
      </c>
      <c r="L2498" t="inlineStr">
        <is>
          <t>EXTRUDER PRESS</t>
        </is>
      </c>
      <c r="M2498" t="inlineStr">
        <is>
          <t>主加工工位</t>
        </is>
      </c>
      <c r="N2498" t="inlineStr">
        <is>
          <t>CLEANING</t>
        </is>
      </c>
      <c r="O2498" s="59" t="n">
        <v>46078.83263888889</v>
      </c>
      <c r="P2498" s="59" t="n">
        <v>46078.84305555555</v>
      </c>
      <c r="Q2498" s="60" t="n">
        <v>15</v>
      </c>
      <c r="R2498" s="60" t="n">
        <v>0.9362</v>
      </c>
      <c r="S2498" t="inlineStr">
        <is>
          <t>团队模拟数据（基于公开单线数据派生）</t>
        </is>
      </c>
      <c r="T2498" t="inlineStr">
        <is>
          <t>SIM-v2.2-20260807-20260804</t>
        </is>
      </c>
      <c r="U2498" t="inlineStr">
        <is>
          <t>https://zenodo.org/records/17855209</t>
        </is>
      </c>
      <c r="V2498" t="inlineStr">
        <is>
          <t>LINE-S01-POST-20260225</t>
        </is>
      </c>
      <c r="W2498" t="inlineStr">
        <is>
          <t>已关联</t>
        </is>
      </c>
      <c r="X2498" t="inlineStr">
        <is>
          <t>按班次口径判断</t>
        </is>
      </c>
      <c r="Z2498" t="inlineStr">
        <is>
          <t>否</t>
        </is>
      </c>
    </row>
    <row r="2499">
      <c r="A2499" t="inlineStr">
        <is>
          <t>SIM-STOP-02498</t>
        </is>
      </c>
      <c r="B2499" t="inlineStr">
        <is>
          <t>STOP-POST-00198</t>
        </is>
      </c>
      <c r="C2499" t="inlineStr">
        <is>
          <t>LINE-S02-POST-20260225</t>
        </is>
      </c>
      <c r="D2499" t="inlineStr">
        <is>
          <t>SHIFT-POST-20260225</t>
        </is>
      </c>
      <c r="E2499" t="inlineStr">
        <is>
          <t>LINE-S02</t>
        </is>
      </c>
      <c r="F2499" t="inlineStr">
        <is>
          <t>改善后</t>
        </is>
      </c>
      <c r="G2499" s="57" t="n">
        <v>46078</v>
      </c>
      <c r="H2499" t="inlineStr">
        <is>
          <t>视觉设备系列</t>
        </is>
      </c>
      <c r="I2499" t="inlineStr">
        <is>
          <t>7KK25</t>
        </is>
      </c>
      <c r="J2499" t="inlineStr">
        <is>
          <t>OPERATIONAL</t>
        </is>
      </c>
      <c r="K2499" t="inlineStr">
        <is>
          <t>Planned - Included in OEE</t>
        </is>
      </c>
      <c r="L2499" t="inlineStr">
        <is>
          <t>EXTRUDER PRESS</t>
        </is>
      </c>
      <c r="M2499" t="inlineStr">
        <is>
          <t>主加工工位</t>
        </is>
      </c>
      <c r="N2499" t="inlineStr">
        <is>
          <t>CLEANING</t>
        </is>
      </c>
      <c r="O2499" s="59" t="n">
        <v>46078.84652777778</v>
      </c>
      <c r="P2499" s="59" t="n">
        <v>46078.85701388889</v>
      </c>
      <c r="Q2499" s="60" t="n">
        <v>15.1</v>
      </c>
      <c r="R2499" s="60" t="n">
        <v>0.9419</v>
      </c>
      <c r="S2499" t="inlineStr">
        <is>
          <t>团队模拟数据（基于公开单线数据派生）</t>
        </is>
      </c>
      <c r="T2499" t="inlineStr">
        <is>
          <t>SIM-v2.2-20260807-20260804</t>
        </is>
      </c>
      <c r="U2499" t="inlineStr">
        <is>
          <t>https://zenodo.org/records/17855209</t>
        </is>
      </c>
      <c r="V2499" t="inlineStr">
        <is>
          <t>LINE-S02-POST-20260225</t>
        </is>
      </c>
      <c r="W2499" t="inlineStr">
        <is>
          <t>已关联</t>
        </is>
      </c>
      <c r="X2499" t="inlineStr">
        <is>
          <t>按班次口径判断</t>
        </is>
      </c>
      <c r="Z2499" t="inlineStr">
        <is>
          <t>否</t>
        </is>
      </c>
    </row>
    <row r="2500">
      <c r="A2500" t="inlineStr">
        <is>
          <t>SIM-STOP-02499</t>
        </is>
      </c>
      <c r="B2500" t="inlineStr">
        <is>
          <t>STOP-POST-00198</t>
        </is>
      </c>
      <c r="C2500" t="inlineStr">
        <is>
          <t>LINE-S03-POST-20260225</t>
        </is>
      </c>
      <c r="D2500" t="inlineStr">
        <is>
          <t>SHIFT-POST-20260225</t>
        </is>
      </c>
      <c r="E2500" t="inlineStr">
        <is>
          <t>LINE-S03</t>
        </is>
      </c>
      <c r="F2500" t="inlineStr">
        <is>
          <t>改善后</t>
        </is>
      </c>
      <c r="G2500" s="57" t="n">
        <v>46078</v>
      </c>
      <c r="H2500" t="inlineStr">
        <is>
          <t>音频模组系列</t>
        </is>
      </c>
      <c r="I2500" t="inlineStr">
        <is>
          <t>7KK25</t>
        </is>
      </c>
      <c r="J2500" t="inlineStr">
        <is>
          <t>OPERATIONAL</t>
        </is>
      </c>
      <c r="K2500" t="inlineStr">
        <is>
          <t>Planned - Included in OEE</t>
        </is>
      </c>
      <c r="L2500" t="inlineStr">
        <is>
          <t>EXTRUDER PRESS</t>
        </is>
      </c>
      <c r="M2500" t="inlineStr">
        <is>
          <t>主加工工位</t>
        </is>
      </c>
      <c r="N2500" t="inlineStr">
        <is>
          <t>CLEANING</t>
        </is>
      </c>
      <c r="O2500" s="59" t="n">
        <v>46078.86041666667</v>
      </c>
      <c r="P2500" s="59" t="n">
        <v>46078.87131944444</v>
      </c>
      <c r="Q2500" s="60" t="n">
        <v>15.7</v>
      </c>
      <c r="R2500" s="60" t="n">
        <v>0.9813</v>
      </c>
      <c r="S2500" t="inlineStr">
        <is>
          <t>团队模拟数据（基于公开单线数据派生）</t>
        </is>
      </c>
      <c r="T2500" t="inlineStr">
        <is>
          <t>SIM-v2.2-20260807-20260804</t>
        </is>
      </c>
      <c r="U2500" t="inlineStr">
        <is>
          <t>https://zenodo.org/records/17855209</t>
        </is>
      </c>
      <c r="V2500" t="inlineStr">
        <is>
          <t>LINE-S03-POST-20260225</t>
        </is>
      </c>
      <c r="W2500" t="inlineStr">
        <is>
          <t>已关联</t>
        </is>
      </c>
      <c r="X2500" t="inlineStr">
        <is>
          <t>按班次口径判断</t>
        </is>
      </c>
      <c r="Z2500" t="inlineStr">
        <is>
          <t>否</t>
        </is>
      </c>
    </row>
    <row r="2501">
      <c r="A2501" t="inlineStr">
        <is>
          <t>SIM-STOP-02500</t>
        </is>
      </c>
      <c r="B2501" t="inlineStr">
        <is>
          <t>STOP-POST-00199</t>
        </is>
      </c>
      <c r="C2501" t="inlineStr">
        <is>
          <t>LINE-S01-POST-20260226</t>
        </is>
      </c>
      <c r="D2501" t="inlineStr">
        <is>
          <t>SHIFT-POST-20260226</t>
        </is>
      </c>
      <c r="E2501" t="inlineStr">
        <is>
          <t>LINE-S01</t>
        </is>
      </c>
      <c r="F2501" t="inlineStr">
        <is>
          <t>改善后</t>
        </is>
      </c>
      <c r="G2501" s="57" t="n">
        <v>46079</v>
      </c>
      <c r="H2501" t="inlineStr">
        <is>
          <t>智能终端系列</t>
        </is>
      </c>
      <c r="I2501" t="inlineStr">
        <is>
          <t>7KK25</t>
        </is>
      </c>
      <c r="J2501" t="inlineStr">
        <is>
          <t>FAILURE</t>
        </is>
      </c>
      <c r="K2501" t="inlineStr">
        <is>
          <t>Unplanned</t>
        </is>
      </c>
      <c r="L2501" t="inlineStr">
        <is>
          <t>CUTTER</t>
        </is>
      </c>
      <c r="M2501" t="inlineStr">
        <is>
          <t>切割/分板工位</t>
        </is>
      </c>
      <c r="N2501" t="inlineStr">
        <is>
          <t>OTHER FAILURE</t>
        </is>
      </c>
      <c r="O2501" s="59" t="n">
        <v>46079.51458333333</v>
      </c>
      <c r="P2501" s="59" t="n">
        <v>46079.51923611111</v>
      </c>
      <c r="Q2501" s="60" t="n">
        <v>6.7</v>
      </c>
      <c r="R2501" s="60" t="n">
        <v>0.8393</v>
      </c>
      <c r="S2501" t="inlineStr">
        <is>
          <t>团队模拟数据（基于公开单线数据派生）</t>
        </is>
      </c>
      <c r="T2501" t="inlineStr">
        <is>
          <t>SIM-v2.2-20260807-20260804</t>
        </is>
      </c>
      <c r="U2501" t="inlineStr">
        <is>
          <t>https://zenodo.org/records/17855209</t>
        </is>
      </c>
      <c r="V2501" t="inlineStr">
        <is>
          <t>LINE-S01-POST-20260226</t>
        </is>
      </c>
      <c r="W2501" t="inlineStr">
        <is>
          <t>已关联</t>
        </is>
      </c>
      <c r="X2501" t="inlineStr">
        <is>
          <t>按班次口径判断</t>
        </is>
      </c>
      <c r="Z2501" t="inlineStr">
        <is>
          <t>否</t>
        </is>
      </c>
    </row>
    <row r="2502">
      <c r="A2502" t="inlineStr">
        <is>
          <t>SIM-STOP-02501</t>
        </is>
      </c>
      <c r="B2502" t="inlineStr">
        <is>
          <t>STOP-POST-00199</t>
        </is>
      </c>
      <c r="C2502" t="inlineStr">
        <is>
          <t>LINE-S02-POST-20260226</t>
        </is>
      </c>
      <c r="D2502" t="inlineStr">
        <is>
          <t>SHIFT-POST-20260226</t>
        </is>
      </c>
      <c r="E2502" t="inlineStr">
        <is>
          <t>LINE-S02</t>
        </is>
      </c>
      <c r="F2502" t="inlineStr">
        <is>
          <t>改善后</t>
        </is>
      </c>
      <c r="G2502" s="57" t="n">
        <v>46079</v>
      </c>
      <c r="H2502" t="inlineStr">
        <is>
          <t>视觉设备系列</t>
        </is>
      </c>
      <c r="I2502" t="inlineStr">
        <is>
          <t>7KK25</t>
        </is>
      </c>
      <c r="J2502" t="inlineStr">
        <is>
          <t>FAILURE</t>
        </is>
      </c>
      <c r="K2502" t="inlineStr">
        <is>
          <t>Unplanned</t>
        </is>
      </c>
      <c r="L2502" t="inlineStr">
        <is>
          <t>CUTTER</t>
        </is>
      </c>
      <c r="M2502" t="inlineStr">
        <is>
          <t>切割/分板工位</t>
        </is>
      </c>
      <c r="N2502" t="inlineStr">
        <is>
          <t>OTHER FAILURE</t>
        </is>
      </c>
      <c r="O2502" s="59" t="n">
        <v>46079.52847222222</v>
      </c>
      <c r="P2502" s="59" t="n">
        <v>46079.53506944444</v>
      </c>
      <c r="Q2502" s="60" t="n">
        <v>9.5</v>
      </c>
      <c r="R2502" s="60" t="n">
        <v>1.188</v>
      </c>
      <c r="S2502" t="inlineStr">
        <is>
          <t>团队模拟数据（基于公开单线数据派生）</t>
        </is>
      </c>
      <c r="T2502" t="inlineStr">
        <is>
          <t>SIM-v2.2-20260807-20260804</t>
        </is>
      </c>
      <c r="U2502" t="inlineStr">
        <is>
          <t>https://zenodo.org/records/17855209</t>
        </is>
      </c>
      <c r="V2502" t="inlineStr">
        <is>
          <t>LINE-S02-POST-20260226</t>
        </is>
      </c>
      <c r="W2502" t="inlineStr">
        <is>
          <t>已关联</t>
        </is>
      </c>
      <c r="X2502" t="inlineStr">
        <is>
          <t>按班次口径判断</t>
        </is>
      </c>
      <c r="Z2502" t="inlineStr">
        <is>
          <t>否</t>
        </is>
      </c>
    </row>
    <row r="2503">
      <c r="A2503" t="inlineStr">
        <is>
          <t>SIM-STOP-02502</t>
        </is>
      </c>
      <c r="B2503" t="inlineStr">
        <is>
          <t>STOP-POST-00199</t>
        </is>
      </c>
      <c r="C2503" t="inlineStr">
        <is>
          <t>LINE-S03-POST-20260226</t>
        </is>
      </c>
      <c r="D2503" t="inlineStr">
        <is>
          <t>SHIFT-POST-20260226</t>
        </is>
      </c>
      <c r="E2503" t="inlineStr">
        <is>
          <t>LINE-S03</t>
        </is>
      </c>
      <c r="F2503" t="inlineStr">
        <is>
          <t>改善后</t>
        </is>
      </c>
      <c r="G2503" s="57" t="n">
        <v>46079</v>
      </c>
      <c r="H2503" t="inlineStr">
        <is>
          <t>音频模组系列</t>
        </is>
      </c>
      <c r="I2503" t="inlineStr">
        <is>
          <t>7KK25</t>
        </is>
      </c>
      <c r="J2503" t="inlineStr">
        <is>
          <t>FAILURE</t>
        </is>
      </c>
      <c r="K2503" t="inlineStr">
        <is>
          <t>Unplanned</t>
        </is>
      </c>
      <c r="L2503" t="inlineStr">
        <is>
          <t>CUTTER</t>
        </is>
      </c>
      <c r="M2503" t="inlineStr">
        <is>
          <t>切割/分板工位</t>
        </is>
      </c>
      <c r="N2503" t="inlineStr">
        <is>
          <t>OTHER FAILURE</t>
        </is>
      </c>
      <c r="O2503" s="59" t="n">
        <v>46079.54236111111</v>
      </c>
      <c r="P2503" s="59" t="n">
        <v>46079.54715277778</v>
      </c>
      <c r="Q2503" s="60" t="n">
        <v>6.9</v>
      </c>
      <c r="R2503" s="60" t="n">
        <v>0.86</v>
      </c>
      <c r="S2503" t="inlineStr">
        <is>
          <t>团队模拟数据（基于公开单线数据派生）</t>
        </is>
      </c>
      <c r="T2503" t="inlineStr">
        <is>
          <t>SIM-v2.2-20260807-20260804</t>
        </is>
      </c>
      <c r="U2503" t="inlineStr">
        <is>
          <t>https://zenodo.org/records/17855209</t>
        </is>
      </c>
      <c r="V2503" t="inlineStr">
        <is>
          <t>LINE-S03-POST-20260226</t>
        </is>
      </c>
      <c r="W2503" t="inlineStr">
        <is>
          <t>已关联</t>
        </is>
      </c>
      <c r="X2503" t="inlineStr">
        <is>
          <t>按班次口径判断</t>
        </is>
      </c>
      <c r="Z2503" t="inlineStr">
        <is>
          <t>否</t>
        </is>
      </c>
    </row>
    <row r="2504">
      <c r="A2504" t="inlineStr">
        <is>
          <t>SIM-STOP-02503</t>
        </is>
      </c>
      <c r="B2504" t="inlineStr">
        <is>
          <t>STOP-POST-00200</t>
        </is>
      </c>
      <c r="C2504" t="inlineStr">
        <is>
          <t>LINE-S01-POST-20260226</t>
        </is>
      </c>
      <c r="D2504" t="inlineStr">
        <is>
          <t>SHIFT-POST-20260226</t>
        </is>
      </c>
      <c r="E2504" t="inlineStr">
        <is>
          <t>LINE-S01</t>
        </is>
      </c>
      <c r="F2504" t="inlineStr">
        <is>
          <t>改善后</t>
        </is>
      </c>
      <c r="G2504" s="57" t="n">
        <v>46079</v>
      </c>
      <c r="H2504" t="inlineStr">
        <is>
          <t>智能终端系列</t>
        </is>
      </c>
      <c r="I2504" t="inlineStr">
        <is>
          <t>KK250</t>
        </is>
      </c>
      <c r="J2504" t="inlineStr">
        <is>
          <t>SETUPS-CHANGEOVERS</t>
        </is>
      </c>
      <c r="K2504" t="inlineStr">
        <is>
          <t>Planned - Included in OEE</t>
        </is>
      </c>
      <c r="L2504" t="inlineStr">
        <is>
          <t>EXTRUDER PRESS</t>
        </is>
      </c>
      <c r="M2504" t="inlineStr">
        <is>
          <t>主加工工位</t>
        </is>
      </c>
      <c r="N2504" t="inlineStr">
        <is>
          <t>MATERIAL CHANGEOVER</t>
        </is>
      </c>
      <c r="O2504" s="59" t="n">
        <v>46079.53333333333</v>
      </c>
      <c r="P2504" s="59" t="n">
        <v>46079.54284722222</v>
      </c>
      <c r="Q2504" s="60" t="n">
        <v>13.7</v>
      </c>
      <c r="R2504" s="60" t="n">
        <v>0.9103</v>
      </c>
      <c r="S2504" t="inlineStr">
        <is>
          <t>团队模拟数据（基于公开单线数据派生）</t>
        </is>
      </c>
      <c r="T2504" t="inlineStr">
        <is>
          <t>SIM-v2.2-20260807-20260804</t>
        </is>
      </c>
      <c r="U2504" t="inlineStr">
        <is>
          <t>https://zenodo.org/records/17855209</t>
        </is>
      </c>
      <c r="V2504" t="inlineStr">
        <is>
          <t>LINE-S01-POST-20260226</t>
        </is>
      </c>
      <c r="W2504" t="inlineStr">
        <is>
          <t>已关联</t>
        </is>
      </c>
      <c r="X2504" t="inlineStr">
        <is>
          <t>按班次口径判断</t>
        </is>
      </c>
      <c r="Z2504" t="inlineStr">
        <is>
          <t>是</t>
        </is>
      </c>
      <c r="AA2504">
        <f>IFERROR(VLOOKUP(N2504,'18_换产标准_模拟'!$B$2:$F$4,3,FALSE),"")</f>
        <v/>
      </c>
      <c r="AB2504">
        <f>IFERROR(MAX(Q2504-AA2504,0),"")</f>
        <v/>
      </c>
      <c r="AC2504">
        <f>IFERROR(IF(AB2504=0,"达标",IF(AB2504&lt;=VLOOKUP(N2504,'18_换产标准_模拟'!$B$2:$F$4,4,FALSE)-VLOOKUP(N2504,'18_换产标准_模拟'!$B$2:$F$4,3,FALSE),"轻微超时",IF(AB2504&lt;=VLOOKUP(N2504,'18_换产标准_模拟'!$B$2:$F$4,5,FALSE)-VLOOKUP(N2504,'18_换产标准_模拟'!$B$2:$F$4,3,FALSE),"超时","严重超时"))),"")</f>
        <v/>
      </c>
      <c r="AD2504">
        <f>IFERROR(INDEX('18_换产标准_模拟'!$A$2:$A$4,MATCH(N2504,'18_换产标准_模拟'!$B$2:$B$4,0)),"")</f>
        <v/>
      </c>
      <c r="AE2504" t="inlineStr">
        <is>
          <t>团队模拟数据</t>
        </is>
      </c>
    </row>
    <row r="2505">
      <c r="A2505" t="inlineStr">
        <is>
          <t>SIM-STOP-02504</t>
        </is>
      </c>
      <c r="B2505" t="inlineStr">
        <is>
          <t>STOP-POST-00200</t>
        </is>
      </c>
      <c r="C2505" t="inlineStr">
        <is>
          <t>LINE-S02-POST-20260226</t>
        </is>
      </c>
      <c r="D2505" t="inlineStr">
        <is>
          <t>SHIFT-POST-20260226</t>
        </is>
      </c>
      <c r="E2505" t="inlineStr">
        <is>
          <t>LINE-S02</t>
        </is>
      </c>
      <c r="F2505" t="inlineStr">
        <is>
          <t>改善后</t>
        </is>
      </c>
      <c r="G2505" s="57" t="n">
        <v>46079</v>
      </c>
      <c r="H2505" t="inlineStr">
        <is>
          <t>视觉设备系列</t>
        </is>
      </c>
      <c r="I2505" t="inlineStr">
        <is>
          <t>KK250</t>
        </is>
      </c>
      <c r="J2505" t="inlineStr">
        <is>
          <t>SETUPS-CHANGEOVERS</t>
        </is>
      </c>
      <c r="K2505" t="inlineStr">
        <is>
          <t>Planned - Included in OEE</t>
        </is>
      </c>
      <c r="L2505" t="inlineStr">
        <is>
          <t>EXTRUDER PRESS</t>
        </is>
      </c>
      <c r="M2505" t="inlineStr">
        <is>
          <t>主加工工位</t>
        </is>
      </c>
      <c r="N2505" t="inlineStr">
        <is>
          <t>MATERIAL CHANGEOVER</t>
        </is>
      </c>
      <c r="O2505" s="59" t="n">
        <v>46079.54722222222</v>
      </c>
      <c r="P2505" s="59" t="n">
        <v>46079.55784722222</v>
      </c>
      <c r="Q2505" s="60" t="n">
        <v>15.3</v>
      </c>
      <c r="R2505" s="60" t="n">
        <v>1.0181</v>
      </c>
      <c r="S2505" t="inlineStr">
        <is>
          <t>团队模拟数据（基于公开单线数据派生）</t>
        </is>
      </c>
      <c r="T2505" t="inlineStr">
        <is>
          <t>SIM-v2.2-20260807-20260804</t>
        </is>
      </c>
      <c r="U2505" t="inlineStr">
        <is>
          <t>https://zenodo.org/records/17855209</t>
        </is>
      </c>
      <c r="V2505" t="inlineStr">
        <is>
          <t>LINE-S02-POST-20260226</t>
        </is>
      </c>
      <c r="W2505" t="inlineStr">
        <is>
          <t>已关联</t>
        </is>
      </c>
      <c r="X2505" t="inlineStr">
        <is>
          <t>按班次口径判断</t>
        </is>
      </c>
      <c r="Z2505" t="inlineStr">
        <is>
          <t>是</t>
        </is>
      </c>
      <c r="AA2505">
        <f>IFERROR(VLOOKUP(N2505,'18_换产标准_模拟'!$B$2:$F$4,3,FALSE),"")</f>
        <v/>
      </c>
      <c r="AB2505">
        <f>IFERROR(MAX(Q2505-AA2505,0),"")</f>
        <v/>
      </c>
      <c r="AC2505">
        <f>IFERROR(IF(AB2505=0,"达标",IF(AB2505&lt;=VLOOKUP(N2505,'18_换产标准_模拟'!$B$2:$F$4,4,FALSE)-VLOOKUP(N2505,'18_换产标准_模拟'!$B$2:$F$4,3,FALSE),"轻微超时",IF(AB2505&lt;=VLOOKUP(N2505,'18_换产标准_模拟'!$B$2:$F$4,5,FALSE)-VLOOKUP(N2505,'18_换产标准_模拟'!$B$2:$F$4,3,FALSE),"超时","严重超时"))),"")</f>
        <v/>
      </c>
      <c r="AD2505">
        <f>IFERROR(INDEX('18_换产标准_模拟'!$A$2:$A$4,MATCH(N2505,'18_换产标准_模拟'!$B$2:$B$4,0)),"")</f>
        <v/>
      </c>
      <c r="AE2505" t="inlineStr">
        <is>
          <t>团队模拟数据</t>
        </is>
      </c>
    </row>
    <row r="2506">
      <c r="A2506" t="inlineStr">
        <is>
          <t>SIM-STOP-02505</t>
        </is>
      </c>
      <c r="B2506" t="inlineStr">
        <is>
          <t>STOP-POST-00200</t>
        </is>
      </c>
      <c r="C2506" t="inlineStr">
        <is>
          <t>LINE-S03-POST-20260226</t>
        </is>
      </c>
      <c r="D2506" t="inlineStr">
        <is>
          <t>SHIFT-POST-20260226</t>
        </is>
      </c>
      <c r="E2506" t="inlineStr">
        <is>
          <t>LINE-S03</t>
        </is>
      </c>
      <c r="F2506" t="inlineStr">
        <is>
          <t>改善后</t>
        </is>
      </c>
      <c r="G2506" s="57" t="n">
        <v>46079</v>
      </c>
      <c r="H2506" t="inlineStr">
        <is>
          <t>音频模组系列</t>
        </is>
      </c>
      <c r="I2506" t="inlineStr">
        <is>
          <t>KK250</t>
        </is>
      </c>
      <c r="J2506" t="inlineStr">
        <is>
          <t>SETUPS-CHANGEOVERS</t>
        </is>
      </c>
      <c r="K2506" t="inlineStr">
        <is>
          <t>Planned - Included in OEE</t>
        </is>
      </c>
      <c r="L2506" t="inlineStr">
        <is>
          <t>EXTRUDER PRESS</t>
        </is>
      </c>
      <c r="M2506" t="inlineStr">
        <is>
          <t>主加工工位</t>
        </is>
      </c>
      <c r="N2506" t="inlineStr">
        <is>
          <t>MATERIAL CHANGEOVER</t>
        </is>
      </c>
      <c r="O2506" s="59" t="n">
        <v>46079.56111111111</v>
      </c>
      <c r="P2506" s="59" t="n">
        <v>46079.57104166667</v>
      </c>
      <c r="Q2506" s="60" t="n">
        <v>14.3</v>
      </c>
      <c r="R2506" s="60" t="n">
        <v>0.9547</v>
      </c>
      <c r="S2506" t="inlineStr">
        <is>
          <t>团队模拟数据（基于公开单线数据派生）</t>
        </is>
      </c>
      <c r="T2506" t="inlineStr">
        <is>
          <t>SIM-v2.2-20260807-20260804</t>
        </is>
      </c>
      <c r="U2506" t="inlineStr">
        <is>
          <t>https://zenodo.org/records/17855209</t>
        </is>
      </c>
      <c r="V2506" t="inlineStr">
        <is>
          <t>LINE-S03-POST-20260226</t>
        </is>
      </c>
      <c r="W2506" t="inlineStr">
        <is>
          <t>已关联</t>
        </is>
      </c>
      <c r="X2506" t="inlineStr">
        <is>
          <t>按班次口径判断</t>
        </is>
      </c>
      <c r="Z2506" t="inlineStr">
        <is>
          <t>是</t>
        </is>
      </c>
      <c r="AA2506">
        <f>IFERROR(VLOOKUP(N2506,'18_换产标准_模拟'!$B$2:$F$4,3,FALSE),"")</f>
        <v/>
      </c>
      <c r="AB2506">
        <f>IFERROR(MAX(Q2506-AA2506,0),"")</f>
        <v/>
      </c>
      <c r="AC2506">
        <f>IFERROR(IF(AB2506=0,"达标",IF(AB2506&lt;=VLOOKUP(N2506,'18_换产标准_模拟'!$B$2:$F$4,4,FALSE)-VLOOKUP(N2506,'18_换产标准_模拟'!$B$2:$F$4,3,FALSE),"轻微超时",IF(AB2506&lt;=VLOOKUP(N2506,'18_换产标准_模拟'!$B$2:$F$4,5,FALSE)-VLOOKUP(N2506,'18_换产标准_模拟'!$B$2:$F$4,3,FALSE),"超时","严重超时"))),"")</f>
        <v/>
      </c>
      <c r="AD2506">
        <f>IFERROR(INDEX('18_换产标准_模拟'!$A$2:$A$4,MATCH(N2506,'18_换产标准_模拟'!$B$2:$B$4,0)),"")</f>
        <v/>
      </c>
      <c r="AE2506" t="inlineStr">
        <is>
          <t>团队模拟数据</t>
        </is>
      </c>
    </row>
    <row r="2507">
      <c r="A2507" t="inlineStr">
        <is>
          <t>SIM-STOP-02506</t>
        </is>
      </c>
      <c r="B2507" t="inlineStr">
        <is>
          <t>STOP-POST-00201</t>
        </is>
      </c>
      <c r="C2507" t="inlineStr">
        <is>
          <t>LINE-S01-POST-20260226</t>
        </is>
      </c>
      <c r="D2507" t="inlineStr">
        <is>
          <t>SHIFT-POST-20260226</t>
        </is>
      </c>
      <c r="E2507" t="inlineStr">
        <is>
          <t>LINE-S01</t>
        </is>
      </c>
      <c r="F2507" t="inlineStr">
        <is>
          <t>改善后</t>
        </is>
      </c>
      <c r="G2507" s="57" t="n">
        <v>46079</v>
      </c>
      <c r="H2507" t="inlineStr">
        <is>
          <t>智能终端系列</t>
        </is>
      </c>
      <c r="I2507" t="inlineStr">
        <is>
          <t>KK250</t>
        </is>
      </c>
      <c r="J2507" t="inlineStr">
        <is>
          <t>MATERIALS</t>
        </is>
      </c>
      <c r="K2507" t="inlineStr">
        <is>
          <t>Unplanned</t>
        </is>
      </c>
      <c r="L2507" t="inlineStr">
        <is>
          <t>EXTRUDER PRESS</t>
        </is>
      </c>
      <c r="M2507" t="inlineStr">
        <is>
          <t>主加工工位</t>
        </is>
      </c>
      <c r="N2507" t="inlineStr">
        <is>
          <t>MANUAL BRICK HANDLING</t>
        </is>
      </c>
      <c r="O2507" s="59" t="n">
        <v>46079.5625</v>
      </c>
      <c r="P2507" s="59" t="n">
        <v>46079.56645833333</v>
      </c>
      <c r="Q2507" s="60" t="n">
        <v>5.7</v>
      </c>
      <c r="R2507" s="60" t="n">
        <v>0.8169999999999999</v>
      </c>
      <c r="S2507" t="inlineStr">
        <is>
          <t>团队模拟数据（基于公开单线数据派生）</t>
        </is>
      </c>
      <c r="T2507" t="inlineStr">
        <is>
          <t>SIM-v2.2-20260807-20260804</t>
        </is>
      </c>
      <c r="U2507" t="inlineStr">
        <is>
          <t>https://zenodo.org/records/17855209</t>
        </is>
      </c>
      <c r="V2507" t="inlineStr">
        <is>
          <t>LINE-S01-POST-20260226</t>
        </is>
      </c>
      <c r="W2507" t="inlineStr">
        <is>
          <t>已关联</t>
        </is>
      </c>
      <c r="X2507" t="inlineStr">
        <is>
          <t>按班次口径判断</t>
        </is>
      </c>
      <c r="Z2507" t="inlineStr">
        <is>
          <t>否</t>
        </is>
      </c>
    </row>
    <row r="2508">
      <c r="A2508" t="inlineStr">
        <is>
          <t>SIM-STOP-02507</t>
        </is>
      </c>
      <c r="B2508" t="inlineStr">
        <is>
          <t>STOP-POST-00201</t>
        </is>
      </c>
      <c r="C2508" t="inlineStr">
        <is>
          <t>LINE-S02-POST-20260226</t>
        </is>
      </c>
      <c r="D2508" t="inlineStr">
        <is>
          <t>SHIFT-POST-20260226</t>
        </is>
      </c>
      <c r="E2508" t="inlineStr">
        <is>
          <t>LINE-S02</t>
        </is>
      </c>
      <c r="F2508" t="inlineStr">
        <is>
          <t>改善后</t>
        </is>
      </c>
      <c r="G2508" s="57" t="n">
        <v>46079</v>
      </c>
      <c r="H2508" t="inlineStr">
        <is>
          <t>视觉设备系列</t>
        </is>
      </c>
      <c r="I2508" t="inlineStr">
        <is>
          <t>KK250</t>
        </is>
      </c>
      <c r="J2508" t="inlineStr">
        <is>
          <t>MATERIALS</t>
        </is>
      </c>
      <c r="K2508" t="inlineStr">
        <is>
          <t>Unplanned</t>
        </is>
      </c>
      <c r="L2508" t="inlineStr">
        <is>
          <t>EXTRUDER PRESS</t>
        </is>
      </c>
      <c r="M2508" t="inlineStr">
        <is>
          <t>主加工工位</t>
        </is>
      </c>
      <c r="N2508" t="inlineStr">
        <is>
          <t>MANUAL BRICK HANDLING</t>
        </is>
      </c>
      <c r="O2508" s="59" t="n">
        <v>46079.57638888889</v>
      </c>
      <c r="P2508" s="59" t="n">
        <v>46079.58201388889</v>
      </c>
      <c r="Q2508" s="60" t="n">
        <v>8.1</v>
      </c>
      <c r="R2508" s="60" t="n">
        <v>1.155</v>
      </c>
      <c r="S2508" t="inlineStr">
        <is>
          <t>团队模拟数据（基于公开单线数据派生）</t>
        </is>
      </c>
      <c r="T2508" t="inlineStr">
        <is>
          <t>SIM-v2.2-20260807-20260804</t>
        </is>
      </c>
      <c r="U2508" t="inlineStr">
        <is>
          <t>https://zenodo.org/records/17855209</t>
        </is>
      </c>
      <c r="V2508" t="inlineStr">
        <is>
          <t>LINE-S02-POST-20260226</t>
        </is>
      </c>
      <c r="W2508" t="inlineStr">
        <is>
          <t>已关联</t>
        </is>
      </c>
      <c r="X2508" t="inlineStr">
        <is>
          <t>按班次口径判断</t>
        </is>
      </c>
      <c r="Z2508" t="inlineStr">
        <is>
          <t>否</t>
        </is>
      </c>
    </row>
    <row r="2509">
      <c r="A2509" t="inlineStr">
        <is>
          <t>SIM-STOP-02508</t>
        </is>
      </c>
      <c r="B2509" t="inlineStr">
        <is>
          <t>STOP-POST-00201</t>
        </is>
      </c>
      <c r="C2509" t="inlineStr">
        <is>
          <t>LINE-S03-POST-20260226</t>
        </is>
      </c>
      <c r="D2509" t="inlineStr">
        <is>
          <t>SHIFT-POST-20260226</t>
        </is>
      </c>
      <c r="E2509" t="inlineStr">
        <is>
          <t>LINE-S03</t>
        </is>
      </c>
      <c r="F2509" t="inlineStr">
        <is>
          <t>改善后</t>
        </is>
      </c>
      <c r="G2509" s="57" t="n">
        <v>46079</v>
      </c>
      <c r="H2509" t="inlineStr">
        <is>
          <t>音频模组系列</t>
        </is>
      </c>
      <c r="I2509" t="inlineStr">
        <is>
          <t>KK250</t>
        </is>
      </c>
      <c r="J2509" t="inlineStr">
        <is>
          <t>MATERIALS</t>
        </is>
      </c>
      <c r="K2509" t="inlineStr">
        <is>
          <t>Unplanned</t>
        </is>
      </c>
      <c r="L2509" t="inlineStr">
        <is>
          <t>EXTRUDER PRESS</t>
        </is>
      </c>
      <c r="M2509" t="inlineStr">
        <is>
          <t>主加工工位</t>
        </is>
      </c>
      <c r="N2509" t="inlineStr">
        <is>
          <t>MANUAL BRICK HANDLING</t>
        </is>
      </c>
      <c r="O2509" s="59" t="n">
        <v>46079.59027777778</v>
      </c>
      <c r="P2509" s="59" t="n">
        <v>46079.595</v>
      </c>
      <c r="Q2509" s="60" t="n">
        <v>6.8</v>
      </c>
      <c r="R2509" s="60" t="n">
        <v>0.9671999999999999</v>
      </c>
      <c r="S2509" t="inlineStr">
        <is>
          <t>团队模拟数据（基于公开单线数据派生）</t>
        </is>
      </c>
      <c r="T2509" t="inlineStr">
        <is>
          <t>SIM-v2.2-20260807-20260804</t>
        </is>
      </c>
      <c r="U2509" t="inlineStr">
        <is>
          <t>https://zenodo.org/records/17855209</t>
        </is>
      </c>
      <c r="V2509" t="inlineStr">
        <is>
          <t>LINE-S03-POST-20260226</t>
        </is>
      </c>
      <c r="W2509" t="inlineStr">
        <is>
          <t>已关联</t>
        </is>
      </c>
      <c r="X2509" t="inlineStr">
        <is>
          <t>按班次口径判断</t>
        </is>
      </c>
      <c r="Z2509" t="inlineStr">
        <is>
          <t>否</t>
        </is>
      </c>
    </row>
    <row r="2510">
      <c r="A2510" t="inlineStr">
        <is>
          <t>SIM-STOP-02509</t>
        </is>
      </c>
      <c r="B2510" t="inlineStr">
        <is>
          <t>STOP-POST-00202</t>
        </is>
      </c>
      <c r="C2510" t="inlineStr">
        <is>
          <t>LINE-S01-POST-20260226</t>
        </is>
      </c>
      <c r="D2510" t="inlineStr">
        <is>
          <t>SHIFT-POST-20260226</t>
        </is>
      </c>
      <c r="E2510" t="inlineStr">
        <is>
          <t>LINE-S01</t>
        </is>
      </c>
      <c r="F2510" t="inlineStr">
        <is>
          <t>改善后</t>
        </is>
      </c>
      <c r="G2510" s="57" t="n">
        <v>46079</v>
      </c>
      <c r="H2510" t="inlineStr">
        <is>
          <t>智能终端系列</t>
        </is>
      </c>
      <c r="I2510" t="inlineStr">
        <is>
          <t>KK250</t>
        </is>
      </c>
      <c r="J2510" t="inlineStr">
        <is>
          <t>FAILURE</t>
        </is>
      </c>
      <c r="K2510" t="inlineStr">
        <is>
          <t>Unplanned</t>
        </is>
      </c>
      <c r="L2510" t="inlineStr">
        <is>
          <t>HACKING STATION</t>
        </is>
      </c>
      <c r="M2510" t="inlineStr">
        <is>
          <t>上下料工位</t>
        </is>
      </c>
      <c r="N2510" t="inlineStr">
        <is>
          <t>MECHANICAL FAILURE</t>
        </is>
      </c>
      <c r="O2510" s="59" t="n">
        <v>46079.62569444445</v>
      </c>
      <c r="P2510" s="59" t="n">
        <v>46079.62833333333</v>
      </c>
      <c r="Q2510" s="60" t="n">
        <v>3.8</v>
      </c>
      <c r="R2510" s="60" t="n">
        <v>0.7634</v>
      </c>
      <c r="S2510" t="inlineStr">
        <is>
          <t>团队模拟数据（基于公开单线数据派生）</t>
        </is>
      </c>
      <c r="T2510" t="inlineStr">
        <is>
          <t>SIM-v2.2-20260807-20260804</t>
        </is>
      </c>
      <c r="U2510" t="inlineStr">
        <is>
          <t>https://zenodo.org/records/17855209</t>
        </is>
      </c>
      <c r="V2510" t="inlineStr">
        <is>
          <t>LINE-S01-POST-20260226</t>
        </is>
      </c>
      <c r="W2510" t="inlineStr">
        <is>
          <t>已关联</t>
        </is>
      </c>
      <c r="X2510" t="inlineStr">
        <is>
          <t>按班次口径判断</t>
        </is>
      </c>
      <c r="Z2510" t="inlineStr">
        <is>
          <t>否</t>
        </is>
      </c>
    </row>
    <row r="2511">
      <c r="A2511" t="inlineStr">
        <is>
          <t>SIM-STOP-02510</t>
        </is>
      </c>
      <c r="B2511" t="inlineStr">
        <is>
          <t>STOP-POST-00202</t>
        </is>
      </c>
      <c r="C2511" t="inlineStr">
        <is>
          <t>LINE-S02-POST-20260226</t>
        </is>
      </c>
      <c r="D2511" t="inlineStr">
        <is>
          <t>SHIFT-POST-20260226</t>
        </is>
      </c>
      <c r="E2511" t="inlineStr">
        <is>
          <t>LINE-S02</t>
        </is>
      </c>
      <c r="F2511" t="inlineStr">
        <is>
          <t>改善后</t>
        </is>
      </c>
      <c r="G2511" s="57" t="n">
        <v>46079</v>
      </c>
      <c r="H2511" t="inlineStr">
        <is>
          <t>视觉设备系列</t>
        </is>
      </c>
      <c r="I2511" t="inlineStr">
        <is>
          <t>KK250</t>
        </is>
      </c>
      <c r="J2511" t="inlineStr">
        <is>
          <t>FAILURE</t>
        </is>
      </c>
      <c r="K2511" t="inlineStr">
        <is>
          <t>Unplanned</t>
        </is>
      </c>
      <c r="L2511" t="inlineStr">
        <is>
          <t>HACKING STATION</t>
        </is>
      </c>
      <c r="M2511" t="inlineStr">
        <is>
          <t>上下料工位</t>
        </is>
      </c>
      <c r="N2511" t="inlineStr">
        <is>
          <t>MECHANICAL FAILURE</t>
        </is>
      </c>
      <c r="O2511" s="59" t="n">
        <v>46079.63958333333</v>
      </c>
      <c r="P2511" s="59" t="n">
        <v>46079.64347222223</v>
      </c>
      <c r="Q2511" s="60" t="n">
        <v>5.6</v>
      </c>
      <c r="R2511" s="60" t="n">
        <v>1.1122</v>
      </c>
      <c r="S2511" t="inlineStr">
        <is>
          <t>团队模拟数据（基于公开单线数据派生）</t>
        </is>
      </c>
      <c r="T2511" t="inlineStr">
        <is>
          <t>SIM-v2.2-20260807-20260804</t>
        </is>
      </c>
      <c r="U2511" t="inlineStr">
        <is>
          <t>https://zenodo.org/records/17855209</t>
        </is>
      </c>
      <c r="V2511" t="inlineStr">
        <is>
          <t>LINE-S02-POST-20260226</t>
        </is>
      </c>
      <c r="W2511" t="inlineStr">
        <is>
          <t>已关联</t>
        </is>
      </c>
      <c r="X2511" t="inlineStr">
        <is>
          <t>按班次口径判断</t>
        </is>
      </c>
      <c r="Z2511" t="inlineStr">
        <is>
          <t>否</t>
        </is>
      </c>
    </row>
    <row r="2512">
      <c r="A2512" t="inlineStr">
        <is>
          <t>SIM-STOP-02511</t>
        </is>
      </c>
      <c r="B2512" t="inlineStr">
        <is>
          <t>STOP-POST-00202</t>
        </is>
      </c>
      <c r="C2512" t="inlineStr">
        <is>
          <t>LINE-S03-POST-20260226</t>
        </is>
      </c>
      <c r="D2512" t="inlineStr">
        <is>
          <t>SHIFT-POST-20260226</t>
        </is>
      </c>
      <c r="E2512" t="inlineStr">
        <is>
          <t>LINE-S03</t>
        </is>
      </c>
      <c r="F2512" t="inlineStr">
        <is>
          <t>改善后</t>
        </is>
      </c>
      <c r="G2512" s="57" t="n">
        <v>46079</v>
      </c>
      <c r="H2512" t="inlineStr">
        <is>
          <t>音频模组系列</t>
        </is>
      </c>
      <c r="I2512" t="inlineStr">
        <is>
          <t>KK250</t>
        </is>
      </c>
      <c r="J2512" t="inlineStr">
        <is>
          <t>FAILURE</t>
        </is>
      </c>
      <c r="K2512" t="inlineStr">
        <is>
          <t>Unplanned</t>
        </is>
      </c>
      <c r="L2512" t="inlineStr">
        <is>
          <t>HACKING STATION</t>
        </is>
      </c>
      <c r="M2512" t="inlineStr">
        <is>
          <t>上下料工位</t>
        </is>
      </c>
      <c r="N2512" t="inlineStr">
        <is>
          <t>MECHANICAL FAILURE</t>
        </is>
      </c>
      <c r="O2512" s="59" t="n">
        <v>46079.65347222222</v>
      </c>
      <c r="P2512" s="59" t="n">
        <v>46079.65659722222</v>
      </c>
      <c r="Q2512" s="60" t="n">
        <v>4.5</v>
      </c>
      <c r="R2512" s="60" t="n">
        <v>0.9048</v>
      </c>
      <c r="S2512" t="inlineStr">
        <is>
          <t>团队模拟数据（基于公开单线数据派生）</t>
        </is>
      </c>
      <c r="T2512" t="inlineStr">
        <is>
          <t>SIM-v2.2-20260807-20260804</t>
        </is>
      </c>
      <c r="U2512" t="inlineStr">
        <is>
          <t>https://zenodo.org/records/17855209</t>
        </is>
      </c>
      <c r="V2512" t="inlineStr">
        <is>
          <t>LINE-S03-POST-20260226</t>
        </is>
      </c>
      <c r="W2512" t="inlineStr">
        <is>
          <t>已关联</t>
        </is>
      </c>
      <c r="X2512" t="inlineStr">
        <is>
          <t>按班次口径判断</t>
        </is>
      </c>
      <c r="Z2512" t="inlineStr">
        <is>
          <t>否</t>
        </is>
      </c>
    </row>
    <row r="2513">
      <c r="A2513" t="inlineStr">
        <is>
          <t>SIM-STOP-02512</t>
        </is>
      </c>
      <c r="B2513" t="inlineStr">
        <is>
          <t>STOP-POST-00203</t>
        </is>
      </c>
      <c r="C2513" t="inlineStr">
        <is>
          <t>LINE-S01-POST-20260226</t>
        </is>
      </c>
      <c r="D2513" t="inlineStr">
        <is>
          <t>SHIFT-POST-20260226</t>
        </is>
      </c>
      <c r="E2513" t="inlineStr">
        <is>
          <t>LINE-S01</t>
        </is>
      </c>
      <c r="F2513" t="inlineStr">
        <is>
          <t>改善后</t>
        </is>
      </c>
      <c r="G2513" s="57" t="n">
        <v>46079</v>
      </c>
      <c r="H2513" t="inlineStr">
        <is>
          <t>智能终端系列</t>
        </is>
      </c>
      <c r="I2513" t="inlineStr">
        <is>
          <t>KK250</t>
        </is>
      </c>
      <c r="J2513" t="inlineStr">
        <is>
          <t>MATERIALS</t>
        </is>
      </c>
      <c r="K2513" t="inlineStr">
        <is>
          <t>Unplanned</t>
        </is>
      </c>
      <c r="L2513" t="inlineStr">
        <is>
          <t>HACKING STATION</t>
        </is>
      </c>
      <c r="M2513" t="inlineStr">
        <is>
          <t>上下料工位</t>
        </is>
      </c>
      <c r="N2513" t="inlineStr">
        <is>
          <t>MANUAL BRICK HANDLING</t>
        </is>
      </c>
      <c r="O2513" s="59" t="n">
        <v>46079.64027777778</v>
      </c>
      <c r="P2513" s="59" t="n">
        <v>46079.64194444445</v>
      </c>
      <c r="Q2513" s="60" t="n">
        <v>2.4</v>
      </c>
      <c r="R2513" s="60" t="n">
        <v>0.7947</v>
      </c>
      <c r="S2513" t="inlineStr">
        <is>
          <t>团队模拟数据（基于公开单线数据派生）</t>
        </is>
      </c>
      <c r="T2513" t="inlineStr">
        <is>
          <t>SIM-v2.2-20260807-20260804</t>
        </is>
      </c>
      <c r="U2513" t="inlineStr">
        <is>
          <t>https://zenodo.org/records/17855209</t>
        </is>
      </c>
      <c r="V2513" t="inlineStr">
        <is>
          <t>LINE-S01-POST-20260226</t>
        </is>
      </c>
      <c r="W2513" t="inlineStr">
        <is>
          <t>已关联</t>
        </is>
      </c>
      <c r="X2513" t="inlineStr">
        <is>
          <t>按班次口径判断</t>
        </is>
      </c>
      <c r="Z2513" t="inlineStr">
        <is>
          <t>否</t>
        </is>
      </c>
    </row>
    <row r="2514">
      <c r="A2514" t="inlineStr">
        <is>
          <t>SIM-STOP-02513</t>
        </is>
      </c>
      <c r="B2514" t="inlineStr">
        <is>
          <t>STOP-POST-00203</t>
        </is>
      </c>
      <c r="C2514" t="inlineStr">
        <is>
          <t>LINE-S02-POST-20260226</t>
        </is>
      </c>
      <c r="D2514" t="inlineStr">
        <is>
          <t>SHIFT-POST-20260226</t>
        </is>
      </c>
      <c r="E2514" t="inlineStr">
        <is>
          <t>LINE-S02</t>
        </is>
      </c>
      <c r="F2514" t="inlineStr">
        <is>
          <t>改善后</t>
        </is>
      </c>
      <c r="G2514" s="57" t="n">
        <v>46079</v>
      </c>
      <c r="H2514" t="inlineStr">
        <is>
          <t>视觉设备系列</t>
        </is>
      </c>
      <c r="I2514" t="inlineStr">
        <is>
          <t>KK250</t>
        </is>
      </c>
      <c r="J2514" t="inlineStr">
        <is>
          <t>MATERIALS</t>
        </is>
      </c>
      <c r="K2514" t="inlineStr">
        <is>
          <t>Unplanned</t>
        </is>
      </c>
      <c r="L2514" t="inlineStr">
        <is>
          <t>HACKING STATION</t>
        </is>
      </c>
      <c r="M2514" t="inlineStr">
        <is>
          <t>上下料工位</t>
        </is>
      </c>
      <c r="N2514" t="inlineStr">
        <is>
          <t>MANUAL BRICK HANDLING</t>
        </is>
      </c>
      <c r="O2514" s="59" t="n">
        <v>46079.65416666667</v>
      </c>
      <c r="P2514" s="59" t="n">
        <v>46079.65659722222</v>
      </c>
      <c r="Q2514" s="60" t="n">
        <v>3.5</v>
      </c>
      <c r="R2514" s="60" t="n">
        <v>1.155</v>
      </c>
      <c r="S2514" t="inlineStr">
        <is>
          <t>团队模拟数据（基于公开单线数据派生）</t>
        </is>
      </c>
      <c r="T2514" t="inlineStr">
        <is>
          <t>SIM-v2.2-20260807-20260804</t>
        </is>
      </c>
      <c r="U2514" t="inlineStr">
        <is>
          <t>https://zenodo.org/records/17855209</t>
        </is>
      </c>
      <c r="V2514" t="inlineStr">
        <is>
          <t>LINE-S02-POST-20260226</t>
        </is>
      </c>
      <c r="W2514" t="inlineStr">
        <is>
          <t>已关联</t>
        </is>
      </c>
      <c r="X2514" t="inlineStr">
        <is>
          <t>按班次口径判断</t>
        </is>
      </c>
      <c r="Z2514" t="inlineStr">
        <is>
          <t>否</t>
        </is>
      </c>
    </row>
    <row r="2515">
      <c r="A2515" t="inlineStr">
        <is>
          <t>SIM-STOP-02514</t>
        </is>
      </c>
      <c r="B2515" t="inlineStr">
        <is>
          <t>STOP-POST-00203</t>
        </is>
      </c>
      <c r="C2515" t="inlineStr">
        <is>
          <t>LINE-S03-POST-20260226</t>
        </is>
      </c>
      <c r="D2515" t="inlineStr">
        <is>
          <t>SHIFT-POST-20260226</t>
        </is>
      </c>
      <c r="E2515" t="inlineStr">
        <is>
          <t>LINE-S03</t>
        </is>
      </c>
      <c r="F2515" t="inlineStr">
        <is>
          <t>改善后</t>
        </is>
      </c>
      <c r="G2515" s="57" t="n">
        <v>46079</v>
      </c>
      <c r="H2515" t="inlineStr">
        <is>
          <t>音频模组系列</t>
        </is>
      </c>
      <c r="I2515" t="inlineStr">
        <is>
          <t>KK250</t>
        </is>
      </c>
      <c r="J2515" t="inlineStr">
        <is>
          <t>MATERIALS</t>
        </is>
      </c>
      <c r="K2515" t="inlineStr">
        <is>
          <t>Unplanned</t>
        </is>
      </c>
      <c r="L2515" t="inlineStr">
        <is>
          <t>HACKING STATION</t>
        </is>
      </c>
      <c r="M2515" t="inlineStr">
        <is>
          <t>上下料工位</t>
        </is>
      </c>
      <c r="N2515" t="inlineStr">
        <is>
          <t>MANUAL BRICK HANDLING</t>
        </is>
      </c>
      <c r="O2515" s="59" t="n">
        <v>46079.66805555556</v>
      </c>
      <c r="P2515" s="59" t="n">
        <v>46079.67</v>
      </c>
      <c r="Q2515" s="60" t="n">
        <v>2.8</v>
      </c>
      <c r="R2515" s="60" t="n">
        <v>0.9412</v>
      </c>
      <c r="S2515" t="inlineStr">
        <is>
          <t>团队模拟数据（基于公开单线数据派生）</t>
        </is>
      </c>
      <c r="T2515" t="inlineStr">
        <is>
          <t>SIM-v2.2-20260807-20260804</t>
        </is>
      </c>
      <c r="U2515" t="inlineStr">
        <is>
          <t>https://zenodo.org/records/17855209</t>
        </is>
      </c>
      <c r="V2515" t="inlineStr">
        <is>
          <t>LINE-S03-POST-20260226</t>
        </is>
      </c>
      <c r="W2515" t="inlineStr">
        <is>
          <t>已关联</t>
        </is>
      </c>
      <c r="X2515" t="inlineStr">
        <is>
          <t>按班次口径判断</t>
        </is>
      </c>
      <c r="Z2515" t="inlineStr">
        <is>
          <t>否</t>
        </is>
      </c>
    </row>
    <row r="2516">
      <c r="A2516" t="inlineStr">
        <is>
          <t>SIM-STOP-02515</t>
        </is>
      </c>
      <c r="B2516" t="inlineStr">
        <is>
          <t>STOP-POST-00204</t>
        </is>
      </c>
      <c r="C2516" t="inlineStr">
        <is>
          <t>LINE-S01-POST-20260226</t>
        </is>
      </c>
      <c r="D2516" t="inlineStr">
        <is>
          <t>SHIFT-POST-20260226</t>
        </is>
      </c>
      <c r="E2516" t="inlineStr">
        <is>
          <t>LINE-S01</t>
        </is>
      </c>
      <c r="F2516" t="inlineStr">
        <is>
          <t>改善后</t>
        </is>
      </c>
      <c r="G2516" s="57" t="n">
        <v>46079</v>
      </c>
      <c r="H2516" t="inlineStr">
        <is>
          <t>智能终端系列</t>
        </is>
      </c>
      <c r="I2516" t="inlineStr">
        <is>
          <t>9KK25</t>
        </is>
      </c>
      <c r="J2516" t="inlineStr">
        <is>
          <t>SETUPS-CHANGEOVERS</t>
        </is>
      </c>
      <c r="K2516" t="inlineStr">
        <is>
          <t>Planned - Included in OEE</t>
        </is>
      </c>
      <c r="L2516" t="inlineStr">
        <is>
          <t>EXTRUDER PRESS</t>
        </is>
      </c>
      <c r="M2516" t="inlineStr">
        <is>
          <t>主加工工位</t>
        </is>
      </c>
      <c r="N2516" t="inlineStr">
        <is>
          <t>MATERIAL CHANGEOVER</t>
        </is>
      </c>
      <c r="O2516" s="59" t="n">
        <v>46079.69513888889</v>
      </c>
      <c r="P2516" s="59" t="n">
        <v>46079.70979166667</v>
      </c>
      <c r="Q2516" s="60" t="n">
        <v>21.1</v>
      </c>
      <c r="R2516" s="60" t="n">
        <v>0.9569</v>
      </c>
      <c r="S2516" t="inlineStr">
        <is>
          <t>团队模拟数据（基于公开单线数据派生）</t>
        </is>
      </c>
      <c r="T2516" t="inlineStr">
        <is>
          <t>SIM-v2.2-20260807-20260804</t>
        </is>
      </c>
      <c r="U2516" t="inlineStr">
        <is>
          <t>https://zenodo.org/records/17855209</t>
        </is>
      </c>
      <c r="V2516" t="inlineStr">
        <is>
          <t>LINE-S01-POST-20260226</t>
        </is>
      </c>
      <c r="W2516" t="inlineStr">
        <is>
          <t>已关联</t>
        </is>
      </c>
      <c r="X2516" t="inlineStr">
        <is>
          <t>按班次口径判断</t>
        </is>
      </c>
      <c r="Z2516" t="inlineStr">
        <is>
          <t>是</t>
        </is>
      </c>
      <c r="AA2516">
        <f>IFERROR(VLOOKUP(N2516,'18_换产标准_模拟'!$B$2:$F$4,3,FALSE),"")</f>
        <v/>
      </c>
      <c r="AB2516">
        <f>IFERROR(MAX(Q2516-AA2516,0),"")</f>
        <v/>
      </c>
      <c r="AC2516">
        <f>IFERROR(IF(AB2516=0,"达标",IF(AB2516&lt;=VLOOKUP(N2516,'18_换产标准_模拟'!$B$2:$F$4,4,FALSE)-VLOOKUP(N2516,'18_换产标准_模拟'!$B$2:$F$4,3,FALSE),"轻微超时",IF(AB2516&lt;=VLOOKUP(N2516,'18_换产标准_模拟'!$B$2:$F$4,5,FALSE)-VLOOKUP(N2516,'18_换产标准_模拟'!$B$2:$F$4,3,FALSE),"超时","严重超时"))),"")</f>
        <v/>
      </c>
      <c r="AD2516">
        <f>IFERROR(INDEX('18_换产标准_模拟'!$A$2:$A$4,MATCH(N2516,'18_换产标准_模拟'!$B$2:$B$4,0)),"")</f>
        <v/>
      </c>
      <c r="AE2516" t="inlineStr">
        <is>
          <t>团队模拟数据</t>
        </is>
      </c>
    </row>
    <row r="2517">
      <c r="A2517" t="inlineStr">
        <is>
          <t>SIM-STOP-02516</t>
        </is>
      </c>
      <c r="B2517" t="inlineStr">
        <is>
          <t>STOP-POST-00204</t>
        </is>
      </c>
      <c r="C2517" t="inlineStr">
        <is>
          <t>LINE-S02-POST-20260226</t>
        </is>
      </c>
      <c r="D2517" t="inlineStr">
        <is>
          <t>SHIFT-POST-20260226</t>
        </is>
      </c>
      <c r="E2517" t="inlineStr">
        <is>
          <t>LINE-S02</t>
        </is>
      </c>
      <c r="F2517" t="inlineStr">
        <is>
          <t>改善后</t>
        </is>
      </c>
      <c r="G2517" s="57" t="n">
        <v>46079</v>
      </c>
      <c r="H2517" t="inlineStr">
        <is>
          <t>视觉设备系列</t>
        </is>
      </c>
      <c r="I2517" t="inlineStr">
        <is>
          <t>9KK25</t>
        </is>
      </c>
      <c r="J2517" t="inlineStr">
        <is>
          <t>SETUPS-CHANGEOVERS</t>
        </is>
      </c>
      <c r="K2517" t="inlineStr">
        <is>
          <t>Planned - Included in OEE</t>
        </is>
      </c>
      <c r="L2517" t="inlineStr">
        <is>
          <t>EXTRUDER PRESS</t>
        </is>
      </c>
      <c r="M2517" t="inlineStr">
        <is>
          <t>主加工工位</t>
        </is>
      </c>
      <c r="N2517" t="inlineStr">
        <is>
          <t>MATERIAL CHANGEOVER</t>
        </is>
      </c>
      <c r="O2517" s="59" t="n">
        <v>46079.70902777778</v>
      </c>
      <c r="P2517" s="59" t="n">
        <v>46079.72375</v>
      </c>
      <c r="Q2517" s="60" t="n">
        <v>21.2</v>
      </c>
      <c r="R2517" s="60" t="n">
        <v>0.9637</v>
      </c>
      <c r="S2517" t="inlineStr">
        <is>
          <t>团队模拟数据（基于公开单线数据派生）</t>
        </is>
      </c>
      <c r="T2517" t="inlineStr">
        <is>
          <t>SIM-v2.2-20260807-20260804</t>
        </is>
      </c>
      <c r="U2517" t="inlineStr">
        <is>
          <t>https://zenodo.org/records/17855209</t>
        </is>
      </c>
      <c r="V2517" t="inlineStr">
        <is>
          <t>LINE-S02-POST-20260226</t>
        </is>
      </c>
      <c r="W2517" t="inlineStr">
        <is>
          <t>已关联</t>
        </is>
      </c>
      <c r="X2517" t="inlineStr">
        <is>
          <t>按班次口径判断</t>
        </is>
      </c>
      <c r="Z2517" t="inlineStr">
        <is>
          <t>是</t>
        </is>
      </c>
      <c r="AA2517">
        <f>IFERROR(VLOOKUP(N2517,'18_换产标准_模拟'!$B$2:$F$4,3,FALSE),"")</f>
        <v/>
      </c>
      <c r="AB2517">
        <f>IFERROR(MAX(Q2517-AA2517,0),"")</f>
        <v/>
      </c>
      <c r="AC2517">
        <f>IFERROR(IF(AB2517=0,"达标",IF(AB2517&lt;=VLOOKUP(N2517,'18_换产标准_模拟'!$B$2:$F$4,4,FALSE)-VLOOKUP(N2517,'18_换产标准_模拟'!$B$2:$F$4,3,FALSE),"轻微超时",IF(AB2517&lt;=VLOOKUP(N2517,'18_换产标准_模拟'!$B$2:$F$4,5,FALSE)-VLOOKUP(N2517,'18_换产标准_模拟'!$B$2:$F$4,3,FALSE),"超时","严重超时"))),"")</f>
        <v/>
      </c>
      <c r="AD2517">
        <f>IFERROR(INDEX('18_换产标准_模拟'!$A$2:$A$4,MATCH(N2517,'18_换产标准_模拟'!$B$2:$B$4,0)),"")</f>
        <v/>
      </c>
      <c r="AE2517" t="inlineStr">
        <is>
          <t>团队模拟数据</t>
        </is>
      </c>
    </row>
    <row r="2518">
      <c r="A2518" t="inlineStr">
        <is>
          <t>SIM-STOP-02517</t>
        </is>
      </c>
      <c r="B2518" t="inlineStr">
        <is>
          <t>STOP-POST-00204</t>
        </is>
      </c>
      <c r="C2518" t="inlineStr">
        <is>
          <t>LINE-S03-POST-20260226</t>
        </is>
      </c>
      <c r="D2518" t="inlineStr">
        <is>
          <t>SHIFT-POST-20260226</t>
        </is>
      </c>
      <c r="E2518" t="inlineStr">
        <is>
          <t>LINE-S03</t>
        </is>
      </c>
      <c r="F2518" t="inlineStr">
        <is>
          <t>改善后</t>
        </is>
      </c>
      <c r="G2518" s="57" t="n">
        <v>46079</v>
      </c>
      <c r="H2518" t="inlineStr">
        <is>
          <t>音频模组系列</t>
        </is>
      </c>
      <c r="I2518" t="inlineStr">
        <is>
          <t>9KK25</t>
        </is>
      </c>
      <c r="J2518" t="inlineStr">
        <is>
          <t>SETUPS-CHANGEOVERS</t>
        </is>
      </c>
      <c r="K2518" t="inlineStr">
        <is>
          <t>Planned - Included in OEE</t>
        </is>
      </c>
      <c r="L2518" t="inlineStr">
        <is>
          <t>EXTRUDER PRESS</t>
        </is>
      </c>
      <c r="M2518" t="inlineStr">
        <is>
          <t>主加工工位</t>
        </is>
      </c>
      <c r="N2518" t="inlineStr">
        <is>
          <t>MATERIAL CHANGEOVER</t>
        </is>
      </c>
      <c r="O2518" s="59" t="n">
        <v>46079.72291666667</v>
      </c>
      <c r="P2518" s="59" t="n">
        <v>46079.73826388889</v>
      </c>
      <c r="Q2518" s="60" t="n">
        <v>22.1</v>
      </c>
      <c r="R2518" s="60" t="n">
        <v>1.0027</v>
      </c>
      <c r="S2518" t="inlineStr">
        <is>
          <t>团队模拟数据（基于公开单线数据派生）</t>
        </is>
      </c>
      <c r="T2518" t="inlineStr">
        <is>
          <t>SIM-v2.2-20260807-20260804</t>
        </is>
      </c>
      <c r="U2518" t="inlineStr">
        <is>
          <t>https://zenodo.org/records/17855209</t>
        </is>
      </c>
      <c r="V2518" t="inlineStr">
        <is>
          <t>LINE-S03-POST-20260226</t>
        </is>
      </c>
      <c r="W2518" t="inlineStr">
        <is>
          <t>已关联</t>
        </is>
      </c>
      <c r="X2518" t="inlineStr">
        <is>
          <t>按班次口径判断</t>
        </is>
      </c>
      <c r="Z2518" t="inlineStr">
        <is>
          <t>是</t>
        </is>
      </c>
      <c r="AA2518">
        <f>IFERROR(VLOOKUP(N2518,'18_换产标准_模拟'!$B$2:$F$4,3,FALSE),"")</f>
        <v/>
      </c>
      <c r="AB2518">
        <f>IFERROR(MAX(Q2518-AA2518,0),"")</f>
        <v/>
      </c>
      <c r="AC2518">
        <f>IFERROR(IF(AB2518=0,"达标",IF(AB2518&lt;=VLOOKUP(N2518,'18_换产标准_模拟'!$B$2:$F$4,4,FALSE)-VLOOKUP(N2518,'18_换产标准_模拟'!$B$2:$F$4,3,FALSE),"轻微超时",IF(AB2518&lt;=VLOOKUP(N2518,'18_换产标准_模拟'!$B$2:$F$4,5,FALSE)-VLOOKUP(N2518,'18_换产标准_模拟'!$B$2:$F$4,3,FALSE),"超时","严重超时"))),"")</f>
        <v/>
      </c>
      <c r="AD2518">
        <f>IFERROR(INDEX('18_换产标准_模拟'!$A$2:$A$4,MATCH(N2518,'18_换产标准_模拟'!$B$2:$B$4,0)),"")</f>
        <v/>
      </c>
      <c r="AE2518" t="inlineStr">
        <is>
          <t>团队模拟数据</t>
        </is>
      </c>
    </row>
    <row r="2519">
      <c r="A2519" t="inlineStr">
        <is>
          <t>SIM-STOP-02518</t>
        </is>
      </c>
      <c r="B2519" t="inlineStr">
        <is>
          <t>STOP-POST-00205</t>
        </is>
      </c>
      <c r="C2519" t="inlineStr">
        <is>
          <t>LINE-S01-POST-20260226</t>
        </is>
      </c>
      <c r="D2519" t="inlineStr">
        <is>
          <t>SHIFT-POST-20260226</t>
        </is>
      </c>
      <c r="E2519" t="inlineStr">
        <is>
          <t>LINE-S01</t>
        </is>
      </c>
      <c r="F2519" t="inlineStr">
        <is>
          <t>改善后</t>
        </is>
      </c>
      <c r="G2519" s="57" t="n">
        <v>46079</v>
      </c>
      <c r="H2519" t="inlineStr">
        <is>
          <t>智能终端系列</t>
        </is>
      </c>
      <c r="I2519" t="inlineStr">
        <is>
          <t>9KK25</t>
        </is>
      </c>
      <c r="J2519" t="inlineStr">
        <is>
          <t>MATERIALS</t>
        </is>
      </c>
      <c r="K2519" t="inlineStr">
        <is>
          <t>Unplanned</t>
        </is>
      </c>
      <c r="L2519" t="inlineStr">
        <is>
          <t>HACKING STATION</t>
        </is>
      </c>
      <c r="M2519" t="inlineStr">
        <is>
          <t>上下料工位</t>
        </is>
      </c>
      <c r="N2519" t="inlineStr">
        <is>
          <t>MANUAL BRICK HANDLING</t>
        </is>
      </c>
      <c r="O2519" s="59" t="n">
        <v>46079.71666666667</v>
      </c>
      <c r="P2519" s="59" t="n">
        <v>46079.723125</v>
      </c>
      <c r="Q2519" s="60" t="n">
        <v>9.300000000000001</v>
      </c>
      <c r="R2519" s="60" t="n">
        <v>0.7723</v>
      </c>
      <c r="S2519" t="inlineStr">
        <is>
          <t>团队模拟数据（基于公开单线数据派生）</t>
        </is>
      </c>
      <c r="T2519" t="inlineStr">
        <is>
          <t>SIM-v2.2-20260807-20260804</t>
        </is>
      </c>
      <c r="U2519" t="inlineStr">
        <is>
          <t>https://zenodo.org/records/17855209</t>
        </is>
      </c>
      <c r="V2519" t="inlineStr">
        <is>
          <t>LINE-S01-POST-20260226</t>
        </is>
      </c>
      <c r="W2519" t="inlineStr">
        <is>
          <t>已关联</t>
        </is>
      </c>
      <c r="X2519" t="inlineStr">
        <is>
          <t>按班次口径判断</t>
        </is>
      </c>
      <c r="Z2519" t="inlineStr">
        <is>
          <t>否</t>
        </is>
      </c>
    </row>
    <row r="2520">
      <c r="A2520" t="inlineStr">
        <is>
          <t>SIM-STOP-02519</t>
        </is>
      </c>
      <c r="B2520" t="inlineStr">
        <is>
          <t>STOP-POST-00205</t>
        </is>
      </c>
      <c r="C2520" t="inlineStr">
        <is>
          <t>LINE-S02-POST-20260226</t>
        </is>
      </c>
      <c r="D2520" t="inlineStr">
        <is>
          <t>SHIFT-POST-20260226</t>
        </is>
      </c>
      <c r="E2520" t="inlineStr">
        <is>
          <t>LINE-S02</t>
        </is>
      </c>
      <c r="F2520" t="inlineStr">
        <is>
          <t>改善后</t>
        </is>
      </c>
      <c r="G2520" s="57" t="n">
        <v>46079</v>
      </c>
      <c r="H2520" t="inlineStr">
        <is>
          <t>视觉设备系列</t>
        </is>
      </c>
      <c r="I2520" t="inlineStr">
        <is>
          <t>9KK25</t>
        </is>
      </c>
      <c r="J2520" t="inlineStr">
        <is>
          <t>MATERIALS</t>
        </is>
      </c>
      <c r="K2520" t="inlineStr">
        <is>
          <t>Unplanned</t>
        </is>
      </c>
      <c r="L2520" t="inlineStr">
        <is>
          <t>HACKING STATION</t>
        </is>
      </c>
      <c r="M2520" t="inlineStr">
        <is>
          <t>上下料工位</t>
        </is>
      </c>
      <c r="N2520" t="inlineStr">
        <is>
          <t>MANUAL BRICK HANDLING</t>
        </is>
      </c>
      <c r="O2520" s="59" t="n">
        <v>46079.73055555556</v>
      </c>
      <c r="P2520" s="59" t="n">
        <v>46079.73993055556</v>
      </c>
      <c r="Q2520" s="60" t="n">
        <v>13.5</v>
      </c>
      <c r="R2520" s="60" t="n">
        <v>1.1244</v>
      </c>
      <c r="S2520" t="inlineStr">
        <is>
          <t>团队模拟数据（基于公开单线数据派生）</t>
        </is>
      </c>
      <c r="T2520" t="inlineStr">
        <is>
          <t>SIM-v2.2-20260807-20260804</t>
        </is>
      </c>
      <c r="U2520" t="inlineStr">
        <is>
          <t>https://zenodo.org/records/17855209</t>
        </is>
      </c>
      <c r="V2520" t="inlineStr">
        <is>
          <t>LINE-S02-POST-20260226</t>
        </is>
      </c>
      <c r="W2520" t="inlineStr">
        <is>
          <t>已关联</t>
        </is>
      </c>
      <c r="X2520" t="inlineStr">
        <is>
          <t>按班次口径判断</t>
        </is>
      </c>
      <c r="Z2520" t="inlineStr">
        <is>
          <t>否</t>
        </is>
      </c>
    </row>
    <row r="2521">
      <c r="A2521" t="inlineStr">
        <is>
          <t>SIM-STOP-02520</t>
        </is>
      </c>
      <c r="B2521" t="inlineStr">
        <is>
          <t>STOP-POST-00205</t>
        </is>
      </c>
      <c r="C2521" t="inlineStr">
        <is>
          <t>LINE-S03-POST-20260226</t>
        </is>
      </c>
      <c r="D2521" t="inlineStr">
        <is>
          <t>SHIFT-POST-20260226</t>
        </is>
      </c>
      <c r="E2521" t="inlineStr">
        <is>
          <t>LINE-S03</t>
        </is>
      </c>
      <c r="F2521" t="inlineStr">
        <is>
          <t>改善后</t>
        </is>
      </c>
      <c r="G2521" s="57" t="n">
        <v>46079</v>
      </c>
      <c r="H2521" t="inlineStr">
        <is>
          <t>音频模组系列</t>
        </is>
      </c>
      <c r="I2521" t="inlineStr">
        <is>
          <t>9KK25</t>
        </is>
      </c>
      <c r="J2521" t="inlineStr">
        <is>
          <t>MATERIALS</t>
        </is>
      </c>
      <c r="K2521" t="inlineStr">
        <is>
          <t>Unplanned</t>
        </is>
      </c>
      <c r="L2521" t="inlineStr">
        <is>
          <t>HACKING STATION</t>
        </is>
      </c>
      <c r="M2521" t="inlineStr">
        <is>
          <t>上下料工位</t>
        </is>
      </c>
      <c r="N2521" t="inlineStr">
        <is>
          <t>MANUAL BRICK HANDLING</t>
        </is>
      </c>
      <c r="O2521" s="59" t="n">
        <v>46079.74444444444</v>
      </c>
      <c r="P2521" s="59" t="n">
        <v>46079.75208333333</v>
      </c>
      <c r="Q2521" s="60" t="n">
        <v>11</v>
      </c>
      <c r="R2521" s="60" t="n">
        <v>0.9152</v>
      </c>
      <c r="S2521" t="inlineStr">
        <is>
          <t>团队模拟数据（基于公开单线数据派生）</t>
        </is>
      </c>
      <c r="T2521" t="inlineStr">
        <is>
          <t>SIM-v2.2-20260807-20260804</t>
        </is>
      </c>
      <c r="U2521" t="inlineStr">
        <is>
          <t>https://zenodo.org/records/17855209</t>
        </is>
      </c>
      <c r="V2521" t="inlineStr">
        <is>
          <t>LINE-S03-POST-20260226</t>
        </is>
      </c>
      <c r="W2521" t="inlineStr">
        <is>
          <t>已关联</t>
        </is>
      </c>
      <c r="X2521" t="inlineStr">
        <is>
          <t>按班次口径判断</t>
        </is>
      </c>
      <c r="Z2521" t="inlineStr">
        <is>
          <t>否</t>
        </is>
      </c>
    </row>
    <row r="2522">
      <c r="A2522" t="inlineStr">
        <is>
          <t>SIM-STOP-02521</t>
        </is>
      </c>
      <c r="B2522" t="inlineStr">
        <is>
          <t>STOP-POST-00206</t>
        </is>
      </c>
      <c r="C2522" t="inlineStr">
        <is>
          <t>LINE-S01-POST-20260226</t>
        </is>
      </c>
      <c r="D2522" t="inlineStr">
        <is>
          <t>SHIFT-POST-20260226</t>
        </is>
      </c>
      <c r="E2522" t="inlineStr">
        <is>
          <t>LINE-S01</t>
        </is>
      </c>
      <c r="F2522" t="inlineStr">
        <is>
          <t>改善后</t>
        </is>
      </c>
      <c r="G2522" s="57" t="n">
        <v>46079</v>
      </c>
      <c r="H2522" t="inlineStr">
        <is>
          <t>智能终端系列</t>
        </is>
      </c>
      <c r="I2522" t="inlineStr">
        <is>
          <t>9KK25</t>
        </is>
      </c>
      <c r="J2522" t="inlineStr">
        <is>
          <t>FAILURE</t>
        </is>
      </c>
      <c r="K2522" t="inlineStr">
        <is>
          <t>Unplanned</t>
        </is>
      </c>
      <c r="L2522" t="inlineStr">
        <is>
          <t>ΜΕΤΑΦΟΡΕΑΣ ΑΔΕΙΩΝ ΤΕΛΑΡΩΝ</t>
        </is>
      </c>
      <c r="M2522" t="inlineStr">
        <is>
          <t>其他工位</t>
        </is>
      </c>
      <c r="N2522" t="inlineStr">
        <is>
          <t>OTHER FAILURE</t>
        </is>
      </c>
      <c r="O2522" s="59" t="n">
        <v>46079.75138888889</v>
      </c>
      <c r="P2522" s="59" t="n">
        <v>46079.75694444445</v>
      </c>
      <c r="Q2522" s="60" t="n">
        <v>8</v>
      </c>
      <c r="R2522" s="60" t="n">
        <v>0.8036</v>
      </c>
      <c r="S2522" t="inlineStr">
        <is>
          <t>团队模拟数据（基于公开单线数据派生）</t>
        </is>
      </c>
      <c r="T2522" t="inlineStr">
        <is>
          <t>SIM-v2.2-20260807-20260804</t>
        </is>
      </c>
      <c r="U2522" t="inlineStr">
        <is>
          <t>https://zenodo.org/records/17855209</t>
        </is>
      </c>
      <c r="V2522" t="inlineStr">
        <is>
          <t>LINE-S01-POST-20260226</t>
        </is>
      </c>
      <c r="W2522" t="inlineStr">
        <is>
          <t>已关联</t>
        </is>
      </c>
      <c r="X2522" t="inlineStr">
        <is>
          <t>按班次口径判断</t>
        </is>
      </c>
      <c r="Z2522" t="inlineStr">
        <is>
          <t>否</t>
        </is>
      </c>
    </row>
    <row r="2523">
      <c r="A2523" t="inlineStr">
        <is>
          <t>SIM-STOP-02522</t>
        </is>
      </c>
      <c r="B2523" t="inlineStr">
        <is>
          <t>STOP-POST-00206</t>
        </is>
      </c>
      <c r="C2523" t="inlineStr">
        <is>
          <t>LINE-S02-POST-20260226</t>
        </is>
      </c>
      <c r="D2523" t="inlineStr">
        <is>
          <t>SHIFT-POST-20260226</t>
        </is>
      </c>
      <c r="E2523" t="inlineStr">
        <is>
          <t>LINE-S02</t>
        </is>
      </c>
      <c r="F2523" t="inlineStr">
        <is>
          <t>改善后</t>
        </is>
      </c>
      <c r="G2523" s="57" t="n">
        <v>46079</v>
      </c>
      <c r="H2523" t="inlineStr">
        <is>
          <t>视觉设备系列</t>
        </is>
      </c>
      <c r="I2523" t="inlineStr">
        <is>
          <t>9KK25</t>
        </is>
      </c>
      <c r="J2523" t="inlineStr">
        <is>
          <t>FAILURE</t>
        </is>
      </c>
      <c r="K2523" t="inlineStr">
        <is>
          <t>Unplanned</t>
        </is>
      </c>
      <c r="L2523" t="inlineStr">
        <is>
          <t>ΜΕΤΑΦΟΡΕΑΣ ΑΔΕΙΩΝ ΤΕΛΑΡΩΝ</t>
        </is>
      </c>
      <c r="M2523" t="inlineStr">
        <is>
          <t>其他工位</t>
        </is>
      </c>
      <c r="N2523" t="inlineStr">
        <is>
          <t>OTHER FAILURE</t>
        </is>
      </c>
      <c r="O2523" s="59" t="n">
        <v>46079.76527777778</v>
      </c>
      <c r="P2523" s="59" t="n">
        <v>46079.77256944445</v>
      </c>
      <c r="Q2523" s="60" t="n">
        <v>10.5</v>
      </c>
      <c r="R2523" s="60" t="n">
        <v>1.0511</v>
      </c>
      <c r="S2523" t="inlineStr">
        <is>
          <t>团队模拟数据（基于公开单线数据派生）</t>
        </is>
      </c>
      <c r="T2523" t="inlineStr">
        <is>
          <t>SIM-v2.2-20260807-20260804</t>
        </is>
      </c>
      <c r="U2523" t="inlineStr">
        <is>
          <t>https://zenodo.org/records/17855209</t>
        </is>
      </c>
      <c r="V2523" t="inlineStr">
        <is>
          <t>LINE-S02-POST-20260226</t>
        </is>
      </c>
      <c r="W2523" t="inlineStr">
        <is>
          <t>已关联</t>
        </is>
      </c>
      <c r="X2523" t="inlineStr">
        <is>
          <t>按班次口径判断</t>
        </is>
      </c>
      <c r="Z2523" t="inlineStr">
        <is>
          <t>否</t>
        </is>
      </c>
    </row>
    <row r="2524">
      <c r="A2524" t="inlineStr">
        <is>
          <t>SIM-STOP-02523</t>
        </is>
      </c>
      <c r="B2524" t="inlineStr">
        <is>
          <t>STOP-POST-00206</t>
        </is>
      </c>
      <c r="C2524" t="inlineStr">
        <is>
          <t>LINE-S03-POST-20260226</t>
        </is>
      </c>
      <c r="D2524" t="inlineStr">
        <is>
          <t>SHIFT-POST-20260226</t>
        </is>
      </c>
      <c r="E2524" t="inlineStr">
        <is>
          <t>LINE-S03</t>
        </is>
      </c>
      <c r="F2524" t="inlineStr">
        <is>
          <t>改善后</t>
        </is>
      </c>
      <c r="G2524" s="57" t="n">
        <v>46079</v>
      </c>
      <c r="H2524" t="inlineStr">
        <is>
          <t>音频模组系列</t>
        </is>
      </c>
      <c r="I2524" t="inlineStr">
        <is>
          <t>9KK25</t>
        </is>
      </c>
      <c r="J2524" t="inlineStr">
        <is>
          <t>FAILURE</t>
        </is>
      </c>
      <c r="K2524" t="inlineStr">
        <is>
          <t>Unplanned</t>
        </is>
      </c>
      <c r="L2524" t="inlineStr">
        <is>
          <t>ΜΕΤΑΦΟΡΕΑΣ ΑΔΕΙΩΝ ΤΕΛΑΡΩΝ</t>
        </is>
      </c>
      <c r="M2524" t="inlineStr">
        <is>
          <t>其他工位</t>
        </is>
      </c>
      <c r="N2524" t="inlineStr">
        <is>
          <t>OTHER FAILURE</t>
        </is>
      </c>
      <c r="O2524" s="59" t="n">
        <v>46079.77916666667</v>
      </c>
      <c r="P2524" s="59" t="n">
        <v>46079.78548611111</v>
      </c>
      <c r="Q2524" s="60" t="n">
        <v>9.1</v>
      </c>
      <c r="R2524" s="60" t="n">
        <v>0.915</v>
      </c>
      <c r="S2524" t="inlineStr">
        <is>
          <t>团队模拟数据（基于公开单线数据派生）</t>
        </is>
      </c>
      <c r="T2524" t="inlineStr">
        <is>
          <t>SIM-v2.2-20260807-20260804</t>
        </is>
      </c>
      <c r="U2524" t="inlineStr">
        <is>
          <t>https://zenodo.org/records/17855209</t>
        </is>
      </c>
      <c r="V2524" t="inlineStr">
        <is>
          <t>LINE-S03-POST-20260226</t>
        </is>
      </c>
      <c r="W2524" t="inlineStr">
        <is>
          <t>已关联</t>
        </is>
      </c>
      <c r="X2524" t="inlineStr">
        <is>
          <t>按班次口径判断</t>
        </is>
      </c>
      <c r="Z2524" t="inlineStr">
        <is>
          <t>否</t>
        </is>
      </c>
    </row>
    <row r="2525">
      <c r="A2525" t="inlineStr">
        <is>
          <t>SIM-STOP-02524</t>
        </is>
      </c>
      <c r="B2525" t="inlineStr">
        <is>
          <t>STOP-POST-00207</t>
        </is>
      </c>
      <c r="C2525" t="inlineStr">
        <is>
          <t>LINE-S01-POST-20260226</t>
        </is>
      </c>
      <c r="D2525" t="inlineStr">
        <is>
          <t>SHIFT-POST-20260226</t>
        </is>
      </c>
      <c r="E2525" t="inlineStr">
        <is>
          <t>LINE-S01</t>
        </is>
      </c>
      <c r="F2525" t="inlineStr">
        <is>
          <t>改善后</t>
        </is>
      </c>
      <c r="G2525" s="57" t="n">
        <v>46079</v>
      </c>
      <c r="H2525" t="inlineStr">
        <is>
          <t>智能终端系列</t>
        </is>
      </c>
      <c r="I2525" t="inlineStr">
        <is>
          <t>9KK25</t>
        </is>
      </c>
      <c r="J2525" t="inlineStr">
        <is>
          <t>MATERIALS</t>
        </is>
      </c>
      <c r="K2525" t="inlineStr">
        <is>
          <t>Unplanned</t>
        </is>
      </c>
      <c r="L2525" t="inlineStr">
        <is>
          <t>EXTRUDER PRESS</t>
        </is>
      </c>
      <c r="M2525" t="inlineStr">
        <is>
          <t>主加工工位</t>
        </is>
      </c>
      <c r="N2525" t="inlineStr">
        <is>
          <t>RACK STARVATION</t>
        </is>
      </c>
      <c r="O2525" s="59" t="n">
        <v>46079.76875</v>
      </c>
      <c r="P2525" s="59" t="n">
        <v>46079.77340277778</v>
      </c>
      <c r="Q2525" s="60" t="n">
        <v>6.7</v>
      </c>
      <c r="R2525" s="60" t="n">
        <v>0.8349</v>
      </c>
      <c r="S2525" t="inlineStr">
        <is>
          <t>团队模拟数据（基于公开单线数据派生）</t>
        </is>
      </c>
      <c r="T2525" t="inlineStr">
        <is>
          <t>SIM-v2.2-20260807-20260804</t>
        </is>
      </c>
      <c r="U2525" t="inlineStr">
        <is>
          <t>https://zenodo.org/records/17855209</t>
        </is>
      </c>
      <c r="V2525" t="inlineStr">
        <is>
          <t>LINE-S01-POST-20260226</t>
        </is>
      </c>
      <c r="W2525" t="inlineStr">
        <is>
          <t>已关联</t>
        </is>
      </c>
      <c r="X2525" t="inlineStr">
        <is>
          <t>按班次口径判断</t>
        </is>
      </c>
      <c r="Z2525" t="inlineStr">
        <is>
          <t>否</t>
        </is>
      </c>
    </row>
    <row r="2526">
      <c r="A2526" t="inlineStr">
        <is>
          <t>SIM-STOP-02525</t>
        </is>
      </c>
      <c r="B2526" t="inlineStr">
        <is>
          <t>STOP-POST-00207</t>
        </is>
      </c>
      <c r="C2526" t="inlineStr">
        <is>
          <t>LINE-S02-POST-20260226</t>
        </is>
      </c>
      <c r="D2526" t="inlineStr">
        <is>
          <t>SHIFT-POST-20260226</t>
        </is>
      </c>
      <c r="E2526" t="inlineStr">
        <is>
          <t>LINE-S02</t>
        </is>
      </c>
      <c r="F2526" t="inlineStr">
        <is>
          <t>改善后</t>
        </is>
      </c>
      <c r="G2526" s="57" t="n">
        <v>46079</v>
      </c>
      <c r="H2526" t="inlineStr">
        <is>
          <t>视觉设备系列</t>
        </is>
      </c>
      <c r="I2526" t="inlineStr">
        <is>
          <t>9KK25</t>
        </is>
      </c>
      <c r="J2526" t="inlineStr">
        <is>
          <t>MATERIALS</t>
        </is>
      </c>
      <c r="K2526" t="inlineStr">
        <is>
          <t>Unplanned</t>
        </is>
      </c>
      <c r="L2526" t="inlineStr">
        <is>
          <t>EXTRUDER PRESS</t>
        </is>
      </c>
      <c r="M2526" t="inlineStr">
        <is>
          <t>主加工工位</t>
        </is>
      </c>
      <c r="N2526" t="inlineStr">
        <is>
          <t>RACK STARVATION</t>
        </is>
      </c>
      <c r="O2526" s="59" t="n">
        <v>46079.78263888889</v>
      </c>
      <c r="P2526" s="59" t="n">
        <v>46079.78923611111</v>
      </c>
      <c r="Q2526" s="60" t="n">
        <v>9.5</v>
      </c>
      <c r="R2526" s="60" t="n">
        <v>1.1814</v>
      </c>
      <c r="S2526" t="inlineStr">
        <is>
          <t>团队模拟数据（基于公开单线数据派生）</t>
        </is>
      </c>
      <c r="T2526" t="inlineStr">
        <is>
          <t>SIM-v2.2-20260807-20260804</t>
        </is>
      </c>
      <c r="U2526" t="inlineStr">
        <is>
          <t>https://zenodo.org/records/17855209</t>
        </is>
      </c>
      <c r="V2526" t="inlineStr">
        <is>
          <t>LINE-S02-POST-20260226</t>
        </is>
      </c>
      <c r="W2526" t="inlineStr">
        <is>
          <t>已关联</t>
        </is>
      </c>
      <c r="X2526" t="inlineStr">
        <is>
          <t>按班次口径判断</t>
        </is>
      </c>
      <c r="Z2526" t="inlineStr">
        <is>
          <t>否</t>
        </is>
      </c>
    </row>
    <row r="2527">
      <c r="A2527" t="inlineStr">
        <is>
          <t>SIM-STOP-02526</t>
        </is>
      </c>
      <c r="B2527" t="inlineStr">
        <is>
          <t>STOP-POST-00207</t>
        </is>
      </c>
      <c r="C2527" t="inlineStr">
        <is>
          <t>LINE-S03-POST-20260226</t>
        </is>
      </c>
      <c r="D2527" t="inlineStr">
        <is>
          <t>SHIFT-POST-20260226</t>
        </is>
      </c>
      <c r="E2527" t="inlineStr">
        <is>
          <t>LINE-S03</t>
        </is>
      </c>
      <c r="F2527" t="inlineStr">
        <is>
          <t>改善后</t>
        </is>
      </c>
      <c r="G2527" s="57" t="n">
        <v>46079</v>
      </c>
      <c r="H2527" t="inlineStr">
        <is>
          <t>音频模组系列</t>
        </is>
      </c>
      <c r="I2527" t="inlineStr">
        <is>
          <t>9KK25</t>
        </is>
      </c>
      <c r="J2527" t="inlineStr">
        <is>
          <t>MATERIALS</t>
        </is>
      </c>
      <c r="K2527" t="inlineStr">
        <is>
          <t>Unplanned</t>
        </is>
      </c>
      <c r="L2527" t="inlineStr">
        <is>
          <t>EXTRUDER PRESS</t>
        </is>
      </c>
      <c r="M2527" t="inlineStr">
        <is>
          <t>主加工工位</t>
        </is>
      </c>
      <c r="N2527" t="inlineStr">
        <is>
          <t>RACK STARVATION</t>
        </is>
      </c>
      <c r="O2527" s="59" t="n">
        <v>46079.79652777778</v>
      </c>
      <c r="P2527" s="59" t="n">
        <v>46079.80145833334</v>
      </c>
      <c r="Q2527" s="60" t="n">
        <v>7.1</v>
      </c>
      <c r="R2527" s="60" t="n">
        <v>0.8892</v>
      </c>
      <c r="S2527" t="inlineStr">
        <is>
          <t>团队模拟数据（基于公开单线数据派生）</t>
        </is>
      </c>
      <c r="T2527" t="inlineStr">
        <is>
          <t>SIM-v2.2-20260807-20260804</t>
        </is>
      </c>
      <c r="U2527" t="inlineStr">
        <is>
          <t>https://zenodo.org/records/17855209</t>
        </is>
      </c>
      <c r="V2527" t="inlineStr">
        <is>
          <t>LINE-S03-POST-20260226</t>
        </is>
      </c>
      <c r="W2527" t="inlineStr">
        <is>
          <t>已关联</t>
        </is>
      </c>
      <c r="X2527" t="inlineStr">
        <is>
          <t>按班次口径判断</t>
        </is>
      </c>
      <c r="Z2527" t="inlineStr">
        <is>
          <t>否</t>
        </is>
      </c>
    </row>
    <row r="2528">
      <c r="A2528" t="inlineStr">
        <is>
          <t>SIM-STOP-02527</t>
        </is>
      </c>
      <c r="B2528" t="inlineStr">
        <is>
          <t>STOP-POST-00208</t>
        </is>
      </c>
      <c r="C2528" t="inlineStr">
        <is>
          <t>LINE-S01-POST-20260226</t>
        </is>
      </c>
      <c r="D2528" t="inlineStr">
        <is>
          <t>SHIFT-POST-20260226</t>
        </is>
      </c>
      <c r="E2528" t="inlineStr">
        <is>
          <t>LINE-S01</t>
        </is>
      </c>
      <c r="F2528" t="inlineStr">
        <is>
          <t>改善后</t>
        </is>
      </c>
      <c r="G2528" s="57" t="n">
        <v>46079</v>
      </c>
      <c r="H2528" t="inlineStr">
        <is>
          <t>智能终端系列</t>
        </is>
      </c>
      <c r="I2528" t="inlineStr">
        <is>
          <t>9KK25</t>
        </is>
      </c>
      <c r="J2528" t="inlineStr">
        <is>
          <t>MATERIALS</t>
        </is>
      </c>
      <c r="K2528" t="inlineStr">
        <is>
          <t>Unplanned</t>
        </is>
      </c>
      <c r="L2528" t="inlineStr">
        <is>
          <t>HACKING STATION</t>
        </is>
      </c>
      <c r="M2528" t="inlineStr">
        <is>
          <t>上下料工位</t>
        </is>
      </c>
      <c r="N2528" t="inlineStr">
        <is>
          <t>RACK STARVATION</t>
        </is>
      </c>
      <c r="O2528" s="59" t="n">
        <v>46079.79930555556</v>
      </c>
      <c r="P2528" s="59" t="n">
        <v>46079.80201388889</v>
      </c>
      <c r="Q2528" s="60" t="n">
        <v>3.9</v>
      </c>
      <c r="R2528" s="60" t="n">
        <v>0.7813</v>
      </c>
      <c r="S2528" t="inlineStr">
        <is>
          <t>团队模拟数据（基于公开单线数据派生）</t>
        </is>
      </c>
      <c r="T2528" t="inlineStr">
        <is>
          <t>SIM-v2.2-20260807-20260804</t>
        </is>
      </c>
      <c r="U2528" t="inlineStr">
        <is>
          <t>https://zenodo.org/records/17855209</t>
        </is>
      </c>
      <c r="V2528" t="inlineStr">
        <is>
          <t>LINE-S01-POST-20260226</t>
        </is>
      </c>
      <c r="W2528" t="inlineStr">
        <is>
          <t>已关联</t>
        </is>
      </c>
      <c r="X2528" t="inlineStr">
        <is>
          <t>按班次口径判断</t>
        </is>
      </c>
      <c r="Z2528" t="inlineStr">
        <is>
          <t>否</t>
        </is>
      </c>
    </row>
    <row r="2529">
      <c r="A2529" t="inlineStr">
        <is>
          <t>SIM-STOP-02528</t>
        </is>
      </c>
      <c r="B2529" t="inlineStr">
        <is>
          <t>STOP-POST-00208</t>
        </is>
      </c>
      <c r="C2529" t="inlineStr">
        <is>
          <t>LINE-S02-POST-20260226</t>
        </is>
      </c>
      <c r="D2529" t="inlineStr">
        <is>
          <t>SHIFT-POST-20260226</t>
        </is>
      </c>
      <c r="E2529" t="inlineStr">
        <is>
          <t>LINE-S02</t>
        </is>
      </c>
      <c r="F2529" t="inlineStr">
        <is>
          <t>改善后</t>
        </is>
      </c>
      <c r="G2529" s="57" t="n">
        <v>46079</v>
      </c>
      <c r="H2529" t="inlineStr">
        <is>
          <t>视觉设备系列</t>
        </is>
      </c>
      <c r="I2529" t="inlineStr">
        <is>
          <t>9KK25</t>
        </is>
      </c>
      <c r="J2529" t="inlineStr">
        <is>
          <t>MATERIALS</t>
        </is>
      </c>
      <c r="K2529" t="inlineStr">
        <is>
          <t>Unplanned</t>
        </is>
      </c>
      <c r="L2529" t="inlineStr">
        <is>
          <t>HACKING STATION</t>
        </is>
      </c>
      <c r="M2529" t="inlineStr">
        <is>
          <t>上下料工位</t>
        </is>
      </c>
      <c r="N2529" t="inlineStr">
        <is>
          <t>RACK STARVATION</t>
        </is>
      </c>
      <c r="O2529" s="59" t="n">
        <v>46079.81319444445</v>
      </c>
      <c r="P2529" s="59" t="n">
        <v>46079.81715277778</v>
      </c>
      <c r="Q2529" s="60" t="n">
        <v>5.7</v>
      </c>
      <c r="R2529" s="60" t="n">
        <v>1.1367</v>
      </c>
      <c r="S2529" t="inlineStr">
        <is>
          <t>团队模拟数据（基于公开单线数据派生）</t>
        </is>
      </c>
      <c r="T2529" t="inlineStr">
        <is>
          <t>SIM-v2.2-20260807-20260804</t>
        </is>
      </c>
      <c r="U2529" t="inlineStr">
        <is>
          <t>https://zenodo.org/records/17855209</t>
        </is>
      </c>
      <c r="V2529" t="inlineStr">
        <is>
          <t>LINE-S02-POST-20260226</t>
        </is>
      </c>
      <c r="W2529" t="inlineStr">
        <is>
          <t>已关联</t>
        </is>
      </c>
      <c r="X2529" t="inlineStr">
        <is>
          <t>按班次口径判断</t>
        </is>
      </c>
      <c r="Z2529" t="inlineStr">
        <is>
          <t>否</t>
        </is>
      </c>
    </row>
    <row r="2530">
      <c r="A2530" t="inlineStr">
        <is>
          <t>SIM-STOP-02529</t>
        </is>
      </c>
      <c r="B2530" t="inlineStr">
        <is>
          <t>STOP-POST-00208</t>
        </is>
      </c>
      <c r="C2530" t="inlineStr">
        <is>
          <t>LINE-S03-POST-20260226</t>
        </is>
      </c>
      <c r="D2530" t="inlineStr">
        <is>
          <t>SHIFT-POST-20260226</t>
        </is>
      </c>
      <c r="E2530" t="inlineStr">
        <is>
          <t>LINE-S03</t>
        </is>
      </c>
      <c r="F2530" t="inlineStr">
        <is>
          <t>改善后</t>
        </is>
      </c>
      <c r="G2530" s="57" t="n">
        <v>46079</v>
      </c>
      <c r="H2530" t="inlineStr">
        <is>
          <t>音频模组系列</t>
        </is>
      </c>
      <c r="I2530" t="inlineStr">
        <is>
          <t>9KK25</t>
        </is>
      </c>
      <c r="J2530" t="inlineStr">
        <is>
          <t>MATERIALS</t>
        </is>
      </c>
      <c r="K2530" t="inlineStr">
        <is>
          <t>Unplanned</t>
        </is>
      </c>
      <c r="L2530" t="inlineStr">
        <is>
          <t>HACKING STATION</t>
        </is>
      </c>
      <c r="M2530" t="inlineStr">
        <is>
          <t>上下料工位</t>
        </is>
      </c>
      <c r="N2530" t="inlineStr">
        <is>
          <t>RACK STARVATION</t>
        </is>
      </c>
      <c r="O2530" s="59" t="n">
        <v>46079.82708333333</v>
      </c>
      <c r="P2530" s="59" t="n">
        <v>46079.83027777778</v>
      </c>
      <c r="Q2530" s="60" t="n">
        <v>4.6</v>
      </c>
      <c r="R2530" s="60" t="n">
        <v>0.9256</v>
      </c>
      <c r="S2530" t="inlineStr">
        <is>
          <t>团队模拟数据（基于公开单线数据派生）</t>
        </is>
      </c>
      <c r="T2530" t="inlineStr">
        <is>
          <t>SIM-v2.2-20260807-20260804</t>
        </is>
      </c>
      <c r="U2530" t="inlineStr">
        <is>
          <t>https://zenodo.org/records/17855209</t>
        </is>
      </c>
      <c r="V2530" t="inlineStr">
        <is>
          <t>LINE-S03-POST-20260226</t>
        </is>
      </c>
      <c r="W2530" t="inlineStr">
        <is>
          <t>已关联</t>
        </is>
      </c>
      <c r="X2530" t="inlineStr">
        <is>
          <t>按班次口径判断</t>
        </is>
      </c>
      <c r="Z2530" t="inlineStr">
        <is>
          <t>否</t>
        </is>
      </c>
    </row>
    <row r="2531">
      <c r="A2531" t="inlineStr">
        <is>
          <t>SIM-STOP-02530</t>
        </is>
      </c>
      <c r="B2531" t="inlineStr">
        <is>
          <t>STOP-POST-00209</t>
        </is>
      </c>
      <c r="C2531" t="inlineStr">
        <is>
          <t>LINE-S01-POST-20260226</t>
        </is>
      </c>
      <c r="D2531" t="inlineStr">
        <is>
          <t>SHIFT-POST-20260226</t>
        </is>
      </c>
      <c r="E2531" t="inlineStr">
        <is>
          <t>LINE-S01</t>
        </is>
      </c>
      <c r="F2531" t="inlineStr">
        <is>
          <t>改善后</t>
        </is>
      </c>
      <c r="G2531" s="57" t="n">
        <v>46079</v>
      </c>
      <c r="H2531" t="inlineStr">
        <is>
          <t>智能终端系列</t>
        </is>
      </c>
      <c r="I2531" t="inlineStr">
        <is>
          <t>9KK25</t>
        </is>
      </c>
      <c r="J2531" t="inlineStr">
        <is>
          <t>MATERIALS</t>
        </is>
      </c>
      <c r="K2531" t="inlineStr">
        <is>
          <t>Unplanned</t>
        </is>
      </c>
      <c r="L2531" t="inlineStr">
        <is>
          <t>HACKING STATION</t>
        </is>
      </c>
      <c r="M2531" t="inlineStr">
        <is>
          <t>上下料工位</t>
        </is>
      </c>
      <c r="N2531" t="inlineStr">
        <is>
          <t>MANUAL BRICK HANDLING</t>
        </is>
      </c>
      <c r="O2531" s="59" t="n">
        <v>46079.81319444445</v>
      </c>
      <c r="P2531" s="59" t="n">
        <v>46079.81826388889</v>
      </c>
      <c r="Q2531" s="60" t="n">
        <v>7.3</v>
      </c>
      <c r="R2531" s="60" t="n">
        <v>0.8125</v>
      </c>
      <c r="S2531" t="inlineStr">
        <is>
          <t>团队模拟数据（基于公开单线数据派生）</t>
        </is>
      </c>
      <c r="T2531" t="inlineStr">
        <is>
          <t>SIM-v2.2-20260807-20260804</t>
        </is>
      </c>
      <c r="U2531" t="inlineStr">
        <is>
          <t>https://zenodo.org/records/17855209</t>
        </is>
      </c>
      <c r="V2531" t="inlineStr">
        <is>
          <t>LINE-S01-POST-20260226</t>
        </is>
      </c>
      <c r="W2531" t="inlineStr">
        <is>
          <t>已关联</t>
        </is>
      </c>
      <c r="X2531" t="inlineStr">
        <is>
          <t>按班次口径判断</t>
        </is>
      </c>
      <c r="Z2531" t="inlineStr">
        <is>
          <t>否</t>
        </is>
      </c>
    </row>
    <row r="2532">
      <c r="A2532" t="inlineStr">
        <is>
          <t>SIM-STOP-02531</t>
        </is>
      </c>
      <c r="B2532" t="inlineStr">
        <is>
          <t>STOP-POST-00209</t>
        </is>
      </c>
      <c r="C2532" t="inlineStr">
        <is>
          <t>LINE-S02-POST-20260226</t>
        </is>
      </c>
      <c r="D2532" t="inlineStr">
        <is>
          <t>SHIFT-POST-20260226</t>
        </is>
      </c>
      <c r="E2532" t="inlineStr">
        <is>
          <t>LINE-S02</t>
        </is>
      </c>
      <c r="F2532" t="inlineStr">
        <is>
          <t>改善后</t>
        </is>
      </c>
      <c r="G2532" s="57" t="n">
        <v>46079</v>
      </c>
      <c r="H2532" t="inlineStr">
        <is>
          <t>视觉设备系列</t>
        </is>
      </c>
      <c r="I2532" t="inlineStr">
        <is>
          <t>9KK25</t>
        </is>
      </c>
      <c r="J2532" t="inlineStr">
        <is>
          <t>MATERIALS</t>
        </is>
      </c>
      <c r="K2532" t="inlineStr">
        <is>
          <t>Unplanned</t>
        </is>
      </c>
      <c r="L2532" t="inlineStr">
        <is>
          <t>HACKING STATION</t>
        </is>
      </c>
      <c r="M2532" t="inlineStr">
        <is>
          <t>上下料工位</t>
        </is>
      </c>
      <c r="N2532" t="inlineStr">
        <is>
          <t>MANUAL BRICK HANDLING</t>
        </is>
      </c>
      <c r="O2532" s="59" t="n">
        <v>46079.82708333333</v>
      </c>
      <c r="P2532" s="59" t="n">
        <v>46079.83375</v>
      </c>
      <c r="Q2532" s="60" t="n">
        <v>9.6</v>
      </c>
      <c r="R2532" s="60" t="n">
        <v>1.0633</v>
      </c>
      <c r="S2532" t="inlineStr">
        <is>
          <t>团队模拟数据（基于公开单线数据派生）</t>
        </is>
      </c>
      <c r="T2532" t="inlineStr">
        <is>
          <t>SIM-v2.2-20260807-20260804</t>
        </is>
      </c>
      <c r="U2532" t="inlineStr">
        <is>
          <t>https://zenodo.org/records/17855209</t>
        </is>
      </c>
      <c r="V2532" t="inlineStr">
        <is>
          <t>LINE-S02-POST-20260226</t>
        </is>
      </c>
      <c r="W2532" t="inlineStr">
        <is>
          <t>已关联</t>
        </is>
      </c>
      <c r="X2532" t="inlineStr">
        <is>
          <t>按班次口径判断</t>
        </is>
      </c>
      <c r="Z2532" t="inlineStr">
        <is>
          <t>否</t>
        </is>
      </c>
    </row>
    <row r="2533">
      <c r="A2533" t="inlineStr">
        <is>
          <t>SIM-STOP-02532</t>
        </is>
      </c>
      <c r="B2533" t="inlineStr">
        <is>
          <t>STOP-POST-00209</t>
        </is>
      </c>
      <c r="C2533" t="inlineStr">
        <is>
          <t>LINE-S03-POST-20260226</t>
        </is>
      </c>
      <c r="D2533" t="inlineStr">
        <is>
          <t>SHIFT-POST-20260226</t>
        </is>
      </c>
      <c r="E2533" t="inlineStr">
        <is>
          <t>LINE-S03</t>
        </is>
      </c>
      <c r="F2533" t="inlineStr">
        <is>
          <t>改善后</t>
        </is>
      </c>
      <c r="G2533" s="57" t="n">
        <v>46079</v>
      </c>
      <c r="H2533" t="inlineStr">
        <is>
          <t>音频模组系列</t>
        </is>
      </c>
      <c r="I2533" t="inlineStr">
        <is>
          <t>9KK25</t>
        </is>
      </c>
      <c r="J2533" t="inlineStr">
        <is>
          <t>MATERIALS</t>
        </is>
      </c>
      <c r="K2533" t="inlineStr">
        <is>
          <t>Unplanned</t>
        </is>
      </c>
      <c r="L2533" t="inlineStr">
        <is>
          <t>HACKING STATION</t>
        </is>
      </c>
      <c r="M2533" t="inlineStr">
        <is>
          <t>上下料工位</t>
        </is>
      </c>
      <c r="N2533" t="inlineStr">
        <is>
          <t>MANUAL BRICK HANDLING</t>
        </is>
      </c>
      <c r="O2533" s="59" t="n">
        <v>46079.84097222222</v>
      </c>
      <c r="P2533" s="59" t="n">
        <v>46079.84701388889</v>
      </c>
      <c r="Q2533" s="60" t="n">
        <v>8.699999999999999</v>
      </c>
      <c r="R2533" s="60" t="n">
        <v>0.962</v>
      </c>
      <c r="S2533" t="inlineStr">
        <is>
          <t>团队模拟数据（基于公开单线数据派生）</t>
        </is>
      </c>
      <c r="T2533" t="inlineStr">
        <is>
          <t>SIM-v2.2-20260807-20260804</t>
        </is>
      </c>
      <c r="U2533" t="inlineStr">
        <is>
          <t>https://zenodo.org/records/17855209</t>
        </is>
      </c>
      <c r="V2533" t="inlineStr">
        <is>
          <t>LINE-S03-POST-20260226</t>
        </is>
      </c>
      <c r="W2533" t="inlineStr">
        <is>
          <t>已关联</t>
        </is>
      </c>
      <c r="X2533" t="inlineStr">
        <is>
          <t>按班次口径判断</t>
        </is>
      </c>
      <c r="Z2533" t="inlineStr">
        <is>
          <t>否</t>
        </is>
      </c>
    </row>
    <row r="2534">
      <c r="A2534" t="inlineStr">
        <is>
          <t>SIM-STOP-02533</t>
        </is>
      </c>
      <c r="B2534" t="inlineStr">
        <is>
          <t>STOP-POST-00210</t>
        </is>
      </c>
      <c r="C2534" t="inlineStr">
        <is>
          <t>LINE-S01-POST-20260226</t>
        </is>
      </c>
      <c r="D2534" t="inlineStr">
        <is>
          <t>SHIFT-POST-20260226</t>
        </is>
      </c>
      <c r="E2534" t="inlineStr">
        <is>
          <t>LINE-S01</t>
        </is>
      </c>
      <c r="F2534" t="inlineStr">
        <is>
          <t>改善后</t>
        </is>
      </c>
      <c r="G2534" s="57" t="n">
        <v>46079</v>
      </c>
      <c r="H2534" t="inlineStr">
        <is>
          <t>智能终端系列</t>
        </is>
      </c>
      <c r="I2534" t="inlineStr">
        <is>
          <t>9KK25</t>
        </is>
      </c>
      <c r="J2534" t="inlineStr">
        <is>
          <t>OPERATIONAL</t>
        </is>
      </c>
      <c r="K2534" t="inlineStr">
        <is>
          <t>Planned - Included in OEE</t>
        </is>
      </c>
      <c r="L2534" t="inlineStr">
        <is>
          <t>EXTRUDER PRESS</t>
        </is>
      </c>
      <c r="M2534" t="inlineStr">
        <is>
          <t>主加工工位</t>
        </is>
      </c>
      <c r="N2534" t="inlineStr">
        <is>
          <t>CLEANING</t>
        </is>
      </c>
      <c r="O2534" s="59" t="n">
        <v>46079.84166666667</v>
      </c>
      <c r="P2534" s="59" t="n">
        <v>46079.85319444445</v>
      </c>
      <c r="Q2534" s="60" t="n">
        <v>16.6</v>
      </c>
      <c r="R2534" s="60" t="n">
        <v>0.9776</v>
      </c>
      <c r="S2534" t="inlineStr">
        <is>
          <t>团队模拟数据（基于公开单线数据派生）</t>
        </is>
      </c>
      <c r="T2534" t="inlineStr">
        <is>
          <t>SIM-v2.2-20260807-20260804</t>
        </is>
      </c>
      <c r="U2534" t="inlineStr">
        <is>
          <t>https://zenodo.org/records/17855209</t>
        </is>
      </c>
      <c r="V2534" t="inlineStr">
        <is>
          <t>LINE-S01-POST-20260226</t>
        </is>
      </c>
      <c r="W2534" t="inlineStr">
        <is>
          <t>已关联</t>
        </is>
      </c>
      <c r="X2534" t="inlineStr">
        <is>
          <t>按班次口径判断</t>
        </is>
      </c>
      <c r="Z2534" t="inlineStr">
        <is>
          <t>否</t>
        </is>
      </c>
    </row>
    <row r="2535">
      <c r="A2535" t="inlineStr">
        <is>
          <t>SIM-STOP-02534</t>
        </is>
      </c>
      <c r="B2535" t="inlineStr">
        <is>
          <t>STOP-POST-00210</t>
        </is>
      </c>
      <c r="C2535" t="inlineStr">
        <is>
          <t>LINE-S02-POST-20260226</t>
        </is>
      </c>
      <c r="D2535" t="inlineStr">
        <is>
          <t>SHIFT-POST-20260226</t>
        </is>
      </c>
      <c r="E2535" t="inlineStr">
        <is>
          <t>LINE-S02</t>
        </is>
      </c>
      <c r="F2535" t="inlineStr">
        <is>
          <t>改善后</t>
        </is>
      </c>
      <c r="G2535" s="57" t="n">
        <v>46079</v>
      </c>
      <c r="H2535" t="inlineStr">
        <is>
          <t>视觉设备系列</t>
        </is>
      </c>
      <c r="I2535" t="inlineStr">
        <is>
          <t>9KK25</t>
        </is>
      </c>
      <c r="J2535" t="inlineStr">
        <is>
          <t>OPERATIONAL</t>
        </is>
      </c>
      <c r="K2535" t="inlineStr">
        <is>
          <t>Planned - Included in OEE</t>
        </is>
      </c>
      <c r="L2535" t="inlineStr">
        <is>
          <t>EXTRUDER PRESS</t>
        </is>
      </c>
      <c r="M2535" t="inlineStr">
        <is>
          <t>主加工工位</t>
        </is>
      </c>
      <c r="N2535" t="inlineStr">
        <is>
          <t>CLEANING</t>
        </is>
      </c>
      <c r="O2535" s="59" t="n">
        <v>46079.85555555556</v>
      </c>
      <c r="P2535" s="59" t="n">
        <v>46079.86722222222</v>
      </c>
      <c r="Q2535" s="60" t="n">
        <v>16.8</v>
      </c>
      <c r="R2535" s="60" t="n">
        <v>0.9854000000000001</v>
      </c>
      <c r="S2535" t="inlineStr">
        <is>
          <t>团队模拟数据（基于公开单线数据派生）</t>
        </is>
      </c>
      <c r="T2535" t="inlineStr">
        <is>
          <t>SIM-v2.2-20260807-20260804</t>
        </is>
      </c>
      <c r="U2535" t="inlineStr">
        <is>
          <t>https://zenodo.org/records/17855209</t>
        </is>
      </c>
      <c r="V2535" t="inlineStr">
        <is>
          <t>LINE-S02-POST-20260226</t>
        </is>
      </c>
      <c r="W2535" t="inlineStr">
        <is>
          <t>已关联</t>
        </is>
      </c>
      <c r="X2535" t="inlineStr">
        <is>
          <t>按班次口径判断</t>
        </is>
      </c>
      <c r="Z2535" t="inlineStr">
        <is>
          <t>否</t>
        </is>
      </c>
    </row>
    <row r="2536">
      <c r="A2536" t="inlineStr">
        <is>
          <t>SIM-STOP-02535</t>
        </is>
      </c>
      <c r="B2536" t="inlineStr">
        <is>
          <t>STOP-POST-00210</t>
        </is>
      </c>
      <c r="C2536" t="inlineStr">
        <is>
          <t>LINE-S03-POST-20260226</t>
        </is>
      </c>
      <c r="D2536" t="inlineStr">
        <is>
          <t>SHIFT-POST-20260226</t>
        </is>
      </c>
      <c r="E2536" t="inlineStr">
        <is>
          <t>LINE-S03</t>
        </is>
      </c>
      <c r="F2536" t="inlineStr">
        <is>
          <t>改善后</t>
        </is>
      </c>
      <c r="G2536" s="57" t="n">
        <v>46079</v>
      </c>
      <c r="H2536" t="inlineStr">
        <is>
          <t>音频模组系列</t>
        </is>
      </c>
      <c r="I2536" t="inlineStr">
        <is>
          <t>9KK25</t>
        </is>
      </c>
      <c r="J2536" t="inlineStr">
        <is>
          <t>OPERATIONAL</t>
        </is>
      </c>
      <c r="K2536" t="inlineStr">
        <is>
          <t>Planned - Included in OEE</t>
        </is>
      </c>
      <c r="L2536" t="inlineStr">
        <is>
          <t>EXTRUDER PRESS</t>
        </is>
      </c>
      <c r="M2536" t="inlineStr">
        <is>
          <t>主加工工位</t>
        </is>
      </c>
      <c r="N2536" t="inlineStr">
        <is>
          <t>CLEANING</t>
        </is>
      </c>
      <c r="O2536" s="59" t="n">
        <v>46079.86944444444</v>
      </c>
      <c r="P2536" s="59" t="n">
        <v>46079.88034722222</v>
      </c>
      <c r="Q2536" s="60" t="n">
        <v>15.7</v>
      </c>
      <c r="R2536" s="60" t="n">
        <v>0.9227</v>
      </c>
      <c r="S2536" t="inlineStr">
        <is>
          <t>团队模拟数据（基于公开单线数据派生）</t>
        </is>
      </c>
      <c r="T2536" t="inlineStr">
        <is>
          <t>SIM-v2.2-20260807-20260804</t>
        </is>
      </c>
      <c r="U2536" t="inlineStr">
        <is>
          <t>https://zenodo.org/records/17855209</t>
        </is>
      </c>
      <c r="V2536" t="inlineStr">
        <is>
          <t>LINE-S03-POST-20260226</t>
        </is>
      </c>
      <c r="W2536" t="inlineStr">
        <is>
          <t>已关联</t>
        </is>
      </c>
      <c r="X2536" t="inlineStr">
        <is>
          <t>按班次口径判断</t>
        </is>
      </c>
      <c r="Z2536" t="inlineStr">
        <is>
          <t>否</t>
        </is>
      </c>
    </row>
    <row r="2537">
      <c r="A2537" t="inlineStr">
        <is>
          <t>SIM-STOP-02536</t>
        </is>
      </c>
      <c r="B2537" t="inlineStr">
        <is>
          <t>STOP-POST-00211</t>
        </is>
      </c>
      <c r="C2537" t="inlineStr">
        <is>
          <t>LINE-S01-POST-20260227</t>
        </is>
      </c>
      <c r="D2537" t="inlineStr">
        <is>
          <t>SHIFT-POST-20260227</t>
        </is>
      </c>
      <c r="E2537" t="inlineStr">
        <is>
          <t>LINE-S01</t>
        </is>
      </c>
      <c r="F2537" t="inlineStr">
        <is>
          <t>改善后</t>
        </is>
      </c>
      <c r="G2537" s="57" t="n">
        <v>46080</v>
      </c>
      <c r="H2537" t="inlineStr">
        <is>
          <t>智能终端系列</t>
        </is>
      </c>
      <c r="I2537" t="inlineStr">
        <is>
          <t>13KK33</t>
        </is>
      </c>
      <c r="J2537" t="inlineStr">
        <is>
          <t>SETUPS-CHANGEOVERS</t>
        </is>
      </c>
      <c r="K2537" t="inlineStr">
        <is>
          <t>Planned - Included in OEE</t>
        </is>
      </c>
      <c r="L2537" t="inlineStr">
        <is>
          <t>EXTRUDER PRESS</t>
        </is>
      </c>
      <c r="M2537" t="inlineStr">
        <is>
          <t>主加工工位</t>
        </is>
      </c>
      <c r="N2537" t="inlineStr">
        <is>
          <t>MATERIAL CHANGEOVER</t>
        </is>
      </c>
      <c r="O2537" s="59" t="n">
        <v>46080.51527777778</v>
      </c>
      <c r="P2537" s="59" t="n">
        <v>46080.535625</v>
      </c>
      <c r="Q2537" s="60" t="n">
        <v>29.3</v>
      </c>
      <c r="R2537" s="60" t="n">
        <v>0.9155</v>
      </c>
      <c r="S2537" t="inlineStr">
        <is>
          <t>团队模拟数据（基于公开单线数据派生）</t>
        </is>
      </c>
      <c r="T2537" t="inlineStr">
        <is>
          <t>SIM-v2.2-20260807-20260804</t>
        </is>
      </c>
      <c r="U2537" t="inlineStr">
        <is>
          <t>https://zenodo.org/records/17855209</t>
        </is>
      </c>
      <c r="V2537" t="inlineStr">
        <is>
          <t>LINE-S01-POST-20260227</t>
        </is>
      </c>
      <c r="W2537" t="inlineStr">
        <is>
          <t>已关联</t>
        </is>
      </c>
      <c r="X2537" t="inlineStr">
        <is>
          <t>按班次口径判断</t>
        </is>
      </c>
      <c r="Z2537" t="inlineStr">
        <is>
          <t>是</t>
        </is>
      </c>
      <c r="AA2537">
        <f>IFERROR(VLOOKUP(N2537,'18_换产标准_模拟'!$B$2:$F$4,3,FALSE),"")</f>
        <v/>
      </c>
      <c r="AB2537">
        <f>IFERROR(MAX(Q2537-AA2537,0),"")</f>
        <v/>
      </c>
      <c r="AC2537">
        <f>IFERROR(IF(AB2537=0,"达标",IF(AB2537&lt;=VLOOKUP(N2537,'18_换产标准_模拟'!$B$2:$F$4,4,FALSE)-VLOOKUP(N2537,'18_换产标准_模拟'!$B$2:$F$4,3,FALSE),"轻微超时",IF(AB2537&lt;=VLOOKUP(N2537,'18_换产标准_模拟'!$B$2:$F$4,5,FALSE)-VLOOKUP(N2537,'18_换产标准_模拟'!$B$2:$F$4,3,FALSE),"超时","严重超时"))),"")</f>
        <v/>
      </c>
      <c r="AD2537">
        <f>IFERROR(INDEX('18_换产标准_模拟'!$A$2:$A$4,MATCH(N2537,'18_换产标准_模拟'!$B$2:$B$4,0)),"")</f>
        <v/>
      </c>
      <c r="AE2537" t="inlineStr">
        <is>
          <t>团队模拟数据</t>
        </is>
      </c>
    </row>
    <row r="2538">
      <c r="A2538" t="inlineStr">
        <is>
          <t>SIM-STOP-02537</t>
        </is>
      </c>
      <c r="B2538" t="inlineStr">
        <is>
          <t>STOP-POST-00211</t>
        </is>
      </c>
      <c r="C2538" t="inlineStr">
        <is>
          <t>LINE-S02-POST-20260227</t>
        </is>
      </c>
      <c r="D2538" t="inlineStr">
        <is>
          <t>SHIFT-POST-20260227</t>
        </is>
      </c>
      <c r="E2538" t="inlineStr">
        <is>
          <t>LINE-S02</t>
        </is>
      </c>
      <c r="F2538" t="inlineStr">
        <is>
          <t>改善后</t>
        </is>
      </c>
      <c r="G2538" s="57" t="n">
        <v>46080</v>
      </c>
      <c r="H2538" t="inlineStr">
        <is>
          <t>视觉设备系列</t>
        </is>
      </c>
      <c r="I2538" t="inlineStr">
        <is>
          <t>13KK33</t>
        </is>
      </c>
      <c r="J2538" t="inlineStr">
        <is>
          <t>SETUPS-CHANGEOVERS</t>
        </is>
      </c>
      <c r="K2538" t="inlineStr">
        <is>
          <t>Planned - Included in OEE</t>
        </is>
      </c>
      <c r="L2538" t="inlineStr">
        <is>
          <t>EXTRUDER PRESS</t>
        </is>
      </c>
      <c r="M2538" t="inlineStr">
        <is>
          <t>主加工工位</t>
        </is>
      </c>
      <c r="N2538" t="inlineStr">
        <is>
          <t>MATERIAL CHANGEOVER</t>
        </is>
      </c>
      <c r="O2538" s="59" t="n">
        <v>46080.52916666667</v>
      </c>
      <c r="P2538" s="59" t="n">
        <v>46080.55194444444</v>
      </c>
      <c r="Q2538" s="60" t="n">
        <v>32.8</v>
      </c>
      <c r="R2538" s="60" t="n">
        <v>1.0236</v>
      </c>
      <c r="S2538" t="inlineStr">
        <is>
          <t>团队模拟数据（基于公开单线数据派生）</t>
        </is>
      </c>
      <c r="T2538" t="inlineStr">
        <is>
          <t>SIM-v2.2-20260807-20260804</t>
        </is>
      </c>
      <c r="U2538" t="inlineStr">
        <is>
          <t>https://zenodo.org/records/17855209</t>
        </is>
      </c>
      <c r="V2538" t="inlineStr">
        <is>
          <t>LINE-S02-POST-20260227</t>
        </is>
      </c>
      <c r="W2538" t="inlineStr">
        <is>
          <t>已关联</t>
        </is>
      </c>
      <c r="X2538" t="inlineStr">
        <is>
          <t>按班次口径判断</t>
        </is>
      </c>
      <c r="Z2538" t="inlineStr">
        <is>
          <t>是</t>
        </is>
      </c>
      <c r="AA2538">
        <f>IFERROR(VLOOKUP(N2538,'18_换产标准_模拟'!$B$2:$F$4,3,FALSE),"")</f>
        <v/>
      </c>
      <c r="AB2538">
        <f>IFERROR(MAX(Q2538-AA2538,0),"")</f>
        <v/>
      </c>
      <c r="AC2538">
        <f>IFERROR(IF(AB2538=0,"达标",IF(AB2538&lt;=VLOOKUP(N2538,'18_换产标准_模拟'!$B$2:$F$4,4,FALSE)-VLOOKUP(N2538,'18_换产标准_模拟'!$B$2:$F$4,3,FALSE),"轻微超时",IF(AB2538&lt;=VLOOKUP(N2538,'18_换产标准_模拟'!$B$2:$F$4,5,FALSE)-VLOOKUP(N2538,'18_换产标准_模拟'!$B$2:$F$4,3,FALSE),"超时","严重超时"))),"")</f>
        <v/>
      </c>
      <c r="AD2538">
        <f>IFERROR(INDEX('18_换产标准_模拟'!$A$2:$A$4,MATCH(N2538,'18_换产标准_模拟'!$B$2:$B$4,0)),"")</f>
        <v/>
      </c>
      <c r="AE2538" t="inlineStr">
        <is>
          <t>团队模拟数据</t>
        </is>
      </c>
    </row>
    <row r="2539">
      <c r="A2539" t="inlineStr">
        <is>
          <t>SIM-STOP-02538</t>
        </is>
      </c>
      <c r="B2539" t="inlineStr">
        <is>
          <t>STOP-POST-00211</t>
        </is>
      </c>
      <c r="C2539" t="inlineStr">
        <is>
          <t>LINE-S03-POST-20260227</t>
        </is>
      </c>
      <c r="D2539" t="inlineStr">
        <is>
          <t>SHIFT-POST-20260227</t>
        </is>
      </c>
      <c r="E2539" t="inlineStr">
        <is>
          <t>LINE-S03</t>
        </is>
      </c>
      <c r="F2539" t="inlineStr">
        <is>
          <t>改善后</t>
        </is>
      </c>
      <c r="G2539" s="57" t="n">
        <v>46080</v>
      </c>
      <c r="H2539" t="inlineStr">
        <is>
          <t>音频模组系列</t>
        </is>
      </c>
      <c r="I2539" t="inlineStr">
        <is>
          <t>13KK33</t>
        </is>
      </c>
      <c r="J2539" t="inlineStr">
        <is>
          <t>SETUPS-CHANGEOVERS</t>
        </is>
      </c>
      <c r="K2539" t="inlineStr">
        <is>
          <t>Planned - Included in OEE</t>
        </is>
      </c>
      <c r="L2539" t="inlineStr">
        <is>
          <t>EXTRUDER PRESS</t>
        </is>
      </c>
      <c r="M2539" t="inlineStr">
        <is>
          <t>主加工工位</t>
        </is>
      </c>
      <c r="N2539" t="inlineStr">
        <is>
          <t>MATERIAL CHANGEOVER</t>
        </is>
      </c>
      <c r="O2539" s="59" t="n">
        <v>46080.54305555556</v>
      </c>
      <c r="P2539" s="59" t="n">
        <v>46080.564375</v>
      </c>
      <c r="Q2539" s="60" t="n">
        <v>30.7</v>
      </c>
      <c r="R2539" s="60" t="n">
        <v>0.96</v>
      </c>
      <c r="S2539" t="inlineStr">
        <is>
          <t>团队模拟数据（基于公开单线数据派生）</t>
        </is>
      </c>
      <c r="T2539" t="inlineStr">
        <is>
          <t>SIM-v2.2-20260807-20260804</t>
        </is>
      </c>
      <c r="U2539" t="inlineStr">
        <is>
          <t>https://zenodo.org/records/17855209</t>
        </is>
      </c>
      <c r="V2539" t="inlineStr">
        <is>
          <t>LINE-S03-POST-20260227</t>
        </is>
      </c>
      <c r="W2539" t="inlineStr">
        <is>
          <t>已关联</t>
        </is>
      </c>
      <c r="X2539" t="inlineStr">
        <is>
          <t>按班次口径判断</t>
        </is>
      </c>
      <c r="Z2539" t="inlineStr">
        <is>
          <t>是</t>
        </is>
      </c>
      <c r="AA2539">
        <f>IFERROR(VLOOKUP(N2539,'18_换产标准_模拟'!$B$2:$F$4,3,FALSE),"")</f>
        <v/>
      </c>
      <c r="AB2539">
        <f>IFERROR(MAX(Q2539-AA2539,0),"")</f>
        <v/>
      </c>
      <c r="AC2539">
        <f>IFERROR(IF(AB2539=0,"达标",IF(AB2539&lt;=VLOOKUP(N2539,'18_换产标准_模拟'!$B$2:$F$4,4,FALSE)-VLOOKUP(N2539,'18_换产标准_模拟'!$B$2:$F$4,3,FALSE),"轻微超时",IF(AB2539&lt;=VLOOKUP(N2539,'18_换产标准_模拟'!$B$2:$F$4,5,FALSE)-VLOOKUP(N2539,'18_换产标准_模拟'!$B$2:$F$4,3,FALSE),"超时","严重超时"))),"")</f>
        <v/>
      </c>
      <c r="AD2539">
        <f>IFERROR(INDEX('18_换产标准_模拟'!$A$2:$A$4,MATCH(N2539,'18_换产标准_模拟'!$B$2:$B$4,0)),"")</f>
        <v/>
      </c>
      <c r="AE2539" t="inlineStr">
        <is>
          <t>团队模拟数据</t>
        </is>
      </c>
    </row>
    <row r="2540">
      <c r="A2540" t="inlineStr">
        <is>
          <t>SIM-STOP-02539</t>
        </is>
      </c>
      <c r="B2540" t="inlineStr">
        <is>
          <t>STOP-POST-00212</t>
        </is>
      </c>
      <c r="C2540" t="inlineStr">
        <is>
          <t>LINE-S01-POST-20260227</t>
        </is>
      </c>
      <c r="D2540" t="inlineStr">
        <is>
          <t>SHIFT-POST-20260227</t>
        </is>
      </c>
      <c r="E2540" t="inlineStr">
        <is>
          <t>LINE-S01</t>
        </is>
      </c>
      <c r="F2540" t="inlineStr">
        <is>
          <t>改善后</t>
        </is>
      </c>
      <c r="G2540" s="57" t="n">
        <v>46080</v>
      </c>
      <c r="H2540" t="inlineStr">
        <is>
          <t>智能终端系列</t>
        </is>
      </c>
      <c r="I2540" t="inlineStr">
        <is>
          <t>13KK33</t>
        </is>
      </c>
      <c r="J2540" t="inlineStr">
        <is>
          <t>OPERATIONAL</t>
        </is>
      </c>
      <c r="K2540" t="inlineStr">
        <is>
          <t>Planned - Not included in OEE</t>
        </is>
      </c>
      <c r="L2540" t="inlineStr">
        <is>
          <t>-</t>
        </is>
      </c>
      <c r="M2540" t="inlineStr">
        <is>
          <t>未标注工位</t>
        </is>
      </c>
      <c r="N2540" t="inlineStr">
        <is>
          <t>NO PRODUCTION SCHEDULE</t>
        </is>
      </c>
      <c r="O2540" s="59" t="n">
        <v>46080.54375</v>
      </c>
      <c r="P2540" s="59" t="n">
        <v>46080.55368055555</v>
      </c>
      <c r="Q2540" s="60" t="n">
        <v>14.3</v>
      </c>
      <c r="R2540" s="60" t="n">
        <v>0.9517</v>
      </c>
      <c r="S2540" t="inlineStr">
        <is>
          <t>团队模拟数据（基于公开单线数据派生）</t>
        </is>
      </c>
      <c r="T2540" t="inlineStr">
        <is>
          <t>SIM-v2.2-20260807-20260804</t>
        </is>
      </c>
      <c r="U2540" t="inlineStr">
        <is>
          <t>https://zenodo.org/records/17855209</t>
        </is>
      </c>
      <c r="V2540" t="inlineStr">
        <is>
          <t>LINE-S01-POST-20260227</t>
        </is>
      </c>
      <c r="W2540" t="inlineStr">
        <is>
          <t>已关联</t>
        </is>
      </c>
      <c r="X2540" t="inlineStr">
        <is>
          <t>按班次口径判断</t>
        </is>
      </c>
      <c r="Z2540" t="inlineStr">
        <is>
          <t>否</t>
        </is>
      </c>
    </row>
    <row r="2541">
      <c r="A2541" t="inlineStr">
        <is>
          <t>SIM-STOP-02540</t>
        </is>
      </c>
      <c r="B2541" t="inlineStr">
        <is>
          <t>STOP-POST-00212</t>
        </is>
      </c>
      <c r="C2541" t="inlineStr">
        <is>
          <t>LINE-S02-POST-20260227</t>
        </is>
      </c>
      <c r="D2541" t="inlineStr">
        <is>
          <t>SHIFT-POST-20260227</t>
        </is>
      </c>
      <c r="E2541" t="inlineStr">
        <is>
          <t>LINE-S02</t>
        </is>
      </c>
      <c r="F2541" t="inlineStr">
        <is>
          <t>改善后</t>
        </is>
      </c>
      <c r="G2541" s="57" t="n">
        <v>46080</v>
      </c>
      <c r="H2541" t="inlineStr">
        <is>
          <t>视觉设备系列</t>
        </is>
      </c>
      <c r="I2541" t="inlineStr">
        <is>
          <t>13KK33</t>
        </is>
      </c>
      <c r="J2541" t="inlineStr">
        <is>
          <t>OPERATIONAL</t>
        </is>
      </c>
      <c r="K2541" t="inlineStr">
        <is>
          <t>Planned - Not included in OEE</t>
        </is>
      </c>
      <c r="L2541" t="inlineStr">
        <is>
          <t>-</t>
        </is>
      </c>
      <c r="M2541" t="inlineStr">
        <is>
          <t>未标注工位</t>
        </is>
      </c>
      <c r="N2541" t="inlineStr">
        <is>
          <t>NO PRODUCTION SCHEDULE</t>
        </is>
      </c>
      <c r="O2541" s="59" t="n">
        <v>46080.55763888889</v>
      </c>
      <c r="P2541" s="59" t="n">
        <v>46080.56763888889</v>
      </c>
      <c r="Q2541" s="60" t="n">
        <v>14.4</v>
      </c>
      <c r="R2541" s="60" t="n">
        <v>0.9582000000000001</v>
      </c>
      <c r="S2541" t="inlineStr">
        <is>
          <t>团队模拟数据（基于公开单线数据派生）</t>
        </is>
      </c>
      <c r="T2541" t="inlineStr">
        <is>
          <t>SIM-v2.2-20260807-20260804</t>
        </is>
      </c>
      <c r="U2541" t="inlineStr">
        <is>
          <t>https://zenodo.org/records/17855209</t>
        </is>
      </c>
      <c r="V2541" t="inlineStr">
        <is>
          <t>LINE-S02-POST-20260227</t>
        </is>
      </c>
      <c r="W2541" t="inlineStr">
        <is>
          <t>已关联</t>
        </is>
      </c>
      <c r="X2541" t="inlineStr">
        <is>
          <t>按班次口径判断</t>
        </is>
      </c>
      <c r="Z2541" t="inlineStr">
        <is>
          <t>否</t>
        </is>
      </c>
    </row>
    <row r="2542">
      <c r="A2542" t="inlineStr">
        <is>
          <t>SIM-STOP-02541</t>
        </is>
      </c>
      <c r="B2542" t="inlineStr">
        <is>
          <t>STOP-POST-00212</t>
        </is>
      </c>
      <c r="C2542" t="inlineStr">
        <is>
          <t>LINE-S03-POST-20260227</t>
        </is>
      </c>
      <c r="D2542" t="inlineStr">
        <is>
          <t>SHIFT-POST-20260227</t>
        </is>
      </c>
      <c r="E2542" t="inlineStr">
        <is>
          <t>LINE-S03</t>
        </is>
      </c>
      <c r="F2542" t="inlineStr">
        <is>
          <t>改善后</t>
        </is>
      </c>
      <c r="G2542" s="57" t="n">
        <v>46080</v>
      </c>
      <c r="H2542" t="inlineStr">
        <is>
          <t>音频模组系列</t>
        </is>
      </c>
      <c r="I2542" t="inlineStr">
        <is>
          <t>13KK33</t>
        </is>
      </c>
      <c r="J2542" t="inlineStr">
        <is>
          <t>OPERATIONAL</t>
        </is>
      </c>
      <c r="K2542" t="inlineStr">
        <is>
          <t>Planned - Not included in OEE</t>
        </is>
      </c>
      <c r="L2542" t="inlineStr">
        <is>
          <t>-</t>
        </is>
      </c>
      <c r="M2542" t="inlineStr">
        <is>
          <t>未标注工位</t>
        </is>
      </c>
      <c r="N2542" t="inlineStr">
        <is>
          <t>NO PRODUCTION SCHEDULE</t>
        </is>
      </c>
      <c r="O2542" s="59" t="n">
        <v>46080.57152777778</v>
      </c>
      <c r="P2542" s="59" t="n">
        <v>46080.58194444444</v>
      </c>
      <c r="Q2542" s="60" t="n">
        <v>15</v>
      </c>
      <c r="R2542" s="60" t="n">
        <v>0.9973</v>
      </c>
      <c r="S2542" t="inlineStr">
        <is>
          <t>团队模拟数据（基于公开单线数据派生）</t>
        </is>
      </c>
      <c r="T2542" t="inlineStr">
        <is>
          <t>SIM-v2.2-20260807-20260804</t>
        </is>
      </c>
      <c r="U2542" t="inlineStr">
        <is>
          <t>https://zenodo.org/records/17855209</t>
        </is>
      </c>
      <c r="V2542" t="inlineStr">
        <is>
          <t>LINE-S03-POST-20260227</t>
        </is>
      </c>
      <c r="W2542" t="inlineStr">
        <is>
          <t>已关联</t>
        </is>
      </c>
      <c r="X2542" t="inlineStr">
        <is>
          <t>按班次口径判断</t>
        </is>
      </c>
      <c r="Z2542" t="inlineStr">
        <is>
          <t>否</t>
        </is>
      </c>
    </row>
    <row r="2543">
      <c r="A2543" t="inlineStr">
        <is>
          <t>SIM-STOP-02542</t>
        </is>
      </c>
      <c r="B2543" t="inlineStr">
        <is>
          <t>STOP-POST-00213</t>
        </is>
      </c>
      <c r="C2543" t="inlineStr">
        <is>
          <t>LINE-S01-POST-20260227</t>
        </is>
      </c>
      <c r="D2543" t="inlineStr">
        <is>
          <t>SHIFT-POST-20260227</t>
        </is>
      </c>
      <c r="E2543" t="inlineStr">
        <is>
          <t>LINE-S01</t>
        </is>
      </c>
      <c r="F2543" t="inlineStr">
        <is>
          <t>改善后</t>
        </is>
      </c>
      <c r="G2543" s="57" t="n">
        <v>46080</v>
      </c>
      <c r="H2543" t="inlineStr">
        <is>
          <t>智能终端系列</t>
        </is>
      </c>
      <c r="I2543" t="inlineStr">
        <is>
          <t>13KK33</t>
        </is>
      </c>
      <c r="J2543" t="inlineStr">
        <is>
          <t>MATERIALS</t>
        </is>
      </c>
      <c r="K2543" t="inlineStr">
        <is>
          <t>Unplanned</t>
        </is>
      </c>
      <c r="L2543" t="inlineStr">
        <is>
          <t>HACKING STATION</t>
        </is>
      </c>
      <c r="M2543" t="inlineStr">
        <is>
          <t>上下料工位</t>
        </is>
      </c>
      <c r="N2543" t="inlineStr">
        <is>
          <t>RACK STARVATION</t>
        </is>
      </c>
      <c r="O2543" s="59" t="n">
        <v>46080.55972222222</v>
      </c>
      <c r="P2543" s="59" t="n">
        <v>46080.56131944444</v>
      </c>
      <c r="Q2543" s="60" t="n">
        <v>2.3</v>
      </c>
      <c r="R2543" s="60" t="n">
        <v>0.7679</v>
      </c>
      <c r="S2543" t="inlineStr">
        <is>
          <t>团队模拟数据（基于公开单线数据派生）</t>
        </is>
      </c>
      <c r="T2543" t="inlineStr">
        <is>
          <t>SIM-v2.2-20260807-20260804</t>
        </is>
      </c>
      <c r="U2543" t="inlineStr">
        <is>
          <t>https://zenodo.org/records/17855209</t>
        </is>
      </c>
      <c r="V2543" t="inlineStr">
        <is>
          <t>LINE-S01-POST-20260227</t>
        </is>
      </c>
      <c r="W2543" t="inlineStr">
        <is>
          <t>已关联</t>
        </is>
      </c>
      <c r="X2543" t="inlineStr">
        <is>
          <t>按班次口径判断</t>
        </is>
      </c>
      <c r="Z2543" t="inlineStr">
        <is>
          <t>否</t>
        </is>
      </c>
    </row>
    <row r="2544">
      <c r="A2544" t="inlineStr">
        <is>
          <t>SIM-STOP-02543</t>
        </is>
      </c>
      <c r="B2544" t="inlineStr">
        <is>
          <t>STOP-POST-00213</t>
        </is>
      </c>
      <c r="C2544" t="inlineStr">
        <is>
          <t>LINE-S02-POST-20260227</t>
        </is>
      </c>
      <c r="D2544" t="inlineStr">
        <is>
          <t>SHIFT-POST-20260227</t>
        </is>
      </c>
      <c r="E2544" t="inlineStr">
        <is>
          <t>LINE-S02</t>
        </is>
      </c>
      <c r="F2544" t="inlineStr">
        <is>
          <t>改善后</t>
        </is>
      </c>
      <c r="G2544" s="57" t="n">
        <v>46080</v>
      </c>
      <c r="H2544" t="inlineStr">
        <is>
          <t>视觉设备系列</t>
        </is>
      </c>
      <c r="I2544" t="inlineStr">
        <is>
          <t>13KK33</t>
        </is>
      </c>
      <c r="J2544" t="inlineStr">
        <is>
          <t>MATERIALS</t>
        </is>
      </c>
      <c r="K2544" t="inlineStr">
        <is>
          <t>Unplanned</t>
        </is>
      </c>
      <c r="L2544" t="inlineStr">
        <is>
          <t>HACKING STATION</t>
        </is>
      </c>
      <c r="M2544" t="inlineStr">
        <is>
          <t>上下料工位</t>
        </is>
      </c>
      <c r="N2544" t="inlineStr">
        <is>
          <t>RACK STARVATION</t>
        </is>
      </c>
      <c r="O2544" s="59" t="n">
        <v>46080.57361111111</v>
      </c>
      <c r="P2544" s="59" t="n">
        <v>46080.57597222222</v>
      </c>
      <c r="Q2544" s="60" t="n">
        <v>3.4</v>
      </c>
      <c r="R2544" s="60" t="n">
        <v>1.1183</v>
      </c>
      <c r="S2544" t="inlineStr">
        <is>
          <t>团队模拟数据（基于公开单线数据派生）</t>
        </is>
      </c>
      <c r="T2544" t="inlineStr">
        <is>
          <t>SIM-v2.2-20260807-20260804</t>
        </is>
      </c>
      <c r="U2544" t="inlineStr">
        <is>
          <t>https://zenodo.org/records/17855209</t>
        </is>
      </c>
      <c r="V2544" t="inlineStr">
        <is>
          <t>LINE-S02-POST-20260227</t>
        </is>
      </c>
      <c r="W2544" t="inlineStr">
        <is>
          <t>已关联</t>
        </is>
      </c>
      <c r="X2544" t="inlineStr">
        <is>
          <t>按班次口径判断</t>
        </is>
      </c>
      <c r="Z2544" t="inlineStr">
        <is>
          <t>否</t>
        </is>
      </c>
    </row>
    <row r="2545">
      <c r="A2545" t="inlineStr">
        <is>
          <t>SIM-STOP-02544</t>
        </is>
      </c>
      <c r="B2545" t="inlineStr">
        <is>
          <t>STOP-POST-00213</t>
        </is>
      </c>
      <c r="C2545" t="inlineStr">
        <is>
          <t>LINE-S03-POST-20260227</t>
        </is>
      </c>
      <c r="D2545" t="inlineStr">
        <is>
          <t>SHIFT-POST-20260227</t>
        </is>
      </c>
      <c r="E2545" t="inlineStr">
        <is>
          <t>LINE-S03</t>
        </is>
      </c>
      <c r="F2545" t="inlineStr">
        <is>
          <t>改善后</t>
        </is>
      </c>
      <c r="G2545" s="57" t="n">
        <v>46080</v>
      </c>
      <c r="H2545" t="inlineStr">
        <is>
          <t>音频模组系列</t>
        </is>
      </c>
      <c r="I2545" t="inlineStr">
        <is>
          <t>13KK33</t>
        </is>
      </c>
      <c r="J2545" t="inlineStr">
        <is>
          <t>MATERIALS</t>
        </is>
      </c>
      <c r="K2545" t="inlineStr">
        <is>
          <t>Unplanned</t>
        </is>
      </c>
      <c r="L2545" t="inlineStr">
        <is>
          <t>HACKING STATION</t>
        </is>
      </c>
      <c r="M2545" t="inlineStr">
        <is>
          <t>上下料工位</t>
        </is>
      </c>
      <c r="N2545" t="inlineStr">
        <is>
          <t>RACK STARVATION</t>
        </is>
      </c>
      <c r="O2545" s="59" t="n">
        <v>46080.5875</v>
      </c>
      <c r="P2545" s="59" t="n">
        <v>46080.589375</v>
      </c>
      <c r="Q2545" s="60" t="n">
        <v>2.7</v>
      </c>
      <c r="R2545" s="60" t="n">
        <v>0.91</v>
      </c>
      <c r="S2545" t="inlineStr">
        <is>
          <t>团队模拟数据（基于公开单线数据派生）</t>
        </is>
      </c>
      <c r="T2545" t="inlineStr">
        <is>
          <t>SIM-v2.2-20260807-20260804</t>
        </is>
      </c>
      <c r="U2545" t="inlineStr">
        <is>
          <t>https://zenodo.org/records/17855209</t>
        </is>
      </c>
      <c r="V2545" t="inlineStr">
        <is>
          <t>LINE-S03-POST-20260227</t>
        </is>
      </c>
      <c r="W2545" t="inlineStr">
        <is>
          <t>已关联</t>
        </is>
      </c>
      <c r="X2545" t="inlineStr">
        <is>
          <t>按班次口径判断</t>
        </is>
      </c>
      <c r="Z2545" t="inlineStr">
        <is>
          <t>否</t>
        </is>
      </c>
    </row>
    <row r="2546">
      <c r="A2546" t="inlineStr">
        <is>
          <t>SIM-STOP-02545</t>
        </is>
      </c>
      <c r="B2546" t="inlineStr">
        <is>
          <t>STOP-POST-00214</t>
        </is>
      </c>
      <c r="C2546" t="inlineStr">
        <is>
          <t>LINE-S01-POST-20260227</t>
        </is>
      </c>
      <c r="D2546" t="inlineStr">
        <is>
          <t>SHIFT-POST-20260227</t>
        </is>
      </c>
      <c r="E2546" t="inlineStr">
        <is>
          <t>LINE-S01</t>
        </is>
      </c>
      <c r="F2546" t="inlineStr">
        <is>
          <t>改善后</t>
        </is>
      </c>
      <c r="G2546" s="57" t="n">
        <v>46080</v>
      </c>
      <c r="H2546" t="inlineStr">
        <is>
          <t>智能终端系列</t>
        </is>
      </c>
      <c r="I2546" t="inlineStr">
        <is>
          <t>13KK33</t>
        </is>
      </c>
      <c r="J2546" t="inlineStr">
        <is>
          <t>FAILURE</t>
        </is>
      </c>
      <c r="K2546" t="inlineStr">
        <is>
          <t>Unplanned</t>
        </is>
      </c>
      <c r="L2546" t="inlineStr">
        <is>
          <t>HACKING STATION</t>
        </is>
      </c>
      <c r="M2546" t="inlineStr">
        <is>
          <t>上下料工位</t>
        </is>
      </c>
      <c r="N2546" t="inlineStr">
        <is>
          <t>MECHANICAL FAILURE</t>
        </is>
      </c>
      <c r="O2546" s="59" t="n">
        <v>46080.65069444444</v>
      </c>
      <c r="P2546" s="59" t="n">
        <v>46080.67902777778</v>
      </c>
      <c r="Q2546" s="60" t="n">
        <v>40.8</v>
      </c>
      <c r="R2546" s="60" t="n">
        <v>0.7991</v>
      </c>
      <c r="S2546" t="inlineStr">
        <is>
          <t>团队模拟数据（基于公开单线数据派生）</t>
        </is>
      </c>
      <c r="T2546" t="inlineStr">
        <is>
          <t>SIM-v2.2-20260807-20260804</t>
        </is>
      </c>
      <c r="U2546" t="inlineStr">
        <is>
          <t>https://zenodo.org/records/17855209</t>
        </is>
      </c>
      <c r="V2546" t="inlineStr">
        <is>
          <t>LINE-S01-POST-20260227</t>
        </is>
      </c>
      <c r="W2546" t="inlineStr">
        <is>
          <t>已关联</t>
        </is>
      </c>
      <c r="X2546" t="inlineStr">
        <is>
          <t>按班次口径判断</t>
        </is>
      </c>
      <c r="Z2546" t="inlineStr">
        <is>
          <t>否</t>
        </is>
      </c>
    </row>
    <row r="2547">
      <c r="A2547" t="inlineStr">
        <is>
          <t>SIM-STOP-02546</t>
        </is>
      </c>
      <c r="B2547" t="inlineStr">
        <is>
          <t>STOP-POST-00214</t>
        </is>
      </c>
      <c r="C2547" t="inlineStr">
        <is>
          <t>LINE-S02-POST-20260227</t>
        </is>
      </c>
      <c r="D2547" t="inlineStr">
        <is>
          <t>SHIFT-POST-20260227</t>
        </is>
      </c>
      <c r="E2547" t="inlineStr">
        <is>
          <t>LINE-S02</t>
        </is>
      </c>
      <c r="F2547" t="inlineStr">
        <is>
          <t>改善后</t>
        </is>
      </c>
      <c r="G2547" s="57" t="n">
        <v>46080</v>
      </c>
      <c r="H2547" t="inlineStr">
        <is>
          <t>视觉设备系列</t>
        </is>
      </c>
      <c r="I2547" t="inlineStr">
        <is>
          <t>13KK33</t>
        </is>
      </c>
      <c r="J2547" t="inlineStr">
        <is>
          <t>FAILURE</t>
        </is>
      </c>
      <c r="K2547" t="inlineStr">
        <is>
          <t>Unplanned</t>
        </is>
      </c>
      <c r="L2547" t="inlineStr">
        <is>
          <t>HACKING STATION</t>
        </is>
      </c>
      <c r="M2547" t="inlineStr">
        <is>
          <t>上下料工位</t>
        </is>
      </c>
      <c r="N2547" t="inlineStr">
        <is>
          <t>MECHANICAL FAILURE</t>
        </is>
      </c>
      <c r="O2547" s="59" t="n">
        <v>46080.66458333333</v>
      </c>
      <c r="P2547" s="59" t="n">
        <v>46080.70159722222</v>
      </c>
      <c r="Q2547" s="60" t="n">
        <v>53.3</v>
      </c>
      <c r="R2547" s="60" t="n">
        <v>1.045</v>
      </c>
      <c r="S2547" t="inlineStr">
        <is>
          <t>团队模拟数据（基于公开单线数据派生）</t>
        </is>
      </c>
      <c r="T2547" t="inlineStr">
        <is>
          <t>SIM-v2.2-20260807-20260804</t>
        </is>
      </c>
      <c r="U2547" t="inlineStr">
        <is>
          <t>https://zenodo.org/records/17855209</t>
        </is>
      </c>
      <c r="V2547" t="inlineStr">
        <is>
          <t>LINE-S02-POST-20260227</t>
        </is>
      </c>
      <c r="W2547" t="inlineStr">
        <is>
          <t>已关联</t>
        </is>
      </c>
      <c r="X2547" t="inlineStr">
        <is>
          <t>按班次口径判断</t>
        </is>
      </c>
      <c r="Z2547" t="inlineStr">
        <is>
          <t>否</t>
        </is>
      </c>
    </row>
    <row r="2548">
      <c r="A2548" t="inlineStr">
        <is>
          <t>SIM-STOP-02547</t>
        </is>
      </c>
      <c r="B2548" t="inlineStr">
        <is>
          <t>STOP-POST-00214</t>
        </is>
      </c>
      <c r="C2548" t="inlineStr">
        <is>
          <t>LINE-S03-POST-20260227</t>
        </is>
      </c>
      <c r="D2548" t="inlineStr">
        <is>
          <t>SHIFT-POST-20260227</t>
        </is>
      </c>
      <c r="E2548" t="inlineStr">
        <is>
          <t>LINE-S03</t>
        </is>
      </c>
      <c r="F2548" t="inlineStr">
        <is>
          <t>改善后</t>
        </is>
      </c>
      <c r="G2548" s="57" t="n">
        <v>46080</v>
      </c>
      <c r="H2548" t="inlineStr">
        <is>
          <t>音频模组系列</t>
        </is>
      </c>
      <c r="I2548" t="inlineStr">
        <is>
          <t>13KK33</t>
        </is>
      </c>
      <c r="J2548" t="inlineStr">
        <is>
          <t>FAILURE</t>
        </is>
      </c>
      <c r="K2548" t="inlineStr">
        <is>
          <t>Unplanned</t>
        </is>
      </c>
      <c r="L2548" t="inlineStr">
        <is>
          <t>HACKING STATION</t>
        </is>
      </c>
      <c r="M2548" t="inlineStr">
        <is>
          <t>上下料工位</t>
        </is>
      </c>
      <c r="N2548" t="inlineStr">
        <is>
          <t>MECHANICAL FAILURE</t>
        </is>
      </c>
      <c r="O2548" s="59" t="n">
        <v>46080.67847222222</v>
      </c>
      <c r="P2548" s="59" t="n">
        <v>46080.71201388889</v>
      </c>
      <c r="Q2548" s="60" t="n">
        <v>48.3</v>
      </c>
      <c r="R2548" s="60" t="n">
        <v>0.9464</v>
      </c>
      <c r="S2548" t="inlineStr">
        <is>
          <t>团队模拟数据（基于公开单线数据派生）</t>
        </is>
      </c>
      <c r="T2548" t="inlineStr">
        <is>
          <t>SIM-v2.2-20260807-20260804</t>
        </is>
      </c>
      <c r="U2548" t="inlineStr">
        <is>
          <t>https://zenodo.org/records/17855209</t>
        </is>
      </c>
      <c r="V2548" t="inlineStr">
        <is>
          <t>LINE-S03-POST-20260227</t>
        </is>
      </c>
      <c r="W2548" t="inlineStr">
        <is>
          <t>已关联</t>
        </is>
      </c>
      <c r="X2548" t="inlineStr">
        <is>
          <t>按班次口径判断</t>
        </is>
      </c>
      <c r="Z2548" t="inlineStr">
        <is>
          <t>否</t>
        </is>
      </c>
    </row>
    <row r="2549">
      <c r="A2549" t="inlineStr">
        <is>
          <t>SIM-STOP-02548</t>
        </is>
      </c>
      <c r="B2549" t="inlineStr">
        <is>
          <t>STOP-POST-00215</t>
        </is>
      </c>
      <c r="C2549" t="inlineStr">
        <is>
          <t>LINE-S01-POST-20260227</t>
        </is>
      </c>
      <c r="D2549" t="inlineStr">
        <is>
          <t>SHIFT-POST-20260227</t>
        </is>
      </c>
      <c r="E2549" t="inlineStr">
        <is>
          <t>LINE-S01</t>
        </is>
      </c>
      <c r="F2549" t="inlineStr">
        <is>
          <t>改善后</t>
        </is>
      </c>
      <c r="G2549" s="57" t="n">
        <v>46080</v>
      </c>
      <c r="H2549" t="inlineStr">
        <is>
          <t>智能终端系列</t>
        </is>
      </c>
      <c r="I2549" t="inlineStr">
        <is>
          <t>KK200-1</t>
        </is>
      </c>
      <c r="J2549" t="inlineStr">
        <is>
          <t>SETUPS-CHANGEOVERS</t>
        </is>
      </c>
      <c r="K2549" t="inlineStr">
        <is>
          <t>Planned - Included in OEE</t>
        </is>
      </c>
      <c r="L2549" t="inlineStr">
        <is>
          <t>EXTRUDER PRESS</t>
        </is>
      </c>
      <c r="M2549" t="inlineStr">
        <is>
          <t>主加工工位</t>
        </is>
      </c>
      <c r="N2549" t="inlineStr">
        <is>
          <t>MATERIAL CHANGEOVER</t>
        </is>
      </c>
      <c r="O2549" s="59" t="n">
        <v>46080.76527777778</v>
      </c>
      <c r="P2549" s="59" t="n">
        <v>46080.78395833333</v>
      </c>
      <c r="Q2549" s="60" t="n">
        <v>26.9</v>
      </c>
      <c r="R2549" s="60" t="n">
        <v>0.962</v>
      </c>
      <c r="S2549" t="inlineStr">
        <is>
          <t>团队模拟数据（基于公开单线数据派生）</t>
        </is>
      </c>
      <c r="T2549" t="inlineStr">
        <is>
          <t>SIM-v2.2-20260807-20260804</t>
        </is>
      </c>
      <c r="U2549" t="inlineStr">
        <is>
          <t>https://zenodo.org/records/17855209</t>
        </is>
      </c>
      <c r="V2549" t="inlineStr">
        <is>
          <t>LINE-S01-POST-20260227</t>
        </is>
      </c>
      <c r="W2549" t="inlineStr">
        <is>
          <t>已关联</t>
        </is>
      </c>
      <c r="X2549" t="inlineStr">
        <is>
          <t>按班次口径判断</t>
        </is>
      </c>
      <c r="Z2549" t="inlineStr">
        <is>
          <t>是</t>
        </is>
      </c>
      <c r="AA2549">
        <f>IFERROR(VLOOKUP(N2549,'18_换产标准_模拟'!$B$2:$F$4,3,FALSE),"")</f>
        <v/>
      </c>
      <c r="AB2549">
        <f>IFERROR(MAX(Q2549-AA2549,0),"")</f>
        <v/>
      </c>
      <c r="AC2549">
        <f>IFERROR(IF(AB2549=0,"达标",IF(AB2549&lt;=VLOOKUP(N2549,'18_换产标准_模拟'!$B$2:$F$4,4,FALSE)-VLOOKUP(N2549,'18_换产标准_模拟'!$B$2:$F$4,3,FALSE),"轻微超时",IF(AB2549&lt;=VLOOKUP(N2549,'18_换产标准_模拟'!$B$2:$F$4,5,FALSE)-VLOOKUP(N2549,'18_换产标准_模拟'!$B$2:$F$4,3,FALSE),"超时","严重超时"))),"")</f>
        <v/>
      </c>
      <c r="AD2549">
        <f>IFERROR(INDEX('18_换产标准_模拟'!$A$2:$A$4,MATCH(N2549,'18_换产标准_模拟'!$B$2:$B$4,0)),"")</f>
        <v/>
      </c>
      <c r="AE2549" t="inlineStr">
        <is>
          <t>团队模拟数据</t>
        </is>
      </c>
    </row>
    <row r="2550">
      <c r="A2550" t="inlineStr">
        <is>
          <t>SIM-STOP-02549</t>
        </is>
      </c>
      <c r="B2550" t="inlineStr">
        <is>
          <t>STOP-POST-00215</t>
        </is>
      </c>
      <c r="C2550" t="inlineStr">
        <is>
          <t>LINE-S02-POST-20260227</t>
        </is>
      </c>
      <c r="D2550" t="inlineStr">
        <is>
          <t>SHIFT-POST-20260227</t>
        </is>
      </c>
      <c r="E2550" t="inlineStr">
        <is>
          <t>LINE-S02</t>
        </is>
      </c>
      <c r="F2550" t="inlineStr">
        <is>
          <t>改善后</t>
        </is>
      </c>
      <c r="G2550" s="57" t="n">
        <v>46080</v>
      </c>
      <c r="H2550" t="inlineStr">
        <is>
          <t>视觉设备系列</t>
        </is>
      </c>
      <c r="I2550" t="inlineStr">
        <is>
          <t>KK200-1</t>
        </is>
      </c>
      <c r="J2550" t="inlineStr">
        <is>
          <t>SETUPS-CHANGEOVERS</t>
        </is>
      </c>
      <c r="K2550" t="inlineStr">
        <is>
          <t>Planned - Included in OEE</t>
        </is>
      </c>
      <c r="L2550" t="inlineStr">
        <is>
          <t>EXTRUDER PRESS</t>
        </is>
      </c>
      <c r="M2550" t="inlineStr">
        <is>
          <t>主加工工位</t>
        </is>
      </c>
      <c r="N2550" t="inlineStr">
        <is>
          <t>MATERIAL CHANGEOVER</t>
        </is>
      </c>
      <c r="O2550" s="59" t="n">
        <v>46080.77916666667</v>
      </c>
      <c r="P2550" s="59" t="n">
        <v>46080.79798611111</v>
      </c>
      <c r="Q2550" s="60" t="n">
        <v>27.1</v>
      </c>
      <c r="R2550" s="60" t="n">
        <v>0.9691</v>
      </c>
      <c r="S2550" t="inlineStr">
        <is>
          <t>团队模拟数据（基于公开单线数据派生）</t>
        </is>
      </c>
      <c r="T2550" t="inlineStr">
        <is>
          <t>SIM-v2.2-20260807-20260804</t>
        </is>
      </c>
      <c r="U2550" t="inlineStr">
        <is>
          <t>https://zenodo.org/records/17855209</t>
        </is>
      </c>
      <c r="V2550" t="inlineStr">
        <is>
          <t>LINE-S02-POST-20260227</t>
        </is>
      </c>
      <c r="W2550" t="inlineStr">
        <is>
          <t>已关联</t>
        </is>
      </c>
      <c r="X2550" t="inlineStr">
        <is>
          <t>按班次口径判断</t>
        </is>
      </c>
      <c r="Z2550" t="inlineStr">
        <is>
          <t>是</t>
        </is>
      </c>
      <c r="AA2550">
        <f>IFERROR(VLOOKUP(N2550,'18_换产标准_模拟'!$B$2:$F$4,3,FALSE),"")</f>
        <v/>
      </c>
      <c r="AB2550">
        <f>IFERROR(MAX(Q2550-AA2550,0),"")</f>
        <v/>
      </c>
      <c r="AC2550">
        <f>IFERROR(IF(AB2550=0,"达标",IF(AB2550&lt;=VLOOKUP(N2550,'18_换产标准_模拟'!$B$2:$F$4,4,FALSE)-VLOOKUP(N2550,'18_换产标准_模拟'!$B$2:$F$4,3,FALSE),"轻微超时",IF(AB2550&lt;=VLOOKUP(N2550,'18_换产标准_模拟'!$B$2:$F$4,5,FALSE)-VLOOKUP(N2550,'18_换产标准_模拟'!$B$2:$F$4,3,FALSE),"超时","严重超时"))),"")</f>
        <v/>
      </c>
      <c r="AD2550">
        <f>IFERROR(INDEX('18_换产标准_模拟'!$A$2:$A$4,MATCH(N2550,'18_换产标准_模拟'!$B$2:$B$4,0)),"")</f>
        <v/>
      </c>
      <c r="AE2550" t="inlineStr">
        <is>
          <t>团队模拟数据</t>
        </is>
      </c>
    </row>
    <row r="2551">
      <c r="A2551" t="inlineStr">
        <is>
          <t>SIM-STOP-02550</t>
        </is>
      </c>
      <c r="B2551" t="inlineStr">
        <is>
          <t>STOP-POST-00215</t>
        </is>
      </c>
      <c r="C2551" t="inlineStr">
        <is>
          <t>LINE-S03-POST-20260227</t>
        </is>
      </c>
      <c r="D2551" t="inlineStr">
        <is>
          <t>SHIFT-POST-20260227</t>
        </is>
      </c>
      <c r="E2551" t="inlineStr">
        <is>
          <t>LINE-S03</t>
        </is>
      </c>
      <c r="F2551" t="inlineStr">
        <is>
          <t>改善后</t>
        </is>
      </c>
      <c r="G2551" s="57" t="n">
        <v>46080</v>
      </c>
      <c r="H2551" t="inlineStr">
        <is>
          <t>音频模组系列</t>
        </is>
      </c>
      <c r="I2551" t="inlineStr">
        <is>
          <t>KK200-1</t>
        </is>
      </c>
      <c r="J2551" t="inlineStr">
        <is>
          <t>SETUPS-CHANGEOVERS</t>
        </is>
      </c>
      <c r="K2551" t="inlineStr">
        <is>
          <t>Planned - Included in OEE</t>
        </is>
      </c>
      <c r="L2551" t="inlineStr">
        <is>
          <t>EXTRUDER PRESS</t>
        </is>
      </c>
      <c r="M2551" t="inlineStr">
        <is>
          <t>主加工工位</t>
        </is>
      </c>
      <c r="N2551" t="inlineStr">
        <is>
          <t>MATERIAL CHANGEOVER</t>
        </is>
      </c>
      <c r="O2551" s="59" t="n">
        <v>46080.79305555556</v>
      </c>
      <c r="P2551" s="59" t="n">
        <v>46080.81263888889</v>
      </c>
      <c r="Q2551" s="60" t="n">
        <v>28.2</v>
      </c>
      <c r="R2551" s="60" t="n">
        <v>1.008</v>
      </c>
      <c r="S2551" t="inlineStr">
        <is>
          <t>团队模拟数据（基于公开单线数据派生）</t>
        </is>
      </c>
      <c r="T2551" t="inlineStr">
        <is>
          <t>SIM-v2.2-20260807-20260804</t>
        </is>
      </c>
      <c r="U2551" t="inlineStr">
        <is>
          <t>https://zenodo.org/records/17855209</t>
        </is>
      </c>
      <c r="V2551" t="inlineStr">
        <is>
          <t>LINE-S03-POST-20260227</t>
        </is>
      </c>
      <c r="W2551" t="inlineStr">
        <is>
          <t>已关联</t>
        </is>
      </c>
      <c r="X2551" t="inlineStr">
        <is>
          <t>按班次口径判断</t>
        </is>
      </c>
      <c r="Z2551" t="inlineStr">
        <is>
          <t>是</t>
        </is>
      </c>
      <c r="AA2551">
        <f>IFERROR(VLOOKUP(N2551,'18_换产标准_模拟'!$B$2:$F$4,3,FALSE),"")</f>
        <v/>
      </c>
      <c r="AB2551">
        <f>IFERROR(MAX(Q2551-AA2551,0),"")</f>
        <v/>
      </c>
      <c r="AC2551">
        <f>IFERROR(IF(AB2551=0,"达标",IF(AB2551&lt;=VLOOKUP(N2551,'18_换产标准_模拟'!$B$2:$F$4,4,FALSE)-VLOOKUP(N2551,'18_换产标准_模拟'!$B$2:$F$4,3,FALSE),"轻微超时",IF(AB2551&lt;=VLOOKUP(N2551,'18_换产标准_模拟'!$B$2:$F$4,5,FALSE)-VLOOKUP(N2551,'18_换产标准_模拟'!$B$2:$F$4,3,FALSE),"超时","严重超时"))),"")</f>
        <v/>
      </c>
      <c r="AD2551">
        <f>IFERROR(INDEX('18_换产标准_模拟'!$A$2:$A$4,MATCH(N2551,'18_换产标准_模拟'!$B$2:$B$4,0)),"")</f>
        <v/>
      </c>
      <c r="AE2551" t="inlineStr">
        <is>
          <t>团队模拟数据</t>
        </is>
      </c>
    </row>
    <row r="2552">
      <c r="A2552" t="inlineStr">
        <is>
          <t>SIM-STOP-02551</t>
        </is>
      </c>
      <c r="B2552" t="inlineStr">
        <is>
          <t>STOP-POST-00216</t>
        </is>
      </c>
      <c r="C2552" t="inlineStr">
        <is>
          <t>LINE-S01-POST-20260227</t>
        </is>
      </c>
      <c r="D2552" t="inlineStr">
        <is>
          <t>SHIFT-POST-20260227</t>
        </is>
      </c>
      <c r="E2552" t="inlineStr">
        <is>
          <t>LINE-S01</t>
        </is>
      </c>
      <c r="F2552" t="inlineStr">
        <is>
          <t>改善后</t>
        </is>
      </c>
      <c r="G2552" s="57" t="n">
        <v>46080</v>
      </c>
      <c r="H2552" t="inlineStr">
        <is>
          <t>智能终端系列</t>
        </is>
      </c>
      <c r="I2552" t="inlineStr">
        <is>
          <t>KK200-1</t>
        </is>
      </c>
      <c r="J2552" t="inlineStr">
        <is>
          <t>OPERATIONAL</t>
        </is>
      </c>
      <c r="K2552" t="inlineStr">
        <is>
          <t>Planned - Included in OEE</t>
        </is>
      </c>
      <c r="L2552" t="inlineStr">
        <is>
          <t>EXTRUDER PRESS</t>
        </is>
      </c>
      <c r="M2552" t="inlineStr">
        <is>
          <t>主加工工位</t>
        </is>
      </c>
      <c r="N2552" t="inlineStr">
        <is>
          <t>CLEANING</t>
        </is>
      </c>
      <c r="O2552" s="59" t="n">
        <v>46080.82916666667</v>
      </c>
      <c r="P2552" s="59" t="n">
        <v>46080.83291666667</v>
      </c>
      <c r="Q2552" s="60" t="n">
        <v>5.4</v>
      </c>
      <c r="R2552" s="60" t="n">
        <v>0.9</v>
      </c>
      <c r="S2552" t="inlineStr">
        <is>
          <t>团队模拟数据（基于公开单线数据派生）</t>
        </is>
      </c>
      <c r="T2552" t="inlineStr">
        <is>
          <t>SIM-v2.2-20260807-20260804</t>
        </is>
      </c>
      <c r="U2552" t="inlineStr">
        <is>
          <t>https://zenodo.org/records/17855209</t>
        </is>
      </c>
      <c r="V2552" t="inlineStr">
        <is>
          <t>LINE-S01-POST-20260227</t>
        </is>
      </c>
      <c r="W2552" t="inlineStr">
        <is>
          <t>已关联</t>
        </is>
      </c>
      <c r="X2552" t="inlineStr">
        <is>
          <t>按班次口径判断</t>
        </is>
      </c>
      <c r="Z2552" t="inlineStr">
        <is>
          <t>否</t>
        </is>
      </c>
    </row>
    <row r="2553">
      <c r="A2553" t="inlineStr">
        <is>
          <t>SIM-STOP-02552</t>
        </is>
      </c>
      <c r="B2553" t="inlineStr">
        <is>
          <t>STOP-POST-00216</t>
        </is>
      </c>
      <c r="C2553" t="inlineStr">
        <is>
          <t>LINE-S02-POST-20260227</t>
        </is>
      </c>
      <c r="D2553" t="inlineStr">
        <is>
          <t>SHIFT-POST-20260227</t>
        </is>
      </c>
      <c r="E2553" t="inlineStr">
        <is>
          <t>LINE-S02</t>
        </is>
      </c>
      <c r="F2553" t="inlineStr">
        <is>
          <t>改善后</t>
        </is>
      </c>
      <c r="G2553" s="57" t="n">
        <v>46080</v>
      </c>
      <c r="H2553" t="inlineStr">
        <is>
          <t>视觉设备系列</t>
        </is>
      </c>
      <c r="I2553" t="inlineStr">
        <is>
          <t>KK200-1</t>
        </is>
      </c>
      <c r="J2553" t="inlineStr">
        <is>
          <t>OPERATIONAL</t>
        </is>
      </c>
      <c r="K2553" t="inlineStr">
        <is>
          <t>Planned - Included in OEE</t>
        </is>
      </c>
      <c r="L2553" t="inlineStr">
        <is>
          <t>EXTRUDER PRESS</t>
        </is>
      </c>
      <c r="M2553" t="inlineStr">
        <is>
          <t>主加工工位</t>
        </is>
      </c>
      <c r="N2553" t="inlineStr">
        <is>
          <t>CLEANING</t>
        </is>
      </c>
      <c r="O2553" s="59" t="n">
        <v>46080.84305555555</v>
      </c>
      <c r="P2553" s="59" t="n">
        <v>46080.84722222222</v>
      </c>
      <c r="Q2553" s="60" t="n">
        <v>6</v>
      </c>
      <c r="R2553" s="60" t="n">
        <v>1.0072</v>
      </c>
      <c r="S2553" t="inlineStr">
        <is>
          <t>团队模拟数据（基于公开单线数据派生）</t>
        </is>
      </c>
      <c r="T2553" t="inlineStr">
        <is>
          <t>SIM-v2.2-20260807-20260804</t>
        </is>
      </c>
      <c r="U2553" t="inlineStr">
        <is>
          <t>https://zenodo.org/records/17855209</t>
        </is>
      </c>
      <c r="V2553" t="inlineStr">
        <is>
          <t>LINE-S02-POST-20260227</t>
        </is>
      </c>
      <c r="W2553" t="inlineStr">
        <is>
          <t>已关联</t>
        </is>
      </c>
      <c r="X2553" t="inlineStr">
        <is>
          <t>按班次口径判断</t>
        </is>
      </c>
      <c r="Z2553" t="inlineStr">
        <is>
          <t>否</t>
        </is>
      </c>
    </row>
    <row r="2554">
      <c r="A2554" t="inlineStr">
        <is>
          <t>SIM-STOP-02553</t>
        </is>
      </c>
      <c r="B2554" t="inlineStr">
        <is>
          <t>STOP-POST-00216</t>
        </is>
      </c>
      <c r="C2554" t="inlineStr">
        <is>
          <t>LINE-S03-POST-20260227</t>
        </is>
      </c>
      <c r="D2554" t="inlineStr">
        <is>
          <t>SHIFT-POST-20260227</t>
        </is>
      </c>
      <c r="E2554" t="inlineStr">
        <is>
          <t>LINE-S03</t>
        </is>
      </c>
      <c r="F2554" t="inlineStr">
        <is>
          <t>改善后</t>
        </is>
      </c>
      <c r="G2554" s="57" t="n">
        <v>46080</v>
      </c>
      <c r="H2554" t="inlineStr">
        <is>
          <t>音频模组系列</t>
        </is>
      </c>
      <c r="I2554" t="inlineStr">
        <is>
          <t>KK200-1</t>
        </is>
      </c>
      <c r="J2554" t="inlineStr">
        <is>
          <t>OPERATIONAL</t>
        </is>
      </c>
      <c r="K2554" t="inlineStr">
        <is>
          <t>Planned - Included in OEE</t>
        </is>
      </c>
      <c r="L2554" t="inlineStr">
        <is>
          <t>EXTRUDER PRESS</t>
        </is>
      </c>
      <c r="M2554" t="inlineStr">
        <is>
          <t>主加工工位</t>
        </is>
      </c>
      <c r="N2554" t="inlineStr">
        <is>
          <t>CLEANING</t>
        </is>
      </c>
      <c r="O2554" s="59" t="n">
        <v>46080.85694444444</v>
      </c>
      <c r="P2554" s="59" t="n">
        <v>46080.86090277778</v>
      </c>
      <c r="Q2554" s="60" t="n">
        <v>5.7</v>
      </c>
      <c r="R2554" s="60" t="n">
        <v>0.944</v>
      </c>
      <c r="S2554" t="inlineStr">
        <is>
          <t>团队模拟数据（基于公开单线数据派生）</t>
        </is>
      </c>
      <c r="T2554" t="inlineStr">
        <is>
          <t>SIM-v2.2-20260807-20260804</t>
        </is>
      </c>
      <c r="U2554" t="inlineStr">
        <is>
          <t>https://zenodo.org/records/17855209</t>
        </is>
      </c>
      <c r="V2554" t="inlineStr">
        <is>
          <t>LINE-S03-POST-20260227</t>
        </is>
      </c>
      <c r="W2554" t="inlineStr">
        <is>
          <t>已关联</t>
        </is>
      </c>
      <c r="X2554" t="inlineStr">
        <is>
          <t>按班次口径判断</t>
        </is>
      </c>
      <c r="Z2554" t="inlineStr">
        <is>
          <t>否</t>
        </is>
      </c>
    </row>
    <row r="2555">
      <c r="A2555" t="inlineStr">
        <is>
          <t>SIM-STOP-02554</t>
        </is>
      </c>
      <c r="B2555" t="inlineStr">
        <is>
          <t>STOP-POST-00217</t>
        </is>
      </c>
      <c r="C2555" t="inlineStr">
        <is>
          <t>LINE-S01-POST-20260302</t>
        </is>
      </c>
      <c r="D2555" t="inlineStr">
        <is>
          <t>SHIFT-POST-20260302</t>
        </is>
      </c>
      <c r="E2555" t="inlineStr">
        <is>
          <t>LINE-S01</t>
        </is>
      </c>
      <c r="F2555" t="inlineStr">
        <is>
          <t>改善后</t>
        </is>
      </c>
      <c r="G2555" s="57" t="n">
        <v>46083</v>
      </c>
      <c r="H2555" t="inlineStr">
        <is>
          <t>智能终端系列</t>
        </is>
      </c>
      <c r="I2555" t="inlineStr">
        <is>
          <t>KK200-1</t>
        </is>
      </c>
      <c r="J2555" t="inlineStr">
        <is>
          <t>OPERATIONAL</t>
        </is>
      </c>
      <c r="K2555" t="inlineStr">
        <is>
          <t>Planned - Included in OEE</t>
        </is>
      </c>
      <c r="L2555" t="inlineStr">
        <is>
          <t>EXTRUDER PRESS</t>
        </is>
      </c>
      <c r="M2555" t="inlineStr">
        <is>
          <t>主加工工位</t>
        </is>
      </c>
      <c r="N2555" t="inlineStr">
        <is>
          <t>CLEANING</t>
        </is>
      </c>
      <c r="O2555" s="59" t="n">
        <v>46083.51041666666</v>
      </c>
      <c r="P2555" s="59" t="n">
        <v>46083.51430555555</v>
      </c>
      <c r="Q2555" s="60" t="n">
        <v>5.6</v>
      </c>
      <c r="R2555" s="60" t="n">
        <v>0.9362</v>
      </c>
      <c r="S2555" t="inlineStr">
        <is>
          <t>团队模拟数据（基于公开单线数据派生）</t>
        </is>
      </c>
      <c r="T2555" t="inlineStr">
        <is>
          <t>SIM-v2.2-20260807-20260804</t>
        </is>
      </c>
      <c r="U2555" t="inlineStr">
        <is>
          <t>https://zenodo.org/records/17855209</t>
        </is>
      </c>
      <c r="V2555" t="inlineStr">
        <is>
          <t>LINE-S01-POST-20260302</t>
        </is>
      </c>
      <c r="W2555" t="inlineStr">
        <is>
          <t>已关联</t>
        </is>
      </c>
      <c r="X2555" t="inlineStr">
        <is>
          <t>按班次口径判断</t>
        </is>
      </c>
      <c r="Z2555" t="inlineStr">
        <is>
          <t>否</t>
        </is>
      </c>
    </row>
    <row r="2556">
      <c r="A2556" t="inlineStr">
        <is>
          <t>SIM-STOP-02555</t>
        </is>
      </c>
      <c r="B2556" t="inlineStr">
        <is>
          <t>STOP-POST-00217</t>
        </is>
      </c>
      <c r="C2556" t="inlineStr">
        <is>
          <t>LINE-S02-POST-20260302</t>
        </is>
      </c>
      <c r="D2556" t="inlineStr">
        <is>
          <t>SHIFT-POST-20260302</t>
        </is>
      </c>
      <c r="E2556" t="inlineStr">
        <is>
          <t>LINE-S02</t>
        </is>
      </c>
      <c r="F2556" t="inlineStr">
        <is>
          <t>改善后</t>
        </is>
      </c>
      <c r="G2556" s="57" t="n">
        <v>46083</v>
      </c>
      <c r="H2556" t="inlineStr">
        <is>
          <t>视觉设备系列</t>
        </is>
      </c>
      <c r="I2556" t="inlineStr">
        <is>
          <t>KK200-1</t>
        </is>
      </c>
      <c r="J2556" t="inlineStr">
        <is>
          <t>OPERATIONAL</t>
        </is>
      </c>
      <c r="K2556" t="inlineStr">
        <is>
          <t>Planned - Included in OEE</t>
        </is>
      </c>
      <c r="L2556" t="inlineStr">
        <is>
          <t>EXTRUDER PRESS</t>
        </is>
      </c>
      <c r="M2556" t="inlineStr">
        <is>
          <t>主加工工位</t>
        </is>
      </c>
      <c r="N2556" t="inlineStr">
        <is>
          <t>CLEANING</t>
        </is>
      </c>
      <c r="O2556" s="59" t="n">
        <v>46083.52430555555</v>
      </c>
      <c r="P2556" s="59" t="n">
        <v>46083.52826388889</v>
      </c>
      <c r="Q2556" s="60" t="n">
        <v>5.7</v>
      </c>
      <c r="R2556" s="60" t="n">
        <v>0.9419</v>
      </c>
      <c r="S2556" t="inlineStr">
        <is>
          <t>团队模拟数据（基于公开单线数据派生）</t>
        </is>
      </c>
      <c r="T2556" t="inlineStr">
        <is>
          <t>SIM-v2.2-20260807-20260804</t>
        </is>
      </c>
      <c r="U2556" t="inlineStr">
        <is>
          <t>https://zenodo.org/records/17855209</t>
        </is>
      </c>
      <c r="V2556" t="inlineStr">
        <is>
          <t>LINE-S02-POST-20260302</t>
        </is>
      </c>
      <c r="W2556" t="inlineStr">
        <is>
          <t>已关联</t>
        </is>
      </c>
      <c r="X2556" t="inlineStr">
        <is>
          <t>按班次口径判断</t>
        </is>
      </c>
      <c r="Z2556" t="inlineStr">
        <is>
          <t>否</t>
        </is>
      </c>
    </row>
    <row r="2557">
      <c r="A2557" t="inlineStr">
        <is>
          <t>SIM-STOP-02556</t>
        </is>
      </c>
      <c r="B2557" t="inlineStr">
        <is>
          <t>STOP-POST-00217</t>
        </is>
      </c>
      <c r="C2557" t="inlineStr">
        <is>
          <t>LINE-S03-POST-20260302</t>
        </is>
      </c>
      <c r="D2557" t="inlineStr">
        <is>
          <t>SHIFT-POST-20260302</t>
        </is>
      </c>
      <c r="E2557" t="inlineStr">
        <is>
          <t>LINE-S03</t>
        </is>
      </c>
      <c r="F2557" t="inlineStr">
        <is>
          <t>改善后</t>
        </is>
      </c>
      <c r="G2557" s="57" t="n">
        <v>46083</v>
      </c>
      <c r="H2557" t="inlineStr">
        <is>
          <t>音频模组系列</t>
        </is>
      </c>
      <c r="I2557" t="inlineStr">
        <is>
          <t>KK200-1</t>
        </is>
      </c>
      <c r="J2557" t="inlineStr">
        <is>
          <t>OPERATIONAL</t>
        </is>
      </c>
      <c r="K2557" t="inlineStr">
        <is>
          <t>Planned - Included in OEE</t>
        </is>
      </c>
      <c r="L2557" t="inlineStr">
        <is>
          <t>EXTRUDER PRESS</t>
        </is>
      </c>
      <c r="M2557" t="inlineStr">
        <is>
          <t>主加工工位</t>
        </is>
      </c>
      <c r="N2557" t="inlineStr">
        <is>
          <t>CLEANING</t>
        </is>
      </c>
      <c r="O2557" s="59" t="n">
        <v>46083.53819444445</v>
      </c>
      <c r="P2557" s="59" t="n">
        <v>46083.54229166666</v>
      </c>
      <c r="Q2557" s="60" t="n">
        <v>5.9</v>
      </c>
      <c r="R2557" s="60" t="n">
        <v>0.9813</v>
      </c>
      <c r="S2557" t="inlineStr">
        <is>
          <t>团队模拟数据（基于公开单线数据派生）</t>
        </is>
      </c>
      <c r="T2557" t="inlineStr">
        <is>
          <t>SIM-v2.2-20260807-20260804</t>
        </is>
      </c>
      <c r="U2557" t="inlineStr">
        <is>
          <t>https://zenodo.org/records/17855209</t>
        </is>
      </c>
      <c r="V2557" t="inlineStr">
        <is>
          <t>LINE-S03-POST-20260302</t>
        </is>
      </c>
      <c r="W2557" t="inlineStr">
        <is>
          <t>已关联</t>
        </is>
      </c>
      <c r="X2557" t="inlineStr">
        <is>
          <t>按班次口径判断</t>
        </is>
      </c>
      <c r="Z2557" t="inlineStr">
        <is>
          <t>否</t>
        </is>
      </c>
    </row>
    <row r="2558">
      <c r="A2558" t="inlineStr">
        <is>
          <t>SIM-STOP-02557</t>
        </is>
      </c>
      <c r="B2558" t="inlineStr">
        <is>
          <t>STOP-POST-00218</t>
        </is>
      </c>
      <c r="C2558" t="inlineStr">
        <is>
          <t>LINE-S01-POST-20260302</t>
        </is>
      </c>
      <c r="D2558" t="inlineStr">
        <is>
          <t>SHIFT-POST-20260302</t>
        </is>
      </c>
      <c r="E2558" t="inlineStr">
        <is>
          <t>LINE-S01</t>
        </is>
      </c>
      <c r="F2558" t="inlineStr">
        <is>
          <t>改善后</t>
        </is>
      </c>
      <c r="G2558" s="57" t="n">
        <v>46083</v>
      </c>
      <c r="H2558" t="inlineStr">
        <is>
          <t>智能终端系列</t>
        </is>
      </c>
      <c r="I2558" t="inlineStr">
        <is>
          <t>KK200-1</t>
        </is>
      </c>
      <c r="J2558" t="inlineStr">
        <is>
          <t>SETUPS-CHANGEOVERS</t>
        </is>
      </c>
      <c r="K2558" t="inlineStr">
        <is>
          <t>Unplanned</t>
        </is>
      </c>
      <c r="L2558" t="inlineStr">
        <is>
          <t>HACKING STATION</t>
        </is>
      </c>
      <c r="M2558" t="inlineStr">
        <is>
          <t>上下料工位</t>
        </is>
      </c>
      <c r="N2558" t="inlineStr">
        <is>
          <t>OTHER CALIBRATION</t>
        </is>
      </c>
      <c r="O2558" s="59" t="n">
        <v>46083.53194444445</v>
      </c>
      <c r="P2558" s="59" t="n">
        <v>46083.53659722222</v>
      </c>
      <c r="Q2558" s="60" t="n">
        <v>6.7</v>
      </c>
      <c r="R2558" s="60" t="n">
        <v>0.8393</v>
      </c>
      <c r="S2558" t="inlineStr">
        <is>
          <t>团队模拟数据（基于公开单线数据派生）</t>
        </is>
      </c>
      <c r="T2558" t="inlineStr">
        <is>
          <t>SIM-v2.2-20260807-20260804</t>
        </is>
      </c>
      <c r="U2558" t="inlineStr">
        <is>
          <t>https://zenodo.org/records/17855209</t>
        </is>
      </c>
      <c r="V2558" t="inlineStr">
        <is>
          <t>LINE-S01-POST-20260302</t>
        </is>
      </c>
      <c r="W2558" t="inlineStr">
        <is>
          <t>已关联</t>
        </is>
      </c>
      <c r="X2558" t="inlineStr">
        <is>
          <t>按班次口径判断</t>
        </is>
      </c>
      <c r="Z2558" t="inlineStr">
        <is>
          <t>是</t>
        </is>
      </c>
      <c r="AA2558">
        <f>IFERROR(VLOOKUP(N2558,'18_换产标准_模拟'!$B$2:$F$4,3,FALSE),"")</f>
        <v/>
      </c>
      <c r="AB2558">
        <f>IFERROR(MAX(Q2558-AA2558,0),"")</f>
        <v/>
      </c>
      <c r="AC2558">
        <f>IFERROR(IF(AB2558=0,"达标",IF(AB2558&lt;=VLOOKUP(N2558,'18_换产标准_模拟'!$B$2:$F$4,4,FALSE)-VLOOKUP(N2558,'18_换产标准_模拟'!$B$2:$F$4,3,FALSE),"轻微超时",IF(AB2558&lt;=VLOOKUP(N2558,'18_换产标准_模拟'!$B$2:$F$4,5,FALSE)-VLOOKUP(N2558,'18_换产标准_模拟'!$B$2:$F$4,3,FALSE),"超时","严重超时"))),"")</f>
        <v/>
      </c>
      <c r="AD2558">
        <f>IFERROR(INDEX('18_换产标准_模拟'!$A$2:$A$4,MATCH(N2558,'18_换产标准_模拟'!$B$2:$B$4,0)),"")</f>
        <v/>
      </c>
      <c r="AE2558" t="inlineStr">
        <is>
          <t>团队模拟数据</t>
        </is>
      </c>
    </row>
    <row r="2559">
      <c r="A2559" t="inlineStr">
        <is>
          <t>SIM-STOP-02558</t>
        </is>
      </c>
      <c r="B2559" t="inlineStr">
        <is>
          <t>STOP-POST-00218</t>
        </is>
      </c>
      <c r="C2559" t="inlineStr">
        <is>
          <t>LINE-S02-POST-20260302</t>
        </is>
      </c>
      <c r="D2559" t="inlineStr">
        <is>
          <t>SHIFT-POST-20260302</t>
        </is>
      </c>
      <c r="E2559" t="inlineStr">
        <is>
          <t>LINE-S02</t>
        </is>
      </c>
      <c r="F2559" t="inlineStr">
        <is>
          <t>改善后</t>
        </is>
      </c>
      <c r="G2559" s="57" t="n">
        <v>46083</v>
      </c>
      <c r="H2559" t="inlineStr">
        <is>
          <t>视觉设备系列</t>
        </is>
      </c>
      <c r="I2559" t="inlineStr">
        <is>
          <t>KK200-1</t>
        </is>
      </c>
      <c r="J2559" t="inlineStr">
        <is>
          <t>SETUPS-CHANGEOVERS</t>
        </is>
      </c>
      <c r="K2559" t="inlineStr">
        <is>
          <t>Unplanned</t>
        </is>
      </c>
      <c r="L2559" t="inlineStr">
        <is>
          <t>HACKING STATION</t>
        </is>
      </c>
      <c r="M2559" t="inlineStr">
        <is>
          <t>上下料工位</t>
        </is>
      </c>
      <c r="N2559" t="inlineStr">
        <is>
          <t>OTHER CALIBRATION</t>
        </is>
      </c>
      <c r="O2559" s="59" t="n">
        <v>46083.54583333333</v>
      </c>
      <c r="P2559" s="59" t="n">
        <v>46083.55194444444</v>
      </c>
      <c r="Q2559" s="60" t="n">
        <v>8.800000000000001</v>
      </c>
      <c r="R2559" s="60" t="n">
        <v>1.1</v>
      </c>
      <c r="S2559" t="inlineStr">
        <is>
          <t>团队模拟数据（基于公开单线数据派生）</t>
        </is>
      </c>
      <c r="T2559" t="inlineStr">
        <is>
          <t>SIM-v2.2-20260807-20260804</t>
        </is>
      </c>
      <c r="U2559" t="inlineStr">
        <is>
          <t>https://zenodo.org/records/17855209</t>
        </is>
      </c>
      <c r="V2559" t="inlineStr">
        <is>
          <t>LINE-S02-POST-20260302</t>
        </is>
      </c>
      <c r="W2559" t="inlineStr">
        <is>
          <t>已关联</t>
        </is>
      </c>
      <c r="X2559" t="inlineStr">
        <is>
          <t>按班次口径判断</t>
        </is>
      </c>
      <c r="Z2559" t="inlineStr">
        <is>
          <t>是</t>
        </is>
      </c>
      <c r="AA2559">
        <f>IFERROR(VLOOKUP(N2559,'18_换产标准_模拟'!$B$2:$F$4,3,FALSE),"")</f>
        <v/>
      </c>
      <c r="AB2559">
        <f>IFERROR(MAX(Q2559-AA2559,0),"")</f>
        <v/>
      </c>
      <c r="AC2559">
        <f>IFERROR(IF(AB2559=0,"达标",IF(AB2559&lt;=VLOOKUP(N2559,'18_换产标准_模拟'!$B$2:$F$4,4,FALSE)-VLOOKUP(N2559,'18_换产标准_模拟'!$B$2:$F$4,3,FALSE),"轻微超时",IF(AB2559&lt;=VLOOKUP(N2559,'18_换产标准_模拟'!$B$2:$F$4,5,FALSE)-VLOOKUP(N2559,'18_换产标准_模拟'!$B$2:$F$4,3,FALSE),"超时","严重超时"))),"")</f>
        <v/>
      </c>
      <c r="AD2559">
        <f>IFERROR(INDEX('18_换产标准_模拟'!$A$2:$A$4,MATCH(N2559,'18_换产标准_模拟'!$B$2:$B$4,0)),"")</f>
        <v/>
      </c>
      <c r="AE2559" t="inlineStr">
        <is>
          <t>团队模拟数据</t>
        </is>
      </c>
    </row>
    <row r="2560">
      <c r="A2560" t="inlineStr">
        <is>
          <t>SIM-STOP-02559</t>
        </is>
      </c>
      <c r="B2560" t="inlineStr">
        <is>
          <t>STOP-POST-00218</t>
        </is>
      </c>
      <c r="C2560" t="inlineStr">
        <is>
          <t>LINE-S03-POST-20260302</t>
        </is>
      </c>
      <c r="D2560" t="inlineStr">
        <is>
          <t>SHIFT-POST-20260302</t>
        </is>
      </c>
      <c r="E2560" t="inlineStr">
        <is>
          <t>LINE-S03</t>
        </is>
      </c>
      <c r="F2560" t="inlineStr">
        <is>
          <t>改善后</t>
        </is>
      </c>
      <c r="G2560" s="57" t="n">
        <v>46083</v>
      </c>
      <c r="H2560" t="inlineStr">
        <is>
          <t>音频模组系列</t>
        </is>
      </c>
      <c r="I2560" t="inlineStr">
        <is>
          <t>KK200-1</t>
        </is>
      </c>
      <c r="J2560" t="inlineStr">
        <is>
          <t>SETUPS-CHANGEOVERS</t>
        </is>
      </c>
      <c r="K2560" t="inlineStr">
        <is>
          <t>Unplanned</t>
        </is>
      </c>
      <c r="L2560" t="inlineStr">
        <is>
          <t>HACKING STATION</t>
        </is>
      </c>
      <c r="M2560" t="inlineStr">
        <is>
          <t>上下料工位</t>
        </is>
      </c>
      <c r="N2560" t="inlineStr">
        <is>
          <t>OTHER CALIBRATION</t>
        </is>
      </c>
      <c r="O2560" s="59" t="n">
        <v>46083.55972222222</v>
      </c>
      <c r="P2560" s="59" t="n">
        <v>46083.56472222223</v>
      </c>
      <c r="Q2560" s="60" t="n">
        <v>7.2</v>
      </c>
      <c r="R2560" s="60" t="n">
        <v>0.8944</v>
      </c>
      <c r="S2560" t="inlineStr">
        <is>
          <t>团队模拟数据（基于公开单线数据派生）</t>
        </is>
      </c>
      <c r="T2560" t="inlineStr">
        <is>
          <t>SIM-v2.2-20260807-20260804</t>
        </is>
      </c>
      <c r="U2560" t="inlineStr">
        <is>
          <t>https://zenodo.org/records/17855209</t>
        </is>
      </c>
      <c r="V2560" t="inlineStr">
        <is>
          <t>LINE-S03-POST-20260302</t>
        </is>
      </c>
      <c r="W2560" t="inlineStr">
        <is>
          <t>已关联</t>
        </is>
      </c>
      <c r="X2560" t="inlineStr">
        <is>
          <t>按班次口径判断</t>
        </is>
      </c>
      <c r="Z2560" t="inlineStr">
        <is>
          <t>是</t>
        </is>
      </c>
      <c r="AA2560">
        <f>IFERROR(VLOOKUP(N2560,'18_换产标准_模拟'!$B$2:$F$4,3,FALSE),"")</f>
        <v/>
      </c>
      <c r="AB2560">
        <f>IFERROR(MAX(Q2560-AA2560,0),"")</f>
        <v/>
      </c>
      <c r="AC2560">
        <f>IFERROR(IF(AB2560=0,"达标",IF(AB2560&lt;=VLOOKUP(N2560,'18_换产标准_模拟'!$B$2:$F$4,4,FALSE)-VLOOKUP(N2560,'18_换产标准_模拟'!$B$2:$F$4,3,FALSE),"轻微超时",IF(AB2560&lt;=VLOOKUP(N2560,'18_换产标准_模拟'!$B$2:$F$4,5,FALSE)-VLOOKUP(N2560,'18_换产标准_模拟'!$B$2:$F$4,3,FALSE),"超时","严重超时"))),"")</f>
        <v/>
      </c>
      <c r="AD2560">
        <f>IFERROR(INDEX('18_换产标准_模拟'!$A$2:$A$4,MATCH(N2560,'18_换产标准_模拟'!$B$2:$B$4,0)),"")</f>
        <v/>
      </c>
      <c r="AE2560" t="inlineStr">
        <is>
          <t>团队模拟数据</t>
        </is>
      </c>
    </row>
    <row r="2561">
      <c r="A2561" t="inlineStr">
        <is>
          <t>SIM-STOP-02560</t>
        </is>
      </c>
      <c r="B2561" t="inlineStr">
        <is>
          <t>STOP-POST-00219</t>
        </is>
      </c>
      <c r="C2561" t="inlineStr">
        <is>
          <t>LINE-S01-POST-20260302</t>
        </is>
      </c>
      <c r="D2561" t="inlineStr">
        <is>
          <t>SHIFT-POST-20260302</t>
        </is>
      </c>
      <c r="E2561" t="inlineStr">
        <is>
          <t>LINE-S01</t>
        </is>
      </c>
      <c r="F2561" t="inlineStr">
        <is>
          <t>改善后</t>
        </is>
      </c>
      <c r="G2561" s="57" t="n">
        <v>46083</v>
      </c>
      <c r="H2561" t="inlineStr">
        <is>
          <t>智能终端系列</t>
        </is>
      </c>
      <c r="I2561" t="inlineStr">
        <is>
          <t>KK200-1</t>
        </is>
      </c>
      <c r="J2561" t="inlineStr">
        <is>
          <t>MATERIALS</t>
        </is>
      </c>
      <c r="K2561" t="inlineStr">
        <is>
          <t>Unplanned</t>
        </is>
      </c>
      <c r="L2561" t="inlineStr">
        <is>
          <t>EXTRUDER PRESS</t>
        </is>
      </c>
      <c r="M2561" t="inlineStr">
        <is>
          <t>主加工工位</t>
        </is>
      </c>
      <c r="N2561" t="inlineStr">
        <is>
          <t>RACK STARVATION</t>
        </is>
      </c>
      <c r="O2561" s="59" t="n">
        <v>46083.54861111111</v>
      </c>
      <c r="P2561" s="59" t="n">
        <v>46083.55409722222</v>
      </c>
      <c r="Q2561" s="60" t="n">
        <v>7.9</v>
      </c>
      <c r="R2561" s="60" t="n">
        <v>0.7857</v>
      </c>
      <c r="S2561" t="inlineStr">
        <is>
          <t>团队模拟数据（基于公开单线数据派生）</t>
        </is>
      </c>
      <c r="T2561" t="inlineStr">
        <is>
          <t>SIM-v2.2-20260807-20260804</t>
        </is>
      </c>
      <c r="U2561" t="inlineStr">
        <is>
          <t>https://zenodo.org/records/17855209</t>
        </is>
      </c>
      <c r="V2561" t="inlineStr">
        <is>
          <t>LINE-S01-POST-20260302</t>
        </is>
      </c>
      <c r="W2561" t="inlineStr">
        <is>
          <t>已关联</t>
        </is>
      </c>
      <c r="X2561" t="inlineStr">
        <is>
          <t>按班次口径判断</t>
        </is>
      </c>
      <c r="Z2561" t="inlineStr">
        <is>
          <t>否</t>
        </is>
      </c>
    </row>
    <row r="2562">
      <c r="A2562" t="inlineStr">
        <is>
          <t>SIM-STOP-02561</t>
        </is>
      </c>
      <c r="B2562" t="inlineStr">
        <is>
          <t>STOP-POST-00219</t>
        </is>
      </c>
      <c r="C2562" t="inlineStr">
        <is>
          <t>LINE-S02-POST-20260302</t>
        </is>
      </c>
      <c r="D2562" t="inlineStr">
        <is>
          <t>SHIFT-POST-20260302</t>
        </is>
      </c>
      <c r="E2562" t="inlineStr">
        <is>
          <t>LINE-S02</t>
        </is>
      </c>
      <c r="F2562" t="inlineStr">
        <is>
          <t>改善后</t>
        </is>
      </c>
      <c r="G2562" s="57" t="n">
        <v>46083</v>
      </c>
      <c r="H2562" t="inlineStr">
        <is>
          <t>视觉设备系列</t>
        </is>
      </c>
      <c r="I2562" t="inlineStr">
        <is>
          <t>KK200-1</t>
        </is>
      </c>
      <c r="J2562" t="inlineStr">
        <is>
          <t>MATERIALS</t>
        </is>
      </c>
      <c r="K2562" t="inlineStr">
        <is>
          <t>Unplanned</t>
        </is>
      </c>
      <c r="L2562" t="inlineStr">
        <is>
          <t>EXTRUDER PRESS</t>
        </is>
      </c>
      <c r="M2562" t="inlineStr">
        <is>
          <t>主加工工位</t>
        </is>
      </c>
      <c r="N2562" t="inlineStr">
        <is>
          <t>RACK STARVATION</t>
        </is>
      </c>
      <c r="O2562" s="59" t="n">
        <v>46083.5625</v>
      </c>
      <c r="P2562" s="59" t="n">
        <v>46083.57104166667</v>
      </c>
      <c r="Q2562" s="60" t="n">
        <v>12.3</v>
      </c>
      <c r="R2562" s="60" t="n">
        <v>1.2342</v>
      </c>
      <c r="S2562" t="inlineStr">
        <is>
          <t>团队模拟数据（基于公开单线数据派生）</t>
        </is>
      </c>
      <c r="T2562" t="inlineStr">
        <is>
          <t>SIM-v2.2-20260807-20260804</t>
        </is>
      </c>
      <c r="U2562" t="inlineStr">
        <is>
          <t>https://zenodo.org/records/17855209</t>
        </is>
      </c>
      <c r="V2562" t="inlineStr">
        <is>
          <t>LINE-S02-POST-20260302</t>
        </is>
      </c>
      <c r="W2562" t="inlineStr">
        <is>
          <t>已关联</t>
        </is>
      </c>
      <c r="X2562" t="inlineStr">
        <is>
          <t>按班次口径判断</t>
        </is>
      </c>
      <c r="Z2562" t="inlineStr">
        <is>
          <t>否</t>
        </is>
      </c>
    </row>
    <row r="2563">
      <c r="A2563" t="inlineStr">
        <is>
          <t>SIM-STOP-02562</t>
        </is>
      </c>
      <c r="B2563" t="inlineStr">
        <is>
          <t>STOP-POST-00219</t>
        </is>
      </c>
      <c r="C2563" t="inlineStr">
        <is>
          <t>LINE-S03-POST-20260302</t>
        </is>
      </c>
      <c r="D2563" t="inlineStr">
        <is>
          <t>SHIFT-POST-20260302</t>
        </is>
      </c>
      <c r="E2563" t="inlineStr">
        <is>
          <t>LINE-S03</t>
        </is>
      </c>
      <c r="F2563" t="inlineStr">
        <is>
          <t>改善后</t>
        </is>
      </c>
      <c r="G2563" s="57" t="n">
        <v>46083</v>
      </c>
      <c r="H2563" t="inlineStr">
        <is>
          <t>音频模组系列</t>
        </is>
      </c>
      <c r="I2563" t="inlineStr">
        <is>
          <t>KK200-1</t>
        </is>
      </c>
      <c r="J2563" t="inlineStr">
        <is>
          <t>MATERIALS</t>
        </is>
      </c>
      <c r="K2563" t="inlineStr">
        <is>
          <t>Unplanned</t>
        </is>
      </c>
      <c r="L2563" t="inlineStr">
        <is>
          <t>EXTRUDER PRESS</t>
        </is>
      </c>
      <c r="M2563" t="inlineStr">
        <is>
          <t>主加工工位</t>
        </is>
      </c>
      <c r="N2563" t="inlineStr">
        <is>
          <t>RACK STARVATION</t>
        </is>
      </c>
      <c r="O2563" s="59" t="n">
        <v>46083.57638888889</v>
      </c>
      <c r="P2563" s="59" t="n">
        <v>46083.58284722222</v>
      </c>
      <c r="Q2563" s="60" t="n">
        <v>9.300000000000001</v>
      </c>
      <c r="R2563" s="60" t="n">
        <v>0.9308</v>
      </c>
      <c r="S2563" t="inlineStr">
        <is>
          <t>团队模拟数据（基于公开单线数据派生）</t>
        </is>
      </c>
      <c r="T2563" t="inlineStr">
        <is>
          <t>SIM-v2.2-20260807-20260804</t>
        </is>
      </c>
      <c r="U2563" t="inlineStr">
        <is>
          <t>https://zenodo.org/records/17855209</t>
        </is>
      </c>
      <c r="V2563" t="inlineStr">
        <is>
          <t>LINE-S03-POST-20260302</t>
        </is>
      </c>
      <c r="W2563" t="inlineStr">
        <is>
          <t>已关联</t>
        </is>
      </c>
      <c r="X2563" t="inlineStr">
        <is>
          <t>按班次口径判断</t>
        </is>
      </c>
      <c r="Z2563" t="inlineStr">
        <is>
          <t>否</t>
        </is>
      </c>
    </row>
    <row r="2564">
      <c r="A2564" t="inlineStr">
        <is>
          <t>SIM-STOP-02563</t>
        </is>
      </c>
      <c r="B2564" t="inlineStr">
        <is>
          <t>STOP-POST-00220</t>
        </is>
      </c>
      <c r="C2564" t="inlineStr">
        <is>
          <t>LINE-S01-POST-20260302</t>
        </is>
      </c>
      <c r="D2564" t="inlineStr">
        <is>
          <t>SHIFT-POST-20260302</t>
        </is>
      </c>
      <c r="E2564" t="inlineStr">
        <is>
          <t>LINE-S01</t>
        </is>
      </c>
      <c r="F2564" t="inlineStr">
        <is>
          <t>改善后</t>
        </is>
      </c>
      <c r="G2564" s="57" t="n">
        <v>46083</v>
      </c>
      <c r="H2564" t="inlineStr">
        <is>
          <t>智能终端系列</t>
        </is>
      </c>
      <c r="I2564" t="inlineStr">
        <is>
          <t>KK200-1</t>
        </is>
      </c>
      <c r="J2564" t="inlineStr">
        <is>
          <t>MATERIALS</t>
        </is>
      </c>
      <c r="K2564" t="inlineStr">
        <is>
          <t>Unplanned</t>
        </is>
      </c>
      <c r="L2564" t="inlineStr">
        <is>
          <t>HACKING STATION</t>
        </is>
      </c>
      <c r="M2564" t="inlineStr">
        <is>
          <t>上下料工位</t>
        </is>
      </c>
      <c r="N2564" t="inlineStr">
        <is>
          <t>RACK STARVATION</t>
        </is>
      </c>
      <c r="O2564" s="59" t="n">
        <v>46083.57083333333</v>
      </c>
      <c r="P2564" s="59" t="n">
        <v>46083.57368055556</v>
      </c>
      <c r="Q2564" s="60" t="n">
        <v>4.1</v>
      </c>
      <c r="R2564" s="60" t="n">
        <v>0.8169999999999999</v>
      </c>
      <c r="S2564" t="inlineStr">
        <is>
          <t>团队模拟数据（基于公开单线数据派生）</t>
        </is>
      </c>
      <c r="T2564" t="inlineStr">
        <is>
          <t>SIM-v2.2-20260807-20260804</t>
        </is>
      </c>
      <c r="U2564" t="inlineStr">
        <is>
          <t>https://zenodo.org/records/17855209</t>
        </is>
      </c>
      <c r="V2564" t="inlineStr">
        <is>
          <t>LINE-S01-POST-20260302</t>
        </is>
      </c>
      <c r="W2564" t="inlineStr">
        <is>
          <t>已关联</t>
        </is>
      </c>
      <c r="X2564" t="inlineStr">
        <is>
          <t>按班次口径判断</t>
        </is>
      </c>
      <c r="Z2564" t="inlineStr">
        <is>
          <t>否</t>
        </is>
      </c>
    </row>
    <row r="2565">
      <c r="A2565" t="inlineStr">
        <is>
          <t>SIM-STOP-02564</t>
        </is>
      </c>
      <c r="B2565" t="inlineStr">
        <is>
          <t>STOP-POST-00220</t>
        </is>
      </c>
      <c r="C2565" t="inlineStr">
        <is>
          <t>LINE-S02-POST-20260302</t>
        </is>
      </c>
      <c r="D2565" t="inlineStr">
        <is>
          <t>SHIFT-POST-20260302</t>
        </is>
      </c>
      <c r="E2565" t="inlineStr">
        <is>
          <t>LINE-S02</t>
        </is>
      </c>
      <c r="F2565" t="inlineStr">
        <is>
          <t>改善后</t>
        </is>
      </c>
      <c r="G2565" s="57" t="n">
        <v>46083</v>
      </c>
      <c r="H2565" t="inlineStr">
        <is>
          <t>视觉设备系列</t>
        </is>
      </c>
      <c r="I2565" t="inlineStr">
        <is>
          <t>KK200-1</t>
        </is>
      </c>
      <c r="J2565" t="inlineStr">
        <is>
          <t>MATERIALS</t>
        </is>
      </c>
      <c r="K2565" t="inlineStr">
        <is>
          <t>Unplanned</t>
        </is>
      </c>
      <c r="L2565" t="inlineStr">
        <is>
          <t>HACKING STATION</t>
        </is>
      </c>
      <c r="M2565" t="inlineStr">
        <is>
          <t>上下料工位</t>
        </is>
      </c>
      <c r="N2565" t="inlineStr">
        <is>
          <t>RACK STARVATION</t>
        </is>
      </c>
      <c r="O2565" s="59" t="n">
        <v>46083.58472222222</v>
      </c>
      <c r="P2565" s="59" t="n">
        <v>46083.58840277778</v>
      </c>
      <c r="Q2565" s="60" t="n">
        <v>5.3</v>
      </c>
      <c r="R2565" s="60" t="n">
        <v>1.0694</v>
      </c>
      <c r="S2565" t="inlineStr">
        <is>
          <t>团队模拟数据（基于公开单线数据派生）</t>
        </is>
      </c>
      <c r="T2565" t="inlineStr">
        <is>
          <t>SIM-v2.2-20260807-20260804</t>
        </is>
      </c>
      <c r="U2565" t="inlineStr">
        <is>
          <t>https://zenodo.org/records/17855209</t>
        </is>
      </c>
      <c r="V2565" t="inlineStr">
        <is>
          <t>LINE-S02-POST-20260302</t>
        </is>
      </c>
      <c r="W2565" t="inlineStr">
        <is>
          <t>已关联</t>
        </is>
      </c>
      <c r="X2565" t="inlineStr">
        <is>
          <t>按班次口径判断</t>
        </is>
      </c>
      <c r="Z2565" t="inlineStr">
        <is>
          <t>否</t>
        </is>
      </c>
    </row>
    <row r="2566">
      <c r="A2566" t="inlineStr">
        <is>
          <t>SIM-STOP-02565</t>
        </is>
      </c>
      <c r="B2566" t="inlineStr">
        <is>
          <t>STOP-POST-00220</t>
        </is>
      </c>
      <c r="C2566" t="inlineStr">
        <is>
          <t>LINE-S03-POST-20260302</t>
        </is>
      </c>
      <c r="D2566" t="inlineStr">
        <is>
          <t>SHIFT-POST-20260302</t>
        </is>
      </c>
      <c r="E2566" t="inlineStr">
        <is>
          <t>LINE-S03</t>
        </is>
      </c>
      <c r="F2566" t="inlineStr">
        <is>
          <t>改善后</t>
        </is>
      </c>
      <c r="G2566" s="57" t="n">
        <v>46083</v>
      </c>
      <c r="H2566" t="inlineStr">
        <is>
          <t>音频模组系列</t>
        </is>
      </c>
      <c r="I2566" t="inlineStr">
        <is>
          <t>KK200-1</t>
        </is>
      </c>
      <c r="J2566" t="inlineStr">
        <is>
          <t>MATERIALS</t>
        </is>
      </c>
      <c r="K2566" t="inlineStr">
        <is>
          <t>Unplanned</t>
        </is>
      </c>
      <c r="L2566" t="inlineStr">
        <is>
          <t>HACKING STATION</t>
        </is>
      </c>
      <c r="M2566" t="inlineStr">
        <is>
          <t>上下料工位</t>
        </is>
      </c>
      <c r="N2566" t="inlineStr">
        <is>
          <t>RACK STARVATION</t>
        </is>
      </c>
      <c r="O2566" s="59" t="n">
        <v>46083.59861111111</v>
      </c>
      <c r="P2566" s="59" t="n">
        <v>46083.60194444445</v>
      </c>
      <c r="Q2566" s="60" t="n">
        <v>4.8</v>
      </c>
      <c r="R2566" s="60" t="n">
        <v>0.9671999999999999</v>
      </c>
      <c r="S2566" t="inlineStr">
        <is>
          <t>团队模拟数据（基于公开单线数据派生）</t>
        </is>
      </c>
      <c r="T2566" t="inlineStr">
        <is>
          <t>SIM-v2.2-20260807-20260804</t>
        </is>
      </c>
      <c r="U2566" t="inlineStr">
        <is>
          <t>https://zenodo.org/records/17855209</t>
        </is>
      </c>
      <c r="V2566" t="inlineStr">
        <is>
          <t>LINE-S03-POST-20260302</t>
        </is>
      </c>
      <c r="W2566" t="inlineStr">
        <is>
          <t>已关联</t>
        </is>
      </c>
      <c r="X2566" t="inlineStr">
        <is>
          <t>按班次口径判断</t>
        </is>
      </c>
      <c r="Z2566" t="inlineStr">
        <is>
          <t>否</t>
        </is>
      </c>
    </row>
    <row r="2567">
      <c r="A2567" t="inlineStr">
        <is>
          <t>SIM-STOP-02566</t>
        </is>
      </c>
      <c r="B2567" t="inlineStr">
        <is>
          <t>STOP-POST-00221</t>
        </is>
      </c>
      <c r="C2567" t="inlineStr">
        <is>
          <t>LINE-S01-POST-20260302</t>
        </is>
      </c>
      <c r="D2567" t="inlineStr">
        <is>
          <t>SHIFT-POST-20260302</t>
        </is>
      </c>
      <c r="E2567" t="inlineStr">
        <is>
          <t>LINE-S01</t>
        </is>
      </c>
      <c r="F2567" t="inlineStr">
        <is>
          <t>改善后</t>
        </is>
      </c>
      <c r="G2567" s="57" t="n">
        <v>46083</v>
      </c>
      <c r="H2567" t="inlineStr">
        <is>
          <t>智能终端系列</t>
        </is>
      </c>
      <c r="I2567" t="inlineStr">
        <is>
          <t>KK200-1</t>
        </is>
      </c>
      <c r="J2567" t="inlineStr">
        <is>
          <t>MATERIALS</t>
        </is>
      </c>
      <c r="K2567" t="inlineStr">
        <is>
          <t>Unplanned</t>
        </is>
      </c>
      <c r="L2567" t="inlineStr">
        <is>
          <t>EXTRUDER PRESS</t>
        </is>
      </c>
      <c r="M2567" t="inlineStr">
        <is>
          <t>主加工工位</t>
        </is>
      </c>
      <c r="N2567" t="inlineStr">
        <is>
          <t>MANUAL BRICK HANDLING</t>
        </is>
      </c>
      <c r="O2567" s="59" t="n">
        <v>46083.62361111111</v>
      </c>
      <c r="P2567" s="59" t="n">
        <v>46083.62576388889</v>
      </c>
      <c r="Q2567" s="60" t="n">
        <v>3.1</v>
      </c>
      <c r="R2567" s="60" t="n">
        <v>0.7634</v>
      </c>
      <c r="S2567" t="inlineStr">
        <is>
          <t>团队模拟数据（基于公开单线数据派生）</t>
        </is>
      </c>
      <c r="T2567" t="inlineStr">
        <is>
          <t>SIM-v2.2-20260807-20260804</t>
        </is>
      </c>
      <c r="U2567" t="inlineStr">
        <is>
          <t>https://zenodo.org/records/17855209</t>
        </is>
      </c>
      <c r="V2567" t="inlineStr">
        <is>
          <t>LINE-S01-POST-20260302</t>
        </is>
      </c>
      <c r="W2567" t="inlineStr">
        <is>
          <t>已关联</t>
        </is>
      </c>
      <c r="X2567" t="inlineStr">
        <is>
          <t>按班次口径判断</t>
        </is>
      </c>
      <c r="Z2567" t="inlineStr">
        <is>
          <t>否</t>
        </is>
      </c>
    </row>
    <row r="2568">
      <c r="A2568" t="inlineStr">
        <is>
          <t>SIM-STOP-02567</t>
        </is>
      </c>
      <c r="B2568" t="inlineStr">
        <is>
          <t>STOP-POST-00221</t>
        </is>
      </c>
      <c r="C2568" t="inlineStr">
        <is>
          <t>LINE-S02-POST-20260302</t>
        </is>
      </c>
      <c r="D2568" t="inlineStr">
        <is>
          <t>SHIFT-POST-20260302</t>
        </is>
      </c>
      <c r="E2568" t="inlineStr">
        <is>
          <t>LINE-S02</t>
        </is>
      </c>
      <c r="F2568" t="inlineStr">
        <is>
          <t>改善后</t>
        </is>
      </c>
      <c r="G2568" s="57" t="n">
        <v>46083</v>
      </c>
      <c r="H2568" t="inlineStr">
        <is>
          <t>视觉设备系列</t>
        </is>
      </c>
      <c r="I2568" t="inlineStr">
        <is>
          <t>KK200-1</t>
        </is>
      </c>
      <c r="J2568" t="inlineStr">
        <is>
          <t>MATERIALS</t>
        </is>
      </c>
      <c r="K2568" t="inlineStr">
        <is>
          <t>Unplanned</t>
        </is>
      </c>
      <c r="L2568" t="inlineStr">
        <is>
          <t>EXTRUDER PRESS</t>
        </is>
      </c>
      <c r="M2568" t="inlineStr">
        <is>
          <t>主加工工位</t>
        </is>
      </c>
      <c r="N2568" t="inlineStr">
        <is>
          <t>MANUAL BRICK HANDLING</t>
        </is>
      </c>
      <c r="O2568" s="59" t="n">
        <v>46083.6375</v>
      </c>
      <c r="P2568" s="59" t="n">
        <v>46083.64083333333</v>
      </c>
      <c r="Q2568" s="60" t="n">
        <v>4.8</v>
      </c>
      <c r="R2568" s="60" t="n">
        <v>1.2012</v>
      </c>
      <c r="S2568" t="inlineStr">
        <is>
          <t>团队模拟数据（基于公开单线数据派生）</t>
        </is>
      </c>
      <c r="T2568" t="inlineStr">
        <is>
          <t>SIM-v2.2-20260807-20260804</t>
        </is>
      </c>
      <c r="U2568" t="inlineStr">
        <is>
          <t>https://zenodo.org/records/17855209</t>
        </is>
      </c>
      <c r="V2568" t="inlineStr">
        <is>
          <t>LINE-S02-POST-20260302</t>
        </is>
      </c>
      <c r="W2568" t="inlineStr">
        <is>
          <t>已关联</t>
        </is>
      </c>
      <c r="X2568" t="inlineStr">
        <is>
          <t>按班次口径判断</t>
        </is>
      </c>
      <c r="Z2568" t="inlineStr">
        <is>
          <t>否</t>
        </is>
      </c>
    </row>
    <row r="2569">
      <c r="A2569" t="inlineStr">
        <is>
          <t>SIM-STOP-02568</t>
        </is>
      </c>
      <c r="B2569" t="inlineStr">
        <is>
          <t>STOP-POST-00221</t>
        </is>
      </c>
      <c r="C2569" t="inlineStr">
        <is>
          <t>LINE-S03-POST-20260302</t>
        </is>
      </c>
      <c r="D2569" t="inlineStr">
        <is>
          <t>SHIFT-POST-20260302</t>
        </is>
      </c>
      <c r="E2569" t="inlineStr">
        <is>
          <t>LINE-S03</t>
        </is>
      </c>
      <c r="F2569" t="inlineStr">
        <is>
          <t>改善后</t>
        </is>
      </c>
      <c r="G2569" s="57" t="n">
        <v>46083</v>
      </c>
      <c r="H2569" t="inlineStr">
        <is>
          <t>音频模组系列</t>
        </is>
      </c>
      <c r="I2569" t="inlineStr">
        <is>
          <t>KK200-1</t>
        </is>
      </c>
      <c r="J2569" t="inlineStr">
        <is>
          <t>MATERIALS</t>
        </is>
      </c>
      <c r="K2569" t="inlineStr">
        <is>
          <t>Unplanned</t>
        </is>
      </c>
      <c r="L2569" t="inlineStr">
        <is>
          <t>EXTRUDER PRESS</t>
        </is>
      </c>
      <c r="M2569" t="inlineStr">
        <is>
          <t>主加工工位</t>
        </is>
      </c>
      <c r="N2569" t="inlineStr">
        <is>
          <t>MANUAL BRICK HANDLING</t>
        </is>
      </c>
      <c r="O2569" s="59" t="n">
        <v>46083.65138888889</v>
      </c>
      <c r="P2569" s="59" t="n">
        <v>46083.65388888889</v>
      </c>
      <c r="Q2569" s="60" t="n">
        <v>3.6</v>
      </c>
      <c r="R2569" s="60" t="n">
        <v>0.9048</v>
      </c>
      <c r="S2569" t="inlineStr">
        <is>
          <t>团队模拟数据（基于公开单线数据派生）</t>
        </is>
      </c>
      <c r="T2569" t="inlineStr">
        <is>
          <t>SIM-v2.2-20260807-20260804</t>
        </is>
      </c>
      <c r="U2569" t="inlineStr">
        <is>
          <t>https://zenodo.org/records/17855209</t>
        </is>
      </c>
      <c r="V2569" t="inlineStr">
        <is>
          <t>LINE-S03-POST-20260302</t>
        </is>
      </c>
      <c r="W2569" t="inlineStr">
        <is>
          <t>已关联</t>
        </is>
      </c>
      <c r="X2569" t="inlineStr">
        <is>
          <t>按班次口径判断</t>
        </is>
      </c>
      <c r="Z2569" t="inlineStr">
        <is>
          <t>否</t>
        </is>
      </c>
    </row>
    <row r="2570">
      <c r="A2570" t="inlineStr">
        <is>
          <t>SIM-STOP-02569</t>
        </is>
      </c>
      <c r="B2570" t="inlineStr">
        <is>
          <t>STOP-POST-00222</t>
        </is>
      </c>
      <c r="C2570" t="inlineStr">
        <is>
          <t>LINE-S01-POST-20260302</t>
        </is>
      </c>
      <c r="D2570" t="inlineStr">
        <is>
          <t>SHIFT-POST-20260302</t>
        </is>
      </c>
      <c r="E2570" t="inlineStr">
        <is>
          <t>LINE-S01</t>
        </is>
      </c>
      <c r="F2570" t="inlineStr">
        <is>
          <t>改善后</t>
        </is>
      </c>
      <c r="G2570" s="57" t="n">
        <v>46083</v>
      </c>
      <c r="H2570" t="inlineStr">
        <is>
          <t>智能终端系列</t>
        </is>
      </c>
      <c r="I2570" t="inlineStr">
        <is>
          <t>KK250</t>
        </is>
      </c>
      <c r="J2570" t="inlineStr">
        <is>
          <t>SETUPS-CHANGEOVERS</t>
        </is>
      </c>
      <c r="K2570" t="inlineStr">
        <is>
          <t>Planned - Included in OEE</t>
        </is>
      </c>
      <c r="L2570" t="inlineStr">
        <is>
          <t>EXTRUDER PRESS</t>
        </is>
      </c>
      <c r="M2570" t="inlineStr">
        <is>
          <t>主加工工位</t>
        </is>
      </c>
      <c r="N2570" t="inlineStr">
        <is>
          <t>MATERIAL CHANGEOVER</t>
        </is>
      </c>
      <c r="O2570" s="59" t="n">
        <v>46083.65972222222</v>
      </c>
      <c r="P2570" s="59" t="n">
        <v>46083.670625</v>
      </c>
      <c r="Q2570" s="60" t="n">
        <v>15.7</v>
      </c>
      <c r="R2570" s="60" t="n">
        <v>0.9207</v>
      </c>
      <c r="S2570" t="inlineStr">
        <is>
          <t>团队模拟数据（基于公开单线数据派生）</t>
        </is>
      </c>
      <c r="T2570" t="inlineStr">
        <is>
          <t>SIM-v2.2-20260807-20260804</t>
        </is>
      </c>
      <c r="U2570" t="inlineStr">
        <is>
          <t>https://zenodo.org/records/17855209</t>
        </is>
      </c>
      <c r="V2570" t="inlineStr">
        <is>
          <t>LINE-S01-POST-20260302</t>
        </is>
      </c>
      <c r="W2570" t="inlineStr">
        <is>
          <t>已关联</t>
        </is>
      </c>
      <c r="X2570" t="inlineStr">
        <is>
          <t>按班次口径判断</t>
        </is>
      </c>
      <c r="Z2570" t="inlineStr">
        <is>
          <t>是</t>
        </is>
      </c>
      <c r="AA2570">
        <f>IFERROR(VLOOKUP(N2570,'18_换产标准_模拟'!$B$2:$F$4,3,FALSE),"")</f>
        <v/>
      </c>
      <c r="AB2570">
        <f>IFERROR(MAX(Q2570-AA2570,0),"")</f>
        <v/>
      </c>
      <c r="AC2570">
        <f>IFERROR(IF(AB2570=0,"达标",IF(AB2570&lt;=VLOOKUP(N2570,'18_换产标准_模拟'!$B$2:$F$4,4,FALSE)-VLOOKUP(N2570,'18_换产标准_模拟'!$B$2:$F$4,3,FALSE),"轻微超时",IF(AB2570&lt;=VLOOKUP(N2570,'18_换产标准_模拟'!$B$2:$F$4,5,FALSE)-VLOOKUP(N2570,'18_换产标准_模拟'!$B$2:$F$4,3,FALSE),"超时","严重超时"))),"")</f>
        <v/>
      </c>
      <c r="AD2570">
        <f>IFERROR(INDEX('18_换产标准_模拟'!$A$2:$A$4,MATCH(N2570,'18_换产标准_模拟'!$B$2:$B$4,0)),"")</f>
        <v/>
      </c>
      <c r="AE2570" t="inlineStr">
        <is>
          <t>团队模拟数据</t>
        </is>
      </c>
    </row>
    <row r="2571">
      <c r="A2571" t="inlineStr">
        <is>
          <t>SIM-STOP-02570</t>
        </is>
      </c>
      <c r="B2571" t="inlineStr">
        <is>
          <t>STOP-POST-00222</t>
        </is>
      </c>
      <c r="C2571" t="inlineStr">
        <is>
          <t>LINE-S02-POST-20260302</t>
        </is>
      </c>
      <c r="D2571" t="inlineStr">
        <is>
          <t>SHIFT-POST-20260302</t>
        </is>
      </c>
      <c r="E2571" t="inlineStr">
        <is>
          <t>LINE-S02</t>
        </is>
      </c>
      <c r="F2571" t="inlineStr">
        <is>
          <t>改善后</t>
        </is>
      </c>
      <c r="G2571" s="57" t="n">
        <v>46083</v>
      </c>
      <c r="H2571" t="inlineStr">
        <is>
          <t>视觉设备系列</t>
        </is>
      </c>
      <c r="I2571" t="inlineStr">
        <is>
          <t>KK250</t>
        </is>
      </c>
      <c r="J2571" t="inlineStr">
        <is>
          <t>SETUPS-CHANGEOVERS</t>
        </is>
      </c>
      <c r="K2571" t="inlineStr">
        <is>
          <t>Planned - Included in OEE</t>
        </is>
      </c>
      <c r="L2571" t="inlineStr">
        <is>
          <t>EXTRUDER PRESS</t>
        </is>
      </c>
      <c r="M2571" t="inlineStr">
        <is>
          <t>主加工工位</t>
        </is>
      </c>
      <c r="N2571" t="inlineStr">
        <is>
          <t>MATERIAL CHANGEOVER</t>
        </is>
      </c>
      <c r="O2571" s="59" t="n">
        <v>46083.67361111111</v>
      </c>
      <c r="P2571" s="59" t="n">
        <v>46083.68576388889</v>
      </c>
      <c r="Q2571" s="60" t="n">
        <v>17.5</v>
      </c>
      <c r="R2571" s="60" t="n">
        <v>1.029</v>
      </c>
      <c r="S2571" t="inlineStr">
        <is>
          <t>团队模拟数据（基于公开单线数据派生）</t>
        </is>
      </c>
      <c r="T2571" t="inlineStr">
        <is>
          <t>SIM-v2.2-20260807-20260804</t>
        </is>
      </c>
      <c r="U2571" t="inlineStr">
        <is>
          <t>https://zenodo.org/records/17855209</t>
        </is>
      </c>
      <c r="V2571" t="inlineStr">
        <is>
          <t>LINE-S02-POST-20260302</t>
        </is>
      </c>
      <c r="W2571" t="inlineStr">
        <is>
          <t>已关联</t>
        </is>
      </c>
      <c r="X2571" t="inlineStr">
        <is>
          <t>按班次口径判断</t>
        </is>
      </c>
      <c r="Z2571" t="inlineStr">
        <is>
          <t>是</t>
        </is>
      </c>
      <c r="AA2571">
        <f>IFERROR(VLOOKUP(N2571,'18_换产标准_模拟'!$B$2:$F$4,3,FALSE),"")</f>
        <v/>
      </c>
      <c r="AB2571">
        <f>IFERROR(MAX(Q2571-AA2571,0),"")</f>
        <v/>
      </c>
      <c r="AC2571">
        <f>IFERROR(IF(AB2571=0,"达标",IF(AB2571&lt;=VLOOKUP(N2571,'18_换产标准_模拟'!$B$2:$F$4,4,FALSE)-VLOOKUP(N2571,'18_换产标准_模拟'!$B$2:$F$4,3,FALSE),"轻微超时",IF(AB2571&lt;=VLOOKUP(N2571,'18_换产标准_模拟'!$B$2:$F$4,5,FALSE)-VLOOKUP(N2571,'18_换产标准_模拟'!$B$2:$F$4,3,FALSE),"超时","严重超时"))),"")</f>
        <v/>
      </c>
      <c r="AD2571">
        <f>IFERROR(INDEX('18_换产标准_模拟'!$A$2:$A$4,MATCH(N2571,'18_换产标准_模拟'!$B$2:$B$4,0)),"")</f>
        <v/>
      </c>
      <c r="AE2571" t="inlineStr">
        <is>
          <t>团队模拟数据</t>
        </is>
      </c>
    </row>
    <row r="2572">
      <c r="A2572" t="inlineStr">
        <is>
          <t>SIM-STOP-02571</t>
        </is>
      </c>
      <c r="B2572" t="inlineStr">
        <is>
          <t>STOP-POST-00222</t>
        </is>
      </c>
      <c r="C2572" t="inlineStr">
        <is>
          <t>LINE-S03-POST-20260302</t>
        </is>
      </c>
      <c r="D2572" t="inlineStr">
        <is>
          <t>SHIFT-POST-20260302</t>
        </is>
      </c>
      <c r="E2572" t="inlineStr">
        <is>
          <t>LINE-S03</t>
        </is>
      </c>
      <c r="F2572" t="inlineStr">
        <is>
          <t>改善后</t>
        </is>
      </c>
      <c r="G2572" s="57" t="n">
        <v>46083</v>
      </c>
      <c r="H2572" t="inlineStr">
        <is>
          <t>音频模组系列</t>
        </is>
      </c>
      <c r="I2572" t="inlineStr">
        <is>
          <t>KK250</t>
        </is>
      </c>
      <c r="J2572" t="inlineStr">
        <is>
          <t>SETUPS-CHANGEOVERS</t>
        </is>
      </c>
      <c r="K2572" t="inlineStr">
        <is>
          <t>Planned - Included in OEE</t>
        </is>
      </c>
      <c r="L2572" t="inlineStr">
        <is>
          <t>EXTRUDER PRESS</t>
        </is>
      </c>
      <c r="M2572" t="inlineStr">
        <is>
          <t>主加工工位</t>
        </is>
      </c>
      <c r="N2572" t="inlineStr">
        <is>
          <t>MATERIAL CHANGEOVER</t>
        </is>
      </c>
      <c r="O2572" s="59" t="n">
        <v>46083.6875</v>
      </c>
      <c r="P2572" s="59" t="n">
        <v>46083.69888888889</v>
      </c>
      <c r="Q2572" s="60" t="n">
        <v>16.4</v>
      </c>
      <c r="R2572" s="60" t="n">
        <v>0.9653</v>
      </c>
      <c r="S2572" t="inlineStr">
        <is>
          <t>团队模拟数据（基于公开单线数据派生）</t>
        </is>
      </c>
      <c r="T2572" t="inlineStr">
        <is>
          <t>SIM-v2.2-20260807-20260804</t>
        </is>
      </c>
      <c r="U2572" t="inlineStr">
        <is>
          <t>https://zenodo.org/records/17855209</t>
        </is>
      </c>
      <c r="V2572" t="inlineStr">
        <is>
          <t>LINE-S03-POST-20260302</t>
        </is>
      </c>
      <c r="W2572" t="inlineStr">
        <is>
          <t>已关联</t>
        </is>
      </c>
      <c r="X2572" t="inlineStr">
        <is>
          <t>按班次口径判断</t>
        </is>
      </c>
      <c r="Z2572" t="inlineStr">
        <is>
          <t>是</t>
        </is>
      </c>
      <c r="AA2572">
        <f>IFERROR(VLOOKUP(N2572,'18_换产标准_模拟'!$B$2:$F$4,3,FALSE),"")</f>
        <v/>
      </c>
      <c r="AB2572">
        <f>IFERROR(MAX(Q2572-AA2572,0),"")</f>
        <v/>
      </c>
      <c r="AC2572">
        <f>IFERROR(IF(AB2572=0,"达标",IF(AB2572&lt;=VLOOKUP(N2572,'18_换产标准_模拟'!$B$2:$F$4,4,FALSE)-VLOOKUP(N2572,'18_换产标准_模拟'!$B$2:$F$4,3,FALSE),"轻微超时",IF(AB2572&lt;=VLOOKUP(N2572,'18_换产标准_模拟'!$B$2:$F$4,5,FALSE)-VLOOKUP(N2572,'18_换产标准_模拟'!$B$2:$F$4,3,FALSE),"超时","严重超时"))),"")</f>
        <v/>
      </c>
      <c r="AD2572">
        <f>IFERROR(INDEX('18_换产标准_模拟'!$A$2:$A$4,MATCH(N2572,'18_换产标准_模拟'!$B$2:$B$4,0)),"")</f>
        <v/>
      </c>
      <c r="AE2572" t="inlineStr">
        <is>
          <t>团队模拟数据</t>
        </is>
      </c>
    </row>
    <row r="2573">
      <c r="A2573" t="inlineStr">
        <is>
          <t>SIM-STOP-02572</t>
        </is>
      </c>
      <c r="B2573" t="inlineStr">
        <is>
          <t>STOP-POST-00223</t>
        </is>
      </c>
      <c r="C2573" t="inlineStr">
        <is>
          <t>LINE-S01-POST-20260302</t>
        </is>
      </c>
      <c r="D2573" t="inlineStr">
        <is>
          <t>SHIFT-POST-20260302</t>
        </is>
      </c>
      <c r="E2573" t="inlineStr">
        <is>
          <t>LINE-S01</t>
        </is>
      </c>
      <c r="F2573" t="inlineStr">
        <is>
          <t>改善后</t>
        </is>
      </c>
      <c r="G2573" s="57" t="n">
        <v>46083</v>
      </c>
      <c r="H2573" t="inlineStr">
        <is>
          <t>智能终端系列</t>
        </is>
      </c>
      <c r="I2573" t="inlineStr">
        <is>
          <t>KK250</t>
        </is>
      </c>
      <c r="J2573" t="inlineStr">
        <is>
          <t>MATERIALS</t>
        </is>
      </c>
      <c r="K2573" t="inlineStr">
        <is>
          <t>Unplanned</t>
        </is>
      </c>
      <c r="L2573" t="inlineStr">
        <is>
          <t>HACKING STATION</t>
        </is>
      </c>
      <c r="M2573" t="inlineStr">
        <is>
          <t>上下料工位</t>
        </is>
      </c>
      <c r="N2573" t="inlineStr">
        <is>
          <t>RACKS</t>
        </is>
      </c>
      <c r="O2573" s="59" t="n">
        <v>46083.70138888889</v>
      </c>
      <c r="P2573" s="59" t="n">
        <v>46083.70486111111</v>
      </c>
      <c r="Q2573" s="60" t="n">
        <v>5</v>
      </c>
      <c r="R2573" s="60" t="n">
        <v>0.8259</v>
      </c>
      <c r="S2573" t="inlineStr">
        <is>
          <t>团队模拟数据（基于公开单线数据派生）</t>
        </is>
      </c>
      <c r="T2573" t="inlineStr">
        <is>
          <t>SIM-v2.2-20260807-20260804</t>
        </is>
      </c>
      <c r="U2573" t="inlineStr">
        <is>
          <t>https://zenodo.org/records/17855209</t>
        </is>
      </c>
      <c r="V2573" t="inlineStr">
        <is>
          <t>LINE-S01-POST-20260302</t>
        </is>
      </c>
      <c r="W2573" t="inlineStr">
        <is>
          <t>已关联</t>
        </is>
      </c>
      <c r="X2573" t="inlineStr">
        <is>
          <t>按班次口径判断</t>
        </is>
      </c>
      <c r="Z2573" t="inlineStr">
        <is>
          <t>否</t>
        </is>
      </c>
    </row>
    <row r="2574">
      <c r="A2574" t="inlineStr">
        <is>
          <t>SIM-STOP-02573</t>
        </is>
      </c>
      <c r="B2574" t="inlineStr">
        <is>
          <t>STOP-POST-00223</t>
        </is>
      </c>
      <c r="C2574" t="inlineStr">
        <is>
          <t>LINE-S02-POST-20260302</t>
        </is>
      </c>
      <c r="D2574" t="inlineStr">
        <is>
          <t>SHIFT-POST-20260302</t>
        </is>
      </c>
      <c r="E2574" t="inlineStr">
        <is>
          <t>LINE-S02</t>
        </is>
      </c>
      <c r="F2574" t="inlineStr">
        <is>
          <t>改善后</t>
        </is>
      </c>
      <c r="G2574" s="57" t="n">
        <v>46083</v>
      </c>
      <c r="H2574" t="inlineStr">
        <is>
          <t>视觉设备系列</t>
        </is>
      </c>
      <c r="I2574" t="inlineStr">
        <is>
          <t>KK250</t>
        </is>
      </c>
      <c r="J2574" t="inlineStr">
        <is>
          <t>MATERIALS</t>
        </is>
      </c>
      <c r="K2574" t="inlineStr">
        <is>
          <t>Unplanned</t>
        </is>
      </c>
      <c r="L2574" t="inlineStr">
        <is>
          <t>HACKING STATION</t>
        </is>
      </c>
      <c r="M2574" t="inlineStr">
        <is>
          <t>上下料工位</t>
        </is>
      </c>
      <c r="N2574" t="inlineStr">
        <is>
          <t>RACKS</t>
        </is>
      </c>
      <c r="O2574" s="59" t="n">
        <v>46083.71527777778</v>
      </c>
      <c r="P2574" s="59" t="n">
        <v>46083.71979166667</v>
      </c>
      <c r="Q2574" s="60" t="n">
        <v>6.5</v>
      </c>
      <c r="R2574" s="60" t="n">
        <v>1.0817</v>
      </c>
      <c r="S2574" t="inlineStr">
        <is>
          <t>团队模拟数据（基于公开单线数据派生）</t>
        </is>
      </c>
      <c r="T2574" t="inlineStr">
        <is>
          <t>SIM-v2.2-20260807-20260804</t>
        </is>
      </c>
      <c r="U2574" t="inlineStr">
        <is>
          <t>https://zenodo.org/records/17855209</t>
        </is>
      </c>
      <c r="V2574" t="inlineStr">
        <is>
          <t>LINE-S02-POST-20260302</t>
        </is>
      </c>
      <c r="W2574" t="inlineStr">
        <is>
          <t>已关联</t>
        </is>
      </c>
      <c r="X2574" t="inlineStr">
        <is>
          <t>按班次口径判断</t>
        </is>
      </c>
      <c r="Z2574" t="inlineStr">
        <is>
          <t>否</t>
        </is>
      </c>
    </row>
    <row r="2575">
      <c r="A2575" t="inlineStr">
        <is>
          <t>SIM-STOP-02574</t>
        </is>
      </c>
      <c r="B2575" t="inlineStr">
        <is>
          <t>STOP-POST-00223</t>
        </is>
      </c>
      <c r="C2575" t="inlineStr">
        <is>
          <t>LINE-S03-POST-20260302</t>
        </is>
      </c>
      <c r="D2575" t="inlineStr">
        <is>
          <t>SHIFT-POST-20260302</t>
        </is>
      </c>
      <c r="E2575" t="inlineStr">
        <is>
          <t>LINE-S03</t>
        </is>
      </c>
      <c r="F2575" t="inlineStr">
        <is>
          <t>改善后</t>
        </is>
      </c>
      <c r="G2575" s="57" t="n">
        <v>46083</v>
      </c>
      <c r="H2575" t="inlineStr">
        <is>
          <t>音频模组系列</t>
        </is>
      </c>
      <c r="I2575" t="inlineStr">
        <is>
          <t>KK250</t>
        </is>
      </c>
      <c r="J2575" t="inlineStr">
        <is>
          <t>MATERIALS</t>
        </is>
      </c>
      <c r="K2575" t="inlineStr">
        <is>
          <t>Unplanned</t>
        </is>
      </c>
      <c r="L2575" t="inlineStr">
        <is>
          <t>HACKING STATION</t>
        </is>
      </c>
      <c r="M2575" t="inlineStr">
        <is>
          <t>上下料工位</t>
        </is>
      </c>
      <c r="N2575" t="inlineStr">
        <is>
          <t>RACKS</t>
        </is>
      </c>
      <c r="O2575" s="59" t="n">
        <v>46083.72916666666</v>
      </c>
      <c r="P2575" s="59" t="n">
        <v>46083.73326388889</v>
      </c>
      <c r="Q2575" s="60" t="n">
        <v>5.9</v>
      </c>
      <c r="R2575" s="60" t="n">
        <v>0.9776</v>
      </c>
      <c r="S2575" t="inlineStr">
        <is>
          <t>团队模拟数据（基于公开单线数据派生）</t>
        </is>
      </c>
      <c r="T2575" t="inlineStr">
        <is>
          <t>SIM-v2.2-20260807-20260804</t>
        </is>
      </c>
      <c r="U2575" t="inlineStr">
        <is>
          <t>https://zenodo.org/records/17855209</t>
        </is>
      </c>
      <c r="V2575" t="inlineStr">
        <is>
          <t>LINE-S03-POST-20260302</t>
        </is>
      </c>
      <c r="W2575" t="inlineStr">
        <is>
          <t>已关联</t>
        </is>
      </c>
      <c r="X2575" t="inlineStr">
        <is>
          <t>按班次口径判断</t>
        </is>
      </c>
      <c r="Z2575" t="inlineStr">
        <is>
          <t>否</t>
        </is>
      </c>
    </row>
    <row r="2576">
      <c r="A2576" t="inlineStr">
        <is>
          <t>SIM-STOP-02575</t>
        </is>
      </c>
      <c r="B2576" t="inlineStr">
        <is>
          <t>STOP-POST-00224</t>
        </is>
      </c>
      <c r="C2576" t="inlineStr">
        <is>
          <t>LINE-S01-POST-20260302</t>
        </is>
      </c>
      <c r="D2576" t="inlineStr">
        <is>
          <t>SHIFT-POST-20260302</t>
        </is>
      </c>
      <c r="E2576" t="inlineStr">
        <is>
          <t>LINE-S01</t>
        </is>
      </c>
      <c r="F2576" t="inlineStr">
        <is>
          <t>改善后</t>
        </is>
      </c>
      <c r="G2576" s="57" t="n">
        <v>46083</v>
      </c>
      <c r="H2576" t="inlineStr">
        <is>
          <t>智能终端系列</t>
        </is>
      </c>
      <c r="I2576" t="inlineStr">
        <is>
          <t>KK250</t>
        </is>
      </c>
      <c r="J2576" t="inlineStr">
        <is>
          <t>MATERIALS</t>
        </is>
      </c>
      <c r="K2576" t="inlineStr">
        <is>
          <t>Unplanned</t>
        </is>
      </c>
      <c r="L2576" t="inlineStr">
        <is>
          <t>DRYER</t>
        </is>
      </c>
      <c r="M2576" t="inlineStr">
        <is>
          <t>烘干/固化工位</t>
        </is>
      </c>
      <c r="N2576" t="inlineStr">
        <is>
          <t>RACKS</t>
        </is>
      </c>
      <c r="O2576" s="59" t="n">
        <v>46083.71319444444</v>
      </c>
      <c r="P2576" s="59" t="n">
        <v>46083.71694444444</v>
      </c>
      <c r="Q2576" s="60" t="n">
        <v>5.4</v>
      </c>
      <c r="R2576" s="60" t="n">
        <v>0.7723</v>
      </c>
      <c r="S2576" t="inlineStr">
        <is>
          <t>团队模拟数据（基于公开单线数据派生）</t>
        </is>
      </c>
      <c r="T2576" t="inlineStr">
        <is>
          <t>SIM-v2.2-20260807-20260804</t>
        </is>
      </c>
      <c r="U2576" t="inlineStr">
        <is>
          <t>https://zenodo.org/records/17855209</t>
        </is>
      </c>
      <c r="V2576" t="inlineStr">
        <is>
          <t>LINE-S01-POST-20260302</t>
        </is>
      </c>
      <c r="W2576" t="inlineStr">
        <is>
          <t>已关联</t>
        </is>
      </c>
      <c r="X2576" t="inlineStr">
        <is>
          <t>按班次口径判断</t>
        </is>
      </c>
      <c r="Z2576" t="inlineStr">
        <is>
          <t>否</t>
        </is>
      </c>
    </row>
    <row r="2577">
      <c r="A2577" t="inlineStr">
        <is>
          <t>SIM-STOP-02576</t>
        </is>
      </c>
      <c r="B2577" t="inlineStr">
        <is>
          <t>STOP-POST-00224</t>
        </is>
      </c>
      <c r="C2577" t="inlineStr">
        <is>
          <t>LINE-S02-POST-20260302</t>
        </is>
      </c>
      <c r="D2577" t="inlineStr">
        <is>
          <t>SHIFT-POST-20260302</t>
        </is>
      </c>
      <c r="E2577" t="inlineStr">
        <is>
          <t>LINE-S02</t>
        </is>
      </c>
      <c r="F2577" t="inlineStr">
        <is>
          <t>改善后</t>
        </is>
      </c>
      <c r="G2577" s="57" t="n">
        <v>46083</v>
      </c>
      <c r="H2577" t="inlineStr">
        <is>
          <t>视觉设备系列</t>
        </is>
      </c>
      <c r="I2577" t="inlineStr">
        <is>
          <t>KK250</t>
        </is>
      </c>
      <c r="J2577" t="inlineStr">
        <is>
          <t>MATERIALS</t>
        </is>
      </c>
      <c r="K2577" t="inlineStr">
        <is>
          <t>Unplanned</t>
        </is>
      </c>
      <c r="L2577" t="inlineStr">
        <is>
          <t>DRYER</t>
        </is>
      </c>
      <c r="M2577" t="inlineStr">
        <is>
          <t>烘干/固化工位</t>
        </is>
      </c>
      <c r="N2577" t="inlineStr">
        <is>
          <t>RACKS</t>
        </is>
      </c>
      <c r="O2577" s="59" t="n">
        <v>46083.72708333333</v>
      </c>
      <c r="P2577" s="59" t="n">
        <v>46083.73256944444</v>
      </c>
      <c r="Q2577" s="60" t="n">
        <v>7.9</v>
      </c>
      <c r="R2577" s="60" t="n">
        <v>1.1244</v>
      </c>
      <c r="S2577" t="inlineStr">
        <is>
          <t>团队模拟数据（基于公开单线数据派生）</t>
        </is>
      </c>
      <c r="T2577" t="inlineStr">
        <is>
          <t>SIM-v2.2-20260807-20260804</t>
        </is>
      </c>
      <c r="U2577" t="inlineStr">
        <is>
          <t>https://zenodo.org/records/17855209</t>
        </is>
      </c>
      <c r="V2577" t="inlineStr">
        <is>
          <t>LINE-S02-POST-20260302</t>
        </is>
      </c>
      <c r="W2577" t="inlineStr">
        <is>
          <t>已关联</t>
        </is>
      </c>
      <c r="X2577" t="inlineStr">
        <is>
          <t>按班次口径判断</t>
        </is>
      </c>
      <c r="Z2577" t="inlineStr">
        <is>
          <t>否</t>
        </is>
      </c>
    </row>
    <row r="2578">
      <c r="A2578" t="inlineStr">
        <is>
          <t>SIM-STOP-02577</t>
        </is>
      </c>
      <c r="B2578" t="inlineStr">
        <is>
          <t>STOP-POST-00224</t>
        </is>
      </c>
      <c r="C2578" t="inlineStr">
        <is>
          <t>LINE-S03-POST-20260302</t>
        </is>
      </c>
      <c r="D2578" t="inlineStr">
        <is>
          <t>SHIFT-POST-20260302</t>
        </is>
      </c>
      <c r="E2578" t="inlineStr">
        <is>
          <t>LINE-S03</t>
        </is>
      </c>
      <c r="F2578" t="inlineStr">
        <is>
          <t>改善后</t>
        </is>
      </c>
      <c r="G2578" s="57" t="n">
        <v>46083</v>
      </c>
      <c r="H2578" t="inlineStr">
        <is>
          <t>音频模组系列</t>
        </is>
      </c>
      <c r="I2578" t="inlineStr">
        <is>
          <t>KK250</t>
        </is>
      </c>
      <c r="J2578" t="inlineStr">
        <is>
          <t>MATERIALS</t>
        </is>
      </c>
      <c r="K2578" t="inlineStr">
        <is>
          <t>Unplanned</t>
        </is>
      </c>
      <c r="L2578" t="inlineStr">
        <is>
          <t>DRYER</t>
        </is>
      </c>
      <c r="M2578" t="inlineStr">
        <is>
          <t>烘干/固化工位</t>
        </is>
      </c>
      <c r="N2578" t="inlineStr">
        <is>
          <t>RACKS</t>
        </is>
      </c>
      <c r="O2578" s="59" t="n">
        <v>46083.74097222222</v>
      </c>
      <c r="P2578" s="59" t="n">
        <v>46083.74541666666</v>
      </c>
      <c r="Q2578" s="60" t="n">
        <v>6.4</v>
      </c>
      <c r="R2578" s="60" t="n">
        <v>0.9152</v>
      </c>
      <c r="S2578" t="inlineStr">
        <is>
          <t>团队模拟数据（基于公开单线数据派生）</t>
        </is>
      </c>
      <c r="T2578" t="inlineStr">
        <is>
          <t>SIM-v2.2-20260807-20260804</t>
        </is>
      </c>
      <c r="U2578" t="inlineStr">
        <is>
          <t>https://zenodo.org/records/17855209</t>
        </is>
      </c>
      <c r="V2578" t="inlineStr">
        <is>
          <t>LINE-S03-POST-20260302</t>
        </is>
      </c>
      <c r="W2578" t="inlineStr">
        <is>
          <t>已关联</t>
        </is>
      </c>
      <c r="X2578" t="inlineStr">
        <is>
          <t>按班次口径判断</t>
        </is>
      </c>
      <c r="Z2578" t="inlineStr">
        <is>
          <t>否</t>
        </is>
      </c>
    </row>
    <row r="2579">
      <c r="A2579" t="inlineStr">
        <is>
          <t>SIM-STOP-02578</t>
        </is>
      </c>
      <c r="B2579" t="inlineStr">
        <is>
          <t>STOP-POST-00225</t>
        </is>
      </c>
      <c r="C2579" t="inlineStr">
        <is>
          <t>LINE-S01-POST-20260302</t>
        </is>
      </c>
      <c r="D2579" t="inlineStr">
        <is>
          <t>SHIFT-POST-20260302</t>
        </is>
      </c>
      <c r="E2579" t="inlineStr">
        <is>
          <t>LINE-S01</t>
        </is>
      </c>
      <c r="F2579" t="inlineStr">
        <is>
          <t>改善后</t>
        </is>
      </c>
      <c r="G2579" s="57" t="n">
        <v>46083</v>
      </c>
      <c r="H2579" t="inlineStr">
        <is>
          <t>智能终端系列</t>
        </is>
      </c>
      <c r="I2579" t="inlineStr">
        <is>
          <t>KK250</t>
        </is>
      </c>
      <c r="J2579" t="inlineStr">
        <is>
          <t>MATERIALS</t>
        </is>
      </c>
      <c r="K2579" t="inlineStr">
        <is>
          <t>Unplanned</t>
        </is>
      </c>
      <c r="L2579" t="inlineStr">
        <is>
          <t>HACKING STATION</t>
        </is>
      </c>
      <c r="M2579" t="inlineStr">
        <is>
          <t>上下料工位</t>
        </is>
      </c>
      <c r="N2579" t="inlineStr">
        <is>
          <t>RACKS</t>
        </is>
      </c>
      <c r="O2579" s="59" t="n">
        <v>46083.72430555556</v>
      </c>
      <c r="P2579" s="59" t="n">
        <v>46083.72652777778</v>
      </c>
      <c r="Q2579" s="60" t="n">
        <v>3.2</v>
      </c>
      <c r="R2579" s="60" t="n">
        <v>0.8036</v>
      </c>
      <c r="S2579" t="inlineStr">
        <is>
          <t>团队模拟数据（基于公开单线数据派生）</t>
        </is>
      </c>
      <c r="T2579" t="inlineStr">
        <is>
          <t>SIM-v2.2-20260807-20260804</t>
        </is>
      </c>
      <c r="U2579" t="inlineStr">
        <is>
          <t>https://zenodo.org/records/17855209</t>
        </is>
      </c>
      <c r="V2579" t="inlineStr">
        <is>
          <t>LINE-S01-POST-20260302</t>
        </is>
      </c>
      <c r="W2579" t="inlineStr">
        <is>
          <t>已关联</t>
        </is>
      </c>
      <c r="X2579" t="inlineStr">
        <is>
          <t>按班次口径判断</t>
        </is>
      </c>
      <c r="Z2579" t="inlineStr">
        <is>
          <t>否</t>
        </is>
      </c>
    </row>
    <row r="2580">
      <c r="A2580" t="inlineStr">
        <is>
          <t>SIM-STOP-02579</t>
        </is>
      </c>
      <c r="B2580" t="inlineStr">
        <is>
          <t>STOP-POST-00225</t>
        </is>
      </c>
      <c r="C2580" t="inlineStr">
        <is>
          <t>LINE-S02-POST-20260302</t>
        </is>
      </c>
      <c r="D2580" t="inlineStr">
        <is>
          <t>SHIFT-POST-20260302</t>
        </is>
      </c>
      <c r="E2580" t="inlineStr">
        <is>
          <t>LINE-S02</t>
        </is>
      </c>
      <c r="F2580" t="inlineStr">
        <is>
          <t>改善后</t>
        </is>
      </c>
      <c r="G2580" s="57" t="n">
        <v>46083</v>
      </c>
      <c r="H2580" t="inlineStr">
        <is>
          <t>视觉设备系列</t>
        </is>
      </c>
      <c r="I2580" t="inlineStr">
        <is>
          <t>KK250</t>
        </is>
      </c>
      <c r="J2580" t="inlineStr">
        <is>
          <t>MATERIALS</t>
        </is>
      </c>
      <c r="K2580" t="inlineStr">
        <is>
          <t>Unplanned</t>
        </is>
      </c>
      <c r="L2580" t="inlineStr">
        <is>
          <t>HACKING STATION</t>
        </is>
      </c>
      <c r="M2580" t="inlineStr">
        <is>
          <t>上下料工位</t>
        </is>
      </c>
      <c r="N2580" t="inlineStr">
        <is>
          <t>RACKS</t>
        </is>
      </c>
      <c r="O2580" s="59" t="n">
        <v>46083.73819444444</v>
      </c>
      <c r="P2580" s="59" t="n">
        <v>46083.74111111111</v>
      </c>
      <c r="Q2580" s="60" t="n">
        <v>4.2</v>
      </c>
      <c r="R2580" s="60" t="n">
        <v>1.0511</v>
      </c>
      <c r="S2580" t="inlineStr">
        <is>
          <t>团队模拟数据（基于公开单线数据派生）</t>
        </is>
      </c>
      <c r="T2580" t="inlineStr">
        <is>
          <t>SIM-v2.2-20260807-20260804</t>
        </is>
      </c>
      <c r="U2580" t="inlineStr">
        <is>
          <t>https://zenodo.org/records/17855209</t>
        </is>
      </c>
      <c r="V2580" t="inlineStr">
        <is>
          <t>LINE-S02-POST-20260302</t>
        </is>
      </c>
      <c r="W2580" t="inlineStr">
        <is>
          <t>已关联</t>
        </is>
      </c>
      <c r="X2580" t="inlineStr">
        <is>
          <t>按班次口径判断</t>
        </is>
      </c>
      <c r="Z2580" t="inlineStr">
        <is>
          <t>否</t>
        </is>
      </c>
    </row>
    <row r="2581">
      <c r="A2581" t="inlineStr">
        <is>
          <t>SIM-STOP-02580</t>
        </is>
      </c>
      <c r="B2581" t="inlineStr">
        <is>
          <t>STOP-POST-00225</t>
        </is>
      </c>
      <c r="C2581" t="inlineStr">
        <is>
          <t>LINE-S03-POST-20260302</t>
        </is>
      </c>
      <c r="D2581" t="inlineStr">
        <is>
          <t>SHIFT-POST-20260302</t>
        </is>
      </c>
      <c r="E2581" t="inlineStr">
        <is>
          <t>LINE-S03</t>
        </is>
      </c>
      <c r="F2581" t="inlineStr">
        <is>
          <t>改善后</t>
        </is>
      </c>
      <c r="G2581" s="57" t="n">
        <v>46083</v>
      </c>
      <c r="H2581" t="inlineStr">
        <is>
          <t>音频模组系列</t>
        </is>
      </c>
      <c r="I2581" t="inlineStr">
        <is>
          <t>KK250</t>
        </is>
      </c>
      <c r="J2581" t="inlineStr">
        <is>
          <t>MATERIALS</t>
        </is>
      </c>
      <c r="K2581" t="inlineStr">
        <is>
          <t>Unplanned</t>
        </is>
      </c>
      <c r="L2581" t="inlineStr">
        <is>
          <t>HACKING STATION</t>
        </is>
      </c>
      <c r="M2581" t="inlineStr">
        <is>
          <t>上下料工位</t>
        </is>
      </c>
      <c r="N2581" t="inlineStr">
        <is>
          <t>RACKS</t>
        </is>
      </c>
      <c r="O2581" s="59" t="n">
        <v>46083.75208333333</v>
      </c>
      <c r="P2581" s="59" t="n">
        <v>46083.75472222222</v>
      </c>
      <c r="Q2581" s="60" t="n">
        <v>3.8</v>
      </c>
      <c r="R2581" s="60" t="n">
        <v>0.9516</v>
      </c>
      <c r="S2581" t="inlineStr">
        <is>
          <t>团队模拟数据（基于公开单线数据派生）</t>
        </is>
      </c>
      <c r="T2581" t="inlineStr">
        <is>
          <t>SIM-v2.2-20260807-20260804</t>
        </is>
      </c>
      <c r="U2581" t="inlineStr">
        <is>
          <t>https://zenodo.org/records/17855209</t>
        </is>
      </c>
      <c r="V2581" t="inlineStr">
        <is>
          <t>LINE-S03-POST-20260302</t>
        </is>
      </c>
      <c r="W2581" t="inlineStr">
        <is>
          <t>已关联</t>
        </is>
      </c>
      <c r="X2581" t="inlineStr">
        <is>
          <t>按班次口径判断</t>
        </is>
      </c>
      <c r="Z2581" t="inlineStr">
        <is>
          <t>否</t>
        </is>
      </c>
    </row>
    <row r="2582">
      <c r="A2582" t="inlineStr">
        <is>
          <t>SIM-STOP-02581</t>
        </is>
      </c>
      <c r="B2582" t="inlineStr">
        <is>
          <t>STOP-POST-00226</t>
        </is>
      </c>
      <c r="C2582" t="inlineStr">
        <is>
          <t>LINE-S01-POST-20260302</t>
        </is>
      </c>
      <c r="D2582" t="inlineStr">
        <is>
          <t>SHIFT-POST-20260302</t>
        </is>
      </c>
      <c r="E2582" t="inlineStr">
        <is>
          <t>LINE-S01</t>
        </is>
      </c>
      <c r="F2582" t="inlineStr">
        <is>
          <t>改善后</t>
        </is>
      </c>
      <c r="G2582" s="57" t="n">
        <v>46083</v>
      </c>
      <c r="H2582" t="inlineStr">
        <is>
          <t>智能终端系列</t>
        </is>
      </c>
      <c r="I2582" t="inlineStr">
        <is>
          <t>KK250</t>
        </is>
      </c>
      <c r="J2582" t="inlineStr">
        <is>
          <t>OPERATIONAL</t>
        </is>
      </c>
      <c r="K2582" t="inlineStr">
        <is>
          <t>Planned - Not included in OEE</t>
        </is>
      </c>
      <c r="L2582" t="inlineStr">
        <is>
          <t>-</t>
        </is>
      </c>
      <c r="M2582" t="inlineStr">
        <is>
          <t>未标注工位</t>
        </is>
      </c>
      <c r="N2582" t="inlineStr">
        <is>
          <t>NO PRODUCTION SCHEDULE</t>
        </is>
      </c>
      <c r="O2582" s="59" t="n">
        <v>46083.74375</v>
      </c>
      <c r="P2582" s="59" t="n">
        <v>46083.74645833333</v>
      </c>
      <c r="Q2582" s="60" t="n">
        <v>3.9</v>
      </c>
      <c r="R2582" s="60" t="n">
        <v>0.9671999999999999</v>
      </c>
      <c r="S2582" t="inlineStr">
        <is>
          <t>团队模拟数据（基于公开单线数据派生）</t>
        </is>
      </c>
      <c r="T2582" t="inlineStr">
        <is>
          <t>SIM-v2.2-20260807-20260804</t>
        </is>
      </c>
      <c r="U2582" t="inlineStr">
        <is>
          <t>https://zenodo.org/records/17855209</t>
        </is>
      </c>
      <c r="V2582" t="inlineStr">
        <is>
          <t>LINE-S01-POST-20260302</t>
        </is>
      </c>
      <c r="W2582" t="inlineStr">
        <is>
          <t>已关联</t>
        </is>
      </c>
      <c r="X2582" t="inlineStr">
        <is>
          <t>按班次口径判断</t>
        </is>
      </c>
      <c r="Z2582" t="inlineStr">
        <is>
          <t>否</t>
        </is>
      </c>
    </row>
    <row r="2583">
      <c r="A2583" t="inlineStr">
        <is>
          <t>SIM-STOP-02582</t>
        </is>
      </c>
      <c r="B2583" t="inlineStr">
        <is>
          <t>STOP-POST-00226</t>
        </is>
      </c>
      <c r="C2583" t="inlineStr">
        <is>
          <t>LINE-S02-POST-20260302</t>
        </is>
      </c>
      <c r="D2583" t="inlineStr">
        <is>
          <t>SHIFT-POST-20260302</t>
        </is>
      </c>
      <c r="E2583" t="inlineStr">
        <is>
          <t>LINE-S02</t>
        </is>
      </c>
      <c r="F2583" t="inlineStr">
        <is>
          <t>改善后</t>
        </is>
      </c>
      <c r="G2583" s="57" t="n">
        <v>46083</v>
      </c>
      <c r="H2583" t="inlineStr">
        <is>
          <t>视觉设备系列</t>
        </is>
      </c>
      <c r="I2583" t="inlineStr">
        <is>
          <t>KK250</t>
        </is>
      </c>
      <c r="J2583" t="inlineStr">
        <is>
          <t>OPERATIONAL</t>
        </is>
      </c>
      <c r="K2583" t="inlineStr">
        <is>
          <t>Planned - Not included in OEE</t>
        </is>
      </c>
      <c r="L2583" t="inlineStr">
        <is>
          <t>-</t>
        </is>
      </c>
      <c r="M2583" t="inlineStr">
        <is>
          <t>未标注工位</t>
        </is>
      </c>
      <c r="N2583" t="inlineStr">
        <is>
          <t>NO PRODUCTION SCHEDULE</t>
        </is>
      </c>
      <c r="O2583" s="59" t="n">
        <v>46083.75763888889</v>
      </c>
      <c r="P2583" s="59" t="n">
        <v>46083.76034722223</v>
      </c>
      <c r="Q2583" s="60" t="n">
        <v>3.9</v>
      </c>
      <c r="R2583" s="60" t="n">
        <v>0.9746</v>
      </c>
      <c r="S2583" t="inlineStr">
        <is>
          <t>团队模拟数据（基于公开单线数据派生）</t>
        </is>
      </c>
      <c r="T2583" t="inlineStr">
        <is>
          <t>SIM-v2.2-20260807-20260804</t>
        </is>
      </c>
      <c r="U2583" t="inlineStr">
        <is>
          <t>https://zenodo.org/records/17855209</t>
        </is>
      </c>
      <c r="V2583" t="inlineStr">
        <is>
          <t>LINE-S02-POST-20260302</t>
        </is>
      </c>
      <c r="W2583" t="inlineStr">
        <is>
          <t>已关联</t>
        </is>
      </c>
      <c r="X2583" t="inlineStr">
        <is>
          <t>按班次口径判断</t>
        </is>
      </c>
      <c r="Z2583" t="inlineStr">
        <is>
          <t>否</t>
        </is>
      </c>
    </row>
    <row r="2584">
      <c r="A2584" t="inlineStr">
        <is>
          <t>SIM-STOP-02583</t>
        </is>
      </c>
      <c r="B2584" t="inlineStr">
        <is>
          <t>STOP-POST-00226</t>
        </is>
      </c>
      <c r="C2584" t="inlineStr">
        <is>
          <t>LINE-S03-POST-20260302</t>
        </is>
      </c>
      <c r="D2584" t="inlineStr">
        <is>
          <t>SHIFT-POST-20260302</t>
        </is>
      </c>
      <c r="E2584" t="inlineStr">
        <is>
          <t>LINE-S03</t>
        </is>
      </c>
      <c r="F2584" t="inlineStr">
        <is>
          <t>改善后</t>
        </is>
      </c>
      <c r="G2584" s="57" t="n">
        <v>46083</v>
      </c>
      <c r="H2584" t="inlineStr">
        <is>
          <t>音频模组系列</t>
        </is>
      </c>
      <c r="I2584" t="inlineStr">
        <is>
          <t>KK250</t>
        </is>
      </c>
      <c r="J2584" t="inlineStr">
        <is>
          <t>OPERATIONAL</t>
        </is>
      </c>
      <c r="K2584" t="inlineStr">
        <is>
          <t>Planned - Not included in OEE</t>
        </is>
      </c>
      <c r="L2584" t="inlineStr">
        <is>
          <t>-</t>
        </is>
      </c>
      <c r="M2584" t="inlineStr">
        <is>
          <t>未标注工位</t>
        </is>
      </c>
      <c r="N2584" t="inlineStr">
        <is>
          <t>NO PRODUCTION SCHEDULE</t>
        </is>
      </c>
      <c r="O2584" s="59" t="n">
        <v>46083.77152777778</v>
      </c>
      <c r="P2584" s="59" t="n">
        <v>46083.77402777778</v>
      </c>
      <c r="Q2584" s="60" t="n">
        <v>3.6</v>
      </c>
      <c r="R2584" s="60" t="n">
        <v>0.912</v>
      </c>
      <c r="S2584" t="inlineStr">
        <is>
          <t>团队模拟数据（基于公开单线数据派生）</t>
        </is>
      </c>
      <c r="T2584" t="inlineStr">
        <is>
          <t>SIM-v2.2-20260807-20260804</t>
        </is>
      </c>
      <c r="U2584" t="inlineStr">
        <is>
          <t>https://zenodo.org/records/17855209</t>
        </is>
      </c>
      <c r="V2584" t="inlineStr">
        <is>
          <t>LINE-S03-POST-20260302</t>
        </is>
      </c>
      <c r="W2584" t="inlineStr">
        <is>
          <t>已关联</t>
        </is>
      </c>
      <c r="X2584" t="inlineStr">
        <is>
          <t>按班次口径判断</t>
        </is>
      </c>
      <c r="Z2584" t="inlineStr">
        <is>
          <t>否</t>
        </is>
      </c>
    </row>
    <row r="2585">
      <c r="A2585" t="inlineStr">
        <is>
          <t>SIM-STOP-02584</t>
        </is>
      </c>
      <c r="B2585" t="inlineStr">
        <is>
          <t>STOP-POST-00227</t>
        </is>
      </c>
      <c r="C2585" t="inlineStr">
        <is>
          <t>LINE-S01-POST-20260302</t>
        </is>
      </c>
      <c r="D2585" t="inlineStr">
        <is>
          <t>SHIFT-POST-20260302</t>
        </is>
      </c>
      <c r="E2585" t="inlineStr">
        <is>
          <t>LINE-S01</t>
        </is>
      </c>
      <c r="F2585" t="inlineStr">
        <is>
          <t>改善后</t>
        </is>
      </c>
      <c r="G2585" s="57" t="n">
        <v>46083</v>
      </c>
      <c r="H2585" t="inlineStr">
        <is>
          <t>智能终端系列</t>
        </is>
      </c>
      <c r="I2585" t="inlineStr">
        <is>
          <t>KK200-1</t>
        </is>
      </c>
      <c r="J2585" t="inlineStr">
        <is>
          <t>SETUPS-CHANGEOVERS</t>
        </is>
      </c>
      <c r="K2585" t="inlineStr">
        <is>
          <t>Planned - Included in OEE</t>
        </is>
      </c>
      <c r="L2585" t="inlineStr">
        <is>
          <t>EXTRUDER PRESS</t>
        </is>
      </c>
      <c r="M2585" t="inlineStr">
        <is>
          <t>主加工工位</t>
        </is>
      </c>
      <c r="N2585" t="inlineStr">
        <is>
          <t>MATERIAL CHANGEOVER</t>
        </is>
      </c>
      <c r="O2585" s="59" t="n">
        <v>46083.82569444444</v>
      </c>
      <c r="P2585" s="59" t="n">
        <v>46083.83576388889</v>
      </c>
      <c r="Q2585" s="60" t="n">
        <v>14.5</v>
      </c>
      <c r="R2585" s="60" t="n">
        <v>0.9051</v>
      </c>
      <c r="S2585" t="inlineStr">
        <is>
          <t>团队模拟数据（基于公开单线数据派生）</t>
        </is>
      </c>
      <c r="T2585" t="inlineStr">
        <is>
          <t>SIM-v2.2-20260807-20260804</t>
        </is>
      </c>
      <c r="U2585" t="inlineStr">
        <is>
          <t>https://zenodo.org/records/17855209</t>
        </is>
      </c>
      <c r="V2585" t="inlineStr">
        <is>
          <t>LINE-S01-POST-20260302</t>
        </is>
      </c>
      <c r="W2585" t="inlineStr">
        <is>
          <t>已关联</t>
        </is>
      </c>
      <c r="X2585" t="inlineStr">
        <is>
          <t>按班次口径判断</t>
        </is>
      </c>
      <c r="Z2585" t="inlineStr">
        <is>
          <t>是</t>
        </is>
      </c>
      <c r="AA2585">
        <f>IFERROR(VLOOKUP(N2585,'18_换产标准_模拟'!$B$2:$F$4,3,FALSE),"")</f>
        <v/>
      </c>
      <c r="AB2585">
        <f>IFERROR(MAX(Q2585-AA2585,0),"")</f>
        <v/>
      </c>
      <c r="AC2585">
        <f>IFERROR(IF(AB2585=0,"达标",IF(AB2585&lt;=VLOOKUP(N2585,'18_换产标准_模拟'!$B$2:$F$4,4,FALSE)-VLOOKUP(N2585,'18_换产标准_模拟'!$B$2:$F$4,3,FALSE),"轻微超时",IF(AB2585&lt;=VLOOKUP(N2585,'18_换产标准_模拟'!$B$2:$F$4,5,FALSE)-VLOOKUP(N2585,'18_换产标准_模拟'!$B$2:$F$4,3,FALSE),"超时","严重超时"))),"")</f>
        <v/>
      </c>
      <c r="AD2585">
        <f>IFERROR(INDEX('18_换产标准_模拟'!$A$2:$A$4,MATCH(N2585,'18_换产标准_模拟'!$B$2:$B$4,0)),"")</f>
        <v/>
      </c>
      <c r="AE2585" t="inlineStr">
        <is>
          <t>团队模拟数据</t>
        </is>
      </c>
    </row>
    <row r="2586">
      <c r="A2586" t="inlineStr">
        <is>
          <t>SIM-STOP-02585</t>
        </is>
      </c>
      <c r="B2586" t="inlineStr">
        <is>
          <t>STOP-POST-00227</t>
        </is>
      </c>
      <c r="C2586" t="inlineStr">
        <is>
          <t>LINE-S02-POST-20260302</t>
        </is>
      </c>
      <c r="D2586" t="inlineStr">
        <is>
          <t>SHIFT-POST-20260302</t>
        </is>
      </c>
      <c r="E2586" t="inlineStr">
        <is>
          <t>LINE-S02</t>
        </is>
      </c>
      <c r="F2586" t="inlineStr">
        <is>
          <t>改善后</t>
        </is>
      </c>
      <c r="G2586" s="57" t="n">
        <v>46083</v>
      </c>
      <c r="H2586" t="inlineStr">
        <is>
          <t>视觉设备系列</t>
        </is>
      </c>
      <c r="I2586" t="inlineStr">
        <is>
          <t>KK200-1</t>
        </is>
      </c>
      <c r="J2586" t="inlineStr">
        <is>
          <t>SETUPS-CHANGEOVERS</t>
        </is>
      </c>
      <c r="K2586" t="inlineStr">
        <is>
          <t>Planned - Included in OEE</t>
        </is>
      </c>
      <c r="L2586" t="inlineStr">
        <is>
          <t>EXTRUDER PRESS</t>
        </is>
      </c>
      <c r="M2586" t="inlineStr">
        <is>
          <t>主加工工位</t>
        </is>
      </c>
      <c r="N2586" t="inlineStr">
        <is>
          <t>MATERIAL CHANGEOVER</t>
        </is>
      </c>
      <c r="O2586" s="59" t="n">
        <v>46083.83958333333</v>
      </c>
      <c r="P2586" s="59" t="n">
        <v>46083.85083333333</v>
      </c>
      <c r="Q2586" s="60" t="n">
        <v>16.2</v>
      </c>
      <c r="R2586" s="60" t="n">
        <v>1.0127</v>
      </c>
      <c r="S2586" t="inlineStr">
        <is>
          <t>团队模拟数据（基于公开单线数据派生）</t>
        </is>
      </c>
      <c r="T2586" t="inlineStr">
        <is>
          <t>SIM-v2.2-20260807-20260804</t>
        </is>
      </c>
      <c r="U2586" t="inlineStr">
        <is>
          <t>https://zenodo.org/records/17855209</t>
        </is>
      </c>
      <c r="V2586" t="inlineStr">
        <is>
          <t>LINE-S02-POST-20260302</t>
        </is>
      </c>
      <c r="W2586" t="inlineStr">
        <is>
          <t>已关联</t>
        </is>
      </c>
      <c r="X2586" t="inlineStr">
        <is>
          <t>按班次口径判断</t>
        </is>
      </c>
      <c r="Z2586" t="inlineStr">
        <is>
          <t>是</t>
        </is>
      </c>
      <c r="AA2586">
        <f>IFERROR(VLOOKUP(N2586,'18_换产标准_模拟'!$B$2:$F$4,3,FALSE),"")</f>
        <v/>
      </c>
      <c r="AB2586">
        <f>IFERROR(MAX(Q2586-AA2586,0),"")</f>
        <v/>
      </c>
      <c r="AC2586">
        <f>IFERROR(IF(AB2586=0,"达标",IF(AB2586&lt;=VLOOKUP(N2586,'18_换产标准_模拟'!$B$2:$F$4,4,FALSE)-VLOOKUP(N2586,'18_换产标准_模拟'!$B$2:$F$4,3,FALSE),"轻微超时",IF(AB2586&lt;=VLOOKUP(N2586,'18_换产标准_模拟'!$B$2:$F$4,5,FALSE)-VLOOKUP(N2586,'18_换产标准_模拟'!$B$2:$F$4,3,FALSE),"超时","严重超时"))),"")</f>
        <v/>
      </c>
      <c r="AD2586">
        <f>IFERROR(INDEX('18_换产标准_模拟'!$A$2:$A$4,MATCH(N2586,'18_换产标准_模拟'!$B$2:$B$4,0)),"")</f>
        <v/>
      </c>
      <c r="AE2586" t="inlineStr">
        <is>
          <t>团队模拟数据</t>
        </is>
      </c>
    </row>
    <row r="2587">
      <c r="A2587" t="inlineStr">
        <is>
          <t>SIM-STOP-02586</t>
        </is>
      </c>
      <c r="B2587" t="inlineStr">
        <is>
          <t>STOP-POST-00227</t>
        </is>
      </c>
      <c r="C2587" t="inlineStr">
        <is>
          <t>LINE-S03-POST-20260302</t>
        </is>
      </c>
      <c r="D2587" t="inlineStr">
        <is>
          <t>SHIFT-POST-20260302</t>
        </is>
      </c>
      <c r="E2587" t="inlineStr">
        <is>
          <t>LINE-S03</t>
        </is>
      </c>
      <c r="F2587" t="inlineStr">
        <is>
          <t>改善后</t>
        </is>
      </c>
      <c r="G2587" s="57" t="n">
        <v>46083</v>
      </c>
      <c r="H2587" t="inlineStr">
        <is>
          <t>音频模组系列</t>
        </is>
      </c>
      <c r="I2587" t="inlineStr">
        <is>
          <t>KK200-1</t>
        </is>
      </c>
      <c r="J2587" t="inlineStr">
        <is>
          <t>SETUPS-CHANGEOVERS</t>
        </is>
      </c>
      <c r="K2587" t="inlineStr">
        <is>
          <t>Planned - Included in OEE</t>
        </is>
      </c>
      <c r="L2587" t="inlineStr">
        <is>
          <t>EXTRUDER PRESS</t>
        </is>
      </c>
      <c r="M2587" t="inlineStr">
        <is>
          <t>主加工工位</t>
        </is>
      </c>
      <c r="N2587" t="inlineStr">
        <is>
          <t>MATERIAL CHANGEOVER</t>
        </is>
      </c>
      <c r="O2587" s="59" t="n">
        <v>46083.85347222222</v>
      </c>
      <c r="P2587" s="59" t="n">
        <v>46083.86402777778</v>
      </c>
      <c r="Q2587" s="60" t="n">
        <v>15.2</v>
      </c>
      <c r="R2587" s="60" t="n">
        <v>0.9493</v>
      </c>
      <c r="S2587" t="inlineStr">
        <is>
          <t>团队模拟数据（基于公开单线数据派生）</t>
        </is>
      </c>
      <c r="T2587" t="inlineStr">
        <is>
          <t>SIM-v2.2-20260807-20260804</t>
        </is>
      </c>
      <c r="U2587" t="inlineStr">
        <is>
          <t>https://zenodo.org/records/17855209</t>
        </is>
      </c>
      <c r="V2587" t="inlineStr">
        <is>
          <t>LINE-S03-POST-20260302</t>
        </is>
      </c>
      <c r="W2587" t="inlineStr">
        <is>
          <t>已关联</t>
        </is>
      </c>
      <c r="X2587" t="inlineStr">
        <is>
          <t>按班次口径判断</t>
        </is>
      </c>
      <c r="Z2587" t="inlineStr">
        <is>
          <t>是</t>
        </is>
      </c>
      <c r="AA2587">
        <f>IFERROR(VLOOKUP(N2587,'18_换产标准_模拟'!$B$2:$F$4,3,FALSE),"")</f>
        <v/>
      </c>
      <c r="AB2587">
        <f>IFERROR(MAX(Q2587-AA2587,0),"")</f>
        <v/>
      </c>
      <c r="AC2587">
        <f>IFERROR(IF(AB2587=0,"达标",IF(AB2587&lt;=VLOOKUP(N2587,'18_换产标准_模拟'!$B$2:$F$4,4,FALSE)-VLOOKUP(N2587,'18_换产标准_模拟'!$B$2:$F$4,3,FALSE),"轻微超时",IF(AB2587&lt;=VLOOKUP(N2587,'18_换产标准_模拟'!$B$2:$F$4,5,FALSE)-VLOOKUP(N2587,'18_换产标准_模拟'!$B$2:$F$4,3,FALSE),"超时","严重超时"))),"")</f>
        <v/>
      </c>
      <c r="AD2587">
        <f>IFERROR(INDEX('18_换产标准_模拟'!$A$2:$A$4,MATCH(N2587,'18_换产标准_模拟'!$B$2:$B$4,0)),"")</f>
        <v/>
      </c>
      <c r="AE2587" t="inlineStr">
        <is>
          <t>团队模拟数据</t>
        </is>
      </c>
    </row>
    <row r="2588">
      <c r="A2588" t="inlineStr">
        <is>
          <t>SIM-STOP-02587</t>
        </is>
      </c>
      <c r="B2588" t="inlineStr">
        <is>
          <t>STOP-POST-00228</t>
        </is>
      </c>
      <c r="C2588" t="inlineStr">
        <is>
          <t>LINE-S01-POST-20260302</t>
        </is>
      </c>
      <c r="D2588" t="inlineStr">
        <is>
          <t>SHIFT-POST-20260302</t>
        </is>
      </c>
      <c r="E2588" t="inlineStr">
        <is>
          <t>LINE-S01</t>
        </is>
      </c>
      <c r="F2588" t="inlineStr">
        <is>
          <t>改善后</t>
        </is>
      </c>
      <c r="G2588" s="57" t="n">
        <v>46083</v>
      </c>
      <c r="H2588" t="inlineStr">
        <is>
          <t>智能终端系列</t>
        </is>
      </c>
      <c r="I2588" t="inlineStr">
        <is>
          <t>KK200-1</t>
        </is>
      </c>
      <c r="J2588" t="inlineStr">
        <is>
          <t>OPERATIONAL</t>
        </is>
      </c>
      <c r="K2588" t="inlineStr">
        <is>
          <t>Planned - Included in OEE</t>
        </is>
      </c>
      <c r="L2588" t="inlineStr">
        <is>
          <t>EXTRUDER PRESS</t>
        </is>
      </c>
      <c r="M2588" t="inlineStr">
        <is>
          <t>主加工工位</t>
        </is>
      </c>
      <c r="N2588" t="inlineStr">
        <is>
          <t>CLEANING</t>
        </is>
      </c>
      <c r="O2588" s="59" t="n">
        <v>46083.84305555555</v>
      </c>
      <c r="P2588" s="59" t="n">
        <v>46083.85284722222</v>
      </c>
      <c r="Q2588" s="60" t="n">
        <v>14.1</v>
      </c>
      <c r="R2588" s="60" t="n">
        <v>0.9413</v>
      </c>
      <c r="S2588" t="inlineStr">
        <is>
          <t>团队模拟数据（基于公开单线数据派生）</t>
        </is>
      </c>
      <c r="T2588" t="inlineStr">
        <is>
          <t>SIM-v2.2-20260807-20260804</t>
        </is>
      </c>
      <c r="U2588" t="inlineStr">
        <is>
          <t>https://zenodo.org/records/17855209</t>
        </is>
      </c>
      <c r="V2588" t="inlineStr">
        <is>
          <t>LINE-S01-POST-20260302</t>
        </is>
      </c>
      <c r="W2588" t="inlineStr">
        <is>
          <t>已关联</t>
        </is>
      </c>
      <c r="X2588" t="inlineStr">
        <is>
          <t>按班次口径判断</t>
        </is>
      </c>
      <c r="Z2588" t="inlineStr">
        <is>
          <t>否</t>
        </is>
      </c>
    </row>
    <row r="2589">
      <c r="A2589" t="inlineStr">
        <is>
          <t>SIM-STOP-02588</t>
        </is>
      </c>
      <c r="B2589" t="inlineStr">
        <is>
          <t>STOP-POST-00228</t>
        </is>
      </c>
      <c r="C2589" t="inlineStr">
        <is>
          <t>LINE-S02-POST-20260302</t>
        </is>
      </c>
      <c r="D2589" t="inlineStr">
        <is>
          <t>SHIFT-POST-20260302</t>
        </is>
      </c>
      <c r="E2589" t="inlineStr">
        <is>
          <t>LINE-S02</t>
        </is>
      </c>
      <c r="F2589" t="inlineStr">
        <is>
          <t>改善后</t>
        </is>
      </c>
      <c r="G2589" s="57" t="n">
        <v>46083</v>
      </c>
      <c r="H2589" t="inlineStr">
        <is>
          <t>视觉设备系列</t>
        </is>
      </c>
      <c r="I2589" t="inlineStr">
        <is>
          <t>KK200-1</t>
        </is>
      </c>
      <c r="J2589" t="inlineStr">
        <is>
          <t>OPERATIONAL</t>
        </is>
      </c>
      <c r="K2589" t="inlineStr">
        <is>
          <t>Planned - Included in OEE</t>
        </is>
      </c>
      <c r="L2589" t="inlineStr">
        <is>
          <t>EXTRUDER PRESS</t>
        </is>
      </c>
      <c r="M2589" t="inlineStr">
        <is>
          <t>主加工工位</t>
        </is>
      </c>
      <c r="N2589" t="inlineStr">
        <is>
          <t>CLEANING</t>
        </is>
      </c>
      <c r="O2589" s="59" t="n">
        <v>46083.85694444444</v>
      </c>
      <c r="P2589" s="59" t="n">
        <v>46083.86680555555</v>
      </c>
      <c r="Q2589" s="60" t="n">
        <v>14.2</v>
      </c>
      <c r="R2589" s="60" t="n">
        <v>0.9473</v>
      </c>
      <c r="S2589" t="inlineStr">
        <is>
          <t>团队模拟数据（基于公开单线数据派生）</t>
        </is>
      </c>
      <c r="T2589" t="inlineStr">
        <is>
          <t>SIM-v2.2-20260807-20260804</t>
        </is>
      </c>
      <c r="U2589" t="inlineStr">
        <is>
          <t>https://zenodo.org/records/17855209</t>
        </is>
      </c>
      <c r="V2589" t="inlineStr">
        <is>
          <t>LINE-S02-POST-20260302</t>
        </is>
      </c>
      <c r="W2589" t="inlineStr">
        <is>
          <t>已关联</t>
        </is>
      </c>
      <c r="X2589" t="inlineStr">
        <is>
          <t>按班次口径判断</t>
        </is>
      </c>
      <c r="Z2589" t="inlineStr">
        <is>
          <t>否</t>
        </is>
      </c>
    </row>
    <row r="2590">
      <c r="A2590" t="inlineStr">
        <is>
          <t>SIM-STOP-02589</t>
        </is>
      </c>
      <c r="B2590" t="inlineStr">
        <is>
          <t>STOP-POST-00228</t>
        </is>
      </c>
      <c r="C2590" t="inlineStr">
        <is>
          <t>LINE-S03-POST-20260302</t>
        </is>
      </c>
      <c r="D2590" t="inlineStr">
        <is>
          <t>SHIFT-POST-20260302</t>
        </is>
      </c>
      <c r="E2590" t="inlineStr">
        <is>
          <t>LINE-S03</t>
        </is>
      </c>
      <c r="F2590" t="inlineStr">
        <is>
          <t>改善后</t>
        </is>
      </c>
      <c r="G2590" s="57" t="n">
        <v>46083</v>
      </c>
      <c r="H2590" t="inlineStr">
        <is>
          <t>音频模组系列</t>
        </is>
      </c>
      <c r="I2590" t="inlineStr">
        <is>
          <t>KK200-1</t>
        </is>
      </c>
      <c r="J2590" t="inlineStr">
        <is>
          <t>OPERATIONAL</t>
        </is>
      </c>
      <c r="K2590" t="inlineStr">
        <is>
          <t>Planned - Included in OEE</t>
        </is>
      </c>
      <c r="L2590" t="inlineStr">
        <is>
          <t>EXTRUDER PRESS</t>
        </is>
      </c>
      <c r="M2590" t="inlineStr">
        <is>
          <t>主加工工位</t>
        </is>
      </c>
      <c r="N2590" t="inlineStr">
        <is>
          <t>CLEANING</t>
        </is>
      </c>
      <c r="O2590" s="59" t="n">
        <v>46083.87083333333</v>
      </c>
      <c r="P2590" s="59" t="n">
        <v>46083.88111111111</v>
      </c>
      <c r="Q2590" s="60" t="n">
        <v>14.8</v>
      </c>
      <c r="R2590" s="60" t="n">
        <v>0.9867</v>
      </c>
      <c r="S2590" t="inlineStr">
        <is>
          <t>团队模拟数据（基于公开单线数据派生）</t>
        </is>
      </c>
      <c r="T2590" t="inlineStr">
        <is>
          <t>SIM-v2.2-20260807-20260804</t>
        </is>
      </c>
      <c r="U2590" t="inlineStr">
        <is>
          <t>https://zenodo.org/records/17855209</t>
        </is>
      </c>
      <c r="V2590" t="inlineStr">
        <is>
          <t>LINE-S03-POST-20260302</t>
        </is>
      </c>
      <c r="W2590" t="inlineStr">
        <is>
          <t>已关联</t>
        </is>
      </c>
      <c r="X2590" t="inlineStr">
        <is>
          <t>按班次口径判断</t>
        </is>
      </c>
      <c r="Z2590" t="inlineStr">
        <is>
          <t>否</t>
        </is>
      </c>
    </row>
    <row r="2591">
      <c r="A2591" t="inlineStr">
        <is>
          <t>SIM-STOP-02590</t>
        </is>
      </c>
      <c r="B2591" t="inlineStr">
        <is>
          <t>STOP-POST-00229</t>
        </is>
      </c>
      <c r="C2591" t="inlineStr">
        <is>
          <t>LINE-S01-POST-20260303</t>
        </is>
      </c>
      <c r="D2591" t="inlineStr">
        <is>
          <t>SHIFT-POST-20260303</t>
        </is>
      </c>
      <c r="E2591" t="inlineStr">
        <is>
          <t>LINE-S01</t>
        </is>
      </c>
      <c r="F2591" t="inlineStr">
        <is>
          <t>改善后</t>
        </is>
      </c>
      <c r="G2591" s="57" t="n">
        <v>46084</v>
      </c>
      <c r="H2591" t="inlineStr">
        <is>
          <t>智能终端系列</t>
        </is>
      </c>
      <c r="I2591" t="inlineStr">
        <is>
          <t>KK200-1</t>
        </is>
      </c>
      <c r="J2591" t="inlineStr">
        <is>
          <t>MATERIALS</t>
        </is>
      </c>
      <c r="K2591" t="inlineStr">
        <is>
          <t>Unplanned</t>
        </is>
      </c>
      <c r="L2591" t="inlineStr">
        <is>
          <t>DRYER</t>
        </is>
      </c>
      <c r="M2591" t="inlineStr">
        <is>
          <t>烘干/固化工位</t>
        </is>
      </c>
      <c r="N2591" t="inlineStr">
        <is>
          <t>RACKS</t>
        </is>
      </c>
      <c r="O2591" s="59" t="n">
        <v>46084.53611111111</v>
      </c>
      <c r="P2591" s="59" t="n">
        <v>46084.54020833333</v>
      </c>
      <c r="Q2591" s="60" t="n">
        <v>5.9</v>
      </c>
      <c r="R2591" s="60" t="n">
        <v>0.8438</v>
      </c>
      <c r="S2591" t="inlineStr">
        <is>
          <t>团队模拟数据（基于公开单线数据派生）</t>
        </is>
      </c>
      <c r="T2591" t="inlineStr">
        <is>
          <t>SIM-v2.2-20260807-20260804</t>
        </is>
      </c>
      <c r="U2591" t="inlineStr">
        <is>
          <t>https://zenodo.org/records/17855209</t>
        </is>
      </c>
      <c r="V2591" t="inlineStr">
        <is>
          <t>LINE-S01-POST-20260303</t>
        </is>
      </c>
      <c r="W2591" t="inlineStr">
        <is>
          <t>已关联</t>
        </is>
      </c>
      <c r="X2591" t="inlineStr">
        <is>
          <t>按班次口径判断</t>
        </is>
      </c>
      <c r="Z2591" t="inlineStr">
        <is>
          <t>否</t>
        </is>
      </c>
    </row>
    <row r="2592">
      <c r="A2592" t="inlineStr">
        <is>
          <t>SIM-STOP-02591</t>
        </is>
      </c>
      <c r="B2592" t="inlineStr">
        <is>
          <t>STOP-POST-00229</t>
        </is>
      </c>
      <c r="C2592" t="inlineStr">
        <is>
          <t>LINE-S02-POST-20260303</t>
        </is>
      </c>
      <c r="D2592" t="inlineStr">
        <is>
          <t>SHIFT-POST-20260303</t>
        </is>
      </c>
      <c r="E2592" t="inlineStr">
        <is>
          <t>LINE-S02</t>
        </is>
      </c>
      <c r="F2592" t="inlineStr">
        <is>
          <t>改善后</t>
        </is>
      </c>
      <c r="G2592" s="57" t="n">
        <v>46084</v>
      </c>
      <c r="H2592" t="inlineStr">
        <is>
          <t>视觉设备系列</t>
        </is>
      </c>
      <c r="I2592" t="inlineStr">
        <is>
          <t>KK200-1</t>
        </is>
      </c>
      <c r="J2592" t="inlineStr">
        <is>
          <t>MATERIALS</t>
        </is>
      </c>
      <c r="K2592" t="inlineStr">
        <is>
          <t>Unplanned</t>
        </is>
      </c>
      <c r="L2592" t="inlineStr">
        <is>
          <t>DRYER</t>
        </is>
      </c>
      <c r="M2592" t="inlineStr">
        <is>
          <t>烘干/固化工位</t>
        </is>
      </c>
      <c r="N2592" t="inlineStr">
        <is>
          <t>RACKS</t>
        </is>
      </c>
      <c r="O2592" s="59" t="n">
        <v>46084.55</v>
      </c>
      <c r="P2592" s="59" t="n">
        <v>46084.55534722222</v>
      </c>
      <c r="Q2592" s="60" t="n">
        <v>7.7</v>
      </c>
      <c r="R2592" s="60" t="n">
        <v>1.1061</v>
      </c>
      <c r="S2592" t="inlineStr">
        <is>
          <t>团队模拟数据（基于公开单线数据派生）</t>
        </is>
      </c>
      <c r="T2592" t="inlineStr">
        <is>
          <t>SIM-v2.2-20260807-20260804</t>
        </is>
      </c>
      <c r="U2592" t="inlineStr">
        <is>
          <t>https://zenodo.org/records/17855209</t>
        </is>
      </c>
      <c r="V2592" t="inlineStr">
        <is>
          <t>LINE-S02-POST-20260303</t>
        </is>
      </c>
      <c r="W2592" t="inlineStr">
        <is>
          <t>已关联</t>
        </is>
      </c>
      <c r="X2592" t="inlineStr">
        <is>
          <t>按班次口径判断</t>
        </is>
      </c>
      <c r="Z2592" t="inlineStr">
        <is>
          <t>否</t>
        </is>
      </c>
    </row>
    <row r="2593">
      <c r="A2593" t="inlineStr">
        <is>
          <t>SIM-STOP-02592</t>
        </is>
      </c>
      <c r="B2593" t="inlineStr">
        <is>
          <t>STOP-POST-00229</t>
        </is>
      </c>
      <c r="C2593" t="inlineStr">
        <is>
          <t>LINE-S03-POST-20260303</t>
        </is>
      </c>
      <c r="D2593" t="inlineStr">
        <is>
          <t>SHIFT-POST-20260303</t>
        </is>
      </c>
      <c r="E2593" t="inlineStr">
        <is>
          <t>LINE-S03</t>
        </is>
      </c>
      <c r="F2593" t="inlineStr">
        <is>
          <t>改善后</t>
        </is>
      </c>
      <c r="G2593" s="57" t="n">
        <v>46084</v>
      </c>
      <c r="H2593" t="inlineStr">
        <is>
          <t>音频模组系列</t>
        </is>
      </c>
      <c r="I2593" t="inlineStr">
        <is>
          <t>KK200-1</t>
        </is>
      </c>
      <c r="J2593" t="inlineStr">
        <is>
          <t>MATERIALS</t>
        </is>
      </c>
      <c r="K2593" t="inlineStr">
        <is>
          <t>Unplanned</t>
        </is>
      </c>
      <c r="L2593" t="inlineStr">
        <is>
          <t>DRYER</t>
        </is>
      </c>
      <c r="M2593" t="inlineStr">
        <is>
          <t>烘干/固化工位</t>
        </is>
      </c>
      <c r="N2593" t="inlineStr">
        <is>
          <t>RACKS</t>
        </is>
      </c>
      <c r="O2593" s="59" t="n">
        <v>46084.56388888889</v>
      </c>
      <c r="P2593" s="59" t="n">
        <v>46084.56826388889</v>
      </c>
      <c r="Q2593" s="60" t="n">
        <v>6.3</v>
      </c>
      <c r="R2593" s="60" t="n">
        <v>0.8996</v>
      </c>
      <c r="S2593" t="inlineStr">
        <is>
          <t>团队模拟数据（基于公开单线数据派生）</t>
        </is>
      </c>
      <c r="T2593" t="inlineStr">
        <is>
          <t>SIM-v2.2-20260807-20260804</t>
        </is>
      </c>
      <c r="U2593" t="inlineStr">
        <is>
          <t>https://zenodo.org/records/17855209</t>
        </is>
      </c>
      <c r="V2593" t="inlineStr">
        <is>
          <t>LINE-S03-POST-20260303</t>
        </is>
      </c>
      <c r="W2593" t="inlineStr">
        <is>
          <t>已关联</t>
        </is>
      </c>
      <c r="X2593" t="inlineStr">
        <is>
          <t>按班次口径判断</t>
        </is>
      </c>
      <c r="Z2593" t="inlineStr">
        <is>
          <t>否</t>
        </is>
      </c>
    </row>
    <row r="2594">
      <c r="A2594" t="inlineStr">
        <is>
          <t>SIM-STOP-02593</t>
        </is>
      </c>
      <c r="B2594" t="inlineStr">
        <is>
          <t>STOP-POST-00230</t>
        </is>
      </c>
      <c r="C2594" t="inlineStr">
        <is>
          <t>LINE-S01-POST-20260303</t>
        </is>
      </c>
      <c r="D2594" t="inlineStr">
        <is>
          <t>SHIFT-POST-20260303</t>
        </is>
      </c>
      <c r="E2594" t="inlineStr">
        <is>
          <t>LINE-S01</t>
        </is>
      </c>
      <c r="F2594" t="inlineStr">
        <is>
          <t>改善后</t>
        </is>
      </c>
      <c r="G2594" s="57" t="n">
        <v>46084</v>
      </c>
      <c r="H2594" t="inlineStr">
        <is>
          <t>智能终端系列</t>
        </is>
      </c>
      <c r="I2594" t="inlineStr">
        <is>
          <t>KK200-1</t>
        </is>
      </c>
      <c r="J2594" t="inlineStr">
        <is>
          <t>MATERIALS</t>
        </is>
      </c>
      <c r="K2594" t="inlineStr">
        <is>
          <t>Unplanned</t>
        </is>
      </c>
      <c r="L2594" t="inlineStr">
        <is>
          <t>DRYER</t>
        </is>
      </c>
      <c r="M2594" t="inlineStr">
        <is>
          <t>烘干/固化工位</t>
        </is>
      </c>
      <c r="N2594" t="inlineStr">
        <is>
          <t>RACKS</t>
        </is>
      </c>
      <c r="O2594" s="59" t="n">
        <v>46084.54722222222</v>
      </c>
      <c r="P2594" s="59" t="n">
        <v>46084.55819444444</v>
      </c>
      <c r="Q2594" s="60" t="n">
        <v>15.8</v>
      </c>
      <c r="R2594" s="60" t="n">
        <v>0.7902</v>
      </c>
      <c r="S2594" t="inlineStr">
        <is>
          <t>团队模拟数据（基于公开单线数据派生）</t>
        </is>
      </c>
      <c r="T2594" t="inlineStr">
        <is>
          <t>SIM-v2.2-20260807-20260804</t>
        </is>
      </c>
      <c r="U2594" t="inlineStr">
        <is>
          <t>https://zenodo.org/records/17855209</t>
        </is>
      </c>
      <c r="V2594" t="inlineStr">
        <is>
          <t>LINE-S01-POST-20260303</t>
        </is>
      </c>
      <c r="W2594" t="inlineStr">
        <is>
          <t>已关联</t>
        </is>
      </c>
      <c r="X2594" t="inlineStr">
        <is>
          <t>按班次口径判断</t>
        </is>
      </c>
      <c r="Z2594" t="inlineStr">
        <is>
          <t>否</t>
        </is>
      </c>
    </row>
    <row r="2595">
      <c r="A2595" t="inlineStr">
        <is>
          <t>SIM-STOP-02594</t>
        </is>
      </c>
      <c r="B2595" t="inlineStr">
        <is>
          <t>STOP-POST-00230</t>
        </is>
      </c>
      <c r="C2595" t="inlineStr">
        <is>
          <t>LINE-S02-POST-20260303</t>
        </is>
      </c>
      <c r="D2595" t="inlineStr">
        <is>
          <t>SHIFT-POST-20260303</t>
        </is>
      </c>
      <c r="E2595" t="inlineStr">
        <is>
          <t>LINE-S02</t>
        </is>
      </c>
      <c r="F2595" t="inlineStr">
        <is>
          <t>改善后</t>
        </is>
      </c>
      <c r="G2595" s="57" t="n">
        <v>46084</v>
      </c>
      <c r="H2595" t="inlineStr">
        <is>
          <t>视觉设备系列</t>
        </is>
      </c>
      <c r="I2595" t="inlineStr">
        <is>
          <t>KK200-1</t>
        </is>
      </c>
      <c r="J2595" t="inlineStr">
        <is>
          <t>MATERIALS</t>
        </is>
      </c>
      <c r="K2595" t="inlineStr">
        <is>
          <t>Unplanned</t>
        </is>
      </c>
      <c r="L2595" t="inlineStr">
        <is>
          <t>DRYER</t>
        </is>
      </c>
      <c r="M2595" t="inlineStr">
        <is>
          <t>烘干/固化工位</t>
        </is>
      </c>
      <c r="N2595" t="inlineStr">
        <is>
          <t>RACKS</t>
        </is>
      </c>
      <c r="O2595" s="59" t="n">
        <v>46084.56111111111</v>
      </c>
      <c r="P2595" s="59" t="n">
        <v>46084.57708333333</v>
      </c>
      <c r="Q2595" s="60" t="n">
        <v>23</v>
      </c>
      <c r="R2595" s="60" t="n">
        <v>1.1489</v>
      </c>
      <c r="S2595" t="inlineStr">
        <is>
          <t>团队模拟数据（基于公开单线数据派生）</t>
        </is>
      </c>
      <c r="T2595" t="inlineStr">
        <is>
          <t>SIM-v2.2-20260807-20260804</t>
        </is>
      </c>
      <c r="U2595" t="inlineStr">
        <is>
          <t>https://zenodo.org/records/17855209</t>
        </is>
      </c>
      <c r="V2595" t="inlineStr">
        <is>
          <t>LINE-S02-POST-20260303</t>
        </is>
      </c>
      <c r="W2595" t="inlineStr">
        <is>
          <t>已关联</t>
        </is>
      </c>
      <c r="X2595" t="inlineStr">
        <is>
          <t>按班次口径判断</t>
        </is>
      </c>
      <c r="Z2595" t="inlineStr">
        <is>
          <t>否</t>
        </is>
      </c>
    </row>
    <row r="2596">
      <c r="A2596" t="inlineStr">
        <is>
          <t>SIM-STOP-02595</t>
        </is>
      </c>
      <c r="B2596" t="inlineStr">
        <is>
          <t>STOP-POST-00230</t>
        </is>
      </c>
      <c r="C2596" t="inlineStr">
        <is>
          <t>LINE-S03-POST-20260303</t>
        </is>
      </c>
      <c r="D2596" t="inlineStr">
        <is>
          <t>SHIFT-POST-20260303</t>
        </is>
      </c>
      <c r="E2596" t="inlineStr">
        <is>
          <t>LINE-S03</t>
        </is>
      </c>
      <c r="F2596" t="inlineStr">
        <is>
          <t>改善后</t>
        </is>
      </c>
      <c r="G2596" s="57" t="n">
        <v>46084</v>
      </c>
      <c r="H2596" t="inlineStr">
        <is>
          <t>音频模组系列</t>
        </is>
      </c>
      <c r="I2596" t="inlineStr">
        <is>
          <t>KK200-1</t>
        </is>
      </c>
      <c r="J2596" t="inlineStr">
        <is>
          <t>MATERIALS</t>
        </is>
      </c>
      <c r="K2596" t="inlineStr">
        <is>
          <t>Unplanned</t>
        </is>
      </c>
      <c r="L2596" t="inlineStr">
        <is>
          <t>DRYER</t>
        </is>
      </c>
      <c r="M2596" t="inlineStr">
        <is>
          <t>烘干/固化工位</t>
        </is>
      </c>
      <c r="N2596" t="inlineStr">
        <is>
          <t>RACKS</t>
        </is>
      </c>
      <c r="O2596" s="59" t="n">
        <v>46084.575</v>
      </c>
      <c r="P2596" s="59" t="n">
        <v>46084.58798611111</v>
      </c>
      <c r="Q2596" s="60" t="n">
        <v>18.7</v>
      </c>
      <c r="R2596" s="60" t="n">
        <v>0.9360000000000001</v>
      </c>
      <c r="S2596" t="inlineStr">
        <is>
          <t>团队模拟数据（基于公开单线数据派生）</t>
        </is>
      </c>
      <c r="T2596" t="inlineStr">
        <is>
          <t>SIM-v2.2-20260807-20260804</t>
        </is>
      </c>
      <c r="U2596" t="inlineStr">
        <is>
          <t>https://zenodo.org/records/17855209</t>
        </is>
      </c>
      <c r="V2596" t="inlineStr">
        <is>
          <t>LINE-S03-POST-20260303</t>
        </is>
      </c>
      <c r="W2596" t="inlineStr">
        <is>
          <t>已关联</t>
        </is>
      </c>
      <c r="X2596" t="inlineStr">
        <is>
          <t>按班次口径判断</t>
        </is>
      </c>
      <c r="Z2596" t="inlineStr">
        <is>
          <t>否</t>
        </is>
      </c>
    </row>
    <row r="2597">
      <c r="A2597" t="inlineStr">
        <is>
          <t>SIM-STOP-02596</t>
        </is>
      </c>
      <c r="B2597" t="inlineStr">
        <is>
          <t>STOP-POST-00231</t>
        </is>
      </c>
      <c r="C2597" t="inlineStr">
        <is>
          <t>LINE-S01-POST-20260303</t>
        </is>
      </c>
      <c r="D2597" t="inlineStr">
        <is>
          <t>SHIFT-POST-20260303</t>
        </is>
      </c>
      <c r="E2597" t="inlineStr">
        <is>
          <t>LINE-S01</t>
        </is>
      </c>
      <c r="F2597" t="inlineStr">
        <is>
          <t>改善后</t>
        </is>
      </c>
      <c r="G2597" s="57" t="n">
        <v>46084</v>
      </c>
      <c r="H2597" t="inlineStr">
        <is>
          <t>智能终端系列</t>
        </is>
      </c>
      <c r="I2597" t="inlineStr">
        <is>
          <t>KK200-1</t>
        </is>
      </c>
      <c r="J2597" t="inlineStr">
        <is>
          <t>FAILURE</t>
        </is>
      </c>
      <c r="K2597" t="inlineStr">
        <is>
          <t>Unplanned</t>
        </is>
      </c>
      <c r="L2597" t="inlineStr">
        <is>
          <t>DRYER</t>
        </is>
      </c>
      <c r="M2597" t="inlineStr">
        <is>
          <t>烘干/固化工位</t>
        </is>
      </c>
      <c r="N2597" t="inlineStr">
        <is>
          <t>MECHANICAL FAILURE</t>
        </is>
      </c>
      <c r="O2597" s="59" t="n">
        <v>46084.57708333333</v>
      </c>
      <c r="P2597" s="59" t="n">
        <v>46084.58506944445</v>
      </c>
      <c r="Q2597" s="60" t="n">
        <v>11.5</v>
      </c>
      <c r="R2597" s="60" t="n">
        <v>0.8215</v>
      </c>
      <c r="S2597" t="inlineStr">
        <is>
          <t>团队模拟数据（基于公开单线数据派生）</t>
        </is>
      </c>
      <c r="T2597" t="inlineStr">
        <is>
          <t>SIM-v2.2-20260807-20260804</t>
        </is>
      </c>
      <c r="U2597" t="inlineStr">
        <is>
          <t>https://zenodo.org/records/17855209</t>
        </is>
      </c>
      <c r="V2597" t="inlineStr">
        <is>
          <t>LINE-S01-POST-20260303</t>
        </is>
      </c>
      <c r="W2597" t="inlineStr">
        <is>
          <t>已关联</t>
        </is>
      </c>
      <c r="X2597" t="inlineStr">
        <is>
          <t>按班次口径判断</t>
        </is>
      </c>
      <c r="Z2597" t="inlineStr">
        <is>
          <t>否</t>
        </is>
      </c>
    </row>
    <row r="2598">
      <c r="A2598" t="inlineStr">
        <is>
          <t>SIM-STOP-02597</t>
        </is>
      </c>
      <c r="B2598" t="inlineStr">
        <is>
          <t>STOP-POST-00231</t>
        </is>
      </c>
      <c r="C2598" t="inlineStr">
        <is>
          <t>LINE-S02-POST-20260303</t>
        </is>
      </c>
      <c r="D2598" t="inlineStr">
        <is>
          <t>SHIFT-POST-20260303</t>
        </is>
      </c>
      <c r="E2598" t="inlineStr">
        <is>
          <t>LINE-S02</t>
        </is>
      </c>
      <c r="F2598" t="inlineStr">
        <is>
          <t>改善后</t>
        </is>
      </c>
      <c r="G2598" s="57" t="n">
        <v>46084</v>
      </c>
      <c r="H2598" t="inlineStr">
        <is>
          <t>视觉设备系列</t>
        </is>
      </c>
      <c r="I2598" t="inlineStr">
        <is>
          <t>KK200-1</t>
        </is>
      </c>
      <c r="J2598" t="inlineStr">
        <is>
          <t>FAILURE</t>
        </is>
      </c>
      <c r="K2598" t="inlineStr">
        <is>
          <t>Unplanned</t>
        </is>
      </c>
      <c r="L2598" t="inlineStr">
        <is>
          <t>DRYER</t>
        </is>
      </c>
      <c r="M2598" t="inlineStr">
        <is>
          <t>烘干/固化工位</t>
        </is>
      </c>
      <c r="N2598" t="inlineStr">
        <is>
          <t>MECHANICAL FAILURE</t>
        </is>
      </c>
      <c r="O2598" s="59" t="n">
        <v>46084.59097222222</v>
      </c>
      <c r="P2598" s="59" t="n">
        <v>46084.60145833333</v>
      </c>
      <c r="Q2598" s="60" t="n">
        <v>15.1</v>
      </c>
      <c r="R2598" s="60" t="n">
        <v>1.0756</v>
      </c>
      <c r="S2598" t="inlineStr">
        <is>
          <t>团队模拟数据（基于公开单线数据派生）</t>
        </is>
      </c>
      <c r="T2598" t="inlineStr">
        <is>
          <t>SIM-v2.2-20260807-20260804</t>
        </is>
      </c>
      <c r="U2598" t="inlineStr">
        <is>
          <t>https://zenodo.org/records/17855209</t>
        </is>
      </c>
      <c r="V2598" t="inlineStr">
        <is>
          <t>LINE-S02-POST-20260303</t>
        </is>
      </c>
      <c r="W2598" t="inlineStr">
        <is>
          <t>已关联</t>
        </is>
      </c>
      <c r="X2598" t="inlineStr">
        <is>
          <t>按班次口径判断</t>
        </is>
      </c>
      <c r="Z2598" t="inlineStr">
        <is>
          <t>否</t>
        </is>
      </c>
    </row>
    <row r="2599">
      <c r="A2599" t="inlineStr">
        <is>
          <t>SIM-STOP-02598</t>
        </is>
      </c>
      <c r="B2599" t="inlineStr">
        <is>
          <t>STOP-POST-00231</t>
        </is>
      </c>
      <c r="C2599" t="inlineStr">
        <is>
          <t>LINE-S03-POST-20260303</t>
        </is>
      </c>
      <c r="D2599" t="inlineStr">
        <is>
          <t>SHIFT-POST-20260303</t>
        </is>
      </c>
      <c r="E2599" t="inlineStr">
        <is>
          <t>LINE-S03</t>
        </is>
      </c>
      <c r="F2599" t="inlineStr">
        <is>
          <t>改善后</t>
        </is>
      </c>
      <c r="G2599" s="57" t="n">
        <v>46084</v>
      </c>
      <c r="H2599" t="inlineStr">
        <is>
          <t>音频模组系列</t>
        </is>
      </c>
      <c r="I2599" t="inlineStr">
        <is>
          <t>KK200-1</t>
        </is>
      </c>
      <c r="J2599" t="inlineStr">
        <is>
          <t>FAILURE</t>
        </is>
      </c>
      <c r="K2599" t="inlineStr">
        <is>
          <t>Unplanned</t>
        </is>
      </c>
      <c r="L2599" t="inlineStr">
        <is>
          <t>DRYER</t>
        </is>
      </c>
      <c r="M2599" t="inlineStr">
        <is>
          <t>烘干/固化工位</t>
        </is>
      </c>
      <c r="N2599" t="inlineStr">
        <is>
          <t>MECHANICAL FAILURE</t>
        </is>
      </c>
      <c r="O2599" s="59" t="n">
        <v>46084.60486111111</v>
      </c>
      <c r="P2599" s="59" t="n">
        <v>46084.61395833334</v>
      </c>
      <c r="Q2599" s="60" t="n">
        <v>13.1</v>
      </c>
      <c r="R2599" s="60" t="n">
        <v>0.9350000000000001</v>
      </c>
      <c r="S2599" t="inlineStr">
        <is>
          <t>团队模拟数据（基于公开单线数据派生）</t>
        </is>
      </c>
      <c r="T2599" t="inlineStr">
        <is>
          <t>SIM-v2.2-20260807-20260804</t>
        </is>
      </c>
      <c r="U2599" t="inlineStr">
        <is>
          <t>https://zenodo.org/records/17855209</t>
        </is>
      </c>
      <c r="V2599" t="inlineStr">
        <is>
          <t>LINE-S03-POST-20260303</t>
        </is>
      </c>
      <c r="W2599" t="inlineStr">
        <is>
          <t>已关联</t>
        </is>
      </c>
      <c r="X2599" t="inlineStr">
        <is>
          <t>按班次口径判断</t>
        </is>
      </c>
      <c r="Z2599" t="inlineStr">
        <is>
          <t>否</t>
        </is>
      </c>
    </row>
    <row r="2600">
      <c r="A2600" t="inlineStr">
        <is>
          <t>SIM-STOP-02599</t>
        </is>
      </c>
      <c r="B2600" t="inlineStr">
        <is>
          <t>STOP-POST-00232</t>
        </is>
      </c>
      <c r="C2600" t="inlineStr">
        <is>
          <t>LINE-S01-POST-20260303</t>
        </is>
      </c>
      <c r="D2600" t="inlineStr">
        <is>
          <t>SHIFT-POST-20260303</t>
        </is>
      </c>
      <c r="E2600" t="inlineStr">
        <is>
          <t>LINE-S01</t>
        </is>
      </c>
      <c r="F2600" t="inlineStr">
        <is>
          <t>改善后</t>
        </is>
      </c>
      <c r="G2600" s="57" t="n">
        <v>46084</v>
      </c>
      <c r="H2600" t="inlineStr">
        <is>
          <t>智能终端系列</t>
        </is>
      </c>
      <c r="I2600" t="inlineStr">
        <is>
          <t>KK200-1</t>
        </is>
      </c>
      <c r="J2600" t="inlineStr">
        <is>
          <t>MATERIALS</t>
        </is>
      </c>
      <c r="K2600" t="inlineStr">
        <is>
          <t>Unplanned</t>
        </is>
      </c>
      <c r="L2600" t="inlineStr">
        <is>
          <t>EXTRUDER PRESS</t>
        </is>
      </c>
      <c r="M2600" t="inlineStr">
        <is>
          <t>主加工工位</t>
        </is>
      </c>
      <c r="N2600" t="inlineStr">
        <is>
          <t>RACK STARVATION</t>
        </is>
      </c>
      <c r="O2600" s="59" t="n">
        <v>46084.58888888889</v>
      </c>
      <c r="P2600" s="59" t="n">
        <v>46084.59208333334</v>
      </c>
      <c r="Q2600" s="60" t="n">
        <v>4.6</v>
      </c>
      <c r="R2600" s="60" t="n">
        <v>0.7679</v>
      </c>
      <c r="S2600" t="inlineStr">
        <is>
          <t>团队模拟数据（基于公开单线数据派生）</t>
        </is>
      </c>
      <c r="T2600" t="inlineStr">
        <is>
          <t>SIM-v2.2-20260807-20260804</t>
        </is>
      </c>
      <c r="U2600" t="inlineStr">
        <is>
          <t>https://zenodo.org/records/17855209</t>
        </is>
      </c>
      <c r="V2600" t="inlineStr">
        <is>
          <t>LINE-S01-POST-20260303</t>
        </is>
      </c>
      <c r="W2600" t="inlineStr">
        <is>
          <t>已关联</t>
        </is>
      </c>
      <c r="X2600" t="inlineStr">
        <is>
          <t>按班次口径判断</t>
        </is>
      </c>
      <c r="Z2600" t="inlineStr">
        <is>
          <t>否</t>
        </is>
      </c>
    </row>
    <row r="2601">
      <c r="A2601" t="inlineStr">
        <is>
          <t>SIM-STOP-02600</t>
        </is>
      </c>
      <c r="B2601" t="inlineStr">
        <is>
          <t>STOP-POST-00232</t>
        </is>
      </c>
      <c r="C2601" t="inlineStr">
        <is>
          <t>LINE-S02-POST-20260303</t>
        </is>
      </c>
      <c r="D2601" t="inlineStr">
        <is>
          <t>SHIFT-POST-20260303</t>
        </is>
      </c>
      <c r="E2601" t="inlineStr">
        <is>
          <t>LINE-S02</t>
        </is>
      </c>
      <c r="F2601" t="inlineStr">
        <is>
          <t>改善后</t>
        </is>
      </c>
      <c r="G2601" s="57" t="n">
        <v>46084</v>
      </c>
      <c r="H2601" t="inlineStr">
        <is>
          <t>视觉设备系列</t>
        </is>
      </c>
      <c r="I2601" t="inlineStr">
        <is>
          <t>KK200-1</t>
        </is>
      </c>
      <c r="J2601" t="inlineStr">
        <is>
          <t>MATERIALS</t>
        </is>
      </c>
      <c r="K2601" t="inlineStr">
        <is>
          <t>Unplanned</t>
        </is>
      </c>
      <c r="L2601" t="inlineStr">
        <is>
          <t>EXTRUDER PRESS</t>
        </is>
      </c>
      <c r="M2601" t="inlineStr">
        <is>
          <t>主加工工位</t>
        </is>
      </c>
      <c r="N2601" t="inlineStr">
        <is>
          <t>RACK STARVATION</t>
        </is>
      </c>
      <c r="O2601" s="59" t="n">
        <v>46084.60277777778</v>
      </c>
      <c r="P2601" s="59" t="n">
        <v>46084.60777777778</v>
      </c>
      <c r="Q2601" s="60" t="n">
        <v>7.2</v>
      </c>
      <c r="R2601" s="60" t="n">
        <v>1.2078</v>
      </c>
      <c r="S2601" t="inlineStr">
        <is>
          <t>团队模拟数据（基于公开单线数据派生）</t>
        </is>
      </c>
      <c r="T2601" t="inlineStr">
        <is>
          <t>SIM-v2.2-20260807-20260804</t>
        </is>
      </c>
      <c r="U2601" t="inlineStr">
        <is>
          <t>https://zenodo.org/records/17855209</t>
        </is>
      </c>
      <c r="V2601" t="inlineStr">
        <is>
          <t>LINE-S02-POST-20260303</t>
        </is>
      </c>
      <c r="W2601" t="inlineStr">
        <is>
          <t>已关联</t>
        </is>
      </c>
      <c r="X2601" t="inlineStr">
        <is>
          <t>按班次口径判断</t>
        </is>
      </c>
      <c r="Z2601" t="inlineStr">
        <is>
          <t>否</t>
        </is>
      </c>
    </row>
    <row r="2602">
      <c r="A2602" t="inlineStr">
        <is>
          <t>SIM-STOP-02601</t>
        </is>
      </c>
      <c r="B2602" t="inlineStr">
        <is>
          <t>STOP-POST-00232</t>
        </is>
      </c>
      <c r="C2602" t="inlineStr">
        <is>
          <t>LINE-S03-POST-20260303</t>
        </is>
      </c>
      <c r="D2602" t="inlineStr">
        <is>
          <t>SHIFT-POST-20260303</t>
        </is>
      </c>
      <c r="E2602" t="inlineStr">
        <is>
          <t>LINE-S03</t>
        </is>
      </c>
      <c r="F2602" t="inlineStr">
        <is>
          <t>改善后</t>
        </is>
      </c>
      <c r="G2602" s="57" t="n">
        <v>46084</v>
      </c>
      <c r="H2602" t="inlineStr">
        <is>
          <t>音频模组系列</t>
        </is>
      </c>
      <c r="I2602" t="inlineStr">
        <is>
          <t>KK200-1</t>
        </is>
      </c>
      <c r="J2602" t="inlineStr">
        <is>
          <t>MATERIALS</t>
        </is>
      </c>
      <c r="K2602" t="inlineStr">
        <is>
          <t>Unplanned</t>
        </is>
      </c>
      <c r="L2602" t="inlineStr">
        <is>
          <t>EXTRUDER PRESS</t>
        </is>
      </c>
      <c r="M2602" t="inlineStr">
        <is>
          <t>主加工工位</t>
        </is>
      </c>
      <c r="N2602" t="inlineStr">
        <is>
          <t>RACK STARVATION</t>
        </is>
      </c>
      <c r="O2602" s="59" t="n">
        <v>46084.61666666667</v>
      </c>
      <c r="P2602" s="59" t="n">
        <v>46084.62048611111</v>
      </c>
      <c r="Q2602" s="60" t="n">
        <v>5.5</v>
      </c>
      <c r="R2602" s="60" t="n">
        <v>0.91</v>
      </c>
      <c r="S2602" t="inlineStr">
        <is>
          <t>团队模拟数据（基于公开单线数据派生）</t>
        </is>
      </c>
      <c r="T2602" t="inlineStr">
        <is>
          <t>SIM-v2.2-20260807-20260804</t>
        </is>
      </c>
      <c r="U2602" t="inlineStr">
        <is>
          <t>https://zenodo.org/records/17855209</t>
        </is>
      </c>
      <c r="V2602" t="inlineStr">
        <is>
          <t>LINE-S03-POST-20260303</t>
        </is>
      </c>
      <c r="W2602" t="inlineStr">
        <is>
          <t>已关联</t>
        </is>
      </c>
      <c r="X2602" t="inlineStr">
        <is>
          <t>按班次口径判断</t>
        </is>
      </c>
      <c r="Z2602" t="inlineStr">
        <is>
          <t>否</t>
        </is>
      </c>
    </row>
    <row r="2603">
      <c r="A2603" t="inlineStr">
        <is>
          <t>SIM-STOP-02602</t>
        </is>
      </c>
      <c r="B2603" t="inlineStr">
        <is>
          <t>STOP-POST-00233</t>
        </is>
      </c>
      <c r="C2603" t="inlineStr">
        <is>
          <t>LINE-S01-POST-20260303</t>
        </is>
      </c>
      <c r="D2603" t="inlineStr">
        <is>
          <t>SHIFT-POST-20260303</t>
        </is>
      </c>
      <c r="E2603" t="inlineStr">
        <is>
          <t>LINE-S01</t>
        </is>
      </c>
      <c r="F2603" t="inlineStr">
        <is>
          <t>改善后</t>
        </is>
      </c>
      <c r="G2603" s="57" t="n">
        <v>46084</v>
      </c>
      <c r="H2603" t="inlineStr">
        <is>
          <t>智能终端系列</t>
        </is>
      </c>
      <c r="I2603" t="inlineStr">
        <is>
          <t>KK200-1</t>
        </is>
      </c>
      <c r="J2603" t="inlineStr">
        <is>
          <t>MATERIALS</t>
        </is>
      </c>
      <c r="K2603" t="inlineStr">
        <is>
          <t>Unplanned</t>
        </is>
      </c>
      <c r="L2603" t="inlineStr">
        <is>
          <t>HACKING STATION</t>
        </is>
      </c>
      <c r="M2603" t="inlineStr">
        <is>
          <t>上下料工位</t>
        </is>
      </c>
      <c r="N2603" t="inlineStr">
        <is>
          <t>MANUAL BRICK HANDLING</t>
        </is>
      </c>
      <c r="O2603" s="59" t="n">
        <v>46084.61666666667</v>
      </c>
      <c r="P2603" s="59" t="n">
        <v>46084.62111111111</v>
      </c>
      <c r="Q2603" s="60" t="n">
        <v>6.4</v>
      </c>
      <c r="R2603" s="60" t="n">
        <v>0.7991</v>
      </c>
      <c r="S2603" t="inlineStr">
        <is>
          <t>团队模拟数据（基于公开单线数据派生）</t>
        </is>
      </c>
      <c r="T2603" t="inlineStr">
        <is>
          <t>SIM-v2.2-20260807-20260804</t>
        </is>
      </c>
      <c r="U2603" t="inlineStr">
        <is>
          <t>https://zenodo.org/records/17855209</t>
        </is>
      </c>
      <c r="V2603" t="inlineStr">
        <is>
          <t>LINE-S01-POST-20260303</t>
        </is>
      </c>
      <c r="W2603" t="inlineStr">
        <is>
          <t>已关联</t>
        </is>
      </c>
      <c r="X2603" t="inlineStr">
        <is>
          <t>按班次口径判断</t>
        </is>
      </c>
      <c r="Z2603" t="inlineStr">
        <is>
          <t>否</t>
        </is>
      </c>
    </row>
    <row r="2604">
      <c r="A2604" t="inlineStr">
        <is>
          <t>SIM-STOP-02603</t>
        </is>
      </c>
      <c r="B2604" t="inlineStr">
        <is>
          <t>STOP-POST-00233</t>
        </is>
      </c>
      <c r="C2604" t="inlineStr">
        <is>
          <t>LINE-S02-POST-20260303</t>
        </is>
      </c>
      <c r="D2604" t="inlineStr">
        <is>
          <t>SHIFT-POST-20260303</t>
        </is>
      </c>
      <c r="E2604" t="inlineStr">
        <is>
          <t>LINE-S02</t>
        </is>
      </c>
      <c r="F2604" t="inlineStr">
        <is>
          <t>改善后</t>
        </is>
      </c>
      <c r="G2604" s="57" t="n">
        <v>46084</v>
      </c>
      <c r="H2604" t="inlineStr">
        <is>
          <t>视觉设备系列</t>
        </is>
      </c>
      <c r="I2604" t="inlineStr">
        <is>
          <t>KK200-1</t>
        </is>
      </c>
      <c r="J2604" t="inlineStr">
        <is>
          <t>MATERIALS</t>
        </is>
      </c>
      <c r="K2604" t="inlineStr">
        <is>
          <t>Unplanned</t>
        </is>
      </c>
      <c r="L2604" t="inlineStr">
        <is>
          <t>HACKING STATION</t>
        </is>
      </c>
      <c r="M2604" t="inlineStr">
        <is>
          <t>上下料工位</t>
        </is>
      </c>
      <c r="N2604" t="inlineStr">
        <is>
          <t>MANUAL BRICK HANDLING</t>
        </is>
      </c>
      <c r="O2604" s="59" t="n">
        <v>46084.63055555556</v>
      </c>
      <c r="P2604" s="59" t="n">
        <v>46084.63638888889</v>
      </c>
      <c r="Q2604" s="60" t="n">
        <v>8.4</v>
      </c>
      <c r="R2604" s="60" t="n">
        <v>1.045</v>
      </c>
      <c r="S2604" t="inlineStr">
        <is>
          <t>团队模拟数据（基于公开单线数据派生）</t>
        </is>
      </c>
      <c r="T2604" t="inlineStr">
        <is>
          <t>SIM-v2.2-20260807-20260804</t>
        </is>
      </c>
      <c r="U2604" t="inlineStr">
        <is>
          <t>https://zenodo.org/records/17855209</t>
        </is>
      </c>
      <c r="V2604" t="inlineStr">
        <is>
          <t>LINE-S02-POST-20260303</t>
        </is>
      </c>
      <c r="W2604" t="inlineStr">
        <is>
          <t>已关联</t>
        </is>
      </c>
      <c r="X2604" t="inlineStr">
        <is>
          <t>按班次口径判断</t>
        </is>
      </c>
      <c r="Z2604" t="inlineStr">
        <is>
          <t>否</t>
        </is>
      </c>
    </row>
    <row r="2605">
      <c r="A2605" t="inlineStr">
        <is>
          <t>SIM-STOP-02604</t>
        </is>
      </c>
      <c r="B2605" t="inlineStr">
        <is>
          <t>STOP-POST-00233</t>
        </is>
      </c>
      <c r="C2605" t="inlineStr">
        <is>
          <t>LINE-S03-POST-20260303</t>
        </is>
      </c>
      <c r="D2605" t="inlineStr">
        <is>
          <t>SHIFT-POST-20260303</t>
        </is>
      </c>
      <c r="E2605" t="inlineStr">
        <is>
          <t>LINE-S03</t>
        </is>
      </c>
      <c r="F2605" t="inlineStr">
        <is>
          <t>改善后</t>
        </is>
      </c>
      <c r="G2605" s="57" t="n">
        <v>46084</v>
      </c>
      <c r="H2605" t="inlineStr">
        <is>
          <t>音频模组系列</t>
        </is>
      </c>
      <c r="I2605" t="inlineStr">
        <is>
          <t>KK200-1</t>
        </is>
      </c>
      <c r="J2605" t="inlineStr">
        <is>
          <t>MATERIALS</t>
        </is>
      </c>
      <c r="K2605" t="inlineStr">
        <is>
          <t>Unplanned</t>
        </is>
      </c>
      <c r="L2605" t="inlineStr">
        <is>
          <t>HACKING STATION</t>
        </is>
      </c>
      <c r="M2605" t="inlineStr">
        <is>
          <t>上下料工位</t>
        </is>
      </c>
      <c r="N2605" t="inlineStr">
        <is>
          <t>MANUAL BRICK HANDLING</t>
        </is>
      </c>
      <c r="O2605" s="59" t="n">
        <v>46084.64444444444</v>
      </c>
      <c r="P2605" s="59" t="n">
        <v>46084.64972222222</v>
      </c>
      <c r="Q2605" s="60" t="n">
        <v>7.6</v>
      </c>
      <c r="R2605" s="60" t="n">
        <v>0.9464</v>
      </c>
      <c r="S2605" t="inlineStr">
        <is>
          <t>团队模拟数据（基于公开单线数据派生）</t>
        </is>
      </c>
      <c r="T2605" t="inlineStr">
        <is>
          <t>SIM-v2.2-20260807-20260804</t>
        </is>
      </c>
      <c r="U2605" t="inlineStr">
        <is>
          <t>https://zenodo.org/records/17855209</t>
        </is>
      </c>
      <c r="V2605" t="inlineStr">
        <is>
          <t>LINE-S03-POST-20260303</t>
        </is>
      </c>
      <c r="W2605" t="inlineStr">
        <is>
          <t>已关联</t>
        </is>
      </c>
      <c r="X2605" t="inlineStr">
        <is>
          <t>按班次口径判断</t>
        </is>
      </c>
      <c r="Z2605" t="inlineStr">
        <is>
          <t>否</t>
        </is>
      </c>
    </row>
    <row r="2606">
      <c r="A2606" t="inlineStr">
        <is>
          <t>SIM-STOP-02605</t>
        </is>
      </c>
      <c r="B2606" t="inlineStr">
        <is>
          <t>STOP-POST-00234</t>
        </is>
      </c>
      <c r="C2606" t="inlineStr">
        <is>
          <t>LINE-S01-POST-20260303</t>
        </is>
      </c>
      <c r="D2606" t="inlineStr">
        <is>
          <t>SHIFT-POST-20260303</t>
        </is>
      </c>
      <c r="E2606" t="inlineStr">
        <is>
          <t>LINE-S01</t>
        </is>
      </c>
      <c r="F2606" t="inlineStr">
        <is>
          <t>改善后</t>
        </is>
      </c>
      <c r="G2606" s="57" t="n">
        <v>46084</v>
      </c>
      <c r="H2606" t="inlineStr">
        <is>
          <t>智能终端系列</t>
        </is>
      </c>
      <c r="I2606" t="inlineStr">
        <is>
          <t>KK200-1</t>
        </is>
      </c>
      <c r="J2606" t="inlineStr">
        <is>
          <t>MATERIALS</t>
        </is>
      </c>
      <c r="K2606" t="inlineStr">
        <is>
          <t>Unplanned</t>
        </is>
      </c>
      <c r="L2606" t="inlineStr">
        <is>
          <t>HACKING STATION</t>
        </is>
      </c>
      <c r="M2606" t="inlineStr">
        <is>
          <t>上下料工位</t>
        </is>
      </c>
      <c r="N2606" t="inlineStr">
        <is>
          <t>RACK STARVATION</t>
        </is>
      </c>
      <c r="O2606" s="59" t="n">
        <v>46084.63472222222</v>
      </c>
      <c r="P2606" s="59" t="n">
        <v>46084.63763888889</v>
      </c>
      <c r="Q2606" s="60" t="n">
        <v>4.2</v>
      </c>
      <c r="R2606" s="60" t="n">
        <v>0.8304</v>
      </c>
      <c r="S2606" t="inlineStr">
        <is>
          <t>团队模拟数据（基于公开单线数据派生）</t>
        </is>
      </c>
      <c r="T2606" t="inlineStr">
        <is>
          <t>SIM-v2.2-20260807-20260804</t>
        </is>
      </c>
      <c r="U2606" t="inlineStr">
        <is>
          <t>https://zenodo.org/records/17855209</t>
        </is>
      </c>
      <c r="V2606" t="inlineStr">
        <is>
          <t>LINE-S01-POST-20260303</t>
        </is>
      </c>
      <c r="W2606" t="inlineStr">
        <is>
          <t>已关联</t>
        </is>
      </c>
      <c r="X2606" t="inlineStr">
        <is>
          <t>按班次口径判断</t>
        </is>
      </c>
      <c r="Z2606" t="inlineStr">
        <is>
          <t>否</t>
        </is>
      </c>
    </row>
    <row r="2607">
      <c r="A2607" t="inlineStr">
        <is>
          <t>SIM-STOP-02606</t>
        </is>
      </c>
      <c r="B2607" t="inlineStr">
        <is>
          <t>STOP-POST-00234</t>
        </is>
      </c>
      <c r="C2607" t="inlineStr">
        <is>
          <t>LINE-S02-POST-20260303</t>
        </is>
      </c>
      <c r="D2607" t="inlineStr">
        <is>
          <t>SHIFT-POST-20260303</t>
        </is>
      </c>
      <c r="E2607" t="inlineStr">
        <is>
          <t>LINE-S02</t>
        </is>
      </c>
      <c r="F2607" t="inlineStr">
        <is>
          <t>改善后</t>
        </is>
      </c>
      <c r="G2607" s="57" t="n">
        <v>46084</v>
      </c>
      <c r="H2607" t="inlineStr">
        <is>
          <t>视觉设备系列</t>
        </is>
      </c>
      <c r="I2607" t="inlineStr">
        <is>
          <t>KK200-1</t>
        </is>
      </c>
      <c r="J2607" t="inlineStr">
        <is>
          <t>MATERIALS</t>
        </is>
      </c>
      <c r="K2607" t="inlineStr">
        <is>
          <t>Unplanned</t>
        </is>
      </c>
      <c r="L2607" t="inlineStr">
        <is>
          <t>HACKING STATION</t>
        </is>
      </c>
      <c r="M2607" t="inlineStr">
        <is>
          <t>上下料工位</t>
        </is>
      </c>
      <c r="N2607" t="inlineStr">
        <is>
          <t>RACK STARVATION</t>
        </is>
      </c>
      <c r="O2607" s="59" t="n">
        <v>46084.64861111111</v>
      </c>
      <c r="P2607" s="59" t="n">
        <v>46084.65236111111</v>
      </c>
      <c r="Q2607" s="60" t="n">
        <v>5.4</v>
      </c>
      <c r="R2607" s="60" t="n">
        <v>1.0878</v>
      </c>
      <c r="S2607" t="inlineStr">
        <is>
          <t>团队模拟数据（基于公开单线数据派生）</t>
        </is>
      </c>
      <c r="T2607" t="inlineStr">
        <is>
          <t>SIM-v2.2-20260807-20260804</t>
        </is>
      </c>
      <c r="U2607" t="inlineStr">
        <is>
          <t>https://zenodo.org/records/17855209</t>
        </is>
      </c>
      <c r="V2607" t="inlineStr">
        <is>
          <t>LINE-S02-POST-20260303</t>
        </is>
      </c>
      <c r="W2607" t="inlineStr">
        <is>
          <t>已关联</t>
        </is>
      </c>
      <c r="X2607" t="inlineStr">
        <is>
          <t>按班次口径判断</t>
        </is>
      </c>
      <c r="Z2607" t="inlineStr">
        <is>
          <t>否</t>
        </is>
      </c>
    </row>
    <row r="2608">
      <c r="A2608" t="inlineStr">
        <is>
          <t>SIM-STOP-02607</t>
        </is>
      </c>
      <c r="B2608" t="inlineStr">
        <is>
          <t>STOP-POST-00234</t>
        </is>
      </c>
      <c r="C2608" t="inlineStr">
        <is>
          <t>LINE-S03-POST-20260303</t>
        </is>
      </c>
      <c r="D2608" t="inlineStr">
        <is>
          <t>SHIFT-POST-20260303</t>
        </is>
      </c>
      <c r="E2608" t="inlineStr">
        <is>
          <t>LINE-S03</t>
        </is>
      </c>
      <c r="F2608" t="inlineStr">
        <is>
          <t>改善后</t>
        </is>
      </c>
      <c r="G2608" s="57" t="n">
        <v>46084</v>
      </c>
      <c r="H2608" t="inlineStr">
        <is>
          <t>音频模组系列</t>
        </is>
      </c>
      <c r="I2608" t="inlineStr">
        <is>
          <t>KK200-1</t>
        </is>
      </c>
      <c r="J2608" t="inlineStr">
        <is>
          <t>MATERIALS</t>
        </is>
      </c>
      <c r="K2608" t="inlineStr">
        <is>
          <t>Unplanned</t>
        </is>
      </c>
      <c r="L2608" t="inlineStr">
        <is>
          <t>HACKING STATION</t>
        </is>
      </c>
      <c r="M2608" t="inlineStr">
        <is>
          <t>上下料工位</t>
        </is>
      </c>
      <c r="N2608" t="inlineStr">
        <is>
          <t>RACK STARVATION</t>
        </is>
      </c>
      <c r="O2608" s="59" t="n">
        <v>46084.6625</v>
      </c>
      <c r="P2608" s="59" t="n">
        <v>46084.66590277778</v>
      </c>
      <c r="Q2608" s="60" t="n">
        <v>4.9</v>
      </c>
      <c r="R2608" s="60" t="n">
        <v>0.9828</v>
      </c>
      <c r="S2608" t="inlineStr">
        <is>
          <t>团队模拟数据（基于公开单线数据派生）</t>
        </is>
      </c>
      <c r="T2608" t="inlineStr">
        <is>
          <t>SIM-v2.2-20260807-20260804</t>
        </is>
      </c>
      <c r="U2608" t="inlineStr">
        <is>
          <t>https://zenodo.org/records/17855209</t>
        </is>
      </c>
      <c r="V2608" t="inlineStr">
        <is>
          <t>LINE-S03-POST-20260303</t>
        </is>
      </c>
      <c r="W2608" t="inlineStr">
        <is>
          <t>已关联</t>
        </is>
      </c>
      <c r="X2608" t="inlineStr">
        <is>
          <t>按班次口径判断</t>
        </is>
      </c>
      <c r="Z2608" t="inlineStr">
        <is>
          <t>否</t>
        </is>
      </c>
    </row>
    <row r="2609">
      <c r="A2609" t="inlineStr">
        <is>
          <t>SIM-STOP-02608</t>
        </is>
      </c>
      <c r="B2609" t="inlineStr">
        <is>
          <t>STOP-POST-00235</t>
        </is>
      </c>
      <c r="C2609" t="inlineStr">
        <is>
          <t>LINE-S01-POST-20260303</t>
        </is>
      </c>
      <c r="D2609" t="inlineStr">
        <is>
          <t>SHIFT-POST-20260303</t>
        </is>
      </c>
      <c r="E2609" t="inlineStr">
        <is>
          <t>LINE-S01</t>
        </is>
      </c>
      <c r="F2609" t="inlineStr">
        <is>
          <t>改善后</t>
        </is>
      </c>
      <c r="G2609" s="57" t="n">
        <v>46084</v>
      </c>
      <c r="H2609" t="inlineStr">
        <is>
          <t>智能终端系列</t>
        </is>
      </c>
      <c r="I2609" t="inlineStr">
        <is>
          <t>KK200-1</t>
        </is>
      </c>
      <c r="J2609" t="inlineStr">
        <is>
          <t>SETUPS-CHANGEOVERS</t>
        </is>
      </c>
      <c r="K2609" t="inlineStr">
        <is>
          <t>Planned - Included in OEE</t>
        </is>
      </c>
      <c r="L2609" t="inlineStr">
        <is>
          <t>HACKING STATION</t>
        </is>
      </c>
      <c r="M2609" t="inlineStr">
        <is>
          <t>上下料工位</t>
        </is>
      </c>
      <c r="N2609" t="inlineStr">
        <is>
          <t>MATERIAL CHANGEOVER</t>
        </is>
      </c>
      <c r="O2609" s="59" t="n">
        <v>46084.64930555555</v>
      </c>
      <c r="P2609" s="59" t="n">
        <v>46084.65868055556</v>
      </c>
      <c r="Q2609" s="60" t="n">
        <v>13.5</v>
      </c>
      <c r="R2609" s="60" t="n">
        <v>0.9</v>
      </c>
      <c r="S2609" t="inlineStr">
        <is>
          <t>团队模拟数据（基于公开单线数据派生）</t>
        </is>
      </c>
      <c r="T2609" t="inlineStr">
        <is>
          <t>SIM-v2.2-20260807-20260804</t>
        </is>
      </c>
      <c r="U2609" t="inlineStr">
        <is>
          <t>https://zenodo.org/records/17855209</t>
        </is>
      </c>
      <c r="V2609" t="inlineStr">
        <is>
          <t>LINE-S01-POST-20260303</t>
        </is>
      </c>
      <c r="W2609" t="inlineStr">
        <is>
          <t>已关联</t>
        </is>
      </c>
      <c r="X2609" t="inlineStr">
        <is>
          <t>按班次口径判断</t>
        </is>
      </c>
      <c r="Z2609" t="inlineStr">
        <is>
          <t>是</t>
        </is>
      </c>
      <c r="AA2609">
        <f>IFERROR(VLOOKUP(N2609,'18_换产标准_模拟'!$B$2:$F$4,3,FALSE),"")</f>
        <v/>
      </c>
      <c r="AB2609">
        <f>IFERROR(MAX(Q2609-AA2609,0),"")</f>
        <v/>
      </c>
      <c r="AC2609">
        <f>IFERROR(IF(AB2609=0,"达标",IF(AB2609&lt;=VLOOKUP(N2609,'18_换产标准_模拟'!$B$2:$F$4,4,FALSE)-VLOOKUP(N2609,'18_换产标准_模拟'!$B$2:$F$4,3,FALSE),"轻微超时",IF(AB2609&lt;=VLOOKUP(N2609,'18_换产标准_模拟'!$B$2:$F$4,5,FALSE)-VLOOKUP(N2609,'18_换产标准_模拟'!$B$2:$F$4,3,FALSE),"超时","严重超时"))),"")</f>
        <v/>
      </c>
      <c r="AD2609">
        <f>IFERROR(INDEX('18_换产标准_模拟'!$A$2:$A$4,MATCH(N2609,'18_换产标准_模拟'!$B$2:$B$4,0)),"")</f>
        <v/>
      </c>
      <c r="AE2609" t="inlineStr">
        <is>
          <t>团队模拟数据</t>
        </is>
      </c>
    </row>
    <row r="2610">
      <c r="A2610" t="inlineStr">
        <is>
          <t>SIM-STOP-02609</t>
        </is>
      </c>
      <c r="B2610" t="inlineStr">
        <is>
          <t>STOP-POST-00235</t>
        </is>
      </c>
      <c r="C2610" t="inlineStr">
        <is>
          <t>LINE-S02-POST-20260303</t>
        </is>
      </c>
      <c r="D2610" t="inlineStr">
        <is>
          <t>SHIFT-POST-20260303</t>
        </is>
      </c>
      <c r="E2610" t="inlineStr">
        <is>
          <t>LINE-S02</t>
        </is>
      </c>
      <c r="F2610" t="inlineStr">
        <is>
          <t>改善后</t>
        </is>
      </c>
      <c r="G2610" s="57" t="n">
        <v>46084</v>
      </c>
      <c r="H2610" t="inlineStr">
        <is>
          <t>视觉设备系列</t>
        </is>
      </c>
      <c r="I2610" t="inlineStr">
        <is>
          <t>KK200-1</t>
        </is>
      </c>
      <c r="J2610" t="inlineStr">
        <is>
          <t>SETUPS-CHANGEOVERS</t>
        </is>
      </c>
      <c r="K2610" t="inlineStr">
        <is>
          <t>Planned - Included in OEE</t>
        </is>
      </c>
      <c r="L2610" t="inlineStr">
        <is>
          <t>HACKING STATION</t>
        </is>
      </c>
      <c r="M2610" t="inlineStr">
        <is>
          <t>上下料工位</t>
        </is>
      </c>
      <c r="N2610" t="inlineStr">
        <is>
          <t>MATERIAL CHANGEOVER</t>
        </is>
      </c>
      <c r="O2610" s="59" t="n">
        <v>46084.66319444445</v>
      </c>
      <c r="P2610" s="59" t="n">
        <v>46084.67368055556</v>
      </c>
      <c r="Q2610" s="60" t="n">
        <v>15.1</v>
      </c>
      <c r="R2610" s="60" t="n">
        <v>1.0072</v>
      </c>
      <c r="S2610" t="inlineStr">
        <is>
          <t>团队模拟数据（基于公开单线数据派生）</t>
        </is>
      </c>
      <c r="T2610" t="inlineStr">
        <is>
          <t>SIM-v2.2-20260807-20260804</t>
        </is>
      </c>
      <c r="U2610" t="inlineStr">
        <is>
          <t>https://zenodo.org/records/17855209</t>
        </is>
      </c>
      <c r="V2610" t="inlineStr">
        <is>
          <t>LINE-S02-POST-20260303</t>
        </is>
      </c>
      <c r="W2610" t="inlineStr">
        <is>
          <t>已关联</t>
        </is>
      </c>
      <c r="X2610" t="inlineStr">
        <is>
          <t>按班次口径判断</t>
        </is>
      </c>
      <c r="Z2610" t="inlineStr">
        <is>
          <t>是</t>
        </is>
      </c>
      <c r="AA2610">
        <f>IFERROR(VLOOKUP(N2610,'18_换产标准_模拟'!$B$2:$F$4,3,FALSE),"")</f>
        <v/>
      </c>
      <c r="AB2610">
        <f>IFERROR(MAX(Q2610-AA2610,0),"")</f>
        <v/>
      </c>
      <c r="AC2610">
        <f>IFERROR(IF(AB2610=0,"达标",IF(AB2610&lt;=VLOOKUP(N2610,'18_换产标准_模拟'!$B$2:$F$4,4,FALSE)-VLOOKUP(N2610,'18_换产标准_模拟'!$B$2:$F$4,3,FALSE),"轻微超时",IF(AB2610&lt;=VLOOKUP(N2610,'18_换产标准_模拟'!$B$2:$F$4,5,FALSE)-VLOOKUP(N2610,'18_换产标准_模拟'!$B$2:$F$4,3,FALSE),"超时","严重超时"))),"")</f>
        <v/>
      </c>
      <c r="AD2610">
        <f>IFERROR(INDEX('18_换产标准_模拟'!$A$2:$A$4,MATCH(N2610,'18_换产标准_模拟'!$B$2:$B$4,0)),"")</f>
        <v/>
      </c>
      <c r="AE2610" t="inlineStr">
        <is>
          <t>团队模拟数据</t>
        </is>
      </c>
    </row>
    <row r="2611">
      <c r="A2611" t="inlineStr">
        <is>
          <t>SIM-STOP-02610</t>
        </is>
      </c>
      <c r="B2611" t="inlineStr">
        <is>
          <t>STOP-POST-00235</t>
        </is>
      </c>
      <c r="C2611" t="inlineStr">
        <is>
          <t>LINE-S03-POST-20260303</t>
        </is>
      </c>
      <c r="D2611" t="inlineStr">
        <is>
          <t>SHIFT-POST-20260303</t>
        </is>
      </c>
      <c r="E2611" t="inlineStr">
        <is>
          <t>LINE-S03</t>
        </is>
      </c>
      <c r="F2611" t="inlineStr">
        <is>
          <t>改善后</t>
        </is>
      </c>
      <c r="G2611" s="57" t="n">
        <v>46084</v>
      </c>
      <c r="H2611" t="inlineStr">
        <is>
          <t>音频模组系列</t>
        </is>
      </c>
      <c r="I2611" t="inlineStr">
        <is>
          <t>KK200-1</t>
        </is>
      </c>
      <c r="J2611" t="inlineStr">
        <is>
          <t>SETUPS-CHANGEOVERS</t>
        </is>
      </c>
      <c r="K2611" t="inlineStr">
        <is>
          <t>Planned - Included in OEE</t>
        </is>
      </c>
      <c r="L2611" t="inlineStr">
        <is>
          <t>HACKING STATION</t>
        </is>
      </c>
      <c r="M2611" t="inlineStr">
        <is>
          <t>上下料工位</t>
        </is>
      </c>
      <c r="N2611" t="inlineStr">
        <is>
          <t>MATERIAL CHANGEOVER</t>
        </is>
      </c>
      <c r="O2611" s="59" t="n">
        <v>46084.67708333334</v>
      </c>
      <c r="P2611" s="59" t="n">
        <v>46084.68729166667</v>
      </c>
      <c r="Q2611" s="60" t="n">
        <v>14.7</v>
      </c>
      <c r="R2611" s="60" t="n">
        <v>0.9818</v>
      </c>
      <c r="S2611" t="inlineStr">
        <is>
          <t>团队模拟数据（基于公开单线数据派生）</t>
        </is>
      </c>
      <c r="T2611" t="inlineStr">
        <is>
          <t>SIM-v2.2-20260807-20260804</t>
        </is>
      </c>
      <c r="U2611" t="inlineStr">
        <is>
          <t>https://zenodo.org/records/17855209</t>
        </is>
      </c>
      <c r="V2611" t="inlineStr">
        <is>
          <t>LINE-S03-POST-20260303</t>
        </is>
      </c>
      <c r="W2611" t="inlineStr">
        <is>
          <t>已关联</t>
        </is>
      </c>
      <c r="X2611" t="inlineStr">
        <is>
          <t>按班次口径判断</t>
        </is>
      </c>
      <c r="Z2611" t="inlineStr">
        <is>
          <t>是</t>
        </is>
      </c>
      <c r="AA2611">
        <f>IFERROR(VLOOKUP(N2611,'18_换产标准_模拟'!$B$2:$F$4,3,FALSE),"")</f>
        <v/>
      </c>
      <c r="AB2611">
        <f>IFERROR(MAX(Q2611-AA2611,0),"")</f>
        <v/>
      </c>
      <c r="AC2611">
        <f>IFERROR(IF(AB2611=0,"达标",IF(AB2611&lt;=VLOOKUP(N2611,'18_换产标准_模拟'!$B$2:$F$4,4,FALSE)-VLOOKUP(N2611,'18_换产标准_模拟'!$B$2:$F$4,3,FALSE),"轻微超时",IF(AB2611&lt;=VLOOKUP(N2611,'18_换产标准_模拟'!$B$2:$F$4,5,FALSE)-VLOOKUP(N2611,'18_换产标准_模拟'!$B$2:$F$4,3,FALSE),"超时","严重超时"))),"")</f>
        <v/>
      </c>
      <c r="AD2611">
        <f>IFERROR(INDEX('18_换产标准_模拟'!$A$2:$A$4,MATCH(N2611,'18_换产标准_模拟'!$B$2:$B$4,0)),"")</f>
        <v/>
      </c>
      <c r="AE2611" t="inlineStr">
        <is>
          <t>团队模拟数据</t>
        </is>
      </c>
    </row>
    <row r="2612">
      <c r="A2612" t="inlineStr">
        <is>
          <t>SIM-STOP-02611</t>
        </is>
      </c>
      <c r="B2612" t="inlineStr">
        <is>
          <t>STOP-POST-00236</t>
        </is>
      </c>
      <c r="C2612" t="inlineStr">
        <is>
          <t>LINE-S01-POST-20260303</t>
        </is>
      </c>
      <c r="D2612" t="inlineStr">
        <is>
          <t>SHIFT-POST-20260303</t>
        </is>
      </c>
      <c r="E2612" t="inlineStr">
        <is>
          <t>LINE-S01</t>
        </is>
      </c>
      <c r="F2612" t="inlineStr">
        <is>
          <t>改善后</t>
        </is>
      </c>
      <c r="G2612" s="57" t="n">
        <v>46084</v>
      </c>
      <c r="H2612" t="inlineStr">
        <is>
          <t>智能终端系列</t>
        </is>
      </c>
      <c r="I2612" t="inlineStr">
        <is>
          <t>KK200-1</t>
        </is>
      </c>
      <c r="J2612" t="inlineStr">
        <is>
          <t>MATERIALS</t>
        </is>
      </c>
      <c r="K2612" t="inlineStr">
        <is>
          <t>Unplanned</t>
        </is>
      </c>
      <c r="L2612" t="inlineStr">
        <is>
          <t>HACKING STATION</t>
        </is>
      </c>
      <c r="M2612" t="inlineStr">
        <is>
          <t>上下料工位</t>
        </is>
      </c>
      <c r="N2612" t="inlineStr">
        <is>
          <t>MANUAL BRICK HANDLING</t>
        </is>
      </c>
      <c r="O2612" s="59" t="n">
        <v>46084.67361111111</v>
      </c>
      <c r="P2612" s="59" t="n">
        <v>46084.67694444444</v>
      </c>
      <c r="Q2612" s="60" t="n">
        <v>4.8</v>
      </c>
      <c r="R2612" s="60" t="n">
        <v>0.8081</v>
      </c>
      <c r="S2612" t="inlineStr">
        <is>
          <t>团队模拟数据（基于公开单线数据派生）</t>
        </is>
      </c>
      <c r="T2612" t="inlineStr">
        <is>
          <t>SIM-v2.2-20260807-20260804</t>
        </is>
      </c>
      <c r="U2612" t="inlineStr">
        <is>
          <t>https://zenodo.org/records/17855209</t>
        </is>
      </c>
      <c r="V2612" t="inlineStr">
        <is>
          <t>LINE-S01-POST-20260303</t>
        </is>
      </c>
      <c r="W2612" t="inlineStr">
        <is>
          <t>已关联</t>
        </is>
      </c>
      <c r="X2612" t="inlineStr">
        <is>
          <t>按班次口径判断</t>
        </is>
      </c>
      <c r="Z2612" t="inlineStr">
        <is>
          <t>否</t>
        </is>
      </c>
    </row>
    <row r="2613">
      <c r="A2613" t="inlineStr">
        <is>
          <t>SIM-STOP-02612</t>
        </is>
      </c>
      <c r="B2613" t="inlineStr">
        <is>
          <t>STOP-POST-00236</t>
        </is>
      </c>
      <c r="C2613" t="inlineStr">
        <is>
          <t>LINE-S02-POST-20260303</t>
        </is>
      </c>
      <c r="D2613" t="inlineStr">
        <is>
          <t>SHIFT-POST-20260303</t>
        </is>
      </c>
      <c r="E2613" t="inlineStr">
        <is>
          <t>LINE-S02</t>
        </is>
      </c>
      <c r="F2613" t="inlineStr">
        <is>
          <t>改善后</t>
        </is>
      </c>
      <c r="G2613" s="57" t="n">
        <v>46084</v>
      </c>
      <c r="H2613" t="inlineStr">
        <is>
          <t>视觉设备系列</t>
        </is>
      </c>
      <c r="I2613" t="inlineStr">
        <is>
          <t>KK200-1</t>
        </is>
      </c>
      <c r="J2613" t="inlineStr">
        <is>
          <t>MATERIALS</t>
        </is>
      </c>
      <c r="K2613" t="inlineStr">
        <is>
          <t>Unplanned</t>
        </is>
      </c>
      <c r="L2613" t="inlineStr">
        <is>
          <t>HACKING STATION</t>
        </is>
      </c>
      <c r="M2613" t="inlineStr">
        <is>
          <t>上下料工位</t>
        </is>
      </c>
      <c r="N2613" t="inlineStr">
        <is>
          <t>MANUAL BRICK HANDLING</t>
        </is>
      </c>
      <c r="O2613" s="59" t="n">
        <v>46084.6875</v>
      </c>
      <c r="P2613" s="59" t="n">
        <v>46084.691875</v>
      </c>
      <c r="Q2613" s="60" t="n">
        <v>6.3</v>
      </c>
      <c r="R2613" s="60" t="n">
        <v>1.0572</v>
      </c>
      <c r="S2613" t="inlineStr">
        <is>
          <t>团队模拟数据（基于公开单线数据派生）</t>
        </is>
      </c>
      <c r="T2613" t="inlineStr">
        <is>
          <t>SIM-v2.2-20260807-20260804</t>
        </is>
      </c>
      <c r="U2613" t="inlineStr">
        <is>
          <t>https://zenodo.org/records/17855209</t>
        </is>
      </c>
      <c r="V2613" t="inlineStr">
        <is>
          <t>LINE-S02-POST-20260303</t>
        </is>
      </c>
      <c r="W2613" t="inlineStr">
        <is>
          <t>已关联</t>
        </is>
      </c>
      <c r="X2613" t="inlineStr">
        <is>
          <t>按班次口径判断</t>
        </is>
      </c>
      <c r="Z2613" t="inlineStr">
        <is>
          <t>否</t>
        </is>
      </c>
    </row>
    <row r="2614">
      <c r="A2614" t="inlineStr">
        <is>
          <t>SIM-STOP-02613</t>
        </is>
      </c>
      <c r="B2614" t="inlineStr">
        <is>
          <t>STOP-POST-00236</t>
        </is>
      </c>
      <c r="C2614" t="inlineStr">
        <is>
          <t>LINE-S03-POST-20260303</t>
        </is>
      </c>
      <c r="D2614" t="inlineStr">
        <is>
          <t>SHIFT-POST-20260303</t>
        </is>
      </c>
      <c r="E2614" t="inlineStr">
        <is>
          <t>LINE-S03</t>
        </is>
      </c>
      <c r="F2614" t="inlineStr">
        <is>
          <t>改善后</t>
        </is>
      </c>
      <c r="G2614" s="57" t="n">
        <v>46084</v>
      </c>
      <c r="H2614" t="inlineStr">
        <is>
          <t>音频模组系列</t>
        </is>
      </c>
      <c r="I2614" t="inlineStr">
        <is>
          <t>KK200-1</t>
        </is>
      </c>
      <c r="J2614" t="inlineStr">
        <is>
          <t>MATERIALS</t>
        </is>
      </c>
      <c r="K2614" t="inlineStr">
        <is>
          <t>Unplanned</t>
        </is>
      </c>
      <c r="L2614" t="inlineStr">
        <is>
          <t>HACKING STATION</t>
        </is>
      </c>
      <c r="M2614" t="inlineStr">
        <is>
          <t>上下料工位</t>
        </is>
      </c>
      <c r="N2614" t="inlineStr">
        <is>
          <t>MANUAL BRICK HANDLING</t>
        </is>
      </c>
      <c r="O2614" s="59" t="n">
        <v>46084.70138888889</v>
      </c>
      <c r="P2614" s="59" t="n">
        <v>46084.70534722223</v>
      </c>
      <c r="Q2614" s="60" t="n">
        <v>5.7</v>
      </c>
      <c r="R2614" s="60" t="n">
        <v>0.9568</v>
      </c>
      <c r="S2614" t="inlineStr">
        <is>
          <t>团队模拟数据（基于公开单线数据派生）</t>
        </is>
      </c>
      <c r="T2614" t="inlineStr">
        <is>
          <t>SIM-v2.2-20260807-20260804</t>
        </is>
      </c>
      <c r="U2614" t="inlineStr">
        <is>
          <t>https://zenodo.org/records/17855209</t>
        </is>
      </c>
      <c r="V2614" t="inlineStr">
        <is>
          <t>LINE-S03-POST-20260303</t>
        </is>
      </c>
      <c r="W2614" t="inlineStr">
        <is>
          <t>已关联</t>
        </is>
      </c>
      <c r="X2614" t="inlineStr">
        <is>
          <t>按班次口径判断</t>
        </is>
      </c>
      <c r="Z2614" t="inlineStr">
        <is>
          <t>否</t>
        </is>
      </c>
    </row>
    <row r="2615">
      <c r="A2615" t="inlineStr">
        <is>
          <t>SIM-STOP-02614</t>
        </is>
      </c>
      <c r="B2615" t="inlineStr">
        <is>
          <t>STOP-POST-00237</t>
        </is>
      </c>
      <c r="C2615" t="inlineStr">
        <is>
          <t>LINE-S01-POST-20260303</t>
        </is>
      </c>
      <c r="D2615" t="inlineStr">
        <is>
          <t>SHIFT-POST-20260303</t>
        </is>
      </c>
      <c r="E2615" t="inlineStr">
        <is>
          <t>LINE-S01</t>
        </is>
      </c>
      <c r="F2615" t="inlineStr">
        <is>
          <t>改善后</t>
        </is>
      </c>
      <c r="G2615" s="57" t="n">
        <v>46084</v>
      </c>
      <c r="H2615" t="inlineStr">
        <is>
          <t>智能终端系列</t>
        </is>
      </c>
      <c r="I2615" t="inlineStr">
        <is>
          <t>KK200-1</t>
        </is>
      </c>
      <c r="J2615" t="inlineStr">
        <is>
          <t>MATERIALS</t>
        </is>
      </c>
      <c r="K2615" t="inlineStr">
        <is>
          <t>Unplanned</t>
        </is>
      </c>
      <c r="L2615" t="inlineStr">
        <is>
          <t>HACKING STATION</t>
        </is>
      </c>
      <c r="M2615" t="inlineStr">
        <is>
          <t>上下料工位</t>
        </is>
      </c>
      <c r="N2615" t="inlineStr">
        <is>
          <t>MANUAL BRICK HANDLING</t>
        </is>
      </c>
      <c r="O2615" s="59" t="n">
        <v>46084.70138888889</v>
      </c>
      <c r="P2615" s="59" t="n">
        <v>46084.70375</v>
      </c>
      <c r="Q2615" s="60" t="n">
        <v>3.4</v>
      </c>
      <c r="R2615" s="60" t="n">
        <v>0.8393</v>
      </c>
      <c r="S2615" t="inlineStr">
        <is>
          <t>团队模拟数据（基于公开单线数据派生）</t>
        </is>
      </c>
      <c r="T2615" t="inlineStr">
        <is>
          <t>SIM-v2.2-20260807-20260804</t>
        </is>
      </c>
      <c r="U2615" t="inlineStr">
        <is>
          <t>https://zenodo.org/records/17855209</t>
        </is>
      </c>
      <c r="V2615" t="inlineStr">
        <is>
          <t>LINE-S01-POST-20260303</t>
        </is>
      </c>
      <c r="W2615" t="inlineStr">
        <is>
          <t>已关联</t>
        </is>
      </c>
      <c r="X2615" t="inlineStr">
        <is>
          <t>按班次口径判断</t>
        </is>
      </c>
      <c r="Z2615" t="inlineStr">
        <is>
          <t>否</t>
        </is>
      </c>
    </row>
    <row r="2616">
      <c r="A2616" t="inlineStr">
        <is>
          <t>SIM-STOP-02615</t>
        </is>
      </c>
      <c r="B2616" t="inlineStr">
        <is>
          <t>STOP-POST-00237</t>
        </is>
      </c>
      <c r="C2616" t="inlineStr">
        <is>
          <t>LINE-S02-POST-20260303</t>
        </is>
      </c>
      <c r="D2616" t="inlineStr">
        <is>
          <t>SHIFT-POST-20260303</t>
        </is>
      </c>
      <c r="E2616" t="inlineStr">
        <is>
          <t>LINE-S02</t>
        </is>
      </c>
      <c r="F2616" t="inlineStr">
        <is>
          <t>改善后</t>
        </is>
      </c>
      <c r="G2616" s="57" t="n">
        <v>46084</v>
      </c>
      <c r="H2616" t="inlineStr">
        <is>
          <t>视觉设备系列</t>
        </is>
      </c>
      <c r="I2616" t="inlineStr">
        <is>
          <t>KK200-1</t>
        </is>
      </c>
      <c r="J2616" t="inlineStr">
        <is>
          <t>MATERIALS</t>
        </is>
      </c>
      <c r="K2616" t="inlineStr">
        <is>
          <t>Unplanned</t>
        </is>
      </c>
      <c r="L2616" t="inlineStr">
        <is>
          <t>HACKING STATION</t>
        </is>
      </c>
      <c r="M2616" t="inlineStr">
        <is>
          <t>上下料工位</t>
        </is>
      </c>
      <c r="N2616" t="inlineStr">
        <is>
          <t>MANUAL BRICK HANDLING</t>
        </is>
      </c>
      <c r="O2616" s="59" t="n">
        <v>46084.71527777778</v>
      </c>
      <c r="P2616" s="59" t="n">
        <v>46084.71833333333</v>
      </c>
      <c r="Q2616" s="60" t="n">
        <v>4.4</v>
      </c>
      <c r="R2616" s="60" t="n">
        <v>1.1</v>
      </c>
      <c r="S2616" t="inlineStr">
        <is>
          <t>团队模拟数据（基于公开单线数据派生）</t>
        </is>
      </c>
      <c r="T2616" t="inlineStr">
        <is>
          <t>SIM-v2.2-20260807-20260804</t>
        </is>
      </c>
      <c r="U2616" t="inlineStr">
        <is>
          <t>https://zenodo.org/records/17855209</t>
        </is>
      </c>
      <c r="V2616" t="inlineStr">
        <is>
          <t>LINE-S02-POST-20260303</t>
        </is>
      </c>
      <c r="W2616" t="inlineStr">
        <is>
          <t>已关联</t>
        </is>
      </c>
      <c r="X2616" t="inlineStr">
        <is>
          <t>按班次口径判断</t>
        </is>
      </c>
      <c r="Z2616" t="inlineStr">
        <is>
          <t>否</t>
        </is>
      </c>
    </row>
    <row r="2617">
      <c r="A2617" t="inlineStr">
        <is>
          <t>SIM-STOP-02616</t>
        </is>
      </c>
      <c r="B2617" t="inlineStr">
        <is>
          <t>STOP-POST-00237</t>
        </is>
      </c>
      <c r="C2617" t="inlineStr">
        <is>
          <t>LINE-S03-POST-20260303</t>
        </is>
      </c>
      <c r="D2617" t="inlineStr">
        <is>
          <t>SHIFT-POST-20260303</t>
        </is>
      </c>
      <c r="E2617" t="inlineStr">
        <is>
          <t>LINE-S03</t>
        </is>
      </c>
      <c r="F2617" t="inlineStr">
        <is>
          <t>改善后</t>
        </is>
      </c>
      <c r="G2617" s="57" t="n">
        <v>46084</v>
      </c>
      <c r="H2617" t="inlineStr">
        <is>
          <t>音频模组系列</t>
        </is>
      </c>
      <c r="I2617" t="inlineStr">
        <is>
          <t>KK200-1</t>
        </is>
      </c>
      <c r="J2617" t="inlineStr">
        <is>
          <t>MATERIALS</t>
        </is>
      </c>
      <c r="K2617" t="inlineStr">
        <is>
          <t>Unplanned</t>
        </is>
      </c>
      <c r="L2617" t="inlineStr">
        <is>
          <t>HACKING STATION</t>
        </is>
      </c>
      <c r="M2617" t="inlineStr">
        <is>
          <t>上下料工位</t>
        </is>
      </c>
      <c r="N2617" t="inlineStr">
        <is>
          <t>MANUAL BRICK HANDLING</t>
        </is>
      </c>
      <c r="O2617" s="59" t="n">
        <v>46084.72916666666</v>
      </c>
      <c r="P2617" s="59" t="n">
        <v>46084.73166666667</v>
      </c>
      <c r="Q2617" s="60" t="n">
        <v>3.6</v>
      </c>
      <c r="R2617" s="60" t="n">
        <v>0.8944</v>
      </c>
      <c r="S2617" t="inlineStr">
        <is>
          <t>团队模拟数据（基于公开单线数据派生）</t>
        </is>
      </c>
      <c r="T2617" t="inlineStr">
        <is>
          <t>SIM-v2.2-20260807-20260804</t>
        </is>
      </c>
      <c r="U2617" t="inlineStr">
        <is>
          <t>https://zenodo.org/records/17855209</t>
        </is>
      </c>
      <c r="V2617" t="inlineStr">
        <is>
          <t>LINE-S03-POST-20260303</t>
        </is>
      </c>
      <c r="W2617" t="inlineStr">
        <is>
          <t>已关联</t>
        </is>
      </c>
      <c r="X2617" t="inlineStr">
        <is>
          <t>按班次口径判断</t>
        </is>
      </c>
      <c r="Z2617" t="inlineStr">
        <is>
          <t>否</t>
        </is>
      </c>
    </row>
    <row r="2618">
      <c r="A2618" t="inlineStr">
        <is>
          <t>SIM-STOP-02617</t>
        </is>
      </c>
      <c r="B2618" t="inlineStr">
        <is>
          <t>STOP-POST-00238</t>
        </is>
      </c>
      <c r="C2618" t="inlineStr">
        <is>
          <t>LINE-S01-POST-20260303</t>
        </is>
      </c>
      <c r="D2618" t="inlineStr">
        <is>
          <t>SHIFT-POST-20260303</t>
        </is>
      </c>
      <c r="E2618" t="inlineStr">
        <is>
          <t>LINE-S01</t>
        </is>
      </c>
      <c r="F2618" t="inlineStr">
        <is>
          <t>改善后</t>
        </is>
      </c>
      <c r="G2618" s="57" t="n">
        <v>46084</v>
      </c>
      <c r="H2618" t="inlineStr">
        <is>
          <t>智能终端系列</t>
        </is>
      </c>
      <c r="I2618" t="inlineStr">
        <is>
          <t>KK200-1</t>
        </is>
      </c>
      <c r="J2618" t="inlineStr">
        <is>
          <t>MATERIALS</t>
        </is>
      </c>
      <c r="K2618" t="inlineStr">
        <is>
          <t>Unplanned</t>
        </is>
      </c>
      <c r="L2618" t="inlineStr">
        <is>
          <t>HACKING STATION</t>
        </is>
      </c>
      <c r="M2618" t="inlineStr">
        <is>
          <t>上下料工位</t>
        </is>
      </c>
      <c r="N2618" t="inlineStr">
        <is>
          <t>RACK STARVATION</t>
        </is>
      </c>
      <c r="O2618" s="59" t="n">
        <v>46084.72291666667</v>
      </c>
      <c r="P2618" s="59" t="n">
        <v>46084.72458333334</v>
      </c>
      <c r="Q2618" s="60" t="n">
        <v>2.4</v>
      </c>
      <c r="R2618" s="60" t="n">
        <v>0.7857</v>
      </c>
      <c r="S2618" t="inlineStr">
        <is>
          <t>团队模拟数据（基于公开单线数据派生）</t>
        </is>
      </c>
      <c r="T2618" t="inlineStr">
        <is>
          <t>SIM-v2.2-20260807-20260804</t>
        </is>
      </c>
      <c r="U2618" t="inlineStr">
        <is>
          <t>https://zenodo.org/records/17855209</t>
        </is>
      </c>
      <c r="V2618" t="inlineStr">
        <is>
          <t>LINE-S01-POST-20260303</t>
        </is>
      </c>
      <c r="W2618" t="inlineStr">
        <is>
          <t>已关联</t>
        </is>
      </c>
      <c r="X2618" t="inlineStr">
        <is>
          <t>按班次口径判断</t>
        </is>
      </c>
      <c r="Z2618" t="inlineStr">
        <is>
          <t>否</t>
        </is>
      </c>
    </row>
    <row r="2619">
      <c r="A2619" t="inlineStr">
        <is>
          <t>SIM-STOP-02618</t>
        </is>
      </c>
      <c r="B2619" t="inlineStr">
        <is>
          <t>STOP-POST-00238</t>
        </is>
      </c>
      <c r="C2619" t="inlineStr">
        <is>
          <t>LINE-S02-POST-20260303</t>
        </is>
      </c>
      <c r="D2619" t="inlineStr">
        <is>
          <t>SHIFT-POST-20260303</t>
        </is>
      </c>
      <c r="E2619" t="inlineStr">
        <is>
          <t>LINE-S02</t>
        </is>
      </c>
      <c r="F2619" t="inlineStr">
        <is>
          <t>改善后</t>
        </is>
      </c>
      <c r="G2619" s="57" t="n">
        <v>46084</v>
      </c>
      <c r="H2619" t="inlineStr">
        <is>
          <t>视觉设备系列</t>
        </is>
      </c>
      <c r="I2619" t="inlineStr">
        <is>
          <t>KK200-1</t>
        </is>
      </c>
      <c r="J2619" t="inlineStr">
        <is>
          <t>MATERIALS</t>
        </is>
      </c>
      <c r="K2619" t="inlineStr">
        <is>
          <t>Unplanned</t>
        </is>
      </c>
      <c r="L2619" t="inlineStr">
        <is>
          <t>HACKING STATION</t>
        </is>
      </c>
      <c r="M2619" t="inlineStr">
        <is>
          <t>上下料工位</t>
        </is>
      </c>
      <c r="N2619" t="inlineStr">
        <is>
          <t>RACK STARVATION</t>
        </is>
      </c>
      <c r="O2619" s="59" t="n">
        <v>46084.73680555556</v>
      </c>
      <c r="P2619" s="59" t="n">
        <v>46084.73916666667</v>
      </c>
      <c r="Q2619" s="60" t="n">
        <v>3.4</v>
      </c>
      <c r="R2619" s="60" t="n">
        <v>1.1428</v>
      </c>
      <c r="S2619" t="inlineStr">
        <is>
          <t>团队模拟数据（基于公开单线数据派生）</t>
        </is>
      </c>
      <c r="T2619" t="inlineStr">
        <is>
          <t>SIM-v2.2-20260807-20260804</t>
        </is>
      </c>
      <c r="U2619" t="inlineStr">
        <is>
          <t>https://zenodo.org/records/17855209</t>
        </is>
      </c>
      <c r="V2619" t="inlineStr">
        <is>
          <t>LINE-S02-POST-20260303</t>
        </is>
      </c>
      <c r="W2619" t="inlineStr">
        <is>
          <t>已关联</t>
        </is>
      </c>
      <c r="X2619" t="inlineStr">
        <is>
          <t>按班次口径判断</t>
        </is>
      </c>
      <c r="Z2619" t="inlineStr">
        <is>
          <t>否</t>
        </is>
      </c>
    </row>
    <row r="2620">
      <c r="A2620" t="inlineStr">
        <is>
          <t>SIM-STOP-02619</t>
        </is>
      </c>
      <c r="B2620" t="inlineStr">
        <is>
          <t>STOP-POST-00238</t>
        </is>
      </c>
      <c r="C2620" t="inlineStr">
        <is>
          <t>LINE-S03-POST-20260303</t>
        </is>
      </c>
      <c r="D2620" t="inlineStr">
        <is>
          <t>SHIFT-POST-20260303</t>
        </is>
      </c>
      <c r="E2620" t="inlineStr">
        <is>
          <t>LINE-S03</t>
        </is>
      </c>
      <c r="F2620" t="inlineStr">
        <is>
          <t>改善后</t>
        </is>
      </c>
      <c r="G2620" s="57" t="n">
        <v>46084</v>
      </c>
      <c r="H2620" t="inlineStr">
        <is>
          <t>音频模组系列</t>
        </is>
      </c>
      <c r="I2620" t="inlineStr">
        <is>
          <t>KK200-1</t>
        </is>
      </c>
      <c r="J2620" t="inlineStr">
        <is>
          <t>MATERIALS</t>
        </is>
      </c>
      <c r="K2620" t="inlineStr">
        <is>
          <t>Unplanned</t>
        </is>
      </c>
      <c r="L2620" t="inlineStr">
        <is>
          <t>HACKING STATION</t>
        </is>
      </c>
      <c r="M2620" t="inlineStr">
        <is>
          <t>上下料工位</t>
        </is>
      </c>
      <c r="N2620" t="inlineStr">
        <is>
          <t>RACK STARVATION</t>
        </is>
      </c>
      <c r="O2620" s="59" t="n">
        <v>46084.75069444445</v>
      </c>
      <c r="P2620" s="59" t="n">
        <v>46084.75263888889</v>
      </c>
      <c r="Q2620" s="60" t="n">
        <v>2.8</v>
      </c>
      <c r="R2620" s="60" t="n">
        <v>0.9308</v>
      </c>
      <c r="S2620" t="inlineStr">
        <is>
          <t>团队模拟数据（基于公开单线数据派生）</t>
        </is>
      </c>
      <c r="T2620" t="inlineStr">
        <is>
          <t>SIM-v2.2-20260807-20260804</t>
        </is>
      </c>
      <c r="U2620" t="inlineStr">
        <is>
          <t>https://zenodo.org/records/17855209</t>
        </is>
      </c>
      <c r="V2620" t="inlineStr">
        <is>
          <t>LINE-S03-POST-20260303</t>
        </is>
      </c>
      <c r="W2620" t="inlineStr">
        <is>
          <t>已关联</t>
        </is>
      </c>
      <c r="X2620" t="inlineStr">
        <is>
          <t>按班次口径判断</t>
        </is>
      </c>
      <c r="Z2620" t="inlineStr">
        <is>
          <t>否</t>
        </is>
      </c>
    </row>
    <row r="2621">
      <c r="A2621" t="inlineStr">
        <is>
          <t>SIM-STOP-02620</t>
        </is>
      </c>
      <c r="B2621" t="inlineStr">
        <is>
          <t>STOP-POST-00239</t>
        </is>
      </c>
      <c r="C2621" t="inlineStr">
        <is>
          <t>LINE-S01-POST-20260303</t>
        </is>
      </c>
      <c r="D2621" t="inlineStr">
        <is>
          <t>SHIFT-POST-20260303</t>
        </is>
      </c>
      <c r="E2621" t="inlineStr">
        <is>
          <t>LINE-S01</t>
        </is>
      </c>
      <c r="F2621" t="inlineStr">
        <is>
          <t>改善后</t>
        </is>
      </c>
      <c r="G2621" s="57" t="n">
        <v>46084</v>
      </c>
      <c r="H2621" t="inlineStr">
        <is>
          <t>智能终端系列</t>
        </is>
      </c>
      <c r="I2621" t="inlineStr">
        <is>
          <t>7KK25</t>
        </is>
      </c>
      <c r="J2621" t="inlineStr">
        <is>
          <t>SETUPS-CHANGEOVERS</t>
        </is>
      </c>
      <c r="K2621" t="inlineStr">
        <is>
          <t>Planned - Included in OEE</t>
        </is>
      </c>
      <c r="L2621" t="inlineStr">
        <is>
          <t>EXTRUDER PRESS</t>
        </is>
      </c>
      <c r="M2621" t="inlineStr">
        <is>
          <t>主加工工位</t>
        </is>
      </c>
      <c r="N2621" t="inlineStr">
        <is>
          <t>MATERIAL CHANGEOVER</t>
        </is>
      </c>
      <c r="O2621" s="59" t="n">
        <v>46084.74583333333</v>
      </c>
      <c r="P2621" s="59" t="n">
        <v>46084.75895833333</v>
      </c>
      <c r="Q2621" s="60" t="n">
        <v>18.9</v>
      </c>
      <c r="R2621" s="60" t="n">
        <v>0.9465</v>
      </c>
      <c r="S2621" t="inlineStr">
        <is>
          <t>团队模拟数据（基于公开单线数据派生）</t>
        </is>
      </c>
      <c r="T2621" t="inlineStr">
        <is>
          <t>SIM-v2.2-20260807-20260804</t>
        </is>
      </c>
      <c r="U2621" t="inlineStr">
        <is>
          <t>https://zenodo.org/records/17855209</t>
        </is>
      </c>
      <c r="V2621" t="inlineStr">
        <is>
          <t>LINE-S01-POST-20260303</t>
        </is>
      </c>
      <c r="W2621" t="inlineStr">
        <is>
          <t>已关联</t>
        </is>
      </c>
      <c r="X2621" t="inlineStr">
        <is>
          <t>按班次口径判断</t>
        </is>
      </c>
      <c r="Z2621" t="inlineStr">
        <is>
          <t>是</t>
        </is>
      </c>
      <c r="AA2621">
        <f>IFERROR(VLOOKUP(N2621,'18_换产标准_模拟'!$B$2:$F$4,3,FALSE),"")</f>
        <v/>
      </c>
      <c r="AB2621">
        <f>IFERROR(MAX(Q2621-AA2621,0),"")</f>
        <v/>
      </c>
      <c r="AC2621">
        <f>IFERROR(IF(AB2621=0,"达标",IF(AB2621&lt;=VLOOKUP(N2621,'18_换产标准_模拟'!$B$2:$F$4,4,FALSE)-VLOOKUP(N2621,'18_换产标准_模拟'!$B$2:$F$4,3,FALSE),"轻微超时",IF(AB2621&lt;=VLOOKUP(N2621,'18_换产标准_模拟'!$B$2:$F$4,5,FALSE)-VLOOKUP(N2621,'18_换产标准_模拟'!$B$2:$F$4,3,FALSE),"超时","严重超时"))),"")</f>
        <v/>
      </c>
      <c r="AD2621">
        <f>IFERROR(INDEX('18_换产标准_模拟'!$A$2:$A$4,MATCH(N2621,'18_换产标准_模拟'!$B$2:$B$4,0)),"")</f>
        <v/>
      </c>
      <c r="AE2621" t="inlineStr">
        <is>
          <t>团队模拟数据</t>
        </is>
      </c>
    </row>
    <row r="2622">
      <c r="A2622" t="inlineStr">
        <is>
          <t>SIM-STOP-02621</t>
        </is>
      </c>
      <c r="B2622" t="inlineStr">
        <is>
          <t>STOP-POST-00239</t>
        </is>
      </c>
      <c r="C2622" t="inlineStr">
        <is>
          <t>LINE-S02-POST-20260303</t>
        </is>
      </c>
      <c r="D2622" t="inlineStr">
        <is>
          <t>SHIFT-POST-20260303</t>
        </is>
      </c>
      <c r="E2622" t="inlineStr">
        <is>
          <t>LINE-S02</t>
        </is>
      </c>
      <c r="F2622" t="inlineStr">
        <is>
          <t>改善后</t>
        </is>
      </c>
      <c r="G2622" s="57" t="n">
        <v>46084</v>
      </c>
      <c r="H2622" t="inlineStr">
        <is>
          <t>视觉设备系列</t>
        </is>
      </c>
      <c r="I2622" t="inlineStr">
        <is>
          <t>7KK25</t>
        </is>
      </c>
      <c r="J2622" t="inlineStr">
        <is>
          <t>SETUPS-CHANGEOVERS</t>
        </is>
      </c>
      <c r="K2622" t="inlineStr">
        <is>
          <t>Planned - Included in OEE</t>
        </is>
      </c>
      <c r="L2622" t="inlineStr">
        <is>
          <t>EXTRUDER PRESS</t>
        </is>
      </c>
      <c r="M2622" t="inlineStr">
        <is>
          <t>主加工工位</t>
        </is>
      </c>
      <c r="N2622" t="inlineStr">
        <is>
          <t>MATERIAL CHANGEOVER</t>
        </is>
      </c>
      <c r="O2622" s="59" t="n">
        <v>46084.75972222222</v>
      </c>
      <c r="P2622" s="59" t="n">
        <v>46084.77298611111</v>
      </c>
      <c r="Q2622" s="60" t="n">
        <v>19.1</v>
      </c>
      <c r="R2622" s="60" t="n">
        <v>0.9528</v>
      </c>
      <c r="S2622" t="inlineStr">
        <is>
          <t>团队模拟数据（基于公开单线数据派生）</t>
        </is>
      </c>
      <c r="T2622" t="inlineStr">
        <is>
          <t>SIM-v2.2-20260807-20260804</t>
        </is>
      </c>
      <c r="U2622" t="inlineStr">
        <is>
          <t>https://zenodo.org/records/17855209</t>
        </is>
      </c>
      <c r="V2622" t="inlineStr">
        <is>
          <t>LINE-S02-POST-20260303</t>
        </is>
      </c>
      <c r="W2622" t="inlineStr">
        <is>
          <t>已关联</t>
        </is>
      </c>
      <c r="X2622" t="inlineStr">
        <is>
          <t>按班次口径判断</t>
        </is>
      </c>
      <c r="Z2622" t="inlineStr">
        <is>
          <t>是</t>
        </is>
      </c>
      <c r="AA2622">
        <f>IFERROR(VLOOKUP(N2622,'18_换产标准_模拟'!$B$2:$F$4,3,FALSE),"")</f>
        <v/>
      </c>
      <c r="AB2622">
        <f>IFERROR(MAX(Q2622-AA2622,0),"")</f>
        <v/>
      </c>
      <c r="AC2622">
        <f>IFERROR(IF(AB2622=0,"达标",IF(AB2622&lt;=VLOOKUP(N2622,'18_换产标准_模拟'!$B$2:$F$4,4,FALSE)-VLOOKUP(N2622,'18_换产标准_模拟'!$B$2:$F$4,3,FALSE),"轻微超时",IF(AB2622&lt;=VLOOKUP(N2622,'18_换产标准_模拟'!$B$2:$F$4,5,FALSE)-VLOOKUP(N2622,'18_换产标准_模拟'!$B$2:$F$4,3,FALSE),"超时","严重超时"))),"")</f>
        <v/>
      </c>
      <c r="AD2622">
        <f>IFERROR(INDEX('18_换产标准_模拟'!$A$2:$A$4,MATCH(N2622,'18_换产标准_模拟'!$B$2:$B$4,0)),"")</f>
        <v/>
      </c>
      <c r="AE2622" t="inlineStr">
        <is>
          <t>团队模拟数据</t>
        </is>
      </c>
    </row>
    <row r="2623">
      <c r="A2623" t="inlineStr">
        <is>
          <t>SIM-STOP-02622</t>
        </is>
      </c>
      <c r="B2623" t="inlineStr">
        <is>
          <t>STOP-POST-00239</t>
        </is>
      </c>
      <c r="C2623" t="inlineStr">
        <is>
          <t>LINE-S03-POST-20260303</t>
        </is>
      </c>
      <c r="D2623" t="inlineStr">
        <is>
          <t>SHIFT-POST-20260303</t>
        </is>
      </c>
      <c r="E2623" t="inlineStr">
        <is>
          <t>LINE-S03</t>
        </is>
      </c>
      <c r="F2623" t="inlineStr">
        <is>
          <t>改善后</t>
        </is>
      </c>
      <c r="G2623" s="57" t="n">
        <v>46084</v>
      </c>
      <c r="H2623" t="inlineStr">
        <is>
          <t>音频模组系列</t>
        </is>
      </c>
      <c r="I2623" t="inlineStr">
        <is>
          <t>7KK25</t>
        </is>
      </c>
      <c r="J2623" t="inlineStr">
        <is>
          <t>SETUPS-CHANGEOVERS</t>
        </is>
      </c>
      <c r="K2623" t="inlineStr">
        <is>
          <t>Planned - Included in OEE</t>
        </is>
      </c>
      <c r="L2623" t="inlineStr">
        <is>
          <t>EXTRUDER PRESS</t>
        </is>
      </c>
      <c r="M2623" t="inlineStr">
        <is>
          <t>主加工工位</t>
        </is>
      </c>
      <c r="N2623" t="inlineStr">
        <is>
          <t>MATERIAL CHANGEOVER</t>
        </is>
      </c>
      <c r="O2623" s="59" t="n">
        <v>46084.77361111111</v>
      </c>
      <c r="P2623" s="59" t="n">
        <v>46084.78736111111</v>
      </c>
      <c r="Q2623" s="60" t="n">
        <v>19.8</v>
      </c>
      <c r="R2623" s="60" t="n">
        <v>0.992</v>
      </c>
      <c r="S2623" t="inlineStr">
        <is>
          <t>团队模拟数据（基于公开单线数据派生）</t>
        </is>
      </c>
      <c r="T2623" t="inlineStr">
        <is>
          <t>SIM-v2.2-20260807-20260804</t>
        </is>
      </c>
      <c r="U2623" t="inlineStr">
        <is>
          <t>https://zenodo.org/records/17855209</t>
        </is>
      </c>
      <c r="V2623" t="inlineStr">
        <is>
          <t>LINE-S03-POST-20260303</t>
        </is>
      </c>
      <c r="W2623" t="inlineStr">
        <is>
          <t>已关联</t>
        </is>
      </c>
      <c r="X2623" t="inlineStr">
        <is>
          <t>按班次口径判断</t>
        </is>
      </c>
      <c r="Z2623" t="inlineStr">
        <is>
          <t>是</t>
        </is>
      </c>
      <c r="AA2623">
        <f>IFERROR(VLOOKUP(N2623,'18_换产标准_模拟'!$B$2:$F$4,3,FALSE),"")</f>
        <v/>
      </c>
      <c r="AB2623">
        <f>IFERROR(MAX(Q2623-AA2623,0),"")</f>
        <v/>
      </c>
      <c r="AC2623">
        <f>IFERROR(IF(AB2623=0,"达标",IF(AB2623&lt;=VLOOKUP(N2623,'18_换产标准_模拟'!$B$2:$F$4,4,FALSE)-VLOOKUP(N2623,'18_换产标准_模拟'!$B$2:$F$4,3,FALSE),"轻微超时",IF(AB2623&lt;=VLOOKUP(N2623,'18_换产标准_模拟'!$B$2:$F$4,5,FALSE)-VLOOKUP(N2623,'18_换产标准_模拟'!$B$2:$F$4,3,FALSE),"超时","严重超时"))),"")</f>
        <v/>
      </c>
      <c r="AD2623">
        <f>IFERROR(INDEX('18_换产标准_模拟'!$A$2:$A$4,MATCH(N2623,'18_换产标准_模拟'!$B$2:$B$4,0)),"")</f>
        <v/>
      </c>
      <c r="AE2623" t="inlineStr">
        <is>
          <t>团队模拟数据</t>
        </is>
      </c>
    </row>
    <row r="2624">
      <c r="A2624" t="inlineStr">
        <is>
          <t>SIM-STOP-02623</t>
        </is>
      </c>
      <c r="B2624" t="inlineStr">
        <is>
          <t>STOP-POST-00240</t>
        </is>
      </c>
      <c r="C2624" t="inlineStr">
        <is>
          <t>LINE-S01-POST-20260303</t>
        </is>
      </c>
      <c r="D2624" t="inlineStr">
        <is>
          <t>SHIFT-POST-20260303</t>
        </is>
      </c>
      <c r="E2624" t="inlineStr">
        <is>
          <t>LINE-S01</t>
        </is>
      </c>
      <c r="F2624" t="inlineStr">
        <is>
          <t>改善后</t>
        </is>
      </c>
      <c r="G2624" s="57" t="n">
        <v>46084</v>
      </c>
      <c r="H2624" t="inlineStr">
        <is>
          <t>智能终端系列</t>
        </is>
      </c>
      <c r="I2624" t="inlineStr">
        <is>
          <t>7KK25</t>
        </is>
      </c>
      <c r="J2624" t="inlineStr">
        <is>
          <t>MATERIALS</t>
        </is>
      </c>
      <c r="K2624" t="inlineStr">
        <is>
          <t>Unplanned</t>
        </is>
      </c>
      <c r="L2624" t="inlineStr">
        <is>
          <t>HACKING STATION</t>
        </is>
      </c>
      <c r="M2624" t="inlineStr">
        <is>
          <t>上下料工位</t>
        </is>
      </c>
      <c r="N2624" t="inlineStr">
        <is>
          <t>MANUAL BRICK HANDLING</t>
        </is>
      </c>
      <c r="O2624" s="59" t="n">
        <v>46084.77430555555</v>
      </c>
      <c r="P2624" s="59" t="n">
        <v>46084.77645833333</v>
      </c>
      <c r="Q2624" s="60" t="n">
        <v>3.1</v>
      </c>
      <c r="R2624" s="60" t="n">
        <v>0.7634</v>
      </c>
      <c r="S2624" t="inlineStr">
        <is>
          <t>团队模拟数据（基于公开单线数据派生）</t>
        </is>
      </c>
      <c r="T2624" t="inlineStr">
        <is>
          <t>SIM-v2.2-20260807-20260804</t>
        </is>
      </c>
      <c r="U2624" t="inlineStr">
        <is>
          <t>https://zenodo.org/records/17855209</t>
        </is>
      </c>
      <c r="V2624" t="inlineStr">
        <is>
          <t>LINE-S01-POST-20260303</t>
        </is>
      </c>
      <c r="W2624" t="inlineStr">
        <is>
          <t>已关联</t>
        </is>
      </c>
      <c r="X2624" t="inlineStr">
        <is>
          <t>按班次口径判断</t>
        </is>
      </c>
      <c r="Z2624" t="inlineStr">
        <is>
          <t>否</t>
        </is>
      </c>
    </row>
    <row r="2625">
      <c r="A2625" t="inlineStr">
        <is>
          <t>SIM-STOP-02624</t>
        </is>
      </c>
      <c r="B2625" t="inlineStr">
        <is>
          <t>STOP-POST-00240</t>
        </is>
      </c>
      <c r="C2625" t="inlineStr">
        <is>
          <t>LINE-S02-POST-20260303</t>
        </is>
      </c>
      <c r="D2625" t="inlineStr">
        <is>
          <t>SHIFT-POST-20260303</t>
        </is>
      </c>
      <c r="E2625" t="inlineStr">
        <is>
          <t>LINE-S02</t>
        </is>
      </c>
      <c r="F2625" t="inlineStr">
        <is>
          <t>改善后</t>
        </is>
      </c>
      <c r="G2625" s="57" t="n">
        <v>46084</v>
      </c>
      <c r="H2625" t="inlineStr">
        <is>
          <t>视觉设备系列</t>
        </is>
      </c>
      <c r="I2625" t="inlineStr">
        <is>
          <t>7KK25</t>
        </is>
      </c>
      <c r="J2625" t="inlineStr">
        <is>
          <t>MATERIALS</t>
        </is>
      </c>
      <c r="K2625" t="inlineStr">
        <is>
          <t>Unplanned</t>
        </is>
      </c>
      <c r="L2625" t="inlineStr">
        <is>
          <t>HACKING STATION</t>
        </is>
      </c>
      <c r="M2625" t="inlineStr">
        <is>
          <t>上下料工位</t>
        </is>
      </c>
      <c r="N2625" t="inlineStr">
        <is>
          <t>MANUAL BRICK HANDLING</t>
        </is>
      </c>
      <c r="O2625" s="59" t="n">
        <v>46084.78819444445</v>
      </c>
      <c r="P2625" s="59" t="n">
        <v>46084.79125</v>
      </c>
      <c r="Q2625" s="60" t="n">
        <v>4.4</v>
      </c>
      <c r="R2625" s="60" t="n">
        <v>1.1122</v>
      </c>
      <c r="S2625" t="inlineStr">
        <is>
          <t>团队模拟数据（基于公开单线数据派生）</t>
        </is>
      </c>
      <c r="T2625" t="inlineStr">
        <is>
          <t>SIM-v2.2-20260807-20260804</t>
        </is>
      </c>
      <c r="U2625" t="inlineStr">
        <is>
          <t>https://zenodo.org/records/17855209</t>
        </is>
      </c>
      <c r="V2625" t="inlineStr">
        <is>
          <t>LINE-S02-POST-20260303</t>
        </is>
      </c>
      <c r="W2625" t="inlineStr">
        <is>
          <t>已关联</t>
        </is>
      </c>
      <c r="X2625" t="inlineStr">
        <is>
          <t>按班次口径判断</t>
        </is>
      </c>
      <c r="Z2625" t="inlineStr">
        <is>
          <t>否</t>
        </is>
      </c>
    </row>
    <row r="2626">
      <c r="A2626" t="inlineStr">
        <is>
          <t>SIM-STOP-02625</t>
        </is>
      </c>
      <c r="B2626" t="inlineStr">
        <is>
          <t>STOP-POST-00240</t>
        </is>
      </c>
      <c r="C2626" t="inlineStr">
        <is>
          <t>LINE-S03-POST-20260303</t>
        </is>
      </c>
      <c r="D2626" t="inlineStr">
        <is>
          <t>SHIFT-POST-20260303</t>
        </is>
      </c>
      <c r="E2626" t="inlineStr">
        <is>
          <t>LINE-S03</t>
        </is>
      </c>
      <c r="F2626" t="inlineStr">
        <is>
          <t>改善后</t>
        </is>
      </c>
      <c r="G2626" s="57" t="n">
        <v>46084</v>
      </c>
      <c r="H2626" t="inlineStr">
        <is>
          <t>音频模组系列</t>
        </is>
      </c>
      <c r="I2626" t="inlineStr">
        <is>
          <t>7KK25</t>
        </is>
      </c>
      <c r="J2626" t="inlineStr">
        <is>
          <t>MATERIALS</t>
        </is>
      </c>
      <c r="K2626" t="inlineStr">
        <is>
          <t>Unplanned</t>
        </is>
      </c>
      <c r="L2626" t="inlineStr">
        <is>
          <t>HACKING STATION</t>
        </is>
      </c>
      <c r="M2626" t="inlineStr">
        <is>
          <t>上下料工位</t>
        </is>
      </c>
      <c r="N2626" t="inlineStr">
        <is>
          <t>MANUAL BRICK HANDLING</t>
        </is>
      </c>
      <c r="O2626" s="59" t="n">
        <v>46084.80208333334</v>
      </c>
      <c r="P2626" s="59" t="n">
        <v>46084.80458333333</v>
      </c>
      <c r="Q2626" s="60" t="n">
        <v>3.6</v>
      </c>
      <c r="R2626" s="60" t="n">
        <v>0.9048</v>
      </c>
      <c r="S2626" t="inlineStr">
        <is>
          <t>团队模拟数据（基于公开单线数据派生）</t>
        </is>
      </c>
      <c r="T2626" t="inlineStr">
        <is>
          <t>SIM-v2.2-20260807-20260804</t>
        </is>
      </c>
      <c r="U2626" t="inlineStr">
        <is>
          <t>https://zenodo.org/records/17855209</t>
        </is>
      </c>
      <c r="V2626" t="inlineStr">
        <is>
          <t>LINE-S03-POST-20260303</t>
        </is>
      </c>
      <c r="W2626" t="inlineStr">
        <is>
          <t>已关联</t>
        </is>
      </c>
      <c r="X2626" t="inlineStr">
        <is>
          <t>按班次口径判断</t>
        </is>
      </c>
      <c r="Z2626" t="inlineStr">
        <is>
          <t>否</t>
        </is>
      </c>
    </row>
    <row r="2627">
      <c r="A2627" t="inlineStr">
        <is>
          <t>SIM-STOP-02626</t>
        </is>
      </c>
      <c r="B2627" t="inlineStr">
        <is>
          <t>STOP-POST-00241</t>
        </is>
      </c>
      <c r="C2627" t="inlineStr">
        <is>
          <t>LINE-S01-POST-20260303</t>
        </is>
      </c>
      <c r="D2627" t="inlineStr">
        <is>
          <t>SHIFT-POST-20260303</t>
        </is>
      </c>
      <c r="E2627" t="inlineStr">
        <is>
          <t>LINE-S01</t>
        </is>
      </c>
      <c r="F2627" t="inlineStr">
        <is>
          <t>改善后</t>
        </is>
      </c>
      <c r="G2627" s="57" t="n">
        <v>46084</v>
      </c>
      <c r="H2627" t="inlineStr">
        <is>
          <t>智能终端系列</t>
        </is>
      </c>
      <c r="I2627" t="inlineStr">
        <is>
          <t>7KK25</t>
        </is>
      </c>
      <c r="J2627" t="inlineStr">
        <is>
          <t>MATERIALS</t>
        </is>
      </c>
      <c r="K2627" t="inlineStr">
        <is>
          <t>Unplanned</t>
        </is>
      </c>
      <c r="L2627" t="inlineStr">
        <is>
          <t>HACKING STATION</t>
        </is>
      </c>
      <c r="M2627" t="inlineStr">
        <is>
          <t>上下料工位</t>
        </is>
      </c>
      <c r="N2627" t="inlineStr">
        <is>
          <t>MANUAL BRICK HANDLING</t>
        </is>
      </c>
      <c r="O2627" s="59" t="n">
        <v>46084.78333333333</v>
      </c>
      <c r="P2627" s="59" t="n">
        <v>46084.78611111111</v>
      </c>
      <c r="Q2627" s="60" t="n">
        <v>4</v>
      </c>
      <c r="R2627" s="60" t="n">
        <v>0.7947</v>
      </c>
      <c r="S2627" t="inlineStr">
        <is>
          <t>团队模拟数据（基于公开单线数据派生）</t>
        </is>
      </c>
      <c r="T2627" t="inlineStr">
        <is>
          <t>SIM-v2.2-20260807-20260804</t>
        </is>
      </c>
      <c r="U2627" t="inlineStr">
        <is>
          <t>https://zenodo.org/records/17855209</t>
        </is>
      </c>
      <c r="V2627" t="inlineStr">
        <is>
          <t>LINE-S01-POST-20260303</t>
        </is>
      </c>
      <c r="W2627" t="inlineStr">
        <is>
          <t>已关联</t>
        </is>
      </c>
      <c r="X2627" t="inlineStr">
        <is>
          <t>按班次口径判断</t>
        </is>
      </c>
      <c r="Z2627" t="inlineStr">
        <is>
          <t>否</t>
        </is>
      </c>
    </row>
    <row r="2628">
      <c r="A2628" t="inlineStr">
        <is>
          <t>SIM-STOP-02627</t>
        </is>
      </c>
      <c r="B2628" t="inlineStr">
        <is>
          <t>STOP-POST-00241</t>
        </is>
      </c>
      <c r="C2628" t="inlineStr">
        <is>
          <t>LINE-S02-POST-20260303</t>
        </is>
      </c>
      <c r="D2628" t="inlineStr">
        <is>
          <t>SHIFT-POST-20260303</t>
        </is>
      </c>
      <c r="E2628" t="inlineStr">
        <is>
          <t>LINE-S02</t>
        </is>
      </c>
      <c r="F2628" t="inlineStr">
        <is>
          <t>改善后</t>
        </is>
      </c>
      <c r="G2628" s="57" t="n">
        <v>46084</v>
      </c>
      <c r="H2628" t="inlineStr">
        <is>
          <t>视觉设备系列</t>
        </is>
      </c>
      <c r="I2628" t="inlineStr">
        <is>
          <t>7KK25</t>
        </is>
      </c>
      <c r="J2628" t="inlineStr">
        <is>
          <t>MATERIALS</t>
        </is>
      </c>
      <c r="K2628" t="inlineStr">
        <is>
          <t>Unplanned</t>
        </is>
      </c>
      <c r="L2628" t="inlineStr">
        <is>
          <t>HACKING STATION</t>
        </is>
      </c>
      <c r="M2628" t="inlineStr">
        <is>
          <t>上下料工位</t>
        </is>
      </c>
      <c r="N2628" t="inlineStr">
        <is>
          <t>MANUAL BRICK HANDLING</t>
        </is>
      </c>
      <c r="O2628" s="59" t="n">
        <v>46084.79722222222</v>
      </c>
      <c r="P2628" s="59" t="n">
        <v>46084.80125</v>
      </c>
      <c r="Q2628" s="60" t="n">
        <v>5.8</v>
      </c>
      <c r="R2628" s="60" t="n">
        <v>1.155</v>
      </c>
      <c r="S2628" t="inlineStr">
        <is>
          <t>团队模拟数据（基于公开单线数据派生）</t>
        </is>
      </c>
      <c r="T2628" t="inlineStr">
        <is>
          <t>SIM-v2.2-20260807-20260804</t>
        </is>
      </c>
      <c r="U2628" t="inlineStr">
        <is>
          <t>https://zenodo.org/records/17855209</t>
        </is>
      </c>
      <c r="V2628" t="inlineStr">
        <is>
          <t>LINE-S02-POST-20260303</t>
        </is>
      </c>
      <c r="W2628" t="inlineStr">
        <is>
          <t>已关联</t>
        </is>
      </c>
      <c r="X2628" t="inlineStr">
        <is>
          <t>按班次口径判断</t>
        </is>
      </c>
      <c r="Z2628" t="inlineStr">
        <is>
          <t>否</t>
        </is>
      </c>
    </row>
    <row r="2629">
      <c r="A2629" t="inlineStr">
        <is>
          <t>SIM-STOP-02628</t>
        </is>
      </c>
      <c r="B2629" t="inlineStr">
        <is>
          <t>STOP-POST-00241</t>
        </is>
      </c>
      <c r="C2629" t="inlineStr">
        <is>
          <t>LINE-S03-POST-20260303</t>
        </is>
      </c>
      <c r="D2629" t="inlineStr">
        <is>
          <t>SHIFT-POST-20260303</t>
        </is>
      </c>
      <c r="E2629" t="inlineStr">
        <is>
          <t>LINE-S03</t>
        </is>
      </c>
      <c r="F2629" t="inlineStr">
        <is>
          <t>改善后</t>
        </is>
      </c>
      <c r="G2629" s="57" t="n">
        <v>46084</v>
      </c>
      <c r="H2629" t="inlineStr">
        <is>
          <t>音频模组系列</t>
        </is>
      </c>
      <c r="I2629" t="inlineStr">
        <is>
          <t>7KK25</t>
        </is>
      </c>
      <c r="J2629" t="inlineStr">
        <is>
          <t>MATERIALS</t>
        </is>
      </c>
      <c r="K2629" t="inlineStr">
        <is>
          <t>Unplanned</t>
        </is>
      </c>
      <c r="L2629" t="inlineStr">
        <is>
          <t>HACKING STATION</t>
        </is>
      </c>
      <c r="M2629" t="inlineStr">
        <is>
          <t>上下料工位</t>
        </is>
      </c>
      <c r="N2629" t="inlineStr">
        <is>
          <t>MANUAL BRICK HANDLING</t>
        </is>
      </c>
      <c r="O2629" s="59" t="n">
        <v>46084.81111111111</v>
      </c>
      <c r="P2629" s="59" t="n">
        <v>46084.814375</v>
      </c>
      <c r="Q2629" s="60" t="n">
        <v>4.7</v>
      </c>
      <c r="R2629" s="60" t="n">
        <v>0.9412</v>
      </c>
      <c r="S2629" t="inlineStr">
        <is>
          <t>团队模拟数据（基于公开单线数据派生）</t>
        </is>
      </c>
      <c r="T2629" t="inlineStr">
        <is>
          <t>SIM-v2.2-20260807-20260804</t>
        </is>
      </c>
      <c r="U2629" t="inlineStr">
        <is>
          <t>https://zenodo.org/records/17855209</t>
        </is>
      </c>
      <c r="V2629" t="inlineStr">
        <is>
          <t>LINE-S03-POST-20260303</t>
        </is>
      </c>
      <c r="W2629" t="inlineStr">
        <is>
          <t>已关联</t>
        </is>
      </c>
      <c r="X2629" t="inlineStr">
        <is>
          <t>按班次口径判断</t>
        </is>
      </c>
      <c r="Z2629" t="inlineStr">
        <is>
          <t>否</t>
        </is>
      </c>
    </row>
    <row r="2630">
      <c r="A2630" t="inlineStr">
        <is>
          <t>SIM-STOP-02629</t>
        </is>
      </c>
      <c r="B2630" t="inlineStr">
        <is>
          <t>STOP-POST-00242</t>
        </is>
      </c>
      <c r="C2630" t="inlineStr">
        <is>
          <t>LINE-S01-POST-20260303</t>
        </is>
      </c>
      <c r="D2630" t="inlineStr">
        <is>
          <t>SHIFT-POST-20260303</t>
        </is>
      </c>
      <c r="E2630" t="inlineStr">
        <is>
          <t>LINE-S01</t>
        </is>
      </c>
      <c r="F2630" t="inlineStr">
        <is>
          <t>改善后</t>
        </is>
      </c>
      <c r="G2630" s="57" t="n">
        <v>46084</v>
      </c>
      <c r="H2630" t="inlineStr">
        <is>
          <t>智能终端系列</t>
        </is>
      </c>
      <c r="I2630" t="inlineStr">
        <is>
          <t>7KK25</t>
        </is>
      </c>
      <c r="J2630" t="inlineStr">
        <is>
          <t>MATERIALS</t>
        </is>
      </c>
      <c r="K2630" t="inlineStr">
        <is>
          <t>Unplanned</t>
        </is>
      </c>
      <c r="L2630" t="inlineStr">
        <is>
          <t>HACKING STATION</t>
        </is>
      </c>
      <c r="M2630" t="inlineStr">
        <is>
          <t>上下料工位</t>
        </is>
      </c>
      <c r="N2630" t="inlineStr">
        <is>
          <t>MANUAL BRICK HANDLING</t>
        </is>
      </c>
      <c r="O2630" s="59" t="n">
        <v>46084.79027777778</v>
      </c>
      <c r="P2630" s="59" t="n">
        <v>46084.80458333333</v>
      </c>
      <c r="Q2630" s="60" t="n">
        <v>20.6</v>
      </c>
      <c r="R2630" s="60" t="n">
        <v>0.8259</v>
      </c>
      <c r="S2630" t="inlineStr">
        <is>
          <t>团队模拟数据（基于公开单线数据派生）</t>
        </is>
      </c>
      <c r="T2630" t="inlineStr">
        <is>
          <t>SIM-v2.2-20260807-20260804</t>
        </is>
      </c>
      <c r="U2630" t="inlineStr">
        <is>
          <t>https://zenodo.org/records/17855209</t>
        </is>
      </c>
      <c r="V2630" t="inlineStr">
        <is>
          <t>LINE-S01-POST-20260303</t>
        </is>
      </c>
      <c r="W2630" t="inlineStr">
        <is>
          <t>已关联</t>
        </is>
      </c>
      <c r="X2630" t="inlineStr">
        <is>
          <t>按班次口径判断</t>
        </is>
      </c>
      <c r="Z2630" t="inlineStr">
        <is>
          <t>否</t>
        </is>
      </c>
    </row>
    <row r="2631">
      <c r="A2631" t="inlineStr">
        <is>
          <t>SIM-STOP-02630</t>
        </is>
      </c>
      <c r="B2631" t="inlineStr">
        <is>
          <t>STOP-POST-00242</t>
        </is>
      </c>
      <c r="C2631" t="inlineStr">
        <is>
          <t>LINE-S02-POST-20260303</t>
        </is>
      </c>
      <c r="D2631" t="inlineStr">
        <is>
          <t>SHIFT-POST-20260303</t>
        </is>
      </c>
      <c r="E2631" t="inlineStr">
        <is>
          <t>LINE-S02</t>
        </is>
      </c>
      <c r="F2631" t="inlineStr">
        <is>
          <t>改善后</t>
        </is>
      </c>
      <c r="G2631" s="57" t="n">
        <v>46084</v>
      </c>
      <c r="H2631" t="inlineStr">
        <is>
          <t>视觉设备系列</t>
        </is>
      </c>
      <c r="I2631" t="inlineStr">
        <is>
          <t>7KK25</t>
        </is>
      </c>
      <c r="J2631" t="inlineStr">
        <is>
          <t>MATERIALS</t>
        </is>
      </c>
      <c r="K2631" t="inlineStr">
        <is>
          <t>Unplanned</t>
        </is>
      </c>
      <c r="L2631" t="inlineStr">
        <is>
          <t>HACKING STATION</t>
        </is>
      </c>
      <c r="M2631" t="inlineStr">
        <is>
          <t>上下料工位</t>
        </is>
      </c>
      <c r="N2631" t="inlineStr">
        <is>
          <t>MANUAL BRICK HANDLING</t>
        </is>
      </c>
      <c r="O2631" s="59" t="n">
        <v>46084.80416666667</v>
      </c>
      <c r="P2631" s="59" t="n">
        <v>46084.82291666666</v>
      </c>
      <c r="Q2631" s="60" t="n">
        <v>27</v>
      </c>
      <c r="R2631" s="60" t="n">
        <v>1.0817</v>
      </c>
      <c r="S2631" t="inlineStr">
        <is>
          <t>团队模拟数据（基于公开单线数据派生）</t>
        </is>
      </c>
      <c r="T2631" t="inlineStr">
        <is>
          <t>SIM-v2.2-20260807-20260804</t>
        </is>
      </c>
      <c r="U2631" t="inlineStr">
        <is>
          <t>https://zenodo.org/records/17855209</t>
        </is>
      </c>
      <c r="V2631" t="inlineStr">
        <is>
          <t>LINE-S02-POST-20260303</t>
        </is>
      </c>
      <c r="W2631" t="inlineStr">
        <is>
          <t>已关联</t>
        </is>
      </c>
      <c r="X2631" t="inlineStr">
        <is>
          <t>按班次口径判断</t>
        </is>
      </c>
      <c r="Z2631" t="inlineStr">
        <is>
          <t>否</t>
        </is>
      </c>
    </row>
    <row r="2632">
      <c r="A2632" t="inlineStr">
        <is>
          <t>SIM-STOP-02631</t>
        </is>
      </c>
      <c r="B2632" t="inlineStr">
        <is>
          <t>STOP-POST-00242</t>
        </is>
      </c>
      <c r="C2632" t="inlineStr">
        <is>
          <t>LINE-S03-POST-20260303</t>
        </is>
      </c>
      <c r="D2632" t="inlineStr">
        <is>
          <t>SHIFT-POST-20260303</t>
        </is>
      </c>
      <c r="E2632" t="inlineStr">
        <is>
          <t>LINE-S03</t>
        </is>
      </c>
      <c r="F2632" t="inlineStr">
        <is>
          <t>改善后</t>
        </is>
      </c>
      <c r="G2632" s="57" t="n">
        <v>46084</v>
      </c>
      <c r="H2632" t="inlineStr">
        <is>
          <t>音频模组系列</t>
        </is>
      </c>
      <c r="I2632" t="inlineStr">
        <is>
          <t>7KK25</t>
        </is>
      </c>
      <c r="J2632" t="inlineStr">
        <is>
          <t>MATERIALS</t>
        </is>
      </c>
      <c r="K2632" t="inlineStr">
        <is>
          <t>Unplanned</t>
        </is>
      </c>
      <c r="L2632" t="inlineStr">
        <is>
          <t>HACKING STATION</t>
        </is>
      </c>
      <c r="M2632" t="inlineStr">
        <is>
          <t>上下料工位</t>
        </is>
      </c>
      <c r="N2632" t="inlineStr">
        <is>
          <t>MANUAL BRICK HANDLING</t>
        </is>
      </c>
      <c r="O2632" s="59" t="n">
        <v>46084.81805555556</v>
      </c>
      <c r="P2632" s="59" t="n">
        <v>46084.835</v>
      </c>
      <c r="Q2632" s="60" t="n">
        <v>24.4</v>
      </c>
      <c r="R2632" s="60" t="n">
        <v>0.9776</v>
      </c>
      <c r="S2632" t="inlineStr">
        <is>
          <t>团队模拟数据（基于公开单线数据派生）</t>
        </is>
      </c>
      <c r="T2632" t="inlineStr">
        <is>
          <t>SIM-v2.2-20260807-20260804</t>
        </is>
      </c>
      <c r="U2632" t="inlineStr">
        <is>
          <t>https://zenodo.org/records/17855209</t>
        </is>
      </c>
      <c r="V2632" t="inlineStr">
        <is>
          <t>LINE-S03-POST-20260303</t>
        </is>
      </c>
      <c r="W2632" t="inlineStr">
        <is>
          <t>已关联</t>
        </is>
      </c>
      <c r="X2632" t="inlineStr">
        <is>
          <t>按班次口径判断</t>
        </is>
      </c>
      <c r="Z2632" t="inlineStr">
        <is>
          <t>否</t>
        </is>
      </c>
    </row>
    <row r="2633">
      <c r="A2633" t="inlineStr">
        <is>
          <t>SIM-STOP-02632</t>
        </is>
      </c>
      <c r="B2633" t="inlineStr">
        <is>
          <t>STOP-POST-00243</t>
        </is>
      </c>
      <c r="C2633" t="inlineStr">
        <is>
          <t>LINE-S01-POST-20260303</t>
        </is>
      </c>
      <c r="D2633" t="inlineStr">
        <is>
          <t>SHIFT-POST-20260303</t>
        </is>
      </c>
      <c r="E2633" t="inlineStr">
        <is>
          <t>LINE-S01</t>
        </is>
      </c>
      <c r="F2633" t="inlineStr">
        <is>
          <t>改善后</t>
        </is>
      </c>
      <c r="G2633" s="57" t="n">
        <v>46084</v>
      </c>
      <c r="H2633" t="inlineStr">
        <is>
          <t>智能终端系列</t>
        </is>
      </c>
      <c r="I2633" t="inlineStr">
        <is>
          <t>7KK25</t>
        </is>
      </c>
      <c r="J2633" t="inlineStr">
        <is>
          <t>MATERIALS</t>
        </is>
      </c>
      <c r="K2633" t="inlineStr">
        <is>
          <t>Unplanned</t>
        </is>
      </c>
      <c r="L2633" t="inlineStr">
        <is>
          <t>HACKING STATION</t>
        </is>
      </c>
      <c r="M2633" t="inlineStr">
        <is>
          <t>上下料工位</t>
        </is>
      </c>
      <c r="N2633" t="inlineStr">
        <is>
          <t>MANUAL BRICK HANDLING</t>
        </is>
      </c>
      <c r="O2633" s="59" t="n">
        <v>46084.82361111111</v>
      </c>
      <c r="P2633" s="59" t="n">
        <v>46084.83006944445</v>
      </c>
      <c r="Q2633" s="60" t="n">
        <v>9.300000000000001</v>
      </c>
      <c r="R2633" s="60" t="n">
        <v>0.7723</v>
      </c>
      <c r="S2633" t="inlineStr">
        <is>
          <t>团队模拟数据（基于公开单线数据派生）</t>
        </is>
      </c>
      <c r="T2633" t="inlineStr">
        <is>
          <t>SIM-v2.2-20260807-20260804</t>
        </is>
      </c>
      <c r="U2633" t="inlineStr">
        <is>
          <t>https://zenodo.org/records/17855209</t>
        </is>
      </c>
      <c r="V2633" t="inlineStr">
        <is>
          <t>LINE-S01-POST-20260303</t>
        </is>
      </c>
      <c r="W2633" t="inlineStr">
        <is>
          <t>已关联</t>
        </is>
      </c>
      <c r="X2633" t="inlineStr">
        <is>
          <t>按班次口径判断</t>
        </is>
      </c>
      <c r="Z2633" t="inlineStr">
        <is>
          <t>否</t>
        </is>
      </c>
    </row>
    <row r="2634">
      <c r="A2634" t="inlineStr">
        <is>
          <t>SIM-STOP-02633</t>
        </is>
      </c>
      <c r="B2634" t="inlineStr">
        <is>
          <t>STOP-POST-00243</t>
        </is>
      </c>
      <c r="C2634" t="inlineStr">
        <is>
          <t>LINE-S02-POST-20260303</t>
        </is>
      </c>
      <c r="D2634" t="inlineStr">
        <is>
          <t>SHIFT-POST-20260303</t>
        </is>
      </c>
      <c r="E2634" t="inlineStr">
        <is>
          <t>LINE-S02</t>
        </is>
      </c>
      <c r="F2634" t="inlineStr">
        <is>
          <t>改善后</t>
        </is>
      </c>
      <c r="G2634" s="57" t="n">
        <v>46084</v>
      </c>
      <c r="H2634" t="inlineStr">
        <is>
          <t>视觉设备系列</t>
        </is>
      </c>
      <c r="I2634" t="inlineStr">
        <is>
          <t>7KK25</t>
        </is>
      </c>
      <c r="J2634" t="inlineStr">
        <is>
          <t>MATERIALS</t>
        </is>
      </c>
      <c r="K2634" t="inlineStr">
        <is>
          <t>Unplanned</t>
        </is>
      </c>
      <c r="L2634" t="inlineStr">
        <is>
          <t>HACKING STATION</t>
        </is>
      </c>
      <c r="M2634" t="inlineStr">
        <is>
          <t>上下料工位</t>
        </is>
      </c>
      <c r="N2634" t="inlineStr">
        <is>
          <t>MANUAL BRICK HANDLING</t>
        </is>
      </c>
      <c r="O2634" s="59" t="n">
        <v>46084.8375</v>
      </c>
      <c r="P2634" s="59" t="n">
        <v>46084.846875</v>
      </c>
      <c r="Q2634" s="60" t="n">
        <v>13.5</v>
      </c>
      <c r="R2634" s="60" t="n">
        <v>1.1244</v>
      </c>
      <c r="S2634" t="inlineStr">
        <is>
          <t>团队模拟数据（基于公开单线数据派生）</t>
        </is>
      </c>
      <c r="T2634" t="inlineStr">
        <is>
          <t>SIM-v2.2-20260807-20260804</t>
        </is>
      </c>
      <c r="U2634" t="inlineStr">
        <is>
          <t>https://zenodo.org/records/17855209</t>
        </is>
      </c>
      <c r="V2634" t="inlineStr">
        <is>
          <t>LINE-S02-POST-20260303</t>
        </is>
      </c>
      <c r="W2634" t="inlineStr">
        <is>
          <t>已关联</t>
        </is>
      </c>
      <c r="X2634" t="inlineStr">
        <is>
          <t>按班次口径判断</t>
        </is>
      </c>
      <c r="Z2634" t="inlineStr">
        <is>
          <t>否</t>
        </is>
      </c>
    </row>
    <row r="2635">
      <c r="A2635" t="inlineStr">
        <is>
          <t>SIM-STOP-02634</t>
        </is>
      </c>
      <c r="B2635" t="inlineStr">
        <is>
          <t>STOP-POST-00243</t>
        </is>
      </c>
      <c r="C2635" t="inlineStr">
        <is>
          <t>LINE-S03-POST-20260303</t>
        </is>
      </c>
      <c r="D2635" t="inlineStr">
        <is>
          <t>SHIFT-POST-20260303</t>
        </is>
      </c>
      <c r="E2635" t="inlineStr">
        <is>
          <t>LINE-S03</t>
        </is>
      </c>
      <c r="F2635" t="inlineStr">
        <is>
          <t>改善后</t>
        </is>
      </c>
      <c r="G2635" s="57" t="n">
        <v>46084</v>
      </c>
      <c r="H2635" t="inlineStr">
        <is>
          <t>音频模组系列</t>
        </is>
      </c>
      <c r="I2635" t="inlineStr">
        <is>
          <t>7KK25</t>
        </is>
      </c>
      <c r="J2635" t="inlineStr">
        <is>
          <t>MATERIALS</t>
        </is>
      </c>
      <c r="K2635" t="inlineStr">
        <is>
          <t>Unplanned</t>
        </is>
      </c>
      <c r="L2635" t="inlineStr">
        <is>
          <t>HACKING STATION</t>
        </is>
      </c>
      <c r="M2635" t="inlineStr">
        <is>
          <t>上下料工位</t>
        </is>
      </c>
      <c r="N2635" t="inlineStr">
        <is>
          <t>MANUAL BRICK HANDLING</t>
        </is>
      </c>
      <c r="O2635" s="59" t="n">
        <v>46084.85138888889</v>
      </c>
      <c r="P2635" s="59" t="n">
        <v>46084.85902777778</v>
      </c>
      <c r="Q2635" s="60" t="n">
        <v>11</v>
      </c>
      <c r="R2635" s="60" t="n">
        <v>0.9152</v>
      </c>
      <c r="S2635" t="inlineStr">
        <is>
          <t>团队模拟数据（基于公开单线数据派生）</t>
        </is>
      </c>
      <c r="T2635" t="inlineStr">
        <is>
          <t>SIM-v2.2-20260807-20260804</t>
        </is>
      </c>
      <c r="U2635" t="inlineStr">
        <is>
          <t>https://zenodo.org/records/17855209</t>
        </is>
      </c>
      <c r="V2635" t="inlineStr">
        <is>
          <t>LINE-S03-POST-20260303</t>
        </is>
      </c>
      <c r="W2635" t="inlineStr">
        <is>
          <t>已关联</t>
        </is>
      </c>
      <c r="X2635" t="inlineStr">
        <is>
          <t>按班次口径判断</t>
        </is>
      </c>
      <c r="Z2635" t="inlineStr">
        <is>
          <t>否</t>
        </is>
      </c>
    </row>
    <row r="2636">
      <c r="A2636" t="inlineStr">
        <is>
          <t>SIM-STOP-02635</t>
        </is>
      </c>
      <c r="B2636" t="inlineStr">
        <is>
          <t>STOP-POST-00244</t>
        </is>
      </c>
      <c r="C2636" t="inlineStr">
        <is>
          <t>LINE-S01-POST-20260303</t>
        </is>
      </c>
      <c r="D2636" t="inlineStr">
        <is>
          <t>SHIFT-POST-20260303</t>
        </is>
      </c>
      <c r="E2636" t="inlineStr">
        <is>
          <t>LINE-S01</t>
        </is>
      </c>
      <c r="F2636" t="inlineStr">
        <is>
          <t>改善后</t>
        </is>
      </c>
      <c r="G2636" s="57" t="n">
        <v>46084</v>
      </c>
      <c r="H2636" t="inlineStr">
        <is>
          <t>智能终端系列</t>
        </is>
      </c>
      <c r="I2636" t="inlineStr">
        <is>
          <t>7KK25</t>
        </is>
      </c>
      <c r="J2636" t="inlineStr">
        <is>
          <t>OPERATIONAL</t>
        </is>
      </c>
      <c r="K2636" t="inlineStr">
        <is>
          <t>Planned - Not included in OEE</t>
        </is>
      </c>
      <c r="L2636" t="inlineStr">
        <is>
          <t>-</t>
        </is>
      </c>
      <c r="M2636" t="inlineStr">
        <is>
          <t>未标注工位</t>
        </is>
      </c>
      <c r="N2636" t="inlineStr">
        <is>
          <t>NO PRODUCTION SCHEDULE</t>
        </is>
      </c>
      <c r="O2636" s="59" t="n">
        <v>46084.83402777778</v>
      </c>
      <c r="P2636" s="59" t="n">
        <v>46084.85277777778</v>
      </c>
      <c r="Q2636" s="60" t="n">
        <v>27</v>
      </c>
      <c r="R2636" s="60" t="n">
        <v>0.931</v>
      </c>
      <c r="S2636" t="inlineStr">
        <is>
          <t>团队模拟数据（基于公开单线数据派生）</t>
        </is>
      </c>
      <c r="T2636" t="inlineStr">
        <is>
          <t>SIM-v2.2-20260807-20260804</t>
        </is>
      </c>
      <c r="U2636" t="inlineStr">
        <is>
          <t>https://zenodo.org/records/17855209</t>
        </is>
      </c>
      <c r="V2636" t="inlineStr">
        <is>
          <t>LINE-S01-POST-20260303</t>
        </is>
      </c>
      <c r="W2636" t="inlineStr">
        <is>
          <t>已关联</t>
        </is>
      </c>
      <c r="X2636" t="inlineStr">
        <is>
          <t>按班次口径判断</t>
        </is>
      </c>
      <c r="Z2636" t="inlineStr">
        <is>
          <t>否</t>
        </is>
      </c>
    </row>
    <row r="2637">
      <c r="A2637" t="inlineStr">
        <is>
          <t>SIM-STOP-02636</t>
        </is>
      </c>
      <c r="B2637" t="inlineStr">
        <is>
          <t>STOP-POST-00244</t>
        </is>
      </c>
      <c r="C2637" t="inlineStr">
        <is>
          <t>LINE-S02-POST-20260303</t>
        </is>
      </c>
      <c r="D2637" t="inlineStr">
        <is>
          <t>SHIFT-POST-20260303</t>
        </is>
      </c>
      <c r="E2637" t="inlineStr">
        <is>
          <t>LINE-S02</t>
        </is>
      </c>
      <c r="F2637" t="inlineStr">
        <is>
          <t>改善后</t>
        </is>
      </c>
      <c r="G2637" s="57" t="n">
        <v>46084</v>
      </c>
      <c r="H2637" t="inlineStr">
        <is>
          <t>视觉设备系列</t>
        </is>
      </c>
      <c r="I2637" t="inlineStr">
        <is>
          <t>7KK25</t>
        </is>
      </c>
      <c r="J2637" t="inlineStr">
        <is>
          <t>OPERATIONAL</t>
        </is>
      </c>
      <c r="K2637" t="inlineStr">
        <is>
          <t>Planned - Not included in OEE</t>
        </is>
      </c>
      <c r="L2637" t="inlineStr">
        <is>
          <t>-</t>
        </is>
      </c>
      <c r="M2637" t="inlineStr">
        <is>
          <t>未标注工位</t>
        </is>
      </c>
      <c r="N2637" t="inlineStr">
        <is>
          <t>NO PRODUCTION SCHEDULE</t>
        </is>
      </c>
      <c r="O2637" s="59" t="n">
        <v>46084.84791666667</v>
      </c>
      <c r="P2637" s="59" t="n">
        <v>46084.86680555555</v>
      </c>
      <c r="Q2637" s="60" t="n">
        <v>27.2</v>
      </c>
      <c r="R2637" s="60" t="n">
        <v>0.9364</v>
      </c>
      <c r="S2637" t="inlineStr">
        <is>
          <t>团队模拟数据（基于公开单线数据派生）</t>
        </is>
      </c>
      <c r="T2637" t="inlineStr">
        <is>
          <t>SIM-v2.2-20260807-20260804</t>
        </is>
      </c>
      <c r="U2637" t="inlineStr">
        <is>
          <t>https://zenodo.org/records/17855209</t>
        </is>
      </c>
      <c r="V2637" t="inlineStr">
        <is>
          <t>LINE-S02-POST-20260303</t>
        </is>
      </c>
      <c r="W2637" t="inlineStr">
        <is>
          <t>已关联</t>
        </is>
      </c>
      <c r="X2637" t="inlineStr">
        <is>
          <t>按班次口径判断</t>
        </is>
      </c>
      <c r="Z2637" t="inlineStr">
        <is>
          <t>否</t>
        </is>
      </c>
    </row>
    <row r="2638">
      <c r="A2638" t="inlineStr">
        <is>
          <t>SIM-STOP-02637</t>
        </is>
      </c>
      <c r="B2638" t="inlineStr">
        <is>
          <t>STOP-POST-00244</t>
        </is>
      </c>
      <c r="C2638" t="inlineStr">
        <is>
          <t>LINE-S03-POST-20260303</t>
        </is>
      </c>
      <c r="D2638" t="inlineStr">
        <is>
          <t>SHIFT-POST-20260303</t>
        </is>
      </c>
      <c r="E2638" t="inlineStr">
        <is>
          <t>LINE-S03</t>
        </is>
      </c>
      <c r="F2638" t="inlineStr">
        <is>
          <t>改善后</t>
        </is>
      </c>
      <c r="G2638" s="57" t="n">
        <v>46084</v>
      </c>
      <c r="H2638" t="inlineStr">
        <is>
          <t>音频模组系列</t>
        </is>
      </c>
      <c r="I2638" t="inlineStr">
        <is>
          <t>7KK25</t>
        </is>
      </c>
      <c r="J2638" t="inlineStr">
        <is>
          <t>OPERATIONAL</t>
        </is>
      </c>
      <c r="K2638" t="inlineStr">
        <is>
          <t>Planned - Not included in OEE</t>
        </is>
      </c>
      <c r="L2638" t="inlineStr">
        <is>
          <t>-</t>
        </is>
      </c>
      <c r="M2638" t="inlineStr">
        <is>
          <t>未标注工位</t>
        </is>
      </c>
      <c r="N2638" t="inlineStr">
        <is>
          <t>NO PRODUCTION SCHEDULE</t>
        </is>
      </c>
      <c r="O2638" s="59" t="n">
        <v>46084.86180555556</v>
      </c>
      <c r="P2638" s="59" t="n">
        <v>46084.88145833334</v>
      </c>
      <c r="Q2638" s="60" t="n">
        <v>28.3</v>
      </c>
      <c r="R2638" s="60" t="n">
        <v>0.976</v>
      </c>
      <c r="S2638" t="inlineStr">
        <is>
          <t>团队模拟数据（基于公开单线数据派生）</t>
        </is>
      </c>
      <c r="T2638" t="inlineStr">
        <is>
          <t>SIM-v2.2-20260807-20260804</t>
        </is>
      </c>
      <c r="U2638" t="inlineStr">
        <is>
          <t>https://zenodo.org/records/17855209</t>
        </is>
      </c>
      <c r="V2638" t="inlineStr">
        <is>
          <t>LINE-S03-POST-20260303</t>
        </is>
      </c>
      <c r="W2638" t="inlineStr">
        <is>
          <t>已关联</t>
        </is>
      </c>
      <c r="X2638" t="inlineStr">
        <is>
          <t>按班次口径判断</t>
        </is>
      </c>
      <c r="Z2638" t="inlineStr">
        <is>
          <t>否</t>
        </is>
      </c>
    </row>
    <row r="2639">
      <c r="A2639" t="inlineStr">
        <is>
          <t>SIM-STOP-02638</t>
        </is>
      </c>
      <c r="B2639" t="inlineStr">
        <is>
          <t>STOP-POST-00245</t>
        </is>
      </c>
      <c r="C2639" t="inlineStr">
        <is>
          <t>LINE-S01-POST-20260304</t>
        </is>
      </c>
      <c r="D2639" t="inlineStr">
        <is>
          <t>SHIFT-POST-20260304</t>
        </is>
      </c>
      <c r="E2639" t="inlineStr">
        <is>
          <t>LINE-S01</t>
        </is>
      </c>
      <c r="F2639" t="inlineStr">
        <is>
          <t>改善后</t>
        </is>
      </c>
      <c r="G2639" s="57" t="n">
        <v>46085</v>
      </c>
      <c r="H2639" t="inlineStr">
        <is>
          <t>智能终端系列</t>
        </is>
      </c>
      <c r="I2639" t="inlineStr">
        <is>
          <t>7KK25</t>
        </is>
      </c>
      <c r="J2639" t="inlineStr">
        <is>
          <t>SETUPS-CHANGEOVERS</t>
        </is>
      </c>
      <c r="K2639" t="inlineStr">
        <is>
          <t>Planned - Included in OEE</t>
        </is>
      </c>
      <c r="L2639" t="inlineStr">
        <is>
          <t>HACKING STATION</t>
        </is>
      </c>
      <c r="M2639" t="inlineStr">
        <is>
          <t>上下料工位</t>
        </is>
      </c>
      <c r="N2639" t="inlineStr">
        <is>
          <t>MATERIAL CHANGEOVER</t>
        </is>
      </c>
      <c r="O2639" s="59" t="n">
        <v>46085.52638888889</v>
      </c>
      <c r="P2639" s="59" t="n">
        <v>46085.54048611111</v>
      </c>
      <c r="Q2639" s="60" t="n">
        <v>20.3</v>
      </c>
      <c r="R2639" s="60" t="n">
        <v>0.9671999999999999</v>
      </c>
      <c r="S2639" t="inlineStr">
        <is>
          <t>团队模拟数据（基于公开单线数据派生）</t>
        </is>
      </c>
      <c r="T2639" t="inlineStr">
        <is>
          <t>SIM-v2.2-20260807-20260804</t>
        </is>
      </c>
      <c r="U2639" t="inlineStr">
        <is>
          <t>https://zenodo.org/records/17855209</t>
        </is>
      </c>
      <c r="V2639" t="inlineStr">
        <is>
          <t>LINE-S01-POST-20260304</t>
        </is>
      </c>
      <c r="W2639" t="inlineStr">
        <is>
          <t>已关联</t>
        </is>
      </c>
      <c r="X2639" t="inlineStr">
        <is>
          <t>按班次口径判断</t>
        </is>
      </c>
      <c r="Z2639" t="inlineStr">
        <is>
          <t>是</t>
        </is>
      </c>
      <c r="AA2639">
        <f>IFERROR(VLOOKUP(N2639,'18_换产标准_模拟'!$B$2:$F$4,3,FALSE),"")</f>
        <v/>
      </c>
      <c r="AB2639">
        <f>IFERROR(MAX(Q2639-AA2639,0),"")</f>
        <v/>
      </c>
      <c r="AC2639">
        <f>IFERROR(IF(AB2639=0,"达标",IF(AB2639&lt;=VLOOKUP(N2639,'18_换产标准_模拟'!$B$2:$F$4,4,FALSE)-VLOOKUP(N2639,'18_换产标准_模拟'!$B$2:$F$4,3,FALSE),"轻微超时",IF(AB2639&lt;=VLOOKUP(N2639,'18_换产标准_模拟'!$B$2:$F$4,5,FALSE)-VLOOKUP(N2639,'18_换产标准_模拟'!$B$2:$F$4,3,FALSE),"超时","严重超时"))),"")</f>
        <v/>
      </c>
      <c r="AD2639">
        <f>IFERROR(INDEX('18_换产标准_模拟'!$A$2:$A$4,MATCH(N2639,'18_换产标准_模拟'!$B$2:$B$4,0)),"")</f>
        <v/>
      </c>
      <c r="AE2639" t="inlineStr">
        <is>
          <t>团队模拟数据</t>
        </is>
      </c>
    </row>
    <row r="2640">
      <c r="A2640" t="inlineStr">
        <is>
          <t>SIM-STOP-02639</t>
        </is>
      </c>
      <c r="B2640" t="inlineStr">
        <is>
          <t>STOP-POST-00245</t>
        </is>
      </c>
      <c r="C2640" t="inlineStr">
        <is>
          <t>LINE-S02-POST-20260304</t>
        </is>
      </c>
      <c r="D2640" t="inlineStr">
        <is>
          <t>SHIFT-POST-20260304</t>
        </is>
      </c>
      <c r="E2640" t="inlineStr">
        <is>
          <t>LINE-S02</t>
        </is>
      </c>
      <c r="F2640" t="inlineStr">
        <is>
          <t>改善后</t>
        </is>
      </c>
      <c r="G2640" s="57" t="n">
        <v>46085</v>
      </c>
      <c r="H2640" t="inlineStr">
        <is>
          <t>视觉设备系列</t>
        </is>
      </c>
      <c r="I2640" t="inlineStr">
        <is>
          <t>7KK25</t>
        </is>
      </c>
      <c r="J2640" t="inlineStr">
        <is>
          <t>SETUPS-CHANGEOVERS</t>
        </is>
      </c>
      <c r="K2640" t="inlineStr">
        <is>
          <t>Planned - Included in OEE</t>
        </is>
      </c>
      <c r="L2640" t="inlineStr">
        <is>
          <t>HACKING STATION</t>
        </is>
      </c>
      <c r="M2640" t="inlineStr">
        <is>
          <t>上下料工位</t>
        </is>
      </c>
      <c r="N2640" t="inlineStr">
        <is>
          <t>MATERIAL CHANGEOVER</t>
        </is>
      </c>
      <c r="O2640" s="59" t="n">
        <v>46085.54027777778</v>
      </c>
      <c r="P2640" s="59" t="n">
        <v>46085.55451388889</v>
      </c>
      <c r="Q2640" s="60" t="n">
        <v>20.5</v>
      </c>
      <c r="R2640" s="60" t="n">
        <v>0.9746</v>
      </c>
      <c r="S2640" t="inlineStr">
        <is>
          <t>团队模拟数据（基于公开单线数据派生）</t>
        </is>
      </c>
      <c r="T2640" t="inlineStr">
        <is>
          <t>SIM-v2.2-20260807-20260804</t>
        </is>
      </c>
      <c r="U2640" t="inlineStr">
        <is>
          <t>https://zenodo.org/records/17855209</t>
        </is>
      </c>
      <c r="V2640" t="inlineStr">
        <is>
          <t>LINE-S02-POST-20260304</t>
        </is>
      </c>
      <c r="W2640" t="inlineStr">
        <is>
          <t>已关联</t>
        </is>
      </c>
      <c r="X2640" t="inlineStr">
        <is>
          <t>按班次口径判断</t>
        </is>
      </c>
      <c r="Z2640" t="inlineStr">
        <is>
          <t>是</t>
        </is>
      </c>
      <c r="AA2640">
        <f>IFERROR(VLOOKUP(N2640,'18_换产标准_模拟'!$B$2:$F$4,3,FALSE),"")</f>
        <v/>
      </c>
      <c r="AB2640">
        <f>IFERROR(MAX(Q2640-AA2640,0),"")</f>
        <v/>
      </c>
      <c r="AC2640">
        <f>IFERROR(IF(AB2640=0,"达标",IF(AB2640&lt;=VLOOKUP(N2640,'18_换产标准_模拟'!$B$2:$F$4,4,FALSE)-VLOOKUP(N2640,'18_换产标准_模拟'!$B$2:$F$4,3,FALSE),"轻微超时",IF(AB2640&lt;=VLOOKUP(N2640,'18_换产标准_模拟'!$B$2:$F$4,5,FALSE)-VLOOKUP(N2640,'18_换产标准_模拟'!$B$2:$F$4,3,FALSE),"超时","严重超时"))),"")</f>
        <v/>
      </c>
      <c r="AD2640">
        <f>IFERROR(INDEX('18_换产标准_模拟'!$A$2:$A$4,MATCH(N2640,'18_换产标准_模拟'!$B$2:$B$4,0)),"")</f>
        <v/>
      </c>
      <c r="AE2640" t="inlineStr">
        <is>
          <t>团队模拟数据</t>
        </is>
      </c>
    </row>
    <row r="2641">
      <c r="A2641" t="inlineStr">
        <is>
          <t>SIM-STOP-02640</t>
        </is>
      </c>
      <c r="B2641" t="inlineStr">
        <is>
          <t>STOP-POST-00245</t>
        </is>
      </c>
      <c r="C2641" t="inlineStr">
        <is>
          <t>LINE-S03-POST-20260304</t>
        </is>
      </c>
      <c r="D2641" t="inlineStr">
        <is>
          <t>SHIFT-POST-20260304</t>
        </is>
      </c>
      <c r="E2641" t="inlineStr">
        <is>
          <t>LINE-S03</t>
        </is>
      </c>
      <c r="F2641" t="inlineStr">
        <is>
          <t>改善后</t>
        </is>
      </c>
      <c r="G2641" s="57" t="n">
        <v>46085</v>
      </c>
      <c r="H2641" t="inlineStr">
        <is>
          <t>音频模组系列</t>
        </is>
      </c>
      <c r="I2641" t="inlineStr">
        <is>
          <t>7KK25</t>
        </is>
      </c>
      <c r="J2641" t="inlineStr">
        <is>
          <t>SETUPS-CHANGEOVERS</t>
        </is>
      </c>
      <c r="K2641" t="inlineStr">
        <is>
          <t>Planned - Included in OEE</t>
        </is>
      </c>
      <c r="L2641" t="inlineStr">
        <is>
          <t>HACKING STATION</t>
        </is>
      </c>
      <c r="M2641" t="inlineStr">
        <is>
          <t>上下料工位</t>
        </is>
      </c>
      <c r="N2641" t="inlineStr">
        <is>
          <t>MATERIAL CHANGEOVER</t>
        </is>
      </c>
      <c r="O2641" s="59" t="n">
        <v>46085.55416666667</v>
      </c>
      <c r="P2641" s="59" t="n">
        <v>46085.56798611111</v>
      </c>
      <c r="Q2641" s="60" t="n">
        <v>19.9</v>
      </c>
      <c r="R2641" s="60" t="n">
        <v>0.9485</v>
      </c>
      <c r="S2641" t="inlineStr">
        <is>
          <t>团队模拟数据（基于公开单线数据派生）</t>
        </is>
      </c>
      <c r="T2641" t="inlineStr">
        <is>
          <t>SIM-v2.2-20260807-20260804</t>
        </is>
      </c>
      <c r="U2641" t="inlineStr">
        <is>
          <t>https://zenodo.org/records/17855209</t>
        </is>
      </c>
      <c r="V2641" t="inlineStr">
        <is>
          <t>LINE-S03-POST-20260304</t>
        </is>
      </c>
      <c r="W2641" t="inlineStr">
        <is>
          <t>已关联</t>
        </is>
      </c>
      <c r="X2641" t="inlineStr">
        <is>
          <t>按班次口径判断</t>
        </is>
      </c>
      <c r="Z2641" t="inlineStr">
        <is>
          <t>是</t>
        </is>
      </c>
      <c r="AA2641">
        <f>IFERROR(VLOOKUP(N2641,'18_换产标准_模拟'!$B$2:$F$4,3,FALSE),"")</f>
        <v/>
      </c>
      <c r="AB2641">
        <f>IFERROR(MAX(Q2641-AA2641,0),"")</f>
        <v/>
      </c>
      <c r="AC2641">
        <f>IFERROR(IF(AB2641=0,"达标",IF(AB2641&lt;=VLOOKUP(N2641,'18_换产标准_模拟'!$B$2:$F$4,4,FALSE)-VLOOKUP(N2641,'18_换产标准_模拟'!$B$2:$F$4,3,FALSE),"轻微超时",IF(AB2641&lt;=VLOOKUP(N2641,'18_换产标准_模拟'!$B$2:$F$4,5,FALSE)-VLOOKUP(N2641,'18_换产标准_模拟'!$B$2:$F$4,3,FALSE),"超时","严重超时"))),"")</f>
        <v/>
      </c>
      <c r="AD2641">
        <f>IFERROR(INDEX('18_换产标准_模拟'!$A$2:$A$4,MATCH(N2641,'18_换产标准_模拟'!$B$2:$B$4,0)),"")</f>
        <v/>
      </c>
      <c r="AE2641" t="inlineStr">
        <is>
          <t>团队模拟数据</t>
        </is>
      </c>
    </row>
    <row r="2642">
      <c r="A2642" t="inlineStr">
        <is>
          <t>SIM-STOP-02641</t>
        </is>
      </c>
      <c r="B2642" t="inlineStr">
        <is>
          <t>STOP-POST-00246</t>
        </is>
      </c>
      <c r="C2642" t="inlineStr">
        <is>
          <t>LINE-S01-POST-20260304</t>
        </is>
      </c>
      <c r="D2642" t="inlineStr">
        <is>
          <t>SHIFT-POST-20260304</t>
        </is>
      </c>
      <c r="E2642" t="inlineStr">
        <is>
          <t>LINE-S01</t>
        </is>
      </c>
      <c r="F2642" t="inlineStr">
        <is>
          <t>改善后</t>
        </is>
      </c>
      <c r="G2642" s="57" t="n">
        <v>46085</v>
      </c>
      <c r="H2642" t="inlineStr">
        <is>
          <t>智能终端系列</t>
        </is>
      </c>
      <c r="I2642" t="inlineStr">
        <is>
          <t>7KK25</t>
        </is>
      </c>
      <c r="J2642" t="inlineStr">
        <is>
          <t>MATERIALS</t>
        </is>
      </c>
      <c r="K2642" t="inlineStr">
        <is>
          <t>Unplanned</t>
        </is>
      </c>
      <c r="L2642" t="inlineStr">
        <is>
          <t>EXTRUDER PRESS</t>
        </is>
      </c>
      <c r="M2642" t="inlineStr">
        <is>
          <t>主加工工位</t>
        </is>
      </c>
      <c r="N2642" t="inlineStr">
        <is>
          <t>MANUAL BRICK HANDLING</t>
        </is>
      </c>
      <c r="O2642" s="59" t="n">
        <v>46085.54375</v>
      </c>
      <c r="P2642" s="59" t="n">
        <v>46085.54701388889</v>
      </c>
      <c r="Q2642" s="60" t="n">
        <v>4.7</v>
      </c>
      <c r="R2642" s="60" t="n">
        <v>0.7813</v>
      </c>
      <c r="S2642" t="inlineStr">
        <is>
          <t>团队模拟数据（基于公开单线数据派生）</t>
        </is>
      </c>
      <c r="T2642" t="inlineStr">
        <is>
          <t>SIM-v2.2-20260807-20260804</t>
        </is>
      </c>
      <c r="U2642" t="inlineStr">
        <is>
          <t>https://zenodo.org/records/17855209</t>
        </is>
      </c>
      <c r="V2642" t="inlineStr">
        <is>
          <t>LINE-S01-POST-20260304</t>
        </is>
      </c>
      <c r="W2642" t="inlineStr">
        <is>
          <t>已关联</t>
        </is>
      </c>
      <c r="X2642" t="inlineStr">
        <is>
          <t>按班次口径判断</t>
        </is>
      </c>
      <c r="Z2642" t="inlineStr">
        <is>
          <t>否</t>
        </is>
      </c>
    </row>
    <row r="2643">
      <c r="A2643" t="inlineStr">
        <is>
          <t>SIM-STOP-02642</t>
        </is>
      </c>
      <c r="B2643" t="inlineStr">
        <is>
          <t>STOP-POST-00246</t>
        </is>
      </c>
      <c r="C2643" t="inlineStr">
        <is>
          <t>LINE-S02-POST-20260304</t>
        </is>
      </c>
      <c r="D2643" t="inlineStr">
        <is>
          <t>SHIFT-POST-20260304</t>
        </is>
      </c>
      <c r="E2643" t="inlineStr">
        <is>
          <t>LINE-S02</t>
        </is>
      </c>
      <c r="F2643" t="inlineStr">
        <is>
          <t>改善后</t>
        </is>
      </c>
      <c r="G2643" s="57" t="n">
        <v>46085</v>
      </c>
      <c r="H2643" t="inlineStr">
        <is>
          <t>视觉设备系列</t>
        </is>
      </c>
      <c r="I2643" t="inlineStr">
        <is>
          <t>7KK25</t>
        </is>
      </c>
      <c r="J2643" t="inlineStr">
        <is>
          <t>MATERIALS</t>
        </is>
      </c>
      <c r="K2643" t="inlineStr">
        <is>
          <t>Unplanned</t>
        </is>
      </c>
      <c r="L2643" t="inlineStr">
        <is>
          <t>EXTRUDER PRESS</t>
        </is>
      </c>
      <c r="M2643" t="inlineStr">
        <is>
          <t>主加工工位</t>
        </is>
      </c>
      <c r="N2643" t="inlineStr">
        <is>
          <t>MANUAL BRICK HANDLING</t>
        </is>
      </c>
      <c r="O2643" s="59" t="n">
        <v>46085.55763888889</v>
      </c>
      <c r="P2643" s="59" t="n">
        <v>46085.56277777778</v>
      </c>
      <c r="Q2643" s="60" t="n">
        <v>7.4</v>
      </c>
      <c r="R2643" s="60" t="n">
        <v>1.2276</v>
      </c>
      <c r="S2643" t="inlineStr">
        <is>
          <t>团队模拟数据（基于公开单线数据派生）</t>
        </is>
      </c>
      <c r="T2643" t="inlineStr">
        <is>
          <t>SIM-v2.2-20260807-20260804</t>
        </is>
      </c>
      <c r="U2643" t="inlineStr">
        <is>
          <t>https://zenodo.org/records/17855209</t>
        </is>
      </c>
      <c r="V2643" t="inlineStr">
        <is>
          <t>LINE-S02-POST-20260304</t>
        </is>
      </c>
      <c r="W2643" t="inlineStr">
        <is>
          <t>已关联</t>
        </is>
      </c>
      <c r="X2643" t="inlineStr">
        <is>
          <t>按班次口径判断</t>
        </is>
      </c>
      <c r="Z2643" t="inlineStr">
        <is>
          <t>否</t>
        </is>
      </c>
    </row>
    <row r="2644">
      <c r="A2644" t="inlineStr">
        <is>
          <t>SIM-STOP-02643</t>
        </is>
      </c>
      <c r="B2644" t="inlineStr">
        <is>
          <t>STOP-POST-00246</t>
        </is>
      </c>
      <c r="C2644" t="inlineStr">
        <is>
          <t>LINE-S03-POST-20260304</t>
        </is>
      </c>
      <c r="D2644" t="inlineStr">
        <is>
          <t>SHIFT-POST-20260304</t>
        </is>
      </c>
      <c r="E2644" t="inlineStr">
        <is>
          <t>LINE-S03</t>
        </is>
      </c>
      <c r="F2644" t="inlineStr">
        <is>
          <t>改善后</t>
        </is>
      </c>
      <c r="G2644" s="57" t="n">
        <v>46085</v>
      </c>
      <c r="H2644" t="inlineStr">
        <is>
          <t>音频模组系列</t>
        </is>
      </c>
      <c r="I2644" t="inlineStr">
        <is>
          <t>7KK25</t>
        </is>
      </c>
      <c r="J2644" t="inlineStr">
        <is>
          <t>MATERIALS</t>
        </is>
      </c>
      <c r="K2644" t="inlineStr">
        <is>
          <t>Unplanned</t>
        </is>
      </c>
      <c r="L2644" t="inlineStr">
        <is>
          <t>EXTRUDER PRESS</t>
        </is>
      </c>
      <c r="M2644" t="inlineStr">
        <is>
          <t>主加工工位</t>
        </is>
      </c>
      <c r="N2644" t="inlineStr">
        <is>
          <t>MANUAL BRICK HANDLING</t>
        </is>
      </c>
      <c r="O2644" s="59" t="n">
        <v>46085.57152777778</v>
      </c>
      <c r="P2644" s="59" t="n">
        <v>46085.57541666667</v>
      </c>
      <c r="Q2644" s="60" t="n">
        <v>5.6</v>
      </c>
      <c r="R2644" s="60" t="n">
        <v>0.9256</v>
      </c>
      <c r="S2644" t="inlineStr">
        <is>
          <t>团队模拟数据（基于公开单线数据派生）</t>
        </is>
      </c>
      <c r="T2644" t="inlineStr">
        <is>
          <t>SIM-v2.2-20260807-20260804</t>
        </is>
      </c>
      <c r="U2644" t="inlineStr">
        <is>
          <t>https://zenodo.org/records/17855209</t>
        </is>
      </c>
      <c r="V2644" t="inlineStr">
        <is>
          <t>LINE-S03-POST-20260304</t>
        </is>
      </c>
      <c r="W2644" t="inlineStr">
        <is>
          <t>已关联</t>
        </is>
      </c>
      <c r="X2644" t="inlineStr">
        <is>
          <t>按班次口径判断</t>
        </is>
      </c>
      <c r="Z2644" t="inlineStr">
        <is>
          <t>否</t>
        </is>
      </c>
    </row>
    <row r="2645">
      <c r="A2645" t="inlineStr">
        <is>
          <t>SIM-STOP-02644</t>
        </is>
      </c>
      <c r="B2645" t="inlineStr">
        <is>
          <t>STOP-POST-00247</t>
        </is>
      </c>
      <c r="C2645" t="inlineStr">
        <is>
          <t>LINE-S01-POST-20260304</t>
        </is>
      </c>
      <c r="D2645" t="inlineStr">
        <is>
          <t>SHIFT-POST-20260304</t>
        </is>
      </c>
      <c r="E2645" t="inlineStr">
        <is>
          <t>LINE-S01</t>
        </is>
      </c>
      <c r="F2645" t="inlineStr">
        <is>
          <t>改善后</t>
        </is>
      </c>
      <c r="G2645" s="57" t="n">
        <v>46085</v>
      </c>
      <c r="H2645" t="inlineStr">
        <is>
          <t>智能终端系列</t>
        </is>
      </c>
      <c r="I2645" t="inlineStr">
        <is>
          <t>7KK25</t>
        </is>
      </c>
      <c r="J2645" t="inlineStr">
        <is>
          <t>FAILURE</t>
        </is>
      </c>
      <c r="K2645" t="inlineStr">
        <is>
          <t>Unplanned</t>
        </is>
      </c>
      <c r="L2645" t="inlineStr">
        <is>
          <t>DRYER</t>
        </is>
      </c>
      <c r="M2645" t="inlineStr">
        <is>
          <t>烘干/固化工位</t>
        </is>
      </c>
      <c r="N2645" t="inlineStr">
        <is>
          <t>AUTOMATION FAILURE</t>
        </is>
      </c>
      <c r="O2645" s="59" t="n">
        <v>46085.60486111111</v>
      </c>
      <c r="P2645" s="59" t="n">
        <v>46085.60770833334</v>
      </c>
      <c r="Q2645" s="60" t="n">
        <v>4.1</v>
      </c>
      <c r="R2645" s="60" t="n">
        <v>0.8125</v>
      </c>
      <c r="S2645" t="inlineStr">
        <is>
          <t>团队模拟数据（基于公开单线数据派生）</t>
        </is>
      </c>
      <c r="T2645" t="inlineStr">
        <is>
          <t>SIM-v2.2-20260807-20260804</t>
        </is>
      </c>
      <c r="U2645" t="inlineStr">
        <is>
          <t>https://zenodo.org/records/17855209</t>
        </is>
      </c>
      <c r="V2645" t="inlineStr">
        <is>
          <t>LINE-S01-POST-20260304</t>
        </is>
      </c>
      <c r="W2645" t="inlineStr">
        <is>
          <t>已关联</t>
        </is>
      </c>
      <c r="X2645" t="inlineStr">
        <is>
          <t>按班次口径判断</t>
        </is>
      </c>
      <c r="Z2645" t="inlineStr">
        <is>
          <t>否</t>
        </is>
      </c>
    </row>
    <row r="2646">
      <c r="A2646" t="inlineStr">
        <is>
          <t>SIM-STOP-02645</t>
        </is>
      </c>
      <c r="B2646" t="inlineStr">
        <is>
          <t>STOP-POST-00247</t>
        </is>
      </c>
      <c r="C2646" t="inlineStr">
        <is>
          <t>LINE-S02-POST-20260304</t>
        </is>
      </c>
      <c r="D2646" t="inlineStr">
        <is>
          <t>SHIFT-POST-20260304</t>
        </is>
      </c>
      <c r="E2646" t="inlineStr">
        <is>
          <t>LINE-S02</t>
        </is>
      </c>
      <c r="F2646" t="inlineStr">
        <is>
          <t>改善后</t>
        </is>
      </c>
      <c r="G2646" s="57" t="n">
        <v>46085</v>
      </c>
      <c r="H2646" t="inlineStr">
        <is>
          <t>视觉设备系列</t>
        </is>
      </c>
      <c r="I2646" t="inlineStr">
        <is>
          <t>7KK25</t>
        </is>
      </c>
      <c r="J2646" t="inlineStr">
        <is>
          <t>FAILURE</t>
        </is>
      </c>
      <c r="K2646" t="inlineStr">
        <is>
          <t>Unplanned</t>
        </is>
      </c>
      <c r="L2646" t="inlineStr">
        <is>
          <t>DRYER</t>
        </is>
      </c>
      <c r="M2646" t="inlineStr">
        <is>
          <t>烘干/固化工位</t>
        </is>
      </c>
      <c r="N2646" t="inlineStr">
        <is>
          <t>AUTOMATION FAILURE</t>
        </is>
      </c>
      <c r="O2646" s="59" t="n">
        <v>46085.61875</v>
      </c>
      <c r="P2646" s="59" t="n">
        <v>46085.62243055556</v>
      </c>
      <c r="Q2646" s="60" t="n">
        <v>5.3</v>
      </c>
      <c r="R2646" s="60" t="n">
        <v>1.0633</v>
      </c>
      <c r="S2646" t="inlineStr">
        <is>
          <t>团队模拟数据（基于公开单线数据派生）</t>
        </is>
      </c>
      <c r="T2646" t="inlineStr">
        <is>
          <t>SIM-v2.2-20260807-20260804</t>
        </is>
      </c>
      <c r="U2646" t="inlineStr">
        <is>
          <t>https://zenodo.org/records/17855209</t>
        </is>
      </c>
      <c r="V2646" t="inlineStr">
        <is>
          <t>LINE-S02-POST-20260304</t>
        </is>
      </c>
      <c r="W2646" t="inlineStr">
        <is>
          <t>已关联</t>
        </is>
      </c>
      <c r="X2646" t="inlineStr">
        <is>
          <t>按班次口径判断</t>
        </is>
      </c>
      <c r="Z2646" t="inlineStr">
        <is>
          <t>否</t>
        </is>
      </c>
    </row>
    <row r="2647">
      <c r="A2647" t="inlineStr">
        <is>
          <t>SIM-STOP-02646</t>
        </is>
      </c>
      <c r="B2647" t="inlineStr">
        <is>
          <t>STOP-POST-00247</t>
        </is>
      </c>
      <c r="C2647" t="inlineStr">
        <is>
          <t>LINE-S03-POST-20260304</t>
        </is>
      </c>
      <c r="D2647" t="inlineStr">
        <is>
          <t>SHIFT-POST-20260304</t>
        </is>
      </c>
      <c r="E2647" t="inlineStr">
        <is>
          <t>LINE-S03</t>
        </is>
      </c>
      <c r="F2647" t="inlineStr">
        <is>
          <t>改善后</t>
        </is>
      </c>
      <c r="G2647" s="57" t="n">
        <v>46085</v>
      </c>
      <c r="H2647" t="inlineStr">
        <is>
          <t>音频模组系列</t>
        </is>
      </c>
      <c r="I2647" t="inlineStr">
        <is>
          <t>7KK25</t>
        </is>
      </c>
      <c r="J2647" t="inlineStr">
        <is>
          <t>FAILURE</t>
        </is>
      </c>
      <c r="K2647" t="inlineStr">
        <is>
          <t>Unplanned</t>
        </is>
      </c>
      <c r="L2647" t="inlineStr">
        <is>
          <t>DRYER</t>
        </is>
      </c>
      <c r="M2647" t="inlineStr">
        <is>
          <t>烘干/固化工位</t>
        </is>
      </c>
      <c r="N2647" t="inlineStr">
        <is>
          <t>AUTOMATION FAILURE</t>
        </is>
      </c>
      <c r="O2647" s="59" t="n">
        <v>46085.63263888889</v>
      </c>
      <c r="P2647" s="59" t="n">
        <v>46085.63583333333</v>
      </c>
      <c r="Q2647" s="60" t="n">
        <v>4.6</v>
      </c>
      <c r="R2647" s="60" t="n">
        <v>0.925</v>
      </c>
      <c r="S2647" t="inlineStr">
        <is>
          <t>团队模拟数据（基于公开单线数据派生）</t>
        </is>
      </c>
      <c r="T2647" t="inlineStr">
        <is>
          <t>SIM-v2.2-20260807-20260804</t>
        </is>
      </c>
      <c r="U2647" t="inlineStr">
        <is>
          <t>https://zenodo.org/records/17855209</t>
        </is>
      </c>
      <c r="V2647" t="inlineStr">
        <is>
          <t>LINE-S03-POST-20260304</t>
        </is>
      </c>
      <c r="W2647" t="inlineStr">
        <is>
          <t>已关联</t>
        </is>
      </c>
      <c r="X2647" t="inlineStr">
        <is>
          <t>按班次口径判断</t>
        </is>
      </c>
      <c r="Z2647" t="inlineStr">
        <is>
          <t>否</t>
        </is>
      </c>
    </row>
    <row r="2648">
      <c r="A2648" t="inlineStr">
        <is>
          <t>SIM-STOP-02647</t>
        </is>
      </c>
      <c r="B2648" t="inlineStr">
        <is>
          <t>STOP-POST-00248</t>
        </is>
      </c>
      <c r="C2648" t="inlineStr">
        <is>
          <t>LINE-S01-POST-20260304</t>
        </is>
      </c>
      <c r="D2648" t="inlineStr">
        <is>
          <t>SHIFT-POST-20260304</t>
        </is>
      </c>
      <c r="E2648" t="inlineStr">
        <is>
          <t>LINE-S01</t>
        </is>
      </c>
      <c r="F2648" t="inlineStr">
        <is>
          <t>改善后</t>
        </is>
      </c>
      <c r="G2648" s="57" t="n">
        <v>46085</v>
      </c>
      <c r="H2648" t="inlineStr">
        <is>
          <t>智能终端系列</t>
        </is>
      </c>
      <c r="I2648" t="inlineStr">
        <is>
          <t>7KK25</t>
        </is>
      </c>
      <c r="J2648" t="inlineStr">
        <is>
          <t>OPERATIONAL</t>
        </is>
      </c>
      <c r="K2648" t="inlineStr">
        <is>
          <t>Unplanned</t>
        </is>
      </c>
      <c r="L2648" t="inlineStr">
        <is>
          <t>HYDRAULIC ELEVATOR (UNLOADING)</t>
        </is>
      </c>
      <c r="M2648" t="inlineStr">
        <is>
          <t>输送系统</t>
        </is>
      </c>
      <c r="N2648" t="inlineStr">
        <is>
          <t>OTHER</t>
        </is>
      </c>
      <c r="O2648" s="59" t="n">
        <v>46085.61805555555</v>
      </c>
      <c r="P2648" s="59" t="n">
        <v>46085.62388888889</v>
      </c>
      <c r="Q2648" s="60" t="n">
        <v>8.4</v>
      </c>
      <c r="R2648" s="60" t="n">
        <v>0.8438</v>
      </c>
      <c r="S2648" t="inlineStr">
        <is>
          <t>团队模拟数据（基于公开单线数据派生）</t>
        </is>
      </c>
      <c r="T2648" t="inlineStr">
        <is>
          <t>SIM-v2.2-20260807-20260804</t>
        </is>
      </c>
      <c r="U2648" t="inlineStr">
        <is>
          <t>https://zenodo.org/records/17855209</t>
        </is>
      </c>
      <c r="V2648" t="inlineStr">
        <is>
          <t>LINE-S01-POST-20260304</t>
        </is>
      </c>
      <c r="W2648" t="inlineStr">
        <is>
          <t>已关联</t>
        </is>
      </c>
      <c r="X2648" t="inlineStr">
        <is>
          <t>按班次口径判断</t>
        </is>
      </c>
      <c r="Z2648" t="inlineStr">
        <is>
          <t>否</t>
        </is>
      </c>
    </row>
    <row r="2649">
      <c r="A2649" t="inlineStr">
        <is>
          <t>SIM-STOP-02648</t>
        </is>
      </c>
      <c r="B2649" t="inlineStr">
        <is>
          <t>STOP-POST-00248</t>
        </is>
      </c>
      <c r="C2649" t="inlineStr">
        <is>
          <t>LINE-S02-POST-20260304</t>
        </is>
      </c>
      <c r="D2649" t="inlineStr">
        <is>
          <t>SHIFT-POST-20260304</t>
        </is>
      </c>
      <c r="E2649" t="inlineStr">
        <is>
          <t>LINE-S02</t>
        </is>
      </c>
      <c r="F2649" t="inlineStr">
        <is>
          <t>改善后</t>
        </is>
      </c>
      <c r="G2649" s="57" t="n">
        <v>46085</v>
      </c>
      <c r="H2649" t="inlineStr">
        <is>
          <t>视觉设备系列</t>
        </is>
      </c>
      <c r="I2649" t="inlineStr">
        <is>
          <t>7KK25</t>
        </is>
      </c>
      <c r="J2649" t="inlineStr">
        <is>
          <t>OPERATIONAL</t>
        </is>
      </c>
      <c r="K2649" t="inlineStr">
        <is>
          <t>Unplanned</t>
        </is>
      </c>
      <c r="L2649" t="inlineStr">
        <is>
          <t>HYDRAULIC ELEVATOR (UNLOADING)</t>
        </is>
      </c>
      <c r="M2649" t="inlineStr">
        <is>
          <t>输送系统</t>
        </is>
      </c>
      <c r="N2649" t="inlineStr">
        <is>
          <t>OTHER</t>
        </is>
      </c>
      <c r="O2649" s="59" t="n">
        <v>46085.63194444445</v>
      </c>
      <c r="P2649" s="59" t="n">
        <v>46085.64020833333</v>
      </c>
      <c r="Q2649" s="60" t="n">
        <v>11.9</v>
      </c>
      <c r="R2649" s="60" t="n">
        <v>1.1946</v>
      </c>
      <c r="S2649" t="inlineStr">
        <is>
          <t>团队模拟数据（基于公开单线数据派生）</t>
        </is>
      </c>
      <c r="T2649" t="inlineStr">
        <is>
          <t>SIM-v2.2-20260807-20260804</t>
        </is>
      </c>
      <c r="U2649" t="inlineStr">
        <is>
          <t>https://zenodo.org/records/17855209</t>
        </is>
      </c>
      <c r="V2649" t="inlineStr">
        <is>
          <t>LINE-S02-POST-20260304</t>
        </is>
      </c>
      <c r="W2649" t="inlineStr">
        <is>
          <t>已关联</t>
        </is>
      </c>
      <c r="X2649" t="inlineStr">
        <is>
          <t>按班次口径判断</t>
        </is>
      </c>
      <c r="Z2649" t="inlineStr">
        <is>
          <t>否</t>
        </is>
      </c>
    </row>
    <row r="2650">
      <c r="A2650" t="inlineStr">
        <is>
          <t>SIM-STOP-02649</t>
        </is>
      </c>
      <c r="B2650" t="inlineStr">
        <is>
          <t>STOP-POST-00248</t>
        </is>
      </c>
      <c r="C2650" t="inlineStr">
        <is>
          <t>LINE-S03-POST-20260304</t>
        </is>
      </c>
      <c r="D2650" t="inlineStr">
        <is>
          <t>SHIFT-POST-20260304</t>
        </is>
      </c>
      <c r="E2650" t="inlineStr">
        <is>
          <t>LINE-S03</t>
        </is>
      </c>
      <c r="F2650" t="inlineStr">
        <is>
          <t>改善后</t>
        </is>
      </c>
      <c r="G2650" s="57" t="n">
        <v>46085</v>
      </c>
      <c r="H2650" t="inlineStr">
        <is>
          <t>音频模组系列</t>
        </is>
      </c>
      <c r="I2650" t="inlineStr">
        <is>
          <t>7KK25</t>
        </is>
      </c>
      <c r="J2650" t="inlineStr">
        <is>
          <t>OPERATIONAL</t>
        </is>
      </c>
      <c r="K2650" t="inlineStr">
        <is>
          <t>Unplanned</t>
        </is>
      </c>
      <c r="L2650" t="inlineStr">
        <is>
          <t>HYDRAULIC ELEVATOR (UNLOADING)</t>
        </is>
      </c>
      <c r="M2650" t="inlineStr">
        <is>
          <t>输送系统</t>
        </is>
      </c>
      <c r="N2650" t="inlineStr">
        <is>
          <t>OTHER</t>
        </is>
      </c>
      <c r="O2650" s="59" t="n">
        <v>46085.64583333334</v>
      </c>
      <c r="P2650" s="59" t="n">
        <v>46085.651875</v>
      </c>
      <c r="Q2650" s="60" t="n">
        <v>8.699999999999999</v>
      </c>
      <c r="R2650" s="60" t="n">
        <v>0.865</v>
      </c>
      <c r="S2650" t="inlineStr">
        <is>
          <t>团队模拟数据（基于公开单线数据派生）</t>
        </is>
      </c>
      <c r="T2650" t="inlineStr">
        <is>
          <t>SIM-v2.2-20260807-20260804</t>
        </is>
      </c>
      <c r="U2650" t="inlineStr">
        <is>
          <t>https://zenodo.org/records/17855209</t>
        </is>
      </c>
      <c r="V2650" t="inlineStr">
        <is>
          <t>LINE-S03-POST-20260304</t>
        </is>
      </c>
      <c r="W2650" t="inlineStr">
        <is>
          <t>已关联</t>
        </is>
      </c>
      <c r="X2650" t="inlineStr">
        <is>
          <t>按班次口径判断</t>
        </is>
      </c>
      <c r="Z2650" t="inlineStr">
        <is>
          <t>否</t>
        </is>
      </c>
    </row>
    <row r="2651">
      <c r="A2651" t="inlineStr">
        <is>
          <t>SIM-STOP-02650</t>
        </is>
      </c>
      <c r="B2651" t="inlineStr">
        <is>
          <t>STOP-POST-00249</t>
        </is>
      </c>
      <c r="C2651" t="inlineStr">
        <is>
          <t>LINE-S01-POST-20260304</t>
        </is>
      </c>
      <c r="D2651" t="inlineStr">
        <is>
          <t>SHIFT-POST-20260304</t>
        </is>
      </c>
      <c r="E2651" t="inlineStr">
        <is>
          <t>LINE-S01</t>
        </is>
      </c>
      <c r="F2651" t="inlineStr">
        <is>
          <t>改善后</t>
        </is>
      </c>
      <c r="G2651" s="57" t="n">
        <v>46085</v>
      </c>
      <c r="H2651" t="inlineStr">
        <is>
          <t>智能终端系列</t>
        </is>
      </c>
      <c r="I2651" t="inlineStr">
        <is>
          <t>7KK25</t>
        </is>
      </c>
      <c r="J2651" t="inlineStr">
        <is>
          <t>OPERATIONAL</t>
        </is>
      </c>
      <c r="K2651" t="inlineStr">
        <is>
          <t>Unplanned</t>
        </is>
      </c>
      <c r="L2651" t="inlineStr">
        <is>
          <t>DE-HACKING STATION</t>
        </is>
      </c>
      <c r="M2651" t="inlineStr">
        <is>
          <t>上下料工位</t>
        </is>
      </c>
      <c r="N2651" t="inlineStr">
        <is>
          <t>OTHER</t>
        </is>
      </c>
      <c r="O2651" s="59" t="n">
        <v>46085.63125</v>
      </c>
      <c r="P2651" s="59" t="n">
        <v>46085.63729166667</v>
      </c>
      <c r="Q2651" s="60" t="n">
        <v>8.699999999999999</v>
      </c>
      <c r="R2651" s="60" t="n">
        <v>0.7902</v>
      </c>
      <c r="S2651" t="inlineStr">
        <is>
          <t>团队模拟数据（基于公开单线数据派生）</t>
        </is>
      </c>
      <c r="T2651" t="inlineStr">
        <is>
          <t>SIM-v2.2-20260807-20260804</t>
        </is>
      </c>
      <c r="U2651" t="inlineStr">
        <is>
          <t>https://zenodo.org/records/17855209</t>
        </is>
      </c>
      <c r="V2651" t="inlineStr">
        <is>
          <t>LINE-S01-POST-20260304</t>
        </is>
      </c>
      <c r="W2651" t="inlineStr">
        <is>
          <t>已关联</t>
        </is>
      </c>
      <c r="X2651" t="inlineStr">
        <is>
          <t>按班次口径判断</t>
        </is>
      </c>
      <c r="Z2651" t="inlineStr">
        <is>
          <t>否</t>
        </is>
      </c>
    </row>
    <row r="2652">
      <c r="A2652" t="inlineStr">
        <is>
          <t>SIM-STOP-02651</t>
        </is>
      </c>
      <c r="B2652" t="inlineStr">
        <is>
          <t>STOP-POST-00249</t>
        </is>
      </c>
      <c r="C2652" t="inlineStr">
        <is>
          <t>LINE-S02-POST-20260304</t>
        </is>
      </c>
      <c r="D2652" t="inlineStr">
        <is>
          <t>SHIFT-POST-20260304</t>
        </is>
      </c>
      <c r="E2652" t="inlineStr">
        <is>
          <t>LINE-S02</t>
        </is>
      </c>
      <c r="F2652" t="inlineStr">
        <is>
          <t>改善后</t>
        </is>
      </c>
      <c r="G2652" s="57" t="n">
        <v>46085</v>
      </c>
      <c r="H2652" t="inlineStr">
        <is>
          <t>视觉设备系列</t>
        </is>
      </c>
      <c r="I2652" t="inlineStr">
        <is>
          <t>7KK25</t>
        </is>
      </c>
      <c r="J2652" t="inlineStr">
        <is>
          <t>OPERATIONAL</t>
        </is>
      </c>
      <c r="K2652" t="inlineStr">
        <is>
          <t>Unplanned</t>
        </is>
      </c>
      <c r="L2652" t="inlineStr">
        <is>
          <t>DE-HACKING STATION</t>
        </is>
      </c>
      <c r="M2652" t="inlineStr">
        <is>
          <t>上下料工位</t>
        </is>
      </c>
      <c r="N2652" t="inlineStr">
        <is>
          <t>OTHER</t>
        </is>
      </c>
      <c r="O2652" s="59" t="n">
        <v>46085.64513888889</v>
      </c>
      <c r="P2652" s="59" t="n">
        <v>46085.65388888889</v>
      </c>
      <c r="Q2652" s="60" t="n">
        <v>12.6</v>
      </c>
      <c r="R2652" s="60" t="n">
        <v>1.1489</v>
      </c>
      <c r="S2652" t="inlineStr">
        <is>
          <t>团队模拟数据（基于公开单线数据派生）</t>
        </is>
      </c>
      <c r="T2652" t="inlineStr">
        <is>
          <t>SIM-v2.2-20260807-20260804</t>
        </is>
      </c>
      <c r="U2652" t="inlineStr">
        <is>
          <t>https://zenodo.org/records/17855209</t>
        </is>
      </c>
      <c r="V2652" t="inlineStr">
        <is>
          <t>LINE-S02-POST-20260304</t>
        </is>
      </c>
      <c r="W2652" t="inlineStr">
        <is>
          <t>已关联</t>
        </is>
      </c>
      <c r="X2652" t="inlineStr">
        <is>
          <t>按班次口径判断</t>
        </is>
      </c>
      <c r="Z2652" t="inlineStr">
        <is>
          <t>否</t>
        </is>
      </c>
    </row>
    <row r="2653">
      <c r="A2653" t="inlineStr">
        <is>
          <t>SIM-STOP-02652</t>
        </is>
      </c>
      <c r="B2653" t="inlineStr">
        <is>
          <t>STOP-POST-00249</t>
        </is>
      </c>
      <c r="C2653" t="inlineStr">
        <is>
          <t>LINE-S03-POST-20260304</t>
        </is>
      </c>
      <c r="D2653" t="inlineStr">
        <is>
          <t>SHIFT-POST-20260304</t>
        </is>
      </c>
      <c r="E2653" t="inlineStr">
        <is>
          <t>LINE-S03</t>
        </is>
      </c>
      <c r="F2653" t="inlineStr">
        <is>
          <t>改善后</t>
        </is>
      </c>
      <c r="G2653" s="57" t="n">
        <v>46085</v>
      </c>
      <c r="H2653" t="inlineStr">
        <is>
          <t>音频模组系列</t>
        </is>
      </c>
      <c r="I2653" t="inlineStr">
        <is>
          <t>7KK25</t>
        </is>
      </c>
      <c r="J2653" t="inlineStr">
        <is>
          <t>OPERATIONAL</t>
        </is>
      </c>
      <c r="K2653" t="inlineStr">
        <is>
          <t>Unplanned</t>
        </is>
      </c>
      <c r="L2653" t="inlineStr">
        <is>
          <t>DE-HACKING STATION</t>
        </is>
      </c>
      <c r="M2653" t="inlineStr">
        <is>
          <t>上下料工位</t>
        </is>
      </c>
      <c r="N2653" t="inlineStr">
        <is>
          <t>OTHER</t>
        </is>
      </c>
      <c r="O2653" s="59" t="n">
        <v>46085.65902777778</v>
      </c>
      <c r="P2653" s="59" t="n">
        <v>46085.66618055556</v>
      </c>
      <c r="Q2653" s="60" t="n">
        <v>10.3</v>
      </c>
      <c r="R2653" s="60" t="n">
        <v>0.9360000000000001</v>
      </c>
      <c r="S2653" t="inlineStr">
        <is>
          <t>团队模拟数据（基于公开单线数据派生）</t>
        </is>
      </c>
      <c r="T2653" t="inlineStr">
        <is>
          <t>SIM-v2.2-20260807-20260804</t>
        </is>
      </c>
      <c r="U2653" t="inlineStr">
        <is>
          <t>https://zenodo.org/records/17855209</t>
        </is>
      </c>
      <c r="V2653" t="inlineStr">
        <is>
          <t>LINE-S03-POST-20260304</t>
        </is>
      </c>
      <c r="W2653" t="inlineStr">
        <is>
          <t>已关联</t>
        </is>
      </c>
      <c r="X2653" t="inlineStr">
        <is>
          <t>按班次口径判断</t>
        </is>
      </c>
      <c r="Z2653" t="inlineStr">
        <is>
          <t>否</t>
        </is>
      </c>
    </row>
    <row r="2654">
      <c r="A2654" t="inlineStr">
        <is>
          <t>SIM-STOP-02653</t>
        </is>
      </c>
      <c r="B2654" t="inlineStr">
        <is>
          <t>STOP-POST-00250</t>
        </is>
      </c>
      <c r="C2654" t="inlineStr">
        <is>
          <t>LINE-S01-POST-20260304</t>
        </is>
      </c>
      <c r="D2654" t="inlineStr">
        <is>
          <t>SHIFT-POST-20260304</t>
        </is>
      </c>
      <c r="E2654" t="inlineStr">
        <is>
          <t>LINE-S01</t>
        </is>
      </c>
      <c r="F2654" t="inlineStr">
        <is>
          <t>改善后</t>
        </is>
      </c>
      <c r="G2654" s="57" t="n">
        <v>46085</v>
      </c>
      <c r="H2654" t="inlineStr">
        <is>
          <t>智能终端系列</t>
        </is>
      </c>
      <c r="I2654" t="inlineStr">
        <is>
          <t>7KK25</t>
        </is>
      </c>
      <c r="J2654" t="inlineStr">
        <is>
          <t>OPERATIONAL</t>
        </is>
      </c>
      <c r="K2654" t="inlineStr">
        <is>
          <t>Unplanned</t>
        </is>
      </c>
      <c r="L2654" t="inlineStr">
        <is>
          <t>HYDRAULIC ELEVATOR (UNLOADING)</t>
        </is>
      </c>
      <c r="M2654" t="inlineStr">
        <is>
          <t>输送系统</t>
        </is>
      </c>
      <c r="N2654" t="inlineStr">
        <is>
          <t>GREASING</t>
        </is>
      </c>
      <c r="O2654" s="59" t="n">
        <v>46085.64375</v>
      </c>
      <c r="P2654" s="59" t="n">
        <v>46085.65173611111</v>
      </c>
      <c r="Q2654" s="60" t="n">
        <v>11.5</v>
      </c>
      <c r="R2654" s="60" t="n">
        <v>0.8215</v>
      </c>
      <c r="S2654" t="inlineStr">
        <is>
          <t>团队模拟数据（基于公开单线数据派生）</t>
        </is>
      </c>
      <c r="T2654" t="inlineStr">
        <is>
          <t>SIM-v2.2-20260807-20260804</t>
        </is>
      </c>
      <c r="U2654" t="inlineStr">
        <is>
          <t>https://zenodo.org/records/17855209</t>
        </is>
      </c>
      <c r="V2654" t="inlineStr">
        <is>
          <t>LINE-S01-POST-20260304</t>
        </is>
      </c>
      <c r="W2654" t="inlineStr">
        <is>
          <t>已关联</t>
        </is>
      </c>
      <c r="X2654" t="inlineStr">
        <is>
          <t>按班次口径判断</t>
        </is>
      </c>
      <c r="Z2654" t="inlineStr">
        <is>
          <t>否</t>
        </is>
      </c>
    </row>
    <row r="2655">
      <c r="A2655" t="inlineStr">
        <is>
          <t>SIM-STOP-02654</t>
        </is>
      </c>
      <c r="B2655" t="inlineStr">
        <is>
          <t>STOP-POST-00250</t>
        </is>
      </c>
      <c r="C2655" t="inlineStr">
        <is>
          <t>LINE-S02-POST-20260304</t>
        </is>
      </c>
      <c r="D2655" t="inlineStr">
        <is>
          <t>SHIFT-POST-20260304</t>
        </is>
      </c>
      <c r="E2655" t="inlineStr">
        <is>
          <t>LINE-S02</t>
        </is>
      </c>
      <c r="F2655" t="inlineStr">
        <is>
          <t>改善后</t>
        </is>
      </c>
      <c r="G2655" s="57" t="n">
        <v>46085</v>
      </c>
      <c r="H2655" t="inlineStr">
        <is>
          <t>视觉设备系列</t>
        </is>
      </c>
      <c r="I2655" t="inlineStr">
        <is>
          <t>7KK25</t>
        </is>
      </c>
      <c r="J2655" t="inlineStr">
        <is>
          <t>OPERATIONAL</t>
        </is>
      </c>
      <c r="K2655" t="inlineStr">
        <is>
          <t>Unplanned</t>
        </is>
      </c>
      <c r="L2655" t="inlineStr">
        <is>
          <t>HYDRAULIC ELEVATOR (UNLOADING)</t>
        </is>
      </c>
      <c r="M2655" t="inlineStr">
        <is>
          <t>输送系统</t>
        </is>
      </c>
      <c r="N2655" t="inlineStr">
        <is>
          <t>GREASING</t>
        </is>
      </c>
      <c r="O2655" s="59" t="n">
        <v>46085.65763888889</v>
      </c>
      <c r="P2655" s="59" t="n">
        <v>46085.66895833334</v>
      </c>
      <c r="Q2655" s="60" t="n">
        <v>16.3</v>
      </c>
      <c r="R2655" s="60" t="n">
        <v>1.1616</v>
      </c>
      <c r="S2655" t="inlineStr">
        <is>
          <t>团队模拟数据（基于公开单线数据派生）</t>
        </is>
      </c>
      <c r="T2655" t="inlineStr">
        <is>
          <t>SIM-v2.2-20260807-20260804</t>
        </is>
      </c>
      <c r="U2655" t="inlineStr">
        <is>
          <t>https://zenodo.org/records/17855209</t>
        </is>
      </c>
      <c r="V2655" t="inlineStr">
        <is>
          <t>LINE-S02-POST-20260304</t>
        </is>
      </c>
      <c r="W2655" t="inlineStr">
        <is>
          <t>已关联</t>
        </is>
      </c>
      <c r="X2655" t="inlineStr">
        <is>
          <t>按班次口径判断</t>
        </is>
      </c>
      <c r="Z2655" t="inlineStr">
        <is>
          <t>否</t>
        </is>
      </c>
    </row>
    <row r="2656">
      <c r="A2656" t="inlineStr">
        <is>
          <t>SIM-STOP-02655</t>
        </is>
      </c>
      <c r="B2656" t="inlineStr">
        <is>
          <t>STOP-POST-00250</t>
        </is>
      </c>
      <c r="C2656" t="inlineStr">
        <is>
          <t>LINE-S03-POST-20260304</t>
        </is>
      </c>
      <c r="D2656" t="inlineStr">
        <is>
          <t>SHIFT-POST-20260304</t>
        </is>
      </c>
      <c r="E2656" t="inlineStr">
        <is>
          <t>LINE-S03</t>
        </is>
      </c>
      <c r="F2656" t="inlineStr">
        <is>
          <t>改善后</t>
        </is>
      </c>
      <c r="G2656" s="57" t="n">
        <v>46085</v>
      </c>
      <c r="H2656" t="inlineStr">
        <is>
          <t>音频模组系列</t>
        </is>
      </c>
      <c r="I2656" t="inlineStr">
        <is>
          <t>7KK25</t>
        </is>
      </c>
      <c r="J2656" t="inlineStr">
        <is>
          <t>OPERATIONAL</t>
        </is>
      </c>
      <c r="K2656" t="inlineStr">
        <is>
          <t>Unplanned</t>
        </is>
      </c>
      <c r="L2656" t="inlineStr">
        <is>
          <t>HYDRAULIC ELEVATOR (UNLOADING)</t>
        </is>
      </c>
      <c r="M2656" t="inlineStr">
        <is>
          <t>输送系统</t>
        </is>
      </c>
      <c r="N2656" t="inlineStr">
        <is>
          <t>GREASING</t>
        </is>
      </c>
      <c r="O2656" s="59" t="n">
        <v>46085.67152777778</v>
      </c>
      <c r="P2656" s="59" t="n">
        <v>46085.680625</v>
      </c>
      <c r="Q2656" s="60" t="n">
        <v>13.1</v>
      </c>
      <c r="R2656" s="60" t="n">
        <v>0.9350000000000001</v>
      </c>
      <c r="S2656" t="inlineStr">
        <is>
          <t>团队模拟数据（基于公开单线数据派生）</t>
        </is>
      </c>
      <c r="T2656" t="inlineStr">
        <is>
          <t>SIM-v2.2-20260807-20260804</t>
        </is>
      </c>
      <c r="U2656" t="inlineStr">
        <is>
          <t>https://zenodo.org/records/17855209</t>
        </is>
      </c>
      <c r="V2656" t="inlineStr">
        <is>
          <t>LINE-S03-POST-20260304</t>
        </is>
      </c>
      <c r="W2656" t="inlineStr">
        <is>
          <t>已关联</t>
        </is>
      </c>
      <c r="X2656" t="inlineStr">
        <is>
          <t>按班次口径判断</t>
        </is>
      </c>
      <c r="Z2656" t="inlineStr">
        <is>
          <t>否</t>
        </is>
      </c>
    </row>
    <row r="2657">
      <c r="A2657" t="inlineStr">
        <is>
          <t>SIM-STOP-02656</t>
        </is>
      </c>
      <c r="B2657" t="inlineStr">
        <is>
          <t>STOP-POST-00251</t>
        </is>
      </c>
      <c r="C2657" t="inlineStr">
        <is>
          <t>LINE-S01-POST-20260304</t>
        </is>
      </c>
      <c r="D2657" t="inlineStr">
        <is>
          <t>SHIFT-POST-20260304</t>
        </is>
      </c>
      <c r="E2657" t="inlineStr">
        <is>
          <t>LINE-S01</t>
        </is>
      </c>
      <c r="F2657" t="inlineStr">
        <is>
          <t>改善后</t>
        </is>
      </c>
      <c r="G2657" s="57" t="n">
        <v>46085</v>
      </c>
      <c r="H2657" t="inlineStr">
        <is>
          <t>智能终端系列</t>
        </is>
      </c>
      <c r="I2657" t="inlineStr">
        <is>
          <t>7KK25</t>
        </is>
      </c>
      <c r="J2657" t="inlineStr">
        <is>
          <t>MATERIALS</t>
        </is>
      </c>
      <c r="K2657" t="inlineStr">
        <is>
          <t>Unplanned</t>
        </is>
      </c>
      <c r="L2657" t="inlineStr">
        <is>
          <t>HACKING STATION</t>
        </is>
      </c>
      <c r="M2657" t="inlineStr">
        <is>
          <t>上下料工位</t>
        </is>
      </c>
      <c r="N2657" t="inlineStr">
        <is>
          <t>RACKS</t>
        </is>
      </c>
      <c r="O2657" s="59" t="n">
        <v>46085.68125</v>
      </c>
      <c r="P2657" s="59" t="n">
        <v>46085.68819444445</v>
      </c>
      <c r="Q2657" s="60" t="n">
        <v>10</v>
      </c>
      <c r="R2657" s="60" t="n">
        <v>0.7679</v>
      </c>
      <c r="S2657" t="inlineStr">
        <is>
          <t>团队模拟数据（基于公开单线数据派生）</t>
        </is>
      </c>
      <c r="T2657" t="inlineStr">
        <is>
          <t>SIM-v2.2-20260807-20260804</t>
        </is>
      </c>
      <c r="U2657" t="inlineStr">
        <is>
          <t>https://zenodo.org/records/17855209</t>
        </is>
      </c>
      <c r="V2657" t="inlineStr">
        <is>
          <t>LINE-S01-POST-20260304</t>
        </is>
      </c>
      <c r="W2657" t="inlineStr">
        <is>
          <t>已关联</t>
        </is>
      </c>
      <c r="X2657" t="inlineStr">
        <is>
          <t>按班次口径判断</t>
        </is>
      </c>
      <c r="Z2657" t="inlineStr">
        <is>
          <t>否</t>
        </is>
      </c>
    </row>
    <row r="2658">
      <c r="A2658" t="inlineStr">
        <is>
          <t>SIM-STOP-02657</t>
        </is>
      </c>
      <c r="B2658" t="inlineStr">
        <is>
          <t>STOP-POST-00251</t>
        </is>
      </c>
      <c r="C2658" t="inlineStr">
        <is>
          <t>LINE-S02-POST-20260304</t>
        </is>
      </c>
      <c r="D2658" t="inlineStr">
        <is>
          <t>SHIFT-POST-20260304</t>
        </is>
      </c>
      <c r="E2658" t="inlineStr">
        <is>
          <t>LINE-S02</t>
        </is>
      </c>
      <c r="F2658" t="inlineStr">
        <is>
          <t>改善后</t>
        </is>
      </c>
      <c r="G2658" s="57" t="n">
        <v>46085</v>
      </c>
      <c r="H2658" t="inlineStr">
        <is>
          <t>视觉设备系列</t>
        </is>
      </c>
      <c r="I2658" t="inlineStr">
        <is>
          <t>7KK25</t>
        </is>
      </c>
      <c r="J2658" t="inlineStr">
        <is>
          <t>MATERIALS</t>
        </is>
      </c>
      <c r="K2658" t="inlineStr">
        <is>
          <t>Unplanned</t>
        </is>
      </c>
      <c r="L2658" t="inlineStr">
        <is>
          <t>HACKING STATION</t>
        </is>
      </c>
      <c r="M2658" t="inlineStr">
        <is>
          <t>上下料工位</t>
        </is>
      </c>
      <c r="N2658" t="inlineStr">
        <is>
          <t>RACKS</t>
        </is>
      </c>
      <c r="O2658" s="59" t="n">
        <v>46085.69513888889</v>
      </c>
      <c r="P2658" s="59" t="n">
        <v>46085.70520833333</v>
      </c>
      <c r="Q2658" s="60" t="n">
        <v>14.5</v>
      </c>
      <c r="R2658" s="60" t="n">
        <v>1.1183</v>
      </c>
      <c r="S2658" t="inlineStr">
        <is>
          <t>团队模拟数据（基于公开单线数据派生）</t>
        </is>
      </c>
      <c r="T2658" t="inlineStr">
        <is>
          <t>SIM-v2.2-20260807-20260804</t>
        </is>
      </c>
      <c r="U2658" t="inlineStr">
        <is>
          <t>https://zenodo.org/records/17855209</t>
        </is>
      </c>
      <c r="V2658" t="inlineStr">
        <is>
          <t>LINE-S02-POST-20260304</t>
        </is>
      </c>
      <c r="W2658" t="inlineStr">
        <is>
          <t>已关联</t>
        </is>
      </c>
      <c r="X2658" t="inlineStr">
        <is>
          <t>按班次口径判断</t>
        </is>
      </c>
      <c r="Z2658" t="inlineStr">
        <is>
          <t>否</t>
        </is>
      </c>
    </row>
    <row r="2659">
      <c r="A2659" t="inlineStr">
        <is>
          <t>SIM-STOP-02658</t>
        </is>
      </c>
      <c r="B2659" t="inlineStr">
        <is>
          <t>STOP-POST-00251</t>
        </is>
      </c>
      <c r="C2659" t="inlineStr">
        <is>
          <t>LINE-S03-POST-20260304</t>
        </is>
      </c>
      <c r="D2659" t="inlineStr">
        <is>
          <t>SHIFT-POST-20260304</t>
        </is>
      </c>
      <c r="E2659" t="inlineStr">
        <is>
          <t>LINE-S03</t>
        </is>
      </c>
      <c r="F2659" t="inlineStr">
        <is>
          <t>改善后</t>
        </is>
      </c>
      <c r="G2659" s="57" t="n">
        <v>46085</v>
      </c>
      <c r="H2659" t="inlineStr">
        <is>
          <t>音频模组系列</t>
        </is>
      </c>
      <c r="I2659" t="inlineStr">
        <is>
          <t>7KK25</t>
        </is>
      </c>
      <c r="J2659" t="inlineStr">
        <is>
          <t>MATERIALS</t>
        </is>
      </c>
      <c r="K2659" t="inlineStr">
        <is>
          <t>Unplanned</t>
        </is>
      </c>
      <c r="L2659" t="inlineStr">
        <is>
          <t>HACKING STATION</t>
        </is>
      </c>
      <c r="M2659" t="inlineStr">
        <is>
          <t>上下料工位</t>
        </is>
      </c>
      <c r="N2659" t="inlineStr">
        <is>
          <t>RACKS</t>
        </is>
      </c>
      <c r="O2659" s="59" t="n">
        <v>46085.70902777778</v>
      </c>
      <c r="P2659" s="59" t="n">
        <v>46085.71722222222</v>
      </c>
      <c r="Q2659" s="60" t="n">
        <v>11.8</v>
      </c>
      <c r="R2659" s="60" t="n">
        <v>0.91</v>
      </c>
      <c r="S2659" t="inlineStr">
        <is>
          <t>团队模拟数据（基于公开单线数据派生）</t>
        </is>
      </c>
      <c r="T2659" t="inlineStr">
        <is>
          <t>SIM-v2.2-20260807-20260804</t>
        </is>
      </c>
      <c r="U2659" t="inlineStr">
        <is>
          <t>https://zenodo.org/records/17855209</t>
        </is>
      </c>
      <c r="V2659" t="inlineStr">
        <is>
          <t>LINE-S03-POST-20260304</t>
        </is>
      </c>
      <c r="W2659" t="inlineStr">
        <is>
          <t>已关联</t>
        </is>
      </c>
      <c r="X2659" t="inlineStr">
        <is>
          <t>按班次口径判断</t>
        </is>
      </c>
      <c r="Z2659" t="inlineStr">
        <is>
          <t>否</t>
        </is>
      </c>
    </row>
    <row r="2660">
      <c r="A2660" t="inlineStr">
        <is>
          <t>SIM-STOP-02659</t>
        </is>
      </c>
      <c r="B2660" t="inlineStr">
        <is>
          <t>STOP-POST-00252</t>
        </is>
      </c>
      <c r="C2660" t="inlineStr">
        <is>
          <t>LINE-S01-POST-20260304</t>
        </is>
      </c>
      <c r="D2660" t="inlineStr">
        <is>
          <t>SHIFT-POST-20260304</t>
        </is>
      </c>
      <c r="E2660" t="inlineStr">
        <is>
          <t>LINE-S01</t>
        </is>
      </c>
      <c r="F2660" t="inlineStr">
        <is>
          <t>改善后</t>
        </is>
      </c>
      <c r="G2660" s="57" t="n">
        <v>46085</v>
      </c>
      <c r="H2660" t="inlineStr">
        <is>
          <t>智能终端系列</t>
        </is>
      </c>
      <c r="I2660" t="inlineStr">
        <is>
          <t>7KK25</t>
        </is>
      </c>
      <c r="J2660" t="inlineStr">
        <is>
          <t>MATERIALS</t>
        </is>
      </c>
      <c r="K2660" t="inlineStr">
        <is>
          <t>Unplanned</t>
        </is>
      </c>
      <c r="L2660" t="inlineStr">
        <is>
          <t>HACKING STATION</t>
        </is>
      </c>
      <c r="M2660" t="inlineStr">
        <is>
          <t>上下料工位</t>
        </is>
      </c>
      <c r="N2660" t="inlineStr">
        <is>
          <t>RACK STARVATION</t>
        </is>
      </c>
      <c r="O2660" s="59" t="n">
        <v>46085.73125</v>
      </c>
      <c r="P2660" s="59" t="n">
        <v>46085.73569444445</v>
      </c>
      <c r="Q2660" s="60" t="n">
        <v>6.4</v>
      </c>
      <c r="R2660" s="60" t="n">
        <v>0.7991</v>
      </c>
      <c r="S2660" t="inlineStr">
        <is>
          <t>团队模拟数据（基于公开单线数据派生）</t>
        </is>
      </c>
      <c r="T2660" t="inlineStr">
        <is>
          <t>SIM-v2.2-20260807-20260804</t>
        </is>
      </c>
      <c r="U2660" t="inlineStr">
        <is>
          <t>https://zenodo.org/records/17855209</t>
        </is>
      </c>
      <c r="V2660" t="inlineStr">
        <is>
          <t>LINE-S01-POST-20260304</t>
        </is>
      </c>
      <c r="W2660" t="inlineStr">
        <is>
          <t>已关联</t>
        </is>
      </c>
      <c r="X2660" t="inlineStr">
        <is>
          <t>按班次口径判断</t>
        </is>
      </c>
      <c r="Z2660" t="inlineStr">
        <is>
          <t>否</t>
        </is>
      </c>
    </row>
    <row r="2661">
      <c r="A2661" t="inlineStr">
        <is>
          <t>SIM-STOP-02660</t>
        </is>
      </c>
      <c r="B2661" t="inlineStr">
        <is>
          <t>STOP-POST-00252</t>
        </is>
      </c>
      <c r="C2661" t="inlineStr">
        <is>
          <t>LINE-S02-POST-20260304</t>
        </is>
      </c>
      <c r="D2661" t="inlineStr">
        <is>
          <t>SHIFT-POST-20260304</t>
        </is>
      </c>
      <c r="E2661" t="inlineStr">
        <is>
          <t>LINE-S02</t>
        </is>
      </c>
      <c r="F2661" t="inlineStr">
        <is>
          <t>改善后</t>
        </is>
      </c>
      <c r="G2661" s="57" t="n">
        <v>46085</v>
      </c>
      <c r="H2661" t="inlineStr">
        <is>
          <t>视觉设备系列</t>
        </is>
      </c>
      <c r="I2661" t="inlineStr">
        <is>
          <t>7KK25</t>
        </is>
      </c>
      <c r="J2661" t="inlineStr">
        <is>
          <t>MATERIALS</t>
        </is>
      </c>
      <c r="K2661" t="inlineStr">
        <is>
          <t>Unplanned</t>
        </is>
      </c>
      <c r="L2661" t="inlineStr">
        <is>
          <t>HACKING STATION</t>
        </is>
      </c>
      <c r="M2661" t="inlineStr">
        <is>
          <t>上下料工位</t>
        </is>
      </c>
      <c r="N2661" t="inlineStr">
        <is>
          <t>RACK STARVATION</t>
        </is>
      </c>
      <c r="O2661" s="59" t="n">
        <v>46085.74513888889</v>
      </c>
      <c r="P2661" s="59" t="n">
        <v>46085.75097222222</v>
      </c>
      <c r="Q2661" s="60" t="n">
        <v>8.4</v>
      </c>
      <c r="R2661" s="60" t="n">
        <v>1.045</v>
      </c>
      <c r="S2661" t="inlineStr">
        <is>
          <t>团队模拟数据（基于公开单线数据派生）</t>
        </is>
      </c>
      <c r="T2661" t="inlineStr">
        <is>
          <t>SIM-v2.2-20260807-20260804</t>
        </is>
      </c>
      <c r="U2661" t="inlineStr">
        <is>
          <t>https://zenodo.org/records/17855209</t>
        </is>
      </c>
      <c r="V2661" t="inlineStr">
        <is>
          <t>LINE-S02-POST-20260304</t>
        </is>
      </c>
      <c r="W2661" t="inlineStr">
        <is>
          <t>已关联</t>
        </is>
      </c>
      <c r="X2661" t="inlineStr">
        <is>
          <t>按班次口径判断</t>
        </is>
      </c>
      <c r="Z2661" t="inlineStr">
        <is>
          <t>否</t>
        </is>
      </c>
    </row>
    <row r="2662">
      <c r="A2662" t="inlineStr">
        <is>
          <t>SIM-STOP-02661</t>
        </is>
      </c>
      <c r="B2662" t="inlineStr">
        <is>
          <t>STOP-POST-00252</t>
        </is>
      </c>
      <c r="C2662" t="inlineStr">
        <is>
          <t>LINE-S03-POST-20260304</t>
        </is>
      </c>
      <c r="D2662" t="inlineStr">
        <is>
          <t>SHIFT-POST-20260304</t>
        </is>
      </c>
      <c r="E2662" t="inlineStr">
        <is>
          <t>LINE-S03</t>
        </is>
      </c>
      <c r="F2662" t="inlineStr">
        <is>
          <t>改善后</t>
        </is>
      </c>
      <c r="G2662" s="57" t="n">
        <v>46085</v>
      </c>
      <c r="H2662" t="inlineStr">
        <is>
          <t>音频模组系列</t>
        </is>
      </c>
      <c r="I2662" t="inlineStr">
        <is>
          <t>7KK25</t>
        </is>
      </c>
      <c r="J2662" t="inlineStr">
        <is>
          <t>MATERIALS</t>
        </is>
      </c>
      <c r="K2662" t="inlineStr">
        <is>
          <t>Unplanned</t>
        </is>
      </c>
      <c r="L2662" t="inlineStr">
        <is>
          <t>HACKING STATION</t>
        </is>
      </c>
      <c r="M2662" t="inlineStr">
        <is>
          <t>上下料工位</t>
        </is>
      </c>
      <c r="N2662" t="inlineStr">
        <is>
          <t>RACK STARVATION</t>
        </is>
      </c>
      <c r="O2662" s="59" t="n">
        <v>46085.75902777778</v>
      </c>
      <c r="P2662" s="59" t="n">
        <v>46085.76430555555</v>
      </c>
      <c r="Q2662" s="60" t="n">
        <v>7.6</v>
      </c>
      <c r="R2662" s="60" t="n">
        <v>0.9464</v>
      </c>
      <c r="S2662" t="inlineStr">
        <is>
          <t>团队模拟数据（基于公开单线数据派生）</t>
        </is>
      </c>
      <c r="T2662" t="inlineStr">
        <is>
          <t>SIM-v2.2-20260807-20260804</t>
        </is>
      </c>
      <c r="U2662" t="inlineStr">
        <is>
          <t>https://zenodo.org/records/17855209</t>
        </is>
      </c>
      <c r="V2662" t="inlineStr">
        <is>
          <t>LINE-S03-POST-20260304</t>
        </is>
      </c>
      <c r="W2662" t="inlineStr">
        <is>
          <t>已关联</t>
        </is>
      </c>
      <c r="X2662" t="inlineStr">
        <is>
          <t>按班次口径判断</t>
        </is>
      </c>
      <c r="Z2662" t="inlineStr">
        <is>
          <t>否</t>
        </is>
      </c>
    </row>
    <row r="2663">
      <c r="A2663" t="inlineStr">
        <is>
          <t>SIM-STOP-02662</t>
        </is>
      </c>
      <c r="B2663" t="inlineStr">
        <is>
          <t>STOP-POST-00253</t>
        </is>
      </c>
      <c r="C2663" t="inlineStr">
        <is>
          <t>LINE-S01-POST-20260304</t>
        </is>
      </c>
      <c r="D2663" t="inlineStr">
        <is>
          <t>SHIFT-POST-20260304</t>
        </is>
      </c>
      <c r="E2663" t="inlineStr">
        <is>
          <t>LINE-S01</t>
        </is>
      </c>
      <c r="F2663" t="inlineStr">
        <is>
          <t>改善后</t>
        </is>
      </c>
      <c r="G2663" s="57" t="n">
        <v>46085</v>
      </c>
      <c r="H2663" t="inlineStr">
        <is>
          <t>智能终端系列</t>
        </is>
      </c>
      <c r="I2663" t="inlineStr">
        <is>
          <t>KK250</t>
        </is>
      </c>
      <c r="J2663" t="inlineStr">
        <is>
          <t>SETUPS-CHANGEOVERS</t>
        </is>
      </c>
      <c r="K2663" t="inlineStr">
        <is>
          <t>Planned - Included in OEE</t>
        </is>
      </c>
      <c r="L2663" t="inlineStr">
        <is>
          <t>EXTRUDER PRESS</t>
        </is>
      </c>
      <c r="M2663" t="inlineStr">
        <is>
          <t>主加工工位</t>
        </is>
      </c>
      <c r="N2663" t="inlineStr">
        <is>
          <t>MATERIAL CHANGEOVER</t>
        </is>
      </c>
      <c r="O2663" s="59" t="n">
        <v>46085.7375</v>
      </c>
      <c r="P2663" s="59" t="n">
        <v>46085.75284722223</v>
      </c>
      <c r="Q2663" s="60" t="n">
        <v>22.1</v>
      </c>
      <c r="R2663" s="60" t="n">
        <v>0.962</v>
      </c>
      <c r="S2663" t="inlineStr">
        <is>
          <t>团队模拟数据（基于公开单线数据派生）</t>
        </is>
      </c>
      <c r="T2663" t="inlineStr">
        <is>
          <t>SIM-v2.2-20260807-20260804</t>
        </is>
      </c>
      <c r="U2663" t="inlineStr">
        <is>
          <t>https://zenodo.org/records/17855209</t>
        </is>
      </c>
      <c r="V2663" t="inlineStr">
        <is>
          <t>LINE-S01-POST-20260304</t>
        </is>
      </c>
      <c r="W2663" t="inlineStr">
        <is>
          <t>已关联</t>
        </is>
      </c>
      <c r="X2663" t="inlineStr">
        <is>
          <t>按班次口径判断</t>
        </is>
      </c>
      <c r="Z2663" t="inlineStr">
        <is>
          <t>是</t>
        </is>
      </c>
      <c r="AA2663">
        <f>IFERROR(VLOOKUP(N2663,'18_换产标准_模拟'!$B$2:$F$4,3,FALSE),"")</f>
        <v/>
      </c>
      <c r="AB2663">
        <f>IFERROR(MAX(Q2663-AA2663,0),"")</f>
        <v/>
      </c>
      <c r="AC2663">
        <f>IFERROR(IF(AB2663=0,"达标",IF(AB2663&lt;=VLOOKUP(N2663,'18_换产标准_模拟'!$B$2:$F$4,4,FALSE)-VLOOKUP(N2663,'18_换产标准_模拟'!$B$2:$F$4,3,FALSE),"轻微超时",IF(AB2663&lt;=VLOOKUP(N2663,'18_换产标准_模拟'!$B$2:$F$4,5,FALSE)-VLOOKUP(N2663,'18_换产标准_模拟'!$B$2:$F$4,3,FALSE),"超时","严重超时"))),"")</f>
        <v/>
      </c>
      <c r="AD2663">
        <f>IFERROR(INDEX('18_换产标准_模拟'!$A$2:$A$4,MATCH(N2663,'18_换产标准_模拟'!$B$2:$B$4,0)),"")</f>
        <v/>
      </c>
      <c r="AE2663" t="inlineStr">
        <is>
          <t>团队模拟数据</t>
        </is>
      </c>
    </row>
    <row r="2664">
      <c r="A2664" t="inlineStr">
        <is>
          <t>SIM-STOP-02663</t>
        </is>
      </c>
      <c r="B2664" t="inlineStr">
        <is>
          <t>STOP-POST-00253</t>
        </is>
      </c>
      <c r="C2664" t="inlineStr">
        <is>
          <t>LINE-S02-POST-20260304</t>
        </is>
      </c>
      <c r="D2664" t="inlineStr">
        <is>
          <t>SHIFT-POST-20260304</t>
        </is>
      </c>
      <c r="E2664" t="inlineStr">
        <is>
          <t>LINE-S02</t>
        </is>
      </c>
      <c r="F2664" t="inlineStr">
        <is>
          <t>改善后</t>
        </is>
      </c>
      <c r="G2664" s="57" t="n">
        <v>46085</v>
      </c>
      <c r="H2664" t="inlineStr">
        <is>
          <t>视觉设备系列</t>
        </is>
      </c>
      <c r="I2664" t="inlineStr">
        <is>
          <t>KK250</t>
        </is>
      </c>
      <c r="J2664" t="inlineStr">
        <is>
          <t>SETUPS-CHANGEOVERS</t>
        </is>
      </c>
      <c r="K2664" t="inlineStr">
        <is>
          <t>Planned - Included in OEE</t>
        </is>
      </c>
      <c r="L2664" t="inlineStr">
        <is>
          <t>EXTRUDER PRESS</t>
        </is>
      </c>
      <c r="M2664" t="inlineStr">
        <is>
          <t>主加工工位</t>
        </is>
      </c>
      <c r="N2664" t="inlineStr">
        <is>
          <t>MATERIAL CHANGEOVER</t>
        </is>
      </c>
      <c r="O2664" s="59" t="n">
        <v>46085.75138888889</v>
      </c>
      <c r="P2664" s="59" t="n">
        <v>46085.766875</v>
      </c>
      <c r="Q2664" s="60" t="n">
        <v>22.3</v>
      </c>
      <c r="R2664" s="60" t="n">
        <v>0.9691</v>
      </c>
      <c r="S2664" t="inlineStr">
        <is>
          <t>团队模拟数据（基于公开单线数据派生）</t>
        </is>
      </c>
      <c r="T2664" t="inlineStr">
        <is>
          <t>SIM-v2.2-20260807-20260804</t>
        </is>
      </c>
      <c r="U2664" t="inlineStr">
        <is>
          <t>https://zenodo.org/records/17855209</t>
        </is>
      </c>
      <c r="V2664" t="inlineStr">
        <is>
          <t>LINE-S02-POST-20260304</t>
        </is>
      </c>
      <c r="W2664" t="inlineStr">
        <is>
          <t>已关联</t>
        </is>
      </c>
      <c r="X2664" t="inlineStr">
        <is>
          <t>按班次口径判断</t>
        </is>
      </c>
      <c r="Z2664" t="inlineStr">
        <is>
          <t>是</t>
        </is>
      </c>
      <c r="AA2664">
        <f>IFERROR(VLOOKUP(N2664,'18_换产标准_模拟'!$B$2:$F$4,3,FALSE),"")</f>
        <v/>
      </c>
      <c r="AB2664">
        <f>IFERROR(MAX(Q2664-AA2664,0),"")</f>
        <v/>
      </c>
      <c r="AC2664">
        <f>IFERROR(IF(AB2664=0,"达标",IF(AB2664&lt;=VLOOKUP(N2664,'18_换产标准_模拟'!$B$2:$F$4,4,FALSE)-VLOOKUP(N2664,'18_换产标准_模拟'!$B$2:$F$4,3,FALSE),"轻微超时",IF(AB2664&lt;=VLOOKUP(N2664,'18_换产标准_模拟'!$B$2:$F$4,5,FALSE)-VLOOKUP(N2664,'18_换产标准_模拟'!$B$2:$F$4,3,FALSE),"超时","严重超时"))),"")</f>
        <v/>
      </c>
      <c r="AD2664">
        <f>IFERROR(INDEX('18_换产标准_模拟'!$A$2:$A$4,MATCH(N2664,'18_换产标准_模拟'!$B$2:$B$4,0)),"")</f>
        <v/>
      </c>
      <c r="AE2664" t="inlineStr">
        <is>
          <t>团队模拟数据</t>
        </is>
      </c>
    </row>
    <row r="2665">
      <c r="A2665" t="inlineStr">
        <is>
          <t>SIM-STOP-02664</t>
        </is>
      </c>
      <c r="B2665" t="inlineStr">
        <is>
          <t>STOP-POST-00253</t>
        </is>
      </c>
      <c r="C2665" t="inlineStr">
        <is>
          <t>LINE-S03-POST-20260304</t>
        </is>
      </c>
      <c r="D2665" t="inlineStr">
        <is>
          <t>SHIFT-POST-20260304</t>
        </is>
      </c>
      <c r="E2665" t="inlineStr">
        <is>
          <t>LINE-S03</t>
        </is>
      </c>
      <c r="F2665" t="inlineStr">
        <is>
          <t>改善后</t>
        </is>
      </c>
      <c r="G2665" s="57" t="n">
        <v>46085</v>
      </c>
      <c r="H2665" t="inlineStr">
        <is>
          <t>音频模组系列</t>
        </is>
      </c>
      <c r="I2665" t="inlineStr">
        <is>
          <t>KK250</t>
        </is>
      </c>
      <c r="J2665" t="inlineStr">
        <is>
          <t>SETUPS-CHANGEOVERS</t>
        </is>
      </c>
      <c r="K2665" t="inlineStr">
        <is>
          <t>Planned - Included in OEE</t>
        </is>
      </c>
      <c r="L2665" t="inlineStr">
        <is>
          <t>EXTRUDER PRESS</t>
        </is>
      </c>
      <c r="M2665" t="inlineStr">
        <is>
          <t>主加工工位</t>
        </is>
      </c>
      <c r="N2665" t="inlineStr">
        <is>
          <t>MATERIAL CHANGEOVER</t>
        </is>
      </c>
      <c r="O2665" s="59" t="n">
        <v>46085.76527777778</v>
      </c>
      <c r="P2665" s="59" t="n">
        <v>46085.78138888889</v>
      </c>
      <c r="Q2665" s="60" t="n">
        <v>23.2</v>
      </c>
      <c r="R2665" s="60" t="n">
        <v>1.008</v>
      </c>
      <c r="S2665" t="inlineStr">
        <is>
          <t>团队模拟数据（基于公开单线数据派生）</t>
        </is>
      </c>
      <c r="T2665" t="inlineStr">
        <is>
          <t>SIM-v2.2-20260807-20260804</t>
        </is>
      </c>
      <c r="U2665" t="inlineStr">
        <is>
          <t>https://zenodo.org/records/17855209</t>
        </is>
      </c>
      <c r="V2665" t="inlineStr">
        <is>
          <t>LINE-S03-POST-20260304</t>
        </is>
      </c>
      <c r="W2665" t="inlineStr">
        <is>
          <t>已关联</t>
        </is>
      </c>
      <c r="X2665" t="inlineStr">
        <is>
          <t>按班次口径判断</t>
        </is>
      </c>
      <c r="Z2665" t="inlineStr">
        <is>
          <t>是</t>
        </is>
      </c>
      <c r="AA2665">
        <f>IFERROR(VLOOKUP(N2665,'18_换产标准_模拟'!$B$2:$F$4,3,FALSE),"")</f>
        <v/>
      </c>
      <c r="AB2665">
        <f>IFERROR(MAX(Q2665-AA2665,0),"")</f>
        <v/>
      </c>
      <c r="AC2665">
        <f>IFERROR(IF(AB2665=0,"达标",IF(AB2665&lt;=VLOOKUP(N2665,'18_换产标准_模拟'!$B$2:$F$4,4,FALSE)-VLOOKUP(N2665,'18_换产标准_模拟'!$B$2:$F$4,3,FALSE),"轻微超时",IF(AB2665&lt;=VLOOKUP(N2665,'18_换产标准_模拟'!$B$2:$F$4,5,FALSE)-VLOOKUP(N2665,'18_换产标准_模拟'!$B$2:$F$4,3,FALSE),"超时","严重超时"))),"")</f>
        <v/>
      </c>
      <c r="AD2665">
        <f>IFERROR(INDEX('18_换产标准_模拟'!$A$2:$A$4,MATCH(N2665,'18_换产标准_模拟'!$B$2:$B$4,0)),"")</f>
        <v/>
      </c>
      <c r="AE2665" t="inlineStr">
        <is>
          <t>团队模拟数据</t>
        </is>
      </c>
    </row>
    <row r="2666">
      <c r="A2666" t="inlineStr">
        <is>
          <t>SIM-STOP-02665</t>
        </is>
      </c>
      <c r="B2666" t="inlineStr">
        <is>
          <t>STOP-POST-00254</t>
        </is>
      </c>
      <c r="C2666" t="inlineStr">
        <is>
          <t>LINE-S01-POST-20260304</t>
        </is>
      </c>
      <c r="D2666" t="inlineStr">
        <is>
          <t>SHIFT-POST-20260304</t>
        </is>
      </c>
      <c r="E2666" t="inlineStr">
        <is>
          <t>LINE-S01</t>
        </is>
      </c>
      <c r="F2666" t="inlineStr">
        <is>
          <t>改善后</t>
        </is>
      </c>
      <c r="G2666" s="57" t="n">
        <v>46085</v>
      </c>
      <c r="H2666" t="inlineStr">
        <is>
          <t>智能终端系列</t>
        </is>
      </c>
      <c r="I2666" t="inlineStr">
        <is>
          <t>KK250</t>
        </is>
      </c>
      <c r="J2666" t="inlineStr">
        <is>
          <t>FAILURE</t>
        </is>
      </c>
      <c r="K2666" t="inlineStr">
        <is>
          <t>Unplanned</t>
        </is>
      </c>
      <c r="L2666" t="inlineStr">
        <is>
          <t>CUTTER</t>
        </is>
      </c>
      <c r="M2666" t="inlineStr">
        <is>
          <t>切割/分板工位</t>
        </is>
      </c>
      <c r="N2666" t="inlineStr">
        <is>
          <t>WIRE FAILURE</t>
        </is>
      </c>
      <c r="O2666" s="59" t="n">
        <v>46085.77361111111</v>
      </c>
      <c r="P2666" s="59" t="n">
        <v>46085.77631944444</v>
      </c>
      <c r="Q2666" s="60" t="n">
        <v>3.9</v>
      </c>
      <c r="R2666" s="60" t="n">
        <v>0.7768</v>
      </c>
      <c r="S2666" t="inlineStr">
        <is>
          <t>团队模拟数据（基于公开单线数据派生）</t>
        </is>
      </c>
      <c r="T2666" t="inlineStr">
        <is>
          <t>SIM-v2.2-20260807-20260804</t>
        </is>
      </c>
      <c r="U2666" t="inlineStr">
        <is>
          <t>https://zenodo.org/records/17855209</t>
        </is>
      </c>
      <c r="V2666" t="inlineStr">
        <is>
          <t>LINE-S01-POST-20260304</t>
        </is>
      </c>
      <c r="W2666" t="inlineStr">
        <is>
          <t>已关联</t>
        </is>
      </c>
      <c r="X2666" t="inlineStr">
        <is>
          <t>按班次口径判断</t>
        </is>
      </c>
      <c r="Z2666" t="inlineStr">
        <is>
          <t>否</t>
        </is>
      </c>
    </row>
    <row r="2667">
      <c r="A2667" t="inlineStr">
        <is>
          <t>SIM-STOP-02666</t>
        </is>
      </c>
      <c r="B2667" t="inlineStr">
        <is>
          <t>STOP-POST-00254</t>
        </is>
      </c>
      <c r="C2667" t="inlineStr">
        <is>
          <t>LINE-S02-POST-20260304</t>
        </is>
      </c>
      <c r="D2667" t="inlineStr">
        <is>
          <t>SHIFT-POST-20260304</t>
        </is>
      </c>
      <c r="E2667" t="inlineStr">
        <is>
          <t>LINE-S02</t>
        </is>
      </c>
      <c r="F2667" t="inlineStr">
        <is>
          <t>改善后</t>
        </is>
      </c>
      <c r="G2667" s="57" t="n">
        <v>46085</v>
      </c>
      <c r="H2667" t="inlineStr">
        <is>
          <t>视觉设备系列</t>
        </is>
      </c>
      <c r="I2667" t="inlineStr">
        <is>
          <t>KK250</t>
        </is>
      </c>
      <c r="J2667" t="inlineStr">
        <is>
          <t>FAILURE</t>
        </is>
      </c>
      <c r="K2667" t="inlineStr">
        <is>
          <t>Unplanned</t>
        </is>
      </c>
      <c r="L2667" t="inlineStr">
        <is>
          <t>CUTTER</t>
        </is>
      </c>
      <c r="M2667" t="inlineStr">
        <is>
          <t>切割/分板工位</t>
        </is>
      </c>
      <c r="N2667" t="inlineStr">
        <is>
          <t>WIRE FAILURE</t>
        </is>
      </c>
      <c r="O2667" s="59" t="n">
        <v>46085.7875</v>
      </c>
      <c r="P2667" s="59" t="n">
        <v>46085.79173611111</v>
      </c>
      <c r="Q2667" s="60" t="n">
        <v>6.1</v>
      </c>
      <c r="R2667" s="60" t="n">
        <v>1.221</v>
      </c>
      <c r="S2667" t="inlineStr">
        <is>
          <t>团队模拟数据（基于公开单线数据派生）</t>
        </is>
      </c>
      <c r="T2667" t="inlineStr">
        <is>
          <t>SIM-v2.2-20260807-20260804</t>
        </is>
      </c>
      <c r="U2667" t="inlineStr">
        <is>
          <t>https://zenodo.org/records/17855209</t>
        </is>
      </c>
      <c r="V2667" t="inlineStr">
        <is>
          <t>LINE-S02-POST-20260304</t>
        </is>
      </c>
      <c r="W2667" t="inlineStr">
        <is>
          <t>已关联</t>
        </is>
      </c>
      <c r="X2667" t="inlineStr">
        <is>
          <t>按班次口径判断</t>
        </is>
      </c>
      <c r="Z2667" t="inlineStr">
        <is>
          <t>否</t>
        </is>
      </c>
    </row>
    <row r="2668">
      <c r="A2668" t="inlineStr">
        <is>
          <t>SIM-STOP-02667</t>
        </is>
      </c>
      <c r="B2668" t="inlineStr">
        <is>
          <t>STOP-POST-00254</t>
        </is>
      </c>
      <c r="C2668" t="inlineStr">
        <is>
          <t>LINE-S03-POST-20260304</t>
        </is>
      </c>
      <c r="D2668" t="inlineStr">
        <is>
          <t>SHIFT-POST-20260304</t>
        </is>
      </c>
      <c r="E2668" t="inlineStr">
        <is>
          <t>LINE-S03</t>
        </is>
      </c>
      <c r="F2668" t="inlineStr">
        <is>
          <t>改善后</t>
        </is>
      </c>
      <c r="G2668" s="57" t="n">
        <v>46085</v>
      </c>
      <c r="H2668" t="inlineStr">
        <is>
          <t>音频模组系列</t>
        </is>
      </c>
      <c r="I2668" t="inlineStr">
        <is>
          <t>KK250</t>
        </is>
      </c>
      <c r="J2668" t="inlineStr">
        <is>
          <t>FAILURE</t>
        </is>
      </c>
      <c r="K2668" t="inlineStr">
        <is>
          <t>Unplanned</t>
        </is>
      </c>
      <c r="L2668" t="inlineStr">
        <is>
          <t>CUTTER</t>
        </is>
      </c>
      <c r="M2668" t="inlineStr">
        <is>
          <t>切割/分板工位</t>
        </is>
      </c>
      <c r="N2668" t="inlineStr">
        <is>
          <t>WIRE FAILURE</t>
        </is>
      </c>
      <c r="O2668" s="59" t="n">
        <v>46085.80138888889</v>
      </c>
      <c r="P2668" s="59" t="n">
        <v>46085.80444444445</v>
      </c>
      <c r="Q2668" s="60" t="n">
        <v>4.4</v>
      </c>
      <c r="R2668" s="60" t="n">
        <v>0.885</v>
      </c>
      <c r="S2668" t="inlineStr">
        <is>
          <t>团队模拟数据（基于公开单线数据派生）</t>
        </is>
      </c>
      <c r="T2668" t="inlineStr">
        <is>
          <t>SIM-v2.2-20260807-20260804</t>
        </is>
      </c>
      <c r="U2668" t="inlineStr">
        <is>
          <t>https://zenodo.org/records/17855209</t>
        </is>
      </c>
      <c r="V2668" t="inlineStr">
        <is>
          <t>LINE-S03-POST-20260304</t>
        </is>
      </c>
      <c r="W2668" t="inlineStr">
        <is>
          <t>已关联</t>
        </is>
      </c>
      <c r="X2668" t="inlineStr">
        <is>
          <t>按班次口径判断</t>
        </is>
      </c>
      <c r="Z2668" t="inlineStr">
        <is>
          <t>否</t>
        </is>
      </c>
    </row>
    <row r="2669">
      <c r="A2669" t="inlineStr">
        <is>
          <t>SIM-STOP-02668</t>
        </is>
      </c>
      <c r="B2669" t="inlineStr">
        <is>
          <t>STOP-POST-00255</t>
        </is>
      </c>
      <c r="C2669" t="inlineStr">
        <is>
          <t>LINE-S01-POST-20260304</t>
        </is>
      </c>
      <c r="D2669" t="inlineStr">
        <is>
          <t>SHIFT-POST-20260304</t>
        </is>
      </c>
      <c r="E2669" t="inlineStr">
        <is>
          <t>LINE-S01</t>
        </is>
      </c>
      <c r="F2669" t="inlineStr">
        <is>
          <t>改善后</t>
        </is>
      </c>
      <c r="G2669" s="57" t="n">
        <v>46085</v>
      </c>
      <c r="H2669" t="inlineStr">
        <is>
          <t>智能终端系列</t>
        </is>
      </c>
      <c r="I2669" t="inlineStr">
        <is>
          <t>KK250</t>
        </is>
      </c>
      <c r="J2669" t="inlineStr">
        <is>
          <t>MATERIALS</t>
        </is>
      </c>
      <c r="K2669" t="inlineStr">
        <is>
          <t>Unplanned</t>
        </is>
      </c>
      <c r="L2669" t="inlineStr">
        <is>
          <t>EXTRUDER PRESS</t>
        </is>
      </c>
      <c r="M2669" t="inlineStr">
        <is>
          <t>主加工工位</t>
        </is>
      </c>
      <c r="N2669" t="inlineStr">
        <is>
          <t>RACK STARVATION</t>
        </is>
      </c>
      <c r="O2669" s="59" t="n">
        <v>46085.81597222222</v>
      </c>
      <c r="P2669" s="59" t="n">
        <v>46085.81819444444</v>
      </c>
      <c r="Q2669" s="60" t="n">
        <v>3.2</v>
      </c>
      <c r="R2669" s="60" t="n">
        <v>0.8081</v>
      </c>
      <c r="S2669" t="inlineStr">
        <is>
          <t>团队模拟数据（基于公开单线数据派生）</t>
        </is>
      </c>
      <c r="T2669" t="inlineStr">
        <is>
          <t>SIM-v2.2-20260807-20260804</t>
        </is>
      </c>
      <c r="U2669" t="inlineStr">
        <is>
          <t>https://zenodo.org/records/17855209</t>
        </is>
      </c>
      <c r="V2669" t="inlineStr">
        <is>
          <t>LINE-S01-POST-20260304</t>
        </is>
      </c>
      <c r="W2669" t="inlineStr">
        <is>
          <t>已关联</t>
        </is>
      </c>
      <c r="X2669" t="inlineStr">
        <is>
          <t>按班次口径判断</t>
        </is>
      </c>
      <c r="Z2669" t="inlineStr">
        <is>
          <t>否</t>
        </is>
      </c>
    </row>
    <row r="2670">
      <c r="A2670" t="inlineStr">
        <is>
          <t>SIM-STOP-02669</t>
        </is>
      </c>
      <c r="B2670" t="inlineStr">
        <is>
          <t>STOP-POST-00255</t>
        </is>
      </c>
      <c r="C2670" t="inlineStr">
        <is>
          <t>LINE-S02-POST-20260304</t>
        </is>
      </c>
      <c r="D2670" t="inlineStr">
        <is>
          <t>SHIFT-POST-20260304</t>
        </is>
      </c>
      <c r="E2670" t="inlineStr">
        <is>
          <t>LINE-S02</t>
        </is>
      </c>
      <c r="F2670" t="inlineStr">
        <is>
          <t>改善后</t>
        </is>
      </c>
      <c r="G2670" s="57" t="n">
        <v>46085</v>
      </c>
      <c r="H2670" t="inlineStr">
        <is>
          <t>视觉设备系列</t>
        </is>
      </c>
      <c r="I2670" t="inlineStr">
        <is>
          <t>KK250</t>
        </is>
      </c>
      <c r="J2670" t="inlineStr">
        <is>
          <t>MATERIALS</t>
        </is>
      </c>
      <c r="K2670" t="inlineStr">
        <is>
          <t>Unplanned</t>
        </is>
      </c>
      <c r="L2670" t="inlineStr">
        <is>
          <t>EXTRUDER PRESS</t>
        </is>
      </c>
      <c r="M2670" t="inlineStr">
        <is>
          <t>主加工工位</t>
        </is>
      </c>
      <c r="N2670" t="inlineStr">
        <is>
          <t>RACK STARVATION</t>
        </is>
      </c>
      <c r="O2670" s="59" t="n">
        <v>46085.82986111111</v>
      </c>
      <c r="P2670" s="59" t="n">
        <v>46085.83305555556</v>
      </c>
      <c r="Q2670" s="60" t="n">
        <v>4.6</v>
      </c>
      <c r="R2670" s="60" t="n">
        <v>1.1418</v>
      </c>
      <c r="S2670" t="inlineStr">
        <is>
          <t>团队模拟数据（基于公开单线数据派生）</t>
        </is>
      </c>
      <c r="T2670" t="inlineStr">
        <is>
          <t>SIM-v2.2-20260807-20260804</t>
        </is>
      </c>
      <c r="U2670" t="inlineStr">
        <is>
          <t>https://zenodo.org/records/17855209</t>
        </is>
      </c>
      <c r="V2670" t="inlineStr">
        <is>
          <t>LINE-S02-POST-20260304</t>
        </is>
      </c>
      <c r="W2670" t="inlineStr">
        <is>
          <t>已关联</t>
        </is>
      </c>
      <c r="X2670" t="inlineStr">
        <is>
          <t>按班次口径判断</t>
        </is>
      </c>
      <c r="Z2670" t="inlineStr">
        <is>
          <t>否</t>
        </is>
      </c>
    </row>
    <row r="2671">
      <c r="A2671" t="inlineStr">
        <is>
          <t>SIM-STOP-02670</t>
        </is>
      </c>
      <c r="B2671" t="inlineStr">
        <is>
          <t>STOP-POST-00255</t>
        </is>
      </c>
      <c r="C2671" t="inlineStr">
        <is>
          <t>LINE-S03-POST-20260304</t>
        </is>
      </c>
      <c r="D2671" t="inlineStr">
        <is>
          <t>SHIFT-POST-20260304</t>
        </is>
      </c>
      <c r="E2671" t="inlineStr">
        <is>
          <t>LINE-S03</t>
        </is>
      </c>
      <c r="F2671" t="inlineStr">
        <is>
          <t>改善后</t>
        </is>
      </c>
      <c r="G2671" s="57" t="n">
        <v>46085</v>
      </c>
      <c r="H2671" t="inlineStr">
        <is>
          <t>音频模组系列</t>
        </is>
      </c>
      <c r="I2671" t="inlineStr">
        <is>
          <t>KK250</t>
        </is>
      </c>
      <c r="J2671" t="inlineStr">
        <is>
          <t>MATERIALS</t>
        </is>
      </c>
      <c r="K2671" t="inlineStr">
        <is>
          <t>Unplanned</t>
        </is>
      </c>
      <c r="L2671" t="inlineStr">
        <is>
          <t>EXTRUDER PRESS</t>
        </is>
      </c>
      <c r="M2671" t="inlineStr">
        <is>
          <t>主加工工位</t>
        </is>
      </c>
      <c r="N2671" t="inlineStr">
        <is>
          <t>RACK STARVATION</t>
        </is>
      </c>
      <c r="O2671" s="59" t="n">
        <v>46085.84375</v>
      </c>
      <c r="P2671" s="59" t="n">
        <v>46085.84638888889</v>
      </c>
      <c r="Q2671" s="60" t="n">
        <v>3.8</v>
      </c>
      <c r="R2671" s="60" t="n">
        <v>0.9568</v>
      </c>
      <c r="S2671" t="inlineStr">
        <is>
          <t>团队模拟数据（基于公开单线数据派生）</t>
        </is>
      </c>
      <c r="T2671" t="inlineStr">
        <is>
          <t>SIM-v2.2-20260807-20260804</t>
        </is>
      </c>
      <c r="U2671" t="inlineStr">
        <is>
          <t>https://zenodo.org/records/17855209</t>
        </is>
      </c>
      <c r="V2671" t="inlineStr">
        <is>
          <t>LINE-S03-POST-20260304</t>
        </is>
      </c>
      <c r="W2671" t="inlineStr">
        <is>
          <t>已关联</t>
        </is>
      </c>
      <c r="X2671" t="inlineStr">
        <is>
          <t>按班次口径判断</t>
        </is>
      </c>
      <c r="Z2671" t="inlineStr">
        <is>
          <t>否</t>
        </is>
      </c>
    </row>
    <row r="2672">
      <c r="A2672" t="inlineStr">
        <is>
          <t>SIM-STOP-02671</t>
        </is>
      </c>
      <c r="B2672" t="inlineStr">
        <is>
          <t>STOP-POST-00256</t>
        </is>
      </c>
      <c r="C2672" t="inlineStr">
        <is>
          <t>LINE-S01-POST-20260304</t>
        </is>
      </c>
      <c r="D2672" t="inlineStr">
        <is>
          <t>SHIFT-POST-20260304</t>
        </is>
      </c>
      <c r="E2672" t="inlineStr">
        <is>
          <t>LINE-S01</t>
        </is>
      </c>
      <c r="F2672" t="inlineStr">
        <is>
          <t>改善后</t>
        </is>
      </c>
      <c r="G2672" s="57" t="n">
        <v>46085</v>
      </c>
      <c r="H2672" t="inlineStr">
        <is>
          <t>智能终端系列</t>
        </is>
      </c>
      <c r="I2672" t="inlineStr">
        <is>
          <t>KK250</t>
        </is>
      </c>
      <c r="J2672" t="inlineStr">
        <is>
          <t>OPERATIONAL</t>
        </is>
      </c>
      <c r="K2672" t="inlineStr">
        <is>
          <t>Planned - Not included in OEE</t>
        </is>
      </c>
      <c r="L2672" t="inlineStr">
        <is>
          <t>-</t>
        </is>
      </c>
      <c r="M2672" t="inlineStr">
        <is>
          <t>未标注工位</t>
        </is>
      </c>
      <c r="N2672" t="inlineStr">
        <is>
          <t>NO PRODUCTION SCHEDULE</t>
        </is>
      </c>
      <c r="O2672" s="59" t="n">
        <v>46085.82013888889</v>
      </c>
      <c r="P2672" s="59" t="n">
        <v>46085.843125</v>
      </c>
      <c r="Q2672" s="60" t="n">
        <v>33.1</v>
      </c>
      <c r="R2672" s="60" t="n">
        <v>0.9724</v>
      </c>
      <c r="S2672" t="inlineStr">
        <is>
          <t>团队模拟数据（基于公开单线数据派生）</t>
        </is>
      </c>
      <c r="T2672" t="inlineStr">
        <is>
          <t>SIM-v2.2-20260807-20260804</t>
        </is>
      </c>
      <c r="U2672" t="inlineStr">
        <is>
          <t>https://zenodo.org/records/17855209</t>
        </is>
      </c>
      <c r="V2672" t="inlineStr">
        <is>
          <t>LINE-S01-POST-20260304</t>
        </is>
      </c>
      <c r="W2672" t="inlineStr">
        <is>
          <t>已关联</t>
        </is>
      </c>
      <c r="X2672" t="inlineStr">
        <is>
          <t>按班次口径判断</t>
        </is>
      </c>
      <c r="Z2672" t="inlineStr">
        <is>
          <t>否</t>
        </is>
      </c>
    </row>
    <row r="2673">
      <c r="A2673" t="inlineStr">
        <is>
          <t>SIM-STOP-02672</t>
        </is>
      </c>
      <c r="B2673" t="inlineStr">
        <is>
          <t>STOP-POST-00256</t>
        </is>
      </c>
      <c r="C2673" t="inlineStr">
        <is>
          <t>LINE-S02-POST-20260304</t>
        </is>
      </c>
      <c r="D2673" t="inlineStr">
        <is>
          <t>SHIFT-POST-20260304</t>
        </is>
      </c>
      <c r="E2673" t="inlineStr">
        <is>
          <t>LINE-S02</t>
        </is>
      </c>
      <c r="F2673" t="inlineStr">
        <is>
          <t>改善后</t>
        </is>
      </c>
      <c r="G2673" s="57" t="n">
        <v>46085</v>
      </c>
      <c r="H2673" t="inlineStr">
        <is>
          <t>视觉设备系列</t>
        </is>
      </c>
      <c r="I2673" t="inlineStr">
        <is>
          <t>KK250</t>
        </is>
      </c>
      <c r="J2673" t="inlineStr">
        <is>
          <t>OPERATIONAL</t>
        </is>
      </c>
      <c r="K2673" t="inlineStr">
        <is>
          <t>Planned - Not included in OEE</t>
        </is>
      </c>
      <c r="L2673" t="inlineStr">
        <is>
          <t>-</t>
        </is>
      </c>
      <c r="M2673" t="inlineStr">
        <is>
          <t>未标注工位</t>
        </is>
      </c>
      <c r="N2673" t="inlineStr">
        <is>
          <t>NO PRODUCTION SCHEDULE</t>
        </is>
      </c>
      <c r="O2673" s="59" t="n">
        <v>46085.83402777778</v>
      </c>
      <c r="P2673" s="59" t="n">
        <v>46085.85715277777</v>
      </c>
      <c r="Q2673" s="60" t="n">
        <v>33.3</v>
      </c>
      <c r="R2673" s="60" t="n">
        <v>0.98</v>
      </c>
      <c r="S2673" t="inlineStr">
        <is>
          <t>团队模拟数据（基于公开单线数据派生）</t>
        </is>
      </c>
      <c r="T2673" t="inlineStr">
        <is>
          <t>SIM-v2.2-20260807-20260804</t>
        </is>
      </c>
      <c r="U2673" t="inlineStr">
        <is>
          <t>https://zenodo.org/records/17855209</t>
        </is>
      </c>
      <c r="V2673" t="inlineStr">
        <is>
          <t>LINE-S02-POST-20260304</t>
        </is>
      </c>
      <c r="W2673" t="inlineStr">
        <is>
          <t>已关联</t>
        </is>
      </c>
      <c r="X2673" t="inlineStr">
        <is>
          <t>按班次口径判断</t>
        </is>
      </c>
      <c r="Z2673" t="inlineStr">
        <is>
          <t>否</t>
        </is>
      </c>
    </row>
    <row r="2674">
      <c r="A2674" t="inlineStr">
        <is>
          <t>SIM-STOP-02673</t>
        </is>
      </c>
      <c r="B2674" t="inlineStr">
        <is>
          <t>STOP-POST-00256</t>
        </is>
      </c>
      <c r="C2674" t="inlineStr">
        <is>
          <t>LINE-S03-POST-20260304</t>
        </is>
      </c>
      <c r="D2674" t="inlineStr">
        <is>
          <t>SHIFT-POST-20260304</t>
        </is>
      </c>
      <c r="E2674" t="inlineStr">
        <is>
          <t>LINE-S03</t>
        </is>
      </c>
      <c r="F2674" t="inlineStr">
        <is>
          <t>改善后</t>
        </is>
      </c>
      <c r="G2674" s="57" t="n">
        <v>46085</v>
      </c>
      <c r="H2674" t="inlineStr">
        <is>
          <t>音频模组系列</t>
        </is>
      </c>
      <c r="I2674" t="inlineStr">
        <is>
          <t>KK250</t>
        </is>
      </c>
      <c r="J2674" t="inlineStr">
        <is>
          <t>OPERATIONAL</t>
        </is>
      </c>
      <c r="K2674" t="inlineStr">
        <is>
          <t>Planned - Not included in OEE</t>
        </is>
      </c>
      <c r="L2674" t="inlineStr">
        <is>
          <t>-</t>
        </is>
      </c>
      <c r="M2674" t="inlineStr">
        <is>
          <t>未标注工位</t>
        </is>
      </c>
      <c r="N2674" t="inlineStr">
        <is>
          <t>NO PRODUCTION SCHEDULE</t>
        </is>
      </c>
      <c r="O2674" s="59" t="n">
        <v>46085.84791666667</v>
      </c>
      <c r="P2674" s="59" t="n">
        <v>46085.86958333333</v>
      </c>
      <c r="Q2674" s="60" t="n">
        <v>31.2</v>
      </c>
      <c r="R2674" s="60" t="n">
        <v>0.9173</v>
      </c>
      <c r="S2674" t="inlineStr">
        <is>
          <t>团队模拟数据（基于公开单线数据派生）</t>
        </is>
      </c>
      <c r="T2674" t="inlineStr">
        <is>
          <t>SIM-v2.2-20260807-20260804</t>
        </is>
      </c>
      <c r="U2674" t="inlineStr">
        <is>
          <t>https://zenodo.org/records/17855209</t>
        </is>
      </c>
      <c r="V2674" t="inlineStr">
        <is>
          <t>LINE-S03-POST-20260304</t>
        </is>
      </c>
      <c r="W2674" t="inlineStr">
        <is>
          <t>已关联</t>
        </is>
      </c>
      <c r="X2674" t="inlineStr">
        <is>
          <t>按班次口径判断</t>
        </is>
      </c>
      <c r="Z2674" t="inlineStr">
        <is>
          <t>否</t>
        </is>
      </c>
    </row>
    <row r="2675">
      <c r="A2675" t="inlineStr">
        <is>
          <t>SIM-STOP-02674</t>
        </is>
      </c>
      <c r="B2675" t="inlineStr">
        <is>
          <t>STOP-POST-00257</t>
        </is>
      </c>
      <c r="C2675" t="inlineStr">
        <is>
          <t>LINE-S01-POST-20260305</t>
        </is>
      </c>
      <c r="D2675" t="inlineStr">
        <is>
          <t>SHIFT-POST-20260305</t>
        </is>
      </c>
      <c r="E2675" t="inlineStr">
        <is>
          <t>LINE-S01</t>
        </is>
      </c>
      <c r="F2675" t="inlineStr">
        <is>
          <t>改善后</t>
        </is>
      </c>
      <c r="G2675" s="57" t="n">
        <v>46086</v>
      </c>
      <c r="H2675" t="inlineStr">
        <is>
          <t>智能终端系列</t>
        </is>
      </c>
      <c r="I2675" t="inlineStr">
        <is>
          <t>KK250</t>
        </is>
      </c>
      <c r="J2675" t="inlineStr">
        <is>
          <t>MATERIALS</t>
        </is>
      </c>
      <c r="K2675" t="inlineStr">
        <is>
          <t>Unplanned</t>
        </is>
      </c>
      <c r="L2675" t="inlineStr">
        <is>
          <t>EXTRUDER PRESS</t>
        </is>
      </c>
      <c r="M2675" t="inlineStr">
        <is>
          <t>主加工工位</t>
        </is>
      </c>
      <c r="N2675" t="inlineStr">
        <is>
          <t>MANUAL BRICK HANDLING</t>
        </is>
      </c>
      <c r="O2675" s="59" t="n">
        <v>46086.5125</v>
      </c>
      <c r="P2675" s="59" t="n">
        <v>46086.51465277778</v>
      </c>
      <c r="Q2675" s="60" t="n">
        <v>3.1</v>
      </c>
      <c r="R2675" s="60" t="n">
        <v>0.7857</v>
      </c>
      <c r="S2675" t="inlineStr">
        <is>
          <t>团队模拟数据（基于公开单线数据派生）</t>
        </is>
      </c>
      <c r="T2675" t="inlineStr">
        <is>
          <t>SIM-v2.2-20260807-20260804</t>
        </is>
      </c>
      <c r="U2675" t="inlineStr">
        <is>
          <t>https://zenodo.org/records/17855209</t>
        </is>
      </c>
      <c r="V2675" t="inlineStr">
        <is>
          <t>LINE-S01-POST-20260305</t>
        </is>
      </c>
      <c r="W2675" t="inlineStr">
        <is>
          <t>已关联</t>
        </is>
      </c>
      <c r="X2675" t="inlineStr">
        <is>
          <t>按班次口径判断</t>
        </is>
      </c>
      <c r="Z2675" t="inlineStr">
        <is>
          <t>否</t>
        </is>
      </c>
    </row>
    <row r="2676">
      <c r="A2676" t="inlineStr">
        <is>
          <t>SIM-STOP-02675</t>
        </is>
      </c>
      <c r="B2676" t="inlineStr">
        <is>
          <t>STOP-POST-00257</t>
        </is>
      </c>
      <c r="C2676" t="inlineStr">
        <is>
          <t>LINE-S02-POST-20260305</t>
        </is>
      </c>
      <c r="D2676" t="inlineStr">
        <is>
          <t>SHIFT-POST-20260305</t>
        </is>
      </c>
      <c r="E2676" t="inlineStr">
        <is>
          <t>LINE-S02</t>
        </is>
      </c>
      <c r="F2676" t="inlineStr">
        <is>
          <t>改善后</t>
        </is>
      </c>
      <c r="G2676" s="57" t="n">
        <v>46086</v>
      </c>
      <c r="H2676" t="inlineStr">
        <is>
          <t>视觉设备系列</t>
        </is>
      </c>
      <c r="I2676" t="inlineStr">
        <is>
          <t>KK250</t>
        </is>
      </c>
      <c r="J2676" t="inlineStr">
        <is>
          <t>MATERIALS</t>
        </is>
      </c>
      <c r="K2676" t="inlineStr">
        <is>
          <t>Unplanned</t>
        </is>
      </c>
      <c r="L2676" t="inlineStr">
        <is>
          <t>EXTRUDER PRESS</t>
        </is>
      </c>
      <c r="M2676" t="inlineStr">
        <is>
          <t>主加工工位</t>
        </is>
      </c>
      <c r="N2676" t="inlineStr">
        <is>
          <t>MANUAL BRICK HANDLING</t>
        </is>
      </c>
      <c r="O2676" s="59" t="n">
        <v>46086.52638888889</v>
      </c>
      <c r="P2676" s="59" t="n">
        <v>46086.52979166667</v>
      </c>
      <c r="Q2676" s="60" t="n">
        <v>4.9</v>
      </c>
      <c r="R2676" s="60" t="n">
        <v>1.2342</v>
      </c>
      <c r="S2676" t="inlineStr">
        <is>
          <t>团队模拟数据（基于公开单线数据派生）</t>
        </is>
      </c>
      <c r="T2676" t="inlineStr">
        <is>
          <t>SIM-v2.2-20260807-20260804</t>
        </is>
      </c>
      <c r="U2676" t="inlineStr">
        <is>
          <t>https://zenodo.org/records/17855209</t>
        </is>
      </c>
      <c r="V2676" t="inlineStr">
        <is>
          <t>LINE-S02-POST-20260305</t>
        </is>
      </c>
      <c r="W2676" t="inlineStr">
        <is>
          <t>已关联</t>
        </is>
      </c>
      <c r="X2676" t="inlineStr">
        <is>
          <t>按班次口径判断</t>
        </is>
      </c>
      <c r="Z2676" t="inlineStr">
        <is>
          <t>否</t>
        </is>
      </c>
    </row>
    <row r="2677">
      <c r="A2677" t="inlineStr">
        <is>
          <t>SIM-STOP-02676</t>
        </is>
      </c>
      <c r="B2677" t="inlineStr">
        <is>
          <t>STOP-POST-00257</t>
        </is>
      </c>
      <c r="C2677" t="inlineStr">
        <is>
          <t>LINE-S03-POST-20260305</t>
        </is>
      </c>
      <c r="D2677" t="inlineStr">
        <is>
          <t>SHIFT-POST-20260305</t>
        </is>
      </c>
      <c r="E2677" t="inlineStr">
        <is>
          <t>LINE-S03</t>
        </is>
      </c>
      <c r="F2677" t="inlineStr">
        <is>
          <t>改善后</t>
        </is>
      </c>
      <c r="G2677" s="57" t="n">
        <v>46086</v>
      </c>
      <c r="H2677" t="inlineStr">
        <is>
          <t>音频模组系列</t>
        </is>
      </c>
      <c r="I2677" t="inlineStr">
        <is>
          <t>KK250</t>
        </is>
      </c>
      <c r="J2677" t="inlineStr">
        <is>
          <t>MATERIALS</t>
        </is>
      </c>
      <c r="K2677" t="inlineStr">
        <is>
          <t>Unplanned</t>
        </is>
      </c>
      <c r="L2677" t="inlineStr">
        <is>
          <t>EXTRUDER PRESS</t>
        </is>
      </c>
      <c r="M2677" t="inlineStr">
        <is>
          <t>主加工工位</t>
        </is>
      </c>
      <c r="N2677" t="inlineStr">
        <is>
          <t>MANUAL BRICK HANDLING</t>
        </is>
      </c>
      <c r="O2677" s="59" t="n">
        <v>46086.54027777778</v>
      </c>
      <c r="P2677" s="59" t="n">
        <v>46086.54284722222</v>
      </c>
      <c r="Q2677" s="60" t="n">
        <v>3.7</v>
      </c>
      <c r="R2677" s="60" t="n">
        <v>0.9308</v>
      </c>
      <c r="S2677" t="inlineStr">
        <is>
          <t>团队模拟数据（基于公开单线数据派生）</t>
        </is>
      </c>
      <c r="T2677" t="inlineStr">
        <is>
          <t>SIM-v2.2-20260807-20260804</t>
        </is>
      </c>
      <c r="U2677" t="inlineStr">
        <is>
          <t>https://zenodo.org/records/17855209</t>
        </is>
      </c>
      <c r="V2677" t="inlineStr">
        <is>
          <t>LINE-S03-POST-20260305</t>
        </is>
      </c>
      <c r="W2677" t="inlineStr">
        <is>
          <t>已关联</t>
        </is>
      </c>
      <c r="X2677" t="inlineStr">
        <is>
          <t>按班次口径判断</t>
        </is>
      </c>
      <c r="Z2677" t="inlineStr">
        <is>
          <t>否</t>
        </is>
      </c>
    </row>
    <row r="2678">
      <c r="A2678" t="inlineStr">
        <is>
          <t>SIM-STOP-02677</t>
        </is>
      </c>
      <c r="B2678" t="inlineStr">
        <is>
          <t>STOP-POST-00258</t>
        </is>
      </c>
      <c r="C2678" t="inlineStr">
        <is>
          <t>LINE-S01-POST-20260305</t>
        </is>
      </c>
      <c r="D2678" t="inlineStr">
        <is>
          <t>SHIFT-POST-20260305</t>
        </is>
      </c>
      <c r="E2678" t="inlineStr">
        <is>
          <t>LINE-S01</t>
        </is>
      </c>
      <c r="F2678" t="inlineStr">
        <is>
          <t>改善后</t>
        </is>
      </c>
      <c r="G2678" s="57" t="n">
        <v>46086</v>
      </c>
      <c r="H2678" t="inlineStr">
        <is>
          <t>智能终端系列</t>
        </is>
      </c>
      <c r="I2678" t="inlineStr">
        <is>
          <t>KK250</t>
        </is>
      </c>
      <c r="J2678" t="inlineStr">
        <is>
          <t>FAILURE</t>
        </is>
      </c>
      <c r="K2678" t="inlineStr">
        <is>
          <t>Unplanned</t>
        </is>
      </c>
      <c r="L2678" t="inlineStr">
        <is>
          <t>CUTTER</t>
        </is>
      </c>
      <c r="M2678" t="inlineStr">
        <is>
          <t>切割/分板工位</t>
        </is>
      </c>
      <c r="N2678" t="inlineStr">
        <is>
          <t>WIRE FAILURE</t>
        </is>
      </c>
      <c r="O2678" s="59" t="n">
        <v>46086.51666666667</v>
      </c>
      <c r="P2678" s="59" t="n">
        <v>46086.51840277778</v>
      </c>
      <c r="Q2678" s="60" t="n">
        <v>2.5</v>
      </c>
      <c r="R2678" s="60" t="n">
        <v>0.8169999999999999</v>
      </c>
      <c r="S2678" t="inlineStr">
        <is>
          <t>团队模拟数据（基于公开单线数据派生）</t>
        </is>
      </c>
      <c r="T2678" t="inlineStr">
        <is>
          <t>SIM-v2.2-20260807-20260804</t>
        </is>
      </c>
      <c r="U2678" t="inlineStr">
        <is>
          <t>https://zenodo.org/records/17855209</t>
        </is>
      </c>
      <c r="V2678" t="inlineStr">
        <is>
          <t>LINE-S01-POST-20260305</t>
        </is>
      </c>
      <c r="W2678" t="inlineStr">
        <is>
          <t>已关联</t>
        </is>
      </c>
      <c r="X2678" t="inlineStr">
        <is>
          <t>按班次口径判断</t>
        </is>
      </c>
      <c r="Z2678" t="inlineStr">
        <is>
          <t>否</t>
        </is>
      </c>
    </row>
    <row r="2679">
      <c r="A2679" t="inlineStr">
        <is>
          <t>SIM-STOP-02678</t>
        </is>
      </c>
      <c r="B2679" t="inlineStr">
        <is>
          <t>STOP-POST-00258</t>
        </is>
      </c>
      <c r="C2679" t="inlineStr">
        <is>
          <t>LINE-S02-POST-20260305</t>
        </is>
      </c>
      <c r="D2679" t="inlineStr">
        <is>
          <t>SHIFT-POST-20260305</t>
        </is>
      </c>
      <c r="E2679" t="inlineStr">
        <is>
          <t>LINE-S02</t>
        </is>
      </c>
      <c r="F2679" t="inlineStr">
        <is>
          <t>改善后</t>
        </is>
      </c>
      <c r="G2679" s="57" t="n">
        <v>46086</v>
      </c>
      <c r="H2679" t="inlineStr">
        <is>
          <t>视觉设备系列</t>
        </is>
      </c>
      <c r="I2679" t="inlineStr">
        <is>
          <t>KK250</t>
        </is>
      </c>
      <c r="J2679" t="inlineStr">
        <is>
          <t>FAILURE</t>
        </is>
      </c>
      <c r="K2679" t="inlineStr">
        <is>
          <t>Unplanned</t>
        </is>
      </c>
      <c r="L2679" t="inlineStr">
        <is>
          <t>CUTTER</t>
        </is>
      </c>
      <c r="M2679" t="inlineStr">
        <is>
          <t>切割/分板工位</t>
        </is>
      </c>
      <c r="N2679" t="inlineStr">
        <is>
          <t>WIRE FAILURE</t>
        </is>
      </c>
      <c r="O2679" s="59" t="n">
        <v>46086.53055555555</v>
      </c>
      <c r="P2679" s="59" t="n">
        <v>46086.53298611111</v>
      </c>
      <c r="Q2679" s="60" t="n">
        <v>3.5</v>
      </c>
      <c r="R2679" s="60" t="n">
        <v>1.155</v>
      </c>
      <c r="S2679" t="inlineStr">
        <is>
          <t>团队模拟数据（基于公开单线数据派生）</t>
        </is>
      </c>
      <c r="T2679" t="inlineStr">
        <is>
          <t>SIM-v2.2-20260807-20260804</t>
        </is>
      </c>
      <c r="U2679" t="inlineStr">
        <is>
          <t>https://zenodo.org/records/17855209</t>
        </is>
      </c>
      <c r="V2679" t="inlineStr">
        <is>
          <t>LINE-S02-POST-20260305</t>
        </is>
      </c>
      <c r="W2679" t="inlineStr">
        <is>
          <t>已关联</t>
        </is>
      </c>
      <c r="X2679" t="inlineStr">
        <is>
          <t>按班次口径判断</t>
        </is>
      </c>
      <c r="Z2679" t="inlineStr">
        <is>
          <t>否</t>
        </is>
      </c>
    </row>
    <row r="2680">
      <c r="A2680" t="inlineStr">
        <is>
          <t>SIM-STOP-02679</t>
        </is>
      </c>
      <c r="B2680" t="inlineStr">
        <is>
          <t>STOP-POST-00258</t>
        </is>
      </c>
      <c r="C2680" t="inlineStr">
        <is>
          <t>LINE-S03-POST-20260305</t>
        </is>
      </c>
      <c r="D2680" t="inlineStr">
        <is>
          <t>SHIFT-POST-20260305</t>
        </is>
      </c>
      <c r="E2680" t="inlineStr">
        <is>
          <t>LINE-S03</t>
        </is>
      </c>
      <c r="F2680" t="inlineStr">
        <is>
          <t>改善后</t>
        </is>
      </c>
      <c r="G2680" s="57" t="n">
        <v>46086</v>
      </c>
      <c r="H2680" t="inlineStr">
        <is>
          <t>音频模组系列</t>
        </is>
      </c>
      <c r="I2680" t="inlineStr">
        <is>
          <t>KK250</t>
        </is>
      </c>
      <c r="J2680" t="inlineStr">
        <is>
          <t>FAILURE</t>
        </is>
      </c>
      <c r="K2680" t="inlineStr">
        <is>
          <t>Unplanned</t>
        </is>
      </c>
      <c r="L2680" t="inlineStr">
        <is>
          <t>CUTTER</t>
        </is>
      </c>
      <c r="M2680" t="inlineStr">
        <is>
          <t>切割/分板工位</t>
        </is>
      </c>
      <c r="N2680" t="inlineStr">
        <is>
          <t>WIRE FAILURE</t>
        </is>
      </c>
      <c r="O2680" s="59" t="n">
        <v>46086.54444444444</v>
      </c>
      <c r="P2680" s="59" t="n">
        <v>46086.54638888889</v>
      </c>
      <c r="Q2680" s="60" t="n">
        <v>2.8</v>
      </c>
      <c r="R2680" s="60" t="n">
        <v>0.93</v>
      </c>
      <c r="S2680" t="inlineStr">
        <is>
          <t>团队模拟数据（基于公开单线数据派生）</t>
        </is>
      </c>
      <c r="T2680" t="inlineStr">
        <is>
          <t>SIM-v2.2-20260807-20260804</t>
        </is>
      </c>
      <c r="U2680" t="inlineStr">
        <is>
          <t>https://zenodo.org/records/17855209</t>
        </is>
      </c>
      <c r="V2680" t="inlineStr">
        <is>
          <t>LINE-S03-POST-20260305</t>
        </is>
      </c>
      <c r="W2680" t="inlineStr">
        <is>
          <t>已关联</t>
        </is>
      </c>
      <c r="X2680" t="inlineStr">
        <is>
          <t>按班次口径判断</t>
        </is>
      </c>
      <c r="Z2680" t="inlineStr">
        <is>
          <t>否</t>
        </is>
      </c>
    </row>
    <row r="2681">
      <c r="A2681" t="inlineStr">
        <is>
          <t>SIM-STOP-02680</t>
        </is>
      </c>
      <c r="B2681" t="inlineStr">
        <is>
          <t>STOP-POST-00259</t>
        </is>
      </c>
      <c r="C2681" t="inlineStr">
        <is>
          <t>LINE-S01-POST-20260305</t>
        </is>
      </c>
      <c r="D2681" t="inlineStr">
        <is>
          <t>SHIFT-POST-20260305</t>
        </is>
      </c>
      <c r="E2681" t="inlineStr">
        <is>
          <t>LINE-S01</t>
        </is>
      </c>
      <c r="F2681" t="inlineStr">
        <is>
          <t>改善后</t>
        </is>
      </c>
      <c r="G2681" s="57" t="n">
        <v>46086</v>
      </c>
      <c r="H2681" t="inlineStr">
        <is>
          <t>智能终端系列</t>
        </is>
      </c>
      <c r="I2681" t="inlineStr">
        <is>
          <t>KK250</t>
        </is>
      </c>
      <c r="J2681" t="inlineStr">
        <is>
          <t>FAILURE</t>
        </is>
      </c>
      <c r="K2681" t="inlineStr">
        <is>
          <t>Unplanned</t>
        </is>
      </c>
      <c r="L2681" t="inlineStr">
        <is>
          <t>CUTTER</t>
        </is>
      </c>
      <c r="M2681" t="inlineStr">
        <is>
          <t>切割/分板工位</t>
        </is>
      </c>
      <c r="N2681" t="inlineStr">
        <is>
          <t>WIRE FAILURE</t>
        </is>
      </c>
      <c r="O2681" s="59" t="n">
        <v>46086.51875</v>
      </c>
      <c r="P2681" s="59" t="n">
        <v>46086.52402777778</v>
      </c>
      <c r="Q2681" s="60" t="n">
        <v>7.6</v>
      </c>
      <c r="R2681" s="60" t="n">
        <v>0.7634</v>
      </c>
      <c r="S2681" t="inlineStr">
        <is>
          <t>团队模拟数据（基于公开单线数据派生）</t>
        </is>
      </c>
      <c r="T2681" t="inlineStr">
        <is>
          <t>SIM-v2.2-20260807-20260804</t>
        </is>
      </c>
      <c r="U2681" t="inlineStr">
        <is>
          <t>https://zenodo.org/records/17855209</t>
        </is>
      </c>
      <c r="V2681" t="inlineStr">
        <is>
          <t>LINE-S01-POST-20260305</t>
        </is>
      </c>
      <c r="W2681" t="inlineStr">
        <is>
          <t>已关联</t>
        </is>
      </c>
      <c r="X2681" t="inlineStr">
        <is>
          <t>按班次口径判断</t>
        </is>
      </c>
      <c r="Z2681" t="inlineStr">
        <is>
          <t>否</t>
        </is>
      </c>
    </row>
    <row r="2682">
      <c r="A2682" t="inlineStr">
        <is>
          <t>SIM-STOP-02681</t>
        </is>
      </c>
      <c r="B2682" t="inlineStr">
        <is>
          <t>STOP-POST-00259</t>
        </is>
      </c>
      <c r="C2682" t="inlineStr">
        <is>
          <t>LINE-S02-POST-20260305</t>
        </is>
      </c>
      <c r="D2682" t="inlineStr">
        <is>
          <t>SHIFT-POST-20260305</t>
        </is>
      </c>
      <c r="E2682" t="inlineStr">
        <is>
          <t>LINE-S02</t>
        </is>
      </c>
      <c r="F2682" t="inlineStr">
        <is>
          <t>改善后</t>
        </is>
      </c>
      <c r="G2682" s="57" t="n">
        <v>46086</v>
      </c>
      <c r="H2682" t="inlineStr">
        <is>
          <t>视觉设备系列</t>
        </is>
      </c>
      <c r="I2682" t="inlineStr">
        <is>
          <t>KK250</t>
        </is>
      </c>
      <c r="J2682" t="inlineStr">
        <is>
          <t>FAILURE</t>
        </is>
      </c>
      <c r="K2682" t="inlineStr">
        <is>
          <t>Unplanned</t>
        </is>
      </c>
      <c r="L2682" t="inlineStr">
        <is>
          <t>CUTTER</t>
        </is>
      </c>
      <c r="M2682" t="inlineStr">
        <is>
          <t>切割/分板工位</t>
        </is>
      </c>
      <c r="N2682" t="inlineStr">
        <is>
          <t>WIRE FAILURE</t>
        </is>
      </c>
      <c r="O2682" s="59" t="n">
        <v>46086.53263888889</v>
      </c>
      <c r="P2682" s="59" t="n">
        <v>46086.54097222222</v>
      </c>
      <c r="Q2682" s="60" t="n">
        <v>12</v>
      </c>
      <c r="R2682" s="60" t="n">
        <v>1.2012</v>
      </c>
      <c r="S2682" t="inlineStr">
        <is>
          <t>团队模拟数据（基于公开单线数据派生）</t>
        </is>
      </c>
      <c r="T2682" t="inlineStr">
        <is>
          <t>SIM-v2.2-20260807-20260804</t>
        </is>
      </c>
      <c r="U2682" t="inlineStr">
        <is>
          <t>https://zenodo.org/records/17855209</t>
        </is>
      </c>
      <c r="V2682" t="inlineStr">
        <is>
          <t>LINE-S02-POST-20260305</t>
        </is>
      </c>
      <c r="W2682" t="inlineStr">
        <is>
          <t>已关联</t>
        </is>
      </c>
      <c r="X2682" t="inlineStr">
        <is>
          <t>按班次口径判断</t>
        </is>
      </c>
      <c r="Z2682" t="inlineStr">
        <is>
          <t>否</t>
        </is>
      </c>
    </row>
    <row r="2683">
      <c r="A2683" t="inlineStr">
        <is>
          <t>SIM-STOP-02682</t>
        </is>
      </c>
      <c r="B2683" t="inlineStr">
        <is>
          <t>STOP-POST-00259</t>
        </is>
      </c>
      <c r="C2683" t="inlineStr">
        <is>
          <t>LINE-S03-POST-20260305</t>
        </is>
      </c>
      <c r="D2683" t="inlineStr">
        <is>
          <t>SHIFT-POST-20260305</t>
        </is>
      </c>
      <c r="E2683" t="inlineStr">
        <is>
          <t>LINE-S03</t>
        </is>
      </c>
      <c r="F2683" t="inlineStr">
        <is>
          <t>改善后</t>
        </is>
      </c>
      <c r="G2683" s="57" t="n">
        <v>46086</v>
      </c>
      <c r="H2683" t="inlineStr">
        <is>
          <t>音频模组系列</t>
        </is>
      </c>
      <c r="I2683" t="inlineStr">
        <is>
          <t>KK250</t>
        </is>
      </c>
      <c r="J2683" t="inlineStr">
        <is>
          <t>FAILURE</t>
        </is>
      </c>
      <c r="K2683" t="inlineStr">
        <is>
          <t>Unplanned</t>
        </is>
      </c>
      <c r="L2683" t="inlineStr">
        <is>
          <t>CUTTER</t>
        </is>
      </c>
      <c r="M2683" t="inlineStr">
        <is>
          <t>切割/分板工位</t>
        </is>
      </c>
      <c r="N2683" t="inlineStr">
        <is>
          <t>WIRE FAILURE</t>
        </is>
      </c>
      <c r="O2683" s="59" t="n">
        <v>46086.54652777778</v>
      </c>
      <c r="P2683" s="59" t="n">
        <v>46086.55256944444</v>
      </c>
      <c r="Q2683" s="60" t="n">
        <v>8.699999999999999</v>
      </c>
      <c r="R2683" s="60" t="n">
        <v>0.87</v>
      </c>
      <c r="S2683" t="inlineStr">
        <is>
          <t>团队模拟数据（基于公开单线数据派生）</t>
        </is>
      </c>
      <c r="T2683" t="inlineStr">
        <is>
          <t>SIM-v2.2-20260807-20260804</t>
        </is>
      </c>
      <c r="U2683" t="inlineStr">
        <is>
          <t>https://zenodo.org/records/17855209</t>
        </is>
      </c>
      <c r="V2683" t="inlineStr">
        <is>
          <t>LINE-S03-POST-20260305</t>
        </is>
      </c>
      <c r="W2683" t="inlineStr">
        <is>
          <t>已关联</t>
        </is>
      </c>
      <c r="X2683" t="inlineStr">
        <is>
          <t>按班次口径判断</t>
        </is>
      </c>
      <c r="Z2683" t="inlineStr">
        <is>
          <t>否</t>
        </is>
      </c>
    </row>
    <row r="2684">
      <c r="A2684" t="inlineStr">
        <is>
          <t>SIM-STOP-02683</t>
        </is>
      </c>
      <c r="B2684" t="inlineStr">
        <is>
          <t>STOP-POST-00260</t>
        </is>
      </c>
      <c r="C2684" t="inlineStr">
        <is>
          <t>LINE-S01-POST-20260305</t>
        </is>
      </c>
      <c r="D2684" t="inlineStr">
        <is>
          <t>SHIFT-POST-20260305</t>
        </is>
      </c>
      <c r="E2684" t="inlineStr">
        <is>
          <t>LINE-S01</t>
        </is>
      </c>
      <c r="F2684" t="inlineStr">
        <is>
          <t>改善后</t>
        </is>
      </c>
      <c r="G2684" s="57" t="n">
        <v>46086</v>
      </c>
      <c r="H2684" t="inlineStr">
        <is>
          <t>智能终端系列</t>
        </is>
      </c>
      <c r="I2684" t="inlineStr">
        <is>
          <t>KK250</t>
        </is>
      </c>
      <c r="J2684" t="inlineStr">
        <is>
          <t>FAILURE</t>
        </is>
      </c>
      <c r="K2684" t="inlineStr">
        <is>
          <t>Unplanned</t>
        </is>
      </c>
      <c r="L2684" t="inlineStr">
        <is>
          <t>CUTTER</t>
        </is>
      </c>
      <c r="M2684" t="inlineStr">
        <is>
          <t>切割/分板工位</t>
        </is>
      </c>
      <c r="N2684" t="inlineStr">
        <is>
          <t>WIRE FAILURE</t>
        </is>
      </c>
      <c r="O2684" s="59" t="n">
        <v>46086.52638888889</v>
      </c>
      <c r="P2684" s="59" t="n">
        <v>46086.52805555556</v>
      </c>
      <c r="Q2684" s="60" t="n">
        <v>2.4</v>
      </c>
      <c r="R2684" s="60" t="n">
        <v>0.7947</v>
      </c>
      <c r="S2684" t="inlineStr">
        <is>
          <t>团队模拟数据（基于公开单线数据派生）</t>
        </is>
      </c>
      <c r="T2684" t="inlineStr">
        <is>
          <t>SIM-v2.2-20260807-20260804</t>
        </is>
      </c>
      <c r="U2684" t="inlineStr">
        <is>
          <t>https://zenodo.org/records/17855209</t>
        </is>
      </c>
      <c r="V2684" t="inlineStr">
        <is>
          <t>LINE-S01-POST-20260305</t>
        </is>
      </c>
      <c r="W2684" t="inlineStr">
        <is>
          <t>已关联</t>
        </is>
      </c>
      <c r="X2684" t="inlineStr">
        <is>
          <t>按班次口径判断</t>
        </is>
      </c>
      <c r="Z2684" t="inlineStr">
        <is>
          <t>否</t>
        </is>
      </c>
    </row>
    <row r="2685">
      <c r="A2685" t="inlineStr">
        <is>
          <t>SIM-STOP-02684</t>
        </is>
      </c>
      <c r="B2685" t="inlineStr">
        <is>
          <t>STOP-POST-00260</t>
        </is>
      </c>
      <c r="C2685" t="inlineStr">
        <is>
          <t>LINE-S02-POST-20260305</t>
        </is>
      </c>
      <c r="D2685" t="inlineStr">
        <is>
          <t>SHIFT-POST-20260305</t>
        </is>
      </c>
      <c r="E2685" t="inlineStr">
        <is>
          <t>LINE-S02</t>
        </is>
      </c>
      <c r="F2685" t="inlineStr">
        <is>
          <t>改善后</t>
        </is>
      </c>
      <c r="G2685" s="57" t="n">
        <v>46086</v>
      </c>
      <c r="H2685" t="inlineStr">
        <is>
          <t>视觉设备系列</t>
        </is>
      </c>
      <c r="I2685" t="inlineStr">
        <is>
          <t>KK250</t>
        </is>
      </c>
      <c r="J2685" t="inlineStr">
        <is>
          <t>FAILURE</t>
        </is>
      </c>
      <c r="K2685" t="inlineStr">
        <is>
          <t>Unplanned</t>
        </is>
      </c>
      <c r="L2685" t="inlineStr">
        <is>
          <t>CUTTER</t>
        </is>
      </c>
      <c r="M2685" t="inlineStr">
        <is>
          <t>切割/分板工位</t>
        </is>
      </c>
      <c r="N2685" t="inlineStr">
        <is>
          <t>WIRE FAILURE</t>
        </is>
      </c>
      <c r="O2685" s="59" t="n">
        <v>46086.54027777778</v>
      </c>
      <c r="P2685" s="59" t="n">
        <v>46086.54284722222</v>
      </c>
      <c r="Q2685" s="60" t="n">
        <v>3.7</v>
      </c>
      <c r="R2685" s="60" t="n">
        <v>1.2474</v>
      </c>
      <c r="S2685" t="inlineStr">
        <is>
          <t>团队模拟数据（基于公开单线数据派生）</t>
        </is>
      </c>
      <c r="T2685" t="inlineStr">
        <is>
          <t>SIM-v2.2-20260807-20260804</t>
        </is>
      </c>
      <c r="U2685" t="inlineStr">
        <is>
          <t>https://zenodo.org/records/17855209</t>
        </is>
      </c>
      <c r="V2685" t="inlineStr">
        <is>
          <t>LINE-S02-POST-20260305</t>
        </is>
      </c>
      <c r="W2685" t="inlineStr">
        <is>
          <t>已关联</t>
        </is>
      </c>
      <c r="X2685" t="inlineStr">
        <is>
          <t>按班次口径判断</t>
        </is>
      </c>
      <c r="Z2685" t="inlineStr">
        <is>
          <t>否</t>
        </is>
      </c>
    </row>
    <row r="2686">
      <c r="A2686" t="inlineStr">
        <is>
          <t>SIM-STOP-02685</t>
        </is>
      </c>
      <c r="B2686" t="inlineStr">
        <is>
          <t>STOP-POST-00260</t>
        </is>
      </c>
      <c r="C2686" t="inlineStr">
        <is>
          <t>LINE-S03-POST-20260305</t>
        </is>
      </c>
      <c r="D2686" t="inlineStr">
        <is>
          <t>SHIFT-POST-20260305</t>
        </is>
      </c>
      <c r="E2686" t="inlineStr">
        <is>
          <t>LINE-S03</t>
        </is>
      </c>
      <c r="F2686" t="inlineStr">
        <is>
          <t>改善后</t>
        </is>
      </c>
      <c r="G2686" s="57" t="n">
        <v>46086</v>
      </c>
      <c r="H2686" t="inlineStr">
        <is>
          <t>音频模组系列</t>
        </is>
      </c>
      <c r="I2686" t="inlineStr">
        <is>
          <t>KK250</t>
        </is>
      </c>
      <c r="J2686" t="inlineStr">
        <is>
          <t>FAILURE</t>
        </is>
      </c>
      <c r="K2686" t="inlineStr">
        <is>
          <t>Unplanned</t>
        </is>
      </c>
      <c r="L2686" t="inlineStr">
        <is>
          <t>CUTTER</t>
        </is>
      </c>
      <c r="M2686" t="inlineStr">
        <is>
          <t>切割/分板工位</t>
        </is>
      </c>
      <c r="N2686" t="inlineStr">
        <is>
          <t>WIRE FAILURE</t>
        </is>
      </c>
      <c r="O2686" s="59" t="n">
        <v>46086.55416666667</v>
      </c>
      <c r="P2686" s="59" t="n">
        <v>46086.55604166666</v>
      </c>
      <c r="Q2686" s="60" t="n">
        <v>2.7</v>
      </c>
      <c r="R2686" s="60" t="n">
        <v>0.905</v>
      </c>
      <c r="S2686" t="inlineStr">
        <is>
          <t>团队模拟数据（基于公开单线数据派生）</t>
        </is>
      </c>
      <c r="T2686" t="inlineStr">
        <is>
          <t>SIM-v2.2-20260807-20260804</t>
        </is>
      </c>
      <c r="U2686" t="inlineStr">
        <is>
          <t>https://zenodo.org/records/17855209</t>
        </is>
      </c>
      <c r="V2686" t="inlineStr">
        <is>
          <t>LINE-S03-POST-20260305</t>
        </is>
      </c>
      <c r="W2686" t="inlineStr">
        <is>
          <t>已关联</t>
        </is>
      </c>
      <c r="X2686" t="inlineStr">
        <is>
          <t>按班次口径判断</t>
        </is>
      </c>
      <c r="Z2686" t="inlineStr">
        <is>
          <t>否</t>
        </is>
      </c>
    </row>
    <row r="2687">
      <c r="A2687" t="inlineStr">
        <is>
          <t>SIM-STOP-02686</t>
        </is>
      </c>
      <c r="B2687" t="inlineStr">
        <is>
          <t>STOP-POST-00261</t>
        </is>
      </c>
      <c r="C2687" t="inlineStr">
        <is>
          <t>LINE-S01-POST-20260305</t>
        </is>
      </c>
      <c r="D2687" t="inlineStr">
        <is>
          <t>SHIFT-POST-20260305</t>
        </is>
      </c>
      <c r="E2687" t="inlineStr">
        <is>
          <t>LINE-S01</t>
        </is>
      </c>
      <c r="F2687" t="inlineStr">
        <is>
          <t>改善后</t>
        </is>
      </c>
      <c r="G2687" s="57" t="n">
        <v>46086</v>
      </c>
      <c r="H2687" t="inlineStr">
        <is>
          <t>智能终端系列</t>
        </is>
      </c>
      <c r="I2687" t="inlineStr">
        <is>
          <t>KK250</t>
        </is>
      </c>
      <c r="J2687" t="inlineStr">
        <is>
          <t>FAILURE</t>
        </is>
      </c>
      <c r="K2687" t="inlineStr">
        <is>
          <t>Unplanned</t>
        </is>
      </c>
      <c r="L2687" t="inlineStr">
        <is>
          <t>CUTTER</t>
        </is>
      </c>
      <c r="M2687" t="inlineStr">
        <is>
          <t>切割/分板工位</t>
        </is>
      </c>
      <c r="N2687" t="inlineStr">
        <is>
          <t>WIRE FAILURE</t>
        </is>
      </c>
      <c r="O2687" s="59" t="n">
        <v>46086.53055555555</v>
      </c>
      <c r="P2687" s="59" t="n">
        <v>46086.53229166667</v>
      </c>
      <c r="Q2687" s="60" t="n">
        <v>2.5</v>
      </c>
      <c r="R2687" s="60" t="n">
        <v>0.8259</v>
      </c>
      <c r="S2687" t="inlineStr">
        <is>
          <t>团队模拟数据（基于公开单线数据派生）</t>
        </is>
      </c>
      <c r="T2687" t="inlineStr">
        <is>
          <t>SIM-v2.2-20260807-20260804</t>
        </is>
      </c>
      <c r="U2687" t="inlineStr">
        <is>
          <t>https://zenodo.org/records/17855209</t>
        </is>
      </c>
      <c r="V2687" t="inlineStr">
        <is>
          <t>LINE-S01-POST-20260305</t>
        </is>
      </c>
      <c r="W2687" t="inlineStr">
        <is>
          <t>已关联</t>
        </is>
      </c>
      <c r="X2687" t="inlineStr">
        <is>
          <t>按班次口径判断</t>
        </is>
      </c>
      <c r="Z2687" t="inlineStr">
        <is>
          <t>否</t>
        </is>
      </c>
    </row>
    <row r="2688">
      <c r="A2688" t="inlineStr">
        <is>
          <t>SIM-STOP-02687</t>
        </is>
      </c>
      <c r="B2688" t="inlineStr">
        <is>
          <t>STOP-POST-00261</t>
        </is>
      </c>
      <c r="C2688" t="inlineStr">
        <is>
          <t>LINE-S02-POST-20260305</t>
        </is>
      </c>
      <c r="D2688" t="inlineStr">
        <is>
          <t>SHIFT-POST-20260305</t>
        </is>
      </c>
      <c r="E2688" t="inlineStr">
        <is>
          <t>LINE-S02</t>
        </is>
      </c>
      <c r="F2688" t="inlineStr">
        <is>
          <t>改善后</t>
        </is>
      </c>
      <c r="G2688" s="57" t="n">
        <v>46086</v>
      </c>
      <c r="H2688" t="inlineStr">
        <is>
          <t>视觉设备系列</t>
        </is>
      </c>
      <c r="I2688" t="inlineStr">
        <is>
          <t>KK250</t>
        </is>
      </c>
      <c r="J2688" t="inlineStr">
        <is>
          <t>FAILURE</t>
        </is>
      </c>
      <c r="K2688" t="inlineStr">
        <is>
          <t>Unplanned</t>
        </is>
      </c>
      <c r="L2688" t="inlineStr">
        <is>
          <t>CUTTER</t>
        </is>
      </c>
      <c r="M2688" t="inlineStr">
        <is>
          <t>切割/分板工位</t>
        </is>
      </c>
      <c r="N2688" t="inlineStr">
        <is>
          <t>WIRE FAILURE</t>
        </is>
      </c>
      <c r="O2688" s="59" t="n">
        <v>46086.54444444444</v>
      </c>
      <c r="P2688" s="59" t="n">
        <v>46086.546875</v>
      </c>
      <c r="Q2688" s="60" t="n">
        <v>3.5</v>
      </c>
      <c r="R2688" s="60" t="n">
        <v>1.1682</v>
      </c>
      <c r="S2688" t="inlineStr">
        <is>
          <t>团队模拟数据（基于公开单线数据派生）</t>
        </is>
      </c>
      <c r="T2688" t="inlineStr">
        <is>
          <t>SIM-v2.2-20260807-20260804</t>
        </is>
      </c>
      <c r="U2688" t="inlineStr">
        <is>
          <t>https://zenodo.org/records/17855209</t>
        </is>
      </c>
      <c r="V2688" t="inlineStr">
        <is>
          <t>LINE-S02-POST-20260305</t>
        </is>
      </c>
      <c r="W2688" t="inlineStr">
        <is>
          <t>已关联</t>
        </is>
      </c>
      <c r="X2688" t="inlineStr">
        <is>
          <t>按班次口径判断</t>
        </is>
      </c>
      <c r="Z2688" t="inlineStr">
        <is>
          <t>否</t>
        </is>
      </c>
    </row>
    <row r="2689">
      <c r="A2689" t="inlineStr">
        <is>
          <t>SIM-STOP-02688</t>
        </is>
      </c>
      <c r="B2689" t="inlineStr">
        <is>
          <t>STOP-POST-00261</t>
        </is>
      </c>
      <c r="C2689" t="inlineStr">
        <is>
          <t>LINE-S03-POST-20260305</t>
        </is>
      </c>
      <c r="D2689" t="inlineStr">
        <is>
          <t>SHIFT-POST-20260305</t>
        </is>
      </c>
      <c r="E2689" t="inlineStr">
        <is>
          <t>LINE-S03</t>
        </is>
      </c>
      <c r="F2689" t="inlineStr">
        <is>
          <t>改善后</t>
        </is>
      </c>
      <c r="G2689" s="57" t="n">
        <v>46086</v>
      </c>
      <c r="H2689" t="inlineStr">
        <is>
          <t>音频模组系列</t>
        </is>
      </c>
      <c r="I2689" t="inlineStr">
        <is>
          <t>KK250</t>
        </is>
      </c>
      <c r="J2689" t="inlineStr">
        <is>
          <t>FAILURE</t>
        </is>
      </c>
      <c r="K2689" t="inlineStr">
        <is>
          <t>Unplanned</t>
        </is>
      </c>
      <c r="L2689" t="inlineStr">
        <is>
          <t>CUTTER</t>
        </is>
      </c>
      <c r="M2689" t="inlineStr">
        <is>
          <t>切割/分板工位</t>
        </is>
      </c>
      <c r="N2689" t="inlineStr">
        <is>
          <t>WIRE FAILURE</t>
        </is>
      </c>
      <c r="O2689" s="59" t="n">
        <v>46086.55833333333</v>
      </c>
      <c r="P2689" s="59" t="n">
        <v>46086.56027777777</v>
      </c>
      <c r="Q2689" s="60" t="n">
        <v>2.8</v>
      </c>
      <c r="R2689" s="60" t="n">
        <v>0.9399999999999999</v>
      </c>
      <c r="S2689" t="inlineStr">
        <is>
          <t>团队模拟数据（基于公开单线数据派生）</t>
        </is>
      </c>
      <c r="T2689" t="inlineStr">
        <is>
          <t>SIM-v2.2-20260807-20260804</t>
        </is>
      </c>
      <c r="U2689" t="inlineStr">
        <is>
          <t>https://zenodo.org/records/17855209</t>
        </is>
      </c>
      <c r="V2689" t="inlineStr">
        <is>
          <t>LINE-S03-POST-20260305</t>
        </is>
      </c>
      <c r="W2689" t="inlineStr">
        <is>
          <t>已关联</t>
        </is>
      </c>
      <c r="X2689" t="inlineStr">
        <is>
          <t>按班次口径判断</t>
        </is>
      </c>
      <c r="Z2689" t="inlineStr">
        <is>
          <t>否</t>
        </is>
      </c>
    </row>
    <row r="2690">
      <c r="A2690" t="inlineStr">
        <is>
          <t>SIM-STOP-02689</t>
        </is>
      </c>
      <c r="B2690" t="inlineStr">
        <is>
          <t>STOP-POST-00262</t>
        </is>
      </c>
      <c r="C2690" t="inlineStr">
        <is>
          <t>LINE-S01-POST-20260305</t>
        </is>
      </c>
      <c r="D2690" t="inlineStr">
        <is>
          <t>SHIFT-POST-20260305</t>
        </is>
      </c>
      <c r="E2690" t="inlineStr">
        <is>
          <t>LINE-S01</t>
        </is>
      </c>
      <c r="F2690" t="inlineStr">
        <is>
          <t>改善后</t>
        </is>
      </c>
      <c r="G2690" s="57" t="n">
        <v>46086</v>
      </c>
      <c r="H2690" t="inlineStr">
        <is>
          <t>智能终端系列</t>
        </is>
      </c>
      <c r="I2690" t="inlineStr">
        <is>
          <t>7KK25</t>
        </is>
      </c>
      <c r="J2690" t="inlineStr">
        <is>
          <t>SETUPS-CHANGEOVERS</t>
        </is>
      </c>
      <c r="K2690" t="inlineStr">
        <is>
          <t>Planned - Included in OEE</t>
        </is>
      </c>
      <c r="L2690" t="inlineStr">
        <is>
          <t>EXTRUDER PRESS</t>
        </is>
      </c>
      <c r="M2690" t="inlineStr">
        <is>
          <t>主加工工位</t>
        </is>
      </c>
      <c r="N2690" t="inlineStr">
        <is>
          <t>MATERIAL CHANGEOVER</t>
        </is>
      </c>
      <c r="O2690" s="59" t="n">
        <v>46086.59930555556</v>
      </c>
      <c r="P2690" s="59" t="n">
        <v>46086.61173611111</v>
      </c>
      <c r="Q2690" s="60" t="n">
        <v>17.9</v>
      </c>
      <c r="R2690" s="60" t="n">
        <v>0.8948</v>
      </c>
      <c r="S2690" t="inlineStr">
        <is>
          <t>团队模拟数据（基于公开单线数据派生）</t>
        </is>
      </c>
      <c r="T2690" t="inlineStr">
        <is>
          <t>SIM-v2.2-20260807-20260804</t>
        </is>
      </c>
      <c r="U2690" t="inlineStr">
        <is>
          <t>https://zenodo.org/records/17855209</t>
        </is>
      </c>
      <c r="V2690" t="inlineStr">
        <is>
          <t>LINE-S01-POST-20260305</t>
        </is>
      </c>
      <c r="W2690" t="inlineStr">
        <is>
          <t>已关联</t>
        </is>
      </c>
      <c r="X2690" t="inlineStr">
        <is>
          <t>按班次口径判断</t>
        </is>
      </c>
      <c r="Z2690" t="inlineStr">
        <is>
          <t>是</t>
        </is>
      </c>
      <c r="AA2690">
        <f>IFERROR(VLOOKUP(N2690,'18_换产标准_模拟'!$B$2:$F$4,3,FALSE),"")</f>
        <v/>
      </c>
      <c r="AB2690">
        <f>IFERROR(MAX(Q2690-AA2690,0),"")</f>
        <v/>
      </c>
      <c r="AC2690">
        <f>IFERROR(IF(AB2690=0,"达标",IF(AB2690&lt;=VLOOKUP(N2690,'18_换产标准_模拟'!$B$2:$F$4,4,FALSE)-VLOOKUP(N2690,'18_换产标准_模拟'!$B$2:$F$4,3,FALSE),"轻微超时",IF(AB2690&lt;=VLOOKUP(N2690,'18_换产标准_模拟'!$B$2:$F$4,5,FALSE)-VLOOKUP(N2690,'18_换产标准_模拟'!$B$2:$F$4,3,FALSE),"超时","严重超时"))),"")</f>
        <v/>
      </c>
      <c r="AD2690">
        <f>IFERROR(INDEX('18_换产标准_模拟'!$A$2:$A$4,MATCH(N2690,'18_换产标准_模拟'!$B$2:$B$4,0)),"")</f>
        <v/>
      </c>
      <c r="AE2690" t="inlineStr">
        <is>
          <t>团队模拟数据</t>
        </is>
      </c>
    </row>
    <row r="2691">
      <c r="A2691" t="inlineStr">
        <is>
          <t>SIM-STOP-02690</t>
        </is>
      </c>
      <c r="B2691" t="inlineStr">
        <is>
          <t>STOP-POST-00262</t>
        </is>
      </c>
      <c r="C2691" t="inlineStr">
        <is>
          <t>LINE-S02-POST-20260305</t>
        </is>
      </c>
      <c r="D2691" t="inlineStr">
        <is>
          <t>SHIFT-POST-20260305</t>
        </is>
      </c>
      <c r="E2691" t="inlineStr">
        <is>
          <t>LINE-S02</t>
        </is>
      </c>
      <c r="F2691" t="inlineStr">
        <is>
          <t>改善后</t>
        </is>
      </c>
      <c r="G2691" s="57" t="n">
        <v>46086</v>
      </c>
      <c r="H2691" t="inlineStr">
        <is>
          <t>视觉设备系列</t>
        </is>
      </c>
      <c r="I2691" t="inlineStr">
        <is>
          <t>7KK25</t>
        </is>
      </c>
      <c r="J2691" t="inlineStr">
        <is>
          <t>SETUPS-CHANGEOVERS</t>
        </is>
      </c>
      <c r="K2691" t="inlineStr">
        <is>
          <t>Planned - Included in OEE</t>
        </is>
      </c>
      <c r="L2691" t="inlineStr">
        <is>
          <t>EXTRUDER PRESS</t>
        </is>
      </c>
      <c r="M2691" t="inlineStr">
        <is>
          <t>主加工工位</t>
        </is>
      </c>
      <c r="N2691" t="inlineStr">
        <is>
          <t>MATERIAL CHANGEOVER</t>
        </is>
      </c>
      <c r="O2691" s="59" t="n">
        <v>46086.61319444444</v>
      </c>
      <c r="P2691" s="59" t="n">
        <v>46086.62708333333</v>
      </c>
      <c r="Q2691" s="60" t="n">
        <v>20</v>
      </c>
      <c r="R2691" s="60" t="n">
        <v>1.0018</v>
      </c>
      <c r="S2691" t="inlineStr">
        <is>
          <t>团队模拟数据（基于公开单线数据派生）</t>
        </is>
      </c>
      <c r="T2691" t="inlineStr">
        <is>
          <t>SIM-v2.2-20260807-20260804</t>
        </is>
      </c>
      <c r="U2691" t="inlineStr">
        <is>
          <t>https://zenodo.org/records/17855209</t>
        </is>
      </c>
      <c r="V2691" t="inlineStr">
        <is>
          <t>LINE-S02-POST-20260305</t>
        </is>
      </c>
      <c r="W2691" t="inlineStr">
        <is>
          <t>已关联</t>
        </is>
      </c>
      <c r="X2691" t="inlineStr">
        <is>
          <t>按班次口径判断</t>
        </is>
      </c>
      <c r="Z2691" t="inlineStr">
        <is>
          <t>是</t>
        </is>
      </c>
      <c r="AA2691">
        <f>IFERROR(VLOOKUP(N2691,'18_换产标准_模拟'!$B$2:$F$4,3,FALSE),"")</f>
        <v/>
      </c>
      <c r="AB2691">
        <f>IFERROR(MAX(Q2691-AA2691,0),"")</f>
        <v/>
      </c>
      <c r="AC2691">
        <f>IFERROR(IF(AB2691=0,"达标",IF(AB2691&lt;=VLOOKUP(N2691,'18_换产标准_模拟'!$B$2:$F$4,4,FALSE)-VLOOKUP(N2691,'18_换产标准_模拟'!$B$2:$F$4,3,FALSE),"轻微超时",IF(AB2691&lt;=VLOOKUP(N2691,'18_换产标准_模拟'!$B$2:$F$4,5,FALSE)-VLOOKUP(N2691,'18_换产标准_模拟'!$B$2:$F$4,3,FALSE),"超时","严重超时"))),"")</f>
        <v/>
      </c>
      <c r="AD2691">
        <f>IFERROR(INDEX('18_换产标准_模拟'!$A$2:$A$4,MATCH(N2691,'18_换产标准_模拟'!$B$2:$B$4,0)),"")</f>
        <v/>
      </c>
      <c r="AE2691" t="inlineStr">
        <is>
          <t>团队模拟数据</t>
        </is>
      </c>
    </row>
    <row r="2692">
      <c r="A2692" t="inlineStr">
        <is>
          <t>SIM-STOP-02691</t>
        </is>
      </c>
      <c r="B2692" t="inlineStr">
        <is>
          <t>STOP-POST-00262</t>
        </is>
      </c>
      <c r="C2692" t="inlineStr">
        <is>
          <t>LINE-S03-POST-20260305</t>
        </is>
      </c>
      <c r="D2692" t="inlineStr">
        <is>
          <t>SHIFT-POST-20260305</t>
        </is>
      </c>
      <c r="E2692" t="inlineStr">
        <is>
          <t>LINE-S03</t>
        </is>
      </c>
      <c r="F2692" t="inlineStr">
        <is>
          <t>改善后</t>
        </is>
      </c>
      <c r="G2692" s="57" t="n">
        <v>46086</v>
      </c>
      <c r="H2692" t="inlineStr">
        <is>
          <t>音频模组系列</t>
        </is>
      </c>
      <c r="I2692" t="inlineStr">
        <is>
          <t>7KK25</t>
        </is>
      </c>
      <c r="J2692" t="inlineStr">
        <is>
          <t>SETUPS-CHANGEOVERS</t>
        </is>
      </c>
      <c r="K2692" t="inlineStr">
        <is>
          <t>Planned - Included in OEE</t>
        </is>
      </c>
      <c r="L2692" t="inlineStr">
        <is>
          <t>EXTRUDER PRESS</t>
        </is>
      </c>
      <c r="M2692" t="inlineStr">
        <is>
          <t>主加工工位</t>
        </is>
      </c>
      <c r="N2692" t="inlineStr">
        <is>
          <t>MATERIAL CHANGEOVER</t>
        </is>
      </c>
      <c r="O2692" s="59" t="n">
        <v>46086.62708333333</v>
      </c>
      <c r="P2692" s="59" t="n">
        <v>46086.64013888889</v>
      </c>
      <c r="Q2692" s="60" t="n">
        <v>18.8</v>
      </c>
      <c r="R2692" s="60" t="n">
        <v>0.9387</v>
      </c>
      <c r="S2692" t="inlineStr">
        <is>
          <t>团队模拟数据（基于公开单线数据派生）</t>
        </is>
      </c>
      <c r="T2692" t="inlineStr">
        <is>
          <t>SIM-v2.2-20260807-20260804</t>
        </is>
      </c>
      <c r="U2692" t="inlineStr">
        <is>
          <t>https://zenodo.org/records/17855209</t>
        </is>
      </c>
      <c r="V2692" t="inlineStr">
        <is>
          <t>LINE-S03-POST-20260305</t>
        </is>
      </c>
      <c r="W2692" t="inlineStr">
        <is>
          <t>已关联</t>
        </is>
      </c>
      <c r="X2692" t="inlineStr">
        <is>
          <t>按班次口径判断</t>
        </is>
      </c>
      <c r="Z2692" t="inlineStr">
        <is>
          <t>是</t>
        </is>
      </c>
      <c r="AA2692">
        <f>IFERROR(VLOOKUP(N2692,'18_换产标准_模拟'!$B$2:$F$4,3,FALSE),"")</f>
        <v/>
      </c>
      <c r="AB2692">
        <f>IFERROR(MAX(Q2692-AA2692,0),"")</f>
        <v/>
      </c>
      <c r="AC2692">
        <f>IFERROR(IF(AB2692=0,"达标",IF(AB2692&lt;=VLOOKUP(N2692,'18_换产标准_模拟'!$B$2:$F$4,4,FALSE)-VLOOKUP(N2692,'18_换产标准_模拟'!$B$2:$F$4,3,FALSE),"轻微超时",IF(AB2692&lt;=VLOOKUP(N2692,'18_换产标准_模拟'!$B$2:$F$4,5,FALSE)-VLOOKUP(N2692,'18_换产标准_模拟'!$B$2:$F$4,3,FALSE),"超时","严重超时"))),"")</f>
        <v/>
      </c>
      <c r="AD2692">
        <f>IFERROR(INDEX('18_换产标准_模拟'!$A$2:$A$4,MATCH(N2692,'18_换产标准_模拟'!$B$2:$B$4,0)),"")</f>
        <v/>
      </c>
      <c r="AE2692" t="inlineStr">
        <is>
          <t>团队模拟数据</t>
        </is>
      </c>
    </row>
    <row r="2693">
      <c r="A2693" t="inlineStr">
        <is>
          <t>SIM-STOP-02692</t>
        </is>
      </c>
      <c r="B2693" t="inlineStr">
        <is>
          <t>STOP-POST-00263</t>
        </is>
      </c>
      <c r="C2693" t="inlineStr">
        <is>
          <t>LINE-S01-POST-20260305</t>
        </is>
      </c>
      <c r="D2693" t="inlineStr">
        <is>
          <t>SHIFT-POST-20260305</t>
        </is>
      </c>
      <c r="E2693" t="inlineStr">
        <is>
          <t>LINE-S01</t>
        </is>
      </c>
      <c r="F2693" t="inlineStr">
        <is>
          <t>改善后</t>
        </is>
      </c>
      <c r="G2693" s="57" t="n">
        <v>46086</v>
      </c>
      <c r="H2693" t="inlineStr">
        <is>
          <t>智能终端系列</t>
        </is>
      </c>
      <c r="I2693" t="inlineStr">
        <is>
          <t>7KK25</t>
        </is>
      </c>
      <c r="J2693" t="inlineStr">
        <is>
          <t>MATERIALS</t>
        </is>
      </c>
      <c r="K2693" t="inlineStr">
        <is>
          <t>Unplanned</t>
        </is>
      </c>
      <c r="L2693" t="inlineStr">
        <is>
          <t>HACKING STATION</t>
        </is>
      </c>
      <c r="M2693" t="inlineStr">
        <is>
          <t>上下料工位</t>
        </is>
      </c>
      <c r="N2693" t="inlineStr">
        <is>
          <t>RACKS</t>
        </is>
      </c>
      <c r="O2693" s="59" t="n">
        <v>46086.61736111111</v>
      </c>
      <c r="P2693" s="59" t="n">
        <v>46086.62069444444</v>
      </c>
      <c r="Q2693" s="60" t="n">
        <v>4.8</v>
      </c>
      <c r="R2693" s="60" t="n">
        <v>0.8036</v>
      </c>
      <c r="S2693" t="inlineStr">
        <is>
          <t>团队模拟数据（基于公开单线数据派生）</t>
        </is>
      </c>
      <c r="T2693" t="inlineStr">
        <is>
          <t>SIM-v2.2-20260807-20260804</t>
        </is>
      </c>
      <c r="U2693" t="inlineStr">
        <is>
          <t>https://zenodo.org/records/17855209</t>
        </is>
      </c>
      <c r="V2693" t="inlineStr">
        <is>
          <t>LINE-S01-POST-20260305</t>
        </is>
      </c>
      <c r="W2693" t="inlineStr">
        <is>
          <t>已关联</t>
        </is>
      </c>
      <c r="X2693" t="inlineStr">
        <is>
          <t>按班次口径判断</t>
        </is>
      </c>
      <c r="Z2693" t="inlineStr">
        <is>
          <t>否</t>
        </is>
      </c>
    </row>
    <row r="2694">
      <c r="A2694" t="inlineStr">
        <is>
          <t>SIM-STOP-02693</t>
        </is>
      </c>
      <c r="B2694" t="inlineStr">
        <is>
          <t>STOP-POST-00263</t>
        </is>
      </c>
      <c r="C2694" t="inlineStr">
        <is>
          <t>LINE-S02-POST-20260305</t>
        </is>
      </c>
      <c r="D2694" t="inlineStr">
        <is>
          <t>SHIFT-POST-20260305</t>
        </is>
      </c>
      <c r="E2694" t="inlineStr">
        <is>
          <t>LINE-S02</t>
        </is>
      </c>
      <c r="F2694" t="inlineStr">
        <is>
          <t>改善后</t>
        </is>
      </c>
      <c r="G2694" s="57" t="n">
        <v>46086</v>
      </c>
      <c r="H2694" t="inlineStr">
        <is>
          <t>视觉设备系列</t>
        </is>
      </c>
      <c r="I2694" t="inlineStr">
        <is>
          <t>7KK25</t>
        </is>
      </c>
      <c r="J2694" t="inlineStr">
        <is>
          <t>MATERIALS</t>
        </is>
      </c>
      <c r="K2694" t="inlineStr">
        <is>
          <t>Unplanned</t>
        </is>
      </c>
      <c r="L2694" t="inlineStr">
        <is>
          <t>HACKING STATION</t>
        </is>
      </c>
      <c r="M2694" t="inlineStr">
        <is>
          <t>上下料工位</t>
        </is>
      </c>
      <c r="N2694" t="inlineStr">
        <is>
          <t>RACKS</t>
        </is>
      </c>
      <c r="O2694" s="59" t="n">
        <v>46086.63125</v>
      </c>
      <c r="P2694" s="59" t="n">
        <v>46086.635625</v>
      </c>
      <c r="Q2694" s="60" t="n">
        <v>6.3</v>
      </c>
      <c r="R2694" s="60" t="n">
        <v>1.0511</v>
      </c>
      <c r="S2694" t="inlineStr">
        <is>
          <t>团队模拟数据（基于公开单线数据派生）</t>
        </is>
      </c>
      <c r="T2694" t="inlineStr">
        <is>
          <t>SIM-v2.2-20260807-20260804</t>
        </is>
      </c>
      <c r="U2694" t="inlineStr">
        <is>
          <t>https://zenodo.org/records/17855209</t>
        </is>
      </c>
      <c r="V2694" t="inlineStr">
        <is>
          <t>LINE-S02-POST-20260305</t>
        </is>
      </c>
      <c r="W2694" t="inlineStr">
        <is>
          <t>已关联</t>
        </is>
      </c>
      <c r="X2694" t="inlineStr">
        <is>
          <t>按班次口径判断</t>
        </is>
      </c>
      <c r="Z2694" t="inlineStr">
        <is>
          <t>否</t>
        </is>
      </c>
    </row>
    <row r="2695">
      <c r="A2695" t="inlineStr">
        <is>
          <t>SIM-STOP-02694</t>
        </is>
      </c>
      <c r="B2695" t="inlineStr">
        <is>
          <t>STOP-POST-00263</t>
        </is>
      </c>
      <c r="C2695" t="inlineStr">
        <is>
          <t>LINE-S03-POST-20260305</t>
        </is>
      </c>
      <c r="D2695" t="inlineStr">
        <is>
          <t>SHIFT-POST-20260305</t>
        </is>
      </c>
      <c r="E2695" t="inlineStr">
        <is>
          <t>LINE-S03</t>
        </is>
      </c>
      <c r="F2695" t="inlineStr">
        <is>
          <t>改善后</t>
        </is>
      </c>
      <c r="G2695" s="57" t="n">
        <v>46086</v>
      </c>
      <c r="H2695" t="inlineStr">
        <is>
          <t>音频模组系列</t>
        </is>
      </c>
      <c r="I2695" t="inlineStr">
        <is>
          <t>7KK25</t>
        </is>
      </c>
      <c r="J2695" t="inlineStr">
        <is>
          <t>MATERIALS</t>
        </is>
      </c>
      <c r="K2695" t="inlineStr">
        <is>
          <t>Unplanned</t>
        </is>
      </c>
      <c r="L2695" t="inlineStr">
        <is>
          <t>HACKING STATION</t>
        </is>
      </c>
      <c r="M2695" t="inlineStr">
        <is>
          <t>上下料工位</t>
        </is>
      </c>
      <c r="N2695" t="inlineStr">
        <is>
          <t>RACKS</t>
        </is>
      </c>
      <c r="O2695" s="59" t="n">
        <v>46086.64513888889</v>
      </c>
      <c r="P2695" s="59" t="n">
        <v>46086.64909722222</v>
      </c>
      <c r="Q2695" s="60" t="n">
        <v>5.7</v>
      </c>
      <c r="R2695" s="60" t="n">
        <v>0.9516</v>
      </c>
      <c r="S2695" t="inlineStr">
        <is>
          <t>团队模拟数据（基于公开单线数据派生）</t>
        </is>
      </c>
      <c r="T2695" t="inlineStr">
        <is>
          <t>SIM-v2.2-20260807-20260804</t>
        </is>
      </c>
      <c r="U2695" t="inlineStr">
        <is>
          <t>https://zenodo.org/records/17855209</t>
        </is>
      </c>
      <c r="V2695" t="inlineStr">
        <is>
          <t>LINE-S03-POST-20260305</t>
        </is>
      </c>
      <c r="W2695" t="inlineStr">
        <is>
          <t>已关联</t>
        </is>
      </c>
      <c r="X2695" t="inlineStr">
        <is>
          <t>按班次口径判断</t>
        </is>
      </c>
      <c r="Z2695" t="inlineStr">
        <is>
          <t>否</t>
        </is>
      </c>
    </row>
    <row r="2696">
      <c r="A2696" t="inlineStr">
        <is>
          <t>SIM-STOP-02695</t>
        </is>
      </c>
      <c r="B2696" t="inlineStr">
        <is>
          <t>STOP-POST-00264</t>
        </is>
      </c>
      <c r="C2696" t="inlineStr">
        <is>
          <t>LINE-S01-POST-20260305</t>
        </is>
      </c>
      <c r="D2696" t="inlineStr">
        <is>
          <t>SHIFT-POST-20260305</t>
        </is>
      </c>
      <c r="E2696" t="inlineStr">
        <is>
          <t>LINE-S01</t>
        </is>
      </c>
      <c r="F2696" t="inlineStr">
        <is>
          <t>改善后</t>
        </is>
      </c>
      <c r="G2696" s="57" t="n">
        <v>46086</v>
      </c>
      <c r="H2696" t="inlineStr">
        <is>
          <t>智能终端系列</t>
        </is>
      </c>
      <c r="I2696" t="inlineStr">
        <is>
          <t>7KK25</t>
        </is>
      </c>
      <c r="J2696" t="inlineStr">
        <is>
          <t>MATERIALS</t>
        </is>
      </c>
      <c r="K2696" t="inlineStr">
        <is>
          <t>Unplanned</t>
        </is>
      </c>
      <c r="L2696" t="inlineStr">
        <is>
          <t>HACKING STATION</t>
        </is>
      </c>
      <c r="M2696" t="inlineStr">
        <is>
          <t>上下料工位</t>
        </is>
      </c>
      <c r="N2696" t="inlineStr">
        <is>
          <t>RACKS</t>
        </is>
      </c>
      <c r="O2696" s="59" t="n">
        <v>46086.64375</v>
      </c>
      <c r="P2696" s="59" t="n">
        <v>46086.64840277778</v>
      </c>
      <c r="Q2696" s="60" t="n">
        <v>6.7</v>
      </c>
      <c r="R2696" s="60" t="n">
        <v>0.8349</v>
      </c>
      <c r="S2696" t="inlineStr">
        <is>
          <t>团队模拟数据（基于公开单线数据派生）</t>
        </is>
      </c>
      <c r="T2696" t="inlineStr">
        <is>
          <t>SIM-v2.2-20260807-20260804</t>
        </is>
      </c>
      <c r="U2696" t="inlineStr">
        <is>
          <t>https://zenodo.org/records/17855209</t>
        </is>
      </c>
      <c r="V2696" t="inlineStr">
        <is>
          <t>LINE-S01-POST-20260305</t>
        </is>
      </c>
      <c r="W2696" t="inlineStr">
        <is>
          <t>已关联</t>
        </is>
      </c>
      <c r="X2696" t="inlineStr">
        <is>
          <t>按班次口径判断</t>
        </is>
      </c>
      <c r="Z2696" t="inlineStr">
        <is>
          <t>否</t>
        </is>
      </c>
    </row>
    <row r="2697">
      <c r="A2697" t="inlineStr">
        <is>
          <t>SIM-STOP-02696</t>
        </is>
      </c>
      <c r="B2697" t="inlineStr">
        <is>
          <t>STOP-POST-00264</t>
        </is>
      </c>
      <c r="C2697" t="inlineStr">
        <is>
          <t>LINE-S02-POST-20260305</t>
        </is>
      </c>
      <c r="D2697" t="inlineStr">
        <is>
          <t>SHIFT-POST-20260305</t>
        </is>
      </c>
      <c r="E2697" t="inlineStr">
        <is>
          <t>LINE-S02</t>
        </is>
      </c>
      <c r="F2697" t="inlineStr">
        <is>
          <t>改善后</t>
        </is>
      </c>
      <c r="G2697" s="57" t="n">
        <v>46086</v>
      </c>
      <c r="H2697" t="inlineStr">
        <is>
          <t>视觉设备系列</t>
        </is>
      </c>
      <c r="I2697" t="inlineStr">
        <is>
          <t>7KK25</t>
        </is>
      </c>
      <c r="J2697" t="inlineStr">
        <is>
          <t>MATERIALS</t>
        </is>
      </c>
      <c r="K2697" t="inlineStr">
        <is>
          <t>Unplanned</t>
        </is>
      </c>
      <c r="L2697" t="inlineStr">
        <is>
          <t>HACKING STATION</t>
        </is>
      </c>
      <c r="M2697" t="inlineStr">
        <is>
          <t>上下料工位</t>
        </is>
      </c>
      <c r="N2697" t="inlineStr">
        <is>
          <t>RACKS</t>
        </is>
      </c>
      <c r="O2697" s="59" t="n">
        <v>46086.65763888889</v>
      </c>
      <c r="P2697" s="59" t="n">
        <v>46086.66375</v>
      </c>
      <c r="Q2697" s="60" t="n">
        <v>8.800000000000001</v>
      </c>
      <c r="R2697" s="60" t="n">
        <v>1.0939</v>
      </c>
      <c r="S2697" t="inlineStr">
        <is>
          <t>团队模拟数据（基于公开单线数据派生）</t>
        </is>
      </c>
      <c r="T2697" t="inlineStr">
        <is>
          <t>SIM-v2.2-20260807-20260804</t>
        </is>
      </c>
      <c r="U2697" t="inlineStr">
        <is>
          <t>https://zenodo.org/records/17855209</t>
        </is>
      </c>
      <c r="V2697" t="inlineStr">
        <is>
          <t>LINE-S02-POST-20260305</t>
        </is>
      </c>
      <c r="W2697" t="inlineStr">
        <is>
          <t>已关联</t>
        </is>
      </c>
      <c r="X2697" t="inlineStr">
        <is>
          <t>按班次口径判断</t>
        </is>
      </c>
      <c r="Z2697" t="inlineStr">
        <is>
          <t>否</t>
        </is>
      </c>
    </row>
    <row r="2698">
      <c r="A2698" t="inlineStr">
        <is>
          <t>SIM-STOP-02697</t>
        </is>
      </c>
      <c r="B2698" t="inlineStr">
        <is>
          <t>STOP-POST-00264</t>
        </is>
      </c>
      <c r="C2698" t="inlineStr">
        <is>
          <t>LINE-S03-POST-20260305</t>
        </is>
      </c>
      <c r="D2698" t="inlineStr">
        <is>
          <t>SHIFT-POST-20260305</t>
        </is>
      </c>
      <c r="E2698" t="inlineStr">
        <is>
          <t>LINE-S03</t>
        </is>
      </c>
      <c r="F2698" t="inlineStr">
        <is>
          <t>改善后</t>
        </is>
      </c>
      <c r="G2698" s="57" t="n">
        <v>46086</v>
      </c>
      <c r="H2698" t="inlineStr">
        <is>
          <t>音频模组系列</t>
        </is>
      </c>
      <c r="I2698" t="inlineStr">
        <is>
          <t>7KK25</t>
        </is>
      </c>
      <c r="J2698" t="inlineStr">
        <is>
          <t>MATERIALS</t>
        </is>
      </c>
      <c r="K2698" t="inlineStr">
        <is>
          <t>Unplanned</t>
        </is>
      </c>
      <c r="L2698" t="inlineStr">
        <is>
          <t>HACKING STATION</t>
        </is>
      </c>
      <c r="M2698" t="inlineStr">
        <is>
          <t>上下料工位</t>
        </is>
      </c>
      <c r="N2698" t="inlineStr">
        <is>
          <t>RACKS</t>
        </is>
      </c>
      <c r="O2698" s="59" t="n">
        <v>46086.67152777778</v>
      </c>
      <c r="P2698" s="59" t="n">
        <v>46086.67645833334</v>
      </c>
      <c r="Q2698" s="60" t="n">
        <v>7.1</v>
      </c>
      <c r="R2698" s="60" t="n">
        <v>0.8892</v>
      </c>
      <c r="S2698" t="inlineStr">
        <is>
          <t>团队模拟数据（基于公开单线数据派生）</t>
        </is>
      </c>
      <c r="T2698" t="inlineStr">
        <is>
          <t>SIM-v2.2-20260807-20260804</t>
        </is>
      </c>
      <c r="U2698" t="inlineStr">
        <is>
          <t>https://zenodo.org/records/17855209</t>
        </is>
      </c>
      <c r="V2698" t="inlineStr">
        <is>
          <t>LINE-S03-POST-20260305</t>
        </is>
      </c>
      <c r="W2698" t="inlineStr">
        <is>
          <t>已关联</t>
        </is>
      </c>
      <c r="X2698" t="inlineStr">
        <is>
          <t>按班次口径判断</t>
        </is>
      </c>
      <c r="Z2698" t="inlineStr">
        <is>
          <t>否</t>
        </is>
      </c>
    </row>
    <row r="2699">
      <c r="A2699" t="inlineStr">
        <is>
          <t>SIM-STOP-02698</t>
        </is>
      </c>
      <c r="B2699" t="inlineStr">
        <is>
          <t>STOP-POST-00265</t>
        </is>
      </c>
      <c r="C2699" t="inlineStr">
        <is>
          <t>LINE-S01-POST-20260305</t>
        </is>
      </c>
      <c r="D2699" t="inlineStr">
        <is>
          <t>SHIFT-POST-20260305</t>
        </is>
      </c>
      <c r="E2699" t="inlineStr">
        <is>
          <t>LINE-S01</t>
        </is>
      </c>
      <c r="F2699" t="inlineStr">
        <is>
          <t>改善后</t>
        </is>
      </c>
      <c r="G2699" s="57" t="n">
        <v>46086</v>
      </c>
      <c r="H2699" t="inlineStr">
        <is>
          <t>智能终端系列</t>
        </is>
      </c>
      <c r="I2699" t="inlineStr">
        <is>
          <t>7KK25</t>
        </is>
      </c>
      <c r="J2699" t="inlineStr">
        <is>
          <t>MATERIALS</t>
        </is>
      </c>
      <c r="K2699" t="inlineStr">
        <is>
          <t>Unplanned</t>
        </is>
      </c>
      <c r="L2699" t="inlineStr">
        <is>
          <t>HACKING STATION</t>
        </is>
      </c>
      <c r="M2699" t="inlineStr">
        <is>
          <t>上下料工位</t>
        </is>
      </c>
      <c r="N2699" t="inlineStr">
        <is>
          <t>MANUAL BRICK HANDLING</t>
        </is>
      </c>
      <c r="O2699" s="59" t="n">
        <v>46086.675</v>
      </c>
      <c r="P2699" s="59" t="n">
        <v>46086.67770833334</v>
      </c>
      <c r="Q2699" s="60" t="n">
        <v>3.9</v>
      </c>
      <c r="R2699" s="60" t="n">
        <v>0.7813</v>
      </c>
      <c r="S2699" t="inlineStr">
        <is>
          <t>团队模拟数据（基于公开单线数据派生）</t>
        </is>
      </c>
      <c r="T2699" t="inlineStr">
        <is>
          <t>SIM-v2.2-20260807-20260804</t>
        </is>
      </c>
      <c r="U2699" t="inlineStr">
        <is>
          <t>https://zenodo.org/records/17855209</t>
        </is>
      </c>
      <c r="V2699" t="inlineStr">
        <is>
          <t>LINE-S01-POST-20260305</t>
        </is>
      </c>
      <c r="W2699" t="inlineStr">
        <is>
          <t>已关联</t>
        </is>
      </c>
      <c r="X2699" t="inlineStr">
        <is>
          <t>按班次口径判断</t>
        </is>
      </c>
      <c r="Z2699" t="inlineStr">
        <is>
          <t>否</t>
        </is>
      </c>
    </row>
    <row r="2700">
      <c r="A2700" t="inlineStr">
        <is>
          <t>SIM-STOP-02699</t>
        </is>
      </c>
      <c r="B2700" t="inlineStr">
        <is>
          <t>STOP-POST-00265</t>
        </is>
      </c>
      <c r="C2700" t="inlineStr">
        <is>
          <t>LINE-S02-POST-20260305</t>
        </is>
      </c>
      <c r="D2700" t="inlineStr">
        <is>
          <t>SHIFT-POST-20260305</t>
        </is>
      </c>
      <c r="E2700" t="inlineStr">
        <is>
          <t>LINE-S02</t>
        </is>
      </c>
      <c r="F2700" t="inlineStr">
        <is>
          <t>改善后</t>
        </is>
      </c>
      <c r="G2700" s="57" t="n">
        <v>46086</v>
      </c>
      <c r="H2700" t="inlineStr">
        <is>
          <t>视觉设备系列</t>
        </is>
      </c>
      <c r="I2700" t="inlineStr">
        <is>
          <t>7KK25</t>
        </is>
      </c>
      <c r="J2700" t="inlineStr">
        <is>
          <t>MATERIALS</t>
        </is>
      </c>
      <c r="K2700" t="inlineStr">
        <is>
          <t>Unplanned</t>
        </is>
      </c>
      <c r="L2700" t="inlineStr">
        <is>
          <t>HACKING STATION</t>
        </is>
      </c>
      <c r="M2700" t="inlineStr">
        <is>
          <t>上下料工位</t>
        </is>
      </c>
      <c r="N2700" t="inlineStr">
        <is>
          <t>MANUAL BRICK HANDLING</t>
        </is>
      </c>
      <c r="O2700" s="59" t="n">
        <v>46086.68888888889</v>
      </c>
      <c r="P2700" s="59" t="n">
        <v>46086.69284722222</v>
      </c>
      <c r="Q2700" s="60" t="n">
        <v>5.7</v>
      </c>
      <c r="R2700" s="60" t="n">
        <v>1.1367</v>
      </c>
      <c r="S2700" t="inlineStr">
        <is>
          <t>团队模拟数据（基于公开单线数据派生）</t>
        </is>
      </c>
      <c r="T2700" t="inlineStr">
        <is>
          <t>SIM-v2.2-20260807-20260804</t>
        </is>
      </c>
      <c r="U2700" t="inlineStr">
        <is>
          <t>https://zenodo.org/records/17855209</t>
        </is>
      </c>
      <c r="V2700" t="inlineStr">
        <is>
          <t>LINE-S02-POST-20260305</t>
        </is>
      </c>
      <c r="W2700" t="inlineStr">
        <is>
          <t>已关联</t>
        </is>
      </c>
      <c r="X2700" t="inlineStr">
        <is>
          <t>按班次口径判断</t>
        </is>
      </c>
      <c r="Z2700" t="inlineStr">
        <is>
          <t>否</t>
        </is>
      </c>
    </row>
    <row r="2701">
      <c r="A2701" t="inlineStr">
        <is>
          <t>SIM-STOP-02700</t>
        </is>
      </c>
      <c r="B2701" t="inlineStr">
        <is>
          <t>STOP-POST-00265</t>
        </is>
      </c>
      <c r="C2701" t="inlineStr">
        <is>
          <t>LINE-S03-POST-20260305</t>
        </is>
      </c>
      <c r="D2701" t="inlineStr">
        <is>
          <t>SHIFT-POST-20260305</t>
        </is>
      </c>
      <c r="E2701" t="inlineStr">
        <is>
          <t>LINE-S03</t>
        </is>
      </c>
      <c r="F2701" t="inlineStr">
        <is>
          <t>改善后</t>
        </is>
      </c>
      <c r="G2701" s="57" t="n">
        <v>46086</v>
      </c>
      <c r="H2701" t="inlineStr">
        <is>
          <t>音频模组系列</t>
        </is>
      </c>
      <c r="I2701" t="inlineStr">
        <is>
          <t>7KK25</t>
        </is>
      </c>
      <c r="J2701" t="inlineStr">
        <is>
          <t>MATERIALS</t>
        </is>
      </c>
      <c r="K2701" t="inlineStr">
        <is>
          <t>Unplanned</t>
        </is>
      </c>
      <c r="L2701" t="inlineStr">
        <is>
          <t>HACKING STATION</t>
        </is>
      </c>
      <c r="M2701" t="inlineStr">
        <is>
          <t>上下料工位</t>
        </is>
      </c>
      <c r="N2701" t="inlineStr">
        <is>
          <t>MANUAL BRICK HANDLING</t>
        </is>
      </c>
      <c r="O2701" s="59" t="n">
        <v>46086.70277777778</v>
      </c>
      <c r="P2701" s="59" t="n">
        <v>46086.70597222223</v>
      </c>
      <c r="Q2701" s="60" t="n">
        <v>4.6</v>
      </c>
      <c r="R2701" s="60" t="n">
        <v>0.9256</v>
      </c>
      <c r="S2701" t="inlineStr">
        <is>
          <t>团队模拟数据（基于公开单线数据派生）</t>
        </is>
      </c>
      <c r="T2701" t="inlineStr">
        <is>
          <t>SIM-v2.2-20260807-20260804</t>
        </is>
      </c>
      <c r="U2701" t="inlineStr">
        <is>
          <t>https://zenodo.org/records/17855209</t>
        </is>
      </c>
      <c r="V2701" t="inlineStr">
        <is>
          <t>LINE-S03-POST-20260305</t>
        </is>
      </c>
      <c r="W2701" t="inlineStr">
        <is>
          <t>已关联</t>
        </is>
      </c>
      <c r="X2701" t="inlineStr">
        <is>
          <t>按班次口径判断</t>
        </is>
      </c>
      <c r="Z2701" t="inlineStr">
        <is>
          <t>否</t>
        </is>
      </c>
    </row>
    <row r="2702">
      <c r="A2702" t="inlineStr">
        <is>
          <t>SIM-STOP-02701</t>
        </is>
      </c>
      <c r="B2702" t="inlineStr">
        <is>
          <t>STOP-POST-00266</t>
        </is>
      </c>
      <c r="C2702" t="inlineStr">
        <is>
          <t>LINE-S01-POST-20260305</t>
        </is>
      </c>
      <c r="D2702" t="inlineStr">
        <is>
          <t>SHIFT-POST-20260305</t>
        </is>
      </c>
      <c r="E2702" t="inlineStr">
        <is>
          <t>LINE-S01</t>
        </is>
      </c>
      <c r="F2702" t="inlineStr">
        <is>
          <t>改善后</t>
        </is>
      </c>
      <c r="G2702" s="57" t="n">
        <v>46086</v>
      </c>
      <c r="H2702" t="inlineStr">
        <is>
          <t>智能终端系列</t>
        </is>
      </c>
      <c r="I2702" t="inlineStr">
        <is>
          <t>7KK25</t>
        </is>
      </c>
      <c r="J2702" t="inlineStr">
        <is>
          <t>MATERIALS</t>
        </is>
      </c>
      <c r="K2702" t="inlineStr">
        <is>
          <t>Unplanned</t>
        </is>
      </c>
      <c r="L2702" t="inlineStr">
        <is>
          <t>EXTRUDER PRESS</t>
        </is>
      </c>
      <c r="M2702" t="inlineStr">
        <is>
          <t>主加工工位</t>
        </is>
      </c>
      <c r="N2702" t="inlineStr">
        <is>
          <t>RACK STARVATION</t>
        </is>
      </c>
      <c r="O2702" s="59" t="n">
        <v>46086.71666666667</v>
      </c>
      <c r="P2702" s="59" t="n">
        <v>46086.71951388889</v>
      </c>
      <c r="Q2702" s="60" t="n">
        <v>4.1</v>
      </c>
      <c r="R2702" s="60" t="n">
        <v>0.8125</v>
      </c>
      <c r="S2702" t="inlineStr">
        <is>
          <t>团队模拟数据（基于公开单线数据派生）</t>
        </is>
      </c>
      <c r="T2702" t="inlineStr">
        <is>
          <t>SIM-v2.2-20260807-20260804</t>
        </is>
      </c>
      <c r="U2702" t="inlineStr">
        <is>
          <t>https://zenodo.org/records/17855209</t>
        </is>
      </c>
      <c r="V2702" t="inlineStr">
        <is>
          <t>LINE-S01-POST-20260305</t>
        </is>
      </c>
      <c r="W2702" t="inlineStr">
        <is>
          <t>已关联</t>
        </is>
      </c>
      <c r="X2702" t="inlineStr">
        <is>
          <t>按班次口径判断</t>
        </is>
      </c>
      <c r="Z2702" t="inlineStr">
        <is>
          <t>否</t>
        </is>
      </c>
    </row>
    <row r="2703">
      <c r="A2703" t="inlineStr">
        <is>
          <t>SIM-STOP-02702</t>
        </is>
      </c>
      <c r="B2703" t="inlineStr">
        <is>
          <t>STOP-POST-00266</t>
        </is>
      </c>
      <c r="C2703" t="inlineStr">
        <is>
          <t>LINE-S02-POST-20260305</t>
        </is>
      </c>
      <c r="D2703" t="inlineStr">
        <is>
          <t>SHIFT-POST-20260305</t>
        </is>
      </c>
      <c r="E2703" t="inlineStr">
        <is>
          <t>LINE-S02</t>
        </is>
      </c>
      <c r="F2703" t="inlineStr">
        <is>
          <t>改善后</t>
        </is>
      </c>
      <c r="G2703" s="57" t="n">
        <v>46086</v>
      </c>
      <c r="H2703" t="inlineStr">
        <is>
          <t>视觉设备系列</t>
        </is>
      </c>
      <c r="I2703" t="inlineStr">
        <is>
          <t>7KK25</t>
        </is>
      </c>
      <c r="J2703" t="inlineStr">
        <is>
          <t>MATERIALS</t>
        </is>
      </c>
      <c r="K2703" t="inlineStr">
        <is>
          <t>Unplanned</t>
        </is>
      </c>
      <c r="L2703" t="inlineStr">
        <is>
          <t>EXTRUDER PRESS</t>
        </is>
      </c>
      <c r="M2703" t="inlineStr">
        <is>
          <t>主加工工位</t>
        </is>
      </c>
      <c r="N2703" t="inlineStr">
        <is>
          <t>RACK STARVATION</t>
        </is>
      </c>
      <c r="O2703" s="59" t="n">
        <v>46086.73055555556</v>
      </c>
      <c r="P2703" s="59" t="n">
        <v>46086.73451388889</v>
      </c>
      <c r="Q2703" s="60" t="n">
        <v>5.7</v>
      </c>
      <c r="R2703" s="60" t="n">
        <v>1.1484</v>
      </c>
      <c r="S2703" t="inlineStr">
        <is>
          <t>团队模拟数据（基于公开单线数据派生）</t>
        </is>
      </c>
      <c r="T2703" t="inlineStr">
        <is>
          <t>SIM-v2.2-20260807-20260804</t>
        </is>
      </c>
      <c r="U2703" t="inlineStr">
        <is>
          <t>https://zenodo.org/records/17855209</t>
        </is>
      </c>
      <c r="V2703" t="inlineStr">
        <is>
          <t>LINE-S02-POST-20260305</t>
        </is>
      </c>
      <c r="W2703" t="inlineStr">
        <is>
          <t>已关联</t>
        </is>
      </c>
      <c r="X2703" t="inlineStr">
        <is>
          <t>按班次口径判断</t>
        </is>
      </c>
      <c r="Z2703" t="inlineStr">
        <is>
          <t>否</t>
        </is>
      </c>
    </row>
    <row r="2704">
      <c r="A2704" t="inlineStr">
        <is>
          <t>SIM-STOP-02703</t>
        </is>
      </c>
      <c r="B2704" t="inlineStr">
        <is>
          <t>STOP-POST-00266</t>
        </is>
      </c>
      <c r="C2704" t="inlineStr">
        <is>
          <t>LINE-S03-POST-20260305</t>
        </is>
      </c>
      <c r="D2704" t="inlineStr">
        <is>
          <t>SHIFT-POST-20260305</t>
        </is>
      </c>
      <c r="E2704" t="inlineStr">
        <is>
          <t>LINE-S03</t>
        </is>
      </c>
      <c r="F2704" t="inlineStr">
        <is>
          <t>改善后</t>
        </is>
      </c>
      <c r="G2704" s="57" t="n">
        <v>46086</v>
      </c>
      <c r="H2704" t="inlineStr">
        <is>
          <t>音频模组系列</t>
        </is>
      </c>
      <c r="I2704" t="inlineStr">
        <is>
          <t>7KK25</t>
        </is>
      </c>
      <c r="J2704" t="inlineStr">
        <is>
          <t>MATERIALS</t>
        </is>
      </c>
      <c r="K2704" t="inlineStr">
        <is>
          <t>Unplanned</t>
        </is>
      </c>
      <c r="L2704" t="inlineStr">
        <is>
          <t>EXTRUDER PRESS</t>
        </is>
      </c>
      <c r="M2704" t="inlineStr">
        <is>
          <t>主加工工位</t>
        </is>
      </c>
      <c r="N2704" t="inlineStr">
        <is>
          <t>RACK STARVATION</t>
        </is>
      </c>
      <c r="O2704" s="59" t="n">
        <v>46086.74444444444</v>
      </c>
      <c r="P2704" s="59" t="n">
        <v>46086.74777777777</v>
      </c>
      <c r="Q2704" s="60" t="n">
        <v>4.8</v>
      </c>
      <c r="R2704" s="60" t="n">
        <v>0.962</v>
      </c>
      <c r="S2704" t="inlineStr">
        <is>
          <t>团队模拟数据（基于公开单线数据派生）</t>
        </is>
      </c>
      <c r="T2704" t="inlineStr">
        <is>
          <t>SIM-v2.2-20260807-20260804</t>
        </is>
      </c>
      <c r="U2704" t="inlineStr">
        <is>
          <t>https://zenodo.org/records/17855209</t>
        </is>
      </c>
      <c r="V2704" t="inlineStr">
        <is>
          <t>LINE-S03-POST-20260305</t>
        </is>
      </c>
      <c r="W2704" t="inlineStr">
        <is>
          <t>已关联</t>
        </is>
      </c>
      <c r="X2704" t="inlineStr">
        <is>
          <t>按班次口径判断</t>
        </is>
      </c>
      <c r="Z2704" t="inlineStr">
        <is>
          <t>否</t>
        </is>
      </c>
    </row>
    <row r="2705">
      <c r="A2705" t="inlineStr">
        <is>
          <t>SIM-STOP-02704</t>
        </is>
      </c>
      <c r="B2705" t="inlineStr">
        <is>
          <t>STOP-POST-00267</t>
        </is>
      </c>
      <c r="C2705" t="inlineStr">
        <is>
          <t>LINE-S01-POST-20260305</t>
        </is>
      </c>
      <c r="D2705" t="inlineStr">
        <is>
          <t>SHIFT-POST-20260305</t>
        </is>
      </c>
      <c r="E2705" t="inlineStr">
        <is>
          <t>LINE-S01</t>
        </is>
      </c>
      <c r="F2705" t="inlineStr">
        <is>
          <t>改善后</t>
        </is>
      </c>
      <c r="G2705" s="57" t="n">
        <v>46086</v>
      </c>
      <c r="H2705" t="inlineStr">
        <is>
          <t>智能终端系列</t>
        </is>
      </c>
      <c r="I2705" t="inlineStr">
        <is>
          <t>9KK25</t>
        </is>
      </c>
      <c r="J2705" t="inlineStr">
        <is>
          <t>SETUPS-CHANGEOVERS</t>
        </is>
      </c>
      <c r="K2705" t="inlineStr">
        <is>
          <t>Planned - Included in OEE</t>
        </is>
      </c>
      <c r="L2705" t="inlineStr">
        <is>
          <t>EXTRUDER PRESS</t>
        </is>
      </c>
      <c r="M2705" t="inlineStr">
        <is>
          <t>主加工工位</t>
        </is>
      </c>
      <c r="N2705" t="inlineStr">
        <is>
          <t>MATERIAL CHANGEOVER</t>
        </is>
      </c>
      <c r="O2705" s="59" t="n">
        <v>46086.72083333333</v>
      </c>
      <c r="P2705" s="59" t="n">
        <v>46086.73375</v>
      </c>
      <c r="Q2705" s="60" t="n">
        <v>18.6</v>
      </c>
      <c r="R2705" s="60" t="n">
        <v>0.9776</v>
      </c>
      <c r="S2705" t="inlineStr">
        <is>
          <t>团队模拟数据（基于公开单线数据派生）</t>
        </is>
      </c>
      <c r="T2705" t="inlineStr">
        <is>
          <t>SIM-v2.2-20260807-20260804</t>
        </is>
      </c>
      <c r="U2705" t="inlineStr">
        <is>
          <t>https://zenodo.org/records/17855209</t>
        </is>
      </c>
      <c r="V2705" t="inlineStr">
        <is>
          <t>LINE-S01-POST-20260305</t>
        </is>
      </c>
      <c r="W2705" t="inlineStr">
        <is>
          <t>已关联</t>
        </is>
      </c>
      <c r="X2705" t="inlineStr">
        <is>
          <t>按班次口径判断</t>
        </is>
      </c>
      <c r="Z2705" t="inlineStr">
        <is>
          <t>是</t>
        </is>
      </c>
      <c r="AA2705">
        <f>IFERROR(VLOOKUP(N2705,'18_换产标准_模拟'!$B$2:$F$4,3,FALSE),"")</f>
        <v/>
      </c>
      <c r="AB2705">
        <f>IFERROR(MAX(Q2705-AA2705,0),"")</f>
        <v/>
      </c>
      <c r="AC2705">
        <f>IFERROR(IF(AB2705=0,"达标",IF(AB2705&lt;=VLOOKUP(N2705,'18_换产标准_模拟'!$B$2:$F$4,4,FALSE)-VLOOKUP(N2705,'18_换产标准_模拟'!$B$2:$F$4,3,FALSE),"轻微超时",IF(AB2705&lt;=VLOOKUP(N2705,'18_换产标准_模拟'!$B$2:$F$4,5,FALSE)-VLOOKUP(N2705,'18_换产标准_模拟'!$B$2:$F$4,3,FALSE),"超时","严重超时"))),"")</f>
        <v/>
      </c>
      <c r="AD2705">
        <f>IFERROR(INDEX('18_换产标准_模拟'!$A$2:$A$4,MATCH(N2705,'18_换产标准_模拟'!$B$2:$B$4,0)),"")</f>
        <v/>
      </c>
      <c r="AE2705" t="inlineStr">
        <is>
          <t>团队模拟数据</t>
        </is>
      </c>
    </row>
    <row r="2706">
      <c r="A2706" t="inlineStr">
        <is>
          <t>SIM-STOP-02705</t>
        </is>
      </c>
      <c r="B2706" t="inlineStr">
        <is>
          <t>STOP-POST-00267</t>
        </is>
      </c>
      <c r="C2706" t="inlineStr">
        <is>
          <t>LINE-S02-POST-20260305</t>
        </is>
      </c>
      <c r="D2706" t="inlineStr">
        <is>
          <t>SHIFT-POST-20260305</t>
        </is>
      </c>
      <c r="E2706" t="inlineStr">
        <is>
          <t>LINE-S02</t>
        </is>
      </c>
      <c r="F2706" t="inlineStr">
        <is>
          <t>改善后</t>
        </is>
      </c>
      <c r="G2706" s="57" t="n">
        <v>46086</v>
      </c>
      <c r="H2706" t="inlineStr">
        <is>
          <t>视觉设备系列</t>
        </is>
      </c>
      <c r="I2706" t="inlineStr">
        <is>
          <t>9KK25</t>
        </is>
      </c>
      <c r="J2706" t="inlineStr">
        <is>
          <t>SETUPS-CHANGEOVERS</t>
        </is>
      </c>
      <c r="K2706" t="inlineStr">
        <is>
          <t>Planned - Included in OEE</t>
        </is>
      </c>
      <c r="L2706" t="inlineStr">
        <is>
          <t>EXTRUDER PRESS</t>
        </is>
      </c>
      <c r="M2706" t="inlineStr">
        <is>
          <t>主加工工位</t>
        </is>
      </c>
      <c r="N2706" t="inlineStr">
        <is>
          <t>MATERIAL CHANGEOVER</t>
        </is>
      </c>
      <c r="O2706" s="59" t="n">
        <v>46086.73472222222</v>
      </c>
      <c r="P2706" s="59" t="n">
        <v>46086.74770833334</v>
      </c>
      <c r="Q2706" s="60" t="n">
        <v>18.7</v>
      </c>
      <c r="R2706" s="60" t="n">
        <v>0.9854000000000001</v>
      </c>
      <c r="S2706" t="inlineStr">
        <is>
          <t>团队模拟数据（基于公开单线数据派生）</t>
        </is>
      </c>
      <c r="T2706" t="inlineStr">
        <is>
          <t>SIM-v2.2-20260807-20260804</t>
        </is>
      </c>
      <c r="U2706" t="inlineStr">
        <is>
          <t>https://zenodo.org/records/17855209</t>
        </is>
      </c>
      <c r="V2706" t="inlineStr">
        <is>
          <t>LINE-S02-POST-20260305</t>
        </is>
      </c>
      <c r="W2706" t="inlineStr">
        <is>
          <t>已关联</t>
        </is>
      </c>
      <c r="X2706" t="inlineStr">
        <is>
          <t>按班次口径判断</t>
        </is>
      </c>
      <c r="Z2706" t="inlineStr">
        <is>
          <t>是</t>
        </is>
      </c>
      <c r="AA2706">
        <f>IFERROR(VLOOKUP(N2706,'18_换产标准_模拟'!$B$2:$F$4,3,FALSE),"")</f>
        <v/>
      </c>
      <c r="AB2706">
        <f>IFERROR(MAX(Q2706-AA2706,0),"")</f>
        <v/>
      </c>
      <c r="AC2706">
        <f>IFERROR(IF(AB2706=0,"达标",IF(AB2706&lt;=VLOOKUP(N2706,'18_换产标准_模拟'!$B$2:$F$4,4,FALSE)-VLOOKUP(N2706,'18_换产标准_模拟'!$B$2:$F$4,3,FALSE),"轻微超时",IF(AB2706&lt;=VLOOKUP(N2706,'18_换产标准_模拟'!$B$2:$F$4,5,FALSE)-VLOOKUP(N2706,'18_换产标准_模拟'!$B$2:$F$4,3,FALSE),"超时","严重超时"))),"")</f>
        <v/>
      </c>
      <c r="AD2706">
        <f>IFERROR(INDEX('18_换产标准_模拟'!$A$2:$A$4,MATCH(N2706,'18_换产标准_模拟'!$B$2:$B$4,0)),"")</f>
        <v/>
      </c>
      <c r="AE2706" t="inlineStr">
        <is>
          <t>团队模拟数据</t>
        </is>
      </c>
    </row>
    <row r="2707">
      <c r="A2707" t="inlineStr">
        <is>
          <t>SIM-STOP-02706</t>
        </is>
      </c>
      <c r="B2707" t="inlineStr">
        <is>
          <t>STOP-POST-00267</t>
        </is>
      </c>
      <c r="C2707" t="inlineStr">
        <is>
          <t>LINE-S03-POST-20260305</t>
        </is>
      </c>
      <c r="D2707" t="inlineStr">
        <is>
          <t>SHIFT-POST-20260305</t>
        </is>
      </c>
      <c r="E2707" t="inlineStr">
        <is>
          <t>LINE-S03</t>
        </is>
      </c>
      <c r="F2707" t="inlineStr">
        <is>
          <t>改善后</t>
        </is>
      </c>
      <c r="G2707" s="57" t="n">
        <v>46086</v>
      </c>
      <c r="H2707" t="inlineStr">
        <is>
          <t>音频模组系列</t>
        </is>
      </c>
      <c r="I2707" t="inlineStr">
        <is>
          <t>9KK25</t>
        </is>
      </c>
      <c r="J2707" t="inlineStr">
        <is>
          <t>SETUPS-CHANGEOVERS</t>
        </is>
      </c>
      <c r="K2707" t="inlineStr">
        <is>
          <t>Planned - Included in OEE</t>
        </is>
      </c>
      <c r="L2707" t="inlineStr">
        <is>
          <t>EXTRUDER PRESS</t>
        </is>
      </c>
      <c r="M2707" t="inlineStr">
        <is>
          <t>主加工工位</t>
        </is>
      </c>
      <c r="N2707" t="inlineStr">
        <is>
          <t>MATERIAL CHANGEOVER</t>
        </is>
      </c>
      <c r="O2707" s="59" t="n">
        <v>46086.74861111111</v>
      </c>
      <c r="P2707" s="59" t="n">
        <v>46086.76076388889</v>
      </c>
      <c r="Q2707" s="60" t="n">
        <v>17.5</v>
      </c>
      <c r="R2707" s="60" t="n">
        <v>0.9227</v>
      </c>
      <c r="S2707" t="inlineStr">
        <is>
          <t>团队模拟数据（基于公开单线数据派生）</t>
        </is>
      </c>
      <c r="T2707" t="inlineStr">
        <is>
          <t>SIM-v2.2-20260807-20260804</t>
        </is>
      </c>
      <c r="U2707" t="inlineStr">
        <is>
          <t>https://zenodo.org/records/17855209</t>
        </is>
      </c>
      <c r="V2707" t="inlineStr">
        <is>
          <t>LINE-S03-POST-20260305</t>
        </is>
      </c>
      <c r="W2707" t="inlineStr">
        <is>
          <t>已关联</t>
        </is>
      </c>
      <c r="X2707" t="inlineStr">
        <is>
          <t>按班次口径判断</t>
        </is>
      </c>
      <c r="Z2707" t="inlineStr">
        <is>
          <t>是</t>
        </is>
      </c>
      <c r="AA2707">
        <f>IFERROR(VLOOKUP(N2707,'18_换产标准_模拟'!$B$2:$F$4,3,FALSE),"")</f>
        <v/>
      </c>
      <c r="AB2707">
        <f>IFERROR(MAX(Q2707-AA2707,0),"")</f>
        <v/>
      </c>
      <c r="AC2707">
        <f>IFERROR(IF(AB2707=0,"达标",IF(AB2707&lt;=VLOOKUP(N2707,'18_换产标准_模拟'!$B$2:$F$4,4,FALSE)-VLOOKUP(N2707,'18_换产标准_模拟'!$B$2:$F$4,3,FALSE),"轻微超时",IF(AB2707&lt;=VLOOKUP(N2707,'18_换产标准_模拟'!$B$2:$F$4,5,FALSE)-VLOOKUP(N2707,'18_换产标准_模拟'!$B$2:$F$4,3,FALSE),"超时","严重超时"))),"")</f>
        <v/>
      </c>
      <c r="AD2707">
        <f>IFERROR(INDEX('18_换产标准_模拟'!$A$2:$A$4,MATCH(N2707,'18_换产标准_模拟'!$B$2:$B$4,0)),"")</f>
        <v/>
      </c>
      <c r="AE2707" t="inlineStr">
        <is>
          <t>团队模拟数据</t>
        </is>
      </c>
    </row>
    <row r="2708">
      <c r="A2708" t="inlineStr">
        <is>
          <t>SIM-STOP-02707</t>
        </is>
      </c>
      <c r="B2708" t="inlineStr">
        <is>
          <t>STOP-POST-00268</t>
        </is>
      </c>
      <c r="C2708" t="inlineStr">
        <is>
          <t>LINE-S01-POST-20260305</t>
        </is>
      </c>
      <c r="D2708" t="inlineStr">
        <is>
          <t>SHIFT-POST-20260305</t>
        </is>
      </c>
      <c r="E2708" t="inlineStr">
        <is>
          <t>LINE-S01</t>
        </is>
      </c>
      <c r="F2708" t="inlineStr">
        <is>
          <t>改善后</t>
        </is>
      </c>
      <c r="G2708" s="57" t="n">
        <v>46086</v>
      </c>
      <c r="H2708" t="inlineStr">
        <is>
          <t>智能终端系列</t>
        </is>
      </c>
      <c r="I2708" t="inlineStr">
        <is>
          <t>9KK25</t>
        </is>
      </c>
      <c r="J2708" t="inlineStr">
        <is>
          <t>MATERIALS</t>
        </is>
      </c>
      <c r="K2708" t="inlineStr">
        <is>
          <t>Unplanned</t>
        </is>
      </c>
      <c r="L2708" t="inlineStr">
        <is>
          <t>HACKING STATION</t>
        </is>
      </c>
      <c r="M2708" t="inlineStr">
        <is>
          <t>上下料工位</t>
        </is>
      </c>
      <c r="N2708" t="inlineStr">
        <is>
          <t>KILN CAR STARVATION</t>
        </is>
      </c>
      <c r="O2708" s="59" t="n">
        <v>46086.77986111111</v>
      </c>
      <c r="P2708" s="59" t="n">
        <v>46086.783125</v>
      </c>
      <c r="Q2708" s="60" t="n">
        <v>4.7</v>
      </c>
      <c r="R2708" s="60" t="n">
        <v>0.7902</v>
      </c>
      <c r="S2708" t="inlineStr">
        <is>
          <t>团队模拟数据（基于公开单线数据派生）</t>
        </is>
      </c>
      <c r="T2708" t="inlineStr">
        <is>
          <t>SIM-v2.2-20260807-20260804</t>
        </is>
      </c>
      <c r="U2708" t="inlineStr">
        <is>
          <t>https://zenodo.org/records/17855209</t>
        </is>
      </c>
      <c r="V2708" t="inlineStr">
        <is>
          <t>LINE-S01-POST-20260305</t>
        </is>
      </c>
      <c r="W2708" t="inlineStr">
        <is>
          <t>已关联</t>
        </is>
      </c>
      <c r="X2708" t="inlineStr">
        <is>
          <t>按班次口径判断</t>
        </is>
      </c>
      <c r="Z2708" t="inlineStr">
        <is>
          <t>否</t>
        </is>
      </c>
    </row>
    <row r="2709">
      <c r="A2709" t="inlineStr">
        <is>
          <t>SIM-STOP-02708</t>
        </is>
      </c>
      <c r="B2709" t="inlineStr">
        <is>
          <t>STOP-POST-00268</t>
        </is>
      </c>
      <c r="C2709" t="inlineStr">
        <is>
          <t>LINE-S02-POST-20260305</t>
        </is>
      </c>
      <c r="D2709" t="inlineStr">
        <is>
          <t>SHIFT-POST-20260305</t>
        </is>
      </c>
      <c r="E2709" t="inlineStr">
        <is>
          <t>LINE-S02</t>
        </is>
      </c>
      <c r="F2709" t="inlineStr">
        <is>
          <t>改善后</t>
        </is>
      </c>
      <c r="G2709" s="57" t="n">
        <v>46086</v>
      </c>
      <c r="H2709" t="inlineStr">
        <is>
          <t>视觉设备系列</t>
        </is>
      </c>
      <c r="I2709" t="inlineStr">
        <is>
          <t>9KK25</t>
        </is>
      </c>
      <c r="J2709" t="inlineStr">
        <is>
          <t>MATERIALS</t>
        </is>
      </c>
      <c r="K2709" t="inlineStr">
        <is>
          <t>Unplanned</t>
        </is>
      </c>
      <c r="L2709" t="inlineStr">
        <is>
          <t>HACKING STATION</t>
        </is>
      </c>
      <c r="M2709" t="inlineStr">
        <is>
          <t>上下料工位</t>
        </is>
      </c>
      <c r="N2709" t="inlineStr">
        <is>
          <t>KILN CAR STARVATION</t>
        </is>
      </c>
      <c r="O2709" s="59" t="n">
        <v>46086.79375</v>
      </c>
      <c r="P2709" s="59" t="n">
        <v>46086.79854166666</v>
      </c>
      <c r="Q2709" s="60" t="n">
        <v>6.9</v>
      </c>
      <c r="R2709" s="60" t="n">
        <v>1.1489</v>
      </c>
      <c r="S2709" t="inlineStr">
        <is>
          <t>团队模拟数据（基于公开单线数据派生）</t>
        </is>
      </c>
      <c r="T2709" t="inlineStr">
        <is>
          <t>SIM-v2.2-20260807-20260804</t>
        </is>
      </c>
      <c r="U2709" t="inlineStr">
        <is>
          <t>https://zenodo.org/records/17855209</t>
        </is>
      </c>
      <c r="V2709" t="inlineStr">
        <is>
          <t>LINE-S02-POST-20260305</t>
        </is>
      </c>
      <c r="W2709" t="inlineStr">
        <is>
          <t>已关联</t>
        </is>
      </c>
      <c r="X2709" t="inlineStr">
        <is>
          <t>按班次口径判断</t>
        </is>
      </c>
      <c r="Z2709" t="inlineStr">
        <is>
          <t>否</t>
        </is>
      </c>
    </row>
    <row r="2710">
      <c r="A2710" t="inlineStr">
        <is>
          <t>SIM-STOP-02709</t>
        </is>
      </c>
      <c r="B2710" t="inlineStr">
        <is>
          <t>STOP-POST-00268</t>
        </is>
      </c>
      <c r="C2710" t="inlineStr">
        <is>
          <t>LINE-S03-POST-20260305</t>
        </is>
      </c>
      <c r="D2710" t="inlineStr">
        <is>
          <t>SHIFT-POST-20260305</t>
        </is>
      </c>
      <c r="E2710" t="inlineStr">
        <is>
          <t>LINE-S03</t>
        </is>
      </c>
      <c r="F2710" t="inlineStr">
        <is>
          <t>改善后</t>
        </is>
      </c>
      <c r="G2710" s="57" t="n">
        <v>46086</v>
      </c>
      <c r="H2710" t="inlineStr">
        <is>
          <t>音频模组系列</t>
        </is>
      </c>
      <c r="I2710" t="inlineStr">
        <is>
          <t>9KK25</t>
        </is>
      </c>
      <c r="J2710" t="inlineStr">
        <is>
          <t>MATERIALS</t>
        </is>
      </c>
      <c r="K2710" t="inlineStr">
        <is>
          <t>Unplanned</t>
        </is>
      </c>
      <c r="L2710" t="inlineStr">
        <is>
          <t>HACKING STATION</t>
        </is>
      </c>
      <c r="M2710" t="inlineStr">
        <is>
          <t>上下料工位</t>
        </is>
      </c>
      <c r="N2710" t="inlineStr">
        <is>
          <t>KILN CAR STARVATION</t>
        </is>
      </c>
      <c r="O2710" s="59" t="n">
        <v>46086.80763888889</v>
      </c>
      <c r="P2710" s="59" t="n">
        <v>46086.81152777778</v>
      </c>
      <c r="Q2710" s="60" t="n">
        <v>5.6</v>
      </c>
      <c r="R2710" s="60" t="n">
        <v>0.9360000000000001</v>
      </c>
      <c r="S2710" t="inlineStr">
        <is>
          <t>团队模拟数据（基于公开单线数据派生）</t>
        </is>
      </c>
      <c r="T2710" t="inlineStr">
        <is>
          <t>SIM-v2.2-20260807-20260804</t>
        </is>
      </c>
      <c r="U2710" t="inlineStr">
        <is>
          <t>https://zenodo.org/records/17855209</t>
        </is>
      </c>
      <c r="V2710" t="inlineStr">
        <is>
          <t>LINE-S03-POST-20260305</t>
        </is>
      </c>
      <c r="W2710" t="inlineStr">
        <is>
          <t>已关联</t>
        </is>
      </c>
      <c r="X2710" t="inlineStr">
        <is>
          <t>按班次口径判断</t>
        </is>
      </c>
      <c r="Z2710" t="inlineStr">
        <is>
          <t>否</t>
        </is>
      </c>
    </row>
    <row r="2711">
      <c r="A2711" t="inlineStr">
        <is>
          <t>SIM-STOP-02710</t>
        </is>
      </c>
      <c r="B2711" t="inlineStr">
        <is>
          <t>STOP-POST-00269</t>
        </is>
      </c>
      <c r="C2711" t="inlineStr">
        <is>
          <t>LINE-S01-POST-20260305</t>
        </is>
      </c>
      <c r="D2711" t="inlineStr">
        <is>
          <t>SHIFT-POST-20260305</t>
        </is>
      </c>
      <c r="E2711" t="inlineStr">
        <is>
          <t>LINE-S01</t>
        </is>
      </c>
      <c r="F2711" t="inlineStr">
        <is>
          <t>改善后</t>
        </is>
      </c>
      <c r="G2711" s="57" t="n">
        <v>46086</v>
      </c>
      <c r="H2711" t="inlineStr">
        <is>
          <t>智能终端系列</t>
        </is>
      </c>
      <c r="I2711" t="inlineStr">
        <is>
          <t>9KK25</t>
        </is>
      </c>
      <c r="J2711" t="inlineStr">
        <is>
          <t>FAILURE</t>
        </is>
      </c>
      <c r="K2711" t="inlineStr">
        <is>
          <t>Unplanned</t>
        </is>
      </c>
      <c r="L2711" t="inlineStr">
        <is>
          <t>HACKING STATION</t>
        </is>
      </c>
      <c r="M2711" t="inlineStr">
        <is>
          <t>上下料工位</t>
        </is>
      </c>
      <c r="N2711" t="inlineStr">
        <is>
          <t>AUTOMATION FAILURE</t>
        </is>
      </c>
      <c r="O2711" s="59" t="n">
        <v>46086.79375</v>
      </c>
      <c r="P2711" s="59" t="n">
        <v>46086.80229166667</v>
      </c>
      <c r="Q2711" s="60" t="n">
        <v>12.3</v>
      </c>
      <c r="R2711" s="60" t="n">
        <v>0.8215</v>
      </c>
      <c r="S2711" t="inlineStr">
        <is>
          <t>团队模拟数据（基于公开单线数据派生）</t>
        </is>
      </c>
      <c r="T2711" t="inlineStr">
        <is>
          <t>SIM-v2.2-20260807-20260804</t>
        </is>
      </c>
      <c r="U2711" t="inlineStr">
        <is>
          <t>https://zenodo.org/records/17855209</t>
        </is>
      </c>
      <c r="V2711" t="inlineStr">
        <is>
          <t>LINE-S01-POST-20260305</t>
        </is>
      </c>
      <c r="W2711" t="inlineStr">
        <is>
          <t>已关联</t>
        </is>
      </c>
      <c r="X2711" t="inlineStr">
        <is>
          <t>按班次口径判断</t>
        </is>
      </c>
      <c r="Z2711" t="inlineStr">
        <is>
          <t>否</t>
        </is>
      </c>
    </row>
    <row r="2712">
      <c r="A2712" t="inlineStr">
        <is>
          <t>SIM-STOP-02711</t>
        </is>
      </c>
      <c r="B2712" t="inlineStr">
        <is>
          <t>STOP-POST-00269</t>
        </is>
      </c>
      <c r="C2712" t="inlineStr">
        <is>
          <t>LINE-S02-POST-20260305</t>
        </is>
      </c>
      <c r="D2712" t="inlineStr">
        <is>
          <t>SHIFT-POST-20260305</t>
        </is>
      </c>
      <c r="E2712" t="inlineStr">
        <is>
          <t>LINE-S02</t>
        </is>
      </c>
      <c r="F2712" t="inlineStr">
        <is>
          <t>改善后</t>
        </is>
      </c>
      <c r="G2712" s="57" t="n">
        <v>46086</v>
      </c>
      <c r="H2712" t="inlineStr">
        <is>
          <t>视觉设备系列</t>
        </is>
      </c>
      <c r="I2712" t="inlineStr">
        <is>
          <t>9KK25</t>
        </is>
      </c>
      <c r="J2712" t="inlineStr">
        <is>
          <t>FAILURE</t>
        </is>
      </c>
      <c r="K2712" t="inlineStr">
        <is>
          <t>Unplanned</t>
        </is>
      </c>
      <c r="L2712" t="inlineStr">
        <is>
          <t>HACKING STATION</t>
        </is>
      </c>
      <c r="M2712" t="inlineStr">
        <is>
          <t>上下料工位</t>
        </is>
      </c>
      <c r="N2712" t="inlineStr">
        <is>
          <t>AUTOMATION FAILURE</t>
        </is>
      </c>
      <c r="O2712" s="59" t="n">
        <v>46086.80763888889</v>
      </c>
      <c r="P2712" s="59" t="n">
        <v>46086.81881944444</v>
      </c>
      <c r="Q2712" s="60" t="n">
        <v>16.1</v>
      </c>
      <c r="R2712" s="60" t="n">
        <v>1.0756</v>
      </c>
      <c r="S2712" t="inlineStr">
        <is>
          <t>团队模拟数据（基于公开单线数据派生）</t>
        </is>
      </c>
      <c r="T2712" t="inlineStr">
        <is>
          <t>SIM-v2.2-20260807-20260804</t>
        </is>
      </c>
      <c r="U2712" t="inlineStr">
        <is>
          <t>https://zenodo.org/records/17855209</t>
        </is>
      </c>
      <c r="V2712" t="inlineStr">
        <is>
          <t>LINE-S02-POST-20260305</t>
        </is>
      </c>
      <c r="W2712" t="inlineStr">
        <is>
          <t>已关联</t>
        </is>
      </c>
      <c r="X2712" t="inlineStr">
        <is>
          <t>按班次口径判断</t>
        </is>
      </c>
      <c r="Z2712" t="inlineStr">
        <is>
          <t>否</t>
        </is>
      </c>
    </row>
    <row r="2713">
      <c r="A2713" t="inlineStr">
        <is>
          <t>SIM-STOP-02712</t>
        </is>
      </c>
      <c r="B2713" t="inlineStr">
        <is>
          <t>STOP-POST-00269</t>
        </is>
      </c>
      <c r="C2713" t="inlineStr">
        <is>
          <t>LINE-S03-POST-20260305</t>
        </is>
      </c>
      <c r="D2713" t="inlineStr">
        <is>
          <t>SHIFT-POST-20260305</t>
        </is>
      </c>
      <c r="E2713" t="inlineStr">
        <is>
          <t>LINE-S03</t>
        </is>
      </c>
      <c r="F2713" t="inlineStr">
        <is>
          <t>改善后</t>
        </is>
      </c>
      <c r="G2713" s="57" t="n">
        <v>46086</v>
      </c>
      <c r="H2713" t="inlineStr">
        <is>
          <t>音频模组系列</t>
        </is>
      </c>
      <c r="I2713" t="inlineStr">
        <is>
          <t>9KK25</t>
        </is>
      </c>
      <c r="J2713" t="inlineStr">
        <is>
          <t>FAILURE</t>
        </is>
      </c>
      <c r="K2713" t="inlineStr">
        <is>
          <t>Unplanned</t>
        </is>
      </c>
      <c r="L2713" t="inlineStr">
        <is>
          <t>HACKING STATION</t>
        </is>
      </c>
      <c r="M2713" t="inlineStr">
        <is>
          <t>上下料工位</t>
        </is>
      </c>
      <c r="N2713" t="inlineStr">
        <is>
          <t>AUTOMATION FAILURE</t>
        </is>
      </c>
      <c r="O2713" s="59" t="n">
        <v>46086.82152777778</v>
      </c>
      <c r="P2713" s="59" t="n">
        <v>46086.83166666667</v>
      </c>
      <c r="Q2713" s="60" t="n">
        <v>14.6</v>
      </c>
      <c r="R2713" s="60" t="n">
        <v>0.9724</v>
      </c>
      <c r="S2713" t="inlineStr">
        <is>
          <t>团队模拟数据（基于公开单线数据派生）</t>
        </is>
      </c>
      <c r="T2713" t="inlineStr">
        <is>
          <t>SIM-v2.2-20260807-20260804</t>
        </is>
      </c>
      <c r="U2713" t="inlineStr">
        <is>
          <t>https://zenodo.org/records/17855209</t>
        </is>
      </c>
      <c r="V2713" t="inlineStr">
        <is>
          <t>LINE-S03-POST-20260305</t>
        </is>
      </c>
      <c r="W2713" t="inlineStr">
        <is>
          <t>已关联</t>
        </is>
      </c>
      <c r="X2713" t="inlineStr">
        <is>
          <t>按班次口径判断</t>
        </is>
      </c>
      <c r="Z2713" t="inlineStr">
        <is>
          <t>否</t>
        </is>
      </c>
    </row>
    <row r="2714">
      <c r="A2714" t="inlineStr">
        <is>
          <t>SIM-STOP-02713</t>
        </is>
      </c>
      <c r="B2714" t="inlineStr">
        <is>
          <t>STOP-POST-00270</t>
        </is>
      </c>
      <c r="C2714" t="inlineStr">
        <is>
          <t>LINE-S01-POST-20260305</t>
        </is>
      </c>
      <c r="D2714" t="inlineStr">
        <is>
          <t>SHIFT-POST-20260305</t>
        </is>
      </c>
      <c r="E2714" t="inlineStr">
        <is>
          <t>LINE-S01</t>
        </is>
      </c>
      <c r="F2714" t="inlineStr">
        <is>
          <t>改善后</t>
        </is>
      </c>
      <c r="G2714" s="57" t="n">
        <v>46086</v>
      </c>
      <c r="H2714" t="inlineStr">
        <is>
          <t>智能终端系列</t>
        </is>
      </c>
      <c r="I2714" t="inlineStr">
        <is>
          <t>9KK25</t>
        </is>
      </c>
      <c r="J2714" t="inlineStr">
        <is>
          <t>OPERATIONAL</t>
        </is>
      </c>
      <c r="K2714" t="inlineStr">
        <is>
          <t>Planned - Not included in OEE</t>
        </is>
      </c>
      <c r="L2714" t="inlineStr">
        <is>
          <t>-</t>
        </is>
      </c>
      <c r="M2714" t="inlineStr">
        <is>
          <t>未标注工位</t>
        </is>
      </c>
      <c r="N2714" t="inlineStr">
        <is>
          <t>NO PRODUCTION SCHEDULE</t>
        </is>
      </c>
      <c r="O2714" s="59" t="n">
        <v>46086.81736111111</v>
      </c>
      <c r="P2714" s="59" t="n">
        <v>46086.85006944444</v>
      </c>
      <c r="Q2714" s="60" t="n">
        <v>47.1</v>
      </c>
      <c r="R2714" s="60" t="n">
        <v>0.8895999999999999</v>
      </c>
      <c r="S2714" t="inlineStr">
        <is>
          <t>团队模拟数据（基于公开单线数据派生）</t>
        </is>
      </c>
      <c r="T2714" t="inlineStr">
        <is>
          <t>SIM-v2.2-20260807-20260804</t>
        </is>
      </c>
      <c r="U2714" t="inlineStr">
        <is>
          <t>https://zenodo.org/records/17855209</t>
        </is>
      </c>
      <c r="V2714" t="inlineStr">
        <is>
          <t>LINE-S01-POST-20260305</t>
        </is>
      </c>
      <c r="W2714" t="inlineStr">
        <is>
          <t>已关联</t>
        </is>
      </c>
      <c r="X2714" t="inlineStr">
        <is>
          <t>按班次口径判断</t>
        </is>
      </c>
      <c r="Z2714" t="inlineStr">
        <is>
          <t>否</t>
        </is>
      </c>
    </row>
    <row r="2715">
      <c r="A2715" t="inlineStr">
        <is>
          <t>SIM-STOP-02714</t>
        </is>
      </c>
      <c r="B2715" t="inlineStr">
        <is>
          <t>STOP-POST-00270</t>
        </is>
      </c>
      <c r="C2715" t="inlineStr">
        <is>
          <t>LINE-S02-POST-20260305</t>
        </is>
      </c>
      <c r="D2715" t="inlineStr">
        <is>
          <t>SHIFT-POST-20260305</t>
        </is>
      </c>
      <c r="E2715" t="inlineStr">
        <is>
          <t>LINE-S02</t>
        </is>
      </c>
      <c r="F2715" t="inlineStr">
        <is>
          <t>改善后</t>
        </is>
      </c>
      <c r="G2715" s="57" t="n">
        <v>46086</v>
      </c>
      <c r="H2715" t="inlineStr">
        <is>
          <t>视觉设备系列</t>
        </is>
      </c>
      <c r="I2715" t="inlineStr">
        <is>
          <t>9KK25</t>
        </is>
      </c>
      <c r="J2715" t="inlineStr">
        <is>
          <t>OPERATIONAL</t>
        </is>
      </c>
      <c r="K2715" t="inlineStr">
        <is>
          <t>Planned - Not included in OEE</t>
        </is>
      </c>
      <c r="L2715" t="inlineStr">
        <is>
          <t>-</t>
        </is>
      </c>
      <c r="M2715" t="inlineStr">
        <is>
          <t>未标注工位</t>
        </is>
      </c>
      <c r="N2715" t="inlineStr">
        <is>
          <t>NO PRODUCTION SCHEDULE</t>
        </is>
      </c>
      <c r="O2715" s="59" t="n">
        <v>46086.83125</v>
      </c>
      <c r="P2715" s="59" t="n">
        <v>46086.86791666667</v>
      </c>
      <c r="Q2715" s="60" t="n">
        <v>52.8</v>
      </c>
      <c r="R2715" s="60" t="n">
        <v>0.9963</v>
      </c>
      <c r="S2715" t="inlineStr">
        <is>
          <t>团队模拟数据（基于公开单线数据派生）</t>
        </is>
      </c>
      <c r="T2715" t="inlineStr">
        <is>
          <t>SIM-v2.2-20260807-20260804</t>
        </is>
      </c>
      <c r="U2715" t="inlineStr">
        <is>
          <t>https://zenodo.org/records/17855209</t>
        </is>
      </c>
      <c r="V2715" t="inlineStr">
        <is>
          <t>LINE-S02-POST-20260305</t>
        </is>
      </c>
      <c r="W2715" t="inlineStr">
        <is>
          <t>已关联</t>
        </is>
      </c>
      <c r="X2715" t="inlineStr">
        <is>
          <t>按班次口径判断</t>
        </is>
      </c>
      <c r="Z2715" t="inlineStr">
        <is>
          <t>否</t>
        </is>
      </c>
    </row>
    <row r="2716">
      <c r="A2716" t="inlineStr">
        <is>
          <t>SIM-STOP-02715</t>
        </is>
      </c>
      <c r="B2716" t="inlineStr">
        <is>
          <t>STOP-POST-00270</t>
        </is>
      </c>
      <c r="C2716" t="inlineStr">
        <is>
          <t>LINE-S03-POST-20260305</t>
        </is>
      </c>
      <c r="D2716" t="inlineStr">
        <is>
          <t>SHIFT-POST-20260305</t>
        </is>
      </c>
      <c r="E2716" t="inlineStr">
        <is>
          <t>LINE-S03</t>
        </is>
      </c>
      <c r="F2716" t="inlineStr">
        <is>
          <t>改善后</t>
        </is>
      </c>
      <c r="G2716" s="57" t="n">
        <v>46086</v>
      </c>
      <c r="H2716" t="inlineStr">
        <is>
          <t>音频模组系列</t>
        </is>
      </c>
      <c r="I2716" t="inlineStr">
        <is>
          <t>9KK25</t>
        </is>
      </c>
      <c r="J2716" t="inlineStr">
        <is>
          <t>OPERATIONAL</t>
        </is>
      </c>
      <c r="K2716" t="inlineStr">
        <is>
          <t>Planned - Not included in OEE</t>
        </is>
      </c>
      <c r="L2716" t="inlineStr">
        <is>
          <t>-</t>
        </is>
      </c>
      <c r="M2716" t="inlineStr">
        <is>
          <t>未标注工位</t>
        </is>
      </c>
      <c r="N2716" t="inlineStr">
        <is>
          <t>NO PRODUCTION SCHEDULE</t>
        </is>
      </c>
      <c r="O2716" s="59" t="n">
        <v>46086.84513888889</v>
      </c>
      <c r="P2716" s="59" t="n">
        <v>46086.87951388889</v>
      </c>
      <c r="Q2716" s="60" t="n">
        <v>49.5</v>
      </c>
      <c r="R2716" s="60" t="n">
        <v>0.9333</v>
      </c>
      <c r="S2716" t="inlineStr">
        <is>
          <t>团队模拟数据（基于公开单线数据派生）</t>
        </is>
      </c>
      <c r="T2716" t="inlineStr">
        <is>
          <t>SIM-v2.2-20260807-20260804</t>
        </is>
      </c>
      <c r="U2716" t="inlineStr">
        <is>
          <t>https://zenodo.org/records/17855209</t>
        </is>
      </c>
      <c r="V2716" t="inlineStr">
        <is>
          <t>LINE-S03-POST-20260305</t>
        </is>
      </c>
      <c r="W2716" t="inlineStr">
        <is>
          <t>已关联</t>
        </is>
      </c>
      <c r="X2716" t="inlineStr">
        <is>
          <t>按班次口径判断</t>
        </is>
      </c>
      <c r="Z2716" t="inlineStr">
        <is>
          <t>否</t>
        </is>
      </c>
    </row>
    <row r="2717">
      <c r="A2717" t="inlineStr">
        <is>
          <t>SIM-STOP-02716</t>
        </is>
      </c>
      <c r="B2717" t="inlineStr">
        <is>
          <t>STOP-POST-00271</t>
        </is>
      </c>
      <c r="C2717" t="inlineStr">
        <is>
          <t>LINE-S01-POST-20260306</t>
        </is>
      </c>
      <c r="D2717" t="inlineStr">
        <is>
          <t>SHIFT-POST-20260306</t>
        </is>
      </c>
      <c r="E2717" t="inlineStr">
        <is>
          <t>LINE-S01</t>
        </is>
      </c>
      <c r="F2717" t="inlineStr">
        <is>
          <t>改善后</t>
        </is>
      </c>
      <c r="G2717" s="57" t="n">
        <v>46087</v>
      </c>
      <c r="H2717" t="inlineStr">
        <is>
          <t>智能终端系列</t>
        </is>
      </c>
      <c r="I2717" t="inlineStr">
        <is>
          <t>9KK25</t>
        </is>
      </c>
      <c r="J2717" t="inlineStr">
        <is>
          <t>MATERIALS</t>
        </is>
      </c>
      <c r="K2717" t="inlineStr">
        <is>
          <t>Unplanned</t>
        </is>
      </c>
      <c r="L2717" t="inlineStr">
        <is>
          <t>EXTRUDER PRESS</t>
        </is>
      </c>
      <c r="M2717" t="inlineStr">
        <is>
          <t>主加工工位</t>
        </is>
      </c>
      <c r="N2717" t="inlineStr">
        <is>
          <t>RACK STARVATION</t>
        </is>
      </c>
      <c r="O2717" s="59" t="n">
        <v>46087.53055555555</v>
      </c>
      <c r="P2717" s="59" t="n">
        <v>46087.53277777778</v>
      </c>
      <c r="Q2717" s="60" t="n">
        <v>3.2</v>
      </c>
      <c r="R2717" s="60" t="n">
        <v>0.7991</v>
      </c>
      <c r="S2717" t="inlineStr">
        <is>
          <t>团队模拟数据（基于公开单线数据派生）</t>
        </is>
      </c>
      <c r="T2717" t="inlineStr">
        <is>
          <t>SIM-v2.2-20260807-20260804</t>
        </is>
      </c>
      <c r="U2717" t="inlineStr">
        <is>
          <t>https://zenodo.org/records/17855209</t>
        </is>
      </c>
      <c r="V2717" t="inlineStr">
        <is>
          <t>LINE-S01-POST-20260306</t>
        </is>
      </c>
      <c r="W2717" t="inlineStr">
        <is>
          <t>已关联</t>
        </is>
      </c>
      <c r="X2717" t="inlineStr">
        <is>
          <t>按班次口径判断</t>
        </is>
      </c>
      <c r="Z2717" t="inlineStr">
        <is>
          <t>否</t>
        </is>
      </c>
    </row>
    <row r="2718">
      <c r="A2718" t="inlineStr">
        <is>
          <t>SIM-STOP-02717</t>
        </is>
      </c>
      <c r="B2718" t="inlineStr">
        <is>
          <t>STOP-POST-00271</t>
        </is>
      </c>
      <c r="C2718" t="inlineStr">
        <is>
          <t>LINE-S02-POST-20260306</t>
        </is>
      </c>
      <c r="D2718" t="inlineStr">
        <is>
          <t>SHIFT-POST-20260306</t>
        </is>
      </c>
      <c r="E2718" t="inlineStr">
        <is>
          <t>LINE-S02</t>
        </is>
      </c>
      <c r="F2718" t="inlineStr">
        <is>
          <t>改善后</t>
        </is>
      </c>
      <c r="G2718" s="57" t="n">
        <v>46087</v>
      </c>
      <c r="H2718" t="inlineStr">
        <is>
          <t>视觉设备系列</t>
        </is>
      </c>
      <c r="I2718" t="inlineStr">
        <is>
          <t>9KK25</t>
        </is>
      </c>
      <c r="J2718" t="inlineStr">
        <is>
          <t>MATERIALS</t>
        </is>
      </c>
      <c r="K2718" t="inlineStr">
        <is>
          <t>Unplanned</t>
        </is>
      </c>
      <c r="L2718" t="inlineStr">
        <is>
          <t>EXTRUDER PRESS</t>
        </is>
      </c>
      <c r="M2718" t="inlineStr">
        <is>
          <t>主加工工位</t>
        </is>
      </c>
      <c r="N2718" t="inlineStr">
        <is>
          <t>RACK STARVATION</t>
        </is>
      </c>
      <c r="O2718" s="59" t="n">
        <v>46087.54444444444</v>
      </c>
      <c r="P2718" s="59" t="n">
        <v>46087.54756944445</v>
      </c>
      <c r="Q2718" s="60" t="n">
        <v>4.5</v>
      </c>
      <c r="R2718" s="60" t="n">
        <v>1.1286</v>
      </c>
      <c r="S2718" t="inlineStr">
        <is>
          <t>团队模拟数据（基于公开单线数据派生）</t>
        </is>
      </c>
      <c r="T2718" t="inlineStr">
        <is>
          <t>SIM-v2.2-20260807-20260804</t>
        </is>
      </c>
      <c r="U2718" t="inlineStr">
        <is>
          <t>https://zenodo.org/records/17855209</t>
        </is>
      </c>
      <c r="V2718" t="inlineStr">
        <is>
          <t>LINE-S02-POST-20260306</t>
        </is>
      </c>
      <c r="W2718" t="inlineStr">
        <is>
          <t>已关联</t>
        </is>
      </c>
      <c r="X2718" t="inlineStr">
        <is>
          <t>按班次口径判断</t>
        </is>
      </c>
      <c r="Z2718" t="inlineStr">
        <is>
          <t>否</t>
        </is>
      </c>
    </row>
    <row r="2719">
      <c r="A2719" t="inlineStr">
        <is>
          <t>SIM-STOP-02718</t>
        </is>
      </c>
      <c r="B2719" t="inlineStr">
        <is>
          <t>STOP-POST-00271</t>
        </is>
      </c>
      <c r="C2719" t="inlineStr">
        <is>
          <t>LINE-S03-POST-20260306</t>
        </is>
      </c>
      <c r="D2719" t="inlineStr">
        <is>
          <t>SHIFT-POST-20260306</t>
        </is>
      </c>
      <c r="E2719" t="inlineStr">
        <is>
          <t>LINE-S03</t>
        </is>
      </c>
      <c r="F2719" t="inlineStr">
        <is>
          <t>改善后</t>
        </is>
      </c>
      <c r="G2719" s="57" t="n">
        <v>46087</v>
      </c>
      <c r="H2719" t="inlineStr">
        <is>
          <t>音频模组系列</t>
        </is>
      </c>
      <c r="I2719" t="inlineStr">
        <is>
          <t>9KK25</t>
        </is>
      </c>
      <c r="J2719" t="inlineStr">
        <is>
          <t>MATERIALS</t>
        </is>
      </c>
      <c r="K2719" t="inlineStr">
        <is>
          <t>Unplanned</t>
        </is>
      </c>
      <c r="L2719" t="inlineStr">
        <is>
          <t>EXTRUDER PRESS</t>
        </is>
      </c>
      <c r="M2719" t="inlineStr">
        <is>
          <t>主加工工位</t>
        </is>
      </c>
      <c r="N2719" t="inlineStr">
        <is>
          <t>RACK STARVATION</t>
        </is>
      </c>
      <c r="O2719" s="59" t="n">
        <v>46087.55833333333</v>
      </c>
      <c r="P2719" s="59" t="n">
        <v>46087.56097222222</v>
      </c>
      <c r="Q2719" s="60" t="n">
        <v>3.8</v>
      </c>
      <c r="R2719" s="60" t="n">
        <v>0.9464</v>
      </c>
      <c r="S2719" t="inlineStr">
        <is>
          <t>团队模拟数据（基于公开单线数据派生）</t>
        </is>
      </c>
      <c r="T2719" t="inlineStr">
        <is>
          <t>SIM-v2.2-20260807-20260804</t>
        </is>
      </c>
      <c r="U2719" t="inlineStr">
        <is>
          <t>https://zenodo.org/records/17855209</t>
        </is>
      </c>
      <c r="V2719" t="inlineStr">
        <is>
          <t>LINE-S03-POST-20260306</t>
        </is>
      </c>
      <c r="W2719" t="inlineStr">
        <is>
          <t>已关联</t>
        </is>
      </c>
      <c r="X2719" t="inlineStr">
        <is>
          <t>按班次口径判断</t>
        </is>
      </c>
      <c r="Z2719" t="inlineStr">
        <is>
          <t>否</t>
        </is>
      </c>
    </row>
    <row r="2720">
      <c r="A2720" t="inlineStr">
        <is>
          <t>SIM-STOP-02719</t>
        </is>
      </c>
      <c r="B2720" t="inlineStr">
        <is>
          <t>STOP-POST-00272</t>
        </is>
      </c>
      <c r="C2720" t="inlineStr">
        <is>
          <t>LINE-S01-POST-20260306</t>
        </is>
      </c>
      <c r="D2720" t="inlineStr">
        <is>
          <t>SHIFT-POST-20260306</t>
        </is>
      </c>
      <c r="E2720" t="inlineStr">
        <is>
          <t>LINE-S01</t>
        </is>
      </c>
      <c r="F2720" t="inlineStr">
        <is>
          <t>改善后</t>
        </is>
      </c>
      <c r="G2720" s="57" t="n">
        <v>46087</v>
      </c>
      <c r="H2720" t="inlineStr">
        <is>
          <t>智能终端系列</t>
        </is>
      </c>
      <c r="I2720" t="inlineStr">
        <is>
          <t>9KK25</t>
        </is>
      </c>
      <c r="J2720" t="inlineStr">
        <is>
          <t>MATERIALS</t>
        </is>
      </c>
      <c r="K2720" t="inlineStr">
        <is>
          <t>Unplanned</t>
        </is>
      </c>
      <c r="L2720" t="inlineStr">
        <is>
          <t>HACKING STATION</t>
        </is>
      </c>
      <c r="M2720" t="inlineStr">
        <is>
          <t>上下料工位</t>
        </is>
      </c>
      <c r="N2720" t="inlineStr">
        <is>
          <t>KILN CAR STARVATION</t>
        </is>
      </c>
      <c r="O2720" s="59" t="n">
        <v>46087.54236111111</v>
      </c>
      <c r="P2720" s="59" t="n">
        <v>46087.548125</v>
      </c>
      <c r="Q2720" s="60" t="n">
        <v>8.300000000000001</v>
      </c>
      <c r="R2720" s="60" t="n">
        <v>0.8304</v>
      </c>
      <c r="S2720" t="inlineStr">
        <is>
          <t>团队模拟数据（基于公开单线数据派生）</t>
        </is>
      </c>
      <c r="T2720" t="inlineStr">
        <is>
          <t>SIM-v2.2-20260807-20260804</t>
        </is>
      </c>
      <c r="U2720" t="inlineStr">
        <is>
          <t>https://zenodo.org/records/17855209</t>
        </is>
      </c>
      <c r="V2720" t="inlineStr">
        <is>
          <t>LINE-S01-POST-20260306</t>
        </is>
      </c>
      <c r="W2720" t="inlineStr">
        <is>
          <t>已关联</t>
        </is>
      </c>
      <c r="X2720" t="inlineStr">
        <is>
          <t>按班次口径判断</t>
        </is>
      </c>
      <c r="Z2720" t="inlineStr">
        <is>
          <t>否</t>
        </is>
      </c>
    </row>
    <row r="2721">
      <c r="A2721" t="inlineStr">
        <is>
          <t>SIM-STOP-02720</t>
        </is>
      </c>
      <c r="B2721" t="inlineStr">
        <is>
          <t>STOP-POST-00272</t>
        </is>
      </c>
      <c r="C2721" t="inlineStr">
        <is>
          <t>LINE-S02-POST-20260306</t>
        </is>
      </c>
      <c r="D2721" t="inlineStr">
        <is>
          <t>SHIFT-POST-20260306</t>
        </is>
      </c>
      <c r="E2721" t="inlineStr">
        <is>
          <t>LINE-S02</t>
        </is>
      </c>
      <c r="F2721" t="inlineStr">
        <is>
          <t>改善后</t>
        </is>
      </c>
      <c r="G2721" s="57" t="n">
        <v>46087</v>
      </c>
      <c r="H2721" t="inlineStr">
        <is>
          <t>视觉设备系列</t>
        </is>
      </c>
      <c r="I2721" t="inlineStr">
        <is>
          <t>9KK25</t>
        </is>
      </c>
      <c r="J2721" t="inlineStr">
        <is>
          <t>MATERIALS</t>
        </is>
      </c>
      <c r="K2721" t="inlineStr">
        <is>
          <t>Unplanned</t>
        </is>
      </c>
      <c r="L2721" t="inlineStr">
        <is>
          <t>HACKING STATION</t>
        </is>
      </c>
      <c r="M2721" t="inlineStr">
        <is>
          <t>上下料工位</t>
        </is>
      </c>
      <c r="N2721" t="inlineStr">
        <is>
          <t>KILN CAR STARVATION</t>
        </is>
      </c>
      <c r="O2721" s="59" t="n">
        <v>46087.55625</v>
      </c>
      <c r="P2721" s="59" t="n">
        <v>46087.56381944445</v>
      </c>
      <c r="Q2721" s="60" t="n">
        <v>10.9</v>
      </c>
      <c r="R2721" s="60" t="n">
        <v>1.0878</v>
      </c>
      <c r="S2721" t="inlineStr">
        <is>
          <t>团队模拟数据（基于公开单线数据派生）</t>
        </is>
      </c>
      <c r="T2721" t="inlineStr">
        <is>
          <t>SIM-v2.2-20260807-20260804</t>
        </is>
      </c>
      <c r="U2721" t="inlineStr">
        <is>
          <t>https://zenodo.org/records/17855209</t>
        </is>
      </c>
      <c r="V2721" t="inlineStr">
        <is>
          <t>LINE-S02-POST-20260306</t>
        </is>
      </c>
      <c r="W2721" t="inlineStr">
        <is>
          <t>已关联</t>
        </is>
      </c>
      <c r="X2721" t="inlineStr">
        <is>
          <t>按班次口径判断</t>
        </is>
      </c>
      <c r="Z2721" t="inlineStr">
        <is>
          <t>否</t>
        </is>
      </c>
    </row>
    <row r="2722">
      <c r="A2722" t="inlineStr">
        <is>
          <t>SIM-STOP-02721</t>
        </is>
      </c>
      <c r="B2722" t="inlineStr">
        <is>
          <t>STOP-POST-00272</t>
        </is>
      </c>
      <c r="C2722" t="inlineStr">
        <is>
          <t>LINE-S03-POST-20260306</t>
        </is>
      </c>
      <c r="D2722" t="inlineStr">
        <is>
          <t>SHIFT-POST-20260306</t>
        </is>
      </c>
      <c r="E2722" t="inlineStr">
        <is>
          <t>LINE-S03</t>
        </is>
      </c>
      <c r="F2722" t="inlineStr">
        <is>
          <t>改善后</t>
        </is>
      </c>
      <c r="G2722" s="57" t="n">
        <v>46087</v>
      </c>
      <c r="H2722" t="inlineStr">
        <is>
          <t>音频模组系列</t>
        </is>
      </c>
      <c r="I2722" t="inlineStr">
        <is>
          <t>9KK25</t>
        </is>
      </c>
      <c r="J2722" t="inlineStr">
        <is>
          <t>MATERIALS</t>
        </is>
      </c>
      <c r="K2722" t="inlineStr">
        <is>
          <t>Unplanned</t>
        </is>
      </c>
      <c r="L2722" t="inlineStr">
        <is>
          <t>HACKING STATION</t>
        </is>
      </c>
      <c r="M2722" t="inlineStr">
        <is>
          <t>上下料工位</t>
        </is>
      </c>
      <c r="N2722" t="inlineStr">
        <is>
          <t>KILN CAR STARVATION</t>
        </is>
      </c>
      <c r="O2722" s="59" t="n">
        <v>46087.57013888889</v>
      </c>
      <c r="P2722" s="59" t="n">
        <v>46087.57694444444</v>
      </c>
      <c r="Q2722" s="60" t="n">
        <v>9.800000000000001</v>
      </c>
      <c r="R2722" s="60" t="n">
        <v>0.9828</v>
      </c>
      <c r="S2722" t="inlineStr">
        <is>
          <t>团队模拟数据（基于公开单线数据派生）</t>
        </is>
      </c>
      <c r="T2722" t="inlineStr">
        <is>
          <t>SIM-v2.2-20260807-20260804</t>
        </is>
      </c>
      <c r="U2722" t="inlineStr">
        <is>
          <t>https://zenodo.org/records/17855209</t>
        </is>
      </c>
      <c r="V2722" t="inlineStr">
        <is>
          <t>LINE-S03-POST-20260306</t>
        </is>
      </c>
      <c r="W2722" t="inlineStr">
        <is>
          <t>已关联</t>
        </is>
      </c>
      <c r="X2722" t="inlineStr">
        <is>
          <t>按班次口径判断</t>
        </is>
      </c>
      <c r="Z2722" t="inlineStr">
        <is>
          <t>否</t>
        </is>
      </c>
    </row>
    <row r="2723">
      <c r="A2723" t="inlineStr">
        <is>
          <t>SIM-STOP-02722</t>
        </is>
      </c>
      <c r="B2723" t="inlineStr">
        <is>
          <t>STOP-POST-00273</t>
        </is>
      </c>
      <c r="C2723" t="inlineStr">
        <is>
          <t>LINE-S01-POST-20260306</t>
        </is>
      </c>
      <c r="D2723" t="inlineStr">
        <is>
          <t>SHIFT-POST-20260306</t>
        </is>
      </c>
      <c r="E2723" t="inlineStr">
        <is>
          <t>LINE-S01</t>
        </is>
      </c>
      <c r="F2723" t="inlineStr">
        <is>
          <t>改善后</t>
        </is>
      </c>
      <c r="G2723" s="57" t="n">
        <v>46087</v>
      </c>
      <c r="H2723" t="inlineStr">
        <is>
          <t>智能终端系列</t>
        </is>
      </c>
      <c r="I2723" t="inlineStr">
        <is>
          <t>9KK25</t>
        </is>
      </c>
      <c r="J2723" t="inlineStr">
        <is>
          <t>FAILURE</t>
        </is>
      </c>
      <c r="K2723" t="inlineStr">
        <is>
          <t>Unplanned</t>
        </is>
      </c>
      <c r="L2723" t="inlineStr">
        <is>
          <t>ΕΝΔΙΑΜΕΣΟΣ ΜΕΤΑΦΟΡΕΑΣ ΤΕΛΑΡΩΝ</t>
        </is>
      </c>
      <c r="M2723" t="inlineStr">
        <is>
          <t>其他工位</t>
        </is>
      </c>
      <c r="N2723" t="inlineStr">
        <is>
          <t>AUTOMATION FAILURE</t>
        </is>
      </c>
      <c r="O2723" s="59" t="n">
        <v>46087.56944444445</v>
      </c>
      <c r="P2723" s="59" t="n">
        <v>46087.57270833333</v>
      </c>
      <c r="Q2723" s="60" t="n">
        <v>4.7</v>
      </c>
      <c r="R2723" s="60" t="n">
        <v>0.7768</v>
      </c>
      <c r="S2723" t="inlineStr">
        <is>
          <t>团队模拟数据（基于公开单线数据派生）</t>
        </is>
      </c>
      <c r="T2723" t="inlineStr">
        <is>
          <t>SIM-v2.2-20260807-20260804</t>
        </is>
      </c>
      <c r="U2723" t="inlineStr">
        <is>
          <t>https://zenodo.org/records/17855209</t>
        </is>
      </c>
      <c r="V2723" t="inlineStr">
        <is>
          <t>LINE-S01-POST-20260306</t>
        </is>
      </c>
      <c r="W2723" t="inlineStr">
        <is>
          <t>已关联</t>
        </is>
      </c>
      <c r="X2723" t="inlineStr">
        <is>
          <t>按班次口径判断</t>
        </is>
      </c>
      <c r="Z2723" t="inlineStr">
        <is>
          <t>否</t>
        </is>
      </c>
    </row>
    <row r="2724">
      <c r="A2724" t="inlineStr">
        <is>
          <t>SIM-STOP-02723</t>
        </is>
      </c>
      <c r="B2724" t="inlineStr">
        <is>
          <t>STOP-POST-00273</t>
        </is>
      </c>
      <c r="C2724" t="inlineStr">
        <is>
          <t>LINE-S02-POST-20260306</t>
        </is>
      </c>
      <c r="D2724" t="inlineStr">
        <is>
          <t>SHIFT-POST-20260306</t>
        </is>
      </c>
      <c r="E2724" t="inlineStr">
        <is>
          <t>LINE-S02</t>
        </is>
      </c>
      <c r="F2724" t="inlineStr">
        <is>
          <t>改善后</t>
        </is>
      </c>
      <c r="G2724" s="57" t="n">
        <v>46087</v>
      </c>
      <c r="H2724" t="inlineStr">
        <is>
          <t>视觉设备系列</t>
        </is>
      </c>
      <c r="I2724" t="inlineStr">
        <is>
          <t>9KK25</t>
        </is>
      </c>
      <c r="J2724" t="inlineStr">
        <is>
          <t>FAILURE</t>
        </is>
      </c>
      <c r="K2724" t="inlineStr">
        <is>
          <t>Unplanned</t>
        </is>
      </c>
      <c r="L2724" t="inlineStr">
        <is>
          <t>ΕΝΔΙΑΜΕΣΟΣ ΜΕΤΑΦΟΡΕΑΣ ΤΕΛΑΡΩΝ</t>
        </is>
      </c>
      <c r="M2724" t="inlineStr">
        <is>
          <t>其他工位</t>
        </is>
      </c>
      <c r="N2724" t="inlineStr">
        <is>
          <t>AUTOMATION FAILURE</t>
        </is>
      </c>
      <c r="O2724" s="59" t="n">
        <v>46087.58333333334</v>
      </c>
      <c r="P2724" s="59" t="n">
        <v>46087.58805555556</v>
      </c>
      <c r="Q2724" s="60" t="n">
        <v>6.8</v>
      </c>
      <c r="R2724" s="60" t="n">
        <v>1.1306</v>
      </c>
      <c r="S2724" t="inlineStr">
        <is>
          <t>团队模拟数据（基于公开单线数据派生）</t>
        </is>
      </c>
      <c r="T2724" t="inlineStr">
        <is>
          <t>SIM-v2.2-20260807-20260804</t>
        </is>
      </c>
      <c r="U2724" t="inlineStr">
        <is>
          <t>https://zenodo.org/records/17855209</t>
        </is>
      </c>
      <c r="V2724" t="inlineStr">
        <is>
          <t>LINE-S02-POST-20260306</t>
        </is>
      </c>
      <c r="W2724" t="inlineStr">
        <is>
          <t>已关联</t>
        </is>
      </c>
      <c r="X2724" t="inlineStr">
        <is>
          <t>按班次口径判断</t>
        </is>
      </c>
      <c r="Z2724" t="inlineStr">
        <is>
          <t>否</t>
        </is>
      </c>
    </row>
    <row r="2725">
      <c r="A2725" t="inlineStr">
        <is>
          <t>SIM-STOP-02724</t>
        </is>
      </c>
      <c r="B2725" t="inlineStr">
        <is>
          <t>STOP-POST-00273</t>
        </is>
      </c>
      <c r="C2725" t="inlineStr">
        <is>
          <t>LINE-S03-POST-20260306</t>
        </is>
      </c>
      <c r="D2725" t="inlineStr">
        <is>
          <t>SHIFT-POST-20260306</t>
        </is>
      </c>
      <c r="E2725" t="inlineStr">
        <is>
          <t>LINE-S03</t>
        </is>
      </c>
      <c r="F2725" t="inlineStr">
        <is>
          <t>改善后</t>
        </is>
      </c>
      <c r="G2725" s="57" t="n">
        <v>46087</v>
      </c>
      <c r="H2725" t="inlineStr">
        <is>
          <t>音频模组系列</t>
        </is>
      </c>
      <c r="I2725" t="inlineStr">
        <is>
          <t>9KK25</t>
        </is>
      </c>
      <c r="J2725" t="inlineStr">
        <is>
          <t>FAILURE</t>
        </is>
      </c>
      <c r="K2725" t="inlineStr">
        <is>
          <t>Unplanned</t>
        </is>
      </c>
      <c r="L2725" t="inlineStr">
        <is>
          <t>ΕΝΔΙΑΜΕΣΟΣ ΜΕΤΑΦΟΡΕΑΣ ΤΕΛΑΡΩΝ</t>
        </is>
      </c>
      <c r="M2725" t="inlineStr">
        <is>
          <t>其他工位</t>
        </is>
      </c>
      <c r="N2725" t="inlineStr">
        <is>
          <t>AUTOMATION FAILURE</t>
        </is>
      </c>
      <c r="O2725" s="59" t="n">
        <v>46087.59722222222</v>
      </c>
      <c r="P2725" s="59" t="n">
        <v>46087.60090277778</v>
      </c>
      <c r="Q2725" s="60" t="n">
        <v>5.3</v>
      </c>
      <c r="R2725" s="60" t="n">
        <v>0.885</v>
      </c>
      <c r="S2725" t="inlineStr">
        <is>
          <t>团队模拟数据（基于公开单线数据派生）</t>
        </is>
      </c>
      <c r="T2725" t="inlineStr">
        <is>
          <t>SIM-v2.2-20260807-20260804</t>
        </is>
      </c>
      <c r="U2725" t="inlineStr">
        <is>
          <t>https://zenodo.org/records/17855209</t>
        </is>
      </c>
      <c r="V2725" t="inlineStr">
        <is>
          <t>LINE-S03-POST-20260306</t>
        </is>
      </c>
      <c r="W2725" t="inlineStr">
        <is>
          <t>已关联</t>
        </is>
      </c>
      <c r="X2725" t="inlineStr">
        <is>
          <t>按班次口径判断</t>
        </is>
      </c>
      <c r="Z2725" t="inlineStr">
        <is>
          <t>否</t>
        </is>
      </c>
    </row>
    <row r="2726">
      <c r="A2726" t="inlineStr">
        <is>
          <t>SIM-STOP-02725</t>
        </is>
      </c>
      <c r="B2726" t="inlineStr">
        <is>
          <t>STOP-POST-00274</t>
        </is>
      </c>
      <c r="C2726" t="inlineStr">
        <is>
          <t>LINE-S01-POST-20260306</t>
        </is>
      </c>
      <c r="D2726" t="inlineStr">
        <is>
          <t>SHIFT-POST-20260306</t>
        </is>
      </c>
      <c r="E2726" t="inlineStr">
        <is>
          <t>LINE-S01</t>
        </is>
      </c>
      <c r="F2726" t="inlineStr">
        <is>
          <t>改善后</t>
        </is>
      </c>
      <c r="G2726" s="57" t="n">
        <v>46087</v>
      </c>
      <c r="H2726" t="inlineStr">
        <is>
          <t>智能终端系列</t>
        </is>
      </c>
      <c r="I2726" t="inlineStr">
        <is>
          <t>9KK25</t>
        </is>
      </c>
      <c r="J2726" t="inlineStr">
        <is>
          <t>MATERIALS</t>
        </is>
      </c>
      <c r="K2726" t="inlineStr">
        <is>
          <t>Unplanned</t>
        </is>
      </c>
      <c r="L2726" t="inlineStr">
        <is>
          <t>HACKING STATION</t>
        </is>
      </c>
      <c r="M2726" t="inlineStr">
        <is>
          <t>上下料工位</t>
        </is>
      </c>
      <c r="N2726" t="inlineStr">
        <is>
          <t>KILN CAR STARVATION</t>
        </is>
      </c>
      <c r="O2726" s="59" t="n">
        <v>46087.63611111111</v>
      </c>
      <c r="P2726" s="59" t="n">
        <v>46087.63833333334</v>
      </c>
      <c r="Q2726" s="60" t="n">
        <v>3.2</v>
      </c>
      <c r="R2726" s="60" t="n">
        <v>0.8081</v>
      </c>
      <c r="S2726" t="inlineStr">
        <is>
          <t>团队模拟数据（基于公开单线数据派生）</t>
        </is>
      </c>
      <c r="T2726" t="inlineStr">
        <is>
          <t>SIM-v2.2-20260807-20260804</t>
        </is>
      </c>
      <c r="U2726" t="inlineStr">
        <is>
          <t>https://zenodo.org/records/17855209</t>
        </is>
      </c>
      <c r="V2726" t="inlineStr">
        <is>
          <t>LINE-S01-POST-20260306</t>
        </is>
      </c>
      <c r="W2726" t="inlineStr">
        <is>
          <t>已关联</t>
        </is>
      </c>
      <c r="X2726" t="inlineStr">
        <is>
          <t>按班次口径判断</t>
        </is>
      </c>
      <c r="Z2726" t="inlineStr">
        <is>
          <t>否</t>
        </is>
      </c>
    </row>
    <row r="2727">
      <c r="A2727" t="inlineStr">
        <is>
          <t>SIM-STOP-02726</t>
        </is>
      </c>
      <c r="B2727" t="inlineStr">
        <is>
          <t>STOP-POST-00274</t>
        </is>
      </c>
      <c r="C2727" t="inlineStr">
        <is>
          <t>LINE-S02-POST-20260306</t>
        </is>
      </c>
      <c r="D2727" t="inlineStr">
        <is>
          <t>SHIFT-POST-20260306</t>
        </is>
      </c>
      <c r="E2727" t="inlineStr">
        <is>
          <t>LINE-S02</t>
        </is>
      </c>
      <c r="F2727" t="inlineStr">
        <is>
          <t>改善后</t>
        </is>
      </c>
      <c r="G2727" s="57" t="n">
        <v>46087</v>
      </c>
      <c r="H2727" t="inlineStr">
        <is>
          <t>视觉设备系列</t>
        </is>
      </c>
      <c r="I2727" t="inlineStr">
        <is>
          <t>9KK25</t>
        </is>
      </c>
      <c r="J2727" t="inlineStr">
        <is>
          <t>MATERIALS</t>
        </is>
      </c>
      <c r="K2727" t="inlineStr">
        <is>
          <t>Unplanned</t>
        </is>
      </c>
      <c r="L2727" t="inlineStr">
        <is>
          <t>HACKING STATION</t>
        </is>
      </c>
      <c r="M2727" t="inlineStr">
        <is>
          <t>上下料工位</t>
        </is>
      </c>
      <c r="N2727" t="inlineStr">
        <is>
          <t>KILN CAR STARVATION</t>
        </is>
      </c>
      <c r="O2727" s="59" t="n">
        <v>46087.65</v>
      </c>
      <c r="P2727" s="59" t="n">
        <v>46087.65291666667</v>
      </c>
      <c r="Q2727" s="60" t="n">
        <v>4.2</v>
      </c>
      <c r="R2727" s="60" t="n">
        <v>1.0572</v>
      </c>
      <c r="S2727" t="inlineStr">
        <is>
          <t>团队模拟数据（基于公开单线数据派生）</t>
        </is>
      </c>
      <c r="T2727" t="inlineStr">
        <is>
          <t>SIM-v2.2-20260807-20260804</t>
        </is>
      </c>
      <c r="U2727" t="inlineStr">
        <is>
          <t>https://zenodo.org/records/17855209</t>
        </is>
      </c>
      <c r="V2727" t="inlineStr">
        <is>
          <t>LINE-S02-POST-20260306</t>
        </is>
      </c>
      <c r="W2727" t="inlineStr">
        <is>
          <t>已关联</t>
        </is>
      </c>
      <c r="X2727" t="inlineStr">
        <is>
          <t>按班次口径判断</t>
        </is>
      </c>
      <c r="Z2727" t="inlineStr">
        <is>
          <t>否</t>
        </is>
      </c>
    </row>
    <row r="2728">
      <c r="A2728" t="inlineStr">
        <is>
          <t>SIM-STOP-02727</t>
        </is>
      </c>
      <c r="B2728" t="inlineStr">
        <is>
          <t>STOP-POST-00274</t>
        </is>
      </c>
      <c r="C2728" t="inlineStr">
        <is>
          <t>LINE-S03-POST-20260306</t>
        </is>
      </c>
      <c r="D2728" t="inlineStr">
        <is>
          <t>SHIFT-POST-20260306</t>
        </is>
      </c>
      <c r="E2728" t="inlineStr">
        <is>
          <t>LINE-S03</t>
        </is>
      </c>
      <c r="F2728" t="inlineStr">
        <is>
          <t>改善后</t>
        </is>
      </c>
      <c r="G2728" s="57" t="n">
        <v>46087</v>
      </c>
      <c r="H2728" t="inlineStr">
        <is>
          <t>音频模组系列</t>
        </is>
      </c>
      <c r="I2728" t="inlineStr">
        <is>
          <t>9KK25</t>
        </is>
      </c>
      <c r="J2728" t="inlineStr">
        <is>
          <t>MATERIALS</t>
        </is>
      </c>
      <c r="K2728" t="inlineStr">
        <is>
          <t>Unplanned</t>
        </is>
      </c>
      <c r="L2728" t="inlineStr">
        <is>
          <t>HACKING STATION</t>
        </is>
      </c>
      <c r="M2728" t="inlineStr">
        <is>
          <t>上下料工位</t>
        </is>
      </c>
      <c r="N2728" t="inlineStr">
        <is>
          <t>KILN CAR STARVATION</t>
        </is>
      </c>
      <c r="O2728" s="59" t="n">
        <v>46087.66388888889</v>
      </c>
      <c r="P2728" s="59" t="n">
        <v>46087.66652777778</v>
      </c>
      <c r="Q2728" s="60" t="n">
        <v>3.8</v>
      </c>
      <c r="R2728" s="60" t="n">
        <v>0.9568</v>
      </c>
      <c r="S2728" t="inlineStr">
        <is>
          <t>团队模拟数据（基于公开单线数据派生）</t>
        </is>
      </c>
      <c r="T2728" t="inlineStr">
        <is>
          <t>SIM-v2.2-20260807-20260804</t>
        </is>
      </c>
      <c r="U2728" t="inlineStr">
        <is>
          <t>https://zenodo.org/records/17855209</t>
        </is>
      </c>
      <c r="V2728" t="inlineStr">
        <is>
          <t>LINE-S03-POST-20260306</t>
        </is>
      </c>
      <c r="W2728" t="inlineStr">
        <is>
          <t>已关联</t>
        </is>
      </c>
      <c r="X2728" t="inlineStr">
        <is>
          <t>按班次口径判断</t>
        </is>
      </c>
      <c r="Z2728" t="inlineStr">
        <is>
          <t>否</t>
        </is>
      </c>
    </row>
    <row r="2729">
      <c r="A2729" t="inlineStr">
        <is>
          <t>SIM-STOP-02728</t>
        </is>
      </c>
      <c r="B2729" t="inlineStr">
        <is>
          <t>STOP-POST-00275</t>
        </is>
      </c>
      <c r="C2729" t="inlineStr">
        <is>
          <t>LINE-S01-POST-20260306</t>
        </is>
      </c>
      <c r="D2729" t="inlineStr">
        <is>
          <t>SHIFT-POST-20260306</t>
        </is>
      </c>
      <c r="E2729" t="inlineStr">
        <is>
          <t>LINE-S01</t>
        </is>
      </c>
      <c r="F2729" t="inlineStr">
        <is>
          <t>改善后</t>
        </is>
      </c>
      <c r="G2729" s="57" t="n">
        <v>46087</v>
      </c>
      <c r="H2729" t="inlineStr">
        <is>
          <t>智能终端系列</t>
        </is>
      </c>
      <c r="I2729" t="inlineStr">
        <is>
          <t>9KK25</t>
        </is>
      </c>
      <c r="J2729" t="inlineStr">
        <is>
          <t>MATERIALS</t>
        </is>
      </c>
      <c r="K2729" t="inlineStr">
        <is>
          <t>Unplanned</t>
        </is>
      </c>
      <c r="L2729" t="inlineStr">
        <is>
          <t>HACKING STATION</t>
        </is>
      </c>
      <c r="M2729" t="inlineStr">
        <is>
          <t>上下料工位</t>
        </is>
      </c>
      <c r="N2729" t="inlineStr">
        <is>
          <t>KILN CAR STARVATION</t>
        </is>
      </c>
      <c r="O2729" s="59" t="n">
        <v>46087.64930555555</v>
      </c>
      <c r="P2729" s="59" t="n">
        <v>46087.65222222222</v>
      </c>
      <c r="Q2729" s="60" t="n">
        <v>4.2</v>
      </c>
      <c r="R2729" s="60" t="n">
        <v>0.8393</v>
      </c>
      <c r="S2729" t="inlineStr">
        <is>
          <t>团队模拟数据（基于公开单线数据派生）</t>
        </is>
      </c>
      <c r="T2729" t="inlineStr">
        <is>
          <t>SIM-v2.2-20260807-20260804</t>
        </is>
      </c>
      <c r="U2729" t="inlineStr">
        <is>
          <t>https://zenodo.org/records/17855209</t>
        </is>
      </c>
      <c r="V2729" t="inlineStr">
        <is>
          <t>LINE-S01-POST-20260306</t>
        </is>
      </c>
      <c r="W2729" t="inlineStr">
        <is>
          <t>已关联</t>
        </is>
      </c>
      <c r="X2729" t="inlineStr">
        <is>
          <t>按班次口径判断</t>
        </is>
      </c>
      <c r="Z2729" t="inlineStr">
        <is>
          <t>否</t>
        </is>
      </c>
    </row>
    <row r="2730">
      <c r="A2730" t="inlineStr">
        <is>
          <t>SIM-STOP-02729</t>
        </is>
      </c>
      <c r="B2730" t="inlineStr">
        <is>
          <t>STOP-POST-00275</t>
        </is>
      </c>
      <c r="C2730" t="inlineStr">
        <is>
          <t>LINE-S02-POST-20260306</t>
        </is>
      </c>
      <c r="D2730" t="inlineStr">
        <is>
          <t>SHIFT-POST-20260306</t>
        </is>
      </c>
      <c r="E2730" t="inlineStr">
        <is>
          <t>LINE-S02</t>
        </is>
      </c>
      <c r="F2730" t="inlineStr">
        <is>
          <t>改善后</t>
        </is>
      </c>
      <c r="G2730" s="57" t="n">
        <v>46087</v>
      </c>
      <c r="H2730" t="inlineStr">
        <is>
          <t>视觉设备系列</t>
        </is>
      </c>
      <c r="I2730" t="inlineStr">
        <is>
          <t>9KK25</t>
        </is>
      </c>
      <c r="J2730" t="inlineStr">
        <is>
          <t>MATERIALS</t>
        </is>
      </c>
      <c r="K2730" t="inlineStr">
        <is>
          <t>Unplanned</t>
        </is>
      </c>
      <c r="L2730" t="inlineStr">
        <is>
          <t>HACKING STATION</t>
        </is>
      </c>
      <c r="M2730" t="inlineStr">
        <is>
          <t>上下料工位</t>
        </is>
      </c>
      <c r="N2730" t="inlineStr">
        <is>
          <t>KILN CAR STARVATION</t>
        </is>
      </c>
      <c r="O2730" s="59" t="n">
        <v>46087.66319444445</v>
      </c>
      <c r="P2730" s="59" t="n">
        <v>46087.66701388889</v>
      </c>
      <c r="Q2730" s="60" t="n">
        <v>5.5</v>
      </c>
      <c r="R2730" s="60" t="n">
        <v>1.1</v>
      </c>
      <c r="S2730" t="inlineStr">
        <is>
          <t>团队模拟数据（基于公开单线数据派生）</t>
        </is>
      </c>
      <c r="T2730" t="inlineStr">
        <is>
          <t>SIM-v2.2-20260807-20260804</t>
        </is>
      </c>
      <c r="U2730" t="inlineStr">
        <is>
          <t>https://zenodo.org/records/17855209</t>
        </is>
      </c>
      <c r="V2730" t="inlineStr">
        <is>
          <t>LINE-S02-POST-20260306</t>
        </is>
      </c>
      <c r="W2730" t="inlineStr">
        <is>
          <t>已关联</t>
        </is>
      </c>
      <c r="X2730" t="inlineStr">
        <is>
          <t>按班次口径判断</t>
        </is>
      </c>
      <c r="Z2730" t="inlineStr">
        <is>
          <t>否</t>
        </is>
      </c>
    </row>
    <row r="2731">
      <c r="A2731" t="inlineStr">
        <is>
          <t>SIM-STOP-02730</t>
        </is>
      </c>
      <c r="B2731" t="inlineStr">
        <is>
          <t>STOP-POST-00275</t>
        </is>
      </c>
      <c r="C2731" t="inlineStr">
        <is>
          <t>LINE-S03-POST-20260306</t>
        </is>
      </c>
      <c r="D2731" t="inlineStr">
        <is>
          <t>SHIFT-POST-20260306</t>
        </is>
      </c>
      <c r="E2731" t="inlineStr">
        <is>
          <t>LINE-S03</t>
        </is>
      </c>
      <c r="F2731" t="inlineStr">
        <is>
          <t>改善后</t>
        </is>
      </c>
      <c r="G2731" s="57" t="n">
        <v>46087</v>
      </c>
      <c r="H2731" t="inlineStr">
        <is>
          <t>音频模组系列</t>
        </is>
      </c>
      <c r="I2731" t="inlineStr">
        <is>
          <t>9KK25</t>
        </is>
      </c>
      <c r="J2731" t="inlineStr">
        <is>
          <t>MATERIALS</t>
        </is>
      </c>
      <c r="K2731" t="inlineStr">
        <is>
          <t>Unplanned</t>
        </is>
      </c>
      <c r="L2731" t="inlineStr">
        <is>
          <t>HACKING STATION</t>
        </is>
      </c>
      <c r="M2731" t="inlineStr">
        <is>
          <t>上下料工位</t>
        </is>
      </c>
      <c r="N2731" t="inlineStr">
        <is>
          <t>KILN CAR STARVATION</t>
        </is>
      </c>
      <c r="O2731" s="59" t="n">
        <v>46087.67708333334</v>
      </c>
      <c r="P2731" s="59" t="n">
        <v>46087.68020833333</v>
      </c>
      <c r="Q2731" s="60" t="n">
        <v>4.5</v>
      </c>
      <c r="R2731" s="60" t="n">
        <v>0.8944</v>
      </c>
      <c r="S2731" t="inlineStr">
        <is>
          <t>团队模拟数据（基于公开单线数据派生）</t>
        </is>
      </c>
      <c r="T2731" t="inlineStr">
        <is>
          <t>SIM-v2.2-20260807-20260804</t>
        </is>
      </c>
      <c r="U2731" t="inlineStr">
        <is>
          <t>https://zenodo.org/records/17855209</t>
        </is>
      </c>
      <c r="V2731" t="inlineStr">
        <is>
          <t>LINE-S03-POST-20260306</t>
        </is>
      </c>
      <c r="W2731" t="inlineStr">
        <is>
          <t>已关联</t>
        </is>
      </c>
      <c r="X2731" t="inlineStr">
        <is>
          <t>按班次口径判断</t>
        </is>
      </c>
      <c r="Z2731" t="inlineStr">
        <is>
          <t>否</t>
        </is>
      </c>
    </row>
    <row r="2732">
      <c r="A2732" t="inlineStr">
        <is>
          <t>SIM-STOP-02731</t>
        </is>
      </c>
      <c r="B2732" t="inlineStr">
        <is>
          <t>STOP-POST-00276</t>
        </is>
      </c>
      <c r="C2732" t="inlineStr">
        <is>
          <t>LINE-S01-POST-20260306</t>
        </is>
      </c>
      <c r="D2732" t="inlineStr">
        <is>
          <t>SHIFT-POST-20260306</t>
        </is>
      </c>
      <c r="E2732" t="inlineStr">
        <is>
          <t>LINE-S01</t>
        </is>
      </c>
      <c r="F2732" t="inlineStr">
        <is>
          <t>改善后</t>
        </is>
      </c>
      <c r="G2732" s="57" t="n">
        <v>46087</v>
      </c>
      <c r="H2732" t="inlineStr">
        <is>
          <t>智能终端系列</t>
        </is>
      </c>
      <c r="I2732" t="inlineStr">
        <is>
          <t>9KK25</t>
        </is>
      </c>
      <c r="J2732" t="inlineStr">
        <is>
          <t>MATERIALS</t>
        </is>
      </c>
      <c r="K2732" t="inlineStr">
        <is>
          <t>Unplanned</t>
        </is>
      </c>
      <c r="L2732" t="inlineStr">
        <is>
          <t>SCREEN FEEDER</t>
        </is>
      </c>
      <c r="M2732" t="inlineStr">
        <is>
          <t>供料系统</t>
        </is>
      </c>
      <c r="N2732" t="inlineStr">
        <is>
          <t>MATERIAL STARVATION</t>
        </is>
      </c>
      <c r="O2732" s="59" t="n">
        <v>46087.65763888889</v>
      </c>
      <c r="P2732" s="59" t="n">
        <v>46087.66090277778</v>
      </c>
      <c r="Q2732" s="60" t="n">
        <v>4.7</v>
      </c>
      <c r="R2732" s="60" t="n">
        <v>0.7857</v>
      </c>
      <c r="S2732" t="inlineStr">
        <is>
          <t>团队模拟数据（基于公开单线数据派生）</t>
        </is>
      </c>
      <c r="T2732" t="inlineStr">
        <is>
          <t>SIM-v2.2-20260807-20260804</t>
        </is>
      </c>
      <c r="U2732" t="inlineStr">
        <is>
          <t>https://zenodo.org/records/17855209</t>
        </is>
      </c>
      <c r="V2732" t="inlineStr">
        <is>
          <t>LINE-S01-POST-20260306</t>
        </is>
      </c>
      <c r="W2732" t="inlineStr">
        <is>
          <t>已关联</t>
        </is>
      </c>
      <c r="X2732" t="inlineStr">
        <is>
          <t>按班次口径判断</t>
        </is>
      </c>
      <c r="Z2732" t="inlineStr">
        <is>
          <t>否</t>
        </is>
      </c>
    </row>
    <row r="2733">
      <c r="A2733" t="inlineStr">
        <is>
          <t>SIM-STOP-02732</t>
        </is>
      </c>
      <c r="B2733" t="inlineStr">
        <is>
          <t>STOP-POST-00276</t>
        </is>
      </c>
      <c r="C2733" t="inlineStr">
        <is>
          <t>LINE-S02-POST-20260306</t>
        </is>
      </c>
      <c r="D2733" t="inlineStr">
        <is>
          <t>SHIFT-POST-20260306</t>
        </is>
      </c>
      <c r="E2733" t="inlineStr">
        <is>
          <t>LINE-S02</t>
        </is>
      </c>
      <c r="F2733" t="inlineStr">
        <is>
          <t>改善后</t>
        </is>
      </c>
      <c r="G2733" s="57" t="n">
        <v>46087</v>
      </c>
      <c r="H2733" t="inlineStr">
        <is>
          <t>视觉设备系列</t>
        </is>
      </c>
      <c r="I2733" t="inlineStr">
        <is>
          <t>9KK25</t>
        </is>
      </c>
      <c r="J2733" t="inlineStr">
        <is>
          <t>MATERIALS</t>
        </is>
      </c>
      <c r="K2733" t="inlineStr">
        <is>
          <t>Unplanned</t>
        </is>
      </c>
      <c r="L2733" t="inlineStr">
        <is>
          <t>SCREEN FEEDER</t>
        </is>
      </c>
      <c r="M2733" t="inlineStr">
        <is>
          <t>供料系统</t>
        </is>
      </c>
      <c r="N2733" t="inlineStr">
        <is>
          <t>MATERIAL STARVATION</t>
        </is>
      </c>
      <c r="O2733" s="59" t="n">
        <v>46087.67152777778</v>
      </c>
      <c r="P2733" s="59" t="n">
        <v>46087.67631944444</v>
      </c>
      <c r="Q2733" s="60" t="n">
        <v>6.9</v>
      </c>
      <c r="R2733" s="60" t="n">
        <v>1.1428</v>
      </c>
      <c r="S2733" t="inlineStr">
        <is>
          <t>团队模拟数据（基于公开单线数据派生）</t>
        </is>
      </c>
      <c r="T2733" t="inlineStr">
        <is>
          <t>SIM-v2.2-20260807-20260804</t>
        </is>
      </c>
      <c r="U2733" t="inlineStr">
        <is>
          <t>https://zenodo.org/records/17855209</t>
        </is>
      </c>
      <c r="V2733" t="inlineStr">
        <is>
          <t>LINE-S02-POST-20260306</t>
        </is>
      </c>
      <c r="W2733" t="inlineStr">
        <is>
          <t>已关联</t>
        </is>
      </c>
      <c r="X2733" t="inlineStr">
        <is>
          <t>按班次口径判断</t>
        </is>
      </c>
      <c r="Z2733" t="inlineStr">
        <is>
          <t>否</t>
        </is>
      </c>
    </row>
    <row r="2734">
      <c r="A2734" t="inlineStr">
        <is>
          <t>SIM-STOP-02733</t>
        </is>
      </c>
      <c r="B2734" t="inlineStr">
        <is>
          <t>STOP-POST-00276</t>
        </is>
      </c>
      <c r="C2734" t="inlineStr">
        <is>
          <t>LINE-S03-POST-20260306</t>
        </is>
      </c>
      <c r="D2734" t="inlineStr">
        <is>
          <t>SHIFT-POST-20260306</t>
        </is>
      </c>
      <c r="E2734" t="inlineStr">
        <is>
          <t>LINE-S03</t>
        </is>
      </c>
      <c r="F2734" t="inlineStr">
        <is>
          <t>改善后</t>
        </is>
      </c>
      <c r="G2734" s="57" t="n">
        <v>46087</v>
      </c>
      <c r="H2734" t="inlineStr">
        <is>
          <t>音频模组系列</t>
        </is>
      </c>
      <c r="I2734" t="inlineStr">
        <is>
          <t>9KK25</t>
        </is>
      </c>
      <c r="J2734" t="inlineStr">
        <is>
          <t>MATERIALS</t>
        </is>
      </c>
      <c r="K2734" t="inlineStr">
        <is>
          <t>Unplanned</t>
        </is>
      </c>
      <c r="L2734" t="inlineStr">
        <is>
          <t>SCREEN FEEDER</t>
        </is>
      </c>
      <c r="M2734" t="inlineStr">
        <is>
          <t>供料系统</t>
        </is>
      </c>
      <c r="N2734" t="inlineStr">
        <is>
          <t>MATERIAL STARVATION</t>
        </is>
      </c>
      <c r="O2734" s="59" t="n">
        <v>46087.68541666667</v>
      </c>
      <c r="P2734" s="59" t="n">
        <v>46087.68930555556</v>
      </c>
      <c r="Q2734" s="60" t="n">
        <v>5.6</v>
      </c>
      <c r="R2734" s="60" t="n">
        <v>0.9308</v>
      </c>
      <c r="S2734" t="inlineStr">
        <is>
          <t>团队模拟数据（基于公开单线数据派生）</t>
        </is>
      </c>
      <c r="T2734" t="inlineStr">
        <is>
          <t>SIM-v2.2-20260807-20260804</t>
        </is>
      </c>
      <c r="U2734" t="inlineStr">
        <is>
          <t>https://zenodo.org/records/17855209</t>
        </is>
      </c>
      <c r="V2734" t="inlineStr">
        <is>
          <t>LINE-S03-POST-20260306</t>
        </is>
      </c>
      <c r="W2734" t="inlineStr">
        <is>
          <t>已关联</t>
        </is>
      </c>
      <c r="X2734" t="inlineStr">
        <is>
          <t>按班次口径判断</t>
        </is>
      </c>
      <c r="Z2734" t="inlineStr">
        <is>
          <t>否</t>
        </is>
      </c>
    </row>
    <row r="2735">
      <c r="A2735" t="inlineStr">
        <is>
          <t>SIM-STOP-02734</t>
        </is>
      </c>
      <c r="B2735" t="inlineStr">
        <is>
          <t>STOP-POST-00277</t>
        </is>
      </c>
      <c r="C2735" t="inlineStr">
        <is>
          <t>LINE-S01-POST-20260306</t>
        </is>
      </c>
      <c r="D2735" t="inlineStr">
        <is>
          <t>SHIFT-POST-20260306</t>
        </is>
      </c>
      <c r="E2735" t="inlineStr">
        <is>
          <t>LINE-S01</t>
        </is>
      </c>
      <c r="F2735" t="inlineStr">
        <is>
          <t>改善后</t>
        </is>
      </c>
      <c r="G2735" s="57" t="n">
        <v>46087</v>
      </c>
      <c r="H2735" t="inlineStr">
        <is>
          <t>智能终端系列</t>
        </is>
      </c>
      <c r="I2735" t="inlineStr">
        <is>
          <t>KK200-1</t>
        </is>
      </c>
      <c r="J2735" t="inlineStr">
        <is>
          <t>SETUPS-CHANGEOVERS</t>
        </is>
      </c>
      <c r="K2735" t="inlineStr">
        <is>
          <t>Planned - Included in OEE</t>
        </is>
      </c>
      <c r="L2735" t="inlineStr">
        <is>
          <t>EXTRUDER PRESS</t>
        </is>
      </c>
      <c r="M2735" t="inlineStr">
        <is>
          <t>主加工工位</t>
        </is>
      </c>
      <c r="N2735" t="inlineStr">
        <is>
          <t>MATERIAL CHANGEOVER</t>
        </is>
      </c>
      <c r="O2735" s="59" t="n">
        <v>46087.6625</v>
      </c>
      <c r="P2735" s="59" t="n">
        <v>46087.67104166667</v>
      </c>
      <c r="Q2735" s="60" t="n">
        <v>12.3</v>
      </c>
      <c r="R2735" s="60" t="n">
        <v>0.9465</v>
      </c>
      <c r="S2735" t="inlineStr">
        <is>
          <t>团队模拟数据（基于公开单线数据派生）</t>
        </is>
      </c>
      <c r="T2735" t="inlineStr">
        <is>
          <t>SIM-v2.2-20260807-20260804</t>
        </is>
      </c>
      <c r="U2735" t="inlineStr">
        <is>
          <t>https://zenodo.org/records/17855209</t>
        </is>
      </c>
      <c r="V2735" t="inlineStr">
        <is>
          <t>LINE-S01-POST-20260306</t>
        </is>
      </c>
      <c r="W2735" t="inlineStr">
        <is>
          <t>已关联</t>
        </is>
      </c>
      <c r="X2735" t="inlineStr">
        <is>
          <t>按班次口径判断</t>
        </is>
      </c>
      <c r="Z2735" t="inlineStr">
        <is>
          <t>是</t>
        </is>
      </c>
      <c r="AA2735">
        <f>IFERROR(VLOOKUP(N2735,'18_换产标准_模拟'!$B$2:$F$4,3,FALSE),"")</f>
        <v/>
      </c>
      <c r="AB2735">
        <f>IFERROR(MAX(Q2735-AA2735,0),"")</f>
        <v/>
      </c>
      <c r="AC2735">
        <f>IFERROR(IF(AB2735=0,"达标",IF(AB2735&lt;=VLOOKUP(N2735,'18_换产标准_模拟'!$B$2:$F$4,4,FALSE)-VLOOKUP(N2735,'18_换产标准_模拟'!$B$2:$F$4,3,FALSE),"轻微超时",IF(AB2735&lt;=VLOOKUP(N2735,'18_换产标准_模拟'!$B$2:$F$4,5,FALSE)-VLOOKUP(N2735,'18_换产标准_模拟'!$B$2:$F$4,3,FALSE),"超时","严重超时"))),"")</f>
        <v/>
      </c>
      <c r="AD2735">
        <f>IFERROR(INDEX('18_换产标准_模拟'!$A$2:$A$4,MATCH(N2735,'18_换产标准_模拟'!$B$2:$B$4,0)),"")</f>
        <v/>
      </c>
      <c r="AE2735" t="inlineStr">
        <is>
          <t>团队模拟数据</t>
        </is>
      </c>
    </row>
    <row r="2736">
      <c r="A2736" t="inlineStr">
        <is>
          <t>SIM-STOP-02735</t>
        </is>
      </c>
      <c r="B2736" t="inlineStr">
        <is>
          <t>STOP-POST-00277</t>
        </is>
      </c>
      <c r="C2736" t="inlineStr">
        <is>
          <t>LINE-S02-POST-20260306</t>
        </is>
      </c>
      <c r="D2736" t="inlineStr">
        <is>
          <t>SHIFT-POST-20260306</t>
        </is>
      </c>
      <c r="E2736" t="inlineStr">
        <is>
          <t>LINE-S02</t>
        </is>
      </c>
      <c r="F2736" t="inlineStr">
        <is>
          <t>改善后</t>
        </is>
      </c>
      <c r="G2736" s="57" t="n">
        <v>46087</v>
      </c>
      <c r="H2736" t="inlineStr">
        <is>
          <t>视觉设备系列</t>
        </is>
      </c>
      <c r="I2736" t="inlineStr">
        <is>
          <t>KK200-1</t>
        </is>
      </c>
      <c r="J2736" t="inlineStr">
        <is>
          <t>SETUPS-CHANGEOVERS</t>
        </is>
      </c>
      <c r="K2736" t="inlineStr">
        <is>
          <t>Planned - Included in OEE</t>
        </is>
      </c>
      <c r="L2736" t="inlineStr">
        <is>
          <t>EXTRUDER PRESS</t>
        </is>
      </c>
      <c r="M2736" t="inlineStr">
        <is>
          <t>主加工工位</t>
        </is>
      </c>
      <c r="N2736" t="inlineStr">
        <is>
          <t>MATERIAL CHANGEOVER</t>
        </is>
      </c>
      <c r="O2736" s="59" t="n">
        <v>46087.67638888889</v>
      </c>
      <c r="P2736" s="59" t="n">
        <v>46087.685</v>
      </c>
      <c r="Q2736" s="60" t="n">
        <v>12.4</v>
      </c>
      <c r="R2736" s="60" t="n">
        <v>0.9528</v>
      </c>
      <c r="S2736" t="inlineStr">
        <is>
          <t>团队模拟数据（基于公开单线数据派生）</t>
        </is>
      </c>
      <c r="T2736" t="inlineStr">
        <is>
          <t>SIM-v2.2-20260807-20260804</t>
        </is>
      </c>
      <c r="U2736" t="inlineStr">
        <is>
          <t>https://zenodo.org/records/17855209</t>
        </is>
      </c>
      <c r="V2736" t="inlineStr">
        <is>
          <t>LINE-S02-POST-20260306</t>
        </is>
      </c>
      <c r="W2736" t="inlineStr">
        <is>
          <t>已关联</t>
        </is>
      </c>
      <c r="X2736" t="inlineStr">
        <is>
          <t>按班次口径判断</t>
        </is>
      </c>
      <c r="Z2736" t="inlineStr">
        <is>
          <t>是</t>
        </is>
      </c>
      <c r="AA2736">
        <f>IFERROR(VLOOKUP(N2736,'18_换产标准_模拟'!$B$2:$F$4,3,FALSE),"")</f>
        <v/>
      </c>
      <c r="AB2736">
        <f>IFERROR(MAX(Q2736-AA2736,0),"")</f>
        <v/>
      </c>
      <c r="AC2736">
        <f>IFERROR(IF(AB2736=0,"达标",IF(AB2736&lt;=VLOOKUP(N2736,'18_换产标准_模拟'!$B$2:$F$4,4,FALSE)-VLOOKUP(N2736,'18_换产标准_模拟'!$B$2:$F$4,3,FALSE),"轻微超时",IF(AB2736&lt;=VLOOKUP(N2736,'18_换产标准_模拟'!$B$2:$F$4,5,FALSE)-VLOOKUP(N2736,'18_换产标准_模拟'!$B$2:$F$4,3,FALSE),"超时","严重超时"))),"")</f>
        <v/>
      </c>
      <c r="AD2736">
        <f>IFERROR(INDEX('18_换产标准_模拟'!$A$2:$A$4,MATCH(N2736,'18_换产标准_模拟'!$B$2:$B$4,0)),"")</f>
        <v/>
      </c>
      <c r="AE2736" t="inlineStr">
        <is>
          <t>团队模拟数据</t>
        </is>
      </c>
    </row>
    <row r="2737">
      <c r="A2737" t="inlineStr">
        <is>
          <t>SIM-STOP-02736</t>
        </is>
      </c>
      <c r="B2737" t="inlineStr">
        <is>
          <t>STOP-POST-00277</t>
        </is>
      </c>
      <c r="C2737" t="inlineStr">
        <is>
          <t>LINE-S03-POST-20260306</t>
        </is>
      </c>
      <c r="D2737" t="inlineStr">
        <is>
          <t>SHIFT-POST-20260306</t>
        </is>
      </c>
      <c r="E2737" t="inlineStr">
        <is>
          <t>LINE-S03</t>
        </is>
      </c>
      <c r="F2737" t="inlineStr">
        <is>
          <t>改善后</t>
        </is>
      </c>
      <c r="G2737" s="57" t="n">
        <v>46087</v>
      </c>
      <c r="H2737" t="inlineStr">
        <is>
          <t>音频模组系列</t>
        </is>
      </c>
      <c r="I2737" t="inlineStr">
        <is>
          <t>KK200-1</t>
        </is>
      </c>
      <c r="J2737" t="inlineStr">
        <is>
          <t>SETUPS-CHANGEOVERS</t>
        </is>
      </c>
      <c r="K2737" t="inlineStr">
        <is>
          <t>Planned - Included in OEE</t>
        </is>
      </c>
      <c r="L2737" t="inlineStr">
        <is>
          <t>EXTRUDER PRESS</t>
        </is>
      </c>
      <c r="M2737" t="inlineStr">
        <is>
          <t>主加工工位</t>
        </is>
      </c>
      <c r="N2737" t="inlineStr">
        <is>
          <t>MATERIAL CHANGEOVER</t>
        </is>
      </c>
      <c r="O2737" s="59" t="n">
        <v>46087.69027777778</v>
      </c>
      <c r="P2737" s="59" t="n">
        <v>46087.69923611111</v>
      </c>
      <c r="Q2737" s="60" t="n">
        <v>12.9</v>
      </c>
      <c r="R2737" s="60" t="n">
        <v>0.992</v>
      </c>
      <c r="S2737" t="inlineStr">
        <is>
          <t>团队模拟数据（基于公开单线数据派生）</t>
        </is>
      </c>
      <c r="T2737" t="inlineStr">
        <is>
          <t>SIM-v2.2-20260807-20260804</t>
        </is>
      </c>
      <c r="U2737" t="inlineStr">
        <is>
          <t>https://zenodo.org/records/17855209</t>
        </is>
      </c>
      <c r="V2737" t="inlineStr">
        <is>
          <t>LINE-S03-POST-20260306</t>
        </is>
      </c>
      <c r="W2737" t="inlineStr">
        <is>
          <t>已关联</t>
        </is>
      </c>
      <c r="X2737" t="inlineStr">
        <is>
          <t>按班次口径判断</t>
        </is>
      </c>
      <c r="Z2737" t="inlineStr">
        <is>
          <t>是</t>
        </is>
      </c>
      <c r="AA2737">
        <f>IFERROR(VLOOKUP(N2737,'18_换产标准_模拟'!$B$2:$F$4,3,FALSE),"")</f>
        <v/>
      </c>
      <c r="AB2737">
        <f>IFERROR(MAX(Q2737-AA2737,0),"")</f>
        <v/>
      </c>
      <c r="AC2737">
        <f>IFERROR(IF(AB2737=0,"达标",IF(AB2737&lt;=VLOOKUP(N2737,'18_换产标准_模拟'!$B$2:$F$4,4,FALSE)-VLOOKUP(N2737,'18_换产标准_模拟'!$B$2:$F$4,3,FALSE),"轻微超时",IF(AB2737&lt;=VLOOKUP(N2737,'18_换产标准_模拟'!$B$2:$F$4,5,FALSE)-VLOOKUP(N2737,'18_换产标准_模拟'!$B$2:$F$4,3,FALSE),"超时","严重超时"))),"")</f>
        <v/>
      </c>
      <c r="AD2737">
        <f>IFERROR(INDEX('18_换产标准_模拟'!$A$2:$A$4,MATCH(N2737,'18_换产标准_模拟'!$B$2:$B$4,0)),"")</f>
        <v/>
      </c>
      <c r="AE2737" t="inlineStr">
        <is>
          <t>团队模拟数据</t>
        </is>
      </c>
    </row>
    <row r="2738">
      <c r="A2738" t="inlineStr">
        <is>
          <t>SIM-STOP-02737</t>
        </is>
      </c>
      <c r="B2738" t="inlineStr">
        <is>
          <t>STOP-POST-00278</t>
        </is>
      </c>
      <c r="C2738" t="inlineStr">
        <is>
          <t>LINE-S01-POST-20260306</t>
        </is>
      </c>
      <c r="D2738" t="inlineStr">
        <is>
          <t>SHIFT-POST-20260306</t>
        </is>
      </c>
      <c r="E2738" t="inlineStr">
        <is>
          <t>LINE-S01</t>
        </is>
      </c>
      <c r="F2738" t="inlineStr">
        <is>
          <t>改善后</t>
        </is>
      </c>
      <c r="G2738" s="57" t="n">
        <v>46087</v>
      </c>
      <c r="H2738" t="inlineStr">
        <is>
          <t>智能终端系列</t>
        </is>
      </c>
      <c r="I2738" t="inlineStr">
        <is>
          <t>KK200-1</t>
        </is>
      </c>
      <c r="J2738" t="inlineStr">
        <is>
          <t>MATERIALS</t>
        </is>
      </c>
      <c r="K2738" t="inlineStr">
        <is>
          <t>Unplanned</t>
        </is>
      </c>
      <c r="L2738" t="inlineStr">
        <is>
          <t>EXTRUDER PRESS</t>
        </is>
      </c>
      <c r="M2738" t="inlineStr">
        <is>
          <t>主加工工位</t>
        </is>
      </c>
      <c r="N2738" t="inlineStr">
        <is>
          <t>MANUAL BRICK HANDLING</t>
        </is>
      </c>
      <c r="O2738" s="59" t="n">
        <v>46087.68541666667</v>
      </c>
      <c r="P2738" s="59" t="n">
        <v>46087.68701388889</v>
      </c>
      <c r="Q2738" s="60" t="n">
        <v>2.3</v>
      </c>
      <c r="R2738" s="60" t="n">
        <v>0.7634</v>
      </c>
      <c r="S2738" t="inlineStr">
        <is>
          <t>团队模拟数据（基于公开单线数据派生）</t>
        </is>
      </c>
      <c r="T2738" t="inlineStr">
        <is>
          <t>SIM-v2.2-20260807-20260804</t>
        </is>
      </c>
      <c r="U2738" t="inlineStr">
        <is>
          <t>https://zenodo.org/records/17855209</t>
        </is>
      </c>
      <c r="V2738" t="inlineStr">
        <is>
          <t>LINE-S01-POST-20260306</t>
        </is>
      </c>
      <c r="W2738" t="inlineStr">
        <is>
          <t>已关联</t>
        </is>
      </c>
      <c r="X2738" t="inlineStr">
        <is>
          <t>按班次口径判断</t>
        </is>
      </c>
      <c r="Z2738" t="inlineStr">
        <is>
          <t>否</t>
        </is>
      </c>
    </row>
    <row r="2739">
      <c r="A2739" t="inlineStr">
        <is>
          <t>SIM-STOP-02738</t>
        </is>
      </c>
      <c r="B2739" t="inlineStr">
        <is>
          <t>STOP-POST-00278</t>
        </is>
      </c>
      <c r="C2739" t="inlineStr">
        <is>
          <t>LINE-S02-POST-20260306</t>
        </is>
      </c>
      <c r="D2739" t="inlineStr">
        <is>
          <t>SHIFT-POST-20260306</t>
        </is>
      </c>
      <c r="E2739" t="inlineStr">
        <is>
          <t>LINE-S02</t>
        </is>
      </c>
      <c r="F2739" t="inlineStr">
        <is>
          <t>改善后</t>
        </is>
      </c>
      <c r="G2739" s="57" t="n">
        <v>46087</v>
      </c>
      <c r="H2739" t="inlineStr">
        <is>
          <t>视觉设备系列</t>
        </is>
      </c>
      <c r="I2739" t="inlineStr">
        <is>
          <t>KK200-1</t>
        </is>
      </c>
      <c r="J2739" t="inlineStr">
        <is>
          <t>MATERIALS</t>
        </is>
      </c>
      <c r="K2739" t="inlineStr">
        <is>
          <t>Unplanned</t>
        </is>
      </c>
      <c r="L2739" t="inlineStr">
        <is>
          <t>EXTRUDER PRESS</t>
        </is>
      </c>
      <c r="M2739" t="inlineStr">
        <is>
          <t>主加工工位</t>
        </is>
      </c>
      <c r="N2739" t="inlineStr">
        <is>
          <t>MANUAL BRICK HANDLING</t>
        </is>
      </c>
      <c r="O2739" s="59" t="n">
        <v>46087.69930555556</v>
      </c>
      <c r="P2739" s="59" t="n">
        <v>46087.70180555555</v>
      </c>
      <c r="Q2739" s="60" t="n">
        <v>3.6</v>
      </c>
      <c r="R2739" s="60" t="n">
        <v>1.2012</v>
      </c>
      <c r="S2739" t="inlineStr">
        <is>
          <t>团队模拟数据（基于公开单线数据派生）</t>
        </is>
      </c>
      <c r="T2739" t="inlineStr">
        <is>
          <t>SIM-v2.2-20260807-20260804</t>
        </is>
      </c>
      <c r="U2739" t="inlineStr">
        <is>
          <t>https://zenodo.org/records/17855209</t>
        </is>
      </c>
      <c r="V2739" t="inlineStr">
        <is>
          <t>LINE-S02-POST-20260306</t>
        </is>
      </c>
      <c r="W2739" t="inlineStr">
        <is>
          <t>已关联</t>
        </is>
      </c>
      <c r="X2739" t="inlineStr">
        <is>
          <t>按班次口径判断</t>
        </is>
      </c>
      <c r="Z2739" t="inlineStr">
        <is>
          <t>否</t>
        </is>
      </c>
    </row>
    <row r="2740">
      <c r="A2740" t="inlineStr">
        <is>
          <t>SIM-STOP-02739</t>
        </is>
      </c>
      <c r="B2740" t="inlineStr">
        <is>
          <t>STOP-POST-00278</t>
        </is>
      </c>
      <c r="C2740" t="inlineStr">
        <is>
          <t>LINE-S03-POST-20260306</t>
        </is>
      </c>
      <c r="D2740" t="inlineStr">
        <is>
          <t>SHIFT-POST-20260306</t>
        </is>
      </c>
      <c r="E2740" t="inlineStr">
        <is>
          <t>LINE-S03</t>
        </is>
      </c>
      <c r="F2740" t="inlineStr">
        <is>
          <t>改善后</t>
        </is>
      </c>
      <c r="G2740" s="57" t="n">
        <v>46087</v>
      </c>
      <c r="H2740" t="inlineStr">
        <is>
          <t>音频模组系列</t>
        </is>
      </c>
      <c r="I2740" t="inlineStr">
        <is>
          <t>KK200-1</t>
        </is>
      </c>
      <c r="J2740" t="inlineStr">
        <is>
          <t>MATERIALS</t>
        </is>
      </c>
      <c r="K2740" t="inlineStr">
        <is>
          <t>Unplanned</t>
        </is>
      </c>
      <c r="L2740" t="inlineStr">
        <is>
          <t>EXTRUDER PRESS</t>
        </is>
      </c>
      <c r="M2740" t="inlineStr">
        <is>
          <t>主加工工位</t>
        </is>
      </c>
      <c r="N2740" t="inlineStr">
        <is>
          <t>MANUAL BRICK HANDLING</t>
        </is>
      </c>
      <c r="O2740" s="59" t="n">
        <v>46087.71319444444</v>
      </c>
      <c r="P2740" s="59" t="n">
        <v>46087.71506944444</v>
      </c>
      <c r="Q2740" s="60" t="n">
        <v>2.7</v>
      </c>
      <c r="R2740" s="60" t="n">
        <v>0.9048</v>
      </c>
      <c r="S2740" t="inlineStr">
        <is>
          <t>团队模拟数据（基于公开单线数据派生）</t>
        </is>
      </c>
      <c r="T2740" t="inlineStr">
        <is>
          <t>SIM-v2.2-20260807-20260804</t>
        </is>
      </c>
      <c r="U2740" t="inlineStr">
        <is>
          <t>https://zenodo.org/records/17855209</t>
        </is>
      </c>
      <c r="V2740" t="inlineStr">
        <is>
          <t>LINE-S03-POST-20260306</t>
        </is>
      </c>
      <c r="W2740" t="inlineStr">
        <is>
          <t>已关联</t>
        </is>
      </c>
      <c r="X2740" t="inlineStr">
        <is>
          <t>按班次口径判断</t>
        </is>
      </c>
      <c r="Z2740" t="inlineStr">
        <is>
          <t>否</t>
        </is>
      </c>
    </row>
    <row r="2741">
      <c r="A2741" t="inlineStr">
        <is>
          <t>SIM-STOP-02740</t>
        </is>
      </c>
      <c r="B2741" t="inlineStr">
        <is>
          <t>STOP-POST-00279</t>
        </is>
      </c>
      <c r="C2741" t="inlineStr">
        <is>
          <t>LINE-S01-POST-20260306</t>
        </is>
      </c>
      <c r="D2741" t="inlineStr">
        <is>
          <t>SHIFT-POST-20260306</t>
        </is>
      </c>
      <c r="E2741" t="inlineStr">
        <is>
          <t>LINE-S01</t>
        </is>
      </c>
      <c r="F2741" t="inlineStr">
        <is>
          <t>改善后</t>
        </is>
      </c>
      <c r="G2741" s="57" t="n">
        <v>46087</v>
      </c>
      <c r="H2741" t="inlineStr">
        <is>
          <t>智能终端系列</t>
        </is>
      </c>
      <c r="I2741" t="inlineStr">
        <is>
          <t>KK200-1</t>
        </is>
      </c>
      <c r="J2741" t="inlineStr">
        <is>
          <t>OPERATIONAL</t>
        </is>
      </c>
      <c r="K2741" t="inlineStr">
        <is>
          <t>Planned - Not included in OEE</t>
        </is>
      </c>
      <c r="L2741" t="inlineStr">
        <is>
          <t>-</t>
        </is>
      </c>
      <c r="M2741" t="inlineStr">
        <is>
          <t>未标注工位</t>
        </is>
      </c>
      <c r="N2741" t="inlineStr">
        <is>
          <t>NO PRODUCTION SCHEDULE</t>
        </is>
      </c>
      <c r="O2741" s="59" t="n">
        <v>46087.69722222222</v>
      </c>
      <c r="P2741" s="59" t="n">
        <v>46087.74708333334</v>
      </c>
      <c r="Q2741" s="60" t="n">
        <v>71.8</v>
      </c>
      <c r="R2741" s="60" t="n">
        <v>0.9207</v>
      </c>
      <c r="S2741" t="inlineStr">
        <is>
          <t>团队模拟数据（基于公开单线数据派生）</t>
        </is>
      </c>
      <c r="T2741" t="inlineStr">
        <is>
          <t>SIM-v2.2-20260807-20260804</t>
        </is>
      </c>
      <c r="U2741" t="inlineStr">
        <is>
          <t>https://zenodo.org/records/17855209</t>
        </is>
      </c>
      <c r="V2741" t="inlineStr">
        <is>
          <t>LINE-S01-POST-20260306</t>
        </is>
      </c>
      <c r="W2741" t="inlineStr">
        <is>
          <t>已关联</t>
        </is>
      </c>
      <c r="X2741" t="inlineStr">
        <is>
          <t>按班次口径判断</t>
        </is>
      </c>
      <c r="Z2741" t="inlineStr">
        <is>
          <t>否</t>
        </is>
      </c>
    </row>
    <row r="2742">
      <c r="A2742" t="inlineStr">
        <is>
          <t>SIM-STOP-02741</t>
        </is>
      </c>
      <c r="B2742" t="inlineStr">
        <is>
          <t>STOP-POST-00279</t>
        </is>
      </c>
      <c r="C2742" t="inlineStr">
        <is>
          <t>LINE-S02-POST-20260306</t>
        </is>
      </c>
      <c r="D2742" t="inlineStr">
        <is>
          <t>SHIFT-POST-20260306</t>
        </is>
      </c>
      <c r="E2742" t="inlineStr">
        <is>
          <t>LINE-S02</t>
        </is>
      </c>
      <c r="F2742" t="inlineStr">
        <is>
          <t>改善后</t>
        </is>
      </c>
      <c r="G2742" s="57" t="n">
        <v>46087</v>
      </c>
      <c r="H2742" t="inlineStr">
        <is>
          <t>视觉设备系列</t>
        </is>
      </c>
      <c r="I2742" t="inlineStr">
        <is>
          <t>KK200-1</t>
        </is>
      </c>
      <c r="J2742" t="inlineStr">
        <is>
          <t>OPERATIONAL</t>
        </is>
      </c>
      <c r="K2742" t="inlineStr">
        <is>
          <t>Planned - Not included in OEE</t>
        </is>
      </c>
      <c r="L2742" t="inlineStr">
        <is>
          <t>-</t>
        </is>
      </c>
      <c r="M2742" t="inlineStr">
        <is>
          <t>未标注工位</t>
        </is>
      </c>
      <c r="N2742" t="inlineStr">
        <is>
          <t>NO PRODUCTION SCHEDULE</t>
        </is>
      </c>
      <c r="O2742" s="59" t="n">
        <v>46087.71111111111</v>
      </c>
      <c r="P2742" s="59" t="n">
        <v>46087.766875</v>
      </c>
      <c r="Q2742" s="60" t="n">
        <v>80.3</v>
      </c>
      <c r="R2742" s="60" t="n">
        <v>1.029</v>
      </c>
      <c r="S2742" t="inlineStr">
        <is>
          <t>团队模拟数据（基于公开单线数据派生）</t>
        </is>
      </c>
      <c r="T2742" t="inlineStr">
        <is>
          <t>SIM-v2.2-20260807-20260804</t>
        </is>
      </c>
      <c r="U2742" t="inlineStr">
        <is>
          <t>https://zenodo.org/records/17855209</t>
        </is>
      </c>
      <c r="V2742" t="inlineStr">
        <is>
          <t>LINE-S02-POST-20260306</t>
        </is>
      </c>
      <c r="W2742" t="inlineStr">
        <is>
          <t>已关联</t>
        </is>
      </c>
      <c r="X2742" t="inlineStr">
        <is>
          <t>按班次口径判断</t>
        </is>
      </c>
      <c r="Z2742" t="inlineStr">
        <is>
          <t>否</t>
        </is>
      </c>
    </row>
    <row r="2743">
      <c r="A2743" t="inlineStr">
        <is>
          <t>SIM-STOP-02742</t>
        </is>
      </c>
      <c r="B2743" t="inlineStr">
        <is>
          <t>STOP-POST-00279</t>
        </is>
      </c>
      <c r="C2743" t="inlineStr">
        <is>
          <t>LINE-S03-POST-20260306</t>
        </is>
      </c>
      <c r="D2743" t="inlineStr">
        <is>
          <t>SHIFT-POST-20260306</t>
        </is>
      </c>
      <c r="E2743" t="inlineStr">
        <is>
          <t>LINE-S03</t>
        </is>
      </c>
      <c r="F2743" t="inlineStr">
        <is>
          <t>改善后</t>
        </is>
      </c>
      <c r="G2743" s="57" t="n">
        <v>46087</v>
      </c>
      <c r="H2743" t="inlineStr">
        <is>
          <t>音频模组系列</t>
        </is>
      </c>
      <c r="I2743" t="inlineStr">
        <is>
          <t>KK200-1</t>
        </is>
      </c>
      <c r="J2743" t="inlineStr">
        <is>
          <t>OPERATIONAL</t>
        </is>
      </c>
      <c r="K2743" t="inlineStr">
        <is>
          <t>Planned - Not included in OEE</t>
        </is>
      </c>
      <c r="L2743" t="inlineStr">
        <is>
          <t>-</t>
        </is>
      </c>
      <c r="M2743" t="inlineStr">
        <is>
          <t>未标注工位</t>
        </is>
      </c>
      <c r="N2743" t="inlineStr">
        <is>
          <t>NO PRODUCTION SCHEDULE</t>
        </is>
      </c>
      <c r="O2743" s="59" t="n">
        <v>46087.725</v>
      </c>
      <c r="P2743" s="59" t="n">
        <v>46087.77729166667</v>
      </c>
      <c r="Q2743" s="60" t="n">
        <v>75.3</v>
      </c>
      <c r="R2743" s="60" t="n">
        <v>0.9653</v>
      </c>
      <c r="S2743" t="inlineStr">
        <is>
          <t>团队模拟数据（基于公开单线数据派生）</t>
        </is>
      </c>
      <c r="T2743" t="inlineStr">
        <is>
          <t>SIM-v2.2-20260807-20260804</t>
        </is>
      </c>
      <c r="U2743" t="inlineStr">
        <is>
          <t>https://zenodo.org/records/17855209</t>
        </is>
      </c>
      <c r="V2743" t="inlineStr">
        <is>
          <t>LINE-S03-POST-20260306</t>
        </is>
      </c>
      <c r="W2743" t="inlineStr">
        <is>
          <t>已关联</t>
        </is>
      </c>
      <c r="X2743" t="inlineStr">
        <is>
          <t>按班次口径判断</t>
        </is>
      </c>
      <c r="Z2743" t="inlineStr">
        <is>
          <t>否</t>
        </is>
      </c>
    </row>
    <row r="2744">
      <c r="A2744" t="inlineStr">
        <is>
          <t>SIM-STOP-02743</t>
        </is>
      </c>
      <c r="B2744" t="inlineStr">
        <is>
          <t>STOP-POST-00280</t>
        </is>
      </c>
      <c r="C2744" t="inlineStr">
        <is>
          <t>LINE-S01-POST-20260306</t>
        </is>
      </c>
      <c r="D2744" t="inlineStr">
        <is>
          <t>SHIFT-POST-20260306</t>
        </is>
      </c>
      <c r="E2744" t="inlineStr">
        <is>
          <t>LINE-S01</t>
        </is>
      </c>
      <c r="F2744" t="inlineStr">
        <is>
          <t>改善后</t>
        </is>
      </c>
      <c r="G2744" s="57" t="n">
        <v>46087</v>
      </c>
      <c r="H2744" t="inlineStr">
        <is>
          <t>智能终端系列</t>
        </is>
      </c>
      <c r="I2744" t="inlineStr">
        <is>
          <t>KK200-1</t>
        </is>
      </c>
      <c r="J2744" t="inlineStr">
        <is>
          <t>FAILURE</t>
        </is>
      </c>
      <c r="K2744" t="inlineStr">
        <is>
          <t>Unplanned</t>
        </is>
      </c>
      <c r="L2744" t="inlineStr">
        <is>
          <t>DRYER</t>
        </is>
      </c>
      <c r="M2744" t="inlineStr">
        <is>
          <t>烘干/固化工位</t>
        </is>
      </c>
      <c r="N2744" t="inlineStr">
        <is>
          <t>AUTOMATION FAILURE</t>
        </is>
      </c>
      <c r="O2744" s="59" t="n">
        <v>46087.76944444444</v>
      </c>
      <c r="P2744" s="59" t="n">
        <v>46087.78145833333</v>
      </c>
      <c r="Q2744" s="60" t="n">
        <v>17.3</v>
      </c>
      <c r="R2744" s="60" t="n">
        <v>0.8259</v>
      </c>
      <c r="S2744" t="inlineStr">
        <is>
          <t>团队模拟数据（基于公开单线数据派生）</t>
        </is>
      </c>
      <c r="T2744" t="inlineStr">
        <is>
          <t>SIM-v2.2-20260807-20260804</t>
        </is>
      </c>
      <c r="U2744" t="inlineStr">
        <is>
          <t>https://zenodo.org/records/17855209</t>
        </is>
      </c>
      <c r="V2744" t="inlineStr">
        <is>
          <t>LINE-S01-POST-20260306</t>
        </is>
      </c>
      <c r="W2744" t="inlineStr">
        <is>
          <t>已关联</t>
        </is>
      </c>
      <c r="X2744" t="inlineStr">
        <is>
          <t>按班次口径判断</t>
        </is>
      </c>
      <c r="Z2744" t="inlineStr">
        <is>
          <t>否</t>
        </is>
      </c>
    </row>
    <row r="2745">
      <c r="A2745" t="inlineStr">
        <is>
          <t>SIM-STOP-02744</t>
        </is>
      </c>
      <c r="B2745" t="inlineStr">
        <is>
          <t>STOP-POST-00280</t>
        </is>
      </c>
      <c r="C2745" t="inlineStr">
        <is>
          <t>LINE-S02-POST-20260306</t>
        </is>
      </c>
      <c r="D2745" t="inlineStr">
        <is>
          <t>SHIFT-POST-20260306</t>
        </is>
      </c>
      <c r="E2745" t="inlineStr">
        <is>
          <t>LINE-S02</t>
        </is>
      </c>
      <c r="F2745" t="inlineStr">
        <is>
          <t>改善后</t>
        </is>
      </c>
      <c r="G2745" s="57" t="n">
        <v>46087</v>
      </c>
      <c r="H2745" t="inlineStr">
        <is>
          <t>视觉设备系列</t>
        </is>
      </c>
      <c r="I2745" t="inlineStr">
        <is>
          <t>KK200-1</t>
        </is>
      </c>
      <c r="J2745" t="inlineStr">
        <is>
          <t>FAILURE</t>
        </is>
      </c>
      <c r="K2745" t="inlineStr">
        <is>
          <t>Unplanned</t>
        </is>
      </c>
      <c r="L2745" t="inlineStr">
        <is>
          <t>DRYER</t>
        </is>
      </c>
      <c r="M2745" t="inlineStr">
        <is>
          <t>烘干/固化工位</t>
        </is>
      </c>
      <c r="N2745" t="inlineStr">
        <is>
          <t>AUTOMATION FAILURE</t>
        </is>
      </c>
      <c r="O2745" s="59" t="n">
        <v>46087.78333333333</v>
      </c>
      <c r="P2745" s="59" t="n">
        <v>46087.79909722223</v>
      </c>
      <c r="Q2745" s="60" t="n">
        <v>22.7</v>
      </c>
      <c r="R2745" s="60" t="n">
        <v>1.0817</v>
      </c>
      <c r="S2745" t="inlineStr">
        <is>
          <t>团队模拟数据（基于公开单线数据派生）</t>
        </is>
      </c>
      <c r="T2745" t="inlineStr">
        <is>
          <t>SIM-v2.2-20260807-20260804</t>
        </is>
      </c>
      <c r="U2745" t="inlineStr">
        <is>
          <t>https://zenodo.org/records/17855209</t>
        </is>
      </c>
      <c r="V2745" t="inlineStr">
        <is>
          <t>LINE-S02-POST-20260306</t>
        </is>
      </c>
      <c r="W2745" t="inlineStr">
        <is>
          <t>已关联</t>
        </is>
      </c>
      <c r="X2745" t="inlineStr">
        <is>
          <t>按班次口径判断</t>
        </is>
      </c>
      <c r="Z2745" t="inlineStr">
        <is>
          <t>否</t>
        </is>
      </c>
    </row>
    <row r="2746">
      <c r="A2746" t="inlineStr">
        <is>
          <t>SIM-STOP-02745</t>
        </is>
      </c>
      <c r="B2746" t="inlineStr">
        <is>
          <t>STOP-POST-00280</t>
        </is>
      </c>
      <c r="C2746" t="inlineStr">
        <is>
          <t>LINE-S03-POST-20260306</t>
        </is>
      </c>
      <c r="D2746" t="inlineStr">
        <is>
          <t>SHIFT-POST-20260306</t>
        </is>
      </c>
      <c r="E2746" t="inlineStr">
        <is>
          <t>LINE-S03</t>
        </is>
      </c>
      <c r="F2746" t="inlineStr">
        <is>
          <t>改善后</t>
        </is>
      </c>
      <c r="G2746" s="57" t="n">
        <v>46087</v>
      </c>
      <c r="H2746" t="inlineStr">
        <is>
          <t>音频模组系列</t>
        </is>
      </c>
      <c r="I2746" t="inlineStr">
        <is>
          <t>KK200-1</t>
        </is>
      </c>
      <c r="J2746" t="inlineStr">
        <is>
          <t>FAILURE</t>
        </is>
      </c>
      <c r="K2746" t="inlineStr">
        <is>
          <t>Unplanned</t>
        </is>
      </c>
      <c r="L2746" t="inlineStr">
        <is>
          <t>DRYER</t>
        </is>
      </c>
      <c r="M2746" t="inlineStr">
        <is>
          <t>烘干/固化工位</t>
        </is>
      </c>
      <c r="N2746" t="inlineStr">
        <is>
          <t>AUTOMATION FAILURE</t>
        </is>
      </c>
      <c r="O2746" s="59" t="n">
        <v>46087.79722222222</v>
      </c>
      <c r="P2746" s="59" t="n">
        <v>46087.81090277778</v>
      </c>
      <c r="Q2746" s="60" t="n">
        <v>19.7</v>
      </c>
      <c r="R2746" s="60" t="n">
        <v>0.9399999999999999</v>
      </c>
      <c r="S2746" t="inlineStr">
        <is>
          <t>团队模拟数据（基于公开单线数据派生）</t>
        </is>
      </c>
      <c r="T2746" t="inlineStr">
        <is>
          <t>SIM-v2.2-20260807-20260804</t>
        </is>
      </c>
      <c r="U2746" t="inlineStr">
        <is>
          <t>https://zenodo.org/records/17855209</t>
        </is>
      </c>
      <c r="V2746" t="inlineStr">
        <is>
          <t>LINE-S03-POST-20260306</t>
        </is>
      </c>
      <c r="W2746" t="inlineStr">
        <is>
          <t>已关联</t>
        </is>
      </c>
      <c r="X2746" t="inlineStr">
        <is>
          <t>按班次口径判断</t>
        </is>
      </c>
      <c r="Z2746" t="inlineStr">
        <is>
          <t>否</t>
        </is>
      </c>
    </row>
    <row r="2747">
      <c r="A2747" t="inlineStr">
        <is>
          <t>SIM-STOP-02746</t>
        </is>
      </c>
      <c r="B2747" t="inlineStr">
        <is>
          <t>STOP-POST-00281</t>
        </is>
      </c>
      <c r="C2747" t="inlineStr">
        <is>
          <t>LINE-S01-POST-20260306</t>
        </is>
      </c>
      <c r="D2747" t="inlineStr">
        <is>
          <t>SHIFT-POST-20260306</t>
        </is>
      </c>
      <c r="E2747" t="inlineStr">
        <is>
          <t>LINE-S01</t>
        </is>
      </c>
      <c r="F2747" t="inlineStr">
        <is>
          <t>改善后</t>
        </is>
      </c>
      <c r="G2747" s="57" t="n">
        <v>46087</v>
      </c>
      <c r="H2747" t="inlineStr">
        <is>
          <t>智能终端系列</t>
        </is>
      </c>
      <c r="I2747" t="inlineStr">
        <is>
          <t>KK200-1</t>
        </is>
      </c>
      <c r="J2747" t="inlineStr">
        <is>
          <t>MATERIALS</t>
        </is>
      </c>
      <c r="K2747" t="inlineStr">
        <is>
          <t>Unplanned</t>
        </is>
      </c>
      <c r="L2747" t="inlineStr">
        <is>
          <t>DRYER</t>
        </is>
      </c>
      <c r="M2747" t="inlineStr">
        <is>
          <t>烘干/固化工位</t>
        </is>
      </c>
      <c r="N2747" t="inlineStr">
        <is>
          <t>RACKS</t>
        </is>
      </c>
      <c r="O2747" s="59" t="n">
        <v>46087.78888888889</v>
      </c>
      <c r="P2747" s="59" t="n">
        <v>46087.79479166667</v>
      </c>
      <c r="Q2747" s="60" t="n">
        <v>8.5</v>
      </c>
      <c r="R2747" s="60" t="n">
        <v>0.7723</v>
      </c>
      <c r="S2747" t="inlineStr">
        <is>
          <t>团队模拟数据（基于公开单线数据派生）</t>
        </is>
      </c>
      <c r="T2747" t="inlineStr">
        <is>
          <t>SIM-v2.2-20260807-20260804</t>
        </is>
      </c>
      <c r="U2747" t="inlineStr">
        <is>
          <t>https://zenodo.org/records/17855209</t>
        </is>
      </c>
      <c r="V2747" t="inlineStr">
        <is>
          <t>LINE-S01-POST-20260306</t>
        </is>
      </c>
      <c r="W2747" t="inlineStr">
        <is>
          <t>已关联</t>
        </is>
      </c>
      <c r="X2747" t="inlineStr">
        <is>
          <t>按班次口径判断</t>
        </is>
      </c>
      <c r="Z2747" t="inlineStr">
        <is>
          <t>否</t>
        </is>
      </c>
    </row>
    <row r="2748">
      <c r="A2748" t="inlineStr">
        <is>
          <t>SIM-STOP-02747</t>
        </is>
      </c>
      <c r="B2748" t="inlineStr">
        <is>
          <t>STOP-POST-00281</t>
        </is>
      </c>
      <c r="C2748" t="inlineStr">
        <is>
          <t>LINE-S02-POST-20260306</t>
        </is>
      </c>
      <c r="D2748" t="inlineStr">
        <is>
          <t>SHIFT-POST-20260306</t>
        </is>
      </c>
      <c r="E2748" t="inlineStr">
        <is>
          <t>LINE-S02</t>
        </is>
      </c>
      <c r="F2748" t="inlineStr">
        <is>
          <t>改善后</t>
        </is>
      </c>
      <c r="G2748" s="57" t="n">
        <v>46087</v>
      </c>
      <c r="H2748" t="inlineStr">
        <is>
          <t>视觉设备系列</t>
        </is>
      </c>
      <c r="I2748" t="inlineStr">
        <is>
          <t>KK200-1</t>
        </is>
      </c>
      <c r="J2748" t="inlineStr">
        <is>
          <t>MATERIALS</t>
        </is>
      </c>
      <c r="K2748" t="inlineStr">
        <is>
          <t>Unplanned</t>
        </is>
      </c>
      <c r="L2748" t="inlineStr">
        <is>
          <t>DRYER</t>
        </is>
      </c>
      <c r="M2748" t="inlineStr">
        <is>
          <t>烘干/固化工位</t>
        </is>
      </c>
      <c r="N2748" t="inlineStr">
        <is>
          <t>RACKS</t>
        </is>
      </c>
      <c r="O2748" s="59" t="n">
        <v>46087.80277777778</v>
      </c>
      <c r="P2748" s="59" t="n">
        <v>46087.81138888889</v>
      </c>
      <c r="Q2748" s="60" t="n">
        <v>12.4</v>
      </c>
      <c r="R2748" s="60" t="n">
        <v>1.1244</v>
      </c>
      <c r="S2748" t="inlineStr">
        <is>
          <t>团队模拟数据（基于公开单线数据派生）</t>
        </is>
      </c>
      <c r="T2748" t="inlineStr">
        <is>
          <t>SIM-v2.2-20260807-20260804</t>
        </is>
      </c>
      <c r="U2748" t="inlineStr">
        <is>
          <t>https://zenodo.org/records/17855209</t>
        </is>
      </c>
      <c r="V2748" t="inlineStr">
        <is>
          <t>LINE-S02-POST-20260306</t>
        </is>
      </c>
      <c r="W2748" t="inlineStr">
        <is>
          <t>已关联</t>
        </is>
      </c>
      <c r="X2748" t="inlineStr">
        <is>
          <t>按班次口径判断</t>
        </is>
      </c>
      <c r="Z2748" t="inlineStr">
        <is>
          <t>否</t>
        </is>
      </c>
    </row>
    <row r="2749">
      <c r="A2749" t="inlineStr">
        <is>
          <t>SIM-STOP-02748</t>
        </is>
      </c>
      <c r="B2749" t="inlineStr">
        <is>
          <t>STOP-POST-00281</t>
        </is>
      </c>
      <c r="C2749" t="inlineStr">
        <is>
          <t>LINE-S03-POST-20260306</t>
        </is>
      </c>
      <c r="D2749" t="inlineStr">
        <is>
          <t>SHIFT-POST-20260306</t>
        </is>
      </c>
      <c r="E2749" t="inlineStr">
        <is>
          <t>LINE-S03</t>
        </is>
      </c>
      <c r="F2749" t="inlineStr">
        <is>
          <t>改善后</t>
        </is>
      </c>
      <c r="G2749" s="57" t="n">
        <v>46087</v>
      </c>
      <c r="H2749" t="inlineStr">
        <is>
          <t>音频模组系列</t>
        </is>
      </c>
      <c r="I2749" t="inlineStr">
        <is>
          <t>KK200-1</t>
        </is>
      </c>
      <c r="J2749" t="inlineStr">
        <is>
          <t>MATERIALS</t>
        </is>
      </c>
      <c r="K2749" t="inlineStr">
        <is>
          <t>Unplanned</t>
        </is>
      </c>
      <c r="L2749" t="inlineStr">
        <is>
          <t>DRYER</t>
        </is>
      </c>
      <c r="M2749" t="inlineStr">
        <is>
          <t>烘干/固化工位</t>
        </is>
      </c>
      <c r="N2749" t="inlineStr">
        <is>
          <t>RACKS</t>
        </is>
      </c>
      <c r="O2749" s="59" t="n">
        <v>46087.81666666667</v>
      </c>
      <c r="P2749" s="59" t="n">
        <v>46087.82368055556</v>
      </c>
      <c r="Q2749" s="60" t="n">
        <v>10.1</v>
      </c>
      <c r="R2749" s="60" t="n">
        <v>0.9152</v>
      </c>
      <c r="S2749" t="inlineStr">
        <is>
          <t>团队模拟数据（基于公开单线数据派生）</t>
        </is>
      </c>
      <c r="T2749" t="inlineStr">
        <is>
          <t>SIM-v2.2-20260807-20260804</t>
        </is>
      </c>
      <c r="U2749" t="inlineStr">
        <is>
          <t>https://zenodo.org/records/17855209</t>
        </is>
      </c>
      <c r="V2749" t="inlineStr">
        <is>
          <t>LINE-S03-POST-20260306</t>
        </is>
      </c>
      <c r="W2749" t="inlineStr">
        <is>
          <t>已关联</t>
        </is>
      </c>
      <c r="X2749" t="inlineStr">
        <is>
          <t>按班次口径判断</t>
        </is>
      </c>
      <c r="Z2749" t="inlineStr">
        <is>
          <t>否</t>
        </is>
      </c>
    </row>
    <row r="2750">
      <c r="A2750" t="inlineStr">
        <is>
          <t>SIM-STOP-02749</t>
        </is>
      </c>
      <c r="B2750" t="inlineStr">
        <is>
          <t>STOP-POST-00282</t>
        </is>
      </c>
      <c r="C2750" t="inlineStr">
        <is>
          <t>LINE-S01-POST-20260306</t>
        </is>
      </c>
      <c r="D2750" t="inlineStr">
        <is>
          <t>SHIFT-POST-20260306</t>
        </is>
      </c>
      <c r="E2750" t="inlineStr">
        <is>
          <t>LINE-S01</t>
        </is>
      </c>
      <c r="F2750" t="inlineStr">
        <is>
          <t>改善后</t>
        </is>
      </c>
      <c r="G2750" s="57" t="n">
        <v>46087</v>
      </c>
      <c r="H2750" t="inlineStr">
        <is>
          <t>智能终端系列</t>
        </is>
      </c>
      <c r="I2750" t="inlineStr">
        <is>
          <t>KK200-1</t>
        </is>
      </c>
      <c r="J2750" t="inlineStr">
        <is>
          <t>OPERATIONAL</t>
        </is>
      </c>
      <c r="K2750" t="inlineStr">
        <is>
          <t>Planned - Not included in OEE</t>
        </is>
      </c>
      <c r="L2750" t="inlineStr">
        <is>
          <t>-</t>
        </is>
      </c>
      <c r="M2750" t="inlineStr">
        <is>
          <t>未标注工位</t>
        </is>
      </c>
      <c r="N2750" t="inlineStr">
        <is>
          <t>NO PRODUCTION SCHEDULE</t>
        </is>
      </c>
      <c r="O2750" s="59" t="n">
        <v>46087.80347222222</v>
      </c>
      <c r="P2750" s="59" t="n">
        <v>46087.830625</v>
      </c>
      <c r="Q2750" s="60" t="n">
        <v>39.1</v>
      </c>
      <c r="R2750" s="60" t="n">
        <v>0.931</v>
      </c>
      <c r="S2750" t="inlineStr">
        <is>
          <t>团队模拟数据（基于公开单线数据派生）</t>
        </is>
      </c>
      <c r="T2750" t="inlineStr">
        <is>
          <t>SIM-v2.2-20260807-20260804</t>
        </is>
      </c>
      <c r="U2750" t="inlineStr">
        <is>
          <t>https://zenodo.org/records/17855209</t>
        </is>
      </c>
      <c r="V2750" t="inlineStr">
        <is>
          <t>LINE-S01-POST-20260306</t>
        </is>
      </c>
      <c r="W2750" t="inlineStr">
        <is>
          <t>已关联</t>
        </is>
      </c>
      <c r="X2750" t="inlineStr">
        <is>
          <t>按班次口径判断</t>
        </is>
      </c>
      <c r="Z2750" t="inlineStr">
        <is>
          <t>否</t>
        </is>
      </c>
    </row>
    <row r="2751">
      <c r="A2751" t="inlineStr">
        <is>
          <t>SIM-STOP-02750</t>
        </is>
      </c>
      <c r="B2751" t="inlineStr">
        <is>
          <t>STOP-POST-00282</t>
        </is>
      </c>
      <c r="C2751" t="inlineStr">
        <is>
          <t>LINE-S02-POST-20260306</t>
        </is>
      </c>
      <c r="D2751" t="inlineStr">
        <is>
          <t>SHIFT-POST-20260306</t>
        </is>
      </c>
      <c r="E2751" t="inlineStr">
        <is>
          <t>LINE-S02</t>
        </is>
      </c>
      <c r="F2751" t="inlineStr">
        <is>
          <t>改善后</t>
        </is>
      </c>
      <c r="G2751" s="57" t="n">
        <v>46087</v>
      </c>
      <c r="H2751" t="inlineStr">
        <is>
          <t>视觉设备系列</t>
        </is>
      </c>
      <c r="I2751" t="inlineStr">
        <is>
          <t>KK200-1</t>
        </is>
      </c>
      <c r="J2751" t="inlineStr">
        <is>
          <t>OPERATIONAL</t>
        </is>
      </c>
      <c r="K2751" t="inlineStr">
        <is>
          <t>Planned - Not included in OEE</t>
        </is>
      </c>
      <c r="L2751" t="inlineStr">
        <is>
          <t>-</t>
        </is>
      </c>
      <c r="M2751" t="inlineStr">
        <is>
          <t>未标注工位</t>
        </is>
      </c>
      <c r="N2751" t="inlineStr">
        <is>
          <t>NO PRODUCTION SCHEDULE</t>
        </is>
      </c>
      <c r="O2751" s="59" t="n">
        <v>46087.81736111111</v>
      </c>
      <c r="P2751" s="59" t="n">
        <v>46087.84465277778</v>
      </c>
      <c r="Q2751" s="60" t="n">
        <v>39.3</v>
      </c>
      <c r="R2751" s="60" t="n">
        <v>0.9364</v>
      </c>
      <c r="S2751" t="inlineStr">
        <is>
          <t>团队模拟数据（基于公开单线数据派生）</t>
        </is>
      </c>
      <c r="T2751" t="inlineStr">
        <is>
          <t>SIM-v2.2-20260807-20260804</t>
        </is>
      </c>
      <c r="U2751" t="inlineStr">
        <is>
          <t>https://zenodo.org/records/17855209</t>
        </is>
      </c>
      <c r="V2751" t="inlineStr">
        <is>
          <t>LINE-S02-POST-20260306</t>
        </is>
      </c>
      <c r="W2751" t="inlineStr">
        <is>
          <t>已关联</t>
        </is>
      </c>
      <c r="X2751" t="inlineStr">
        <is>
          <t>按班次口径判断</t>
        </is>
      </c>
      <c r="Z2751" t="inlineStr">
        <is>
          <t>否</t>
        </is>
      </c>
    </row>
    <row r="2752">
      <c r="A2752" t="inlineStr">
        <is>
          <t>SIM-STOP-02751</t>
        </is>
      </c>
      <c r="B2752" t="inlineStr">
        <is>
          <t>STOP-POST-00282</t>
        </is>
      </c>
      <c r="C2752" t="inlineStr">
        <is>
          <t>LINE-S03-POST-20260306</t>
        </is>
      </c>
      <c r="D2752" t="inlineStr">
        <is>
          <t>SHIFT-POST-20260306</t>
        </is>
      </c>
      <c r="E2752" t="inlineStr">
        <is>
          <t>LINE-S03</t>
        </is>
      </c>
      <c r="F2752" t="inlineStr">
        <is>
          <t>改善后</t>
        </is>
      </c>
      <c r="G2752" s="57" t="n">
        <v>46087</v>
      </c>
      <c r="H2752" t="inlineStr">
        <is>
          <t>音频模组系列</t>
        </is>
      </c>
      <c r="I2752" t="inlineStr">
        <is>
          <t>KK200-1</t>
        </is>
      </c>
      <c r="J2752" t="inlineStr">
        <is>
          <t>OPERATIONAL</t>
        </is>
      </c>
      <c r="K2752" t="inlineStr">
        <is>
          <t>Planned - Not included in OEE</t>
        </is>
      </c>
      <c r="L2752" t="inlineStr">
        <is>
          <t>-</t>
        </is>
      </c>
      <c r="M2752" t="inlineStr">
        <is>
          <t>未标注工位</t>
        </is>
      </c>
      <c r="N2752" t="inlineStr">
        <is>
          <t>NO PRODUCTION SCHEDULE</t>
        </is>
      </c>
      <c r="O2752" s="59" t="n">
        <v>46087.83125</v>
      </c>
      <c r="P2752" s="59" t="n">
        <v>46087.85972222222</v>
      </c>
      <c r="Q2752" s="60" t="n">
        <v>41</v>
      </c>
      <c r="R2752" s="60" t="n">
        <v>0.976</v>
      </c>
      <c r="S2752" t="inlineStr">
        <is>
          <t>团队模拟数据（基于公开单线数据派生）</t>
        </is>
      </c>
      <c r="T2752" t="inlineStr">
        <is>
          <t>SIM-v2.2-20260807-20260804</t>
        </is>
      </c>
      <c r="U2752" t="inlineStr">
        <is>
          <t>https://zenodo.org/records/17855209</t>
        </is>
      </c>
      <c r="V2752" t="inlineStr">
        <is>
          <t>LINE-S03-POST-20260306</t>
        </is>
      </c>
      <c r="W2752" t="inlineStr">
        <is>
          <t>已关联</t>
        </is>
      </c>
      <c r="X2752" t="inlineStr">
        <is>
          <t>按班次口径判断</t>
        </is>
      </c>
      <c r="Z2752" t="inlineStr">
        <is>
          <t>否</t>
        </is>
      </c>
    </row>
    <row r="2753">
      <c r="A2753" t="inlineStr">
        <is>
          <t>SIM-STOP-02752</t>
        </is>
      </c>
      <c r="B2753" t="inlineStr">
        <is>
          <t>STOP-POST-00283</t>
        </is>
      </c>
      <c r="C2753" t="inlineStr">
        <is>
          <t>LINE-S01-POST-20260309</t>
        </is>
      </c>
      <c r="D2753" t="inlineStr">
        <is>
          <t>SHIFT-POST-20260309</t>
        </is>
      </c>
      <c r="E2753" t="inlineStr">
        <is>
          <t>LINE-S01</t>
        </is>
      </c>
      <c r="F2753" t="inlineStr">
        <is>
          <t>改善后</t>
        </is>
      </c>
      <c r="G2753" s="57" t="n">
        <v>46090</v>
      </c>
      <c r="H2753" t="inlineStr">
        <is>
          <t>智能终端系列</t>
        </is>
      </c>
      <c r="I2753" t="inlineStr">
        <is>
          <t>KK200-1</t>
        </is>
      </c>
      <c r="J2753" t="inlineStr">
        <is>
          <t>OPERATIONAL</t>
        </is>
      </c>
      <c r="K2753" t="inlineStr">
        <is>
          <t>Planned - Included in OEE</t>
        </is>
      </c>
      <c r="L2753" t="inlineStr">
        <is>
          <t>EXTRUDER PRESS</t>
        </is>
      </c>
      <c r="M2753" t="inlineStr">
        <is>
          <t>主加工工位</t>
        </is>
      </c>
      <c r="N2753" t="inlineStr">
        <is>
          <t>CLEANING</t>
        </is>
      </c>
      <c r="O2753" s="59" t="n">
        <v>46090.46875</v>
      </c>
      <c r="P2753" s="59" t="n">
        <v>46090.47277777778</v>
      </c>
      <c r="Q2753" s="60" t="n">
        <v>5.8</v>
      </c>
      <c r="R2753" s="60" t="n">
        <v>0.9671999999999999</v>
      </c>
      <c r="S2753" t="inlineStr">
        <is>
          <t>团队模拟数据（基于公开单线数据派生）</t>
        </is>
      </c>
      <c r="T2753" t="inlineStr">
        <is>
          <t>SIM-v2.2-20260807-20260804</t>
        </is>
      </c>
      <c r="U2753" t="inlineStr">
        <is>
          <t>https://zenodo.org/records/17855209</t>
        </is>
      </c>
      <c r="V2753" t="inlineStr">
        <is>
          <t>LINE-S01-POST-20260309</t>
        </is>
      </c>
      <c r="W2753" t="inlineStr">
        <is>
          <t>已关联</t>
        </is>
      </c>
      <c r="X2753" t="inlineStr">
        <is>
          <t>按班次口径判断</t>
        </is>
      </c>
      <c r="Z2753" t="inlineStr">
        <is>
          <t>否</t>
        </is>
      </c>
    </row>
    <row r="2754">
      <c r="A2754" t="inlineStr">
        <is>
          <t>SIM-STOP-02753</t>
        </is>
      </c>
      <c r="B2754" t="inlineStr">
        <is>
          <t>STOP-POST-00283</t>
        </is>
      </c>
      <c r="C2754" t="inlineStr">
        <is>
          <t>LINE-S02-POST-20260309</t>
        </is>
      </c>
      <c r="D2754" t="inlineStr">
        <is>
          <t>SHIFT-POST-20260309</t>
        </is>
      </c>
      <c r="E2754" t="inlineStr">
        <is>
          <t>LINE-S02</t>
        </is>
      </c>
      <c r="F2754" t="inlineStr">
        <is>
          <t>改善后</t>
        </is>
      </c>
      <c r="G2754" s="57" t="n">
        <v>46090</v>
      </c>
      <c r="H2754" t="inlineStr">
        <is>
          <t>视觉设备系列</t>
        </is>
      </c>
      <c r="I2754" t="inlineStr">
        <is>
          <t>KK200-1</t>
        </is>
      </c>
      <c r="J2754" t="inlineStr">
        <is>
          <t>OPERATIONAL</t>
        </is>
      </c>
      <c r="K2754" t="inlineStr">
        <is>
          <t>Planned - Included in OEE</t>
        </is>
      </c>
      <c r="L2754" t="inlineStr">
        <is>
          <t>EXTRUDER PRESS</t>
        </is>
      </c>
      <c r="M2754" t="inlineStr">
        <is>
          <t>主加工工位</t>
        </is>
      </c>
      <c r="N2754" t="inlineStr">
        <is>
          <t>CLEANING</t>
        </is>
      </c>
      <c r="O2754" s="59" t="n">
        <v>46090.48263888889</v>
      </c>
      <c r="P2754" s="59" t="n">
        <v>46090.48666666666</v>
      </c>
      <c r="Q2754" s="60" t="n">
        <v>5.8</v>
      </c>
      <c r="R2754" s="60" t="n">
        <v>0.9746</v>
      </c>
      <c r="S2754" t="inlineStr">
        <is>
          <t>团队模拟数据（基于公开单线数据派生）</t>
        </is>
      </c>
      <c r="T2754" t="inlineStr">
        <is>
          <t>SIM-v2.2-20260807-20260804</t>
        </is>
      </c>
      <c r="U2754" t="inlineStr">
        <is>
          <t>https://zenodo.org/records/17855209</t>
        </is>
      </c>
      <c r="V2754" t="inlineStr">
        <is>
          <t>LINE-S02-POST-20260309</t>
        </is>
      </c>
      <c r="W2754" t="inlineStr">
        <is>
          <t>已关联</t>
        </is>
      </c>
      <c r="X2754" t="inlineStr">
        <is>
          <t>按班次口径判断</t>
        </is>
      </c>
      <c r="Z2754" t="inlineStr">
        <is>
          <t>否</t>
        </is>
      </c>
    </row>
    <row r="2755">
      <c r="A2755" t="inlineStr">
        <is>
          <t>SIM-STOP-02754</t>
        </is>
      </c>
      <c r="B2755" t="inlineStr">
        <is>
          <t>STOP-POST-00283</t>
        </is>
      </c>
      <c r="C2755" t="inlineStr">
        <is>
          <t>LINE-S03-POST-20260309</t>
        </is>
      </c>
      <c r="D2755" t="inlineStr">
        <is>
          <t>SHIFT-POST-20260309</t>
        </is>
      </c>
      <c r="E2755" t="inlineStr">
        <is>
          <t>LINE-S03</t>
        </is>
      </c>
      <c r="F2755" t="inlineStr">
        <is>
          <t>改善后</t>
        </is>
      </c>
      <c r="G2755" s="57" t="n">
        <v>46090</v>
      </c>
      <c r="H2755" t="inlineStr">
        <is>
          <t>音频模组系列</t>
        </is>
      </c>
      <c r="I2755" t="inlineStr">
        <is>
          <t>KK200-1</t>
        </is>
      </c>
      <c r="J2755" t="inlineStr">
        <is>
          <t>OPERATIONAL</t>
        </is>
      </c>
      <c r="K2755" t="inlineStr">
        <is>
          <t>Planned - Included in OEE</t>
        </is>
      </c>
      <c r="L2755" t="inlineStr">
        <is>
          <t>EXTRUDER PRESS</t>
        </is>
      </c>
      <c r="M2755" t="inlineStr">
        <is>
          <t>主加工工位</t>
        </is>
      </c>
      <c r="N2755" t="inlineStr">
        <is>
          <t>CLEANING</t>
        </is>
      </c>
      <c r="O2755" s="59" t="n">
        <v>46090.49652777778</v>
      </c>
      <c r="P2755" s="59" t="n">
        <v>46090.50034722222</v>
      </c>
      <c r="Q2755" s="60" t="n">
        <v>5.5</v>
      </c>
      <c r="R2755" s="60" t="n">
        <v>0.912</v>
      </c>
      <c r="S2755" t="inlineStr">
        <is>
          <t>团队模拟数据（基于公开单线数据派生）</t>
        </is>
      </c>
      <c r="T2755" t="inlineStr">
        <is>
          <t>SIM-v2.2-20260807-20260804</t>
        </is>
      </c>
      <c r="U2755" t="inlineStr">
        <is>
          <t>https://zenodo.org/records/17855209</t>
        </is>
      </c>
      <c r="V2755" t="inlineStr">
        <is>
          <t>LINE-S03-POST-20260309</t>
        </is>
      </c>
      <c r="W2755" t="inlineStr">
        <is>
          <t>已关联</t>
        </is>
      </c>
      <c r="X2755" t="inlineStr">
        <is>
          <t>按班次口径判断</t>
        </is>
      </c>
      <c r="Z2755" t="inlineStr">
        <is>
          <t>否</t>
        </is>
      </c>
    </row>
    <row r="2756">
      <c r="A2756" t="inlineStr">
        <is>
          <t>SIM-STOP-02755</t>
        </is>
      </c>
      <c r="B2756" t="inlineStr">
        <is>
          <t>STOP-POST-00284</t>
        </is>
      </c>
      <c r="C2756" t="inlineStr">
        <is>
          <t>LINE-S01-POST-20260309</t>
        </is>
      </c>
      <c r="D2756" t="inlineStr">
        <is>
          <t>SHIFT-POST-20260309</t>
        </is>
      </c>
      <c r="E2756" t="inlineStr">
        <is>
          <t>LINE-S01</t>
        </is>
      </c>
      <c r="F2756" t="inlineStr">
        <is>
          <t>改善后</t>
        </is>
      </c>
      <c r="G2756" s="57" t="n">
        <v>46090</v>
      </c>
      <c r="H2756" t="inlineStr">
        <is>
          <t>智能终端系列</t>
        </is>
      </c>
      <c r="I2756" t="inlineStr">
        <is>
          <t>KK200-1</t>
        </is>
      </c>
      <c r="J2756" t="inlineStr">
        <is>
          <t>MATERIALS</t>
        </is>
      </c>
      <c r="K2756" t="inlineStr">
        <is>
          <t>Unplanned</t>
        </is>
      </c>
      <c r="L2756" t="inlineStr">
        <is>
          <t>EXTRUDER PRESS</t>
        </is>
      </c>
      <c r="M2756" t="inlineStr">
        <is>
          <t>主加工工位</t>
        </is>
      </c>
      <c r="N2756" t="inlineStr">
        <is>
          <t>RACK STARVATION</t>
        </is>
      </c>
      <c r="O2756" s="59" t="n">
        <v>46090.4875</v>
      </c>
      <c r="P2756" s="59" t="n">
        <v>46090.49236111111</v>
      </c>
      <c r="Q2756" s="60" t="n">
        <v>7</v>
      </c>
      <c r="R2756" s="60" t="n">
        <v>0.7813</v>
      </c>
      <c r="S2756" t="inlineStr">
        <is>
          <t>团队模拟数据（基于公开单线数据派生）</t>
        </is>
      </c>
      <c r="T2756" t="inlineStr">
        <is>
          <t>SIM-v2.2-20260807-20260804</t>
        </is>
      </c>
      <c r="U2756" t="inlineStr">
        <is>
          <t>https://zenodo.org/records/17855209</t>
        </is>
      </c>
      <c r="V2756" t="inlineStr">
        <is>
          <t>LINE-S01-POST-20260309</t>
        </is>
      </c>
      <c r="W2756" t="inlineStr">
        <is>
          <t>已关联</t>
        </is>
      </c>
      <c r="X2756" t="inlineStr">
        <is>
          <t>按班次口径判断</t>
        </is>
      </c>
      <c r="Z2756" t="inlineStr">
        <is>
          <t>否</t>
        </is>
      </c>
    </row>
    <row r="2757">
      <c r="A2757" t="inlineStr">
        <is>
          <t>SIM-STOP-02756</t>
        </is>
      </c>
      <c r="B2757" t="inlineStr">
        <is>
          <t>STOP-POST-00284</t>
        </is>
      </c>
      <c r="C2757" t="inlineStr">
        <is>
          <t>LINE-S02-POST-20260309</t>
        </is>
      </c>
      <c r="D2757" t="inlineStr">
        <is>
          <t>SHIFT-POST-20260309</t>
        </is>
      </c>
      <c r="E2757" t="inlineStr">
        <is>
          <t>LINE-S02</t>
        </is>
      </c>
      <c r="F2757" t="inlineStr">
        <is>
          <t>改善后</t>
        </is>
      </c>
      <c r="G2757" s="57" t="n">
        <v>46090</v>
      </c>
      <c r="H2757" t="inlineStr">
        <is>
          <t>视觉设备系列</t>
        </is>
      </c>
      <c r="I2757" t="inlineStr">
        <is>
          <t>KK200-1</t>
        </is>
      </c>
      <c r="J2757" t="inlineStr">
        <is>
          <t>MATERIALS</t>
        </is>
      </c>
      <c r="K2757" t="inlineStr">
        <is>
          <t>Unplanned</t>
        </is>
      </c>
      <c r="L2757" t="inlineStr">
        <is>
          <t>EXTRUDER PRESS</t>
        </is>
      </c>
      <c r="M2757" t="inlineStr">
        <is>
          <t>主加工工位</t>
        </is>
      </c>
      <c r="N2757" t="inlineStr">
        <is>
          <t>RACK STARVATION</t>
        </is>
      </c>
      <c r="O2757" s="59" t="n">
        <v>46090.50138888889</v>
      </c>
      <c r="P2757" s="59" t="n">
        <v>46090.50902777778</v>
      </c>
      <c r="Q2757" s="60" t="n">
        <v>11</v>
      </c>
      <c r="R2757" s="60" t="n">
        <v>1.2276</v>
      </c>
      <c r="S2757" t="inlineStr">
        <is>
          <t>团队模拟数据（基于公开单线数据派生）</t>
        </is>
      </c>
      <c r="T2757" t="inlineStr">
        <is>
          <t>SIM-v2.2-20260807-20260804</t>
        </is>
      </c>
      <c r="U2757" t="inlineStr">
        <is>
          <t>https://zenodo.org/records/17855209</t>
        </is>
      </c>
      <c r="V2757" t="inlineStr">
        <is>
          <t>LINE-S02-POST-20260309</t>
        </is>
      </c>
      <c r="W2757" t="inlineStr">
        <is>
          <t>已关联</t>
        </is>
      </c>
      <c r="X2757" t="inlineStr">
        <is>
          <t>按班次口径判断</t>
        </is>
      </c>
      <c r="Z2757" t="inlineStr">
        <is>
          <t>否</t>
        </is>
      </c>
    </row>
    <row r="2758">
      <c r="A2758" t="inlineStr">
        <is>
          <t>SIM-STOP-02757</t>
        </is>
      </c>
      <c r="B2758" t="inlineStr">
        <is>
          <t>STOP-POST-00284</t>
        </is>
      </c>
      <c r="C2758" t="inlineStr">
        <is>
          <t>LINE-S03-POST-20260309</t>
        </is>
      </c>
      <c r="D2758" t="inlineStr">
        <is>
          <t>SHIFT-POST-20260309</t>
        </is>
      </c>
      <c r="E2758" t="inlineStr">
        <is>
          <t>LINE-S03</t>
        </is>
      </c>
      <c r="F2758" t="inlineStr">
        <is>
          <t>改善后</t>
        </is>
      </c>
      <c r="G2758" s="57" t="n">
        <v>46090</v>
      </c>
      <c r="H2758" t="inlineStr">
        <is>
          <t>音频模组系列</t>
        </is>
      </c>
      <c r="I2758" t="inlineStr">
        <is>
          <t>KK200-1</t>
        </is>
      </c>
      <c r="J2758" t="inlineStr">
        <is>
          <t>MATERIALS</t>
        </is>
      </c>
      <c r="K2758" t="inlineStr">
        <is>
          <t>Unplanned</t>
        </is>
      </c>
      <c r="L2758" t="inlineStr">
        <is>
          <t>EXTRUDER PRESS</t>
        </is>
      </c>
      <c r="M2758" t="inlineStr">
        <is>
          <t>主加工工位</t>
        </is>
      </c>
      <c r="N2758" t="inlineStr">
        <is>
          <t>RACK STARVATION</t>
        </is>
      </c>
      <c r="O2758" s="59" t="n">
        <v>46090.51527777778</v>
      </c>
      <c r="P2758" s="59" t="n">
        <v>46090.52104166667</v>
      </c>
      <c r="Q2758" s="60" t="n">
        <v>8.300000000000001</v>
      </c>
      <c r="R2758" s="60" t="n">
        <v>0.9256</v>
      </c>
      <c r="S2758" t="inlineStr">
        <is>
          <t>团队模拟数据（基于公开单线数据派生）</t>
        </is>
      </c>
      <c r="T2758" t="inlineStr">
        <is>
          <t>SIM-v2.2-20260807-20260804</t>
        </is>
      </c>
      <c r="U2758" t="inlineStr">
        <is>
          <t>https://zenodo.org/records/17855209</t>
        </is>
      </c>
      <c r="V2758" t="inlineStr">
        <is>
          <t>LINE-S03-POST-20260309</t>
        </is>
      </c>
      <c r="W2758" t="inlineStr">
        <is>
          <t>已关联</t>
        </is>
      </c>
      <c r="X2758" t="inlineStr">
        <is>
          <t>按班次口径判断</t>
        </is>
      </c>
      <c r="Z2758" t="inlineStr">
        <is>
          <t>否</t>
        </is>
      </c>
    </row>
    <row r="2759">
      <c r="A2759" t="inlineStr">
        <is>
          <t>SIM-STOP-02758</t>
        </is>
      </c>
      <c r="B2759" t="inlineStr">
        <is>
          <t>STOP-POST-00285</t>
        </is>
      </c>
      <c r="C2759" t="inlineStr">
        <is>
          <t>LINE-S01-POST-20260309</t>
        </is>
      </c>
      <c r="D2759" t="inlineStr">
        <is>
          <t>SHIFT-POST-20260309</t>
        </is>
      </c>
      <c r="E2759" t="inlineStr">
        <is>
          <t>LINE-S01</t>
        </is>
      </c>
      <c r="F2759" t="inlineStr">
        <is>
          <t>改善后</t>
        </is>
      </c>
      <c r="G2759" s="57" t="n">
        <v>46090</v>
      </c>
      <c r="H2759" t="inlineStr">
        <is>
          <t>智能终端系列</t>
        </is>
      </c>
      <c r="I2759" t="inlineStr">
        <is>
          <t>KK200-1</t>
        </is>
      </c>
      <c r="J2759" t="inlineStr">
        <is>
          <t>MATERIALS</t>
        </is>
      </c>
      <c r="K2759" t="inlineStr">
        <is>
          <t>Unplanned</t>
        </is>
      </c>
      <c r="L2759" t="inlineStr">
        <is>
          <t>EXTRUDER PRESS</t>
        </is>
      </c>
      <c r="M2759" t="inlineStr">
        <is>
          <t>主加工工位</t>
        </is>
      </c>
      <c r="N2759" t="inlineStr">
        <is>
          <t>RACK STARVATION</t>
        </is>
      </c>
      <c r="O2759" s="59" t="n">
        <v>46090.50277777778</v>
      </c>
      <c r="P2759" s="59" t="n">
        <v>46090.51236111111</v>
      </c>
      <c r="Q2759" s="60" t="n">
        <v>13.8</v>
      </c>
      <c r="R2759" s="60" t="n">
        <v>0.8125</v>
      </c>
      <c r="S2759" t="inlineStr">
        <is>
          <t>团队模拟数据（基于公开单线数据派生）</t>
        </is>
      </c>
      <c r="T2759" t="inlineStr">
        <is>
          <t>SIM-v2.2-20260807-20260804</t>
        </is>
      </c>
      <c r="U2759" t="inlineStr">
        <is>
          <t>https://zenodo.org/records/17855209</t>
        </is>
      </c>
      <c r="V2759" t="inlineStr">
        <is>
          <t>LINE-S01-POST-20260309</t>
        </is>
      </c>
      <c r="W2759" t="inlineStr">
        <is>
          <t>已关联</t>
        </is>
      </c>
      <c r="X2759" t="inlineStr">
        <is>
          <t>按班次口径判断</t>
        </is>
      </c>
      <c r="Z2759" t="inlineStr">
        <is>
          <t>否</t>
        </is>
      </c>
    </row>
    <row r="2760">
      <c r="A2760" t="inlineStr">
        <is>
          <t>SIM-STOP-02759</t>
        </is>
      </c>
      <c r="B2760" t="inlineStr">
        <is>
          <t>STOP-POST-00285</t>
        </is>
      </c>
      <c r="C2760" t="inlineStr">
        <is>
          <t>LINE-S02-POST-20260309</t>
        </is>
      </c>
      <c r="D2760" t="inlineStr">
        <is>
          <t>SHIFT-POST-20260309</t>
        </is>
      </c>
      <c r="E2760" t="inlineStr">
        <is>
          <t>LINE-S02</t>
        </is>
      </c>
      <c r="F2760" t="inlineStr">
        <is>
          <t>改善后</t>
        </is>
      </c>
      <c r="G2760" s="57" t="n">
        <v>46090</v>
      </c>
      <c r="H2760" t="inlineStr">
        <is>
          <t>视觉设备系列</t>
        </is>
      </c>
      <c r="I2760" t="inlineStr">
        <is>
          <t>KK200-1</t>
        </is>
      </c>
      <c r="J2760" t="inlineStr">
        <is>
          <t>MATERIALS</t>
        </is>
      </c>
      <c r="K2760" t="inlineStr">
        <is>
          <t>Unplanned</t>
        </is>
      </c>
      <c r="L2760" t="inlineStr">
        <is>
          <t>EXTRUDER PRESS</t>
        </is>
      </c>
      <c r="M2760" t="inlineStr">
        <is>
          <t>主加工工位</t>
        </is>
      </c>
      <c r="N2760" t="inlineStr">
        <is>
          <t>RACK STARVATION</t>
        </is>
      </c>
      <c r="O2760" s="59" t="n">
        <v>46090.51666666667</v>
      </c>
      <c r="P2760" s="59" t="n">
        <v>46090.53020833333</v>
      </c>
      <c r="Q2760" s="60" t="n">
        <v>19.5</v>
      </c>
      <c r="R2760" s="60" t="n">
        <v>1.1484</v>
      </c>
      <c r="S2760" t="inlineStr">
        <is>
          <t>团队模拟数据（基于公开单线数据派生）</t>
        </is>
      </c>
      <c r="T2760" t="inlineStr">
        <is>
          <t>SIM-v2.2-20260807-20260804</t>
        </is>
      </c>
      <c r="U2760" t="inlineStr">
        <is>
          <t>https://zenodo.org/records/17855209</t>
        </is>
      </c>
      <c r="V2760" t="inlineStr">
        <is>
          <t>LINE-S02-POST-20260309</t>
        </is>
      </c>
      <c r="W2760" t="inlineStr">
        <is>
          <t>已关联</t>
        </is>
      </c>
      <c r="X2760" t="inlineStr">
        <is>
          <t>按班次口径判断</t>
        </is>
      </c>
      <c r="Z2760" t="inlineStr">
        <is>
          <t>否</t>
        </is>
      </c>
    </row>
    <row r="2761">
      <c r="A2761" t="inlineStr">
        <is>
          <t>SIM-STOP-02760</t>
        </is>
      </c>
      <c r="B2761" t="inlineStr">
        <is>
          <t>STOP-POST-00285</t>
        </is>
      </c>
      <c r="C2761" t="inlineStr">
        <is>
          <t>LINE-S03-POST-20260309</t>
        </is>
      </c>
      <c r="D2761" t="inlineStr">
        <is>
          <t>SHIFT-POST-20260309</t>
        </is>
      </c>
      <c r="E2761" t="inlineStr">
        <is>
          <t>LINE-S03</t>
        </is>
      </c>
      <c r="F2761" t="inlineStr">
        <is>
          <t>改善后</t>
        </is>
      </c>
      <c r="G2761" s="57" t="n">
        <v>46090</v>
      </c>
      <c r="H2761" t="inlineStr">
        <is>
          <t>音频模组系列</t>
        </is>
      </c>
      <c r="I2761" t="inlineStr">
        <is>
          <t>KK200-1</t>
        </is>
      </c>
      <c r="J2761" t="inlineStr">
        <is>
          <t>MATERIALS</t>
        </is>
      </c>
      <c r="K2761" t="inlineStr">
        <is>
          <t>Unplanned</t>
        </is>
      </c>
      <c r="L2761" t="inlineStr">
        <is>
          <t>EXTRUDER PRESS</t>
        </is>
      </c>
      <c r="M2761" t="inlineStr">
        <is>
          <t>主加工工位</t>
        </is>
      </c>
      <c r="N2761" t="inlineStr">
        <is>
          <t>RACK STARVATION</t>
        </is>
      </c>
      <c r="O2761" s="59" t="n">
        <v>46090.53055555555</v>
      </c>
      <c r="P2761" s="59" t="n">
        <v>46090.54194444444</v>
      </c>
      <c r="Q2761" s="60" t="n">
        <v>16.4</v>
      </c>
      <c r="R2761" s="60" t="n">
        <v>0.962</v>
      </c>
      <c r="S2761" t="inlineStr">
        <is>
          <t>团队模拟数据（基于公开单线数据派生）</t>
        </is>
      </c>
      <c r="T2761" t="inlineStr">
        <is>
          <t>SIM-v2.2-20260807-20260804</t>
        </is>
      </c>
      <c r="U2761" t="inlineStr">
        <is>
          <t>https://zenodo.org/records/17855209</t>
        </is>
      </c>
      <c r="V2761" t="inlineStr">
        <is>
          <t>LINE-S03-POST-20260309</t>
        </is>
      </c>
      <c r="W2761" t="inlineStr">
        <is>
          <t>已关联</t>
        </is>
      </c>
      <c r="X2761" t="inlineStr">
        <is>
          <t>按班次口径判断</t>
        </is>
      </c>
      <c r="Z2761" t="inlineStr">
        <is>
          <t>否</t>
        </is>
      </c>
    </row>
    <row r="2762">
      <c r="A2762" t="inlineStr">
        <is>
          <t>SIM-STOP-02761</t>
        </is>
      </c>
      <c r="B2762" t="inlineStr">
        <is>
          <t>STOP-POST-00286</t>
        </is>
      </c>
      <c r="C2762" t="inlineStr">
        <is>
          <t>LINE-S01-POST-20260309</t>
        </is>
      </c>
      <c r="D2762" t="inlineStr">
        <is>
          <t>SHIFT-POST-20260309</t>
        </is>
      </c>
      <c r="E2762" t="inlineStr">
        <is>
          <t>LINE-S01</t>
        </is>
      </c>
      <c r="F2762" t="inlineStr">
        <is>
          <t>改善后</t>
        </is>
      </c>
      <c r="G2762" s="57" t="n">
        <v>46090</v>
      </c>
      <c r="H2762" t="inlineStr">
        <is>
          <t>智能终端系列</t>
        </is>
      </c>
      <c r="I2762" t="inlineStr">
        <is>
          <t>KK200-1</t>
        </is>
      </c>
      <c r="J2762" t="inlineStr">
        <is>
          <t>MATERIALS</t>
        </is>
      </c>
      <c r="K2762" t="inlineStr">
        <is>
          <t>Unplanned</t>
        </is>
      </c>
      <c r="L2762" t="inlineStr">
        <is>
          <t>HACKING STATION</t>
        </is>
      </c>
      <c r="M2762" t="inlineStr">
        <is>
          <t>上下料工位</t>
        </is>
      </c>
      <c r="N2762" t="inlineStr">
        <is>
          <t>RACKS</t>
        </is>
      </c>
      <c r="O2762" s="59" t="n">
        <v>46090.52638888889</v>
      </c>
      <c r="P2762" s="59" t="n">
        <v>46090.52993055555</v>
      </c>
      <c r="Q2762" s="60" t="n">
        <v>5.1</v>
      </c>
      <c r="R2762" s="60" t="n">
        <v>0.8438</v>
      </c>
      <c r="S2762" t="inlineStr">
        <is>
          <t>团队模拟数据（基于公开单线数据派生）</t>
        </is>
      </c>
      <c r="T2762" t="inlineStr">
        <is>
          <t>SIM-v2.2-20260807-20260804</t>
        </is>
      </c>
      <c r="U2762" t="inlineStr">
        <is>
          <t>https://zenodo.org/records/17855209</t>
        </is>
      </c>
      <c r="V2762" t="inlineStr">
        <is>
          <t>LINE-S01-POST-20260309</t>
        </is>
      </c>
      <c r="W2762" t="inlineStr">
        <is>
          <t>已关联</t>
        </is>
      </c>
      <c r="X2762" t="inlineStr">
        <is>
          <t>按班次口径判断</t>
        </is>
      </c>
      <c r="Z2762" t="inlineStr">
        <is>
          <t>否</t>
        </is>
      </c>
    </row>
    <row r="2763">
      <c r="A2763" t="inlineStr">
        <is>
          <t>SIM-STOP-02762</t>
        </is>
      </c>
      <c r="B2763" t="inlineStr">
        <is>
          <t>STOP-POST-00286</t>
        </is>
      </c>
      <c r="C2763" t="inlineStr">
        <is>
          <t>LINE-S02-POST-20260309</t>
        </is>
      </c>
      <c r="D2763" t="inlineStr">
        <is>
          <t>SHIFT-POST-20260309</t>
        </is>
      </c>
      <c r="E2763" t="inlineStr">
        <is>
          <t>LINE-S02</t>
        </is>
      </c>
      <c r="F2763" t="inlineStr">
        <is>
          <t>改善后</t>
        </is>
      </c>
      <c r="G2763" s="57" t="n">
        <v>46090</v>
      </c>
      <c r="H2763" t="inlineStr">
        <is>
          <t>视觉设备系列</t>
        </is>
      </c>
      <c r="I2763" t="inlineStr">
        <is>
          <t>KK200-1</t>
        </is>
      </c>
      <c r="J2763" t="inlineStr">
        <is>
          <t>MATERIALS</t>
        </is>
      </c>
      <c r="K2763" t="inlineStr">
        <is>
          <t>Unplanned</t>
        </is>
      </c>
      <c r="L2763" t="inlineStr">
        <is>
          <t>HACKING STATION</t>
        </is>
      </c>
      <c r="M2763" t="inlineStr">
        <is>
          <t>上下料工位</t>
        </is>
      </c>
      <c r="N2763" t="inlineStr">
        <is>
          <t>RACKS</t>
        </is>
      </c>
      <c r="O2763" s="59" t="n">
        <v>46090.54027777778</v>
      </c>
      <c r="P2763" s="59" t="n">
        <v>46090.54486111111</v>
      </c>
      <c r="Q2763" s="60" t="n">
        <v>6.6</v>
      </c>
      <c r="R2763" s="60" t="n">
        <v>1.1061</v>
      </c>
      <c r="S2763" t="inlineStr">
        <is>
          <t>团队模拟数据（基于公开单线数据派生）</t>
        </is>
      </c>
      <c r="T2763" t="inlineStr">
        <is>
          <t>SIM-v2.2-20260807-20260804</t>
        </is>
      </c>
      <c r="U2763" t="inlineStr">
        <is>
          <t>https://zenodo.org/records/17855209</t>
        </is>
      </c>
      <c r="V2763" t="inlineStr">
        <is>
          <t>LINE-S02-POST-20260309</t>
        </is>
      </c>
      <c r="W2763" t="inlineStr">
        <is>
          <t>已关联</t>
        </is>
      </c>
      <c r="X2763" t="inlineStr">
        <is>
          <t>按班次口径判断</t>
        </is>
      </c>
      <c r="Z2763" t="inlineStr">
        <is>
          <t>否</t>
        </is>
      </c>
    </row>
    <row r="2764">
      <c r="A2764" t="inlineStr">
        <is>
          <t>SIM-STOP-02763</t>
        </is>
      </c>
      <c r="B2764" t="inlineStr">
        <is>
          <t>STOP-POST-00286</t>
        </is>
      </c>
      <c r="C2764" t="inlineStr">
        <is>
          <t>LINE-S03-POST-20260309</t>
        </is>
      </c>
      <c r="D2764" t="inlineStr">
        <is>
          <t>SHIFT-POST-20260309</t>
        </is>
      </c>
      <c r="E2764" t="inlineStr">
        <is>
          <t>LINE-S03</t>
        </is>
      </c>
      <c r="F2764" t="inlineStr">
        <is>
          <t>改善后</t>
        </is>
      </c>
      <c r="G2764" s="57" t="n">
        <v>46090</v>
      </c>
      <c r="H2764" t="inlineStr">
        <is>
          <t>音频模组系列</t>
        </is>
      </c>
      <c r="I2764" t="inlineStr">
        <is>
          <t>KK200-1</t>
        </is>
      </c>
      <c r="J2764" t="inlineStr">
        <is>
          <t>MATERIALS</t>
        </is>
      </c>
      <c r="K2764" t="inlineStr">
        <is>
          <t>Unplanned</t>
        </is>
      </c>
      <c r="L2764" t="inlineStr">
        <is>
          <t>HACKING STATION</t>
        </is>
      </c>
      <c r="M2764" t="inlineStr">
        <is>
          <t>上下料工位</t>
        </is>
      </c>
      <c r="N2764" t="inlineStr">
        <is>
          <t>RACKS</t>
        </is>
      </c>
      <c r="O2764" s="59" t="n">
        <v>46090.55416666667</v>
      </c>
      <c r="P2764" s="59" t="n">
        <v>46090.55791666666</v>
      </c>
      <c r="Q2764" s="60" t="n">
        <v>5.4</v>
      </c>
      <c r="R2764" s="60" t="n">
        <v>0.8996</v>
      </c>
      <c r="S2764" t="inlineStr">
        <is>
          <t>团队模拟数据（基于公开单线数据派生）</t>
        </is>
      </c>
      <c r="T2764" t="inlineStr">
        <is>
          <t>SIM-v2.2-20260807-20260804</t>
        </is>
      </c>
      <c r="U2764" t="inlineStr">
        <is>
          <t>https://zenodo.org/records/17855209</t>
        </is>
      </c>
      <c r="V2764" t="inlineStr">
        <is>
          <t>LINE-S03-POST-20260309</t>
        </is>
      </c>
      <c r="W2764" t="inlineStr">
        <is>
          <t>已关联</t>
        </is>
      </c>
      <c r="X2764" t="inlineStr">
        <is>
          <t>按班次口径判断</t>
        </is>
      </c>
      <c r="Z2764" t="inlineStr">
        <is>
          <t>否</t>
        </is>
      </c>
    </row>
    <row r="2765">
      <c r="A2765" t="inlineStr">
        <is>
          <t>SIM-STOP-02764</t>
        </is>
      </c>
      <c r="B2765" t="inlineStr">
        <is>
          <t>STOP-POST-00287</t>
        </is>
      </c>
      <c r="C2765" t="inlineStr">
        <is>
          <t>LINE-S01-POST-20260309</t>
        </is>
      </c>
      <c r="D2765" t="inlineStr">
        <is>
          <t>SHIFT-POST-20260309</t>
        </is>
      </c>
      <c r="E2765" t="inlineStr">
        <is>
          <t>LINE-S01</t>
        </is>
      </c>
      <c r="F2765" t="inlineStr">
        <is>
          <t>改善后</t>
        </is>
      </c>
      <c r="G2765" s="57" t="n">
        <v>46090</v>
      </c>
      <c r="H2765" t="inlineStr">
        <is>
          <t>智能终端系列</t>
        </is>
      </c>
      <c r="I2765" t="inlineStr">
        <is>
          <t>KK250</t>
        </is>
      </c>
      <c r="J2765" t="inlineStr">
        <is>
          <t>SETUPS-CHANGEOVERS</t>
        </is>
      </c>
      <c r="K2765" t="inlineStr">
        <is>
          <t>Planned - Included in OEE</t>
        </is>
      </c>
      <c r="L2765" t="inlineStr">
        <is>
          <t>EXTRUDER PRESS</t>
        </is>
      </c>
      <c r="M2765" t="inlineStr">
        <is>
          <t>主加工工位</t>
        </is>
      </c>
      <c r="N2765" t="inlineStr">
        <is>
          <t>MATERIAL CHANGEOVER</t>
        </is>
      </c>
      <c r="O2765" s="59" t="n">
        <v>46090.55</v>
      </c>
      <c r="P2765" s="59" t="n">
        <v>46090.56208333333</v>
      </c>
      <c r="Q2765" s="60" t="n">
        <v>17.4</v>
      </c>
      <c r="R2765" s="60" t="n">
        <v>0.9155</v>
      </c>
      <c r="S2765" t="inlineStr">
        <is>
          <t>团队模拟数据（基于公开单线数据派生）</t>
        </is>
      </c>
      <c r="T2765" t="inlineStr">
        <is>
          <t>SIM-v2.2-20260807-20260804</t>
        </is>
      </c>
      <c r="U2765" t="inlineStr">
        <is>
          <t>https://zenodo.org/records/17855209</t>
        </is>
      </c>
      <c r="V2765" t="inlineStr">
        <is>
          <t>LINE-S01-POST-20260309</t>
        </is>
      </c>
      <c r="W2765" t="inlineStr">
        <is>
          <t>已关联</t>
        </is>
      </c>
      <c r="X2765" t="inlineStr">
        <is>
          <t>按班次口径判断</t>
        </is>
      </c>
      <c r="Z2765" t="inlineStr">
        <is>
          <t>是</t>
        </is>
      </c>
      <c r="AA2765">
        <f>IFERROR(VLOOKUP(N2765,'18_换产标准_模拟'!$B$2:$F$4,3,FALSE),"")</f>
        <v/>
      </c>
      <c r="AB2765">
        <f>IFERROR(MAX(Q2765-AA2765,0),"")</f>
        <v/>
      </c>
      <c r="AC2765">
        <f>IFERROR(IF(AB2765=0,"达标",IF(AB2765&lt;=VLOOKUP(N2765,'18_换产标准_模拟'!$B$2:$F$4,4,FALSE)-VLOOKUP(N2765,'18_换产标准_模拟'!$B$2:$F$4,3,FALSE),"轻微超时",IF(AB2765&lt;=VLOOKUP(N2765,'18_换产标准_模拟'!$B$2:$F$4,5,FALSE)-VLOOKUP(N2765,'18_换产标准_模拟'!$B$2:$F$4,3,FALSE),"超时","严重超时"))),"")</f>
        <v/>
      </c>
      <c r="AD2765">
        <f>IFERROR(INDEX('18_换产标准_模拟'!$A$2:$A$4,MATCH(N2765,'18_换产标准_模拟'!$B$2:$B$4,0)),"")</f>
        <v/>
      </c>
      <c r="AE2765" t="inlineStr">
        <is>
          <t>团队模拟数据</t>
        </is>
      </c>
    </row>
    <row r="2766">
      <c r="A2766" t="inlineStr">
        <is>
          <t>SIM-STOP-02765</t>
        </is>
      </c>
      <c r="B2766" t="inlineStr">
        <is>
          <t>STOP-POST-00287</t>
        </is>
      </c>
      <c r="C2766" t="inlineStr">
        <is>
          <t>LINE-S02-POST-20260309</t>
        </is>
      </c>
      <c r="D2766" t="inlineStr">
        <is>
          <t>SHIFT-POST-20260309</t>
        </is>
      </c>
      <c r="E2766" t="inlineStr">
        <is>
          <t>LINE-S02</t>
        </is>
      </c>
      <c r="F2766" t="inlineStr">
        <is>
          <t>改善后</t>
        </is>
      </c>
      <c r="G2766" s="57" t="n">
        <v>46090</v>
      </c>
      <c r="H2766" t="inlineStr">
        <is>
          <t>视觉设备系列</t>
        </is>
      </c>
      <c r="I2766" t="inlineStr">
        <is>
          <t>KK250</t>
        </is>
      </c>
      <c r="J2766" t="inlineStr">
        <is>
          <t>SETUPS-CHANGEOVERS</t>
        </is>
      </c>
      <c r="K2766" t="inlineStr">
        <is>
          <t>Planned - Included in OEE</t>
        </is>
      </c>
      <c r="L2766" t="inlineStr">
        <is>
          <t>EXTRUDER PRESS</t>
        </is>
      </c>
      <c r="M2766" t="inlineStr">
        <is>
          <t>主加工工位</t>
        </is>
      </c>
      <c r="N2766" t="inlineStr">
        <is>
          <t>MATERIAL CHANGEOVER</t>
        </is>
      </c>
      <c r="O2766" s="59" t="n">
        <v>46090.56388888889</v>
      </c>
      <c r="P2766" s="59" t="n">
        <v>46090.57736111111</v>
      </c>
      <c r="Q2766" s="60" t="n">
        <v>19.4</v>
      </c>
      <c r="R2766" s="60" t="n">
        <v>1.0236</v>
      </c>
      <c r="S2766" t="inlineStr">
        <is>
          <t>团队模拟数据（基于公开单线数据派生）</t>
        </is>
      </c>
      <c r="T2766" t="inlineStr">
        <is>
          <t>SIM-v2.2-20260807-20260804</t>
        </is>
      </c>
      <c r="U2766" t="inlineStr">
        <is>
          <t>https://zenodo.org/records/17855209</t>
        </is>
      </c>
      <c r="V2766" t="inlineStr">
        <is>
          <t>LINE-S02-POST-20260309</t>
        </is>
      </c>
      <c r="W2766" t="inlineStr">
        <is>
          <t>已关联</t>
        </is>
      </c>
      <c r="X2766" t="inlineStr">
        <is>
          <t>按班次口径判断</t>
        </is>
      </c>
      <c r="Z2766" t="inlineStr">
        <is>
          <t>是</t>
        </is>
      </c>
      <c r="AA2766">
        <f>IFERROR(VLOOKUP(N2766,'18_换产标准_模拟'!$B$2:$F$4,3,FALSE),"")</f>
        <v/>
      </c>
      <c r="AB2766">
        <f>IFERROR(MAX(Q2766-AA2766,0),"")</f>
        <v/>
      </c>
      <c r="AC2766">
        <f>IFERROR(IF(AB2766=0,"达标",IF(AB2766&lt;=VLOOKUP(N2766,'18_换产标准_模拟'!$B$2:$F$4,4,FALSE)-VLOOKUP(N2766,'18_换产标准_模拟'!$B$2:$F$4,3,FALSE),"轻微超时",IF(AB2766&lt;=VLOOKUP(N2766,'18_换产标准_模拟'!$B$2:$F$4,5,FALSE)-VLOOKUP(N2766,'18_换产标准_模拟'!$B$2:$F$4,3,FALSE),"超时","严重超时"))),"")</f>
        <v/>
      </c>
      <c r="AD2766">
        <f>IFERROR(INDEX('18_换产标准_模拟'!$A$2:$A$4,MATCH(N2766,'18_换产标准_模拟'!$B$2:$B$4,0)),"")</f>
        <v/>
      </c>
      <c r="AE2766" t="inlineStr">
        <is>
          <t>团队模拟数据</t>
        </is>
      </c>
    </row>
    <row r="2767">
      <c r="A2767" t="inlineStr">
        <is>
          <t>SIM-STOP-02766</t>
        </is>
      </c>
      <c r="B2767" t="inlineStr">
        <is>
          <t>STOP-POST-00287</t>
        </is>
      </c>
      <c r="C2767" t="inlineStr">
        <is>
          <t>LINE-S03-POST-20260309</t>
        </is>
      </c>
      <c r="D2767" t="inlineStr">
        <is>
          <t>SHIFT-POST-20260309</t>
        </is>
      </c>
      <c r="E2767" t="inlineStr">
        <is>
          <t>LINE-S03</t>
        </is>
      </c>
      <c r="F2767" t="inlineStr">
        <is>
          <t>改善后</t>
        </is>
      </c>
      <c r="G2767" s="57" t="n">
        <v>46090</v>
      </c>
      <c r="H2767" t="inlineStr">
        <is>
          <t>音频模组系列</t>
        </is>
      </c>
      <c r="I2767" t="inlineStr">
        <is>
          <t>KK250</t>
        </is>
      </c>
      <c r="J2767" t="inlineStr">
        <is>
          <t>SETUPS-CHANGEOVERS</t>
        </is>
      </c>
      <c r="K2767" t="inlineStr">
        <is>
          <t>Planned - Included in OEE</t>
        </is>
      </c>
      <c r="L2767" t="inlineStr">
        <is>
          <t>EXTRUDER PRESS</t>
        </is>
      </c>
      <c r="M2767" t="inlineStr">
        <is>
          <t>主加工工位</t>
        </is>
      </c>
      <c r="N2767" t="inlineStr">
        <is>
          <t>MATERIAL CHANGEOVER</t>
        </is>
      </c>
      <c r="O2767" s="59" t="n">
        <v>46090.57777777778</v>
      </c>
      <c r="P2767" s="59" t="n">
        <v>46090.59041666667</v>
      </c>
      <c r="Q2767" s="60" t="n">
        <v>18.2</v>
      </c>
      <c r="R2767" s="60" t="n">
        <v>0.96</v>
      </c>
      <c r="S2767" t="inlineStr">
        <is>
          <t>团队模拟数据（基于公开单线数据派生）</t>
        </is>
      </c>
      <c r="T2767" t="inlineStr">
        <is>
          <t>SIM-v2.2-20260807-20260804</t>
        </is>
      </c>
      <c r="U2767" t="inlineStr">
        <is>
          <t>https://zenodo.org/records/17855209</t>
        </is>
      </c>
      <c r="V2767" t="inlineStr">
        <is>
          <t>LINE-S03-POST-20260309</t>
        </is>
      </c>
      <c r="W2767" t="inlineStr">
        <is>
          <t>已关联</t>
        </is>
      </c>
      <c r="X2767" t="inlineStr">
        <is>
          <t>按班次口径判断</t>
        </is>
      </c>
      <c r="Z2767" t="inlineStr">
        <is>
          <t>是</t>
        </is>
      </c>
      <c r="AA2767">
        <f>IFERROR(VLOOKUP(N2767,'18_换产标准_模拟'!$B$2:$F$4,3,FALSE),"")</f>
        <v/>
      </c>
      <c r="AB2767">
        <f>IFERROR(MAX(Q2767-AA2767,0),"")</f>
        <v/>
      </c>
      <c r="AC2767">
        <f>IFERROR(IF(AB2767=0,"达标",IF(AB2767&lt;=VLOOKUP(N2767,'18_换产标准_模拟'!$B$2:$F$4,4,FALSE)-VLOOKUP(N2767,'18_换产标准_模拟'!$B$2:$F$4,3,FALSE),"轻微超时",IF(AB2767&lt;=VLOOKUP(N2767,'18_换产标准_模拟'!$B$2:$F$4,5,FALSE)-VLOOKUP(N2767,'18_换产标准_模拟'!$B$2:$F$4,3,FALSE),"超时","严重超时"))),"")</f>
        <v/>
      </c>
      <c r="AD2767">
        <f>IFERROR(INDEX('18_换产标准_模拟'!$A$2:$A$4,MATCH(N2767,'18_换产标准_模拟'!$B$2:$B$4,0)),"")</f>
        <v/>
      </c>
      <c r="AE2767" t="inlineStr">
        <is>
          <t>团队模拟数据</t>
        </is>
      </c>
    </row>
    <row r="2768">
      <c r="A2768" t="inlineStr">
        <is>
          <t>SIM-STOP-02767</t>
        </is>
      </c>
      <c r="B2768" t="inlineStr">
        <is>
          <t>STOP-POST-00288</t>
        </is>
      </c>
      <c r="C2768" t="inlineStr">
        <is>
          <t>LINE-S01-POST-20260309</t>
        </is>
      </c>
      <c r="D2768" t="inlineStr">
        <is>
          <t>SHIFT-POST-20260309</t>
        </is>
      </c>
      <c r="E2768" t="inlineStr">
        <is>
          <t>LINE-S01</t>
        </is>
      </c>
      <c r="F2768" t="inlineStr">
        <is>
          <t>改善后</t>
        </is>
      </c>
      <c r="G2768" s="57" t="n">
        <v>46090</v>
      </c>
      <c r="H2768" t="inlineStr">
        <is>
          <t>智能终端系列</t>
        </is>
      </c>
      <c r="I2768" t="inlineStr">
        <is>
          <t>KK250</t>
        </is>
      </c>
      <c r="J2768" t="inlineStr">
        <is>
          <t>MATERIALS</t>
        </is>
      </c>
      <c r="K2768" t="inlineStr">
        <is>
          <t>Unplanned</t>
        </is>
      </c>
      <c r="L2768" t="inlineStr">
        <is>
          <t>DRYER</t>
        </is>
      </c>
      <c r="M2768" t="inlineStr">
        <is>
          <t>烘干/固化工位</t>
        </is>
      </c>
      <c r="N2768" t="inlineStr">
        <is>
          <t>RACKS</t>
        </is>
      </c>
      <c r="O2768" s="59" t="n">
        <v>46090.59652777778</v>
      </c>
      <c r="P2768" s="59" t="n">
        <v>46090.60277777778</v>
      </c>
      <c r="Q2768" s="60" t="n">
        <v>9</v>
      </c>
      <c r="R2768" s="60" t="n">
        <v>0.8215</v>
      </c>
      <c r="S2768" t="inlineStr">
        <is>
          <t>团队模拟数据（基于公开单线数据派生）</t>
        </is>
      </c>
      <c r="T2768" t="inlineStr">
        <is>
          <t>SIM-v2.2-20260807-20260804</t>
        </is>
      </c>
      <c r="U2768" t="inlineStr">
        <is>
          <t>https://zenodo.org/records/17855209</t>
        </is>
      </c>
      <c r="V2768" t="inlineStr">
        <is>
          <t>LINE-S01-POST-20260309</t>
        </is>
      </c>
      <c r="W2768" t="inlineStr">
        <is>
          <t>已关联</t>
        </is>
      </c>
      <c r="X2768" t="inlineStr">
        <is>
          <t>按班次口径判断</t>
        </is>
      </c>
      <c r="Z2768" t="inlineStr">
        <is>
          <t>否</t>
        </is>
      </c>
    </row>
    <row r="2769">
      <c r="A2769" t="inlineStr">
        <is>
          <t>SIM-STOP-02768</t>
        </is>
      </c>
      <c r="B2769" t="inlineStr">
        <is>
          <t>STOP-POST-00288</t>
        </is>
      </c>
      <c r="C2769" t="inlineStr">
        <is>
          <t>LINE-S02-POST-20260309</t>
        </is>
      </c>
      <c r="D2769" t="inlineStr">
        <is>
          <t>SHIFT-POST-20260309</t>
        </is>
      </c>
      <c r="E2769" t="inlineStr">
        <is>
          <t>LINE-S02</t>
        </is>
      </c>
      <c r="F2769" t="inlineStr">
        <is>
          <t>改善后</t>
        </is>
      </c>
      <c r="G2769" s="57" t="n">
        <v>46090</v>
      </c>
      <c r="H2769" t="inlineStr">
        <is>
          <t>视觉设备系列</t>
        </is>
      </c>
      <c r="I2769" t="inlineStr">
        <is>
          <t>KK250</t>
        </is>
      </c>
      <c r="J2769" t="inlineStr">
        <is>
          <t>MATERIALS</t>
        </is>
      </c>
      <c r="K2769" t="inlineStr">
        <is>
          <t>Unplanned</t>
        </is>
      </c>
      <c r="L2769" t="inlineStr">
        <is>
          <t>DRYER</t>
        </is>
      </c>
      <c r="M2769" t="inlineStr">
        <is>
          <t>烘干/固化工位</t>
        </is>
      </c>
      <c r="N2769" t="inlineStr">
        <is>
          <t>RACKS</t>
        </is>
      </c>
      <c r="O2769" s="59" t="n">
        <v>46090.61041666667</v>
      </c>
      <c r="P2769" s="59" t="n">
        <v>46090.61861111111</v>
      </c>
      <c r="Q2769" s="60" t="n">
        <v>11.8</v>
      </c>
      <c r="R2769" s="60" t="n">
        <v>1.0756</v>
      </c>
      <c r="S2769" t="inlineStr">
        <is>
          <t>团队模拟数据（基于公开单线数据派生）</t>
        </is>
      </c>
      <c r="T2769" t="inlineStr">
        <is>
          <t>SIM-v2.2-20260807-20260804</t>
        </is>
      </c>
      <c r="U2769" t="inlineStr">
        <is>
          <t>https://zenodo.org/records/17855209</t>
        </is>
      </c>
      <c r="V2769" t="inlineStr">
        <is>
          <t>LINE-S02-POST-20260309</t>
        </is>
      </c>
      <c r="W2769" t="inlineStr">
        <is>
          <t>已关联</t>
        </is>
      </c>
      <c r="X2769" t="inlineStr">
        <is>
          <t>按班次口径判断</t>
        </is>
      </c>
      <c r="Z2769" t="inlineStr">
        <is>
          <t>否</t>
        </is>
      </c>
    </row>
    <row r="2770">
      <c r="A2770" t="inlineStr">
        <is>
          <t>SIM-STOP-02769</t>
        </is>
      </c>
      <c r="B2770" t="inlineStr">
        <is>
          <t>STOP-POST-00288</t>
        </is>
      </c>
      <c r="C2770" t="inlineStr">
        <is>
          <t>LINE-S03-POST-20260309</t>
        </is>
      </c>
      <c r="D2770" t="inlineStr">
        <is>
          <t>SHIFT-POST-20260309</t>
        </is>
      </c>
      <c r="E2770" t="inlineStr">
        <is>
          <t>LINE-S03</t>
        </is>
      </c>
      <c r="F2770" t="inlineStr">
        <is>
          <t>改善后</t>
        </is>
      </c>
      <c r="G2770" s="57" t="n">
        <v>46090</v>
      </c>
      <c r="H2770" t="inlineStr">
        <is>
          <t>音频模组系列</t>
        </is>
      </c>
      <c r="I2770" t="inlineStr">
        <is>
          <t>KK250</t>
        </is>
      </c>
      <c r="J2770" t="inlineStr">
        <is>
          <t>MATERIALS</t>
        </is>
      </c>
      <c r="K2770" t="inlineStr">
        <is>
          <t>Unplanned</t>
        </is>
      </c>
      <c r="L2770" t="inlineStr">
        <is>
          <t>DRYER</t>
        </is>
      </c>
      <c r="M2770" t="inlineStr">
        <is>
          <t>烘干/固化工位</t>
        </is>
      </c>
      <c r="N2770" t="inlineStr">
        <is>
          <t>RACKS</t>
        </is>
      </c>
      <c r="O2770" s="59" t="n">
        <v>46090.62430555555</v>
      </c>
      <c r="P2770" s="59" t="n">
        <v>46090.63173611111</v>
      </c>
      <c r="Q2770" s="60" t="n">
        <v>10.7</v>
      </c>
      <c r="R2770" s="60" t="n">
        <v>0.9724</v>
      </c>
      <c r="S2770" t="inlineStr">
        <is>
          <t>团队模拟数据（基于公开单线数据派生）</t>
        </is>
      </c>
      <c r="T2770" t="inlineStr">
        <is>
          <t>SIM-v2.2-20260807-20260804</t>
        </is>
      </c>
      <c r="U2770" t="inlineStr">
        <is>
          <t>https://zenodo.org/records/17855209</t>
        </is>
      </c>
      <c r="V2770" t="inlineStr">
        <is>
          <t>LINE-S03-POST-20260309</t>
        </is>
      </c>
      <c r="W2770" t="inlineStr">
        <is>
          <t>已关联</t>
        </is>
      </c>
      <c r="X2770" t="inlineStr">
        <is>
          <t>按班次口径判断</t>
        </is>
      </c>
      <c r="Z2770" t="inlineStr">
        <is>
          <t>否</t>
        </is>
      </c>
    </row>
    <row r="2771">
      <c r="A2771" t="inlineStr">
        <is>
          <t>SIM-STOP-02770</t>
        </is>
      </c>
      <c r="B2771" t="inlineStr">
        <is>
          <t>STOP-POST-00289</t>
        </is>
      </c>
      <c r="C2771" t="inlineStr">
        <is>
          <t>LINE-S01-POST-20260309</t>
        </is>
      </c>
      <c r="D2771" t="inlineStr">
        <is>
          <t>SHIFT-POST-20260309</t>
        </is>
      </c>
      <c r="E2771" t="inlineStr">
        <is>
          <t>LINE-S01</t>
        </is>
      </c>
      <c r="F2771" t="inlineStr">
        <is>
          <t>改善后</t>
        </is>
      </c>
      <c r="G2771" s="57" t="n">
        <v>46090</v>
      </c>
      <c r="H2771" t="inlineStr">
        <is>
          <t>智能终端系列</t>
        </is>
      </c>
      <c r="I2771" t="inlineStr">
        <is>
          <t>KK250</t>
        </is>
      </c>
      <c r="J2771" t="inlineStr">
        <is>
          <t>MATERIALS</t>
        </is>
      </c>
      <c r="K2771" t="inlineStr">
        <is>
          <t>Unplanned</t>
        </is>
      </c>
      <c r="L2771" t="inlineStr">
        <is>
          <t>EXTRUDER PRESS</t>
        </is>
      </c>
      <c r="M2771" t="inlineStr">
        <is>
          <t>主加工工位</t>
        </is>
      </c>
      <c r="N2771" t="inlineStr">
        <is>
          <t>RACK STARVATION</t>
        </is>
      </c>
      <c r="O2771" s="59" t="n">
        <v>46090.66527777778</v>
      </c>
      <c r="P2771" s="59" t="n">
        <v>46090.666875</v>
      </c>
      <c r="Q2771" s="60" t="n">
        <v>2.3</v>
      </c>
      <c r="R2771" s="60" t="n">
        <v>0.7679</v>
      </c>
      <c r="S2771" t="inlineStr">
        <is>
          <t>团队模拟数据（基于公开单线数据派生）</t>
        </is>
      </c>
      <c r="T2771" t="inlineStr">
        <is>
          <t>SIM-v2.2-20260807-20260804</t>
        </is>
      </c>
      <c r="U2771" t="inlineStr">
        <is>
          <t>https://zenodo.org/records/17855209</t>
        </is>
      </c>
      <c r="V2771" t="inlineStr">
        <is>
          <t>LINE-S01-POST-20260309</t>
        </is>
      </c>
      <c r="W2771" t="inlineStr">
        <is>
          <t>已关联</t>
        </is>
      </c>
      <c r="X2771" t="inlineStr">
        <is>
          <t>按班次口径判断</t>
        </is>
      </c>
      <c r="Z2771" t="inlineStr">
        <is>
          <t>否</t>
        </is>
      </c>
    </row>
    <row r="2772">
      <c r="A2772" t="inlineStr">
        <is>
          <t>SIM-STOP-02771</t>
        </is>
      </c>
      <c r="B2772" t="inlineStr">
        <is>
          <t>STOP-POST-00289</t>
        </is>
      </c>
      <c r="C2772" t="inlineStr">
        <is>
          <t>LINE-S02-POST-20260309</t>
        </is>
      </c>
      <c r="D2772" t="inlineStr">
        <is>
          <t>SHIFT-POST-20260309</t>
        </is>
      </c>
      <c r="E2772" t="inlineStr">
        <is>
          <t>LINE-S02</t>
        </is>
      </c>
      <c r="F2772" t="inlineStr">
        <is>
          <t>改善后</t>
        </is>
      </c>
      <c r="G2772" s="57" t="n">
        <v>46090</v>
      </c>
      <c r="H2772" t="inlineStr">
        <is>
          <t>视觉设备系列</t>
        </is>
      </c>
      <c r="I2772" t="inlineStr">
        <is>
          <t>KK250</t>
        </is>
      </c>
      <c r="J2772" t="inlineStr">
        <is>
          <t>MATERIALS</t>
        </is>
      </c>
      <c r="K2772" t="inlineStr">
        <is>
          <t>Unplanned</t>
        </is>
      </c>
      <c r="L2772" t="inlineStr">
        <is>
          <t>EXTRUDER PRESS</t>
        </is>
      </c>
      <c r="M2772" t="inlineStr">
        <is>
          <t>主加工工位</t>
        </is>
      </c>
      <c r="N2772" t="inlineStr">
        <is>
          <t>RACK STARVATION</t>
        </is>
      </c>
      <c r="O2772" s="59" t="n">
        <v>46090.67916666667</v>
      </c>
      <c r="P2772" s="59" t="n">
        <v>46090.68166666666</v>
      </c>
      <c r="Q2772" s="60" t="n">
        <v>3.6</v>
      </c>
      <c r="R2772" s="60" t="n">
        <v>1.2078</v>
      </c>
      <c r="S2772" t="inlineStr">
        <is>
          <t>团队模拟数据（基于公开单线数据派生）</t>
        </is>
      </c>
      <c r="T2772" t="inlineStr">
        <is>
          <t>SIM-v2.2-20260807-20260804</t>
        </is>
      </c>
      <c r="U2772" t="inlineStr">
        <is>
          <t>https://zenodo.org/records/17855209</t>
        </is>
      </c>
      <c r="V2772" t="inlineStr">
        <is>
          <t>LINE-S02-POST-20260309</t>
        </is>
      </c>
      <c r="W2772" t="inlineStr">
        <is>
          <t>已关联</t>
        </is>
      </c>
      <c r="X2772" t="inlineStr">
        <is>
          <t>按班次口径判断</t>
        </is>
      </c>
      <c r="Z2772" t="inlineStr">
        <is>
          <t>否</t>
        </is>
      </c>
    </row>
    <row r="2773">
      <c r="A2773" t="inlineStr">
        <is>
          <t>SIM-STOP-02772</t>
        </is>
      </c>
      <c r="B2773" t="inlineStr">
        <is>
          <t>STOP-POST-00289</t>
        </is>
      </c>
      <c r="C2773" t="inlineStr">
        <is>
          <t>LINE-S03-POST-20260309</t>
        </is>
      </c>
      <c r="D2773" t="inlineStr">
        <is>
          <t>SHIFT-POST-20260309</t>
        </is>
      </c>
      <c r="E2773" t="inlineStr">
        <is>
          <t>LINE-S03</t>
        </is>
      </c>
      <c r="F2773" t="inlineStr">
        <is>
          <t>改善后</t>
        </is>
      </c>
      <c r="G2773" s="57" t="n">
        <v>46090</v>
      </c>
      <c r="H2773" t="inlineStr">
        <is>
          <t>音频模组系列</t>
        </is>
      </c>
      <c r="I2773" t="inlineStr">
        <is>
          <t>KK250</t>
        </is>
      </c>
      <c r="J2773" t="inlineStr">
        <is>
          <t>MATERIALS</t>
        </is>
      </c>
      <c r="K2773" t="inlineStr">
        <is>
          <t>Unplanned</t>
        </is>
      </c>
      <c r="L2773" t="inlineStr">
        <is>
          <t>EXTRUDER PRESS</t>
        </is>
      </c>
      <c r="M2773" t="inlineStr">
        <is>
          <t>主加工工位</t>
        </is>
      </c>
      <c r="N2773" t="inlineStr">
        <is>
          <t>RACK STARVATION</t>
        </is>
      </c>
      <c r="O2773" s="59" t="n">
        <v>46090.69305555556</v>
      </c>
      <c r="P2773" s="59" t="n">
        <v>46090.69493055555</v>
      </c>
      <c r="Q2773" s="60" t="n">
        <v>2.7</v>
      </c>
      <c r="R2773" s="60" t="n">
        <v>0.91</v>
      </c>
      <c r="S2773" t="inlineStr">
        <is>
          <t>团队模拟数据（基于公开单线数据派生）</t>
        </is>
      </c>
      <c r="T2773" t="inlineStr">
        <is>
          <t>SIM-v2.2-20260807-20260804</t>
        </is>
      </c>
      <c r="U2773" t="inlineStr">
        <is>
          <t>https://zenodo.org/records/17855209</t>
        </is>
      </c>
      <c r="V2773" t="inlineStr">
        <is>
          <t>LINE-S03-POST-20260309</t>
        </is>
      </c>
      <c r="W2773" t="inlineStr">
        <is>
          <t>已关联</t>
        </is>
      </c>
      <c r="X2773" t="inlineStr">
        <is>
          <t>按班次口径判断</t>
        </is>
      </c>
      <c r="Z2773" t="inlineStr">
        <is>
          <t>否</t>
        </is>
      </c>
    </row>
    <row r="2774">
      <c r="A2774" t="inlineStr">
        <is>
          <t>SIM-STOP-02773</t>
        </is>
      </c>
      <c r="B2774" t="inlineStr">
        <is>
          <t>STOP-POST-00290</t>
        </is>
      </c>
      <c r="C2774" t="inlineStr">
        <is>
          <t>LINE-S01-POST-20260309</t>
        </is>
      </c>
      <c r="D2774" t="inlineStr">
        <is>
          <t>SHIFT-POST-20260309</t>
        </is>
      </c>
      <c r="E2774" t="inlineStr">
        <is>
          <t>LINE-S01</t>
        </is>
      </c>
      <c r="F2774" t="inlineStr">
        <is>
          <t>改善后</t>
        </is>
      </c>
      <c r="G2774" s="57" t="n">
        <v>46090</v>
      </c>
      <c r="H2774" t="inlineStr">
        <is>
          <t>智能终端系列</t>
        </is>
      </c>
      <c r="I2774" t="inlineStr">
        <is>
          <t>KK200-1</t>
        </is>
      </c>
      <c r="J2774" t="inlineStr">
        <is>
          <t>SETUPS-CHANGEOVERS</t>
        </is>
      </c>
      <c r="K2774" t="inlineStr">
        <is>
          <t>Planned - Included in OEE</t>
        </is>
      </c>
      <c r="L2774" t="inlineStr">
        <is>
          <t>EXTRUDER PRESS</t>
        </is>
      </c>
      <c r="M2774" t="inlineStr">
        <is>
          <t>主加工工位</t>
        </is>
      </c>
      <c r="N2774" t="inlineStr">
        <is>
          <t>MATERIAL CHANGEOVER</t>
        </is>
      </c>
      <c r="O2774" s="59" t="n">
        <v>46090.71041666667</v>
      </c>
      <c r="P2774" s="59" t="n">
        <v>46090.72263888889</v>
      </c>
      <c r="Q2774" s="60" t="n">
        <v>17.6</v>
      </c>
      <c r="R2774" s="60" t="n">
        <v>0.9258</v>
      </c>
      <c r="S2774" t="inlineStr">
        <is>
          <t>团队模拟数据（基于公开单线数据派生）</t>
        </is>
      </c>
      <c r="T2774" t="inlineStr">
        <is>
          <t>SIM-v2.2-20260807-20260804</t>
        </is>
      </c>
      <c r="U2774" t="inlineStr">
        <is>
          <t>https://zenodo.org/records/17855209</t>
        </is>
      </c>
      <c r="V2774" t="inlineStr">
        <is>
          <t>LINE-S01-POST-20260309</t>
        </is>
      </c>
      <c r="W2774" t="inlineStr">
        <is>
          <t>已关联</t>
        </is>
      </c>
      <c r="X2774" t="inlineStr">
        <is>
          <t>按班次口径判断</t>
        </is>
      </c>
      <c r="Z2774" t="inlineStr">
        <is>
          <t>是</t>
        </is>
      </c>
      <c r="AA2774">
        <f>IFERROR(VLOOKUP(N2774,'18_换产标准_模拟'!$B$2:$F$4,3,FALSE),"")</f>
        <v/>
      </c>
      <c r="AB2774">
        <f>IFERROR(MAX(Q2774-AA2774,0),"")</f>
        <v/>
      </c>
      <c r="AC2774">
        <f>IFERROR(IF(AB2774=0,"达标",IF(AB2774&lt;=VLOOKUP(N2774,'18_换产标准_模拟'!$B$2:$F$4,4,FALSE)-VLOOKUP(N2774,'18_换产标准_模拟'!$B$2:$F$4,3,FALSE),"轻微超时",IF(AB2774&lt;=VLOOKUP(N2774,'18_换产标准_模拟'!$B$2:$F$4,5,FALSE)-VLOOKUP(N2774,'18_换产标准_模拟'!$B$2:$F$4,3,FALSE),"超时","严重超时"))),"")</f>
        <v/>
      </c>
      <c r="AD2774">
        <f>IFERROR(INDEX('18_换产标准_模拟'!$A$2:$A$4,MATCH(N2774,'18_换产标准_模拟'!$B$2:$B$4,0)),"")</f>
        <v/>
      </c>
      <c r="AE2774" t="inlineStr">
        <is>
          <t>团队模拟数据</t>
        </is>
      </c>
    </row>
    <row r="2775">
      <c r="A2775" t="inlineStr">
        <is>
          <t>SIM-STOP-02774</t>
        </is>
      </c>
      <c r="B2775" t="inlineStr">
        <is>
          <t>STOP-POST-00290</t>
        </is>
      </c>
      <c r="C2775" t="inlineStr">
        <is>
          <t>LINE-S02-POST-20260309</t>
        </is>
      </c>
      <c r="D2775" t="inlineStr">
        <is>
          <t>SHIFT-POST-20260309</t>
        </is>
      </c>
      <c r="E2775" t="inlineStr">
        <is>
          <t>LINE-S02</t>
        </is>
      </c>
      <c r="F2775" t="inlineStr">
        <is>
          <t>改善后</t>
        </is>
      </c>
      <c r="G2775" s="57" t="n">
        <v>46090</v>
      </c>
      <c r="H2775" t="inlineStr">
        <is>
          <t>视觉设备系列</t>
        </is>
      </c>
      <c r="I2775" t="inlineStr">
        <is>
          <t>KK200-1</t>
        </is>
      </c>
      <c r="J2775" t="inlineStr">
        <is>
          <t>SETUPS-CHANGEOVERS</t>
        </is>
      </c>
      <c r="K2775" t="inlineStr">
        <is>
          <t>Planned - Included in OEE</t>
        </is>
      </c>
      <c r="L2775" t="inlineStr">
        <is>
          <t>EXTRUDER PRESS</t>
        </is>
      </c>
      <c r="M2775" t="inlineStr">
        <is>
          <t>主加工工位</t>
        </is>
      </c>
      <c r="N2775" t="inlineStr">
        <is>
          <t>MATERIAL CHANGEOVER</t>
        </is>
      </c>
      <c r="O2775" s="59" t="n">
        <v>46090.72430555556</v>
      </c>
      <c r="P2775" s="59" t="n">
        <v>46090.73659722223</v>
      </c>
      <c r="Q2775" s="60" t="n">
        <v>17.7</v>
      </c>
      <c r="R2775" s="60" t="n">
        <v>0.931</v>
      </c>
      <c r="S2775" t="inlineStr">
        <is>
          <t>团队模拟数据（基于公开单线数据派生）</t>
        </is>
      </c>
      <c r="T2775" t="inlineStr">
        <is>
          <t>SIM-v2.2-20260807-20260804</t>
        </is>
      </c>
      <c r="U2775" t="inlineStr">
        <is>
          <t>https://zenodo.org/records/17855209</t>
        </is>
      </c>
      <c r="V2775" t="inlineStr">
        <is>
          <t>LINE-S02-POST-20260309</t>
        </is>
      </c>
      <c r="W2775" t="inlineStr">
        <is>
          <t>已关联</t>
        </is>
      </c>
      <c r="X2775" t="inlineStr">
        <is>
          <t>按班次口径判断</t>
        </is>
      </c>
      <c r="Z2775" t="inlineStr">
        <is>
          <t>是</t>
        </is>
      </c>
      <c r="AA2775">
        <f>IFERROR(VLOOKUP(N2775,'18_换产标准_模拟'!$B$2:$F$4,3,FALSE),"")</f>
        <v/>
      </c>
      <c r="AB2775">
        <f>IFERROR(MAX(Q2775-AA2775,0),"")</f>
        <v/>
      </c>
      <c r="AC2775">
        <f>IFERROR(IF(AB2775=0,"达标",IF(AB2775&lt;=VLOOKUP(N2775,'18_换产标准_模拟'!$B$2:$F$4,4,FALSE)-VLOOKUP(N2775,'18_换产标准_模拟'!$B$2:$F$4,3,FALSE),"轻微超时",IF(AB2775&lt;=VLOOKUP(N2775,'18_换产标准_模拟'!$B$2:$F$4,5,FALSE)-VLOOKUP(N2775,'18_换产标准_模拟'!$B$2:$F$4,3,FALSE),"超时","严重超时"))),"")</f>
        <v/>
      </c>
      <c r="AD2775">
        <f>IFERROR(INDEX('18_换产标准_模拟'!$A$2:$A$4,MATCH(N2775,'18_换产标准_模拟'!$B$2:$B$4,0)),"")</f>
        <v/>
      </c>
      <c r="AE2775" t="inlineStr">
        <is>
          <t>团队模拟数据</t>
        </is>
      </c>
    </row>
    <row r="2776">
      <c r="A2776" t="inlineStr">
        <is>
          <t>SIM-STOP-02775</t>
        </is>
      </c>
      <c r="B2776" t="inlineStr">
        <is>
          <t>STOP-POST-00290</t>
        </is>
      </c>
      <c r="C2776" t="inlineStr">
        <is>
          <t>LINE-S03-POST-20260309</t>
        </is>
      </c>
      <c r="D2776" t="inlineStr">
        <is>
          <t>SHIFT-POST-20260309</t>
        </is>
      </c>
      <c r="E2776" t="inlineStr">
        <is>
          <t>LINE-S03</t>
        </is>
      </c>
      <c r="F2776" t="inlineStr">
        <is>
          <t>改善后</t>
        </is>
      </c>
      <c r="G2776" s="57" t="n">
        <v>46090</v>
      </c>
      <c r="H2776" t="inlineStr">
        <is>
          <t>音频模组系列</t>
        </is>
      </c>
      <c r="I2776" t="inlineStr">
        <is>
          <t>KK200-1</t>
        </is>
      </c>
      <c r="J2776" t="inlineStr">
        <is>
          <t>SETUPS-CHANGEOVERS</t>
        </is>
      </c>
      <c r="K2776" t="inlineStr">
        <is>
          <t>Planned - Included in OEE</t>
        </is>
      </c>
      <c r="L2776" t="inlineStr">
        <is>
          <t>EXTRUDER PRESS</t>
        </is>
      </c>
      <c r="M2776" t="inlineStr">
        <is>
          <t>主加工工位</t>
        </is>
      </c>
      <c r="N2776" t="inlineStr">
        <is>
          <t>MATERIAL CHANGEOVER</t>
        </is>
      </c>
      <c r="O2776" s="59" t="n">
        <v>46090.73819444444</v>
      </c>
      <c r="P2776" s="59" t="n">
        <v>46090.75097222222</v>
      </c>
      <c r="Q2776" s="60" t="n">
        <v>18.4</v>
      </c>
      <c r="R2776" s="60" t="n">
        <v>0.9707</v>
      </c>
      <c r="S2776" t="inlineStr">
        <is>
          <t>团队模拟数据（基于公开单线数据派生）</t>
        </is>
      </c>
      <c r="T2776" t="inlineStr">
        <is>
          <t>SIM-v2.2-20260807-20260804</t>
        </is>
      </c>
      <c r="U2776" t="inlineStr">
        <is>
          <t>https://zenodo.org/records/17855209</t>
        </is>
      </c>
      <c r="V2776" t="inlineStr">
        <is>
          <t>LINE-S03-POST-20260309</t>
        </is>
      </c>
      <c r="W2776" t="inlineStr">
        <is>
          <t>已关联</t>
        </is>
      </c>
      <c r="X2776" t="inlineStr">
        <is>
          <t>按班次口径判断</t>
        </is>
      </c>
      <c r="Z2776" t="inlineStr">
        <is>
          <t>是</t>
        </is>
      </c>
      <c r="AA2776">
        <f>IFERROR(VLOOKUP(N2776,'18_换产标准_模拟'!$B$2:$F$4,3,FALSE),"")</f>
        <v/>
      </c>
      <c r="AB2776">
        <f>IFERROR(MAX(Q2776-AA2776,0),"")</f>
        <v/>
      </c>
      <c r="AC2776">
        <f>IFERROR(IF(AB2776=0,"达标",IF(AB2776&lt;=VLOOKUP(N2776,'18_换产标准_模拟'!$B$2:$F$4,4,FALSE)-VLOOKUP(N2776,'18_换产标准_模拟'!$B$2:$F$4,3,FALSE),"轻微超时",IF(AB2776&lt;=VLOOKUP(N2776,'18_换产标准_模拟'!$B$2:$F$4,5,FALSE)-VLOOKUP(N2776,'18_换产标准_模拟'!$B$2:$F$4,3,FALSE),"超时","严重超时"))),"")</f>
        <v/>
      </c>
      <c r="AD2776">
        <f>IFERROR(INDEX('18_换产标准_模拟'!$A$2:$A$4,MATCH(N2776,'18_换产标准_模拟'!$B$2:$B$4,0)),"")</f>
        <v/>
      </c>
      <c r="AE2776" t="inlineStr">
        <is>
          <t>团队模拟数据</t>
        </is>
      </c>
    </row>
    <row r="2777">
      <c r="A2777" t="inlineStr">
        <is>
          <t>SIM-STOP-02776</t>
        </is>
      </c>
      <c r="B2777" t="inlineStr">
        <is>
          <t>STOP-POST-00291</t>
        </is>
      </c>
      <c r="C2777" t="inlineStr">
        <is>
          <t>LINE-S01-POST-20260309</t>
        </is>
      </c>
      <c r="D2777" t="inlineStr">
        <is>
          <t>SHIFT-POST-20260309</t>
        </is>
      </c>
      <c r="E2777" t="inlineStr">
        <is>
          <t>LINE-S01</t>
        </is>
      </c>
      <c r="F2777" t="inlineStr">
        <is>
          <t>改善后</t>
        </is>
      </c>
      <c r="G2777" s="57" t="n">
        <v>46090</v>
      </c>
      <c r="H2777" t="inlineStr">
        <is>
          <t>智能终端系列</t>
        </is>
      </c>
      <c r="I2777" t="inlineStr">
        <is>
          <t>KK200-1</t>
        </is>
      </c>
      <c r="J2777" t="inlineStr">
        <is>
          <t>MATERIALS</t>
        </is>
      </c>
      <c r="K2777" t="inlineStr">
        <is>
          <t>Unplanned</t>
        </is>
      </c>
      <c r="L2777" t="inlineStr">
        <is>
          <t>HACKING STATION</t>
        </is>
      </c>
      <c r="M2777" t="inlineStr">
        <is>
          <t>上下料工位</t>
        </is>
      </c>
      <c r="N2777" t="inlineStr">
        <is>
          <t>MANUAL BRICK HANDLING</t>
        </is>
      </c>
      <c r="O2777" s="59" t="n">
        <v>46090.77569444444</v>
      </c>
      <c r="P2777" s="59" t="n">
        <v>46090.77972222222</v>
      </c>
      <c r="Q2777" s="60" t="n">
        <v>5.8</v>
      </c>
      <c r="R2777" s="60" t="n">
        <v>0.8304</v>
      </c>
      <c r="S2777" t="inlineStr">
        <is>
          <t>团队模拟数据（基于公开单线数据派生）</t>
        </is>
      </c>
      <c r="T2777" t="inlineStr">
        <is>
          <t>SIM-v2.2-20260807-20260804</t>
        </is>
      </c>
      <c r="U2777" t="inlineStr">
        <is>
          <t>https://zenodo.org/records/17855209</t>
        </is>
      </c>
      <c r="V2777" t="inlineStr">
        <is>
          <t>LINE-S01-POST-20260309</t>
        </is>
      </c>
      <c r="W2777" t="inlineStr">
        <is>
          <t>已关联</t>
        </is>
      </c>
      <c r="X2777" t="inlineStr">
        <is>
          <t>按班次口径判断</t>
        </is>
      </c>
      <c r="Z2777" t="inlineStr">
        <is>
          <t>否</t>
        </is>
      </c>
    </row>
    <row r="2778">
      <c r="A2778" t="inlineStr">
        <is>
          <t>SIM-STOP-02777</t>
        </is>
      </c>
      <c r="B2778" t="inlineStr">
        <is>
          <t>STOP-POST-00291</t>
        </is>
      </c>
      <c r="C2778" t="inlineStr">
        <is>
          <t>LINE-S02-POST-20260309</t>
        </is>
      </c>
      <c r="D2778" t="inlineStr">
        <is>
          <t>SHIFT-POST-20260309</t>
        </is>
      </c>
      <c r="E2778" t="inlineStr">
        <is>
          <t>LINE-S02</t>
        </is>
      </c>
      <c r="F2778" t="inlineStr">
        <is>
          <t>改善后</t>
        </is>
      </c>
      <c r="G2778" s="57" t="n">
        <v>46090</v>
      </c>
      <c r="H2778" t="inlineStr">
        <is>
          <t>视觉设备系列</t>
        </is>
      </c>
      <c r="I2778" t="inlineStr">
        <is>
          <t>KK200-1</t>
        </is>
      </c>
      <c r="J2778" t="inlineStr">
        <is>
          <t>MATERIALS</t>
        </is>
      </c>
      <c r="K2778" t="inlineStr">
        <is>
          <t>Unplanned</t>
        </is>
      </c>
      <c r="L2778" t="inlineStr">
        <is>
          <t>HACKING STATION</t>
        </is>
      </c>
      <c r="M2778" t="inlineStr">
        <is>
          <t>上下料工位</t>
        </is>
      </c>
      <c r="N2778" t="inlineStr">
        <is>
          <t>MANUAL BRICK HANDLING</t>
        </is>
      </c>
      <c r="O2778" s="59" t="n">
        <v>46090.78958333333</v>
      </c>
      <c r="P2778" s="59" t="n">
        <v>46090.79486111111</v>
      </c>
      <c r="Q2778" s="60" t="n">
        <v>7.6</v>
      </c>
      <c r="R2778" s="60" t="n">
        <v>1.0878</v>
      </c>
      <c r="S2778" t="inlineStr">
        <is>
          <t>团队模拟数据（基于公开单线数据派生）</t>
        </is>
      </c>
      <c r="T2778" t="inlineStr">
        <is>
          <t>SIM-v2.2-20260807-20260804</t>
        </is>
      </c>
      <c r="U2778" t="inlineStr">
        <is>
          <t>https://zenodo.org/records/17855209</t>
        </is>
      </c>
      <c r="V2778" t="inlineStr">
        <is>
          <t>LINE-S02-POST-20260309</t>
        </is>
      </c>
      <c r="W2778" t="inlineStr">
        <is>
          <t>已关联</t>
        </is>
      </c>
      <c r="X2778" t="inlineStr">
        <is>
          <t>按班次口径判断</t>
        </is>
      </c>
      <c r="Z2778" t="inlineStr">
        <is>
          <t>否</t>
        </is>
      </c>
    </row>
    <row r="2779">
      <c r="A2779" t="inlineStr">
        <is>
          <t>SIM-STOP-02778</t>
        </is>
      </c>
      <c r="B2779" t="inlineStr">
        <is>
          <t>STOP-POST-00291</t>
        </is>
      </c>
      <c r="C2779" t="inlineStr">
        <is>
          <t>LINE-S03-POST-20260309</t>
        </is>
      </c>
      <c r="D2779" t="inlineStr">
        <is>
          <t>SHIFT-POST-20260309</t>
        </is>
      </c>
      <c r="E2779" t="inlineStr">
        <is>
          <t>LINE-S03</t>
        </is>
      </c>
      <c r="F2779" t="inlineStr">
        <is>
          <t>改善后</t>
        </is>
      </c>
      <c r="G2779" s="57" t="n">
        <v>46090</v>
      </c>
      <c r="H2779" t="inlineStr">
        <is>
          <t>音频模组系列</t>
        </is>
      </c>
      <c r="I2779" t="inlineStr">
        <is>
          <t>KK200-1</t>
        </is>
      </c>
      <c r="J2779" t="inlineStr">
        <is>
          <t>MATERIALS</t>
        </is>
      </c>
      <c r="K2779" t="inlineStr">
        <is>
          <t>Unplanned</t>
        </is>
      </c>
      <c r="L2779" t="inlineStr">
        <is>
          <t>HACKING STATION</t>
        </is>
      </c>
      <c r="M2779" t="inlineStr">
        <is>
          <t>上下料工位</t>
        </is>
      </c>
      <c r="N2779" t="inlineStr">
        <is>
          <t>MANUAL BRICK HANDLING</t>
        </is>
      </c>
      <c r="O2779" s="59" t="n">
        <v>46090.80347222222</v>
      </c>
      <c r="P2779" s="59" t="n">
        <v>46090.80826388889</v>
      </c>
      <c r="Q2779" s="60" t="n">
        <v>6.9</v>
      </c>
      <c r="R2779" s="60" t="n">
        <v>0.9828</v>
      </c>
      <c r="S2779" t="inlineStr">
        <is>
          <t>团队模拟数据（基于公开单线数据派生）</t>
        </is>
      </c>
      <c r="T2779" t="inlineStr">
        <is>
          <t>SIM-v2.2-20260807-20260804</t>
        </is>
      </c>
      <c r="U2779" t="inlineStr">
        <is>
          <t>https://zenodo.org/records/17855209</t>
        </is>
      </c>
      <c r="V2779" t="inlineStr">
        <is>
          <t>LINE-S03-POST-20260309</t>
        </is>
      </c>
      <c r="W2779" t="inlineStr">
        <is>
          <t>已关联</t>
        </is>
      </c>
      <c r="X2779" t="inlineStr">
        <is>
          <t>按班次口径判断</t>
        </is>
      </c>
      <c r="Z2779" t="inlineStr">
        <is>
          <t>否</t>
        </is>
      </c>
    </row>
    <row r="2780">
      <c r="A2780" t="inlineStr">
        <is>
          <t>SIM-STOP-02779</t>
        </is>
      </c>
      <c r="B2780" t="inlineStr">
        <is>
          <t>STOP-POST-00292</t>
        </is>
      </c>
      <c r="C2780" t="inlineStr">
        <is>
          <t>LINE-S01-POST-20260309</t>
        </is>
      </c>
      <c r="D2780" t="inlineStr">
        <is>
          <t>SHIFT-POST-20260309</t>
        </is>
      </c>
      <c r="E2780" t="inlineStr">
        <is>
          <t>LINE-S01</t>
        </is>
      </c>
      <c r="F2780" t="inlineStr">
        <is>
          <t>改善后</t>
        </is>
      </c>
      <c r="G2780" s="57" t="n">
        <v>46090</v>
      </c>
      <c r="H2780" t="inlineStr">
        <is>
          <t>智能终端系列</t>
        </is>
      </c>
      <c r="I2780" t="inlineStr">
        <is>
          <t>KK200-1</t>
        </is>
      </c>
      <c r="J2780" t="inlineStr">
        <is>
          <t>OPERATIONAL</t>
        </is>
      </c>
      <c r="K2780" t="inlineStr">
        <is>
          <t>Planned - Not included in OEE</t>
        </is>
      </c>
      <c r="L2780" t="inlineStr">
        <is>
          <t>-</t>
        </is>
      </c>
      <c r="M2780" t="inlineStr">
        <is>
          <t>未标注工位</t>
        </is>
      </c>
      <c r="N2780" t="inlineStr">
        <is>
          <t>NO PRODUCTION SCHEDULE</t>
        </is>
      </c>
      <c r="O2780" s="59" t="n">
        <v>46090.80069444444</v>
      </c>
      <c r="P2780" s="59" t="n">
        <v>46090.81131944444</v>
      </c>
      <c r="Q2780" s="60" t="n">
        <v>15.3</v>
      </c>
      <c r="R2780" s="60" t="n">
        <v>0.9</v>
      </c>
      <c r="S2780" t="inlineStr">
        <is>
          <t>团队模拟数据（基于公开单线数据派生）</t>
        </is>
      </c>
      <c r="T2780" t="inlineStr">
        <is>
          <t>SIM-v2.2-20260807-20260804</t>
        </is>
      </c>
      <c r="U2780" t="inlineStr">
        <is>
          <t>https://zenodo.org/records/17855209</t>
        </is>
      </c>
      <c r="V2780" t="inlineStr">
        <is>
          <t>LINE-S01-POST-20260309</t>
        </is>
      </c>
      <c r="W2780" t="inlineStr">
        <is>
          <t>已关联</t>
        </is>
      </c>
      <c r="X2780" t="inlineStr">
        <is>
          <t>按班次口径判断</t>
        </is>
      </c>
      <c r="Z2780" t="inlineStr">
        <is>
          <t>否</t>
        </is>
      </c>
    </row>
    <row r="2781">
      <c r="A2781" t="inlineStr">
        <is>
          <t>SIM-STOP-02780</t>
        </is>
      </c>
      <c r="B2781" t="inlineStr">
        <is>
          <t>STOP-POST-00292</t>
        </is>
      </c>
      <c r="C2781" t="inlineStr">
        <is>
          <t>LINE-S02-POST-20260309</t>
        </is>
      </c>
      <c r="D2781" t="inlineStr">
        <is>
          <t>SHIFT-POST-20260309</t>
        </is>
      </c>
      <c r="E2781" t="inlineStr">
        <is>
          <t>LINE-S02</t>
        </is>
      </c>
      <c r="F2781" t="inlineStr">
        <is>
          <t>改善后</t>
        </is>
      </c>
      <c r="G2781" s="57" t="n">
        <v>46090</v>
      </c>
      <c r="H2781" t="inlineStr">
        <is>
          <t>视觉设备系列</t>
        </is>
      </c>
      <c r="I2781" t="inlineStr">
        <is>
          <t>KK200-1</t>
        </is>
      </c>
      <c r="J2781" t="inlineStr">
        <is>
          <t>OPERATIONAL</t>
        </is>
      </c>
      <c r="K2781" t="inlineStr">
        <is>
          <t>Planned - Not included in OEE</t>
        </is>
      </c>
      <c r="L2781" t="inlineStr">
        <is>
          <t>-</t>
        </is>
      </c>
      <c r="M2781" t="inlineStr">
        <is>
          <t>未标注工位</t>
        </is>
      </c>
      <c r="N2781" t="inlineStr">
        <is>
          <t>NO PRODUCTION SCHEDULE</t>
        </is>
      </c>
      <c r="O2781" s="59" t="n">
        <v>46090.81458333333</v>
      </c>
      <c r="P2781" s="59" t="n">
        <v>46090.82645833334</v>
      </c>
      <c r="Q2781" s="60" t="n">
        <v>17.1</v>
      </c>
      <c r="R2781" s="60" t="n">
        <v>1.0072</v>
      </c>
      <c r="S2781" t="inlineStr">
        <is>
          <t>团队模拟数据（基于公开单线数据派生）</t>
        </is>
      </c>
      <c r="T2781" t="inlineStr">
        <is>
          <t>SIM-v2.2-20260807-20260804</t>
        </is>
      </c>
      <c r="U2781" t="inlineStr">
        <is>
          <t>https://zenodo.org/records/17855209</t>
        </is>
      </c>
      <c r="V2781" t="inlineStr">
        <is>
          <t>LINE-S02-POST-20260309</t>
        </is>
      </c>
      <c r="W2781" t="inlineStr">
        <is>
          <t>已关联</t>
        </is>
      </c>
      <c r="X2781" t="inlineStr">
        <is>
          <t>按班次口径判断</t>
        </is>
      </c>
      <c r="Z2781" t="inlineStr">
        <is>
          <t>否</t>
        </is>
      </c>
    </row>
    <row r="2782">
      <c r="A2782" t="inlineStr">
        <is>
          <t>SIM-STOP-02781</t>
        </is>
      </c>
      <c r="B2782" t="inlineStr">
        <is>
          <t>STOP-POST-00292</t>
        </is>
      </c>
      <c r="C2782" t="inlineStr">
        <is>
          <t>LINE-S03-POST-20260309</t>
        </is>
      </c>
      <c r="D2782" t="inlineStr">
        <is>
          <t>SHIFT-POST-20260309</t>
        </is>
      </c>
      <c r="E2782" t="inlineStr">
        <is>
          <t>LINE-S03</t>
        </is>
      </c>
      <c r="F2782" t="inlineStr">
        <is>
          <t>改善后</t>
        </is>
      </c>
      <c r="G2782" s="57" t="n">
        <v>46090</v>
      </c>
      <c r="H2782" t="inlineStr">
        <is>
          <t>音频模组系列</t>
        </is>
      </c>
      <c r="I2782" t="inlineStr">
        <is>
          <t>KK200-1</t>
        </is>
      </c>
      <c r="J2782" t="inlineStr">
        <is>
          <t>OPERATIONAL</t>
        </is>
      </c>
      <c r="K2782" t="inlineStr">
        <is>
          <t>Planned - Not included in OEE</t>
        </is>
      </c>
      <c r="L2782" t="inlineStr">
        <is>
          <t>-</t>
        </is>
      </c>
      <c r="M2782" t="inlineStr">
        <is>
          <t>未标注工位</t>
        </is>
      </c>
      <c r="N2782" t="inlineStr">
        <is>
          <t>NO PRODUCTION SCHEDULE</t>
        </is>
      </c>
      <c r="O2782" s="59" t="n">
        <v>46090.82847222222</v>
      </c>
      <c r="P2782" s="59" t="n">
        <v>46090.83958333333</v>
      </c>
      <c r="Q2782" s="60" t="n">
        <v>16</v>
      </c>
      <c r="R2782" s="60" t="n">
        <v>0.944</v>
      </c>
      <c r="S2782" t="inlineStr">
        <is>
          <t>团队模拟数据（基于公开单线数据派生）</t>
        </is>
      </c>
      <c r="T2782" t="inlineStr">
        <is>
          <t>SIM-v2.2-20260807-20260804</t>
        </is>
      </c>
      <c r="U2782" t="inlineStr">
        <is>
          <t>https://zenodo.org/records/17855209</t>
        </is>
      </c>
      <c r="V2782" t="inlineStr">
        <is>
          <t>LINE-S03-POST-20260309</t>
        </is>
      </c>
      <c r="W2782" t="inlineStr">
        <is>
          <t>已关联</t>
        </is>
      </c>
      <c r="X2782" t="inlineStr">
        <is>
          <t>按班次口径判断</t>
        </is>
      </c>
      <c r="Z2782" t="inlineStr">
        <is>
          <t>否</t>
        </is>
      </c>
    </row>
    <row r="2783">
      <c r="A2783" t="inlineStr">
        <is>
          <t>SIM-STOP-02782</t>
        </is>
      </c>
      <c r="B2783" t="inlineStr">
        <is>
          <t>STOP-POST-00293</t>
        </is>
      </c>
      <c r="C2783" t="inlineStr">
        <is>
          <t>LINE-S01-POST-20260310</t>
        </is>
      </c>
      <c r="D2783" t="inlineStr">
        <is>
          <t>SHIFT-POST-20260310</t>
        </is>
      </c>
      <c r="E2783" t="inlineStr">
        <is>
          <t>LINE-S01</t>
        </is>
      </c>
      <c r="F2783" t="inlineStr">
        <is>
          <t>改善后</t>
        </is>
      </c>
      <c r="G2783" s="57" t="n">
        <v>46091</v>
      </c>
      <c r="H2783" t="inlineStr">
        <is>
          <t>智能终端系列</t>
        </is>
      </c>
      <c r="I2783" t="inlineStr">
        <is>
          <t>KK200-1</t>
        </is>
      </c>
      <c r="J2783" t="inlineStr">
        <is>
          <t>MATERIALS</t>
        </is>
      </c>
      <c r="K2783" t="inlineStr">
        <is>
          <t>Unplanned</t>
        </is>
      </c>
      <c r="L2783" t="inlineStr">
        <is>
          <t>HACKING STATION</t>
        </is>
      </c>
      <c r="M2783" t="inlineStr">
        <is>
          <t>上下料工位</t>
        </is>
      </c>
      <c r="N2783" t="inlineStr">
        <is>
          <t>MANUAL BRICK HANDLING</t>
        </is>
      </c>
      <c r="O2783" s="59" t="n">
        <v>46091.47847222222</v>
      </c>
      <c r="P2783" s="59" t="n">
        <v>46091.48243055555</v>
      </c>
      <c r="Q2783" s="60" t="n">
        <v>5.7</v>
      </c>
      <c r="R2783" s="60" t="n">
        <v>0.8081</v>
      </c>
      <c r="S2783" t="inlineStr">
        <is>
          <t>团队模拟数据（基于公开单线数据派生）</t>
        </is>
      </c>
      <c r="T2783" t="inlineStr">
        <is>
          <t>SIM-v2.2-20260807-20260804</t>
        </is>
      </c>
      <c r="U2783" t="inlineStr">
        <is>
          <t>https://zenodo.org/records/17855209</t>
        </is>
      </c>
      <c r="V2783" t="inlineStr">
        <is>
          <t>LINE-S01-POST-20260310</t>
        </is>
      </c>
      <c r="W2783" t="inlineStr">
        <is>
          <t>已关联</t>
        </is>
      </c>
      <c r="X2783" t="inlineStr">
        <is>
          <t>按班次口径判断</t>
        </is>
      </c>
      <c r="Z2783" t="inlineStr">
        <is>
          <t>否</t>
        </is>
      </c>
    </row>
    <row r="2784">
      <c r="A2784" t="inlineStr">
        <is>
          <t>SIM-STOP-02783</t>
        </is>
      </c>
      <c r="B2784" t="inlineStr">
        <is>
          <t>STOP-POST-00293</t>
        </is>
      </c>
      <c r="C2784" t="inlineStr">
        <is>
          <t>LINE-S02-POST-20260310</t>
        </is>
      </c>
      <c r="D2784" t="inlineStr">
        <is>
          <t>SHIFT-POST-20260310</t>
        </is>
      </c>
      <c r="E2784" t="inlineStr">
        <is>
          <t>LINE-S02</t>
        </is>
      </c>
      <c r="F2784" t="inlineStr">
        <is>
          <t>改善后</t>
        </is>
      </c>
      <c r="G2784" s="57" t="n">
        <v>46091</v>
      </c>
      <c r="H2784" t="inlineStr">
        <is>
          <t>视觉设备系列</t>
        </is>
      </c>
      <c r="I2784" t="inlineStr">
        <is>
          <t>KK200-1</t>
        </is>
      </c>
      <c r="J2784" t="inlineStr">
        <is>
          <t>MATERIALS</t>
        </is>
      </c>
      <c r="K2784" t="inlineStr">
        <is>
          <t>Unplanned</t>
        </is>
      </c>
      <c r="L2784" t="inlineStr">
        <is>
          <t>HACKING STATION</t>
        </is>
      </c>
      <c r="M2784" t="inlineStr">
        <is>
          <t>上下料工位</t>
        </is>
      </c>
      <c r="N2784" t="inlineStr">
        <is>
          <t>MANUAL BRICK HANDLING</t>
        </is>
      </c>
      <c r="O2784" s="59" t="n">
        <v>46091.49236111111</v>
      </c>
      <c r="P2784" s="59" t="n">
        <v>46091.4975</v>
      </c>
      <c r="Q2784" s="60" t="n">
        <v>7.4</v>
      </c>
      <c r="R2784" s="60" t="n">
        <v>1.0572</v>
      </c>
      <c r="S2784" t="inlineStr">
        <is>
          <t>团队模拟数据（基于公开单线数据派生）</t>
        </is>
      </c>
      <c r="T2784" t="inlineStr">
        <is>
          <t>SIM-v2.2-20260807-20260804</t>
        </is>
      </c>
      <c r="U2784" t="inlineStr">
        <is>
          <t>https://zenodo.org/records/17855209</t>
        </is>
      </c>
      <c r="V2784" t="inlineStr">
        <is>
          <t>LINE-S02-POST-20260310</t>
        </is>
      </c>
      <c r="W2784" t="inlineStr">
        <is>
          <t>已关联</t>
        </is>
      </c>
      <c r="X2784" t="inlineStr">
        <is>
          <t>按班次口径判断</t>
        </is>
      </c>
      <c r="Z2784" t="inlineStr">
        <is>
          <t>否</t>
        </is>
      </c>
    </row>
    <row r="2785">
      <c r="A2785" t="inlineStr">
        <is>
          <t>SIM-STOP-02784</t>
        </is>
      </c>
      <c r="B2785" t="inlineStr">
        <is>
          <t>STOP-POST-00293</t>
        </is>
      </c>
      <c r="C2785" t="inlineStr">
        <is>
          <t>LINE-S03-POST-20260310</t>
        </is>
      </c>
      <c r="D2785" t="inlineStr">
        <is>
          <t>SHIFT-POST-20260310</t>
        </is>
      </c>
      <c r="E2785" t="inlineStr">
        <is>
          <t>LINE-S03</t>
        </is>
      </c>
      <c r="F2785" t="inlineStr">
        <is>
          <t>改善后</t>
        </is>
      </c>
      <c r="G2785" s="57" t="n">
        <v>46091</v>
      </c>
      <c r="H2785" t="inlineStr">
        <is>
          <t>音频模组系列</t>
        </is>
      </c>
      <c r="I2785" t="inlineStr">
        <is>
          <t>KK200-1</t>
        </is>
      </c>
      <c r="J2785" t="inlineStr">
        <is>
          <t>MATERIALS</t>
        </is>
      </c>
      <c r="K2785" t="inlineStr">
        <is>
          <t>Unplanned</t>
        </is>
      </c>
      <c r="L2785" t="inlineStr">
        <is>
          <t>HACKING STATION</t>
        </is>
      </c>
      <c r="M2785" t="inlineStr">
        <is>
          <t>上下料工位</t>
        </is>
      </c>
      <c r="N2785" t="inlineStr">
        <is>
          <t>MANUAL BRICK HANDLING</t>
        </is>
      </c>
      <c r="O2785" s="59" t="n">
        <v>46091.50625</v>
      </c>
      <c r="P2785" s="59" t="n">
        <v>46091.51090277778</v>
      </c>
      <c r="Q2785" s="60" t="n">
        <v>6.7</v>
      </c>
      <c r="R2785" s="60" t="n">
        <v>0.9568</v>
      </c>
      <c r="S2785" t="inlineStr">
        <is>
          <t>团队模拟数据（基于公开单线数据派生）</t>
        </is>
      </c>
      <c r="T2785" t="inlineStr">
        <is>
          <t>SIM-v2.2-20260807-20260804</t>
        </is>
      </c>
      <c r="U2785" t="inlineStr">
        <is>
          <t>https://zenodo.org/records/17855209</t>
        </is>
      </c>
      <c r="V2785" t="inlineStr">
        <is>
          <t>LINE-S03-POST-20260310</t>
        </is>
      </c>
      <c r="W2785" t="inlineStr">
        <is>
          <t>已关联</t>
        </is>
      </c>
      <c r="X2785" t="inlineStr">
        <is>
          <t>按班次口径判断</t>
        </is>
      </c>
      <c r="Z2785" t="inlineStr">
        <is>
          <t>否</t>
        </is>
      </c>
    </row>
    <row r="2786">
      <c r="A2786" t="inlineStr">
        <is>
          <t>SIM-STOP-02785</t>
        </is>
      </c>
      <c r="B2786" t="inlineStr">
        <is>
          <t>STOP-POST-00294</t>
        </is>
      </c>
      <c r="C2786" t="inlineStr">
        <is>
          <t>LINE-S01-POST-20260310</t>
        </is>
      </c>
      <c r="D2786" t="inlineStr">
        <is>
          <t>SHIFT-POST-20260310</t>
        </is>
      </c>
      <c r="E2786" t="inlineStr">
        <is>
          <t>LINE-S01</t>
        </is>
      </c>
      <c r="F2786" t="inlineStr">
        <is>
          <t>改善后</t>
        </is>
      </c>
      <c r="G2786" s="57" t="n">
        <v>46091</v>
      </c>
      <c r="H2786" t="inlineStr">
        <is>
          <t>智能终端系列</t>
        </is>
      </c>
      <c r="I2786" t="inlineStr">
        <is>
          <t>KK200-1</t>
        </is>
      </c>
      <c r="J2786" t="inlineStr">
        <is>
          <t>MATERIALS</t>
        </is>
      </c>
      <c r="K2786" t="inlineStr">
        <is>
          <t>Unplanned</t>
        </is>
      </c>
      <c r="L2786" t="inlineStr">
        <is>
          <t>HACKING STATION</t>
        </is>
      </c>
      <c r="M2786" t="inlineStr">
        <is>
          <t>上下料工位</t>
        </is>
      </c>
      <c r="N2786" t="inlineStr">
        <is>
          <t>MANUAL BRICK HANDLING</t>
        </is>
      </c>
      <c r="O2786" s="59" t="n">
        <v>46091.48958333334</v>
      </c>
      <c r="P2786" s="59" t="n">
        <v>46091.49541666666</v>
      </c>
      <c r="Q2786" s="60" t="n">
        <v>8.4</v>
      </c>
      <c r="R2786" s="60" t="n">
        <v>0.8393</v>
      </c>
      <c r="S2786" t="inlineStr">
        <is>
          <t>团队模拟数据（基于公开单线数据派生）</t>
        </is>
      </c>
      <c r="T2786" t="inlineStr">
        <is>
          <t>SIM-v2.2-20260807-20260804</t>
        </is>
      </c>
      <c r="U2786" t="inlineStr">
        <is>
          <t>https://zenodo.org/records/17855209</t>
        </is>
      </c>
      <c r="V2786" t="inlineStr">
        <is>
          <t>LINE-S01-POST-20260310</t>
        </is>
      </c>
      <c r="W2786" t="inlineStr">
        <is>
          <t>已关联</t>
        </is>
      </c>
      <c r="X2786" t="inlineStr">
        <is>
          <t>按班次口径判断</t>
        </is>
      </c>
      <c r="Z2786" t="inlineStr">
        <is>
          <t>否</t>
        </is>
      </c>
    </row>
    <row r="2787">
      <c r="A2787" t="inlineStr">
        <is>
          <t>SIM-STOP-02786</t>
        </is>
      </c>
      <c r="B2787" t="inlineStr">
        <is>
          <t>STOP-POST-00294</t>
        </is>
      </c>
      <c r="C2787" t="inlineStr">
        <is>
          <t>LINE-S02-POST-20260310</t>
        </is>
      </c>
      <c r="D2787" t="inlineStr">
        <is>
          <t>SHIFT-POST-20260310</t>
        </is>
      </c>
      <c r="E2787" t="inlineStr">
        <is>
          <t>LINE-S02</t>
        </is>
      </c>
      <c r="F2787" t="inlineStr">
        <is>
          <t>改善后</t>
        </is>
      </c>
      <c r="G2787" s="57" t="n">
        <v>46091</v>
      </c>
      <c r="H2787" t="inlineStr">
        <is>
          <t>视觉设备系列</t>
        </is>
      </c>
      <c r="I2787" t="inlineStr">
        <is>
          <t>KK200-1</t>
        </is>
      </c>
      <c r="J2787" t="inlineStr">
        <is>
          <t>MATERIALS</t>
        </is>
      </c>
      <c r="K2787" t="inlineStr">
        <is>
          <t>Unplanned</t>
        </is>
      </c>
      <c r="L2787" t="inlineStr">
        <is>
          <t>HACKING STATION</t>
        </is>
      </c>
      <c r="M2787" t="inlineStr">
        <is>
          <t>上下料工位</t>
        </is>
      </c>
      <c r="N2787" t="inlineStr">
        <is>
          <t>MANUAL BRICK HANDLING</t>
        </is>
      </c>
      <c r="O2787" s="59" t="n">
        <v>46091.50347222222</v>
      </c>
      <c r="P2787" s="59" t="n">
        <v>46091.51111111111</v>
      </c>
      <c r="Q2787" s="60" t="n">
        <v>11</v>
      </c>
      <c r="R2787" s="60" t="n">
        <v>1.1</v>
      </c>
      <c r="S2787" t="inlineStr">
        <is>
          <t>团队模拟数据（基于公开单线数据派生）</t>
        </is>
      </c>
      <c r="T2787" t="inlineStr">
        <is>
          <t>SIM-v2.2-20260807-20260804</t>
        </is>
      </c>
      <c r="U2787" t="inlineStr">
        <is>
          <t>https://zenodo.org/records/17855209</t>
        </is>
      </c>
      <c r="V2787" t="inlineStr">
        <is>
          <t>LINE-S02-POST-20260310</t>
        </is>
      </c>
      <c r="W2787" t="inlineStr">
        <is>
          <t>已关联</t>
        </is>
      </c>
      <c r="X2787" t="inlineStr">
        <is>
          <t>按班次口径判断</t>
        </is>
      </c>
      <c r="Z2787" t="inlineStr">
        <is>
          <t>否</t>
        </is>
      </c>
    </row>
    <row r="2788">
      <c r="A2788" t="inlineStr">
        <is>
          <t>SIM-STOP-02787</t>
        </is>
      </c>
      <c r="B2788" t="inlineStr">
        <is>
          <t>STOP-POST-00294</t>
        </is>
      </c>
      <c r="C2788" t="inlineStr">
        <is>
          <t>LINE-S03-POST-20260310</t>
        </is>
      </c>
      <c r="D2788" t="inlineStr">
        <is>
          <t>SHIFT-POST-20260310</t>
        </is>
      </c>
      <c r="E2788" t="inlineStr">
        <is>
          <t>LINE-S03</t>
        </is>
      </c>
      <c r="F2788" t="inlineStr">
        <is>
          <t>改善后</t>
        </is>
      </c>
      <c r="G2788" s="57" t="n">
        <v>46091</v>
      </c>
      <c r="H2788" t="inlineStr">
        <is>
          <t>音频模组系列</t>
        </is>
      </c>
      <c r="I2788" t="inlineStr">
        <is>
          <t>KK200-1</t>
        </is>
      </c>
      <c r="J2788" t="inlineStr">
        <is>
          <t>MATERIALS</t>
        </is>
      </c>
      <c r="K2788" t="inlineStr">
        <is>
          <t>Unplanned</t>
        </is>
      </c>
      <c r="L2788" t="inlineStr">
        <is>
          <t>HACKING STATION</t>
        </is>
      </c>
      <c r="M2788" t="inlineStr">
        <is>
          <t>上下料工位</t>
        </is>
      </c>
      <c r="N2788" t="inlineStr">
        <is>
          <t>MANUAL BRICK HANDLING</t>
        </is>
      </c>
      <c r="O2788" s="59" t="n">
        <v>46091.51736111111</v>
      </c>
      <c r="P2788" s="59" t="n">
        <v>46091.52354166667</v>
      </c>
      <c r="Q2788" s="60" t="n">
        <v>8.9</v>
      </c>
      <c r="R2788" s="60" t="n">
        <v>0.8944</v>
      </c>
      <c r="S2788" t="inlineStr">
        <is>
          <t>团队模拟数据（基于公开单线数据派生）</t>
        </is>
      </c>
      <c r="T2788" t="inlineStr">
        <is>
          <t>SIM-v2.2-20260807-20260804</t>
        </is>
      </c>
      <c r="U2788" t="inlineStr">
        <is>
          <t>https://zenodo.org/records/17855209</t>
        </is>
      </c>
      <c r="V2788" t="inlineStr">
        <is>
          <t>LINE-S03-POST-20260310</t>
        </is>
      </c>
      <c r="W2788" t="inlineStr">
        <is>
          <t>已关联</t>
        </is>
      </c>
      <c r="X2788" t="inlineStr">
        <is>
          <t>按班次口径判断</t>
        </is>
      </c>
      <c r="Z2788" t="inlineStr">
        <is>
          <t>否</t>
        </is>
      </c>
    </row>
    <row r="2789">
      <c r="A2789" t="inlineStr">
        <is>
          <t>SIM-STOP-02788</t>
        </is>
      </c>
      <c r="B2789" t="inlineStr">
        <is>
          <t>STOP-POST-00295</t>
        </is>
      </c>
      <c r="C2789" t="inlineStr">
        <is>
          <t>LINE-S01-POST-20260310</t>
        </is>
      </c>
      <c r="D2789" t="inlineStr">
        <is>
          <t>SHIFT-POST-20260310</t>
        </is>
      </c>
      <c r="E2789" t="inlineStr">
        <is>
          <t>LINE-S01</t>
        </is>
      </c>
      <c r="F2789" t="inlineStr">
        <is>
          <t>改善后</t>
        </is>
      </c>
      <c r="G2789" s="57" t="n">
        <v>46091</v>
      </c>
      <c r="H2789" t="inlineStr">
        <is>
          <t>智能终端系列</t>
        </is>
      </c>
      <c r="I2789" t="inlineStr">
        <is>
          <t>KK200-1</t>
        </is>
      </c>
      <c r="J2789" t="inlineStr">
        <is>
          <t>MATERIALS</t>
        </is>
      </c>
      <c r="K2789" t="inlineStr">
        <is>
          <t>Unplanned</t>
        </is>
      </c>
      <c r="L2789" t="inlineStr">
        <is>
          <t>EXTRUDER PRESS</t>
        </is>
      </c>
      <c r="M2789" t="inlineStr">
        <is>
          <t>主加工工位</t>
        </is>
      </c>
      <c r="N2789" t="inlineStr">
        <is>
          <t>MANUAL BRICK HANDLING</t>
        </is>
      </c>
      <c r="O2789" s="59" t="n">
        <v>46091.50416666667</v>
      </c>
      <c r="P2789" s="59" t="n">
        <v>46091.50965277778</v>
      </c>
      <c r="Q2789" s="60" t="n">
        <v>7.9</v>
      </c>
      <c r="R2789" s="60" t="n">
        <v>0.7857</v>
      </c>
      <c r="S2789" t="inlineStr">
        <is>
          <t>团队模拟数据（基于公开单线数据派生）</t>
        </is>
      </c>
      <c r="T2789" t="inlineStr">
        <is>
          <t>SIM-v2.2-20260807-20260804</t>
        </is>
      </c>
      <c r="U2789" t="inlineStr">
        <is>
          <t>https://zenodo.org/records/17855209</t>
        </is>
      </c>
      <c r="V2789" t="inlineStr">
        <is>
          <t>LINE-S01-POST-20260310</t>
        </is>
      </c>
      <c r="W2789" t="inlineStr">
        <is>
          <t>已关联</t>
        </is>
      </c>
      <c r="X2789" t="inlineStr">
        <is>
          <t>按班次口径判断</t>
        </is>
      </c>
      <c r="Z2789" t="inlineStr">
        <is>
          <t>否</t>
        </is>
      </c>
    </row>
    <row r="2790">
      <c r="A2790" t="inlineStr">
        <is>
          <t>SIM-STOP-02789</t>
        </is>
      </c>
      <c r="B2790" t="inlineStr">
        <is>
          <t>STOP-POST-00295</t>
        </is>
      </c>
      <c r="C2790" t="inlineStr">
        <is>
          <t>LINE-S02-POST-20260310</t>
        </is>
      </c>
      <c r="D2790" t="inlineStr">
        <is>
          <t>SHIFT-POST-20260310</t>
        </is>
      </c>
      <c r="E2790" t="inlineStr">
        <is>
          <t>LINE-S02</t>
        </is>
      </c>
      <c r="F2790" t="inlineStr">
        <is>
          <t>改善后</t>
        </is>
      </c>
      <c r="G2790" s="57" t="n">
        <v>46091</v>
      </c>
      <c r="H2790" t="inlineStr">
        <is>
          <t>视觉设备系列</t>
        </is>
      </c>
      <c r="I2790" t="inlineStr">
        <is>
          <t>KK200-1</t>
        </is>
      </c>
      <c r="J2790" t="inlineStr">
        <is>
          <t>MATERIALS</t>
        </is>
      </c>
      <c r="K2790" t="inlineStr">
        <is>
          <t>Unplanned</t>
        </is>
      </c>
      <c r="L2790" t="inlineStr">
        <is>
          <t>EXTRUDER PRESS</t>
        </is>
      </c>
      <c r="M2790" t="inlineStr">
        <is>
          <t>主加工工位</t>
        </is>
      </c>
      <c r="N2790" t="inlineStr">
        <is>
          <t>MANUAL BRICK HANDLING</t>
        </is>
      </c>
      <c r="O2790" s="59" t="n">
        <v>46091.51805555556</v>
      </c>
      <c r="P2790" s="59" t="n">
        <v>46091.52659722222</v>
      </c>
      <c r="Q2790" s="60" t="n">
        <v>12.3</v>
      </c>
      <c r="R2790" s="60" t="n">
        <v>1.2342</v>
      </c>
      <c r="S2790" t="inlineStr">
        <is>
          <t>团队模拟数据（基于公开单线数据派生）</t>
        </is>
      </c>
      <c r="T2790" t="inlineStr">
        <is>
          <t>SIM-v2.2-20260807-20260804</t>
        </is>
      </c>
      <c r="U2790" t="inlineStr">
        <is>
          <t>https://zenodo.org/records/17855209</t>
        </is>
      </c>
      <c r="V2790" t="inlineStr">
        <is>
          <t>LINE-S02-POST-20260310</t>
        </is>
      </c>
      <c r="W2790" t="inlineStr">
        <is>
          <t>已关联</t>
        </is>
      </c>
      <c r="X2790" t="inlineStr">
        <is>
          <t>按班次口径判断</t>
        </is>
      </c>
      <c r="Z2790" t="inlineStr">
        <is>
          <t>否</t>
        </is>
      </c>
    </row>
    <row r="2791">
      <c r="A2791" t="inlineStr">
        <is>
          <t>SIM-STOP-02790</t>
        </is>
      </c>
      <c r="B2791" t="inlineStr">
        <is>
          <t>STOP-POST-00295</t>
        </is>
      </c>
      <c r="C2791" t="inlineStr">
        <is>
          <t>LINE-S03-POST-20260310</t>
        </is>
      </c>
      <c r="D2791" t="inlineStr">
        <is>
          <t>SHIFT-POST-20260310</t>
        </is>
      </c>
      <c r="E2791" t="inlineStr">
        <is>
          <t>LINE-S03</t>
        </is>
      </c>
      <c r="F2791" t="inlineStr">
        <is>
          <t>改善后</t>
        </is>
      </c>
      <c r="G2791" s="57" t="n">
        <v>46091</v>
      </c>
      <c r="H2791" t="inlineStr">
        <is>
          <t>音频模组系列</t>
        </is>
      </c>
      <c r="I2791" t="inlineStr">
        <is>
          <t>KK200-1</t>
        </is>
      </c>
      <c r="J2791" t="inlineStr">
        <is>
          <t>MATERIALS</t>
        </is>
      </c>
      <c r="K2791" t="inlineStr">
        <is>
          <t>Unplanned</t>
        </is>
      </c>
      <c r="L2791" t="inlineStr">
        <is>
          <t>EXTRUDER PRESS</t>
        </is>
      </c>
      <c r="M2791" t="inlineStr">
        <is>
          <t>主加工工位</t>
        </is>
      </c>
      <c r="N2791" t="inlineStr">
        <is>
          <t>MANUAL BRICK HANDLING</t>
        </is>
      </c>
      <c r="O2791" s="59" t="n">
        <v>46091.53194444445</v>
      </c>
      <c r="P2791" s="59" t="n">
        <v>46091.53840277778</v>
      </c>
      <c r="Q2791" s="60" t="n">
        <v>9.300000000000001</v>
      </c>
      <c r="R2791" s="60" t="n">
        <v>0.9308</v>
      </c>
      <c r="S2791" t="inlineStr">
        <is>
          <t>团队模拟数据（基于公开单线数据派生）</t>
        </is>
      </c>
      <c r="T2791" t="inlineStr">
        <is>
          <t>SIM-v2.2-20260807-20260804</t>
        </is>
      </c>
      <c r="U2791" t="inlineStr">
        <is>
          <t>https://zenodo.org/records/17855209</t>
        </is>
      </c>
      <c r="V2791" t="inlineStr">
        <is>
          <t>LINE-S03-POST-20260310</t>
        </is>
      </c>
      <c r="W2791" t="inlineStr">
        <is>
          <t>已关联</t>
        </is>
      </c>
      <c r="X2791" t="inlineStr">
        <is>
          <t>按班次口径判断</t>
        </is>
      </c>
      <c r="Z2791" t="inlineStr">
        <is>
          <t>否</t>
        </is>
      </c>
    </row>
    <row r="2792">
      <c r="A2792" t="inlineStr">
        <is>
          <t>SIM-STOP-02791</t>
        </is>
      </c>
      <c r="B2792" t="inlineStr">
        <is>
          <t>STOP-POST-00296</t>
        </is>
      </c>
      <c r="C2792" t="inlineStr">
        <is>
          <t>LINE-S01-POST-20260310</t>
        </is>
      </c>
      <c r="D2792" t="inlineStr">
        <is>
          <t>SHIFT-POST-20260310</t>
        </is>
      </c>
      <c r="E2792" t="inlineStr">
        <is>
          <t>LINE-S01</t>
        </is>
      </c>
      <c r="F2792" t="inlineStr">
        <is>
          <t>改善后</t>
        </is>
      </c>
      <c r="G2792" s="57" t="n">
        <v>46091</v>
      </c>
      <c r="H2792" t="inlineStr">
        <is>
          <t>智能终端系列</t>
        </is>
      </c>
      <c r="I2792" t="inlineStr">
        <is>
          <t>KK200-1</t>
        </is>
      </c>
      <c r="J2792" t="inlineStr">
        <is>
          <t>MATERIALS</t>
        </is>
      </c>
      <c r="K2792" t="inlineStr">
        <is>
          <t>Unplanned</t>
        </is>
      </c>
      <c r="L2792" t="inlineStr">
        <is>
          <t>HACKING STATION</t>
        </is>
      </c>
      <c r="M2792" t="inlineStr">
        <is>
          <t>上下料工位</t>
        </is>
      </c>
      <c r="N2792" t="inlineStr">
        <is>
          <t>MANUAL BRICK HANDLING</t>
        </is>
      </c>
      <c r="O2792" s="59" t="n">
        <v>46091.53263888889</v>
      </c>
      <c r="P2792" s="59" t="n">
        <v>46091.53715277778</v>
      </c>
      <c r="Q2792" s="60" t="n">
        <v>6.5</v>
      </c>
      <c r="R2792" s="60" t="n">
        <v>0.8169999999999999</v>
      </c>
      <c r="S2792" t="inlineStr">
        <is>
          <t>团队模拟数据（基于公开单线数据派生）</t>
        </is>
      </c>
      <c r="T2792" t="inlineStr">
        <is>
          <t>SIM-v2.2-20260807-20260804</t>
        </is>
      </c>
      <c r="U2792" t="inlineStr">
        <is>
          <t>https://zenodo.org/records/17855209</t>
        </is>
      </c>
      <c r="V2792" t="inlineStr">
        <is>
          <t>LINE-S01-POST-20260310</t>
        </is>
      </c>
      <c r="W2792" t="inlineStr">
        <is>
          <t>已关联</t>
        </is>
      </c>
      <c r="X2792" t="inlineStr">
        <is>
          <t>按班次口径判断</t>
        </is>
      </c>
      <c r="Z2792" t="inlineStr">
        <is>
          <t>否</t>
        </is>
      </c>
    </row>
    <row r="2793">
      <c r="A2793" t="inlineStr">
        <is>
          <t>SIM-STOP-02792</t>
        </is>
      </c>
      <c r="B2793" t="inlineStr">
        <is>
          <t>STOP-POST-00296</t>
        </is>
      </c>
      <c r="C2793" t="inlineStr">
        <is>
          <t>LINE-S02-POST-20260310</t>
        </is>
      </c>
      <c r="D2793" t="inlineStr">
        <is>
          <t>SHIFT-POST-20260310</t>
        </is>
      </c>
      <c r="E2793" t="inlineStr">
        <is>
          <t>LINE-S02</t>
        </is>
      </c>
      <c r="F2793" t="inlineStr">
        <is>
          <t>改善后</t>
        </is>
      </c>
      <c r="G2793" s="57" t="n">
        <v>46091</v>
      </c>
      <c r="H2793" t="inlineStr">
        <is>
          <t>视觉设备系列</t>
        </is>
      </c>
      <c r="I2793" t="inlineStr">
        <is>
          <t>KK200-1</t>
        </is>
      </c>
      <c r="J2793" t="inlineStr">
        <is>
          <t>MATERIALS</t>
        </is>
      </c>
      <c r="K2793" t="inlineStr">
        <is>
          <t>Unplanned</t>
        </is>
      </c>
      <c r="L2793" t="inlineStr">
        <is>
          <t>HACKING STATION</t>
        </is>
      </c>
      <c r="M2793" t="inlineStr">
        <is>
          <t>上下料工位</t>
        </is>
      </c>
      <c r="N2793" t="inlineStr">
        <is>
          <t>MANUAL BRICK HANDLING</t>
        </is>
      </c>
      <c r="O2793" s="59" t="n">
        <v>46091.54652777778</v>
      </c>
      <c r="P2793" s="59" t="n">
        <v>46091.5525</v>
      </c>
      <c r="Q2793" s="60" t="n">
        <v>8.6</v>
      </c>
      <c r="R2793" s="60" t="n">
        <v>1.0694</v>
      </c>
      <c r="S2793" t="inlineStr">
        <is>
          <t>团队模拟数据（基于公开单线数据派生）</t>
        </is>
      </c>
      <c r="T2793" t="inlineStr">
        <is>
          <t>SIM-v2.2-20260807-20260804</t>
        </is>
      </c>
      <c r="U2793" t="inlineStr">
        <is>
          <t>https://zenodo.org/records/17855209</t>
        </is>
      </c>
      <c r="V2793" t="inlineStr">
        <is>
          <t>LINE-S02-POST-20260310</t>
        </is>
      </c>
      <c r="W2793" t="inlineStr">
        <is>
          <t>已关联</t>
        </is>
      </c>
      <c r="X2793" t="inlineStr">
        <is>
          <t>按班次口径判断</t>
        </is>
      </c>
      <c r="Z2793" t="inlineStr">
        <is>
          <t>否</t>
        </is>
      </c>
    </row>
    <row r="2794">
      <c r="A2794" t="inlineStr">
        <is>
          <t>SIM-STOP-02793</t>
        </is>
      </c>
      <c r="B2794" t="inlineStr">
        <is>
          <t>STOP-POST-00296</t>
        </is>
      </c>
      <c r="C2794" t="inlineStr">
        <is>
          <t>LINE-S03-POST-20260310</t>
        </is>
      </c>
      <c r="D2794" t="inlineStr">
        <is>
          <t>SHIFT-POST-20260310</t>
        </is>
      </c>
      <c r="E2794" t="inlineStr">
        <is>
          <t>LINE-S03</t>
        </is>
      </c>
      <c r="F2794" t="inlineStr">
        <is>
          <t>改善后</t>
        </is>
      </c>
      <c r="G2794" s="57" t="n">
        <v>46091</v>
      </c>
      <c r="H2794" t="inlineStr">
        <is>
          <t>音频模组系列</t>
        </is>
      </c>
      <c r="I2794" t="inlineStr">
        <is>
          <t>KK200-1</t>
        </is>
      </c>
      <c r="J2794" t="inlineStr">
        <is>
          <t>MATERIALS</t>
        </is>
      </c>
      <c r="K2794" t="inlineStr">
        <is>
          <t>Unplanned</t>
        </is>
      </c>
      <c r="L2794" t="inlineStr">
        <is>
          <t>HACKING STATION</t>
        </is>
      </c>
      <c r="M2794" t="inlineStr">
        <is>
          <t>上下料工位</t>
        </is>
      </c>
      <c r="N2794" t="inlineStr">
        <is>
          <t>MANUAL BRICK HANDLING</t>
        </is>
      </c>
      <c r="O2794" s="59" t="n">
        <v>46091.56041666667</v>
      </c>
      <c r="P2794" s="59" t="n">
        <v>46091.56576388889</v>
      </c>
      <c r="Q2794" s="60" t="n">
        <v>7.7</v>
      </c>
      <c r="R2794" s="60" t="n">
        <v>0.9671999999999999</v>
      </c>
      <c r="S2794" t="inlineStr">
        <is>
          <t>团队模拟数据（基于公开单线数据派生）</t>
        </is>
      </c>
      <c r="T2794" t="inlineStr">
        <is>
          <t>SIM-v2.2-20260807-20260804</t>
        </is>
      </c>
      <c r="U2794" t="inlineStr">
        <is>
          <t>https://zenodo.org/records/17855209</t>
        </is>
      </c>
      <c r="V2794" t="inlineStr">
        <is>
          <t>LINE-S03-POST-20260310</t>
        </is>
      </c>
      <c r="W2794" t="inlineStr">
        <is>
          <t>已关联</t>
        </is>
      </c>
      <c r="X2794" t="inlineStr">
        <is>
          <t>按班次口径判断</t>
        </is>
      </c>
      <c r="Z2794" t="inlineStr">
        <is>
          <t>否</t>
        </is>
      </c>
    </row>
    <row r="2795">
      <c r="A2795" t="inlineStr">
        <is>
          <t>SIM-STOP-02794</t>
        </is>
      </c>
      <c r="B2795" t="inlineStr">
        <is>
          <t>STOP-POST-00297</t>
        </is>
      </c>
      <c r="C2795" t="inlineStr">
        <is>
          <t>LINE-S01-POST-20260310</t>
        </is>
      </c>
      <c r="D2795" t="inlineStr">
        <is>
          <t>SHIFT-POST-20260310</t>
        </is>
      </c>
      <c r="E2795" t="inlineStr">
        <is>
          <t>LINE-S01</t>
        </is>
      </c>
      <c r="F2795" t="inlineStr">
        <is>
          <t>改善后</t>
        </is>
      </c>
      <c r="G2795" s="57" t="n">
        <v>46091</v>
      </c>
      <c r="H2795" t="inlineStr">
        <is>
          <t>智能终端系列</t>
        </is>
      </c>
      <c r="I2795" t="inlineStr">
        <is>
          <t>KK200-1</t>
        </is>
      </c>
      <c r="J2795" t="inlineStr">
        <is>
          <t>MATERIALS</t>
        </is>
      </c>
      <c r="K2795" t="inlineStr">
        <is>
          <t>Unplanned</t>
        </is>
      </c>
      <c r="L2795" t="inlineStr">
        <is>
          <t>SCREEN FEEDER</t>
        </is>
      </c>
      <c r="M2795" t="inlineStr">
        <is>
          <t>供料系统</t>
        </is>
      </c>
      <c r="N2795" t="inlineStr">
        <is>
          <t>MATERIAL STARVATION</t>
        </is>
      </c>
      <c r="O2795" s="59" t="n">
        <v>46091.55902777778</v>
      </c>
      <c r="P2795" s="59" t="n">
        <v>46091.56166666667</v>
      </c>
      <c r="Q2795" s="60" t="n">
        <v>3.8</v>
      </c>
      <c r="R2795" s="60" t="n">
        <v>0.7634</v>
      </c>
      <c r="S2795" t="inlineStr">
        <is>
          <t>团队模拟数据（基于公开单线数据派生）</t>
        </is>
      </c>
      <c r="T2795" t="inlineStr">
        <is>
          <t>SIM-v2.2-20260807-20260804</t>
        </is>
      </c>
      <c r="U2795" t="inlineStr">
        <is>
          <t>https://zenodo.org/records/17855209</t>
        </is>
      </c>
      <c r="V2795" t="inlineStr">
        <is>
          <t>LINE-S01-POST-20260310</t>
        </is>
      </c>
      <c r="W2795" t="inlineStr">
        <is>
          <t>已关联</t>
        </is>
      </c>
      <c r="X2795" t="inlineStr">
        <is>
          <t>按班次口径判断</t>
        </is>
      </c>
      <c r="Z2795" t="inlineStr">
        <is>
          <t>否</t>
        </is>
      </c>
    </row>
    <row r="2796">
      <c r="A2796" t="inlineStr">
        <is>
          <t>SIM-STOP-02795</t>
        </is>
      </c>
      <c r="B2796" t="inlineStr">
        <is>
          <t>STOP-POST-00297</t>
        </is>
      </c>
      <c r="C2796" t="inlineStr">
        <is>
          <t>LINE-S02-POST-20260310</t>
        </is>
      </c>
      <c r="D2796" t="inlineStr">
        <is>
          <t>SHIFT-POST-20260310</t>
        </is>
      </c>
      <c r="E2796" t="inlineStr">
        <is>
          <t>LINE-S02</t>
        </is>
      </c>
      <c r="F2796" t="inlineStr">
        <is>
          <t>改善后</t>
        </is>
      </c>
      <c r="G2796" s="57" t="n">
        <v>46091</v>
      </c>
      <c r="H2796" t="inlineStr">
        <is>
          <t>视觉设备系列</t>
        </is>
      </c>
      <c r="I2796" t="inlineStr">
        <is>
          <t>KK200-1</t>
        </is>
      </c>
      <c r="J2796" t="inlineStr">
        <is>
          <t>MATERIALS</t>
        </is>
      </c>
      <c r="K2796" t="inlineStr">
        <is>
          <t>Unplanned</t>
        </is>
      </c>
      <c r="L2796" t="inlineStr">
        <is>
          <t>SCREEN FEEDER</t>
        </is>
      </c>
      <c r="M2796" t="inlineStr">
        <is>
          <t>供料系统</t>
        </is>
      </c>
      <c r="N2796" t="inlineStr">
        <is>
          <t>MATERIAL STARVATION</t>
        </is>
      </c>
      <c r="O2796" s="59" t="n">
        <v>46091.57291666666</v>
      </c>
      <c r="P2796" s="59" t="n">
        <v>46091.57680555555</v>
      </c>
      <c r="Q2796" s="60" t="n">
        <v>5.6</v>
      </c>
      <c r="R2796" s="60" t="n">
        <v>1.1122</v>
      </c>
      <c r="S2796" t="inlineStr">
        <is>
          <t>团队模拟数据（基于公开单线数据派生）</t>
        </is>
      </c>
      <c r="T2796" t="inlineStr">
        <is>
          <t>SIM-v2.2-20260807-20260804</t>
        </is>
      </c>
      <c r="U2796" t="inlineStr">
        <is>
          <t>https://zenodo.org/records/17855209</t>
        </is>
      </c>
      <c r="V2796" t="inlineStr">
        <is>
          <t>LINE-S02-POST-20260310</t>
        </is>
      </c>
      <c r="W2796" t="inlineStr">
        <is>
          <t>已关联</t>
        </is>
      </c>
      <c r="X2796" t="inlineStr">
        <is>
          <t>按班次口径判断</t>
        </is>
      </c>
      <c r="Z2796" t="inlineStr">
        <is>
          <t>否</t>
        </is>
      </c>
    </row>
    <row r="2797">
      <c r="A2797" t="inlineStr">
        <is>
          <t>SIM-STOP-02796</t>
        </is>
      </c>
      <c r="B2797" t="inlineStr">
        <is>
          <t>STOP-POST-00297</t>
        </is>
      </c>
      <c r="C2797" t="inlineStr">
        <is>
          <t>LINE-S03-POST-20260310</t>
        </is>
      </c>
      <c r="D2797" t="inlineStr">
        <is>
          <t>SHIFT-POST-20260310</t>
        </is>
      </c>
      <c r="E2797" t="inlineStr">
        <is>
          <t>LINE-S03</t>
        </is>
      </c>
      <c r="F2797" t="inlineStr">
        <is>
          <t>改善后</t>
        </is>
      </c>
      <c r="G2797" s="57" t="n">
        <v>46091</v>
      </c>
      <c r="H2797" t="inlineStr">
        <is>
          <t>音频模组系列</t>
        </is>
      </c>
      <c r="I2797" t="inlineStr">
        <is>
          <t>KK200-1</t>
        </is>
      </c>
      <c r="J2797" t="inlineStr">
        <is>
          <t>MATERIALS</t>
        </is>
      </c>
      <c r="K2797" t="inlineStr">
        <is>
          <t>Unplanned</t>
        </is>
      </c>
      <c r="L2797" t="inlineStr">
        <is>
          <t>SCREEN FEEDER</t>
        </is>
      </c>
      <c r="M2797" t="inlineStr">
        <is>
          <t>供料系统</t>
        </is>
      </c>
      <c r="N2797" t="inlineStr">
        <is>
          <t>MATERIAL STARVATION</t>
        </is>
      </c>
      <c r="O2797" s="59" t="n">
        <v>46091.58680555555</v>
      </c>
      <c r="P2797" s="59" t="n">
        <v>46091.58993055556</v>
      </c>
      <c r="Q2797" s="60" t="n">
        <v>4.5</v>
      </c>
      <c r="R2797" s="60" t="n">
        <v>0.9048</v>
      </c>
      <c r="S2797" t="inlineStr">
        <is>
          <t>团队模拟数据（基于公开单线数据派生）</t>
        </is>
      </c>
      <c r="T2797" t="inlineStr">
        <is>
          <t>SIM-v2.2-20260807-20260804</t>
        </is>
      </c>
      <c r="U2797" t="inlineStr">
        <is>
          <t>https://zenodo.org/records/17855209</t>
        </is>
      </c>
      <c r="V2797" t="inlineStr">
        <is>
          <t>LINE-S03-POST-20260310</t>
        </is>
      </c>
      <c r="W2797" t="inlineStr">
        <is>
          <t>已关联</t>
        </is>
      </c>
      <c r="X2797" t="inlineStr">
        <is>
          <t>按班次口径判断</t>
        </is>
      </c>
      <c r="Z2797" t="inlineStr">
        <is>
          <t>否</t>
        </is>
      </c>
    </row>
    <row r="2798">
      <c r="A2798" t="inlineStr">
        <is>
          <t>SIM-STOP-02797</t>
        </is>
      </c>
      <c r="B2798" t="inlineStr">
        <is>
          <t>STOP-POST-00298</t>
        </is>
      </c>
      <c r="C2798" t="inlineStr">
        <is>
          <t>LINE-S01-POST-20260310</t>
        </is>
      </c>
      <c r="D2798" t="inlineStr">
        <is>
          <t>SHIFT-POST-20260310</t>
        </is>
      </c>
      <c r="E2798" t="inlineStr">
        <is>
          <t>LINE-S01</t>
        </is>
      </c>
      <c r="F2798" t="inlineStr">
        <is>
          <t>改善后</t>
        </is>
      </c>
      <c r="G2798" s="57" t="n">
        <v>46091</v>
      </c>
      <c r="H2798" t="inlineStr">
        <is>
          <t>智能终端系列</t>
        </is>
      </c>
      <c r="I2798" t="inlineStr">
        <is>
          <t>KK200-1</t>
        </is>
      </c>
      <c r="J2798" t="inlineStr">
        <is>
          <t>MATERIALS</t>
        </is>
      </c>
      <c r="K2798" t="inlineStr">
        <is>
          <t>Unplanned</t>
        </is>
      </c>
      <c r="L2798" t="inlineStr">
        <is>
          <t>HACKING STATION</t>
        </is>
      </c>
      <c r="M2798" t="inlineStr">
        <is>
          <t>上下料工位</t>
        </is>
      </c>
      <c r="N2798" t="inlineStr">
        <is>
          <t>MANUAL BRICK HANDLING</t>
        </is>
      </c>
      <c r="O2798" s="59" t="n">
        <v>46091.57638888889</v>
      </c>
      <c r="P2798" s="59" t="n">
        <v>46091.58354166667</v>
      </c>
      <c r="Q2798" s="60" t="n">
        <v>10.3</v>
      </c>
      <c r="R2798" s="60" t="n">
        <v>0.7947</v>
      </c>
      <c r="S2798" t="inlineStr">
        <is>
          <t>团队模拟数据（基于公开单线数据派生）</t>
        </is>
      </c>
      <c r="T2798" t="inlineStr">
        <is>
          <t>SIM-v2.2-20260807-20260804</t>
        </is>
      </c>
      <c r="U2798" t="inlineStr">
        <is>
          <t>https://zenodo.org/records/17855209</t>
        </is>
      </c>
      <c r="V2798" t="inlineStr">
        <is>
          <t>LINE-S01-POST-20260310</t>
        </is>
      </c>
      <c r="W2798" t="inlineStr">
        <is>
          <t>已关联</t>
        </is>
      </c>
      <c r="X2798" t="inlineStr">
        <is>
          <t>按班次口径判断</t>
        </is>
      </c>
      <c r="Z2798" t="inlineStr">
        <is>
          <t>否</t>
        </is>
      </c>
    </row>
    <row r="2799">
      <c r="A2799" t="inlineStr">
        <is>
          <t>SIM-STOP-02798</t>
        </is>
      </c>
      <c r="B2799" t="inlineStr">
        <is>
          <t>STOP-POST-00298</t>
        </is>
      </c>
      <c r="C2799" t="inlineStr">
        <is>
          <t>LINE-S02-POST-20260310</t>
        </is>
      </c>
      <c r="D2799" t="inlineStr">
        <is>
          <t>SHIFT-POST-20260310</t>
        </is>
      </c>
      <c r="E2799" t="inlineStr">
        <is>
          <t>LINE-S02</t>
        </is>
      </c>
      <c r="F2799" t="inlineStr">
        <is>
          <t>改善后</t>
        </is>
      </c>
      <c r="G2799" s="57" t="n">
        <v>46091</v>
      </c>
      <c r="H2799" t="inlineStr">
        <is>
          <t>视觉设备系列</t>
        </is>
      </c>
      <c r="I2799" t="inlineStr">
        <is>
          <t>KK200-1</t>
        </is>
      </c>
      <c r="J2799" t="inlineStr">
        <is>
          <t>MATERIALS</t>
        </is>
      </c>
      <c r="K2799" t="inlineStr">
        <is>
          <t>Unplanned</t>
        </is>
      </c>
      <c r="L2799" t="inlineStr">
        <is>
          <t>HACKING STATION</t>
        </is>
      </c>
      <c r="M2799" t="inlineStr">
        <is>
          <t>上下料工位</t>
        </is>
      </c>
      <c r="N2799" t="inlineStr">
        <is>
          <t>MANUAL BRICK HANDLING</t>
        </is>
      </c>
      <c r="O2799" s="59" t="n">
        <v>46091.59027777778</v>
      </c>
      <c r="P2799" s="59" t="n">
        <v>46091.60069444445</v>
      </c>
      <c r="Q2799" s="60" t="n">
        <v>15</v>
      </c>
      <c r="R2799" s="60" t="n">
        <v>1.155</v>
      </c>
      <c r="S2799" t="inlineStr">
        <is>
          <t>团队模拟数据（基于公开单线数据派生）</t>
        </is>
      </c>
      <c r="T2799" t="inlineStr">
        <is>
          <t>SIM-v2.2-20260807-20260804</t>
        </is>
      </c>
      <c r="U2799" t="inlineStr">
        <is>
          <t>https://zenodo.org/records/17855209</t>
        </is>
      </c>
      <c r="V2799" t="inlineStr">
        <is>
          <t>LINE-S02-POST-20260310</t>
        </is>
      </c>
      <c r="W2799" t="inlineStr">
        <is>
          <t>已关联</t>
        </is>
      </c>
      <c r="X2799" t="inlineStr">
        <is>
          <t>按班次口径判断</t>
        </is>
      </c>
      <c r="Z2799" t="inlineStr">
        <is>
          <t>否</t>
        </is>
      </c>
    </row>
    <row r="2800">
      <c r="A2800" t="inlineStr">
        <is>
          <t>SIM-STOP-02799</t>
        </is>
      </c>
      <c r="B2800" t="inlineStr">
        <is>
          <t>STOP-POST-00298</t>
        </is>
      </c>
      <c r="C2800" t="inlineStr">
        <is>
          <t>LINE-S03-POST-20260310</t>
        </is>
      </c>
      <c r="D2800" t="inlineStr">
        <is>
          <t>SHIFT-POST-20260310</t>
        </is>
      </c>
      <c r="E2800" t="inlineStr">
        <is>
          <t>LINE-S03</t>
        </is>
      </c>
      <c r="F2800" t="inlineStr">
        <is>
          <t>改善后</t>
        </is>
      </c>
      <c r="G2800" s="57" t="n">
        <v>46091</v>
      </c>
      <c r="H2800" t="inlineStr">
        <is>
          <t>音频模组系列</t>
        </is>
      </c>
      <c r="I2800" t="inlineStr">
        <is>
          <t>KK200-1</t>
        </is>
      </c>
      <c r="J2800" t="inlineStr">
        <is>
          <t>MATERIALS</t>
        </is>
      </c>
      <c r="K2800" t="inlineStr">
        <is>
          <t>Unplanned</t>
        </is>
      </c>
      <c r="L2800" t="inlineStr">
        <is>
          <t>HACKING STATION</t>
        </is>
      </c>
      <c r="M2800" t="inlineStr">
        <is>
          <t>上下料工位</t>
        </is>
      </c>
      <c r="N2800" t="inlineStr">
        <is>
          <t>MANUAL BRICK HANDLING</t>
        </is>
      </c>
      <c r="O2800" s="59" t="n">
        <v>46091.60416666666</v>
      </c>
      <c r="P2800" s="59" t="n">
        <v>46091.61263888889</v>
      </c>
      <c r="Q2800" s="60" t="n">
        <v>12.2</v>
      </c>
      <c r="R2800" s="60" t="n">
        <v>0.9412</v>
      </c>
      <c r="S2800" t="inlineStr">
        <is>
          <t>团队模拟数据（基于公开单线数据派生）</t>
        </is>
      </c>
      <c r="T2800" t="inlineStr">
        <is>
          <t>SIM-v2.2-20260807-20260804</t>
        </is>
      </c>
      <c r="U2800" t="inlineStr">
        <is>
          <t>https://zenodo.org/records/17855209</t>
        </is>
      </c>
      <c r="V2800" t="inlineStr">
        <is>
          <t>LINE-S03-POST-20260310</t>
        </is>
      </c>
      <c r="W2800" t="inlineStr">
        <is>
          <t>已关联</t>
        </is>
      </c>
      <c r="X2800" t="inlineStr">
        <is>
          <t>按班次口径判断</t>
        </is>
      </c>
      <c r="Z2800" t="inlineStr">
        <is>
          <t>否</t>
        </is>
      </c>
    </row>
    <row r="2801">
      <c r="A2801" t="inlineStr">
        <is>
          <t>SIM-STOP-02800</t>
        </is>
      </c>
      <c r="B2801" t="inlineStr">
        <is>
          <t>STOP-POST-00299</t>
        </is>
      </c>
      <c r="C2801" t="inlineStr">
        <is>
          <t>LINE-S01-POST-20260310</t>
        </is>
      </c>
      <c r="D2801" t="inlineStr">
        <is>
          <t>SHIFT-POST-20260310</t>
        </is>
      </c>
      <c r="E2801" t="inlineStr">
        <is>
          <t>LINE-S01</t>
        </is>
      </c>
      <c r="F2801" t="inlineStr">
        <is>
          <t>改善后</t>
        </is>
      </c>
      <c r="G2801" s="57" t="n">
        <v>46091</v>
      </c>
      <c r="H2801" t="inlineStr">
        <is>
          <t>智能终端系列</t>
        </is>
      </c>
      <c r="I2801" t="inlineStr">
        <is>
          <t>KK200-1</t>
        </is>
      </c>
      <c r="J2801" t="inlineStr">
        <is>
          <t>MATERIALS</t>
        </is>
      </c>
      <c r="K2801" t="inlineStr">
        <is>
          <t>Unplanned</t>
        </is>
      </c>
      <c r="L2801" t="inlineStr">
        <is>
          <t>HACKING STATION</t>
        </is>
      </c>
      <c r="M2801" t="inlineStr">
        <is>
          <t>上下料工位</t>
        </is>
      </c>
      <c r="N2801" t="inlineStr">
        <is>
          <t>MANUAL BRICK HANDLING</t>
        </is>
      </c>
      <c r="O2801" s="59" t="n">
        <v>46091.61875</v>
      </c>
      <c r="P2801" s="59" t="n">
        <v>46091.62104166667</v>
      </c>
      <c r="Q2801" s="60" t="n">
        <v>3.3</v>
      </c>
      <c r="R2801" s="60" t="n">
        <v>0.8259</v>
      </c>
      <c r="S2801" t="inlineStr">
        <is>
          <t>团队模拟数据（基于公开单线数据派生）</t>
        </is>
      </c>
      <c r="T2801" t="inlineStr">
        <is>
          <t>SIM-v2.2-20260807-20260804</t>
        </is>
      </c>
      <c r="U2801" t="inlineStr">
        <is>
          <t>https://zenodo.org/records/17855209</t>
        </is>
      </c>
      <c r="V2801" t="inlineStr">
        <is>
          <t>LINE-S01-POST-20260310</t>
        </is>
      </c>
      <c r="W2801" t="inlineStr">
        <is>
          <t>已关联</t>
        </is>
      </c>
      <c r="X2801" t="inlineStr">
        <is>
          <t>按班次口径判断</t>
        </is>
      </c>
      <c r="Z2801" t="inlineStr">
        <is>
          <t>否</t>
        </is>
      </c>
    </row>
    <row r="2802">
      <c r="A2802" t="inlineStr">
        <is>
          <t>SIM-STOP-02801</t>
        </is>
      </c>
      <c r="B2802" t="inlineStr">
        <is>
          <t>STOP-POST-00299</t>
        </is>
      </c>
      <c r="C2802" t="inlineStr">
        <is>
          <t>LINE-S02-POST-20260310</t>
        </is>
      </c>
      <c r="D2802" t="inlineStr">
        <is>
          <t>SHIFT-POST-20260310</t>
        </is>
      </c>
      <c r="E2802" t="inlineStr">
        <is>
          <t>LINE-S02</t>
        </is>
      </c>
      <c r="F2802" t="inlineStr">
        <is>
          <t>改善后</t>
        </is>
      </c>
      <c r="G2802" s="57" t="n">
        <v>46091</v>
      </c>
      <c r="H2802" t="inlineStr">
        <is>
          <t>视觉设备系列</t>
        </is>
      </c>
      <c r="I2802" t="inlineStr">
        <is>
          <t>KK200-1</t>
        </is>
      </c>
      <c r="J2802" t="inlineStr">
        <is>
          <t>MATERIALS</t>
        </is>
      </c>
      <c r="K2802" t="inlineStr">
        <is>
          <t>Unplanned</t>
        </is>
      </c>
      <c r="L2802" t="inlineStr">
        <is>
          <t>HACKING STATION</t>
        </is>
      </c>
      <c r="M2802" t="inlineStr">
        <is>
          <t>上下料工位</t>
        </is>
      </c>
      <c r="N2802" t="inlineStr">
        <is>
          <t>MANUAL BRICK HANDLING</t>
        </is>
      </c>
      <c r="O2802" s="59" t="n">
        <v>46091.63263888889</v>
      </c>
      <c r="P2802" s="59" t="n">
        <v>46091.635625</v>
      </c>
      <c r="Q2802" s="60" t="n">
        <v>4.3</v>
      </c>
      <c r="R2802" s="60" t="n">
        <v>1.0817</v>
      </c>
      <c r="S2802" t="inlineStr">
        <is>
          <t>团队模拟数据（基于公开单线数据派生）</t>
        </is>
      </c>
      <c r="T2802" t="inlineStr">
        <is>
          <t>SIM-v2.2-20260807-20260804</t>
        </is>
      </c>
      <c r="U2802" t="inlineStr">
        <is>
          <t>https://zenodo.org/records/17855209</t>
        </is>
      </c>
      <c r="V2802" t="inlineStr">
        <is>
          <t>LINE-S02-POST-20260310</t>
        </is>
      </c>
      <c r="W2802" t="inlineStr">
        <is>
          <t>已关联</t>
        </is>
      </c>
      <c r="X2802" t="inlineStr">
        <is>
          <t>按班次口径判断</t>
        </is>
      </c>
      <c r="Z2802" t="inlineStr">
        <is>
          <t>否</t>
        </is>
      </c>
    </row>
    <row r="2803">
      <c r="A2803" t="inlineStr">
        <is>
          <t>SIM-STOP-02802</t>
        </is>
      </c>
      <c r="B2803" t="inlineStr">
        <is>
          <t>STOP-POST-00299</t>
        </is>
      </c>
      <c r="C2803" t="inlineStr">
        <is>
          <t>LINE-S03-POST-20260310</t>
        </is>
      </c>
      <c r="D2803" t="inlineStr">
        <is>
          <t>SHIFT-POST-20260310</t>
        </is>
      </c>
      <c r="E2803" t="inlineStr">
        <is>
          <t>LINE-S03</t>
        </is>
      </c>
      <c r="F2803" t="inlineStr">
        <is>
          <t>改善后</t>
        </is>
      </c>
      <c r="G2803" s="57" t="n">
        <v>46091</v>
      </c>
      <c r="H2803" t="inlineStr">
        <is>
          <t>音频模组系列</t>
        </is>
      </c>
      <c r="I2803" t="inlineStr">
        <is>
          <t>KK200-1</t>
        </is>
      </c>
      <c r="J2803" t="inlineStr">
        <is>
          <t>MATERIALS</t>
        </is>
      </c>
      <c r="K2803" t="inlineStr">
        <is>
          <t>Unplanned</t>
        </is>
      </c>
      <c r="L2803" t="inlineStr">
        <is>
          <t>HACKING STATION</t>
        </is>
      </c>
      <c r="M2803" t="inlineStr">
        <is>
          <t>上下料工位</t>
        </is>
      </c>
      <c r="N2803" t="inlineStr">
        <is>
          <t>MANUAL BRICK HANDLING</t>
        </is>
      </c>
      <c r="O2803" s="59" t="n">
        <v>46091.64652777778</v>
      </c>
      <c r="P2803" s="59" t="n">
        <v>46091.64923611111</v>
      </c>
      <c r="Q2803" s="60" t="n">
        <v>3.9</v>
      </c>
      <c r="R2803" s="60" t="n">
        <v>0.9776</v>
      </c>
      <c r="S2803" t="inlineStr">
        <is>
          <t>团队模拟数据（基于公开单线数据派生）</t>
        </is>
      </c>
      <c r="T2803" t="inlineStr">
        <is>
          <t>SIM-v2.2-20260807-20260804</t>
        </is>
      </c>
      <c r="U2803" t="inlineStr">
        <is>
          <t>https://zenodo.org/records/17855209</t>
        </is>
      </c>
      <c r="V2803" t="inlineStr">
        <is>
          <t>LINE-S03-POST-20260310</t>
        </is>
      </c>
      <c r="W2803" t="inlineStr">
        <is>
          <t>已关联</t>
        </is>
      </c>
      <c r="X2803" t="inlineStr">
        <is>
          <t>按班次口径判断</t>
        </is>
      </c>
      <c r="Z2803" t="inlineStr">
        <is>
          <t>否</t>
        </is>
      </c>
    </row>
    <row r="2804">
      <c r="A2804" t="inlineStr">
        <is>
          <t>SIM-STOP-02803</t>
        </is>
      </c>
      <c r="B2804" t="inlineStr">
        <is>
          <t>STOP-POST-00300</t>
        </is>
      </c>
      <c r="C2804" t="inlineStr">
        <is>
          <t>LINE-S01-POST-20260310</t>
        </is>
      </c>
      <c r="D2804" t="inlineStr">
        <is>
          <t>SHIFT-POST-20260310</t>
        </is>
      </c>
      <c r="E2804" t="inlineStr">
        <is>
          <t>LINE-S01</t>
        </is>
      </c>
      <c r="F2804" t="inlineStr">
        <is>
          <t>改善后</t>
        </is>
      </c>
      <c r="G2804" s="57" t="n">
        <v>46091</v>
      </c>
      <c r="H2804" t="inlineStr">
        <is>
          <t>智能终端系列</t>
        </is>
      </c>
      <c r="I2804" t="inlineStr">
        <is>
          <t>KK200-1</t>
        </is>
      </c>
      <c r="J2804" t="inlineStr">
        <is>
          <t>MATERIALS</t>
        </is>
      </c>
      <c r="K2804" t="inlineStr">
        <is>
          <t>Unplanned</t>
        </is>
      </c>
      <c r="L2804" t="inlineStr">
        <is>
          <t>EXTRUDER PRESS</t>
        </is>
      </c>
      <c r="M2804" t="inlineStr">
        <is>
          <t>主加工工位</t>
        </is>
      </c>
      <c r="N2804" t="inlineStr">
        <is>
          <t>MATERIAL STARVATION</t>
        </is>
      </c>
      <c r="O2804" s="59" t="n">
        <v>46091.62638888889</v>
      </c>
      <c r="P2804" s="59" t="n">
        <v>46091.63013888889</v>
      </c>
      <c r="Q2804" s="60" t="n">
        <v>5.4</v>
      </c>
      <c r="R2804" s="60" t="n">
        <v>0.7723</v>
      </c>
      <c r="S2804" t="inlineStr">
        <is>
          <t>团队模拟数据（基于公开单线数据派生）</t>
        </is>
      </c>
      <c r="T2804" t="inlineStr">
        <is>
          <t>SIM-v2.2-20260807-20260804</t>
        </is>
      </c>
      <c r="U2804" t="inlineStr">
        <is>
          <t>https://zenodo.org/records/17855209</t>
        </is>
      </c>
      <c r="V2804" t="inlineStr">
        <is>
          <t>LINE-S01-POST-20260310</t>
        </is>
      </c>
      <c r="W2804" t="inlineStr">
        <is>
          <t>已关联</t>
        </is>
      </c>
      <c r="X2804" t="inlineStr">
        <is>
          <t>按班次口径判断</t>
        </is>
      </c>
      <c r="Z2804" t="inlineStr">
        <is>
          <t>否</t>
        </is>
      </c>
    </row>
    <row r="2805">
      <c r="A2805" t="inlineStr">
        <is>
          <t>SIM-STOP-02804</t>
        </is>
      </c>
      <c r="B2805" t="inlineStr">
        <is>
          <t>STOP-POST-00300</t>
        </is>
      </c>
      <c r="C2805" t="inlineStr">
        <is>
          <t>LINE-S02-POST-20260310</t>
        </is>
      </c>
      <c r="D2805" t="inlineStr">
        <is>
          <t>SHIFT-POST-20260310</t>
        </is>
      </c>
      <c r="E2805" t="inlineStr">
        <is>
          <t>LINE-S02</t>
        </is>
      </c>
      <c r="F2805" t="inlineStr">
        <is>
          <t>改善后</t>
        </is>
      </c>
      <c r="G2805" s="57" t="n">
        <v>46091</v>
      </c>
      <c r="H2805" t="inlineStr">
        <is>
          <t>视觉设备系列</t>
        </is>
      </c>
      <c r="I2805" t="inlineStr">
        <is>
          <t>KK200-1</t>
        </is>
      </c>
      <c r="J2805" t="inlineStr">
        <is>
          <t>MATERIALS</t>
        </is>
      </c>
      <c r="K2805" t="inlineStr">
        <is>
          <t>Unplanned</t>
        </is>
      </c>
      <c r="L2805" t="inlineStr">
        <is>
          <t>EXTRUDER PRESS</t>
        </is>
      </c>
      <c r="M2805" t="inlineStr">
        <is>
          <t>主加工工位</t>
        </is>
      </c>
      <c r="N2805" t="inlineStr">
        <is>
          <t>MATERIAL STARVATION</t>
        </is>
      </c>
      <c r="O2805" s="59" t="n">
        <v>46091.64027777778</v>
      </c>
      <c r="P2805" s="59" t="n">
        <v>46091.64618055556</v>
      </c>
      <c r="Q2805" s="60" t="n">
        <v>8.5</v>
      </c>
      <c r="R2805" s="60" t="n">
        <v>1.2144</v>
      </c>
      <c r="S2805" t="inlineStr">
        <is>
          <t>团队模拟数据（基于公开单线数据派生）</t>
        </is>
      </c>
      <c r="T2805" t="inlineStr">
        <is>
          <t>SIM-v2.2-20260807-20260804</t>
        </is>
      </c>
      <c r="U2805" t="inlineStr">
        <is>
          <t>https://zenodo.org/records/17855209</t>
        </is>
      </c>
      <c r="V2805" t="inlineStr">
        <is>
          <t>LINE-S02-POST-20260310</t>
        </is>
      </c>
      <c r="W2805" t="inlineStr">
        <is>
          <t>已关联</t>
        </is>
      </c>
      <c r="X2805" t="inlineStr">
        <is>
          <t>按班次口径判断</t>
        </is>
      </c>
      <c r="Z2805" t="inlineStr">
        <is>
          <t>否</t>
        </is>
      </c>
    </row>
    <row r="2806">
      <c r="A2806" t="inlineStr">
        <is>
          <t>SIM-STOP-02805</t>
        </is>
      </c>
      <c r="B2806" t="inlineStr">
        <is>
          <t>STOP-POST-00300</t>
        </is>
      </c>
      <c r="C2806" t="inlineStr">
        <is>
          <t>LINE-S03-POST-20260310</t>
        </is>
      </c>
      <c r="D2806" t="inlineStr">
        <is>
          <t>SHIFT-POST-20260310</t>
        </is>
      </c>
      <c r="E2806" t="inlineStr">
        <is>
          <t>LINE-S03</t>
        </is>
      </c>
      <c r="F2806" t="inlineStr">
        <is>
          <t>改善后</t>
        </is>
      </c>
      <c r="G2806" s="57" t="n">
        <v>46091</v>
      </c>
      <c r="H2806" t="inlineStr">
        <is>
          <t>音频模组系列</t>
        </is>
      </c>
      <c r="I2806" t="inlineStr">
        <is>
          <t>KK200-1</t>
        </is>
      </c>
      <c r="J2806" t="inlineStr">
        <is>
          <t>MATERIALS</t>
        </is>
      </c>
      <c r="K2806" t="inlineStr">
        <is>
          <t>Unplanned</t>
        </is>
      </c>
      <c r="L2806" t="inlineStr">
        <is>
          <t>EXTRUDER PRESS</t>
        </is>
      </c>
      <c r="M2806" t="inlineStr">
        <is>
          <t>主加工工位</t>
        </is>
      </c>
      <c r="N2806" t="inlineStr">
        <is>
          <t>MATERIAL STARVATION</t>
        </is>
      </c>
      <c r="O2806" s="59" t="n">
        <v>46091.65416666667</v>
      </c>
      <c r="P2806" s="59" t="n">
        <v>46091.65861111111</v>
      </c>
      <c r="Q2806" s="60" t="n">
        <v>6.4</v>
      </c>
      <c r="R2806" s="60" t="n">
        <v>0.9152</v>
      </c>
      <c r="S2806" t="inlineStr">
        <is>
          <t>团队模拟数据（基于公开单线数据派生）</t>
        </is>
      </c>
      <c r="T2806" t="inlineStr">
        <is>
          <t>SIM-v2.2-20260807-20260804</t>
        </is>
      </c>
      <c r="U2806" t="inlineStr">
        <is>
          <t>https://zenodo.org/records/17855209</t>
        </is>
      </c>
      <c r="V2806" t="inlineStr">
        <is>
          <t>LINE-S03-POST-20260310</t>
        </is>
      </c>
      <c r="W2806" t="inlineStr">
        <is>
          <t>已关联</t>
        </is>
      </c>
      <c r="X2806" t="inlineStr">
        <is>
          <t>按班次口径判断</t>
        </is>
      </c>
      <c r="Z2806" t="inlineStr">
        <is>
          <t>否</t>
        </is>
      </c>
    </row>
    <row r="2807">
      <c r="A2807" t="inlineStr">
        <is>
          <t>SIM-STOP-02806</t>
        </is>
      </c>
      <c r="B2807" t="inlineStr">
        <is>
          <t>STOP-POST-00301</t>
        </is>
      </c>
      <c r="C2807" t="inlineStr">
        <is>
          <t>LINE-S01-POST-20260310</t>
        </is>
      </c>
      <c r="D2807" t="inlineStr">
        <is>
          <t>SHIFT-POST-20260310</t>
        </is>
      </c>
      <c r="E2807" t="inlineStr">
        <is>
          <t>LINE-S01</t>
        </is>
      </c>
      <c r="F2807" t="inlineStr">
        <is>
          <t>改善后</t>
        </is>
      </c>
      <c r="G2807" s="57" t="n">
        <v>46091</v>
      </c>
      <c r="H2807" t="inlineStr">
        <is>
          <t>智能终端系列</t>
        </is>
      </c>
      <c r="I2807" t="inlineStr">
        <is>
          <t>KK200-1</t>
        </is>
      </c>
      <c r="J2807" t="inlineStr">
        <is>
          <t>MATERIALS</t>
        </is>
      </c>
      <c r="K2807" t="inlineStr">
        <is>
          <t>Unplanned</t>
        </is>
      </c>
      <c r="L2807" t="inlineStr">
        <is>
          <t>HACKING STATION</t>
        </is>
      </c>
      <c r="M2807" t="inlineStr">
        <is>
          <t>上下料工位</t>
        </is>
      </c>
      <c r="N2807" t="inlineStr">
        <is>
          <t>RACK STARVATION</t>
        </is>
      </c>
      <c r="O2807" s="59" t="n">
        <v>46091.68263888889</v>
      </c>
      <c r="P2807" s="59" t="n">
        <v>46091.68430555556</v>
      </c>
      <c r="Q2807" s="60" t="n">
        <v>2.4</v>
      </c>
      <c r="R2807" s="60" t="n">
        <v>0.8036</v>
      </c>
      <c r="S2807" t="inlineStr">
        <is>
          <t>团队模拟数据（基于公开单线数据派生）</t>
        </is>
      </c>
      <c r="T2807" t="inlineStr">
        <is>
          <t>SIM-v2.2-20260807-20260804</t>
        </is>
      </c>
      <c r="U2807" t="inlineStr">
        <is>
          <t>https://zenodo.org/records/17855209</t>
        </is>
      </c>
      <c r="V2807" t="inlineStr">
        <is>
          <t>LINE-S01-POST-20260310</t>
        </is>
      </c>
      <c r="W2807" t="inlineStr">
        <is>
          <t>已关联</t>
        </is>
      </c>
      <c r="X2807" t="inlineStr">
        <is>
          <t>按班次口径判断</t>
        </is>
      </c>
      <c r="Z2807" t="inlineStr">
        <is>
          <t>否</t>
        </is>
      </c>
    </row>
    <row r="2808">
      <c r="A2808" t="inlineStr">
        <is>
          <t>SIM-STOP-02807</t>
        </is>
      </c>
      <c r="B2808" t="inlineStr">
        <is>
          <t>STOP-POST-00301</t>
        </is>
      </c>
      <c r="C2808" t="inlineStr">
        <is>
          <t>LINE-S02-POST-20260310</t>
        </is>
      </c>
      <c r="D2808" t="inlineStr">
        <is>
          <t>SHIFT-POST-20260310</t>
        </is>
      </c>
      <c r="E2808" t="inlineStr">
        <is>
          <t>LINE-S02</t>
        </is>
      </c>
      <c r="F2808" t="inlineStr">
        <is>
          <t>改善后</t>
        </is>
      </c>
      <c r="G2808" s="57" t="n">
        <v>46091</v>
      </c>
      <c r="H2808" t="inlineStr">
        <is>
          <t>视觉设备系列</t>
        </is>
      </c>
      <c r="I2808" t="inlineStr">
        <is>
          <t>KK200-1</t>
        </is>
      </c>
      <c r="J2808" t="inlineStr">
        <is>
          <t>MATERIALS</t>
        </is>
      </c>
      <c r="K2808" t="inlineStr">
        <is>
          <t>Unplanned</t>
        </is>
      </c>
      <c r="L2808" t="inlineStr">
        <is>
          <t>HACKING STATION</t>
        </is>
      </c>
      <c r="M2808" t="inlineStr">
        <is>
          <t>上下料工位</t>
        </is>
      </c>
      <c r="N2808" t="inlineStr">
        <is>
          <t>RACK STARVATION</t>
        </is>
      </c>
      <c r="O2808" s="59" t="n">
        <v>46091.69652777778</v>
      </c>
      <c r="P2808" s="59" t="n">
        <v>46091.69875</v>
      </c>
      <c r="Q2808" s="60" t="n">
        <v>3.2</v>
      </c>
      <c r="R2808" s="60" t="n">
        <v>1.0511</v>
      </c>
      <c r="S2808" t="inlineStr">
        <is>
          <t>团队模拟数据（基于公开单线数据派生）</t>
        </is>
      </c>
      <c r="T2808" t="inlineStr">
        <is>
          <t>SIM-v2.2-20260807-20260804</t>
        </is>
      </c>
      <c r="U2808" t="inlineStr">
        <is>
          <t>https://zenodo.org/records/17855209</t>
        </is>
      </c>
      <c r="V2808" t="inlineStr">
        <is>
          <t>LINE-S02-POST-20260310</t>
        </is>
      </c>
      <c r="W2808" t="inlineStr">
        <is>
          <t>已关联</t>
        </is>
      </c>
      <c r="X2808" t="inlineStr">
        <is>
          <t>按班次口径判断</t>
        </is>
      </c>
      <c r="Z2808" t="inlineStr">
        <is>
          <t>否</t>
        </is>
      </c>
    </row>
    <row r="2809">
      <c r="A2809" t="inlineStr">
        <is>
          <t>SIM-STOP-02808</t>
        </is>
      </c>
      <c r="B2809" t="inlineStr">
        <is>
          <t>STOP-POST-00301</t>
        </is>
      </c>
      <c r="C2809" t="inlineStr">
        <is>
          <t>LINE-S03-POST-20260310</t>
        </is>
      </c>
      <c r="D2809" t="inlineStr">
        <is>
          <t>SHIFT-POST-20260310</t>
        </is>
      </c>
      <c r="E2809" t="inlineStr">
        <is>
          <t>LINE-S03</t>
        </is>
      </c>
      <c r="F2809" t="inlineStr">
        <is>
          <t>改善后</t>
        </is>
      </c>
      <c r="G2809" s="57" t="n">
        <v>46091</v>
      </c>
      <c r="H2809" t="inlineStr">
        <is>
          <t>音频模组系列</t>
        </is>
      </c>
      <c r="I2809" t="inlineStr">
        <is>
          <t>KK200-1</t>
        </is>
      </c>
      <c r="J2809" t="inlineStr">
        <is>
          <t>MATERIALS</t>
        </is>
      </c>
      <c r="K2809" t="inlineStr">
        <is>
          <t>Unplanned</t>
        </is>
      </c>
      <c r="L2809" t="inlineStr">
        <is>
          <t>HACKING STATION</t>
        </is>
      </c>
      <c r="M2809" t="inlineStr">
        <is>
          <t>上下料工位</t>
        </is>
      </c>
      <c r="N2809" t="inlineStr">
        <is>
          <t>RACK STARVATION</t>
        </is>
      </c>
      <c r="O2809" s="59" t="n">
        <v>46091.71041666667</v>
      </c>
      <c r="P2809" s="59" t="n">
        <v>46091.71243055556</v>
      </c>
      <c r="Q2809" s="60" t="n">
        <v>2.9</v>
      </c>
      <c r="R2809" s="60" t="n">
        <v>0.9516</v>
      </c>
      <c r="S2809" t="inlineStr">
        <is>
          <t>团队模拟数据（基于公开单线数据派生）</t>
        </is>
      </c>
      <c r="T2809" t="inlineStr">
        <is>
          <t>SIM-v2.2-20260807-20260804</t>
        </is>
      </c>
      <c r="U2809" t="inlineStr">
        <is>
          <t>https://zenodo.org/records/17855209</t>
        </is>
      </c>
      <c r="V2809" t="inlineStr">
        <is>
          <t>LINE-S03-POST-20260310</t>
        </is>
      </c>
      <c r="W2809" t="inlineStr">
        <is>
          <t>已关联</t>
        </is>
      </c>
      <c r="X2809" t="inlineStr">
        <is>
          <t>按班次口径判断</t>
        </is>
      </c>
      <c r="Z2809" t="inlineStr">
        <is>
          <t>否</t>
        </is>
      </c>
    </row>
    <row r="2810">
      <c r="A2810" t="inlineStr">
        <is>
          <t>SIM-STOP-02809</t>
        </is>
      </c>
      <c r="B2810" t="inlineStr">
        <is>
          <t>STOP-POST-00302</t>
        </is>
      </c>
      <c r="C2810" t="inlineStr">
        <is>
          <t>LINE-S01-POST-20260310</t>
        </is>
      </c>
      <c r="D2810" t="inlineStr">
        <is>
          <t>SHIFT-POST-20260310</t>
        </is>
      </c>
      <c r="E2810" t="inlineStr">
        <is>
          <t>LINE-S01</t>
        </is>
      </c>
      <c r="F2810" t="inlineStr">
        <is>
          <t>改善后</t>
        </is>
      </c>
      <c r="G2810" s="57" t="n">
        <v>46091</v>
      </c>
      <c r="H2810" t="inlineStr">
        <is>
          <t>智能终端系列</t>
        </is>
      </c>
      <c r="I2810" t="inlineStr">
        <is>
          <t>KK200-1</t>
        </is>
      </c>
      <c r="J2810" t="inlineStr">
        <is>
          <t>MATERIALS</t>
        </is>
      </c>
      <c r="K2810" t="inlineStr">
        <is>
          <t>Unplanned</t>
        </is>
      </c>
      <c r="L2810" t="inlineStr">
        <is>
          <t>EXTRUDER PRESS</t>
        </is>
      </c>
      <c r="M2810" t="inlineStr">
        <is>
          <t>主加工工位</t>
        </is>
      </c>
      <c r="N2810" t="inlineStr">
        <is>
          <t>RACK STARVATION</t>
        </is>
      </c>
      <c r="O2810" s="59" t="n">
        <v>46091.70138888889</v>
      </c>
      <c r="P2810" s="59" t="n">
        <v>46091.703125</v>
      </c>
      <c r="Q2810" s="60" t="n">
        <v>2.5</v>
      </c>
      <c r="R2810" s="60" t="n">
        <v>0.8349</v>
      </c>
      <c r="S2810" t="inlineStr">
        <is>
          <t>团队模拟数据（基于公开单线数据派生）</t>
        </is>
      </c>
      <c r="T2810" t="inlineStr">
        <is>
          <t>SIM-v2.2-20260807-20260804</t>
        </is>
      </c>
      <c r="U2810" t="inlineStr">
        <is>
          <t>https://zenodo.org/records/17855209</t>
        </is>
      </c>
      <c r="V2810" t="inlineStr">
        <is>
          <t>LINE-S01-POST-20260310</t>
        </is>
      </c>
      <c r="W2810" t="inlineStr">
        <is>
          <t>已关联</t>
        </is>
      </c>
      <c r="X2810" t="inlineStr">
        <is>
          <t>按班次口径判断</t>
        </is>
      </c>
      <c r="Z2810" t="inlineStr">
        <is>
          <t>否</t>
        </is>
      </c>
    </row>
    <row r="2811">
      <c r="A2811" t="inlineStr">
        <is>
          <t>SIM-STOP-02810</t>
        </is>
      </c>
      <c r="B2811" t="inlineStr">
        <is>
          <t>STOP-POST-00302</t>
        </is>
      </c>
      <c r="C2811" t="inlineStr">
        <is>
          <t>LINE-S02-POST-20260310</t>
        </is>
      </c>
      <c r="D2811" t="inlineStr">
        <is>
          <t>SHIFT-POST-20260310</t>
        </is>
      </c>
      <c r="E2811" t="inlineStr">
        <is>
          <t>LINE-S02</t>
        </is>
      </c>
      <c r="F2811" t="inlineStr">
        <is>
          <t>改善后</t>
        </is>
      </c>
      <c r="G2811" s="57" t="n">
        <v>46091</v>
      </c>
      <c r="H2811" t="inlineStr">
        <is>
          <t>视觉设备系列</t>
        </is>
      </c>
      <c r="I2811" t="inlineStr">
        <is>
          <t>KK200-1</t>
        </is>
      </c>
      <c r="J2811" t="inlineStr">
        <is>
          <t>MATERIALS</t>
        </is>
      </c>
      <c r="K2811" t="inlineStr">
        <is>
          <t>Unplanned</t>
        </is>
      </c>
      <c r="L2811" t="inlineStr">
        <is>
          <t>EXTRUDER PRESS</t>
        </is>
      </c>
      <c r="M2811" t="inlineStr">
        <is>
          <t>主加工工位</t>
        </is>
      </c>
      <c r="N2811" t="inlineStr">
        <is>
          <t>RACK STARVATION</t>
        </is>
      </c>
      <c r="O2811" s="59" t="n">
        <v>46091.71527777778</v>
      </c>
      <c r="P2811" s="59" t="n">
        <v>46091.71770833333</v>
      </c>
      <c r="Q2811" s="60" t="n">
        <v>3.5</v>
      </c>
      <c r="R2811" s="60" t="n">
        <v>1.1814</v>
      </c>
      <c r="S2811" t="inlineStr">
        <is>
          <t>团队模拟数据（基于公开单线数据派生）</t>
        </is>
      </c>
      <c r="T2811" t="inlineStr">
        <is>
          <t>SIM-v2.2-20260807-20260804</t>
        </is>
      </c>
      <c r="U2811" t="inlineStr">
        <is>
          <t>https://zenodo.org/records/17855209</t>
        </is>
      </c>
      <c r="V2811" t="inlineStr">
        <is>
          <t>LINE-S02-POST-20260310</t>
        </is>
      </c>
      <c r="W2811" t="inlineStr">
        <is>
          <t>已关联</t>
        </is>
      </c>
      <c r="X2811" t="inlineStr">
        <is>
          <t>按班次口径判断</t>
        </is>
      </c>
      <c r="Z2811" t="inlineStr">
        <is>
          <t>否</t>
        </is>
      </c>
    </row>
    <row r="2812">
      <c r="A2812" t="inlineStr">
        <is>
          <t>SIM-STOP-02811</t>
        </is>
      </c>
      <c r="B2812" t="inlineStr">
        <is>
          <t>STOP-POST-00302</t>
        </is>
      </c>
      <c r="C2812" t="inlineStr">
        <is>
          <t>LINE-S03-POST-20260310</t>
        </is>
      </c>
      <c r="D2812" t="inlineStr">
        <is>
          <t>SHIFT-POST-20260310</t>
        </is>
      </c>
      <c r="E2812" t="inlineStr">
        <is>
          <t>LINE-S03</t>
        </is>
      </c>
      <c r="F2812" t="inlineStr">
        <is>
          <t>改善后</t>
        </is>
      </c>
      <c r="G2812" s="57" t="n">
        <v>46091</v>
      </c>
      <c r="H2812" t="inlineStr">
        <is>
          <t>音频模组系列</t>
        </is>
      </c>
      <c r="I2812" t="inlineStr">
        <is>
          <t>KK200-1</t>
        </is>
      </c>
      <c r="J2812" t="inlineStr">
        <is>
          <t>MATERIALS</t>
        </is>
      </c>
      <c r="K2812" t="inlineStr">
        <is>
          <t>Unplanned</t>
        </is>
      </c>
      <c r="L2812" t="inlineStr">
        <is>
          <t>EXTRUDER PRESS</t>
        </is>
      </c>
      <c r="M2812" t="inlineStr">
        <is>
          <t>主加工工位</t>
        </is>
      </c>
      <c r="N2812" t="inlineStr">
        <is>
          <t>RACK STARVATION</t>
        </is>
      </c>
      <c r="O2812" s="59" t="n">
        <v>46091.72916666666</v>
      </c>
      <c r="P2812" s="59" t="n">
        <v>46091.73104166667</v>
      </c>
      <c r="Q2812" s="60" t="n">
        <v>2.7</v>
      </c>
      <c r="R2812" s="60" t="n">
        <v>0.8892</v>
      </c>
      <c r="S2812" t="inlineStr">
        <is>
          <t>团队模拟数据（基于公开单线数据派生）</t>
        </is>
      </c>
      <c r="T2812" t="inlineStr">
        <is>
          <t>SIM-v2.2-20260807-20260804</t>
        </is>
      </c>
      <c r="U2812" t="inlineStr">
        <is>
          <t>https://zenodo.org/records/17855209</t>
        </is>
      </c>
      <c r="V2812" t="inlineStr">
        <is>
          <t>LINE-S03-POST-20260310</t>
        </is>
      </c>
      <c r="W2812" t="inlineStr">
        <is>
          <t>已关联</t>
        </is>
      </c>
      <c r="X2812" t="inlineStr">
        <is>
          <t>按班次口径判断</t>
        </is>
      </c>
      <c r="Z2812" t="inlineStr">
        <is>
          <t>否</t>
        </is>
      </c>
    </row>
    <row r="2813">
      <c r="A2813" t="inlineStr">
        <is>
          <t>SIM-STOP-02812</t>
        </is>
      </c>
      <c r="B2813" t="inlineStr">
        <is>
          <t>STOP-POST-00303</t>
        </is>
      </c>
      <c r="C2813" t="inlineStr">
        <is>
          <t>LINE-S01-POST-20260310</t>
        </is>
      </c>
      <c r="D2813" t="inlineStr">
        <is>
          <t>SHIFT-POST-20260310</t>
        </is>
      </c>
      <c r="E2813" t="inlineStr">
        <is>
          <t>LINE-S01</t>
        </is>
      </c>
      <c r="F2813" t="inlineStr">
        <is>
          <t>改善后</t>
        </is>
      </c>
      <c r="G2813" s="57" t="n">
        <v>46091</v>
      </c>
      <c r="H2813" t="inlineStr">
        <is>
          <t>智能终端系列</t>
        </is>
      </c>
      <c r="I2813" t="inlineStr">
        <is>
          <t>KK200-1</t>
        </is>
      </c>
      <c r="J2813" t="inlineStr">
        <is>
          <t>MATERIALS</t>
        </is>
      </c>
      <c r="K2813" t="inlineStr">
        <is>
          <t>Unplanned</t>
        </is>
      </c>
      <c r="L2813" t="inlineStr">
        <is>
          <t>EXTRUDER PRESS</t>
        </is>
      </c>
      <c r="M2813" t="inlineStr">
        <is>
          <t>主加工工位</t>
        </is>
      </c>
      <c r="N2813" t="inlineStr">
        <is>
          <t>MANUAL BRICK HANDLING</t>
        </is>
      </c>
      <c r="O2813" s="59" t="n">
        <v>46091.71736111111</v>
      </c>
      <c r="P2813" s="59" t="n">
        <v>46091.72444444444</v>
      </c>
      <c r="Q2813" s="60" t="n">
        <v>10.2</v>
      </c>
      <c r="R2813" s="60" t="n">
        <v>0.7813</v>
      </c>
      <c r="S2813" t="inlineStr">
        <is>
          <t>团队模拟数据（基于公开单线数据派生）</t>
        </is>
      </c>
      <c r="T2813" t="inlineStr">
        <is>
          <t>SIM-v2.2-20260807-20260804</t>
        </is>
      </c>
      <c r="U2813" t="inlineStr">
        <is>
          <t>https://zenodo.org/records/17855209</t>
        </is>
      </c>
      <c r="V2813" t="inlineStr">
        <is>
          <t>LINE-S01-POST-20260310</t>
        </is>
      </c>
      <c r="W2813" t="inlineStr">
        <is>
          <t>已关联</t>
        </is>
      </c>
      <c r="X2813" t="inlineStr">
        <is>
          <t>按班次口径判断</t>
        </is>
      </c>
      <c r="Z2813" t="inlineStr">
        <is>
          <t>否</t>
        </is>
      </c>
    </row>
    <row r="2814">
      <c r="A2814" t="inlineStr">
        <is>
          <t>SIM-STOP-02813</t>
        </is>
      </c>
      <c r="B2814" t="inlineStr">
        <is>
          <t>STOP-POST-00303</t>
        </is>
      </c>
      <c r="C2814" t="inlineStr">
        <is>
          <t>LINE-S02-POST-20260310</t>
        </is>
      </c>
      <c r="D2814" t="inlineStr">
        <is>
          <t>SHIFT-POST-20260310</t>
        </is>
      </c>
      <c r="E2814" t="inlineStr">
        <is>
          <t>LINE-S02</t>
        </is>
      </c>
      <c r="F2814" t="inlineStr">
        <is>
          <t>改善后</t>
        </is>
      </c>
      <c r="G2814" s="57" t="n">
        <v>46091</v>
      </c>
      <c r="H2814" t="inlineStr">
        <is>
          <t>视觉设备系列</t>
        </is>
      </c>
      <c r="I2814" t="inlineStr">
        <is>
          <t>KK200-1</t>
        </is>
      </c>
      <c r="J2814" t="inlineStr">
        <is>
          <t>MATERIALS</t>
        </is>
      </c>
      <c r="K2814" t="inlineStr">
        <is>
          <t>Unplanned</t>
        </is>
      </c>
      <c r="L2814" t="inlineStr">
        <is>
          <t>EXTRUDER PRESS</t>
        </is>
      </c>
      <c r="M2814" t="inlineStr">
        <is>
          <t>主加工工位</t>
        </is>
      </c>
      <c r="N2814" t="inlineStr">
        <is>
          <t>MANUAL BRICK HANDLING</t>
        </is>
      </c>
      <c r="O2814" s="59" t="n">
        <v>46091.73125</v>
      </c>
      <c r="P2814" s="59" t="n">
        <v>46091.74236111111</v>
      </c>
      <c r="Q2814" s="60" t="n">
        <v>16</v>
      </c>
      <c r="R2814" s="60" t="n">
        <v>1.2276</v>
      </c>
      <c r="S2814" t="inlineStr">
        <is>
          <t>团队模拟数据（基于公开单线数据派生）</t>
        </is>
      </c>
      <c r="T2814" t="inlineStr">
        <is>
          <t>SIM-v2.2-20260807-20260804</t>
        </is>
      </c>
      <c r="U2814" t="inlineStr">
        <is>
          <t>https://zenodo.org/records/17855209</t>
        </is>
      </c>
      <c r="V2814" t="inlineStr">
        <is>
          <t>LINE-S02-POST-20260310</t>
        </is>
      </c>
      <c r="W2814" t="inlineStr">
        <is>
          <t>已关联</t>
        </is>
      </c>
      <c r="X2814" t="inlineStr">
        <is>
          <t>按班次口径判断</t>
        </is>
      </c>
      <c r="Z2814" t="inlineStr">
        <is>
          <t>否</t>
        </is>
      </c>
    </row>
    <row r="2815">
      <c r="A2815" t="inlineStr">
        <is>
          <t>SIM-STOP-02814</t>
        </is>
      </c>
      <c r="B2815" t="inlineStr">
        <is>
          <t>STOP-POST-00303</t>
        </is>
      </c>
      <c r="C2815" t="inlineStr">
        <is>
          <t>LINE-S03-POST-20260310</t>
        </is>
      </c>
      <c r="D2815" t="inlineStr">
        <is>
          <t>SHIFT-POST-20260310</t>
        </is>
      </c>
      <c r="E2815" t="inlineStr">
        <is>
          <t>LINE-S03</t>
        </is>
      </c>
      <c r="F2815" t="inlineStr">
        <is>
          <t>改善后</t>
        </is>
      </c>
      <c r="G2815" s="57" t="n">
        <v>46091</v>
      </c>
      <c r="H2815" t="inlineStr">
        <is>
          <t>音频模组系列</t>
        </is>
      </c>
      <c r="I2815" t="inlineStr">
        <is>
          <t>KK200-1</t>
        </is>
      </c>
      <c r="J2815" t="inlineStr">
        <is>
          <t>MATERIALS</t>
        </is>
      </c>
      <c r="K2815" t="inlineStr">
        <is>
          <t>Unplanned</t>
        </is>
      </c>
      <c r="L2815" t="inlineStr">
        <is>
          <t>EXTRUDER PRESS</t>
        </is>
      </c>
      <c r="M2815" t="inlineStr">
        <is>
          <t>主加工工位</t>
        </is>
      </c>
      <c r="N2815" t="inlineStr">
        <is>
          <t>MANUAL BRICK HANDLING</t>
        </is>
      </c>
      <c r="O2815" s="59" t="n">
        <v>46091.74513888889</v>
      </c>
      <c r="P2815" s="59" t="n">
        <v>46091.75347222222</v>
      </c>
      <c r="Q2815" s="60" t="n">
        <v>12</v>
      </c>
      <c r="R2815" s="60" t="n">
        <v>0.9256</v>
      </c>
      <c r="S2815" t="inlineStr">
        <is>
          <t>团队模拟数据（基于公开单线数据派生）</t>
        </is>
      </c>
      <c r="T2815" t="inlineStr">
        <is>
          <t>SIM-v2.2-20260807-20260804</t>
        </is>
      </c>
      <c r="U2815" t="inlineStr">
        <is>
          <t>https://zenodo.org/records/17855209</t>
        </is>
      </c>
      <c r="V2815" t="inlineStr">
        <is>
          <t>LINE-S03-POST-20260310</t>
        </is>
      </c>
      <c r="W2815" t="inlineStr">
        <is>
          <t>已关联</t>
        </is>
      </c>
      <c r="X2815" t="inlineStr">
        <is>
          <t>按班次口径判断</t>
        </is>
      </c>
      <c r="Z2815" t="inlineStr">
        <is>
          <t>否</t>
        </is>
      </c>
    </row>
    <row r="2816">
      <c r="A2816" t="inlineStr">
        <is>
          <t>SIM-STOP-02815</t>
        </is>
      </c>
      <c r="B2816" t="inlineStr">
        <is>
          <t>STOP-POST-00304</t>
        </is>
      </c>
      <c r="C2816" t="inlineStr">
        <is>
          <t>LINE-S01-POST-20260310</t>
        </is>
      </c>
      <c r="D2816" t="inlineStr">
        <is>
          <t>SHIFT-POST-20260310</t>
        </is>
      </c>
      <c r="E2816" t="inlineStr">
        <is>
          <t>LINE-S01</t>
        </is>
      </c>
      <c r="F2816" t="inlineStr">
        <is>
          <t>改善后</t>
        </is>
      </c>
      <c r="G2816" s="57" t="n">
        <v>46091</v>
      </c>
      <c r="H2816" t="inlineStr">
        <is>
          <t>智能终端系列</t>
        </is>
      </c>
      <c r="I2816" t="inlineStr">
        <is>
          <t>KK200-1</t>
        </is>
      </c>
      <c r="J2816" t="inlineStr">
        <is>
          <t>FAILURE</t>
        </is>
      </c>
      <c r="K2816" t="inlineStr">
        <is>
          <t>Unplanned</t>
        </is>
      </c>
      <c r="L2816" t="inlineStr">
        <is>
          <t>EXTRUDER PRESS</t>
        </is>
      </c>
      <c r="M2816" t="inlineStr">
        <is>
          <t>主加工工位</t>
        </is>
      </c>
      <c r="N2816" t="inlineStr">
        <is>
          <t>AUTOMATION FAILURE</t>
        </is>
      </c>
      <c r="O2816" s="59" t="n">
        <v>46091.74930555555</v>
      </c>
      <c r="P2816" s="59" t="n">
        <v>46091.75381944444</v>
      </c>
      <c r="Q2816" s="60" t="n">
        <v>6.5</v>
      </c>
      <c r="R2816" s="60" t="n">
        <v>0.8125</v>
      </c>
      <c r="S2816" t="inlineStr">
        <is>
          <t>团队模拟数据（基于公开单线数据派生）</t>
        </is>
      </c>
      <c r="T2816" t="inlineStr">
        <is>
          <t>SIM-v2.2-20260807-20260804</t>
        </is>
      </c>
      <c r="U2816" t="inlineStr">
        <is>
          <t>https://zenodo.org/records/17855209</t>
        </is>
      </c>
      <c r="V2816" t="inlineStr">
        <is>
          <t>LINE-S01-POST-20260310</t>
        </is>
      </c>
      <c r="W2816" t="inlineStr">
        <is>
          <t>已关联</t>
        </is>
      </c>
      <c r="X2816" t="inlineStr">
        <is>
          <t>按班次口径判断</t>
        </is>
      </c>
      <c r="Z2816" t="inlineStr">
        <is>
          <t>否</t>
        </is>
      </c>
    </row>
    <row r="2817">
      <c r="A2817" t="inlineStr">
        <is>
          <t>SIM-STOP-02816</t>
        </is>
      </c>
      <c r="B2817" t="inlineStr">
        <is>
          <t>STOP-POST-00304</t>
        </is>
      </c>
      <c r="C2817" t="inlineStr">
        <is>
          <t>LINE-S02-POST-20260310</t>
        </is>
      </c>
      <c r="D2817" t="inlineStr">
        <is>
          <t>SHIFT-POST-20260310</t>
        </is>
      </c>
      <c r="E2817" t="inlineStr">
        <is>
          <t>LINE-S02</t>
        </is>
      </c>
      <c r="F2817" t="inlineStr">
        <is>
          <t>改善后</t>
        </is>
      </c>
      <c r="G2817" s="57" t="n">
        <v>46091</v>
      </c>
      <c r="H2817" t="inlineStr">
        <is>
          <t>视觉设备系列</t>
        </is>
      </c>
      <c r="I2817" t="inlineStr">
        <is>
          <t>KK200-1</t>
        </is>
      </c>
      <c r="J2817" t="inlineStr">
        <is>
          <t>FAILURE</t>
        </is>
      </c>
      <c r="K2817" t="inlineStr">
        <is>
          <t>Unplanned</t>
        </is>
      </c>
      <c r="L2817" t="inlineStr">
        <is>
          <t>EXTRUDER PRESS</t>
        </is>
      </c>
      <c r="M2817" t="inlineStr">
        <is>
          <t>主加工工位</t>
        </is>
      </c>
      <c r="N2817" t="inlineStr">
        <is>
          <t>AUTOMATION FAILURE</t>
        </is>
      </c>
      <c r="O2817" s="59" t="n">
        <v>46091.76319444444</v>
      </c>
      <c r="P2817" s="59" t="n">
        <v>46091.76958333333</v>
      </c>
      <c r="Q2817" s="60" t="n">
        <v>9.199999999999999</v>
      </c>
      <c r="R2817" s="60" t="n">
        <v>1.1484</v>
      </c>
      <c r="S2817" t="inlineStr">
        <is>
          <t>团队模拟数据（基于公开单线数据派生）</t>
        </is>
      </c>
      <c r="T2817" t="inlineStr">
        <is>
          <t>SIM-v2.2-20260807-20260804</t>
        </is>
      </c>
      <c r="U2817" t="inlineStr">
        <is>
          <t>https://zenodo.org/records/17855209</t>
        </is>
      </c>
      <c r="V2817" t="inlineStr">
        <is>
          <t>LINE-S02-POST-20260310</t>
        </is>
      </c>
      <c r="W2817" t="inlineStr">
        <is>
          <t>已关联</t>
        </is>
      </c>
      <c r="X2817" t="inlineStr">
        <is>
          <t>按班次口径判断</t>
        </is>
      </c>
      <c r="Z2817" t="inlineStr">
        <is>
          <t>否</t>
        </is>
      </c>
    </row>
    <row r="2818">
      <c r="A2818" t="inlineStr">
        <is>
          <t>SIM-STOP-02817</t>
        </is>
      </c>
      <c r="B2818" t="inlineStr">
        <is>
          <t>STOP-POST-00304</t>
        </is>
      </c>
      <c r="C2818" t="inlineStr">
        <is>
          <t>LINE-S03-POST-20260310</t>
        </is>
      </c>
      <c r="D2818" t="inlineStr">
        <is>
          <t>SHIFT-POST-20260310</t>
        </is>
      </c>
      <c r="E2818" t="inlineStr">
        <is>
          <t>LINE-S03</t>
        </is>
      </c>
      <c r="F2818" t="inlineStr">
        <is>
          <t>改善后</t>
        </is>
      </c>
      <c r="G2818" s="57" t="n">
        <v>46091</v>
      </c>
      <c r="H2818" t="inlineStr">
        <is>
          <t>音频模组系列</t>
        </is>
      </c>
      <c r="I2818" t="inlineStr">
        <is>
          <t>KK200-1</t>
        </is>
      </c>
      <c r="J2818" t="inlineStr">
        <is>
          <t>FAILURE</t>
        </is>
      </c>
      <c r="K2818" t="inlineStr">
        <is>
          <t>Unplanned</t>
        </is>
      </c>
      <c r="L2818" t="inlineStr">
        <is>
          <t>EXTRUDER PRESS</t>
        </is>
      </c>
      <c r="M2818" t="inlineStr">
        <is>
          <t>主加工工位</t>
        </is>
      </c>
      <c r="N2818" t="inlineStr">
        <is>
          <t>AUTOMATION FAILURE</t>
        </is>
      </c>
      <c r="O2818" s="59" t="n">
        <v>46091.77708333333</v>
      </c>
      <c r="P2818" s="59" t="n">
        <v>46091.78222222222</v>
      </c>
      <c r="Q2818" s="60" t="n">
        <v>7.4</v>
      </c>
      <c r="R2818" s="60" t="n">
        <v>0.925</v>
      </c>
      <c r="S2818" t="inlineStr">
        <is>
          <t>团队模拟数据（基于公开单线数据派生）</t>
        </is>
      </c>
      <c r="T2818" t="inlineStr">
        <is>
          <t>SIM-v2.2-20260807-20260804</t>
        </is>
      </c>
      <c r="U2818" t="inlineStr">
        <is>
          <t>https://zenodo.org/records/17855209</t>
        </is>
      </c>
      <c r="V2818" t="inlineStr">
        <is>
          <t>LINE-S03-POST-20260310</t>
        </is>
      </c>
      <c r="W2818" t="inlineStr">
        <is>
          <t>已关联</t>
        </is>
      </c>
      <c r="X2818" t="inlineStr">
        <is>
          <t>按班次口径判断</t>
        </is>
      </c>
      <c r="Z2818" t="inlineStr">
        <is>
          <t>否</t>
        </is>
      </c>
    </row>
    <row r="2819">
      <c r="A2819" t="inlineStr">
        <is>
          <t>SIM-STOP-02818</t>
        </is>
      </c>
      <c r="B2819" t="inlineStr">
        <is>
          <t>STOP-POST-00305</t>
        </is>
      </c>
      <c r="C2819" t="inlineStr">
        <is>
          <t>LINE-S01-POST-20260310</t>
        </is>
      </c>
      <c r="D2819" t="inlineStr">
        <is>
          <t>SHIFT-POST-20260310</t>
        </is>
      </c>
      <c r="E2819" t="inlineStr">
        <is>
          <t>LINE-S01</t>
        </is>
      </c>
      <c r="F2819" t="inlineStr">
        <is>
          <t>改善后</t>
        </is>
      </c>
      <c r="G2819" s="57" t="n">
        <v>46091</v>
      </c>
      <c r="H2819" t="inlineStr">
        <is>
          <t>智能终端系列</t>
        </is>
      </c>
      <c r="I2819" t="inlineStr">
        <is>
          <t>KK200-1</t>
        </is>
      </c>
      <c r="J2819" t="inlineStr">
        <is>
          <t>MATERIALS</t>
        </is>
      </c>
      <c r="K2819" t="inlineStr">
        <is>
          <t>Unplanned</t>
        </is>
      </c>
      <c r="L2819" t="inlineStr">
        <is>
          <t>HACKING STATION</t>
        </is>
      </c>
      <c r="M2819" t="inlineStr">
        <is>
          <t>上下料工位</t>
        </is>
      </c>
      <c r="N2819" t="inlineStr">
        <is>
          <t>MANUAL BRICK HANDLING</t>
        </is>
      </c>
      <c r="O2819" s="59" t="n">
        <v>46091.76875</v>
      </c>
      <c r="P2819" s="59" t="n">
        <v>46091.77402777778</v>
      </c>
      <c r="Q2819" s="60" t="n">
        <v>7.6</v>
      </c>
      <c r="R2819" s="60" t="n">
        <v>0.8438</v>
      </c>
      <c r="S2819" t="inlineStr">
        <is>
          <t>团队模拟数据（基于公开单线数据派生）</t>
        </is>
      </c>
      <c r="T2819" t="inlineStr">
        <is>
          <t>SIM-v2.2-20260807-20260804</t>
        </is>
      </c>
      <c r="U2819" t="inlineStr">
        <is>
          <t>https://zenodo.org/records/17855209</t>
        </is>
      </c>
      <c r="V2819" t="inlineStr">
        <is>
          <t>LINE-S01-POST-20260310</t>
        </is>
      </c>
      <c r="W2819" t="inlineStr">
        <is>
          <t>已关联</t>
        </is>
      </c>
      <c r="X2819" t="inlineStr">
        <is>
          <t>按班次口径判断</t>
        </is>
      </c>
      <c r="Z2819" t="inlineStr">
        <is>
          <t>否</t>
        </is>
      </c>
    </row>
    <row r="2820">
      <c r="A2820" t="inlineStr">
        <is>
          <t>SIM-STOP-02819</t>
        </is>
      </c>
      <c r="B2820" t="inlineStr">
        <is>
          <t>STOP-POST-00305</t>
        </is>
      </c>
      <c r="C2820" t="inlineStr">
        <is>
          <t>LINE-S02-POST-20260310</t>
        </is>
      </c>
      <c r="D2820" t="inlineStr">
        <is>
          <t>SHIFT-POST-20260310</t>
        </is>
      </c>
      <c r="E2820" t="inlineStr">
        <is>
          <t>LINE-S02</t>
        </is>
      </c>
      <c r="F2820" t="inlineStr">
        <is>
          <t>改善后</t>
        </is>
      </c>
      <c r="G2820" s="57" t="n">
        <v>46091</v>
      </c>
      <c r="H2820" t="inlineStr">
        <is>
          <t>视觉设备系列</t>
        </is>
      </c>
      <c r="I2820" t="inlineStr">
        <is>
          <t>KK200-1</t>
        </is>
      </c>
      <c r="J2820" t="inlineStr">
        <is>
          <t>MATERIALS</t>
        </is>
      </c>
      <c r="K2820" t="inlineStr">
        <is>
          <t>Unplanned</t>
        </is>
      </c>
      <c r="L2820" t="inlineStr">
        <is>
          <t>HACKING STATION</t>
        </is>
      </c>
      <c r="M2820" t="inlineStr">
        <is>
          <t>上下料工位</t>
        </is>
      </c>
      <c r="N2820" t="inlineStr">
        <is>
          <t>MANUAL BRICK HANDLING</t>
        </is>
      </c>
      <c r="O2820" s="59" t="n">
        <v>46091.78263888889</v>
      </c>
      <c r="P2820" s="59" t="n">
        <v>46091.78958333333</v>
      </c>
      <c r="Q2820" s="60" t="n">
        <v>10</v>
      </c>
      <c r="R2820" s="60" t="n">
        <v>1.1061</v>
      </c>
      <c r="S2820" t="inlineStr">
        <is>
          <t>团队模拟数据（基于公开单线数据派生）</t>
        </is>
      </c>
      <c r="T2820" t="inlineStr">
        <is>
          <t>SIM-v2.2-20260807-20260804</t>
        </is>
      </c>
      <c r="U2820" t="inlineStr">
        <is>
          <t>https://zenodo.org/records/17855209</t>
        </is>
      </c>
      <c r="V2820" t="inlineStr">
        <is>
          <t>LINE-S02-POST-20260310</t>
        </is>
      </c>
      <c r="W2820" t="inlineStr">
        <is>
          <t>已关联</t>
        </is>
      </c>
      <c r="X2820" t="inlineStr">
        <is>
          <t>按班次口径判断</t>
        </is>
      </c>
      <c r="Z2820" t="inlineStr">
        <is>
          <t>否</t>
        </is>
      </c>
    </row>
    <row r="2821">
      <c r="A2821" t="inlineStr">
        <is>
          <t>SIM-STOP-02820</t>
        </is>
      </c>
      <c r="B2821" t="inlineStr">
        <is>
          <t>STOP-POST-00305</t>
        </is>
      </c>
      <c r="C2821" t="inlineStr">
        <is>
          <t>LINE-S03-POST-20260310</t>
        </is>
      </c>
      <c r="D2821" t="inlineStr">
        <is>
          <t>SHIFT-POST-20260310</t>
        </is>
      </c>
      <c r="E2821" t="inlineStr">
        <is>
          <t>LINE-S03</t>
        </is>
      </c>
      <c r="F2821" t="inlineStr">
        <is>
          <t>改善后</t>
        </is>
      </c>
      <c r="G2821" s="57" t="n">
        <v>46091</v>
      </c>
      <c r="H2821" t="inlineStr">
        <is>
          <t>音频模组系列</t>
        </is>
      </c>
      <c r="I2821" t="inlineStr">
        <is>
          <t>KK200-1</t>
        </is>
      </c>
      <c r="J2821" t="inlineStr">
        <is>
          <t>MATERIALS</t>
        </is>
      </c>
      <c r="K2821" t="inlineStr">
        <is>
          <t>Unplanned</t>
        </is>
      </c>
      <c r="L2821" t="inlineStr">
        <is>
          <t>HACKING STATION</t>
        </is>
      </c>
      <c r="M2821" t="inlineStr">
        <is>
          <t>上下料工位</t>
        </is>
      </c>
      <c r="N2821" t="inlineStr">
        <is>
          <t>MANUAL BRICK HANDLING</t>
        </is>
      </c>
      <c r="O2821" s="59" t="n">
        <v>46091.79652777778</v>
      </c>
      <c r="P2821" s="59" t="n">
        <v>46091.80215277777</v>
      </c>
      <c r="Q2821" s="60" t="n">
        <v>8.1</v>
      </c>
      <c r="R2821" s="60" t="n">
        <v>0.8996</v>
      </c>
      <c r="S2821" t="inlineStr">
        <is>
          <t>团队模拟数据（基于公开单线数据派生）</t>
        </is>
      </c>
      <c r="T2821" t="inlineStr">
        <is>
          <t>SIM-v2.2-20260807-20260804</t>
        </is>
      </c>
      <c r="U2821" t="inlineStr">
        <is>
          <t>https://zenodo.org/records/17855209</t>
        </is>
      </c>
      <c r="V2821" t="inlineStr">
        <is>
          <t>LINE-S03-POST-20260310</t>
        </is>
      </c>
      <c r="W2821" t="inlineStr">
        <is>
          <t>已关联</t>
        </is>
      </c>
      <c r="X2821" t="inlineStr">
        <is>
          <t>按班次口径判断</t>
        </is>
      </c>
      <c r="Z2821" t="inlineStr">
        <is>
          <t>否</t>
        </is>
      </c>
    </row>
    <row r="2822">
      <c r="A2822" t="inlineStr">
        <is>
          <t>SIM-STOP-02821</t>
        </is>
      </c>
      <c r="B2822" t="inlineStr">
        <is>
          <t>STOP-POST-00306</t>
        </is>
      </c>
      <c r="C2822" t="inlineStr">
        <is>
          <t>LINE-S01-POST-20260310</t>
        </is>
      </c>
      <c r="D2822" t="inlineStr">
        <is>
          <t>SHIFT-POST-20260310</t>
        </is>
      </c>
      <c r="E2822" t="inlineStr">
        <is>
          <t>LINE-S01</t>
        </is>
      </c>
      <c r="F2822" t="inlineStr">
        <is>
          <t>改善后</t>
        </is>
      </c>
      <c r="G2822" s="57" t="n">
        <v>46091</v>
      </c>
      <c r="H2822" t="inlineStr">
        <is>
          <t>智能终端系列</t>
        </is>
      </c>
      <c r="I2822" t="inlineStr">
        <is>
          <t>KK200-1</t>
        </is>
      </c>
      <c r="J2822" t="inlineStr">
        <is>
          <t>OPERATIONAL</t>
        </is>
      </c>
      <c r="K2822" t="inlineStr">
        <is>
          <t>Planned - Included in OEE</t>
        </is>
      </c>
      <c r="L2822" t="inlineStr">
        <is>
          <t>EXTRUDER PRESS</t>
        </is>
      </c>
      <c r="M2822" t="inlineStr">
        <is>
          <t>主加工工位</t>
        </is>
      </c>
      <c r="N2822" t="inlineStr">
        <is>
          <t>CLEANING</t>
        </is>
      </c>
      <c r="O2822" s="59" t="n">
        <v>46091.79930555556</v>
      </c>
      <c r="P2822" s="59" t="n">
        <v>46091.81138888889</v>
      </c>
      <c r="Q2822" s="60" t="n">
        <v>17.4</v>
      </c>
      <c r="R2822" s="60" t="n">
        <v>0.9155</v>
      </c>
      <c r="S2822" t="inlineStr">
        <is>
          <t>团队模拟数据（基于公开单线数据派生）</t>
        </is>
      </c>
      <c r="T2822" t="inlineStr">
        <is>
          <t>SIM-v2.2-20260807-20260804</t>
        </is>
      </c>
      <c r="U2822" t="inlineStr">
        <is>
          <t>https://zenodo.org/records/17855209</t>
        </is>
      </c>
      <c r="V2822" t="inlineStr">
        <is>
          <t>LINE-S01-POST-20260310</t>
        </is>
      </c>
      <c r="W2822" t="inlineStr">
        <is>
          <t>已关联</t>
        </is>
      </c>
      <c r="X2822" t="inlineStr">
        <is>
          <t>按班次口径判断</t>
        </is>
      </c>
      <c r="Z2822" t="inlineStr">
        <is>
          <t>否</t>
        </is>
      </c>
    </row>
    <row r="2823">
      <c r="A2823" t="inlineStr">
        <is>
          <t>SIM-STOP-02822</t>
        </is>
      </c>
      <c r="B2823" t="inlineStr">
        <is>
          <t>STOP-POST-00306</t>
        </is>
      </c>
      <c r="C2823" t="inlineStr">
        <is>
          <t>LINE-S02-POST-20260310</t>
        </is>
      </c>
      <c r="D2823" t="inlineStr">
        <is>
          <t>SHIFT-POST-20260310</t>
        </is>
      </c>
      <c r="E2823" t="inlineStr">
        <is>
          <t>LINE-S02</t>
        </is>
      </c>
      <c r="F2823" t="inlineStr">
        <is>
          <t>改善后</t>
        </is>
      </c>
      <c r="G2823" s="57" t="n">
        <v>46091</v>
      </c>
      <c r="H2823" t="inlineStr">
        <is>
          <t>视觉设备系列</t>
        </is>
      </c>
      <c r="I2823" t="inlineStr">
        <is>
          <t>KK200-1</t>
        </is>
      </c>
      <c r="J2823" t="inlineStr">
        <is>
          <t>OPERATIONAL</t>
        </is>
      </c>
      <c r="K2823" t="inlineStr">
        <is>
          <t>Planned - Included in OEE</t>
        </is>
      </c>
      <c r="L2823" t="inlineStr">
        <is>
          <t>EXTRUDER PRESS</t>
        </is>
      </c>
      <c r="M2823" t="inlineStr">
        <is>
          <t>主加工工位</t>
        </is>
      </c>
      <c r="N2823" t="inlineStr">
        <is>
          <t>CLEANING</t>
        </is>
      </c>
      <c r="O2823" s="59" t="n">
        <v>46091.81319444445</v>
      </c>
      <c r="P2823" s="59" t="n">
        <v>46091.82666666667</v>
      </c>
      <c r="Q2823" s="60" t="n">
        <v>19.4</v>
      </c>
      <c r="R2823" s="60" t="n">
        <v>1.0236</v>
      </c>
      <c r="S2823" t="inlineStr">
        <is>
          <t>团队模拟数据（基于公开单线数据派生）</t>
        </is>
      </c>
      <c r="T2823" t="inlineStr">
        <is>
          <t>SIM-v2.2-20260807-20260804</t>
        </is>
      </c>
      <c r="U2823" t="inlineStr">
        <is>
          <t>https://zenodo.org/records/17855209</t>
        </is>
      </c>
      <c r="V2823" t="inlineStr">
        <is>
          <t>LINE-S02-POST-20260310</t>
        </is>
      </c>
      <c r="W2823" t="inlineStr">
        <is>
          <t>已关联</t>
        </is>
      </c>
      <c r="X2823" t="inlineStr">
        <is>
          <t>按班次口径判断</t>
        </is>
      </c>
      <c r="Z2823" t="inlineStr">
        <is>
          <t>否</t>
        </is>
      </c>
    </row>
    <row r="2824">
      <c r="A2824" t="inlineStr">
        <is>
          <t>SIM-STOP-02823</t>
        </is>
      </c>
      <c r="B2824" t="inlineStr">
        <is>
          <t>STOP-POST-00306</t>
        </is>
      </c>
      <c r="C2824" t="inlineStr">
        <is>
          <t>LINE-S03-POST-20260310</t>
        </is>
      </c>
      <c r="D2824" t="inlineStr">
        <is>
          <t>SHIFT-POST-20260310</t>
        </is>
      </c>
      <c r="E2824" t="inlineStr">
        <is>
          <t>LINE-S03</t>
        </is>
      </c>
      <c r="F2824" t="inlineStr">
        <is>
          <t>改善后</t>
        </is>
      </c>
      <c r="G2824" s="57" t="n">
        <v>46091</v>
      </c>
      <c r="H2824" t="inlineStr">
        <is>
          <t>音频模组系列</t>
        </is>
      </c>
      <c r="I2824" t="inlineStr">
        <is>
          <t>KK200-1</t>
        </is>
      </c>
      <c r="J2824" t="inlineStr">
        <is>
          <t>OPERATIONAL</t>
        </is>
      </c>
      <c r="K2824" t="inlineStr">
        <is>
          <t>Planned - Included in OEE</t>
        </is>
      </c>
      <c r="L2824" t="inlineStr">
        <is>
          <t>EXTRUDER PRESS</t>
        </is>
      </c>
      <c r="M2824" t="inlineStr">
        <is>
          <t>主加工工位</t>
        </is>
      </c>
      <c r="N2824" t="inlineStr">
        <is>
          <t>CLEANING</t>
        </is>
      </c>
      <c r="O2824" s="59" t="n">
        <v>46091.82708333333</v>
      </c>
      <c r="P2824" s="59" t="n">
        <v>46091.83972222222</v>
      </c>
      <c r="Q2824" s="60" t="n">
        <v>18.2</v>
      </c>
      <c r="R2824" s="60" t="n">
        <v>0.96</v>
      </c>
      <c r="S2824" t="inlineStr">
        <is>
          <t>团队模拟数据（基于公开单线数据派生）</t>
        </is>
      </c>
      <c r="T2824" t="inlineStr">
        <is>
          <t>SIM-v2.2-20260807-20260804</t>
        </is>
      </c>
      <c r="U2824" t="inlineStr">
        <is>
          <t>https://zenodo.org/records/17855209</t>
        </is>
      </c>
      <c r="V2824" t="inlineStr">
        <is>
          <t>LINE-S03-POST-20260310</t>
        </is>
      </c>
      <c r="W2824" t="inlineStr">
        <is>
          <t>已关联</t>
        </is>
      </c>
      <c r="X2824" t="inlineStr">
        <is>
          <t>按班次口径判断</t>
        </is>
      </c>
      <c r="Z2824" t="inlineStr">
        <is>
          <t>否</t>
        </is>
      </c>
    </row>
    <row r="2825">
      <c r="A2825" t="inlineStr">
        <is>
          <t>SIM-STOP-02824</t>
        </is>
      </c>
      <c r="B2825" t="inlineStr">
        <is>
          <t>STOP-POST-00307</t>
        </is>
      </c>
      <c r="C2825" t="inlineStr">
        <is>
          <t>LINE-S01-POST-20260311</t>
        </is>
      </c>
      <c r="D2825" t="inlineStr">
        <is>
          <t>SHIFT-POST-20260311</t>
        </is>
      </c>
      <c r="E2825" t="inlineStr">
        <is>
          <t>LINE-S01</t>
        </is>
      </c>
      <c r="F2825" t="inlineStr">
        <is>
          <t>改善后</t>
        </is>
      </c>
      <c r="G2825" s="57" t="n">
        <v>46092</v>
      </c>
      <c r="H2825" t="inlineStr">
        <is>
          <t>智能终端系列</t>
        </is>
      </c>
      <c r="I2825" t="inlineStr">
        <is>
          <t>KK200-1</t>
        </is>
      </c>
      <c r="J2825" t="inlineStr">
        <is>
          <t>MATERIALS</t>
        </is>
      </c>
      <c r="K2825" t="inlineStr">
        <is>
          <t>Unplanned</t>
        </is>
      </c>
      <c r="L2825" t="inlineStr">
        <is>
          <t>HACKING STATION</t>
        </is>
      </c>
      <c r="M2825" t="inlineStr">
        <is>
          <t>上下料工位</t>
        </is>
      </c>
      <c r="N2825" t="inlineStr">
        <is>
          <t>RACK STARVATION</t>
        </is>
      </c>
      <c r="O2825" s="59" t="n">
        <v>46092.52847222222</v>
      </c>
      <c r="P2825" s="59" t="n">
        <v>46092.53020833333</v>
      </c>
      <c r="Q2825" s="60" t="n">
        <v>2.5</v>
      </c>
      <c r="R2825" s="60" t="n">
        <v>0.8215</v>
      </c>
      <c r="S2825" t="inlineStr">
        <is>
          <t>团队模拟数据（基于公开单线数据派生）</t>
        </is>
      </c>
      <c r="T2825" t="inlineStr">
        <is>
          <t>SIM-v2.2-20260807-20260804</t>
        </is>
      </c>
      <c r="U2825" t="inlineStr">
        <is>
          <t>https://zenodo.org/records/17855209</t>
        </is>
      </c>
      <c r="V2825" t="inlineStr">
        <is>
          <t>LINE-S01-POST-20260311</t>
        </is>
      </c>
      <c r="W2825" t="inlineStr">
        <is>
          <t>已关联</t>
        </is>
      </c>
      <c r="X2825" t="inlineStr">
        <is>
          <t>按班次口径判断</t>
        </is>
      </c>
      <c r="Z2825" t="inlineStr">
        <is>
          <t>否</t>
        </is>
      </c>
    </row>
    <row r="2826">
      <c r="A2826" t="inlineStr">
        <is>
          <t>SIM-STOP-02825</t>
        </is>
      </c>
      <c r="B2826" t="inlineStr">
        <is>
          <t>STOP-POST-00307</t>
        </is>
      </c>
      <c r="C2826" t="inlineStr">
        <is>
          <t>LINE-S02-POST-20260311</t>
        </is>
      </c>
      <c r="D2826" t="inlineStr">
        <is>
          <t>SHIFT-POST-20260311</t>
        </is>
      </c>
      <c r="E2826" t="inlineStr">
        <is>
          <t>LINE-S02</t>
        </is>
      </c>
      <c r="F2826" t="inlineStr">
        <is>
          <t>改善后</t>
        </is>
      </c>
      <c r="G2826" s="57" t="n">
        <v>46092</v>
      </c>
      <c r="H2826" t="inlineStr">
        <is>
          <t>视觉设备系列</t>
        </is>
      </c>
      <c r="I2826" t="inlineStr">
        <is>
          <t>KK200-1</t>
        </is>
      </c>
      <c r="J2826" t="inlineStr">
        <is>
          <t>MATERIALS</t>
        </is>
      </c>
      <c r="K2826" t="inlineStr">
        <is>
          <t>Unplanned</t>
        </is>
      </c>
      <c r="L2826" t="inlineStr">
        <is>
          <t>HACKING STATION</t>
        </is>
      </c>
      <c r="M2826" t="inlineStr">
        <is>
          <t>上下料工位</t>
        </is>
      </c>
      <c r="N2826" t="inlineStr">
        <is>
          <t>RACK STARVATION</t>
        </is>
      </c>
      <c r="O2826" s="59" t="n">
        <v>46092.54236111111</v>
      </c>
      <c r="P2826" s="59" t="n">
        <v>46092.54458333334</v>
      </c>
      <c r="Q2826" s="60" t="n">
        <v>3.2</v>
      </c>
      <c r="R2826" s="60" t="n">
        <v>1.0756</v>
      </c>
      <c r="S2826" t="inlineStr">
        <is>
          <t>团队模拟数据（基于公开单线数据派生）</t>
        </is>
      </c>
      <c r="T2826" t="inlineStr">
        <is>
          <t>SIM-v2.2-20260807-20260804</t>
        </is>
      </c>
      <c r="U2826" t="inlineStr">
        <is>
          <t>https://zenodo.org/records/17855209</t>
        </is>
      </c>
      <c r="V2826" t="inlineStr">
        <is>
          <t>LINE-S02-POST-20260311</t>
        </is>
      </c>
      <c r="W2826" t="inlineStr">
        <is>
          <t>已关联</t>
        </is>
      </c>
      <c r="X2826" t="inlineStr">
        <is>
          <t>按班次口径判断</t>
        </is>
      </c>
      <c r="Z2826" t="inlineStr">
        <is>
          <t>否</t>
        </is>
      </c>
    </row>
    <row r="2827">
      <c r="A2827" t="inlineStr">
        <is>
          <t>SIM-STOP-02826</t>
        </is>
      </c>
      <c r="B2827" t="inlineStr">
        <is>
          <t>STOP-POST-00307</t>
        </is>
      </c>
      <c r="C2827" t="inlineStr">
        <is>
          <t>LINE-S03-POST-20260311</t>
        </is>
      </c>
      <c r="D2827" t="inlineStr">
        <is>
          <t>SHIFT-POST-20260311</t>
        </is>
      </c>
      <c r="E2827" t="inlineStr">
        <is>
          <t>LINE-S03</t>
        </is>
      </c>
      <c r="F2827" t="inlineStr">
        <is>
          <t>改善后</t>
        </is>
      </c>
      <c r="G2827" s="57" t="n">
        <v>46092</v>
      </c>
      <c r="H2827" t="inlineStr">
        <is>
          <t>音频模组系列</t>
        </is>
      </c>
      <c r="I2827" t="inlineStr">
        <is>
          <t>KK200-1</t>
        </is>
      </c>
      <c r="J2827" t="inlineStr">
        <is>
          <t>MATERIALS</t>
        </is>
      </c>
      <c r="K2827" t="inlineStr">
        <is>
          <t>Unplanned</t>
        </is>
      </c>
      <c r="L2827" t="inlineStr">
        <is>
          <t>HACKING STATION</t>
        </is>
      </c>
      <c r="M2827" t="inlineStr">
        <is>
          <t>上下料工位</t>
        </is>
      </c>
      <c r="N2827" t="inlineStr">
        <is>
          <t>RACK STARVATION</t>
        </is>
      </c>
      <c r="O2827" s="59" t="n">
        <v>46092.55625</v>
      </c>
      <c r="P2827" s="59" t="n">
        <v>46092.55826388889</v>
      </c>
      <c r="Q2827" s="60" t="n">
        <v>2.9</v>
      </c>
      <c r="R2827" s="60" t="n">
        <v>0.9724</v>
      </c>
      <c r="S2827" t="inlineStr">
        <is>
          <t>团队模拟数据（基于公开单线数据派生）</t>
        </is>
      </c>
      <c r="T2827" t="inlineStr">
        <is>
          <t>SIM-v2.2-20260807-20260804</t>
        </is>
      </c>
      <c r="U2827" t="inlineStr">
        <is>
          <t>https://zenodo.org/records/17855209</t>
        </is>
      </c>
      <c r="V2827" t="inlineStr">
        <is>
          <t>LINE-S03-POST-20260311</t>
        </is>
      </c>
      <c r="W2827" t="inlineStr">
        <is>
          <t>已关联</t>
        </is>
      </c>
      <c r="X2827" t="inlineStr">
        <is>
          <t>按班次口径判断</t>
        </is>
      </c>
      <c r="Z2827" t="inlineStr">
        <is>
          <t>否</t>
        </is>
      </c>
    </row>
    <row r="2828">
      <c r="A2828" t="inlineStr">
        <is>
          <t>SIM-STOP-02827</t>
        </is>
      </c>
      <c r="B2828" t="inlineStr">
        <is>
          <t>STOP-POST-00308</t>
        </is>
      </c>
      <c r="C2828" t="inlineStr">
        <is>
          <t>LINE-S01-POST-20260311</t>
        </is>
      </c>
      <c r="D2828" t="inlineStr">
        <is>
          <t>SHIFT-POST-20260311</t>
        </is>
      </c>
      <c r="E2828" t="inlineStr">
        <is>
          <t>LINE-S01</t>
        </is>
      </c>
      <c r="F2828" t="inlineStr">
        <is>
          <t>改善后</t>
        </is>
      </c>
      <c r="G2828" s="57" t="n">
        <v>46092</v>
      </c>
      <c r="H2828" t="inlineStr">
        <is>
          <t>智能终端系列</t>
        </is>
      </c>
      <c r="I2828" t="inlineStr">
        <is>
          <t>KK200-1</t>
        </is>
      </c>
      <c r="J2828" t="inlineStr">
        <is>
          <t>MATERIALS</t>
        </is>
      </c>
      <c r="K2828" t="inlineStr">
        <is>
          <t>Unplanned</t>
        </is>
      </c>
      <c r="L2828" t="inlineStr">
        <is>
          <t>HACKING STATION</t>
        </is>
      </c>
      <c r="M2828" t="inlineStr">
        <is>
          <t>上下料工位</t>
        </is>
      </c>
      <c r="N2828" t="inlineStr">
        <is>
          <t>RACK STARVATION</t>
        </is>
      </c>
      <c r="O2828" s="59" t="n">
        <v>46092.54027777778</v>
      </c>
      <c r="P2828" s="59" t="n">
        <v>46092.54243055556</v>
      </c>
      <c r="Q2828" s="60" t="n">
        <v>3.1</v>
      </c>
      <c r="R2828" s="60" t="n">
        <v>0.7679</v>
      </c>
      <c r="S2828" t="inlineStr">
        <is>
          <t>团队模拟数据（基于公开单线数据派生）</t>
        </is>
      </c>
      <c r="T2828" t="inlineStr">
        <is>
          <t>SIM-v2.2-20260807-20260804</t>
        </is>
      </c>
      <c r="U2828" t="inlineStr">
        <is>
          <t>https://zenodo.org/records/17855209</t>
        </is>
      </c>
      <c r="V2828" t="inlineStr">
        <is>
          <t>LINE-S01-POST-20260311</t>
        </is>
      </c>
      <c r="W2828" t="inlineStr">
        <is>
          <t>已关联</t>
        </is>
      </c>
      <c r="X2828" t="inlineStr">
        <is>
          <t>按班次口径判断</t>
        </is>
      </c>
      <c r="Z2828" t="inlineStr">
        <is>
          <t>否</t>
        </is>
      </c>
    </row>
    <row r="2829">
      <c r="A2829" t="inlineStr">
        <is>
          <t>SIM-STOP-02828</t>
        </is>
      </c>
      <c r="B2829" t="inlineStr">
        <is>
          <t>STOP-POST-00308</t>
        </is>
      </c>
      <c r="C2829" t="inlineStr">
        <is>
          <t>LINE-S02-POST-20260311</t>
        </is>
      </c>
      <c r="D2829" t="inlineStr">
        <is>
          <t>SHIFT-POST-20260311</t>
        </is>
      </c>
      <c r="E2829" t="inlineStr">
        <is>
          <t>LINE-S02</t>
        </is>
      </c>
      <c r="F2829" t="inlineStr">
        <is>
          <t>改善后</t>
        </is>
      </c>
      <c r="G2829" s="57" t="n">
        <v>46092</v>
      </c>
      <c r="H2829" t="inlineStr">
        <is>
          <t>视觉设备系列</t>
        </is>
      </c>
      <c r="I2829" t="inlineStr">
        <is>
          <t>KK200-1</t>
        </is>
      </c>
      <c r="J2829" t="inlineStr">
        <is>
          <t>MATERIALS</t>
        </is>
      </c>
      <c r="K2829" t="inlineStr">
        <is>
          <t>Unplanned</t>
        </is>
      </c>
      <c r="L2829" t="inlineStr">
        <is>
          <t>HACKING STATION</t>
        </is>
      </c>
      <c r="M2829" t="inlineStr">
        <is>
          <t>上下料工位</t>
        </is>
      </c>
      <c r="N2829" t="inlineStr">
        <is>
          <t>RACK STARVATION</t>
        </is>
      </c>
      <c r="O2829" s="59" t="n">
        <v>46092.55416666667</v>
      </c>
      <c r="P2829" s="59" t="n">
        <v>46092.55729166666</v>
      </c>
      <c r="Q2829" s="60" t="n">
        <v>4.5</v>
      </c>
      <c r="R2829" s="60" t="n">
        <v>1.1183</v>
      </c>
      <c r="S2829" t="inlineStr">
        <is>
          <t>团队模拟数据（基于公开单线数据派生）</t>
        </is>
      </c>
      <c r="T2829" t="inlineStr">
        <is>
          <t>SIM-v2.2-20260807-20260804</t>
        </is>
      </c>
      <c r="U2829" t="inlineStr">
        <is>
          <t>https://zenodo.org/records/17855209</t>
        </is>
      </c>
      <c r="V2829" t="inlineStr">
        <is>
          <t>LINE-S02-POST-20260311</t>
        </is>
      </c>
      <c r="W2829" t="inlineStr">
        <is>
          <t>已关联</t>
        </is>
      </c>
      <c r="X2829" t="inlineStr">
        <is>
          <t>按班次口径判断</t>
        </is>
      </c>
      <c r="Z2829" t="inlineStr">
        <is>
          <t>否</t>
        </is>
      </c>
    </row>
    <row r="2830">
      <c r="A2830" t="inlineStr">
        <is>
          <t>SIM-STOP-02829</t>
        </is>
      </c>
      <c r="B2830" t="inlineStr">
        <is>
          <t>STOP-POST-00308</t>
        </is>
      </c>
      <c r="C2830" t="inlineStr">
        <is>
          <t>LINE-S03-POST-20260311</t>
        </is>
      </c>
      <c r="D2830" t="inlineStr">
        <is>
          <t>SHIFT-POST-20260311</t>
        </is>
      </c>
      <c r="E2830" t="inlineStr">
        <is>
          <t>LINE-S03</t>
        </is>
      </c>
      <c r="F2830" t="inlineStr">
        <is>
          <t>改善后</t>
        </is>
      </c>
      <c r="G2830" s="57" t="n">
        <v>46092</v>
      </c>
      <c r="H2830" t="inlineStr">
        <is>
          <t>音频模组系列</t>
        </is>
      </c>
      <c r="I2830" t="inlineStr">
        <is>
          <t>KK200-1</t>
        </is>
      </c>
      <c r="J2830" t="inlineStr">
        <is>
          <t>MATERIALS</t>
        </is>
      </c>
      <c r="K2830" t="inlineStr">
        <is>
          <t>Unplanned</t>
        </is>
      </c>
      <c r="L2830" t="inlineStr">
        <is>
          <t>HACKING STATION</t>
        </is>
      </c>
      <c r="M2830" t="inlineStr">
        <is>
          <t>上下料工位</t>
        </is>
      </c>
      <c r="N2830" t="inlineStr">
        <is>
          <t>RACK STARVATION</t>
        </is>
      </c>
      <c r="O2830" s="59" t="n">
        <v>46092.56805555556</v>
      </c>
      <c r="P2830" s="59" t="n">
        <v>46092.57055555555</v>
      </c>
      <c r="Q2830" s="60" t="n">
        <v>3.6</v>
      </c>
      <c r="R2830" s="60" t="n">
        <v>0.91</v>
      </c>
      <c r="S2830" t="inlineStr">
        <is>
          <t>团队模拟数据（基于公开单线数据派生）</t>
        </is>
      </c>
      <c r="T2830" t="inlineStr">
        <is>
          <t>SIM-v2.2-20260807-20260804</t>
        </is>
      </c>
      <c r="U2830" t="inlineStr">
        <is>
          <t>https://zenodo.org/records/17855209</t>
        </is>
      </c>
      <c r="V2830" t="inlineStr">
        <is>
          <t>LINE-S03-POST-20260311</t>
        </is>
      </c>
      <c r="W2830" t="inlineStr">
        <is>
          <t>已关联</t>
        </is>
      </c>
      <c r="X2830" t="inlineStr">
        <is>
          <t>按班次口径判断</t>
        </is>
      </c>
      <c r="Z2830" t="inlineStr">
        <is>
          <t>否</t>
        </is>
      </c>
    </row>
    <row r="2831">
      <c r="A2831" t="inlineStr">
        <is>
          <t>SIM-STOP-02830</t>
        </is>
      </c>
      <c r="B2831" t="inlineStr">
        <is>
          <t>STOP-POST-00309</t>
        </is>
      </c>
      <c r="C2831" t="inlineStr">
        <is>
          <t>LINE-S01-POST-20260311</t>
        </is>
      </c>
      <c r="D2831" t="inlineStr">
        <is>
          <t>SHIFT-POST-20260311</t>
        </is>
      </c>
      <c r="E2831" t="inlineStr">
        <is>
          <t>LINE-S01</t>
        </is>
      </c>
      <c r="F2831" t="inlineStr">
        <is>
          <t>改善后</t>
        </is>
      </c>
      <c r="G2831" s="57" t="n">
        <v>46092</v>
      </c>
      <c r="H2831" t="inlineStr">
        <is>
          <t>智能终端系列</t>
        </is>
      </c>
      <c r="I2831" t="inlineStr">
        <is>
          <t>KK250</t>
        </is>
      </c>
      <c r="J2831" t="inlineStr">
        <is>
          <t>SETUPS-CHANGEOVERS</t>
        </is>
      </c>
      <c r="K2831" t="inlineStr">
        <is>
          <t>Planned - Included in OEE</t>
        </is>
      </c>
      <c r="L2831" t="inlineStr">
        <is>
          <t>EXTRUDER PRESS</t>
        </is>
      </c>
      <c r="M2831" t="inlineStr">
        <is>
          <t>主加工工位</t>
        </is>
      </c>
      <c r="N2831" t="inlineStr">
        <is>
          <t>MATERIAL CHANGEOVER</t>
        </is>
      </c>
      <c r="O2831" s="59" t="n">
        <v>46092.56319444445</v>
      </c>
      <c r="P2831" s="59" t="n">
        <v>46092.57541666667</v>
      </c>
      <c r="Q2831" s="60" t="n">
        <v>17.6</v>
      </c>
      <c r="R2831" s="60" t="n">
        <v>0.9258</v>
      </c>
      <c r="S2831" t="inlineStr">
        <is>
          <t>团队模拟数据（基于公开单线数据派生）</t>
        </is>
      </c>
      <c r="T2831" t="inlineStr">
        <is>
          <t>SIM-v2.2-20260807-20260804</t>
        </is>
      </c>
      <c r="U2831" t="inlineStr">
        <is>
          <t>https://zenodo.org/records/17855209</t>
        </is>
      </c>
      <c r="V2831" t="inlineStr">
        <is>
          <t>LINE-S01-POST-20260311</t>
        </is>
      </c>
      <c r="W2831" t="inlineStr">
        <is>
          <t>已关联</t>
        </is>
      </c>
      <c r="X2831" t="inlineStr">
        <is>
          <t>按班次口径判断</t>
        </is>
      </c>
      <c r="Z2831" t="inlineStr">
        <is>
          <t>是</t>
        </is>
      </c>
      <c r="AA2831">
        <f>IFERROR(VLOOKUP(N2831,'18_换产标准_模拟'!$B$2:$F$4,3,FALSE),"")</f>
        <v/>
      </c>
      <c r="AB2831">
        <f>IFERROR(MAX(Q2831-AA2831,0),"")</f>
        <v/>
      </c>
      <c r="AC2831">
        <f>IFERROR(IF(AB2831=0,"达标",IF(AB2831&lt;=VLOOKUP(N2831,'18_换产标准_模拟'!$B$2:$F$4,4,FALSE)-VLOOKUP(N2831,'18_换产标准_模拟'!$B$2:$F$4,3,FALSE),"轻微超时",IF(AB2831&lt;=VLOOKUP(N2831,'18_换产标准_模拟'!$B$2:$F$4,5,FALSE)-VLOOKUP(N2831,'18_换产标准_模拟'!$B$2:$F$4,3,FALSE),"超时","严重超时"))),"")</f>
        <v/>
      </c>
      <c r="AD2831">
        <f>IFERROR(INDEX('18_换产标准_模拟'!$A$2:$A$4,MATCH(N2831,'18_换产标准_模拟'!$B$2:$B$4,0)),"")</f>
        <v/>
      </c>
      <c r="AE2831" t="inlineStr">
        <is>
          <t>团队模拟数据</t>
        </is>
      </c>
    </row>
    <row r="2832">
      <c r="A2832" t="inlineStr">
        <is>
          <t>SIM-STOP-02831</t>
        </is>
      </c>
      <c r="B2832" t="inlineStr">
        <is>
          <t>STOP-POST-00309</t>
        </is>
      </c>
      <c r="C2832" t="inlineStr">
        <is>
          <t>LINE-S02-POST-20260311</t>
        </is>
      </c>
      <c r="D2832" t="inlineStr">
        <is>
          <t>SHIFT-POST-20260311</t>
        </is>
      </c>
      <c r="E2832" t="inlineStr">
        <is>
          <t>LINE-S02</t>
        </is>
      </c>
      <c r="F2832" t="inlineStr">
        <is>
          <t>改善后</t>
        </is>
      </c>
      <c r="G2832" s="57" t="n">
        <v>46092</v>
      </c>
      <c r="H2832" t="inlineStr">
        <is>
          <t>视觉设备系列</t>
        </is>
      </c>
      <c r="I2832" t="inlineStr">
        <is>
          <t>KK250</t>
        </is>
      </c>
      <c r="J2832" t="inlineStr">
        <is>
          <t>SETUPS-CHANGEOVERS</t>
        </is>
      </c>
      <c r="K2832" t="inlineStr">
        <is>
          <t>Planned - Included in OEE</t>
        </is>
      </c>
      <c r="L2832" t="inlineStr">
        <is>
          <t>EXTRUDER PRESS</t>
        </is>
      </c>
      <c r="M2832" t="inlineStr">
        <is>
          <t>主加工工位</t>
        </is>
      </c>
      <c r="N2832" t="inlineStr">
        <is>
          <t>MATERIAL CHANGEOVER</t>
        </is>
      </c>
      <c r="O2832" s="59" t="n">
        <v>46092.57708333333</v>
      </c>
      <c r="P2832" s="59" t="n">
        <v>46092.589375</v>
      </c>
      <c r="Q2832" s="60" t="n">
        <v>17.7</v>
      </c>
      <c r="R2832" s="60" t="n">
        <v>0.931</v>
      </c>
      <c r="S2832" t="inlineStr">
        <is>
          <t>团队模拟数据（基于公开单线数据派生）</t>
        </is>
      </c>
      <c r="T2832" t="inlineStr">
        <is>
          <t>SIM-v2.2-20260807-20260804</t>
        </is>
      </c>
      <c r="U2832" t="inlineStr">
        <is>
          <t>https://zenodo.org/records/17855209</t>
        </is>
      </c>
      <c r="V2832" t="inlineStr">
        <is>
          <t>LINE-S02-POST-20260311</t>
        </is>
      </c>
      <c r="W2832" t="inlineStr">
        <is>
          <t>已关联</t>
        </is>
      </c>
      <c r="X2832" t="inlineStr">
        <is>
          <t>按班次口径判断</t>
        </is>
      </c>
      <c r="Z2832" t="inlineStr">
        <is>
          <t>是</t>
        </is>
      </c>
      <c r="AA2832">
        <f>IFERROR(VLOOKUP(N2832,'18_换产标准_模拟'!$B$2:$F$4,3,FALSE),"")</f>
        <v/>
      </c>
      <c r="AB2832">
        <f>IFERROR(MAX(Q2832-AA2832,0),"")</f>
        <v/>
      </c>
      <c r="AC2832">
        <f>IFERROR(IF(AB2832=0,"达标",IF(AB2832&lt;=VLOOKUP(N2832,'18_换产标准_模拟'!$B$2:$F$4,4,FALSE)-VLOOKUP(N2832,'18_换产标准_模拟'!$B$2:$F$4,3,FALSE),"轻微超时",IF(AB2832&lt;=VLOOKUP(N2832,'18_换产标准_模拟'!$B$2:$F$4,5,FALSE)-VLOOKUP(N2832,'18_换产标准_模拟'!$B$2:$F$4,3,FALSE),"超时","严重超时"))),"")</f>
        <v/>
      </c>
      <c r="AD2832">
        <f>IFERROR(INDEX('18_换产标准_模拟'!$A$2:$A$4,MATCH(N2832,'18_换产标准_模拟'!$B$2:$B$4,0)),"")</f>
        <v/>
      </c>
      <c r="AE2832" t="inlineStr">
        <is>
          <t>团队模拟数据</t>
        </is>
      </c>
    </row>
    <row r="2833">
      <c r="A2833" t="inlineStr">
        <is>
          <t>SIM-STOP-02832</t>
        </is>
      </c>
      <c r="B2833" t="inlineStr">
        <is>
          <t>STOP-POST-00309</t>
        </is>
      </c>
      <c r="C2833" t="inlineStr">
        <is>
          <t>LINE-S03-POST-20260311</t>
        </is>
      </c>
      <c r="D2833" t="inlineStr">
        <is>
          <t>SHIFT-POST-20260311</t>
        </is>
      </c>
      <c r="E2833" t="inlineStr">
        <is>
          <t>LINE-S03</t>
        </is>
      </c>
      <c r="F2833" t="inlineStr">
        <is>
          <t>改善后</t>
        </is>
      </c>
      <c r="G2833" s="57" t="n">
        <v>46092</v>
      </c>
      <c r="H2833" t="inlineStr">
        <is>
          <t>音频模组系列</t>
        </is>
      </c>
      <c r="I2833" t="inlineStr">
        <is>
          <t>KK250</t>
        </is>
      </c>
      <c r="J2833" t="inlineStr">
        <is>
          <t>SETUPS-CHANGEOVERS</t>
        </is>
      </c>
      <c r="K2833" t="inlineStr">
        <is>
          <t>Planned - Included in OEE</t>
        </is>
      </c>
      <c r="L2833" t="inlineStr">
        <is>
          <t>EXTRUDER PRESS</t>
        </is>
      </c>
      <c r="M2833" t="inlineStr">
        <is>
          <t>主加工工位</t>
        </is>
      </c>
      <c r="N2833" t="inlineStr">
        <is>
          <t>MATERIAL CHANGEOVER</t>
        </is>
      </c>
      <c r="O2833" s="59" t="n">
        <v>46092.59097222222</v>
      </c>
      <c r="P2833" s="59" t="n">
        <v>46092.60375</v>
      </c>
      <c r="Q2833" s="60" t="n">
        <v>18.4</v>
      </c>
      <c r="R2833" s="60" t="n">
        <v>0.9707</v>
      </c>
      <c r="S2833" t="inlineStr">
        <is>
          <t>团队模拟数据（基于公开单线数据派生）</t>
        </is>
      </c>
      <c r="T2833" t="inlineStr">
        <is>
          <t>SIM-v2.2-20260807-20260804</t>
        </is>
      </c>
      <c r="U2833" t="inlineStr">
        <is>
          <t>https://zenodo.org/records/17855209</t>
        </is>
      </c>
      <c r="V2833" t="inlineStr">
        <is>
          <t>LINE-S03-POST-20260311</t>
        </is>
      </c>
      <c r="W2833" t="inlineStr">
        <is>
          <t>已关联</t>
        </is>
      </c>
      <c r="X2833" t="inlineStr">
        <is>
          <t>按班次口径判断</t>
        </is>
      </c>
      <c r="Z2833" t="inlineStr">
        <is>
          <t>是</t>
        </is>
      </c>
      <c r="AA2833">
        <f>IFERROR(VLOOKUP(N2833,'18_换产标准_模拟'!$B$2:$F$4,3,FALSE),"")</f>
        <v/>
      </c>
      <c r="AB2833">
        <f>IFERROR(MAX(Q2833-AA2833,0),"")</f>
        <v/>
      </c>
      <c r="AC2833">
        <f>IFERROR(IF(AB2833=0,"达标",IF(AB2833&lt;=VLOOKUP(N2833,'18_换产标准_模拟'!$B$2:$F$4,4,FALSE)-VLOOKUP(N2833,'18_换产标准_模拟'!$B$2:$F$4,3,FALSE),"轻微超时",IF(AB2833&lt;=VLOOKUP(N2833,'18_换产标准_模拟'!$B$2:$F$4,5,FALSE)-VLOOKUP(N2833,'18_换产标准_模拟'!$B$2:$F$4,3,FALSE),"超时","严重超时"))),"")</f>
        <v/>
      </c>
      <c r="AD2833">
        <f>IFERROR(INDEX('18_换产标准_模拟'!$A$2:$A$4,MATCH(N2833,'18_换产标准_模拟'!$B$2:$B$4,0)),"")</f>
        <v/>
      </c>
      <c r="AE2833" t="inlineStr">
        <is>
          <t>团队模拟数据</t>
        </is>
      </c>
    </row>
    <row r="2834">
      <c r="A2834" t="inlineStr">
        <is>
          <t>SIM-STOP-02833</t>
        </is>
      </c>
      <c r="B2834" t="inlineStr">
        <is>
          <t>STOP-POST-00310</t>
        </is>
      </c>
      <c r="C2834" t="inlineStr">
        <is>
          <t>LINE-S01-POST-20260311</t>
        </is>
      </c>
      <c r="D2834" t="inlineStr">
        <is>
          <t>SHIFT-POST-20260311</t>
        </is>
      </c>
      <c r="E2834" t="inlineStr">
        <is>
          <t>LINE-S01</t>
        </is>
      </c>
      <c r="F2834" t="inlineStr">
        <is>
          <t>改善后</t>
        </is>
      </c>
      <c r="G2834" s="57" t="n">
        <v>46092</v>
      </c>
      <c r="H2834" t="inlineStr">
        <is>
          <t>智能终端系列</t>
        </is>
      </c>
      <c r="I2834" t="inlineStr">
        <is>
          <t>KK250</t>
        </is>
      </c>
      <c r="J2834" t="inlineStr">
        <is>
          <t>FAILURE</t>
        </is>
      </c>
      <c r="K2834" t="inlineStr">
        <is>
          <t>Unplanned</t>
        </is>
      </c>
      <c r="L2834" t="inlineStr">
        <is>
          <t>HACKING STATION</t>
        </is>
      </c>
      <c r="M2834" t="inlineStr">
        <is>
          <t>上下料工位</t>
        </is>
      </c>
      <c r="N2834" t="inlineStr">
        <is>
          <t>AUTOMATION FAILURE</t>
        </is>
      </c>
      <c r="O2834" s="59" t="n">
        <v>46092.59930555556</v>
      </c>
      <c r="P2834" s="59" t="n">
        <v>46092.60736111111</v>
      </c>
      <c r="Q2834" s="60" t="n">
        <v>11.6</v>
      </c>
      <c r="R2834" s="60" t="n">
        <v>0.8304</v>
      </c>
      <c r="S2834" t="inlineStr">
        <is>
          <t>团队模拟数据（基于公开单线数据派生）</t>
        </is>
      </c>
      <c r="T2834" t="inlineStr">
        <is>
          <t>SIM-v2.2-20260807-20260804</t>
        </is>
      </c>
      <c r="U2834" t="inlineStr">
        <is>
          <t>https://zenodo.org/records/17855209</t>
        </is>
      </c>
      <c r="V2834" t="inlineStr">
        <is>
          <t>LINE-S01-POST-20260311</t>
        </is>
      </c>
      <c r="W2834" t="inlineStr">
        <is>
          <t>已关联</t>
        </is>
      </c>
      <c r="X2834" t="inlineStr">
        <is>
          <t>按班次口径判断</t>
        </is>
      </c>
      <c r="Z2834" t="inlineStr">
        <is>
          <t>否</t>
        </is>
      </c>
    </row>
    <row r="2835">
      <c r="A2835" t="inlineStr">
        <is>
          <t>SIM-STOP-02834</t>
        </is>
      </c>
      <c r="B2835" t="inlineStr">
        <is>
          <t>STOP-POST-00310</t>
        </is>
      </c>
      <c r="C2835" t="inlineStr">
        <is>
          <t>LINE-S02-POST-20260311</t>
        </is>
      </c>
      <c r="D2835" t="inlineStr">
        <is>
          <t>SHIFT-POST-20260311</t>
        </is>
      </c>
      <c r="E2835" t="inlineStr">
        <is>
          <t>LINE-S02</t>
        </is>
      </c>
      <c r="F2835" t="inlineStr">
        <is>
          <t>改善后</t>
        </is>
      </c>
      <c r="G2835" s="57" t="n">
        <v>46092</v>
      </c>
      <c r="H2835" t="inlineStr">
        <is>
          <t>视觉设备系列</t>
        </is>
      </c>
      <c r="I2835" t="inlineStr">
        <is>
          <t>KK250</t>
        </is>
      </c>
      <c r="J2835" t="inlineStr">
        <is>
          <t>FAILURE</t>
        </is>
      </c>
      <c r="K2835" t="inlineStr">
        <is>
          <t>Unplanned</t>
        </is>
      </c>
      <c r="L2835" t="inlineStr">
        <is>
          <t>HACKING STATION</t>
        </is>
      </c>
      <c r="M2835" t="inlineStr">
        <is>
          <t>上下料工位</t>
        </is>
      </c>
      <c r="N2835" t="inlineStr">
        <is>
          <t>AUTOMATION FAILURE</t>
        </is>
      </c>
      <c r="O2835" s="59" t="n">
        <v>46092.61319444444</v>
      </c>
      <c r="P2835" s="59" t="n">
        <v>46092.62375</v>
      </c>
      <c r="Q2835" s="60" t="n">
        <v>15.2</v>
      </c>
      <c r="R2835" s="60" t="n">
        <v>1.0878</v>
      </c>
      <c r="S2835" t="inlineStr">
        <is>
          <t>团队模拟数据（基于公开单线数据派生）</t>
        </is>
      </c>
      <c r="T2835" t="inlineStr">
        <is>
          <t>SIM-v2.2-20260807-20260804</t>
        </is>
      </c>
      <c r="U2835" t="inlineStr">
        <is>
          <t>https://zenodo.org/records/17855209</t>
        </is>
      </c>
      <c r="V2835" t="inlineStr">
        <is>
          <t>LINE-S02-POST-20260311</t>
        </is>
      </c>
      <c r="W2835" t="inlineStr">
        <is>
          <t>已关联</t>
        </is>
      </c>
      <c r="X2835" t="inlineStr">
        <is>
          <t>按班次口径判断</t>
        </is>
      </c>
      <c r="Z2835" t="inlineStr">
        <is>
          <t>否</t>
        </is>
      </c>
    </row>
    <row r="2836">
      <c r="A2836" t="inlineStr">
        <is>
          <t>SIM-STOP-02835</t>
        </is>
      </c>
      <c r="B2836" t="inlineStr">
        <is>
          <t>STOP-POST-00310</t>
        </is>
      </c>
      <c r="C2836" t="inlineStr">
        <is>
          <t>LINE-S03-POST-20260311</t>
        </is>
      </c>
      <c r="D2836" t="inlineStr">
        <is>
          <t>SHIFT-POST-20260311</t>
        </is>
      </c>
      <c r="E2836" t="inlineStr">
        <is>
          <t>LINE-S03</t>
        </is>
      </c>
      <c r="F2836" t="inlineStr">
        <is>
          <t>改善后</t>
        </is>
      </c>
      <c r="G2836" s="57" t="n">
        <v>46092</v>
      </c>
      <c r="H2836" t="inlineStr">
        <is>
          <t>音频模组系列</t>
        </is>
      </c>
      <c r="I2836" t="inlineStr">
        <is>
          <t>KK250</t>
        </is>
      </c>
      <c r="J2836" t="inlineStr">
        <is>
          <t>FAILURE</t>
        </is>
      </c>
      <c r="K2836" t="inlineStr">
        <is>
          <t>Unplanned</t>
        </is>
      </c>
      <c r="L2836" t="inlineStr">
        <is>
          <t>HACKING STATION</t>
        </is>
      </c>
      <c r="M2836" t="inlineStr">
        <is>
          <t>上下料工位</t>
        </is>
      </c>
      <c r="N2836" t="inlineStr">
        <is>
          <t>AUTOMATION FAILURE</t>
        </is>
      </c>
      <c r="O2836" s="59" t="n">
        <v>46092.62708333333</v>
      </c>
      <c r="P2836" s="59" t="n">
        <v>46092.63666666667</v>
      </c>
      <c r="Q2836" s="60" t="n">
        <v>13.8</v>
      </c>
      <c r="R2836" s="60" t="n">
        <v>0.9828</v>
      </c>
      <c r="S2836" t="inlineStr">
        <is>
          <t>团队模拟数据（基于公开单线数据派生）</t>
        </is>
      </c>
      <c r="T2836" t="inlineStr">
        <is>
          <t>SIM-v2.2-20260807-20260804</t>
        </is>
      </c>
      <c r="U2836" t="inlineStr">
        <is>
          <t>https://zenodo.org/records/17855209</t>
        </is>
      </c>
      <c r="V2836" t="inlineStr">
        <is>
          <t>LINE-S03-POST-20260311</t>
        </is>
      </c>
      <c r="W2836" t="inlineStr">
        <is>
          <t>已关联</t>
        </is>
      </c>
      <c r="X2836" t="inlineStr">
        <is>
          <t>按班次口径判断</t>
        </is>
      </c>
      <c r="Z2836" t="inlineStr">
        <is>
          <t>否</t>
        </is>
      </c>
    </row>
    <row r="2837">
      <c r="A2837" t="inlineStr">
        <is>
          <t>SIM-STOP-02836</t>
        </is>
      </c>
      <c r="B2837" t="inlineStr">
        <is>
          <t>STOP-POST-00311</t>
        </is>
      </c>
      <c r="C2837" t="inlineStr">
        <is>
          <t>LINE-S01-POST-20260311</t>
        </is>
      </c>
      <c r="D2837" t="inlineStr">
        <is>
          <t>SHIFT-POST-20260311</t>
        </is>
      </c>
      <c r="E2837" t="inlineStr">
        <is>
          <t>LINE-S01</t>
        </is>
      </c>
      <c r="F2837" t="inlineStr">
        <is>
          <t>改善后</t>
        </is>
      </c>
      <c r="G2837" s="57" t="n">
        <v>46092</v>
      </c>
      <c r="H2837" t="inlineStr">
        <is>
          <t>智能终端系列</t>
        </is>
      </c>
      <c r="I2837" t="inlineStr">
        <is>
          <t>KK250</t>
        </is>
      </c>
      <c r="J2837" t="inlineStr">
        <is>
          <t>FAILURE</t>
        </is>
      </c>
      <c r="K2837" t="inlineStr">
        <is>
          <t>Unplanned</t>
        </is>
      </c>
      <c r="L2837" t="inlineStr">
        <is>
          <t>HACKING STATION</t>
        </is>
      </c>
      <c r="M2837" t="inlineStr">
        <is>
          <t>上下料工位</t>
        </is>
      </c>
      <c r="N2837" t="inlineStr">
        <is>
          <t>AUTOMATION FAILURE</t>
        </is>
      </c>
      <c r="O2837" s="59" t="n">
        <v>46092.61180555556</v>
      </c>
      <c r="P2837" s="59" t="n">
        <v>46092.67111111111</v>
      </c>
      <c r="Q2837" s="60" t="n">
        <v>85.40000000000001</v>
      </c>
      <c r="R2837" s="60" t="n">
        <v>0.7768</v>
      </c>
      <c r="S2837" t="inlineStr">
        <is>
          <t>团队模拟数据（基于公开单线数据派生）</t>
        </is>
      </c>
      <c r="T2837" t="inlineStr">
        <is>
          <t>SIM-v2.2-20260807-20260804</t>
        </is>
      </c>
      <c r="U2837" t="inlineStr">
        <is>
          <t>https://zenodo.org/records/17855209</t>
        </is>
      </c>
      <c r="V2837" t="inlineStr">
        <is>
          <t>LINE-S01-POST-20260311</t>
        </is>
      </c>
      <c r="W2837" t="inlineStr">
        <is>
          <t>已关联</t>
        </is>
      </c>
      <c r="X2837" t="inlineStr">
        <is>
          <t>按班次口径判断</t>
        </is>
      </c>
      <c r="Z2837" t="inlineStr">
        <is>
          <t>否</t>
        </is>
      </c>
    </row>
    <row r="2838">
      <c r="A2838" t="inlineStr">
        <is>
          <t>SIM-STOP-02837</t>
        </is>
      </c>
      <c r="B2838" t="inlineStr">
        <is>
          <t>STOP-POST-00311</t>
        </is>
      </c>
      <c r="C2838" t="inlineStr">
        <is>
          <t>LINE-S02-POST-20260311</t>
        </is>
      </c>
      <c r="D2838" t="inlineStr">
        <is>
          <t>SHIFT-POST-20260311</t>
        </is>
      </c>
      <c r="E2838" t="inlineStr">
        <is>
          <t>LINE-S02</t>
        </is>
      </c>
      <c r="F2838" t="inlineStr">
        <is>
          <t>改善后</t>
        </is>
      </c>
      <c r="G2838" s="57" t="n">
        <v>46092</v>
      </c>
      <c r="H2838" t="inlineStr">
        <is>
          <t>视觉设备系列</t>
        </is>
      </c>
      <c r="I2838" t="inlineStr">
        <is>
          <t>KK250</t>
        </is>
      </c>
      <c r="J2838" t="inlineStr">
        <is>
          <t>FAILURE</t>
        </is>
      </c>
      <c r="K2838" t="inlineStr">
        <is>
          <t>Unplanned</t>
        </is>
      </c>
      <c r="L2838" t="inlineStr">
        <is>
          <t>HACKING STATION</t>
        </is>
      </c>
      <c r="M2838" t="inlineStr">
        <is>
          <t>上下料工位</t>
        </is>
      </c>
      <c r="N2838" t="inlineStr">
        <is>
          <t>AUTOMATION FAILURE</t>
        </is>
      </c>
      <c r="O2838" s="59" t="n">
        <v>46092.62569444445</v>
      </c>
      <c r="P2838" s="59" t="n">
        <v>46092.71208333333</v>
      </c>
      <c r="Q2838" s="60" t="n">
        <v>124.4</v>
      </c>
      <c r="R2838" s="60" t="n">
        <v>1.1306</v>
      </c>
      <c r="S2838" t="inlineStr">
        <is>
          <t>团队模拟数据（基于公开单线数据派生）</t>
        </is>
      </c>
      <c r="T2838" t="inlineStr">
        <is>
          <t>SIM-v2.2-20260807-20260804</t>
        </is>
      </c>
      <c r="U2838" t="inlineStr">
        <is>
          <t>https://zenodo.org/records/17855209</t>
        </is>
      </c>
      <c r="V2838" t="inlineStr">
        <is>
          <t>LINE-S02-POST-20260311</t>
        </is>
      </c>
      <c r="W2838" t="inlineStr">
        <is>
          <t>已关联</t>
        </is>
      </c>
      <c r="X2838" t="inlineStr">
        <is>
          <t>按班次口径判断</t>
        </is>
      </c>
      <c r="Z2838" t="inlineStr">
        <is>
          <t>否</t>
        </is>
      </c>
    </row>
    <row r="2839">
      <c r="A2839" t="inlineStr">
        <is>
          <t>SIM-STOP-02838</t>
        </is>
      </c>
      <c r="B2839" t="inlineStr">
        <is>
          <t>STOP-POST-00311</t>
        </is>
      </c>
      <c r="C2839" t="inlineStr">
        <is>
          <t>LINE-S03-POST-20260311</t>
        </is>
      </c>
      <c r="D2839" t="inlineStr">
        <is>
          <t>SHIFT-POST-20260311</t>
        </is>
      </c>
      <c r="E2839" t="inlineStr">
        <is>
          <t>LINE-S03</t>
        </is>
      </c>
      <c r="F2839" t="inlineStr">
        <is>
          <t>改善后</t>
        </is>
      </c>
      <c r="G2839" s="57" t="n">
        <v>46092</v>
      </c>
      <c r="H2839" t="inlineStr">
        <is>
          <t>音频模组系列</t>
        </is>
      </c>
      <c r="I2839" t="inlineStr">
        <is>
          <t>KK250</t>
        </is>
      </c>
      <c r="J2839" t="inlineStr">
        <is>
          <t>FAILURE</t>
        </is>
      </c>
      <c r="K2839" t="inlineStr">
        <is>
          <t>Unplanned</t>
        </is>
      </c>
      <c r="L2839" t="inlineStr">
        <is>
          <t>HACKING STATION</t>
        </is>
      </c>
      <c r="M2839" t="inlineStr">
        <is>
          <t>上下料工位</t>
        </is>
      </c>
      <c r="N2839" t="inlineStr">
        <is>
          <t>AUTOMATION FAILURE</t>
        </is>
      </c>
      <c r="O2839" s="59" t="n">
        <v>46092.63958333333</v>
      </c>
      <c r="P2839" s="59" t="n">
        <v>46092.70986111111</v>
      </c>
      <c r="Q2839" s="60" t="n">
        <v>101.2</v>
      </c>
      <c r="R2839" s="60" t="n">
        <v>0.9204</v>
      </c>
      <c r="S2839" t="inlineStr">
        <is>
          <t>团队模拟数据（基于公开单线数据派生）</t>
        </is>
      </c>
      <c r="T2839" t="inlineStr">
        <is>
          <t>SIM-v2.2-20260807-20260804</t>
        </is>
      </c>
      <c r="U2839" t="inlineStr">
        <is>
          <t>https://zenodo.org/records/17855209</t>
        </is>
      </c>
      <c r="V2839" t="inlineStr">
        <is>
          <t>LINE-S03-POST-20260311</t>
        </is>
      </c>
      <c r="W2839" t="inlineStr">
        <is>
          <t>已关联</t>
        </is>
      </c>
      <c r="X2839" t="inlineStr">
        <is>
          <t>按班次口径判断</t>
        </is>
      </c>
      <c r="Z2839" t="inlineStr">
        <is>
          <t>否</t>
        </is>
      </c>
    </row>
    <row r="2840">
      <c r="A2840" t="inlineStr">
        <is>
          <t>SIM-STOP-02839</t>
        </is>
      </c>
      <c r="B2840" t="inlineStr">
        <is>
          <t>STOP-POST-00312</t>
        </is>
      </c>
      <c r="C2840" t="inlineStr">
        <is>
          <t>LINE-S01-POST-20260311</t>
        </is>
      </c>
      <c r="D2840" t="inlineStr">
        <is>
          <t>SHIFT-POST-20260311</t>
        </is>
      </c>
      <c r="E2840" t="inlineStr">
        <is>
          <t>LINE-S01</t>
        </is>
      </c>
      <c r="F2840" t="inlineStr">
        <is>
          <t>改善后</t>
        </is>
      </c>
      <c r="G2840" s="57" t="n">
        <v>46092</v>
      </c>
      <c r="H2840" t="inlineStr">
        <is>
          <t>智能终端系列</t>
        </is>
      </c>
      <c r="I2840" t="inlineStr">
        <is>
          <t>KK250</t>
        </is>
      </c>
      <c r="J2840" t="inlineStr">
        <is>
          <t>MATERIALS</t>
        </is>
      </c>
      <c r="K2840" t="inlineStr">
        <is>
          <t>Unplanned</t>
        </is>
      </c>
      <c r="L2840" t="inlineStr">
        <is>
          <t>DRYER</t>
        </is>
      </c>
      <c r="M2840" t="inlineStr">
        <is>
          <t>烘干/固化工位</t>
        </is>
      </c>
      <c r="N2840" t="inlineStr">
        <is>
          <t>RACKS</t>
        </is>
      </c>
      <c r="O2840" s="59" t="n">
        <v>46092.70486111111</v>
      </c>
      <c r="P2840" s="59" t="n">
        <v>46092.70993055555</v>
      </c>
      <c r="Q2840" s="60" t="n">
        <v>7.3</v>
      </c>
      <c r="R2840" s="60" t="n">
        <v>0.8081</v>
      </c>
      <c r="S2840" t="inlineStr">
        <is>
          <t>团队模拟数据（基于公开单线数据派生）</t>
        </is>
      </c>
      <c r="T2840" t="inlineStr">
        <is>
          <t>SIM-v2.2-20260807-20260804</t>
        </is>
      </c>
      <c r="U2840" t="inlineStr">
        <is>
          <t>https://zenodo.org/records/17855209</t>
        </is>
      </c>
      <c r="V2840" t="inlineStr">
        <is>
          <t>LINE-S01-POST-20260311</t>
        </is>
      </c>
      <c r="W2840" t="inlineStr">
        <is>
          <t>已关联</t>
        </is>
      </c>
      <c r="X2840" t="inlineStr">
        <is>
          <t>按班次口径判断</t>
        </is>
      </c>
      <c r="Z2840" t="inlineStr">
        <is>
          <t>否</t>
        </is>
      </c>
    </row>
    <row r="2841">
      <c r="A2841" t="inlineStr">
        <is>
          <t>SIM-STOP-02840</t>
        </is>
      </c>
      <c r="B2841" t="inlineStr">
        <is>
          <t>STOP-POST-00312</t>
        </is>
      </c>
      <c r="C2841" t="inlineStr">
        <is>
          <t>LINE-S02-POST-20260311</t>
        </is>
      </c>
      <c r="D2841" t="inlineStr">
        <is>
          <t>SHIFT-POST-20260311</t>
        </is>
      </c>
      <c r="E2841" t="inlineStr">
        <is>
          <t>LINE-S02</t>
        </is>
      </c>
      <c r="F2841" t="inlineStr">
        <is>
          <t>改善后</t>
        </is>
      </c>
      <c r="G2841" s="57" t="n">
        <v>46092</v>
      </c>
      <c r="H2841" t="inlineStr">
        <is>
          <t>视觉设备系列</t>
        </is>
      </c>
      <c r="I2841" t="inlineStr">
        <is>
          <t>KK250</t>
        </is>
      </c>
      <c r="J2841" t="inlineStr">
        <is>
          <t>MATERIALS</t>
        </is>
      </c>
      <c r="K2841" t="inlineStr">
        <is>
          <t>Unplanned</t>
        </is>
      </c>
      <c r="L2841" t="inlineStr">
        <is>
          <t>DRYER</t>
        </is>
      </c>
      <c r="M2841" t="inlineStr">
        <is>
          <t>烘干/固化工位</t>
        </is>
      </c>
      <c r="N2841" t="inlineStr">
        <is>
          <t>RACKS</t>
        </is>
      </c>
      <c r="O2841" s="59" t="n">
        <v>46092.71875</v>
      </c>
      <c r="P2841" s="59" t="n">
        <v>46092.72534722222</v>
      </c>
      <c r="Q2841" s="60" t="n">
        <v>9.5</v>
      </c>
      <c r="R2841" s="60" t="n">
        <v>1.0572</v>
      </c>
      <c r="S2841" t="inlineStr">
        <is>
          <t>团队模拟数据（基于公开单线数据派生）</t>
        </is>
      </c>
      <c r="T2841" t="inlineStr">
        <is>
          <t>SIM-v2.2-20260807-20260804</t>
        </is>
      </c>
      <c r="U2841" t="inlineStr">
        <is>
          <t>https://zenodo.org/records/17855209</t>
        </is>
      </c>
      <c r="V2841" t="inlineStr">
        <is>
          <t>LINE-S02-POST-20260311</t>
        </is>
      </c>
      <c r="W2841" t="inlineStr">
        <is>
          <t>已关联</t>
        </is>
      </c>
      <c r="X2841" t="inlineStr">
        <is>
          <t>按班次口径判断</t>
        </is>
      </c>
      <c r="Z2841" t="inlineStr">
        <is>
          <t>否</t>
        </is>
      </c>
    </row>
    <row r="2842">
      <c r="A2842" t="inlineStr">
        <is>
          <t>SIM-STOP-02841</t>
        </is>
      </c>
      <c r="B2842" t="inlineStr">
        <is>
          <t>STOP-POST-00312</t>
        </is>
      </c>
      <c r="C2842" t="inlineStr">
        <is>
          <t>LINE-S03-POST-20260311</t>
        </is>
      </c>
      <c r="D2842" t="inlineStr">
        <is>
          <t>SHIFT-POST-20260311</t>
        </is>
      </c>
      <c r="E2842" t="inlineStr">
        <is>
          <t>LINE-S03</t>
        </is>
      </c>
      <c r="F2842" t="inlineStr">
        <is>
          <t>改善后</t>
        </is>
      </c>
      <c r="G2842" s="57" t="n">
        <v>46092</v>
      </c>
      <c r="H2842" t="inlineStr">
        <is>
          <t>音频模组系列</t>
        </is>
      </c>
      <c r="I2842" t="inlineStr">
        <is>
          <t>KK250</t>
        </is>
      </c>
      <c r="J2842" t="inlineStr">
        <is>
          <t>MATERIALS</t>
        </is>
      </c>
      <c r="K2842" t="inlineStr">
        <is>
          <t>Unplanned</t>
        </is>
      </c>
      <c r="L2842" t="inlineStr">
        <is>
          <t>DRYER</t>
        </is>
      </c>
      <c r="M2842" t="inlineStr">
        <is>
          <t>烘干/固化工位</t>
        </is>
      </c>
      <c r="N2842" t="inlineStr">
        <is>
          <t>RACKS</t>
        </is>
      </c>
      <c r="O2842" s="59" t="n">
        <v>46092.73263888889</v>
      </c>
      <c r="P2842" s="59" t="n">
        <v>46092.73861111111</v>
      </c>
      <c r="Q2842" s="60" t="n">
        <v>8.6</v>
      </c>
      <c r="R2842" s="60" t="n">
        <v>0.9568</v>
      </c>
      <c r="S2842" t="inlineStr">
        <is>
          <t>团队模拟数据（基于公开单线数据派生）</t>
        </is>
      </c>
      <c r="T2842" t="inlineStr">
        <is>
          <t>SIM-v2.2-20260807-20260804</t>
        </is>
      </c>
      <c r="U2842" t="inlineStr">
        <is>
          <t>https://zenodo.org/records/17855209</t>
        </is>
      </c>
      <c r="V2842" t="inlineStr">
        <is>
          <t>LINE-S03-POST-20260311</t>
        </is>
      </c>
      <c r="W2842" t="inlineStr">
        <is>
          <t>已关联</t>
        </is>
      </c>
      <c r="X2842" t="inlineStr">
        <is>
          <t>按班次口径判断</t>
        </is>
      </c>
      <c r="Z2842" t="inlineStr">
        <is>
          <t>否</t>
        </is>
      </c>
    </row>
    <row r="2843">
      <c r="A2843" t="inlineStr">
        <is>
          <t>SIM-STOP-02842</t>
        </is>
      </c>
      <c r="B2843" t="inlineStr">
        <is>
          <t>STOP-POST-00313</t>
        </is>
      </c>
      <c r="C2843" t="inlineStr">
        <is>
          <t>LINE-S01-POST-20260311</t>
        </is>
      </c>
      <c r="D2843" t="inlineStr">
        <is>
          <t>SHIFT-POST-20260311</t>
        </is>
      </c>
      <c r="E2843" t="inlineStr">
        <is>
          <t>LINE-S01</t>
        </is>
      </c>
      <c r="F2843" t="inlineStr">
        <is>
          <t>改善后</t>
        </is>
      </c>
      <c r="G2843" s="57" t="n">
        <v>46092</v>
      </c>
      <c r="H2843" t="inlineStr">
        <is>
          <t>智能终端系列</t>
        </is>
      </c>
      <c r="I2843" t="inlineStr">
        <is>
          <t>KK250</t>
        </is>
      </c>
      <c r="J2843" t="inlineStr">
        <is>
          <t>FAILURE</t>
        </is>
      </c>
      <c r="K2843" t="inlineStr">
        <is>
          <t>Unplanned</t>
        </is>
      </c>
      <c r="L2843" t="inlineStr">
        <is>
          <t>CUTTER</t>
        </is>
      </c>
      <c r="M2843" t="inlineStr">
        <is>
          <t>切割/分板工位</t>
        </is>
      </c>
      <c r="N2843" t="inlineStr">
        <is>
          <t>WIRE FAILURE</t>
        </is>
      </c>
      <c r="O2843" s="59" t="n">
        <v>46092.73194444444</v>
      </c>
      <c r="P2843" s="59" t="n">
        <v>46092.73541666667</v>
      </c>
      <c r="Q2843" s="60" t="n">
        <v>5</v>
      </c>
      <c r="R2843" s="60" t="n">
        <v>0.8393</v>
      </c>
      <c r="S2843" t="inlineStr">
        <is>
          <t>团队模拟数据（基于公开单线数据派生）</t>
        </is>
      </c>
      <c r="T2843" t="inlineStr">
        <is>
          <t>SIM-v2.2-20260807-20260804</t>
        </is>
      </c>
      <c r="U2843" t="inlineStr">
        <is>
          <t>https://zenodo.org/records/17855209</t>
        </is>
      </c>
      <c r="V2843" t="inlineStr">
        <is>
          <t>LINE-S01-POST-20260311</t>
        </is>
      </c>
      <c r="W2843" t="inlineStr">
        <is>
          <t>已关联</t>
        </is>
      </c>
      <c r="X2843" t="inlineStr">
        <is>
          <t>按班次口径判断</t>
        </is>
      </c>
      <c r="Z2843" t="inlineStr">
        <is>
          <t>否</t>
        </is>
      </c>
    </row>
    <row r="2844">
      <c r="A2844" t="inlineStr">
        <is>
          <t>SIM-STOP-02843</t>
        </is>
      </c>
      <c r="B2844" t="inlineStr">
        <is>
          <t>STOP-POST-00313</t>
        </is>
      </c>
      <c r="C2844" t="inlineStr">
        <is>
          <t>LINE-S02-POST-20260311</t>
        </is>
      </c>
      <c r="D2844" t="inlineStr">
        <is>
          <t>SHIFT-POST-20260311</t>
        </is>
      </c>
      <c r="E2844" t="inlineStr">
        <is>
          <t>LINE-S02</t>
        </is>
      </c>
      <c r="F2844" t="inlineStr">
        <is>
          <t>改善后</t>
        </is>
      </c>
      <c r="G2844" s="57" t="n">
        <v>46092</v>
      </c>
      <c r="H2844" t="inlineStr">
        <is>
          <t>视觉设备系列</t>
        </is>
      </c>
      <c r="I2844" t="inlineStr">
        <is>
          <t>KK250</t>
        </is>
      </c>
      <c r="J2844" t="inlineStr">
        <is>
          <t>FAILURE</t>
        </is>
      </c>
      <c r="K2844" t="inlineStr">
        <is>
          <t>Unplanned</t>
        </is>
      </c>
      <c r="L2844" t="inlineStr">
        <is>
          <t>CUTTER</t>
        </is>
      </c>
      <c r="M2844" t="inlineStr">
        <is>
          <t>切割/分板工位</t>
        </is>
      </c>
      <c r="N2844" t="inlineStr">
        <is>
          <t>WIRE FAILURE</t>
        </is>
      </c>
      <c r="O2844" s="59" t="n">
        <v>46092.74583333333</v>
      </c>
      <c r="P2844" s="59" t="n">
        <v>46092.75076388889</v>
      </c>
      <c r="Q2844" s="60" t="n">
        <v>7.1</v>
      </c>
      <c r="R2844" s="60" t="n">
        <v>1.188</v>
      </c>
      <c r="S2844" t="inlineStr">
        <is>
          <t>团队模拟数据（基于公开单线数据派生）</t>
        </is>
      </c>
      <c r="T2844" t="inlineStr">
        <is>
          <t>SIM-v2.2-20260807-20260804</t>
        </is>
      </c>
      <c r="U2844" t="inlineStr">
        <is>
          <t>https://zenodo.org/records/17855209</t>
        </is>
      </c>
      <c r="V2844" t="inlineStr">
        <is>
          <t>LINE-S02-POST-20260311</t>
        </is>
      </c>
      <c r="W2844" t="inlineStr">
        <is>
          <t>已关联</t>
        </is>
      </c>
      <c r="X2844" t="inlineStr">
        <is>
          <t>按班次口径判断</t>
        </is>
      </c>
      <c r="Z2844" t="inlineStr">
        <is>
          <t>否</t>
        </is>
      </c>
    </row>
    <row r="2845">
      <c r="A2845" t="inlineStr">
        <is>
          <t>SIM-STOP-02844</t>
        </is>
      </c>
      <c r="B2845" t="inlineStr">
        <is>
          <t>STOP-POST-00313</t>
        </is>
      </c>
      <c r="C2845" t="inlineStr">
        <is>
          <t>LINE-S03-POST-20260311</t>
        </is>
      </c>
      <c r="D2845" t="inlineStr">
        <is>
          <t>SHIFT-POST-20260311</t>
        </is>
      </c>
      <c r="E2845" t="inlineStr">
        <is>
          <t>LINE-S03</t>
        </is>
      </c>
      <c r="F2845" t="inlineStr">
        <is>
          <t>改善后</t>
        </is>
      </c>
      <c r="G2845" s="57" t="n">
        <v>46092</v>
      </c>
      <c r="H2845" t="inlineStr">
        <is>
          <t>音频模组系列</t>
        </is>
      </c>
      <c r="I2845" t="inlineStr">
        <is>
          <t>KK250</t>
        </is>
      </c>
      <c r="J2845" t="inlineStr">
        <is>
          <t>FAILURE</t>
        </is>
      </c>
      <c r="K2845" t="inlineStr">
        <is>
          <t>Unplanned</t>
        </is>
      </c>
      <c r="L2845" t="inlineStr">
        <is>
          <t>CUTTER</t>
        </is>
      </c>
      <c r="M2845" t="inlineStr">
        <is>
          <t>切割/分板工位</t>
        </is>
      </c>
      <c r="N2845" t="inlineStr">
        <is>
          <t>WIRE FAILURE</t>
        </is>
      </c>
      <c r="O2845" s="59" t="n">
        <v>46092.75972222222</v>
      </c>
      <c r="P2845" s="59" t="n">
        <v>46092.76333333334</v>
      </c>
      <c r="Q2845" s="60" t="n">
        <v>5.2</v>
      </c>
      <c r="R2845" s="60" t="n">
        <v>0.86</v>
      </c>
      <c r="S2845" t="inlineStr">
        <is>
          <t>团队模拟数据（基于公开单线数据派生）</t>
        </is>
      </c>
      <c r="T2845" t="inlineStr">
        <is>
          <t>SIM-v2.2-20260807-20260804</t>
        </is>
      </c>
      <c r="U2845" t="inlineStr">
        <is>
          <t>https://zenodo.org/records/17855209</t>
        </is>
      </c>
      <c r="V2845" t="inlineStr">
        <is>
          <t>LINE-S03-POST-20260311</t>
        </is>
      </c>
      <c r="W2845" t="inlineStr">
        <is>
          <t>已关联</t>
        </is>
      </c>
      <c r="X2845" t="inlineStr">
        <is>
          <t>按班次口径判断</t>
        </is>
      </c>
      <c r="Z2845" t="inlineStr">
        <is>
          <t>否</t>
        </is>
      </c>
    </row>
    <row r="2846">
      <c r="A2846" t="inlineStr">
        <is>
          <t>SIM-STOP-02845</t>
        </is>
      </c>
      <c r="B2846" t="inlineStr">
        <is>
          <t>STOP-POST-00314</t>
        </is>
      </c>
      <c r="C2846" t="inlineStr">
        <is>
          <t>LINE-S01-POST-20260311</t>
        </is>
      </c>
      <c r="D2846" t="inlineStr">
        <is>
          <t>SHIFT-POST-20260311</t>
        </is>
      </c>
      <c r="E2846" t="inlineStr">
        <is>
          <t>LINE-S01</t>
        </is>
      </c>
      <c r="F2846" t="inlineStr">
        <is>
          <t>改善后</t>
        </is>
      </c>
      <c r="G2846" s="57" t="n">
        <v>46092</v>
      </c>
      <c r="H2846" t="inlineStr">
        <is>
          <t>智能终端系列</t>
        </is>
      </c>
      <c r="I2846" t="inlineStr">
        <is>
          <t>KK250</t>
        </is>
      </c>
      <c r="J2846" t="inlineStr">
        <is>
          <t>FAILURE</t>
        </is>
      </c>
      <c r="K2846" t="inlineStr">
        <is>
          <t>Unplanned</t>
        </is>
      </c>
      <c r="L2846" t="inlineStr">
        <is>
          <t>CUTTER</t>
        </is>
      </c>
      <c r="M2846" t="inlineStr">
        <is>
          <t>切割/分板工位</t>
        </is>
      </c>
      <c r="N2846" t="inlineStr">
        <is>
          <t>WIRE FAILURE</t>
        </is>
      </c>
      <c r="O2846" s="59" t="n">
        <v>46092.73680555556</v>
      </c>
      <c r="P2846" s="59" t="n">
        <v>46092.73847222222</v>
      </c>
      <c r="Q2846" s="60" t="n">
        <v>2.4</v>
      </c>
      <c r="R2846" s="60" t="n">
        <v>0.7857</v>
      </c>
      <c r="S2846" t="inlineStr">
        <is>
          <t>团队模拟数据（基于公开单线数据派生）</t>
        </is>
      </c>
      <c r="T2846" t="inlineStr">
        <is>
          <t>SIM-v2.2-20260807-20260804</t>
        </is>
      </c>
      <c r="U2846" t="inlineStr">
        <is>
          <t>https://zenodo.org/records/17855209</t>
        </is>
      </c>
      <c r="V2846" t="inlineStr">
        <is>
          <t>LINE-S01-POST-20260311</t>
        </is>
      </c>
      <c r="W2846" t="inlineStr">
        <is>
          <t>已关联</t>
        </is>
      </c>
      <c r="X2846" t="inlineStr">
        <is>
          <t>按班次口径判断</t>
        </is>
      </c>
      <c r="Z2846" t="inlineStr">
        <is>
          <t>否</t>
        </is>
      </c>
    </row>
    <row r="2847">
      <c r="A2847" t="inlineStr">
        <is>
          <t>SIM-STOP-02846</t>
        </is>
      </c>
      <c r="B2847" t="inlineStr">
        <is>
          <t>STOP-POST-00314</t>
        </is>
      </c>
      <c r="C2847" t="inlineStr">
        <is>
          <t>LINE-S02-POST-20260311</t>
        </is>
      </c>
      <c r="D2847" t="inlineStr">
        <is>
          <t>SHIFT-POST-20260311</t>
        </is>
      </c>
      <c r="E2847" t="inlineStr">
        <is>
          <t>LINE-S02</t>
        </is>
      </c>
      <c r="F2847" t="inlineStr">
        <is>
          <t>改善后</t>
        </is>
      </c>
      <c r="G2847" s="57" t="n">
        <v>46092</v>
      </c>
      <c r="H2847" t="inlineStr">
        <is>
          <t>视觉设备系列</t>
        </is>
      </c>
      <c r="I2847" t="inlineStr">
        <is>
          <t>KK250</t>
        </is>
      </c>
      <c r="J2847" t="inlineStr">
        <is>
          <t>FAILURE</t>
        </is>
      </c>
      <c r="K2847" t="inlineStr">
        <is>
          <t>Unplanned</t>
        </is>
      </c>
      <c r="L2847" t="inlineStr">
        <is>
          <t>CUTTER</t>
        </is>
      </c>
      <c r="M2847" t="inlineStr">
        <is>
          <t>切割/分板工位</t>
        </is>
      </c>
      <c r="N2847" t="inlineStr">
        <is>
          <t>WIRE FAILURE</t>
        </is>
      </c>
      <c r="O2847" s="59" t="n">
        <v>46092.75069444445</v>
      </c>
      <c r="P2847" s="59" t="n">
        <v>46092.75326388889</v>
      </c>
      <c r="Q2847" s="60" t="n">
        <v>3.7</v>
      </c>
      <c r="R2847" s="60" t="n">
        <v>1.2342</v>
      </c>
      <c r="S2847" t="inlineStr">
        <is>
          <t>团队模拟数据（基于公开单线数据派生）</t>
        </is>
      </c>
      <c r="T2847" t="inlineStr">
        <is>
          <t>SIM-v2.2-20260807-20260804</t>
        </is>
      </c>
      <c r="U2847" t="inlineStr">
        <is>
          <t>https://zenodo.org/records/17855209</t>
        </is>
      </c>
      <c r="V2847" t="inlineStr">
        <is>
          <t>LINE-S02-POST-20260311</t>
        </is>
      </c>
      <c r="W2847" t="inlineStr">
        <is>
          <t>已关联</t>
        </is>
      </c>
      <c r="X2847" t="inlineStr">
        <is>
          <t>按班次口径判断</t>
        </is>
      </c>
      <c r="Z2847" t="inlineStr">
        <is>
          <t>否</t>
        </is>
      </c>
    </row>
    <row r="2848">
      <c r="A2848" t="inlineStr">
        <is>
          <t>SIM-STOP-02847</t>
        </is>
      </c>
      <c r="B2848" t="inlineStr">
        <is>
          <t>STOP-POST-00314</t>
        </is>
      </c>
      <c r="C2848" t="inlineStr">
        <is>
          <t>LINE-S03-POST-20260311</t>
        </is>
      </c>
      <c r="D2848" t="inlineStr">
        <is>
          <t>SHIFT-POST-20260311</t>
        </is>
      </c>
      <c r="E2848" t="inlineStr">
        <is>
          <t>LINE-S03</t>
        </is>
      </c>
      <c r="F2848" t="inlineStr">
        <is>
          <t>改善后</t>
        </is>
      </c>
      <c r="G2848" s="57" t="n">
        <v>46092</v>
      </c>
      <c r="H2848" t="inlineStr">
        <is>
          <t>音频模组系列</t>
        </is>
      </c>
      <c r="I2848" t="inlineStr">
        <is>
          <t>KK250</t>
        </is>
      </c>
      <c r="J2848" t="inlineStr">
        <is>
          <t>FAILURE</t>
        </is>
      </c>
      <c r="K2848" t="inlineStr">
        <is>
          <t>Unplanned</t>
        </is>
      </c>
      <c r="L2848" t="inlineStr">
        <is>
          <t>CUTTER</t>
        </is>
      </c>
      <c r="M2848" t="inlineStr">
        <is>
          <t>切割/分板工位</t>
        </is>
      </c>
      <c r="N2848" t="inlineStr">
        <is>
          <t>WIRE FAILURE</t>
        </is>
      </c>
      <c r="O2848" s="59" t="n">
        <v>46092.76458333333</v>
      </c>
      <c r="P2848" s="59" t="n">
        <v>46092.76645833333</v>
      </c>
      <c r="Q2848" s="60" t="n">
        <v>2.7</v>
      </c>
      <c r="R2848" s="60" t="n">
        <v>0.895</v>
      </c>
      <c r="S2848" t="inlineStr">
        <is>
          <t>团队模拟数据（基于公开单线数据派生）</t>
        </is>
      </c>
      <c r="T2848" t="inlineStr">
        <is>
          <t>SIM-v2.2-20260807-20260804</t>
        </is>
      </c>
      <c r="U2848" t="inlineStr">
        <is>
          <t>https://zenodo.org/records/17855209</t>
        </is>
      </c>
      <c r="V2848" t="inlineStr">
        <is>
          <t>LINE-S03-POST-20260311</t>
        </is>
      </c>
      <c r="W2848" t="inlineStr">
        <is>
          <t>已关联</t>
        </is>
      </c>
      <c r="X2848" t="inlineStr">
        <is>
          <t>按班次口径判断</t>
        </is>
      </c>
      <c r="Z2848" t="inlineStr">
        <is>
          <t>否</t>
        </is>
      </c>
    </row>
    <row r="2849">
      <c r="A2849" t="inlineStr">
        <is>
          <t>SIM-STOP-02848</t>
        </is>
      </c>
      <c r="B2849" t="inlineStr">
        <is>
          <t>STOP-POST-00315</t>
        </is>
      </c>
      <c r="C2849" t="inlineStr">
        <is>
          <t>LINE-S01-POST-20260311</t>
        </is>
      </c>
      <c r="D2849" t="inlineStr">
        <is>
          <t>SHIFT-POST-20260311</t>
        </is>
      </c>
      <c r="E2849" t="inlineStr">
        <is>
          <t>LINE-S01</t>
        </is>
      </c>
      <c r="F2849" t="inlineStr">
        <is>
          <t>改善后</t>
        </is>
      </c>
      <c r="G2849" s="57" t="n">
        <v>46092</v>
      </c>
      <c r="H2849" t="inlineStr">
        <is>
          <t>智能终端系列</t>
        </is>
      </c>
      <c r="I2849" t="inlineStr">
        <is>
          <t>KK250</t>
        </is>
      </c>
      <c r="J2849" t="inlineStr">
        <is>
          <t>FAILURE</t>
        </is>
      </c>
      <c r="K2849" t="inlineStr">
        <is>
          <t>Unplanned</t>
        </is>
      </c>
      <c r="L2849" t="inlineStr">
        <is>
          <t>CUTTER</t>
        </is>
      </c>
      <c r="M2849" t="inlineStr">
        <is>
          <t>切割/分板工位</t>
        </is>
      </c>
      <c r="N2849" t="inlineStr">
        <is>
          <t>WIRE FAILURE</t>
        </is>
      </c>
      <c r="O2849" s="59" t="n">
        <v>46092.73958333334</v>
      </c>
      <c r="P2849" s="59" t="n">
        <v>46092.74298611111</v>
      </c>
      <c r="Q2849" s="60" t="n">
        <v>4.9</v>
      </c>
      <c r="R2849" s="60" t="n">
        <v>0.8169999999999999</v>
      </c>
      <c r="S2849" t="inlineStr">
        <is>
          <t>团队模拟数据（基于公开单线数据派生）</t>
        </is>
      </c>
      <c r="T2849" t="inlineStr">
        <is>
          <t>SIM-v2.2-20260807-20260804</t>
        </is>
      </c>
      <c r="U2849" t="inlineStr">
        <is>
          <t>https://zenodo.org/records/17855209</t>
        </is>
      </c>
      <c r="V2849" t="inlineStr">
        <is>
          <t>LINE-S01-POST-20260311</t>
        </is>
      </c>
      <c r="W2849" t="inlineStr">
        <is>
          <t>已关联</t>
        </is>
      </c>
      <c r="X2849" t="inlineStr">
        <is>
          <t>按班次口径判断</t>
        </is>
      </c>
      <c r="Z2849" t="inlineStr">
        <is>
          <t>否</t>
        </is>
      </c>
    </row>
    <row r="2850">
      <c r="A2850" t="inlineStr">
        <is>
          <t>SIM-STOP-02849</t>
        </is>
      </c>
      <c r="B2850" t="inlineStr">
        <is>
          <t>STOP-POST-00315</t>
        </is>
      </c>
      <c r="C2850" t="inlineStr">
        <is>
          <t>LINE-S02-POST-20260311</t>
        </is>
      </c>
      <c r="D2850" t="inlineStr">
        <is>
          <t>SHIFT-POST-20260311</t>
        </is>
      </c>
      <c r="E2850" t="inlineStr">
        <is>
          <t>LINE-S02</t>
        </is>
      </c>
      <c r="F2850" t="inlineStr">
        <is>
          <t>改善后</t>
        </is>
      </c>
      <c r="G2850" s="57" t="n">
        <v>46092</v>
      </c>
      <c r="H2850" t="inlineStr">
        <is>
          <t>视觉设备系列</t>
        </is>
      </c>
      <c r="I2850" t="inlineStr">
        <is>
          <t>KK250</t>
        </is>
      </c>
      <c r="J2850" t="inlineStr">
        <is>
          <t>FAILURE</t>
        </is>
      </c>
      <c r="K2850" t="inlineStr">
        <is>
          <t>Unplanned</t>
        </is>
      </c>
      <c r="L2850" t="inlineStr">
        <is>
          <t>CUTTER</t>
        </is>
      </c>
      <c r="M2850" t="inlineStr">
        <is>
          <t>切割/分板工位</t>
        </is>
      </c>
      <c r="N2850" t="inlineStr">
        <is>
          <t>WIRE FAILURE</t>
        </is>
      </c>
      <c r="O2850" s="59" t="n">
        <v>46092.75347222222</v>
      </c>
      <c r="P2850" s="59" t="n">
        <v>46092.75826388889</v>
      </c>
      <c r="Q2850" s="60" t="n">
        <v>6.9</v>
      </c>
      <c r="R2850" s="60" t="n">
        <v>1.155</v>
      </c>
      <c r="S2850" t="inlineStr">
        <is>
          <t>团队模拟数据（基于公开单线数据派生）</t>
        </is>
      </c>
      <c r="T2850" t="inlineStr">
        <is>
          <t>SIM-v2.2-20260807-20260804</t>
        </is>
      </c>
      <c r="U2850" t="inlineStr">
        <is>
          <t>https://zenodo.org/records/17855209</t>
        </is>
      </c>
      <c r="V2850" t="inlineStr">
        <is>
          <t>LINE-S02-POST-20260311</t>
        </is>
      </c>
      <c r="W2850" t="inlineStr">
        <is>
          <t>已关联</t>
        </is>
      </c>
      <c r="X2850" t="inlineStr">
        <is>
          <t>按班次口径判断</t>
        </is>
      </c>
      <c r="Z2850" t="inlineStr">
        <is>
          <t>否</t>
        </is>
      </c>
    </row>
    <row r="2851">
      <c r="A2851" t="inlineStr">
        <is>
          <t>SIM-STOP-02850</t>
        </is>
      </c>
      <c r="B2851" t="inlineStr">
        <is>
          <t>STOP-POST-00315</t>
        </is>
      </c>
      <c r="C2851" t="inlineStr">
        <is>
          <t>LINE-S03-POST-20260311</t>
        </is>
      </c>
      <c r="D2851" t="inlineStr">
        <is>
          <t>SHIFT-POST-20260311</t>
        </is>
      </c>
      <c r="E2851" t="inlineStr">
        <is>
          <t>LINE-S03</t>
        </is>
      </c>
      <c r="F2851" t="inlineStr">
        <is>
          <t>改善后</t>
        </is>
      </c>
      <c r="G2851" s="57" t="n">
        <v>46092</v>
      </c>
      <c r="H2851" t="inlineStr">
        <is>
          <t>音频模组系列</t>
        </is>
      </c>
      <c r="I2851" t="inlineStr">
        <is>
          <t>KK250</t>
        </is>
      </c>
      <c r="J2851" t="inlineStr">
        <is>
          <t>FAILURE</t>
        </is>
      </c>
      <c r="K2851" t="inlineStr">
        <is>
          <t>Unplanned</t>
        </is>
      </c>
      <c r="L2851" t="inlineStr">
        <is>
          <t>CUTTER</t>
        </is>
      </c>
      <c r="M2851" t="inlineStr">
        <is>
          <t>切割/分板工位</t>
        </is>
      </c>
      <c r="N2851" t="inlineStr">
        <is>
          <t>WIRE FAILURE</t>
        </is>
      </c>
      <c r="O2851" s="59" t="n">
        <v>46092.76736111111</v>
      </c>
      <c r="P2851" s="59" t="n">
        <v>46092.77125</v>
      </c>
      <c r="Q2851" s="60" t="n">
        <v>5.6</v>
      </c>
      <c r="R2851" s="60" t="n">
        <v>0.93</v>
      </c>
      <c r="S2851" t="inlineStr">
        <is>
          <t>团队模拟数据（基于公开单线数据派生）</t>
        </is>
      </c>
      <c r="T2851" t="inlineStr">
        <is>
          <t>SIM-v2.2-20260807-20260804</t>
        </is>
      </c>
      <c r="U2851" t="inlineStr">
        <is>
          <t>https://zenodo.org/records/17855209</t>
        </is>
      </c>
      <c r="V2851" t="inlineStr">
        <is>
          <t>LINE-S03-POST-20260311</t>
        </is>
      </c>
      <c r="W2851" t="inlineStr">
        <is>
          <t>已关联</t>
        </is>
      </c>
      <c r="X2851" t="inlineStr">
        <is>
          <t>按班次口径判断</t>
        </is>
      </c>
      <c r="Z2851" t="inlineStr">
        <is>
          <t>否</t>
        </is>
      </c>
    </row>
    <row r="2852">
      <c r="A2852" t="inlineStr">
        <is>
          <t>SIM-STOP-02851</t>
        </is>
      </c>
      <c r="B2852" t="inlineStr">
        <is>
          <t>STOP-POST-00316</t>
        </is>
      </c>
      <c r="C2852" t="inlineStr">
        <is>
          <t>LINE-S01-POST-20260311</t>
        </is>
      </c>
      <c r="D2852" t="inlineStr">
        <is>
          <t>SHIFT-POST-20260311</t>
        </is>
      </c>
      <c r="E2852" t="inlineStr">
        <is>
          <t>LINE-S01</t>
        </is>
      </c>
      <c r="F2852" t="inlineStr">
        <is>
          <t>改善后</t>
        </is>
      </c>
      <c r="G2852" s="57" t="n">
        <v>46092</v>
      </c>
      <c r="H2852" t="inlineStr">
        <is>
          <t>智能终端系列</t>
        </is>
      </c>
      <c r="I2852" t="inlineStr">
        <is>
          <t>KK250</t>
        </is>
      </c>
      <c r="J2852" t="inlineStr">
        <is>
          <t>FAILURE</t>
        </is>
      </c>
      <c r="K2852" t="inlineStr">
        <is>
          <t>Unplanned</t>
        </is>
      </c>
      <c r="L2852" t="inlineStr">
        <is>
          <t>CUTTER</t>
        </is>
      </c>
      <c r="M2852" t="inlineStr">
        <is>
          <t>切割/分板工位</t>
        </is>
      </c>
      <c r="N2852" t="inlineStr">
        <is>
          <t>WIRE FAILURE</t>
        </is>
      </c>
      <c r="O2852" s="59" t="n">
        <v>46092.74513888889</v>
      </c>
      <c r="P2852" s="59" t="n">
        <v>46092.74729166667</v>
      </c>
      <c r="Q2852" s="60" t="n">
        <v>3.1</v>
      </c>
      <c r="R2852" s="60" t="n">
        <v>0.7634</v>
      </c>
      <c r="S2852" t="inlineStr">
        <is>
          <t>团队模拟数据（基于公开单线数据派生）</t>
        </is>
      </c>
      <c r="T2852" t="inlineStr">
        <is>
          <t>SIM-v2.2-20260807-20260804</t>
        </is>
      </c>
      <c r="U2852" t="inlineStr">
        <is>
          <t>https://zenodo.org/records/17855209</t>
        </is>
      </c>
      <c r="V2852" t="inlineStr">
        <is>
          <t>LINE-S01-POST-20260311</t>
        </is>
      </c>
      <c r="W2852" t="inlineStr">
        <is>
          <t>已关联</t>
        </is>
      </c>
      <c r="X2852" t="inlineStr">
        <is>
          <t>按班次口径判断</t>
        </is>
      </c>
      <c r="Z2852" t="inlineStr">
        <is>
          <t>否</t>
        </is>
      </c>
    </row>
    <row r="2853">
      <c r="A2853" t="inlineStr">
        <is>
          <t>SIM-STOP-02852</t>
        </is>
      </c>
      <c r="B2853" t="inlineStr">
        <is>
          <t>STOP-POST-00316</t>
        </is>
      </c>
      <c r="C2853" t="inlineStr">
        <is>
          <t>LINE-S02-POST-20260311</t>
        </is>
      </c>
      <c r="D2853" t="inlineStr">
        <is>
          <t>SHIFT-POST-20260311</t>
        </is>
      </c>
      <c r="E2853" t="inlineStr">
        <is>
          <t>LINE-S02</t>
        </is>
      </c>
      <c r="F2853" t="inlineStr">
        <is>
          <t>改善后</t>
        </is>
      </c>
      <c r="G2853" s="57" t="n">
        <v>46092</v>
      </c>
      <c r="H2853" t="inlineStr">
        <is>
          <t>视觉设备系列</t>
        </is>
      </c>
      <c r="I2853" t="inlineStr">
        <is>
          <t>KK250</t>
        </is>
      </c>
      <c r="J2853" t="inlineStr">
        <is>
          <t>FAILURE</t>
        </is>
      </c>
      <c r="K2853" t="inlineStr">
        <is>
          <t>Unplanned</t>
        </is>
      </c>
      <c r="L2853" t="inlineStr">
        <is>
          <t>CUTTER</t>
        </is>
      </c>
      <c r="M2853" t="inlineStr">
        <is>
          <t>切割/分板工位</t>
        </is>
      </c>
      <c r="N2853" t="inlineStr">
        <is>
          <t>WIRE FAILURE</t>
        </is>
      </c>
      <c r="O2853" s="59" t="n">
        <v>46092.75902777778</v>
      </c>
      <c r="P2853" s="59" t="n">
        <v>46092.76236111111</v>
      </c>
      <c r="Q2853" s="60" t="n">
        <v>4.8</v>
      </c>
      <c r="R2853" s="60" t="n">
        <v>1.2012</v>
      </c>
      <c r="S2853" t="inlineStr">
        <is>
          <t>团队模拟数据（基于公开单线数据派生）</t>
        </is>
      </c>
      <c r="T2853" t="inlineStr">
        <is>
          <t>SIM-v2.2-20260807-20260804</t>
        </is>
      </c>
      <c r="U2853" t="inlineStr">
        <is>
          <t>https://zenodo.org/records/17855209</t>
        </is>
      </c>
      <c r="V2853" t="inlineStr">
        <is>
          <t>LINE-S02-POST-20260311</t>
        </is>
      </c>
      <c r="W2853" t="inlineStr">
        <is>
          <t>已关联</t>
        </is>
      </c>
      <c r="X2853" t="inlineStr">
        <is>
          <t>按班次口径判断</t>
        </is>
      </c>
      <c r="Z2853" t="inlineStr">
        <is>
          <t>否</t>
        </is>
      </c>
    </row>
    <row r="2854">
      <c r="A2854" t="inlineStr">
        <is>
          <t>SIM-STOP-02853</t>
        </is>
      </c>
      <c r="B2854" t="inlineStr">
        <is>
          <t>STOP-POST-00316</t>
        </is>
      </c>
      <c r="C2854" t="inlineStr">
        <is>
          <t>LINE-S03-POST-20260311</t>
        </is>
      </c>
      <c r="D2854" t="inlineStr">
        <is>
          <t>SHIFT-POST-20260311</t>
        </is>
      </c>
      <c r="E2854" t="inlineStr">
        <is>
          <t>LINE-S03</t>
        </is>
      </c>
      <c r="F2854" t="inlineStr">
        <is>
          <t>改善后</t>
        </is>
      </c>
      <c r="G2854" s="57" t="n">
        <v>46092</v>
      </c>
      <c r="H2854" t="inlineStr">
        <is>
          <t>音频模组系列</t>
        </is>
      </c>
      <c r="I2854" t="inlineStr">
        <is>
          <t>KK250</t>
        </is>
      </c>
      <c r="J2854" t="inlineStr">
        <is>
          <t>FAILURE</t>
        </is>
      </c>
      <c r="K2854" t="inlineStr">
        <is>
          <t>Unplanned</t>
        </is>
      </c>
      <c r="L2854" t="inlineStr">
        <is>
          <t>CUTTER</t>
        </is>
      </c>
      <c r="M2854" t="inlineStr">
        <is>
          <t>切割/分板工位</t>
        </is>
      </c>
      <c r="N2854" t="inlineStr">
        <is>
          <t>WIRE FAILURE</t>
        </is>
      </c>
      <c r="O2854" s="59" t="n">
        <v>46092.77291666667</v>
      </c>
      <c r="P2854" s="59" t="n">
        <v>46092.77534722222</v>
      </c>
      <c r="Q2854" s="60" t="n">
        <v>3.5</v>
      </c>
      <c r="R2854" s="60" t="n">
        <v>0.87</v>
      </c>
      <c r="S2854" t="inlineStr">
        <is>
          <t>团队模拟数据（基于公开单线数据派生）</t>
        </is>
      </c>
      <c r="T2854" t="inlineStr">
        <is>
          <t>SIM-v2.2-20260807-20260804</t>
        </is>
      </c>
      <c r="U2854" t="inlineStr">
        <is>
          <t>https://zenodo.org/records/17855209</t>
        </is>
      </c>
      <c r="V2854" t="inlineStr">
        <is>
          <t>LINE-S03-POST-20260311</t>
        </is>
      </c>
      <c r="W2854" t="inlineStr">
        <is>
          <t>已关联</t>
        </is>
      </c>
      <c r="X2854" t="inlineStr">
        <is>
          <t>按班次口径判断</t>
        </is>
      </c>
      <c r="Z2854" t="inlineStr">
        <is>
          <t>否</t>
        </is>
      </c>
    </row>
    <row r="2855">
      <c r="A2855" t="inlineStr">
        <is>
          <t>SIM-STOP-02854</t>
        </is>
      </c>
      <c r="B2855" t="inlineStr">
        <is>
          <t>STOP-POST-00317</t>
        </is>
      </c>
      <c r="C2855" t="inlineStr">
        <is>
          <t>LINE-S01-POST-20260311</t>
        </is>
      </c>
      <c r="D2855" t="inlineStr">
        <is>
          <t>SHIFT-POST-20260311</t>
        </is>
      </c>
      <c r="E2855" t="inlineStr">
        <is>
          <t>LINE-S01</t>
        </is>
      </c>
      <c r="F2855" t="inlineStr">
        <is>
          <t>改善后</t>
        </is>
      </c>
      <c r="G2855" s="57" t="n">
        <v>46092</v>
      </c>
      <c r="H2855" t="inlineStr">
        <is>
          <t>智能终端系列</t>
        </is>
      </c>
      <c r="I2855" t="inlineStr">
        <is>
          <t>KK250</t>
        </is>
      </c>
      <c r="J2855" t="inlineStr">
        <is>
          <t>MATERIALS</t>
        </is>
      </c>
      <c r="K2855" t="inlineStr">
        <is>
          <t>Unplanned</t>
        </is>
      </c>
      <c r="L2855" t="inlineStr">
        <is>
          <t>EXTRUDER PRESS</t>
        </is>
      </c>
      <c r="M2855" t="inlineStr">
        <is>
          <t>主加工工位</t>
        </is>
      </c>
      <c r="N2855" t="inlineStr">
        <is>
          <t>MANUAL BRICK HANDLING</t>
        </is>
      </c>
      <c r="O2855" s="59" t="n">
        <v>46092.75763888889</v>
      </c>
      <c r="P2855" s="59" t="n">
        <v>46092.76152777778</v>
      </c>
      <c r="Q2855" s="60" t="n">
        <v>5.6</v>
      </c>
      <c r="R2855" s="60" t="n">
        <v>0.7947</v>
      </c>
      <c r="S2855" t="inlineStr">
        <is>
          <t>团队模拟数据（基于公开单线数据派生）</t>
        </is>
      </c>
      <c r="T2855" t="inlineStr">
        <is>
          <t>SIM-v2.2-20260807-20260804</t>
        </is>
      </c>
      <c r="U2855" t="inlineStr">
        <is>
          <t>https://zenodo.org/records/17855209</t>
        </is>
      </c>
      <c r="V2855" t="inlineStr">
        <is>
          <t>LINE-S01-POST-20260311</t>
        </is>
      </c>
      <c r="W2855" t="inlineStr">
        <is>
          <t>已关联</t>
        </is>
      </c>
      <c r="X2855" t="inlineStr">
        <is>
          <t>按班次口径判断</t>
        </is>
      </c>
      <c r="Z2855" t="inlineStr">
        <is>
          <t>否</t>
        </is>
      </c>
    </row>
    <row r="2856">
      <c r="A2856" t="inlineStr">
        <is>
          <t>SIM-STOP-02855</t>
        </is>
      </c>
      <c r="B2856" t="inlineStr">
        <is>
          <t>STOP-POST-00317</t>
        </is>
      </c>
      <c r="C2856" t="inlineStr">
        <is>
          <t>LINE-S02-POST-20260311</t>
        </is>
      </c>
      <c r="D2856" t="inlineStr">
        <is>
          <t>SHIFT-POST-20260311</t>
        </is>
      </c>
      <c r="E2856" t="inlineStr">
        <is>
          <t>LINE-S02</t>
        </is>
      </c>
      <c r="F2856" t="inlineStr">
        <is>
          <t>改善后</t>
        </is>
      </c>
      <c r="G2856" s="57" t="n">
        <v>46092</v>
      </c>
      <c r="H2856" t="inlineStr">
        <is>
          <t>视觉设备系列</t>
        </is>
      </c>
      <c r="I2856" t="inlineStr">
        <is>
          <t>KK250</t>
        </is>
      </c>
      <c r="J2856" t="inlineStr">
        <is>
          <t>MATERIALS</t>
        </is>
      </c>
      <c r="K2856" t="inlineStr">
        <is>
          <t>Unplanned</t>
        </is>
      </c>
      <c r="L2856" t="inlineStr">
        <is>
          <t>EXTRUDER PRESS</t>
        </is>
      </c>
      <c r="M2856" t="inlineStr">
        <is>
          <t>主加工工位</t>
        </is>
      </c>
      <c r="N2856" t="inlineStr">
        <is>
          <t>MANUAL BRICK HANDLING</t>
        </is>
      </c>
      <c r="O2856" s="59" t="n">
        <v>46092.77152777778</v>
      </c>
      <c r="P2856" s="59" t="n">
        <v>46092.77756944444</v>
      </c>
      <c r="Q2856" s="60" t="n">
        <v>8.699999999999999</v>
      </c>
      <c r="R2856" s="60" t="n">
        <v>1.2474</v>
      </c>
      <c r="S2856" t="inlineStr">
        <is>
          <t>团队模拟数据（基于公开单线数据派生）</t>
        </is>
      </c>
      <c r="T2856" t="inlineStr">
        <is>
          <t>SIM-v2.2-20260807-20260804</t>
        </is>
      </c>
      <c r="U2856" t="inlineStr">
        <is>
          <t>https://zenodo.org/records/17855209</t>
        </is>
      </c>
      <c r="V2856" t="inlineStr">
        <is>
          <t>LINE-S02-POST-20260311</t>
        </is>
      </c>
      <c r="W2856" t="inlineStr">
        <is>
          <t>已关联</t>
        </is>
      </c>
      <c r="X2856" t="inlineStr">
        <is>
          <t>按班次口径判断</t>
        </is>
      </c>
      <c r="Z2856" t="inlineStr">
        <is>
          <t>否</t>
        </is>
      </c>
    </row>
    <row r="2857">
      <c r="A2857" t="inlineStr">
        <is>
          <t>SIM-STOP-02856</t>
        </is>
      </c>
      <c r="B2857" t="inlineStr">
        <is>
          <t>STOP-POST-00317</t>
        </is>
      </c>
      <c r="C2857" t="inlineStr">
        <is>
          <t>LINE-S03-POST-20260311</t>
        </is>
      </c>
      <c r="D2857" t="inlineStr">
        <is>
          <t>SHIFT-POST-20260311</t>
        </is>
      </c>
      <c r="E2857" t="inlineStr">
        <is>
          <t>LINE-S03</t>
        </is>
      </c>
      <c r="F2857" t="inlineStr">
        <is>
          <t>改善后</t>
        </is>
      </c>
      <c r="G2857" s="57" t="n">
        <v>46092</v>
      </c>
      <c r="H2857" t="inlineStr">
        <is>
          <t>音频模组系列</t>
        </is>
      </c>
      <c r="I2857" t="inlineStr">
        <is>
          <t>KK250</t>
        </is>
      </c>
      <c r="J2857" t="inlineStr">
        <is>
          <t>MATERIALS</t>
        </is>
      </c>
      <c r="K2857" t="inlineStr">
        <is>
          <t>Unplanned</t>
        </is>
      </c>
      <c r="L2857" t="inlineStr">
        <is>
          <t>EXTRUDER PRESS</t>
        </is>
      </c>
      <c r="M2857" t="inlineStr">
        <is>
          <t>主加工工位</t>
        </is>
      </c>
      <c r="N2857" t="inlineStr">
        <is>
          <t>MANUAL BRICK HANDLING</t>
        </is>
      </c>
      <c r="O2857" s="59" t="n">
        <v>46092.78541666667</v>
      </c>
      <c r="P2857" s="59" t="n">
        <v>46092.79</v>
      </c>
      <c r="Q2857" s="60" t="n">
        <v>6.6</v>
      </c>
      <c r="R2857" s="60" t="n">
        <v>0.9412</v>
      </c>
      <c r="S2857" t="inlineStr">
        <is>
          <t>团队模拟数据（基于公开单线数据派生）</t>
        </is>
      </c>
      <c r="T2857" t="inlineStr">
        <is>
          <t>SIM-v2.2-20260807-20260804</t>
        </is>
      </c>
      <c r="U2857" t="inlineStr">
        <is>
          <t>https://zenodo.org/records/17855209</t>
        </is>
      </c>
      <c r="V2857" t="inlineStr">
        <is>
          <t>LINE-S03-POST-20260311</t>
        </is>
      </c>
      <c r="W2857" t="inlineStr">
        <is>
          <t>已关联</t>
        </is>
      </c>
      <c r="X2857" t="inlineStr">
        <is>
          <t>按班次口径判断</t>
        </is>
      </c>
      <c r="Z2857" t="inlineStr">
        <is>
          <t>否</t>
        </is>
      </c>
    </row>
    <row r="2858">
      <c r="A2858" t="inlineStr">
        <is>
          <t>SIM-STOP-02857</t>
        </is>
      </c>
      <c r="B2858" t="inlineStr">
        <is>
          <t>STOP-POST-00318</t>
        </is>
      </c>
      <c r="C2858" t="inlineStr">
        <is>
          <t>LINE-S01-POST-20260311</t>
        </is>
      </c>
      <c r="D2858" t="inlineStr">
        <is>
          <t>SHIFT-POST-20260311</t>
        </is>
      </c>
      <c r="E2858" t="inlineStr">
        <is>
          <t>LINE-S01</t>
        </is>
      </c>
      <c r="F2858" t="inlineStr">
        <is>
          <t>改善后</t>
        </is>
      </c>
      <c r="G2858" s="57" t="n">
        <v>46092</v>
      </c>
      <c r="H2858" t="inlineStr">
        <is>
          <t>智能终端系列</t>
        </is>
      </c>
      <c r="I2858" t="inlineStr">
        <is>
          <t>KK250</t>
        </is>
      </c>
      <c r="J2858" t="inlineStr">
        <is>
          <t>FAILURE</t>
        </is>
      </c>
      <c r="K2858" t="inlineStr">
        <is>
          <t>Unplanned</t>
        </is>
      </c>
      <c r="L2858" t="inlineStr">
        <is>
          <t>CUTTER</t>
        </is>
      </c>
      <c r="M2858" t="inlineStr">
        <is>
          <t>切割/分板工位</t>
        </is>
      </c>
      <c r="N2858" t="inlineStr">
        <is>
          <t>WIRE FAILURE</t>
        </is>
      </c>
      <c r="O2858" s="59" t="n">
        <v>46092.76319444444</v>
      </c>
      <c r="P2858" s="59" t="n">
        <v>46092.76548611111</v>
      </c>
      <c r="Q2858" s="60" t="n">
        <v>3.3</v>
      </c>
      <c r="R2858" s="60" t="n">
        <v>0.8259</v>
      </c>
      <c r="S2858" t="inlineStr">
        <is>
          <t>团队模拟数据（基于公开单线数据派生）</t>
        </is>
      </c>
      <c r="T2858" t="inlineStr">
        <is>
          <t>SIM-v2.2-20260807-20260804</t>
        </is>
      </c>
      <c r="U2858" t="inlineStr">
        <is>
          <t>https://zenodo.org/records/17855209</t>
        </is>
      </c>
      <c r="V2858" t="inlineStr">
        <is>
          <t>LINE-S01-POST-20260311</t>
        </is>
      </c>
      <c r="W2858" t="inlineStr">
        <is>
          <t>已关联</t>
        </is>
      </c>
      <c r="X2858" t="inlineStr">
        <is>
          <t>按班次口径判断</t>
        </is>
      </c>
      <c r="Z2858" t="inlineStr">
        <is>
          <t>否</t>
        </is>
      </c>
    </row>
    <row r="2859">
      <c r="A2859" t="inlineStr">
        <is>
          <t>SIM-STOP-02858</t>
        </is>
      </c>
      <c r="B2859" t="inlineStr">
        <is>
          <t>STOP-POST-00318</t>
        </is>
      </c>
      <c r="C2859" t="inlineStr">
        <is>
          <t>LINE-S02-POST-20260311</t>
        </is>
      </c>
      <c r="D2859" t="inlineStr">
        <is>
          <t>SHIFT-POST-20260311</t>
        </is>
      </c>
      <c r="E2859" t="inlineStr">
        <is>
          <t>LINE-S02</t>
        </is>
      </c>
      <c r="F2859" t="inlineStr">
        <is>
          <t>改善后</t>
        </is>
      </c>
      <c r="G2859" s="57" t="n">
        <v>46092</v>
      </c>
      <c r="H2859" t="inlineStr">
        <is>
          <t>视觉设备系列</t>
        </is>
      </c>
      <c r="I2859" t="inlineStr">
        <is>
          <t>KK250</t>
        </is>
      </c>
      <c r="J2859" t="inlineStr">
        <is>
          <t>FAILURE</t>
        </is>
      </c>
      <c r="K2859" t="inlineStr">
        <is>
          <t>Unplanned</t>
        </is>
      </c>
      <c r="L2859" t="inlineStr">
        <is>
          <t>CUTTER</t>
        </is>
      </c>
      <c r="M2859" t="inlineStr">
        <is>
          <t>切割/分板工位</t>
        </is>
      </c>
      <c r="N2859" t="inlineStr">
        <is>
          <t>WIRE FAILURE</t>
        </is>
      </c>
      <c r="O2859" s="59" t="n">
        <v>46092.77708333333</v>
      </c>
      <c r="P2859" s="59" t="n">
        <v>46092.78034722222</v>
      </c>
      <c r="Q2859" s="60" t="n">
        <v>4.7</v>
      </c>
      <c r="R2859" s="60" t="n">
        <v>1.1682</v>
      </c>
      <c r="S2859" t="inlineStr">
        <is>
          <t>团队模拟数据（基于公开单线数据派生）</t>
        </is>
      </c>
      <c r="T2859" t="inlineStr">
        <is>
          <t>SIM-v2.2-20260807-20260804</t>
        </is>
      </c>
      <c r="U2859" t="inlineStr">
        <is>
          <t>https://zenodo.org/records/17855209</t>
        </is>
      </c>
      <c r="V2859" t="inlineStr">
        <is>
          <t>LINE-S02-POST-20260311</t>
        </is>
      </c>
      <c r="W2859" t="inlineStr">
        <is>
          <t>已关联</t>
        </is>
      </c>
      <c r="X2859" t="inlineStr">
        <is>
          <t>按班次口径判断</t>
        </is>
      </c>
      <c r="Z2859" t="inlineStr">
        <is>
          <t>否</t>
        </is>
      </c>
    </row>
    <row r="2860">
      <c r="A2860" t="inlineStr">
        <is>
          <t>SIM-STOP-02859</t>
        </is>
      </c>
      <c r="B2860" t="inlineStr">
        <is>
          <t>STOP-POST-00318</t>
        </is>
      </c>
      <c r="C2860" t="inlineStr">
        <is>
          <t>LINE-S03-POST-20260311</t>
        </is>
      </c>
      <c r="D2860" t="inlineStr">
        <is>
          <t>SHIFT-POST-20260311</t>
        </is>
      </c>
      <c r="E2860" t="inlineStr">
        <is>
          <t>LINE-S03</t>
        </is>
      </c>
      <c r="F2860" t="inlineStr">
        <is>
          <t>改善后</t>
        </is>
      </c>
      <c r="G2860" s="57" t="n">
        <v>46092</v>
      </c>
      <c r="H2860" t="inlineStr">
        <is>
          <t>音频模组系列</t>
        </is>
      </c>
      <c r="I2860" t="inlineStr">
        <is>
          <t>KK250</t>
        </is>
      </c>
      <c r="J2860" t="inlineStr">
        <is>
          <t>FAILURE</t>
        </is>
      </c>
      <c r="K2860" t="inlineStr">
        <is>
          <t>Unplanned</t>
        </is>
      </c>
      <c r="L2860" t="inlineStr">
        <is>
          <t>CUTTER</t>
        </is>
      </c>
      <c r="M2860" t="inlineStr">
        <is>
          <t>切割/分板工位</t>
        </is>
      </c>
      <c r="N2860" t="inlineStr">
        <is>
          <t>WIRE FAILURE</t>
        </is>
      </c>
      <c r="O2860" s="59" t="n">
        <v>46092.79097222222</v>
      </c>
      <c r="P2860" s="59" t="n">
        <v>46092.79361111111</v>
      </c>
      <c r="Q2860" s="60" t="n">
        <v>3.8</v>
      </c>
      <c r="R2860" s="60" t="n">
        <v>0.9399999999999999</v>
      </c>
      <c r="S2860" t="inlineStr">
        <is>
          <t>团队模拟数据（基于公开单线数据派生）</t>
        </is>
      </c>
      <c r="T2860" t="inlineStr">
        <is>
          <t>SIM-v2.2-20260807-20260804</t>
        </is>
      </c>
      <c r="U2860" t="inlineStr">
        <is>
          <t>https://zenodo.org/records/17855209</t>
        </is>
      </c>
      <c r="V2860" t="inlineStr">
        <is>
          <t>LINE-S03-POST-20260311</t>
        </is>
      </c>
      <c r="W2860" t="inlineStr">
        <is>
          <t>已关联</t>
        </is>
      </c>
      <c r="X2860" t="inlineStr">
        <is>
          <t>按班次口径判断</t>
        </is>
      </c>
      <c r="Z2860" t="inlineStr">
        <is>
          <t>否</t>
        </is>
      </c>
    </row>
    <row r="2861">
      <c r="A2861" t="inlineStr">
        <is>
          <t>SIM-STOP-02860</t>
        </is>
      </c>
      <c r="B2861" t="inlineStr">
        <is>
          <t>STOP-POST-00319</t>
        </is>
      </c>
      <c r="C2861" t="inlineStr">
        <is>
          <t>LINE-S01-POST-20260311</t>
        </is>
      </c>
      <c r="D2861" t="inlineStr">
        <is>
          <t>SHIFT-POST-20260311</t>
        </is>
      </c>
      <c r="E2861" t="inlineStr">
        <is>
          <t>LINE-S01</t>
        </is>
      </c>
      <c r="F2861" t="inlineStr">
        <is>
          <t>改善后</t>
        </is>
      </c>
      <c r="G2861" s="57" t="n">
        <v>46092</v>
      </c>
      <c r="H2861" t="inlineStr">
        <is>
          <t>智能终端系列</t>
        </is>
      </c>
      <c r="I2861" t="inlineStr">
        <is>
          <t>KK250</t>
        </is>
      </c>
      <c r="J2861" t="inlineStr">
        <is>
          <t>FAILURE</t>
        </is>
      </c>
      <c r="K2861" t="inlineStr">
        <is>
          <t>Unplanned</t>
        </is>
      </c>
      <c r="L2861" t="inlineStr">
        <is>
          <t>CUTTER</t>
        </is>
      </c>
      <c r="M2861" t="inlineStr">
        <is>
          <t>切割/分板工位</t>
        </is>
      </c>
      <c r="N2861" t="inlineStr">
        <is>
          <t>WIRE FAILURE</t>
        </is>
      </c>
      <c r="O2861" s="59" t="n">
        <v>46092.76666666667</v>
      </c>
      <c r="P2861" s="59" t="n">
        <v>46092.76826388889</v>
      </c>
      <c r="Q2861" s="60" t="n">
        <v>2.3</v>
      </c>
      <c r="R2861" s="60" t="n">
        <v>0.7723</v>
      </c>
      <c r="S2861" t="inlineStr">
        <is>
          <t>团队模拟数据（基于公开单线数据派生）</t>
        </is>
      </c>
      <c r="T2861" t="inlineStr">
        <is>
          <t>SIM-v2.2-20260807-20260804</t>
        </is>
      </c>
      <c r="U2861" t="inlineStr">
        <is>
          <t>https://zenodo.org/records/17855209</t>
        </is>
      </c>
      <c r="V2861" t="inlineStr">
        <is>
          <t>LINE-S01-POST-20260311</t>
        </is>
      </c>
      <c r="W2861" t="inlineStr">
        <is>
          <t>已关联</t>
        </is>
      </c>
      <c r="X2861" t="inlineStr">
        <is>
          <t>按班次口径判断</t>
        </is>
      </c>
      <c r="Z2861" t="inlineStr">
        <is>
          <t>否</t>
        </is>
      </c>
    </row>
    <row r="2862">
      <c r="A2862" t="inlineStr">
        <is>
          <t>SIM-STOP-02861</t>
        </is>
      </c>
      <c r="B2862" t="inlineStr">
        <is>
          <t>STOP-POST-00319</t>
        </is>
      </c>
      <c r="C2862" t="inlineStr">
        <is>
          <t>LINE-S02-POST-20260311</t>
        </is>
      </c>
      <c r="D2862" t="inlineStr">
        <is>
          <t>SHIFT-POST-20260311</t>
        </is>
      </c>
      <c r="E2862" t="inlineStr">
        <is>
          <t>LINE-S02</t>
        </is>
      </c>
      <c r="F2862" t="inlineStr">
        <is>
          <t>改善后</t>
        </is>
      </c>
      <c r="G2862" s="57" t="n">
        <v>46092</v>
      </c>
      <c r="H2862" t="inlineStr">
        <is>
          <t>视觉设备系列</t>
        </is>
      </c>
      <c r="I2862" t="inlineStr">
        <is>
          <t>KK250</t>
        </is>
      </c>
      <c r="J2862" t="inlineStr">
        <is>
          <t>FAILURE</t>
        </is>
      </c>
      <c r="K2862" t="inlineStr">
        <is>
          <t>Unplanned</t>
        </is>
      </c>
      <c r="L2862" t="inlineStr">
        <is>
          <t>CUTTER</t>
        </is>
      </c>
      <c r="M2862" t="inlineStr">
        <is>
          <t>切割/分板工位</t>
        </is>
      </c>
      <c r="N2862" t="inlineStr">
        <is>
          <t>WIRE FAILURE</t>
        </is>
      </c>
      <c r="O2862" s="59" t="n">
        <v>46092.78055555555</v>
      </c>
      <c r="P2862" s="59" t="n">
        <v>46092.78305555556</v>
      </c>
      <c r="Q2862" s="60" t="n">
        <v>3.6</v>
      </c>
      <c r="R2862" s="60" t="n">
        <v>1.2144</v>
      </c>
      <c r="S2862" t="inlineStr">
        <is>
          <t>团队模拟数据（基于公开单线数据派生）</t>
        </is>
      </c>
      <c r="T2862" t="inlineStr">
        <is>
          <t>SIM-v2.2-20260807-20260804</t>
        </is>
      </c>
      <c r="U2862" t="inlineStr">
        <is>
          <t>https://zenodo.org/records/17855209</t>
        </is>
      </c>
      <c r="V2862" t="inlineStr">
        <is>
          <t>LINE-S02-POST-20260311</t>
        </is>
      </c>
      <c r="W2862" t="inlineStr">
        <is>
          <t>已关联</t>
        </is>
      </c>
      <c r="X2862" t="inlineStr">
        <is>
          <t>按班次口径判断</t>
        </is>
      </c>
      <c r="Z2862" t="inlineStr">
        <is>
          <t>否</t>
        </is>
      </c>
    </row>
    <row r="2863">
      <c r="A2863" t="inlineStr">
        <is>
          <t>SIM-STOP-02862</t>
        </is>
      </c>
      <c r="B2863" t="inlineStr">
        <is>
          <t>STOP-POST-00319</t>
        </is>
      </c>
      <c r="C2863" t="inlineStr">
        <is>
          <t>LINE-S03-POST-20260311</t>
        </is>
      </c>
      <c r="D2863" t="inlineStr">
        <is>
          <t>SHIFT-POST-20260311</t>
        </is>
      </c>
      <c r="E2863" t="inlineStr">
        <is>
          <t>LINE-S03</t>
        </is>
      </c>
      <c r="F2863" t="inlineStr">
        <is>
          <t>改善后</t>
        </is>
      </c>
      <c r="G2863" s="57" t="n">
        <v>46092</v>
      </c>
      <c r="H2863" t="inlineStr">
        <is>
          <t>音频模组系列</t>
        </is>
      </c>
      <c r="I2863" t="inlineStr">
        <is>
          <t>KK250</t>
        </is>
      </c>
      <c r="J2863" t="inlineStr">
        <is>
          <t>FAILURE</t>
        </is>
      </c>
      <c r="K2863" t="inlineStr">
        <is>
          <t>Unplanned</t>
        </is>
      </c>
      <c r="L2863" t="inlineStr">
        <is>
          <t>CUTTER</t>
        </is>
      </c>
      <c r="M2863" t="inlineStr">
        <is>
          <t>切割/分板工位</t>
        </is>
      </c>
      <c r="N2863" t="inlineStr">
        <is>
          <t>WIRE FAILURE</t>
        </is>
      </c>
      <c r="O2863" s="59" t="n">
        <v>46092.79444444444</v>
      </c>
      <c r="P2863" s="59" t="n">
        <v>46092.79625</v>
      </c>
      <c r="Q2863" s="60" t="n">
        <v>2.6</v>
      </c>
      <c r="R2863" s="60" t="n">
        <v>0.88</v>
      </c>
      <c r="S2863" t="inlineStr">
        <is>
          <t>团队模拟数据（基于公开单线数据派生）</t>
        </is>
      </c>
      <c r="T2863" t="inlineStr">
        <is>
          <t>SIM-v2.2-20260807-20260804</t>
        </is>
      </c>
      <c r="U2863" t="inlineStr">
        <is>
          <t>https://zenodo.org/records/17855209</t>
        </is>
      </c>
      <c r="V2863" t="inlineStr">
        <is>
          <t>LINE-S03-POST-20260311</t>
        </is>
      </c>
      <c r="W2863" t="inlineStr">
        <is>
          <t>已关联</t>
        </is>
      </c>
      <c r="X2863" t="inlineStr">
        <is>
          <t>按班次口径判断</t>
        </is>
      </c>
      <c r="Z2863" t="inlineStr">
        <is>
          <t>否</t>
        </is>
      </c>
    </row>
    <row r="2864">
      <c r="A2864" t="inlineStr">
        <is>
          <t>SIM-STOP-02863</t>
        </is>
      </c>
      <c r="B2864" t="inlineStr">
        <is>
          <t>STOP-POST-00320</t>
        </is>
      </c>
      <c r="C2864" t="inlineStr">
        <is>
          <t>LINE-S01-POST-20260311</t>
        </is>
      </c>
      <c r="D2864" t="inlineStr">
        <is>
          <t>SHIFT-POST-20260311</t>
        </is>
      </c>
      <c r="E2864" t="inlineStr">
        <is>
          <t>LINE-S01</t>
        </is>
      </c>
      <c r="F2864" t="inlineStr">
        <is>
          <t>改善后</t>
        </is>
      </c>
      <c r="G2864" s="57" t="n">
        <v>46092</v>
      </c>
      <c r="H2864" t="inlineStr">
        <is>
          <t>智能终端系列</t>
        </is>
      </c>
      <c r="I2864" t="inlineStr">
        <is>
          <t>KK250</t>
        </is>
      </c>
      <c r="J2864" t="inlineStr">
        <is>
          <t>FAILURE</t>
        </is>
      </c>
      <c r="K2864" t="inlineStr">
        <is>
          <t>Unplanned</t>
        </is>
      </c>
      <c r="L2864" t="inlineStr">
        <is>
          <t>CUTTER</t>
        </is>
      </c>
      <c r="M2864" t="inlineStr">
        <is>
          <t>切割/分板工位</t>
        </is>
      </c>
      <c r="N2864" t="inlineStr">
        <is>
          <t>WIRE FAILURE</t>
        </is>
      </c>
      <c r="O2864" s="59" t="n">
        <v>46092.77013888889</v>
      </c>
      <c r="P2864" s="59" t="n">
        <v>46092.77236111111</v>
      </c>
      <c r="Q2864" s="60" t="n">
        <v>3.2</v>
      </c>
      <c r="R2864" s="60" t="n">
        <v>0.8036</v>
      </c>
      <c r="S2864" t="inlineStr">
        <is>
          <t>团队模拟数据（基于公开单线数据派生）</t>
        </is>
      </c>
      <c r="T2864" t="inlineStr">
        <is>
          <t>SIM-v2.2-20260807-20260804</t>
        </is>
      </c>
      <c r="U2864" t="inlineStr">
        <is>
          <t>https://zenodo.org/records/17855209</t>
        </is>
      </c>
      <c r="V2864" t="inlineStr">
        <is>
          <t>LINE-S01-POST-20260311</t>
        </is>
      </c>
      <c r="W2864" t="inlineStr">
        <is>
          <t>已关联</t>
        </is>
      </c>
      <c r="X2864" t="inlineStr">
        <is>
          <t>按班次口径判断</t>
        </is>
      </c>
      <c r="Z2864" t="inlineStr">
        <is>
          <t>否</t>
        </is>
      </c>
    </row>
    <row r="2865">
      <c r="A2865" t="inlineStr">
        <is>
          <t>SIM-STOP-02864</t>
        </is>
      </c>
      <c r="B2865" t="inlineStr">
        <is>
          <t>STOP-POST-00320</t>
        </is>
      </c>
      <c r="C2865" t="inlineStr">
        <is>
          <t>LINE-S02-POST-20260311</t>
        </is>
      </c>
      <c r="D2865" t="inlineStr">
        <is>
          <t>SHIFT-POST-20260311</t>
        </is>
      </c>
      <c r="E2865" t="inlineStr">
        <is>
          <t>LINE-S02</t>
        </is>
      </c>
      <c r="F2865" t="inlineStr">
        <is>
          <t>改善后</t>
        </is>
      </c>
      <c r="G2865" s="57" t="n">
        <v>46092</v>
      </c>
      <c r="H2865" t="inlineStr">
        <is>
          <t>视觉设备系列</t>
        </is>
      </c>
      <c r="I2865" t="inlineStr">
        <is>
          <t>KK250</t>
        </is>
      </c>
      <c r="J2865" t="inlineStr">
        <is>
          <t>FAILURE</t>
        </is>
      </c>
      <c r="K2865" t="inlineStr">
        <is>
          <t>Unplanned</t>
        </is>
      </c>
      <c r="L2865" t="inlineStr">
        <is>
          <t>CUTTER</t>
        </is>
      </c>
      <c r="M2865" t="inlineStr">
        <is>
          <t>切割/分板工位</t>
        </is>
      </c>
      <c r="N2865" t="inlineStr">
        <is>
          <t>WIRE FAILURE</t>
        </is>
      </c>
      <c r="O2865" s="59" t="n">
        <v>46092.78402777778</v>
      </c>
      <c r="P2865" s="59" t="n">
        <v>46092.78715277778</v>
      </c>
      <c r="Q2865" s="60" t="n">
        <v>4.5</v>
      </c>
      <c r="R2865" s="60" t="n">
        <v>1.1352</v>
      </c>
      <c r="S2865" t="inlineStr">
        <is>
          <t>团队模拟数据（基于公开单线数据派生）</t>
        </is>
      </c>
      <c r="T2865" t="inlineStr">
        <is>
          <t>SIM-v2.2-20260807-20260804</t>
        </is>
      </c>
      <c r="U2865" t="inlineStr">
        <is>
          <t>https://zenodo.org/records/17855209</t>
        </is>
      </c>
      <c r="V2865" t="inlineStr">
        <is>
          <t>LINE-S02-POST-20260311</t>
        </is>
      </c>
      <c r="W2865" t="inlineStr">
        <is>
          <t>已关联</t>
        </is>
      </c>
      <c r="X2865" t="inlineStr">
        <is>
          <t>按班次口径判断</t>
        </is>
      </c>
      <c r="Z2865" t="inlineStr">
        <is>
          <t>否</t>
        </is>
      </c>
    </row>
    <row r="2866">
      <c r="A2866" t="inlineStr">
        <is>
          <t>SIM-STOP-02865</t>
        </is>
      </c>
      <c r="B2866" t="inlineStr">
        <is>
          <t>STOP-POST-00320</t>
        </is>
      </c>
      <c r="C2866" t="inlineStr">
        <is>
          <t>LINE-S03-POST-20260311</t>
        </is>
      </c>
      <c r="D2866" t="inlineStr">
        <is>
          <t>SHIFT-POST-20260311</t>
        </is>
      </c>
      <c r="E2866" t="inlineStr">
        <is>
          <t>LINE-S03</t>
        </is>
      </c>
      <c r="F2866" t="inlineStr">
        <is>
          <t>改善后</t>
        </is>
      </c>
      <c r="G2866" s="57" t="n">
        <v>46092</v>
      </c>
      <c r="H2866" t="inlineStr">
        <is>
          <t>音频模组系列</t>
        </is>
      </c>
      <c r="I2866" t="inlineStr">
        <is>
          <t>KK250</t>
        </is>
      </c>
      <c r="J2866" t="inlineStr">
        <is>
          <t>FAILURE</t>
        </is>
      </c>
      <c r="K2866" t="inlineStr">
        <is>
          <t>Unplanned</t>
        </is>
      </c>
      <c r="L2866" t="inlineStr">
        <is>
          <t>CUTTER</t>
        </is>
      </c>
      <c r="M2866" t="inlineStr">
        <is>
          <t>切割/分板工位</t>
        </is>
      </c>
      <c r="N2866" t="inlineStr">
        <is>
          <t>WIRE FAILURE</t>
        </is>
      </c>
      <c r="O2866" s="59" t="n">
        <v>46092.79791666667</v>
      </c>
      <c r="P2866" s="59" t="n">
        <v>46092.80048611111</v>
      </c>
      <c r="Q2866" s="60" t="n">
        <v>3.7</v>
      </c>
      <c r="R2866" s="60" t="n">
        <v>0.915</v>
      </c>
      <c r="S2866" t="inlineStr">
        <is>
          <t>团队模拟数据（基于公开单线数据派生）</t>
        </is>
      </c>
      <c r="T2866" t="inlineStr">
        <is>
          <t>SIM-v2.2-20260807-20260804</t>
        </is>
      </c>
      <c r="U2866" t="inlineStr">
        <is>
          <t>https://zenodo.org/records/17855209</t>
        </is>
      </c>
      <c r="V2866" t="inlineStr">
        <is>
          <t>LINE-S03-POST-20260311</t>
        </is>
      </c>
      <c r="W2866" t="inlineStr">
        <is>
          <t>已关联</t>
        </is>
      </c>
      <c r="X2866" t="inlineStr">
        <is>
          <t>按班次口径判断</t>
        </is>
      </c>
      <c r="Z2866" t="inlineStr">
        <is>
          <t>否</t>
        </is>
      </c>
    </row>
    <row r="2867">
      <c r="A2867" t="inlineStr">
        <is>
          <t>SIM-STOP-02866</t>
        </is>
      </c>
      <c r="B2867" t="inlineStr">
        <is>
          <t>STOP-POST-00321</t>
        </is>
      </c>
      <c r="C2867" t="inlineStr">
        <is>
          <t>LINE-S01-POST-20260311</t>
        </is>
      </c>
      <c r="D2867" t="inlineStr">
        <is>
          <t>SHIFT-POST-20260311</t>
        </is>
      </c>
      <c r="E2867" t="inlineStr">
        <is>
          <t>LINE-S01</t>
        </is>
      </c>
      <c r="F2867" t="inlineStr">
        <is>
          <t>改善后</t>
        </is>
      </c>
      <c r="G2867" s="57" t="n">
        <v>46092</v>
      </c>
      <c r="H2867" t="inlineStr">
        <is>
          <t>智能终端系列</t>
        </is>
      </c>
      <c r="I2867" t="inlineStr">
        <is>
          <t>KK250</t>
        </is>
      </c>
      <c r="J2867" t="inlineStr">
        <is>
          <t>FAILURE</t>
        </is>
      </c>
      <c r="K2867" t="inlineStr">
        <is>
          <t>Unplanned</t>
        </is>
      </c>
      <c r="L2867" t="inlineStr">
        <is>
          <t>CUTTER</t>
        </is>
      </c>
      <c r="M2867" t="inlineStr">
        <is>
          <t>切割/分板工位</t>
        </is>
      </c>
      <c r="N2867" t="inlineStr">
        <is>
          <t>WIRE FAILURE</t>
        </is>
      </c>
      <c r="O2867" s="59" t="n">
        <v>46092.77708333333</v>
      </c>
      <c r="P2867" s="59" t="n">
        <v>46092.77881944444</v>
      </c>
      <c r="Q2867" s="60" t="n">
        <v>2.5</v>
      </c>
      <c r="R2867" s="60" t="n">
        <v>0.8349</v>
      </c>
      <c r="S2867" t="inlineStr">
        <is>
          <t>团队模拟数据（基于公开单线数据派生）</t>
        </is>
      </c>
      <c r="T2867" t="inlineStr">
        <is>
          <t>SIM-v2.2-20260807-20260804</t>
        </is>
      </c>
      <c r="U2867" t="inlineStr">
        <is>
          <t>https://zenodo.org/records/17855209</t>
        </is>
      </c>
      <c r="V2867" t="inlineStr">
        <is>
          <t>LINE-S01-POST-20260311</t>
        </is>
      </c>
      <c r="W2867" t="inlineStr">
        <is>
          <t>已关联</t>
        </is>
      </c>
      <c r="X2867" t="inlineStr">
        <is>
          <t>按班次口径判断</t>
        </is>
      </c>
      <c r="Z2867" t="inlineStr">
        <is>
          <t>否</t>
        </is>
      </c>
    </row>
    <row r="2868">
      <c r="A2868" t="inlineStr">
        <is>
          <t>SIM-STOP-02867</t>
        </is>
      </c>
      <c r="B2868" t="inlineStr">
        <is>
          <t>STOP-POST-00321</t>
        </is>
      </c>
      <c r="C2868" t="inlineStr">
        <is>
          <t>LINE-S02-POST-20260311</t>
        </is>
      </c>
      <c r="D2868" t="inlineStr">
        <is>
          <t>SHIFT-POST-20260311</t>
        </is>
      </c>
      <c r="E2868" t="inlineStr">
        <is>
          <t>LINE-S02</t>
        </is>
      </c>
      <c r="F2868" t="inlineStr">
        <is>
          <t>改善后</t>
        </is>
      </c>
      <c r="G2868" s="57" t="n">
        <v>46092</v>
      </c>
      <c r="H2868" t="inlineStr">
        <is>
          <t>视觉设备系列</t>
        </is>
      </c>
      <c r="I2868" t="inlineStr">
        <is>
          <t>KK250</t>
        </is>
      </c>
      <c r="J2868" t="inlineStr">
        <is>
          <t>FAILURE</t>
        </is>
      </c>
      <c r="K2868" t="inlineStr">
        <is>
          <t>Unplanned</t>
        </is>
      </c>
      <c r="L2868" t="inlineStr">
        <is>
          <t>CUTTER</t>
        </is>
      </c>
      <c r="M2868" t="inlineStr">
        <is>
          <t>切割/分板工位</t>
        </is>
      </c>
      <c r="N2868" t="inlineStr">
        <is>
          <t>WIRE FAILURE</t>
        </is>
      </c>
      <c r="O2868" s="59" t="n">
        <v>46092.79097222222</v>
      </c>
      <c r="P2868" s="59" t="n">
        <v>46092.79340277778</v>
      </c>
      <c r="Q2868" s="60" t="n">
        <v>3.5</v>
      </c>
      <c r="R2868" s="60" t="n">
        <v>1.1814</v>
      </c>
      <c r="S2868" t="inlineStr">
        <is>
          <t>团队模拟数据（基于公开单线数据派生）</t>
        </is>
      </c>
      <c r="T2868" t="inlineStr">
        <is>
          <t>SIM-v2.2-20260807-20260804</t>
        </is>
      </c>
      <c r="U2868" t="inlineStr">
        <is>
          <t>https://zenodo.org/records/17855209</t>
        </is>
      </c>
      <c r="V2868" t="inlineStr">
        <is>
          <t>LINE-S02-POST-20260311</t>
        </is>
      </c>
      <c r="W2868" t="inlineStr">
        <is>
          <t>已关联</t>
        </is>
      </c>
      <c r="X2868" t="inlineStr">
        <is>
          <t>按班次口径判断</t>
        </is>
      </c>
      <c r="Z2868" t="inlineStr">
        <is>
          <t>否</t>
        </is>
      </c>
    </row>
    <row r="2869">
      <c r="A2869" t="inlineStr">
        <is>
          <t>SIM-STOP-02868</t>
        </is>
      </c>
      <c r="B2869" t="inlineStr">
        <is>
          <t>STOP-POST-00321</t>
        </is>
      </c>
      <c r="C2869" t="inlineStr">
        <is>
          <t>LINE-S03-POST-20260311</t>
        </is>
      </c>
      <c r="D2869" t="inlineStr">
        <is>
          <t>SHIFT-POST-20260311</t>
        </is>
      </c>
      <c r="E2869" t="inlineStr">
        <is>
          <t>LINE-S03</t>
        </is>
      </c>
      <c r="F2869" t="inlineStr">
        <is>
          <t>改善后</t>
        </is>
      </c>
      <c r="G2869" s="57" t="n">
        <v>46092</v>
      </c>
      <c r="H2869" t="inlineStr">
        <is>
          <t>音频模组系列</t>
        </is>
      </c>
      <c r="I2869" t="inlineStr">
        <is>
          <t>KK250</t>
        </is>
      </c>
      <c r="J2869" t="inlineStr">
        <is>
          <t>FAILURE</t>
        </is>
      </c>
      <c r="K2869" t="inlineStr">
        <is>
          <t>Unplanned</t>
        </is>
      </c>
      <c r="L2869" t="inlineStr">
        <is>
          <t>CUTTER</t>
        </is>
      </c>
      <c r="M2869" t="inlineStr">
        <is>
          <t>切割/分板工位</t>
        </is>
      </c>
      <c r="N2869" t="inlineStr">
        <is>
          <t>WIRE FAILURE</t>
        </is>
      </c>
      <c r="O2869" s="59" t="n">
        <v>46092.80486111111</v>
      </c>
      <c r="P2869" s="59" t="n">
        <v>46092.80666666666</v>
      </c>
      <c r="Q2869" s="60" t="n">
        <v>2.6</v>
      </c>
      <c r="R2869" s="60" t="n">
        <v>0.855</v>
      </c>
      <c r="S2869" t="inlineStr">
        <is>
          <t>团队模拟数据（基于公开单线数据派生）</t>
        </is>
      </c>
      <c r="T2869" t="inlineStr">
        <is>
          <t>SIM-v2.2-20260807-20260804</t>
        </is>
      </c>
      <c r="U2869" t="inlineStr">
        <is>
          <t>https://zenodo.org/records/17855209</t>
        </is>
      </c>
      <c r="V2869" t="inlineStr">
        <is>
          <t>LINE-S03-POST-20260311</t>
        </is>
      </c>
      <c r="W2869" t="inlineStr">
        <is>
          <t>已关联</t>
        </is>
      </c>
      <c r="X2869" t="inlineStr">
        <is>
          <t>按班次口径判断</t>
        </is>
      </c>
      <c r="Z2869" t="inlineStr">
        <is>
          <t>否</t>
        </is>
      </c>
    </row>
    <row r="2870">
      <c r="A2870" t="inlineStr">
        <is>
          <t>SIM-STOP-02869</t>
        </is>
      </c>
      <c r="B2870" t="inlineStr">
        <is>
          <t>STOP-POST-00322</t>
        </is>
      </c>
      <c r="C2870" t="inlineStr">
        <is>
          <t>LINE-S01-POST-20260311</t>
        </is>
      </c>
      <c r="D2870" t="inlineStr">
        <is>
          <t>SHIFT-POST-20260311</t>
        </is>
      </c>
      <c r="E2870" t="inlineStr">
        <is>
          <t>LINE-S01</t>
        </is>
      </c>
      <c r="F2870" t="inlineStr">
        <is>
          <t>改善后</t>
        </is>
      </c>
      <c r="G2870" s="57" t="n">
        <v>46092</v>
      </c>
      <c r="H2870" t="inlineStr">
        <is>
          <t>智能终端系列</t>
        </is>
      </c>
      <c r="I2870" t="inlineStr">
        <is>
          <t>KK250</t>
        </is>
      </c>
      <c r="J2870" t="inlineStr">
        <is>
          <t>FAILURE</t>
        </is>
      </c>
      <c r="K2870" t="inlineStr">
        <is>
          <t>Unplanned</t>
        </is>
      </c>
      <c r="L2870" t="inlineStr">
        <is>
          <t>CUTTER</t>
        </is>
      </c>
      <c r="M2870" t="inlineStr">
        <is>
          <t>切割/分板工位</t>
        </is>
      </c>
      <c r="N2870" t="inlineStr">
        <is>
          <t>WIRE FAILURE</t>
        </is>
      </c>
      <c r="O2870" s="59" t="n">
        <v>46092.78125</v>
      </c>
      <c r="P2870" s="59" t="n">
        <v>46092.78284722222</v>
      </c>
      <c r="Q2870" s="60" t="n">
        <v>2.3</v>
      </c>
      <c r="R2870" s="60" t="n">
        <v>0.7813</v>
      </c>
      <c r="S2870" t="inlineStr">
        <is>
          <t>团队模拟数据（基于公开单线数据派生）</t>
        </is>
      </c>
      <c r="T2870" t="inlineStr">
        <is>
          <t>SIM-v2.2-20260807-20260804</t>
        </is>
      </c>
      <c r="U2870" t="inlineStr">
        <is>
          <t>https://zenodo.org/records/17855209</t>
        </is>
      </c>
      <c r="V2870" t="inlineStr">
        <is>
          <t>LINE-S01-POST-20260311</t>
        </is>
      </c>
      <c r="W2870" t="inlineStr">
        <is>
          <t>已关联</t>
        </is>
      </c>
      <c r="X2870" t="inlineStr">
        <is>
          <t>按班次口径判断</t>
        </is>
      </c>
      <c r="Z2870" t="inlineStr">
        <is>
          <t>否</t>
        </is>
      </c>
    </row>
    <row r="2871">
      <c r="A2871" t="inlineStr">
        <is>
          <t>SIM-STOP-02870</t>
        </is>
      </c>
      <c r="B2871" t="inlineStr">
        <is>
          <t>STOP-POST-00322</t>
        </is>
      </c>
      <c r="C2871" t="inlineStr">
        <is>
          <t>LINE-S02-POST-20260311</t>
        </is>
      </c>
      <c r="D2871" t="inlineStr">
        <is>
          <t>SHIFT-POST-20260311</t>
        </is>
      </c>
      <c r="E2871" t="inlineStr">
        <is>
          <t>LINE-S02</t>
        </is>
      </c>
      <c r="F2871" t="inlineStr">
        <is>
          <t>改善后</t>
        </is>
      </c>
      <c r="G2871" s="57" t="n">
        <v>46092</v>
      </c>
      <c r="H2871" t="inlineStr">
        <is>
          <t>视觉设备系列</t>
        </is>
      </c>
      <c r="I2871" t="inlineStr">
        <is>
          <t>KK250</t>
        </is>
      </c>
      <c r="J2871" t="inlineStr">
        <is>
          <t>FAILURE</t>
        </is>
      </c>
      <c r="K2871" t="inlineStr">
        <is>
          <t>Unplanned</t>
        </is>
      </c>
      <c r="L2871" t="inlineStr">
        <is>
          <t>CUTTER</t>
        </is>
      </c>
      <c r="M2871" t="inlineStr">
        <is>
          <t>切割/分板工位</t>
        </is>
      </c>
      <c r="N2871" t="inlineStr">
        <is>
          <t>WIRE FAILURE</t>
        </is>
      </c>
      <c r="O2871" s="59" t="n">
        <v>46092.79513888889</v>
      </c>
      <c r="P2871" s="59" t="n">
        <v>46092.79770833333</v>
      </c>
      <c r="Q2871" s="60" t="n">
        <v>3.7</v>
      </c>
      <c r="R2871" s="60" t="n">
        <v>1.2276</v>
      </c>
      <c r="S2871" t="inlineStr">
        <is>
          <t>团队模拟数据（基于公开单线数据派生）</t>
        </is>
      </c>
      <c r="T2871" t="inlineStr">
        <is>
          <t>SIM-v2.2-20260807-20260804</t>
        </is>
      </c>
      <c r="U2871" t="inlineStr">
        <is>
          <t>https://zenodo.org/records/17855209</t>
        </is>
      </c>
      <c r="V2871" t="inlineStr">
        <is>
          <t>LINE-S02-POST-20260311</t>
        </is>
      </c>
      <c r="W2871" t="inlineStr">
        <is>
          <t>已关联</t>
        </is>
      </c>
      <c r="X2871" t="inlineStr">
        <is>
          <t>按班次口径判断</t>
        </is>
      </c>
      <c r="Z2871" t="inlineStr">
        <is>
          <t>否</t>
        </is>
      </c>
    </row>
    <row r="2872">
      <c r="A2872" t="inlineStr">
        <is>
          <t>SIM-STOP-02871</t>
        </is>
      </c>
      <c r="B2872" t="inlineStr">
        <is>
          <t>STOP-POST-00322</t>
        </is>
      </c>
      <c r="C2872" t="inlineStr">
        <is>
          <t>LINE-S03-POST-20260311</t>
        </is>
      </c>
      <c r="D2872" t="inlineStr">
        <is>
          <t>SHIFT-POST-20260311</t>
        </is>
      </c>
      <c r="E2872" t="inlineStr">
        <is>
          <t>LINE-S03</t>
        </is>
      </c>
      <c r="F2872" t="inlineStr">
        <is>
          <t>改善后</t>
        </is>
      </c>
      <c r="G2872" s="57" t="n">
        <v>46092</v>
      </c>
      <c r="H2872" t="inlineStr">
        <is>
          <t>音频模组系列</t>
        </is>
      </c>
      <c r="I2872" t="inlineStr">
        <is>
          <t>KK250</t>
        </is>
      </c>
      <c r="J2872" t="inlineStr">
        <is>
          <t>FAILURE</t>
        </is>
      </c>
      <c r="K2872" t="inlineStr">
        <is>
          <t>Unplanned</t>
        </is>
      </c>
      <c r="L2872" t="inlineStr">
        <is>
          <t>CUTTER</t>
        </is>
      </c>
      <c r="M2872" t="inlineStr">
        <is>
          <t>切割/分板工位</t>
        </is>
      </c>
      <c r="N2872" t="inlineStr">
        <is>
          <t>WIRE FAILURE</t>
        </is>
      </c>
      <c r="O2872" s="59" t="n">
        <v>46092.80902777778</v>
      </c>
      <c r="P2872" s="59" t="n">
        <v>46092.81090277778</v>
      </c>
      <c r="Q2872" s="60" t="n">
        <v>2.7</v>
      </c>
      <c r="R2872" s="60" t="n">
        <v>0.89</v>
      </c>
      <c r="S2872" t="inlineStr">
        <is>
          <t>团队模拟数据（基于公开单线数据派生）</t>
        </is>
      </c>
      <c r="T2872" t="inlineStr">
        <is>
          <t>SIM-v2.2-20260807-20260804</t>
        </is>
      </c>
      <c r="U2872" t="inlineStr">
        <is>
          <t>https://zenodo.org/records/17855209</t>
        </is>
      </c>
      <c r="V2872" t="inlineStr">
        <is>
          <t>LINE-S03-POST-20260311</t>
        </is>
      </c>
      <c r="W2872" t="inlineStr">
        <is>
          <t>已关联</t>
        </is>
      </c>
      <c r="X2872" t="inlineStr">
        <is>
          <t>按班次口径判断</t>
        </is>
      </c>
      <c r="Z2872" t="inlineStr">
        <is>
          <t>否</t>
        </is>
      </c>
    </row>
    <row r="2873">
      <c r="A2873" t="inlineStr">
        <is>
          <t>SIM-STOP-02872</t>
        </is>
      </c>
      <c r="B2873" t="inlineStr">
        <is>
          <t>STOP-POST-00323</t>
        </is>
      </c>
      <c r="C2873" t="inlineStr">
        <is>
          <t>LINE-S01-POST-20260311</t>
        </is>
      </c>
      <c r="D2873" t="inlineStr">
        <is>
          <t>SHIFT-POST-20260311</t>
        </is>
      </c>
      <c r="E2873" t="inlineStr">
        <is>
          <t>LINE-S01</t>
        </is>
      </c>
      <c r="F2873" t="inlineStr">
        <is>
          <t>改善后</t>
        </is>
      </c>
      <c r="G2873" s="57" t="n">
        <v>46092</v>
      </c>
      <c r="H2873" t="inlineStr">
        <is>
          <t>智能终端系列</t>
        </is>
      </c>
      <c r="I2873" t="inlineStr">
        <is>
          <t>KK250</t>
        </is>
      </c>
      <c r="J2873" t="inlineStr">
        <is>
          <t>OPERATIONAL</t>
        </is>
      </c>
      <c r="K2873" t="inlineStr">
        <is>
          <t>Planned - Not included in OEE</t>
        </is>
      </c>
      <c r="L2873" t="inlineStr">
        <is>
          <t>-</t>
        </is>
      </c>
      <c r="M2873" t="inlineStr">
        <is>
          <t>未标注工位</t>
        </is>
      </c>
      <c r="N2873" t="inlineStr">
        <is>
          <t>NO PRODUCTION SCHEDULE</t>
        </is>
      </c>
      <c r="O2873" s="59" t="n">
        <v>46092.79305555556</v>
      </c>
      <c r="P2873" s="59" t="n">
        <v>46092.80090277778</v>
      </c>
      <c r="Q2873" s="60" t="n">
        <v>11.3</v>
      </c>
      <c r="R2873" s="60" t="n">
        <v>0.9413</v>
      </c>
      <c r="S2873" t="inlineStr">
        <is>
          <t>团队模拟数据（基于公开单线数据派生）</t>
        </is>
      </c>
      <c r="T2873" t="inlineStr">
        <is>
          <t>SIM-v2.2-20260807-20260804</t>
        </is>
      </c>
      <c r="U2873" t="inlineStr">
        <is>
          <t>https://zenodo.org/records/17855209</t>
        </is>
      </c>
      <c r="V2873" t="inlineStr">
        <is>
          <t>LINE-S01-POST-20260311</t>
        </is>
      </c>
      <c r="W2873" t="inlineStr">
        <is>
          <t>已关联</t>
        </is>
      </c>
      <c r="X2873" t="inlineStr">
        <is>
          <t>按班次口径判断</t>
        </is>
      </c>
      <c r="Z2873" t="inlineStr">
        <is>
          <t>否</t>
        </is>
      </c>
    </row>
    <row r="2874">
      <c r="A2874" t="inlineStr">
        <is>
          <t>SIM-STOP-02873</t>
        </is>
      </c>
      <c r="B2874" t="inlineStr">
        <is>
          <t>STOP-POST-00323</t>
        </is>
      </c>
      <c r="C2874" t="inlineStr">
        <is>
          <t>LINE-S02-POST-20260311</t>
        </is>
      </c>
      <c r="D2874" t="inlineStr">
        <is>
          <t>SHIFT-POST-20260311</t>
        </is>
      </c>
      <c r="E2874" t="inlineStr">
        <is>
          <t>LINE-S02</t>
        </is>
      </c>
      <c r="F2874" t="inlineStr">
        <is>
          <t>改善后</t>
        </is>
      </c>
      <c r="G2874" s="57" t="n">
        <v>46092</v>
      </c>
      <c r="H2874" t="inlineStr">
        <is>
          <t>视觉设备系列</t>
        </is>
      </c>
      <c r="I2874" t="inlineStr">
        <is>
          <t>KK250</t>
        </is>
      </c>
      <c r="J2874" t="inlineStr">
        <is>
          <t>OPERATIONAL</t>
        </is>
      </c>
      <c r="K2874" t="inlineStr">
        <is>
          <t>Planned - Not included in OEE</t>
        </is>
      </c>
      <c r="L2874" t="inlineStr">
        <is>
          <t>-</t>
        </is>
      </c>
      <c r="M2874" t="inlineStr">
        <is>
          <t>未标注工位</t>
        </is>
      </c>
      <c r="N2874" t="inlineStr">
        <is>
          <t>NO PRODUCTION SCHEDULE</t>
        </is>
      </c>
      <c r="O2874" s="59" t="n">
        <v>46092.80694444444</v>
      </c>
      <c r="P2874" s="59" t="n">
        <v>46092.81486111111</v>
      </c>
      <c r="Q2874" s="60" t="n">
        <v>11.4</v>
      </c>
      <c r="R2874" s="60" t="n">
        <v>0.9473</v>
      </c>
      <c r="S2874" t="inlineStr">
        <is>
          <t>团队模拟数据（基于公开单线数据派生）</t>
        </is>
      </c>
      <c r="T2874" t="inlineStr">
        <is>
          <t>SIM-v2.2-20260807-20260804</t>
        </is>
      </c>
      <c r="U2874" t="inlineStr">
        <is>
          <t>https://zenodo.org/records/17855209</t>
        </is>
      </c>
      <c r="V2874" t="inlineStr">
        <is>
          <t>LINE-S02-POST-20260311</t>
        </is>
      </c>
      <c r="W2874" t="inlineStr">
        <is>
          <t>已关联</t>
        </is>
      </c>
      <c r="X2874" t="inlineStr">
        <is>
          <t>按班次口径判断</t>
        </is>
      </c>
      <c r="Z2874" t="inlineStr">
        <is>
          <t>否</t>
        </is>
      </c>
    </row>
    <row r="2875">
      <c r="A2875" t="inlineStr">
        <is>
          <t>SIM-STOP-02874</t>
        </is>
      </c>
      <c r="B2875" t="inlineStr">
        <is>
          <t>STOP-POST-00323</t>
        </is>
      </c>
      <c r="C2875" t="inlineStr">
        <is>
          <t>LINE-S03-POST-20260311</t>
        </is>
      </c>
      <c r="D2875" t="inlineStr">
        <is>
          <t>SHIFT-POST-20260311</t>
        </is>
      </c>
      <c r="E2875" t="inlineStr">
        <is>
          <t>LINE-S03</t>
        </is>
      </c>
      <c r="F2875" t="inlineStr">
        <is>
          <t>改善后</t>
        </is>
      </c>
      <c r="G2875" s="57" t="n">
        <v>46092</v>
      </c>
      <c r="H2875" t="inlineStr">
        <is>
          <t>音频模组系列</t>
        </is>
      </c>
      <c r="I2875" t="inlineStr">
        <is>
          <t>KK250</t>
        </is>
      </c>
      <c r="J2875" t="inlineStr">
        <is>
          <t>OPERATIONAL</t>
        </is>
      </c>
      <c r="K2875" t="inlineStr">
        <is>
          <t>Planned - Not included in OEE</t>
        </is>
      </c>
      <c r="L2875" t="inlineStr">
        <is>
          <t>-</t>
        </is>
      </c>
      <c r="M2875" t="inlineStr">
        <is>
          <t>未标注工位</t>
        </is>
      </c>
      <c r="N2875" t="inlineStr">
        <is>
          <t>NO PRODUCTION SCHEDULE</t>
        </is>
      </c>
      <c r="O2875" s="59" t="n">
        <v>46092.82083333333</v>
      </c>
      <c r="P2875" s="59" t="n">
        <v>46092.82902777778</v>
      </c>
      <c r="Q2875" s="60" t="n">
        <v>11.8</v>
      </c>
      <c r="R2875" s="60" t="n">
        <v>0.9867</v>
      </c>
      <c r="S2875" t="inlineStr">
        <is>
          <t>团队模拟数据（基于公开单线数据派生）</t>
        </is>
      </c>
      <c r="T2875" t="inlineStr">
        <is>
          <t>SIM-v2.2-20260807-20260804</t>
        </is>
      </c>
      <c r="U2875" t="inlineStr">
        <is>
          <t>https://zenodo.org/records/17855209</t>
        </is>
      </c>
      <c r="V2875" t="inlineStr">
        <is>
          <t>LINE-S03-POST-20260311</t>
        </is>
      </c>
      <c r="W2875" t="inlineStr">
        <is>
          <t>已关联</t>
        </is>
      </c>
      <c r="X2875" t="inlineStr">
        <is>
          <t>按班次口径判断</t>
        </is>
      </c>
      <c r="Z2875" t="inlineStr">
        <is>
          <t>否</t>
        </is>
      </c>
    </row>
    <row r="2876">
      <c r="A2876" t="inlineStr">
        <is>
          <t>SIM-STOP-02875</t>
        </is>
      </c>
      <c r="B2876" t="inlineStr">
        <is>
          <t>STOP-POST-00324</t>
        </is>
      </c>
      <c r="C2876" t="inlineStr">
        <is>
          <t>LINE-S01-POST-20260312</t>
        </is>
      </c>
      <c r="D2876" t="inlineStr">
        <is>
          <t>SHIFT-POST-20260312</t>
        </is>
      </c>
      <c r="E2876" t="inlineStr">
        <is>
          <t>LINE-S01</t>
        </is>
      </c>
      <c r="F2876" t="inlineStr">
        <is>
          <t>改善后</t>
        </is>
      </c>
      <c r="G2876" s="57" t="n">
        <v>46093</v>
      </c>
      <c r="H2876" t="inlineStr">
        <is>
          <t>智能终端系列</t>
        </is>
      </c>
      <c r="I2876" t="inlineStr">
        <is>
          <t>KK250</t>
        </is>
      </c>
      <c r="J2876" t="inlineStr">
        <is>
          <t>OPERATIONAL</t>
        </is>
      </c>
      <c r="K2876" t="inlineStr">
        <is>
          <t>Planned - Included in OEE</t>
        </is>
      </c>
      <c r="L2876" t="inlineStr">
        <is>
          <t>EXTRUDER PRESS</t>
        </is>
      </c>
      <c r="M2876" t="inlineStr">
        <is>
          <t>主加工工位</t>
        </is>
      </c>
      <c r="N2876" t="inlineStr">
        <is>
          <t>CLEANING</t>
        </is>
      </c>
      <c r="O2876" s="59" t="n">
        <v>46093.46875</v>
      </c>
      <c r="P2876" s="59" t="n">
        <v>46093.47284722222</v>
      </c>
      <c r="Q2876" s="60" t="n">
        <v>5.9</v>
      </c>
      <c r="R2876" s="60" t="n">
        <v>0.9776</v>
      </c>
      <c r="S2876" t="inlineStr">
        <is>
          <t>团队模拟数据（基于公开单线数据派生）</t>
        </is>
      </c>
      <c r="T2876" t="inlineStr">
        <is>
          <t>SIM-v2.2-20260807-20260804</t>
        </is>
      </c>
      <c r="U2876" t="inlineStr">
        <is>
          <t>https://zenodo.org/records/17855209</t>
        </is>
      </c>
      <c r="V2876" t="inlineStr">
        <is>
          <t>LINE-S01-POST-20260312</t>
        </is>
      </c>
      <c r="W2876" t="inlineStr">
        <is>
          <t>已关联</t>
        </is>
      </c>
      <c r="X2876" t="inlineStr">
        <is>
          <t>按班次口径判断</t>
        </is>
      </c>
      <c r="Z2876" t="inlineStr">
        <is>
          <t>否</t>
        </is>
      </c>
    </row>
    <row r="2877">
      <c r="A2877" t="inlineStr">
        <is>
          <t>SIM-STOP-02876</t>
        </is>
      </c>
      <c r="B2877" t="inlineStr">
        <is>
          <t>STOP-POST-00324</t>
        </is>
      </c>
      <c r="C2877" t="inlineStr">
        <is>
          <t>LINE-S02-POST-20260312</t>
        </is>
      </c>
      <c r="D2877" t="inlineStr">
        <is>
          <t>SHIFT-POST-20260312</t>
        </is>
      </c>
      <c r="E2877" t="inlineStr">
        <is>
          <t>LINE-S02</t>
        </is>
      </c>
      <c r="F2877" t="inlineStr">
        <is>
          <t>改善后</t>
        </is>
      </c>
      <c r="G2877" s="57" t="n">
        <v>46093</v>
      </c>
      <c r="H2877" t="inlineStr">
        <is>
          <t>视觉设备系列</t>
        </is>
      </c>
      <c r="I2877" t="inlineStr">
        <is>
          <t>KK250</t>
        </is>
      </c>
      <c r="J2877" t="inlineStr">
        <is>
          <t>OPERATIONAL</t>
        </is>
      </c>
      <c r="K2877" t="inlineStr">
        <is>
          <t>Planned - Included in OEE</t>
        </is>
      </c>
      <c r="L2877" t="inlineStr">
        <is>
          <t>EXTRUDER PRESS</t>
        </is>
      </c>
      <c r="M2877" t="inlineStr">
        <is>
          <t>主加工工位</t>
        </is>
      </c>
      <c r="N2877" t="inlineStr">
        <is>
          <t>CLEANING</t>
        </is>
      </c>
      <c r="O2877" s="59" t="n">
        <v>46093.48263888889</v>
      </c>
      <c r="P2877" s="59" t="n">
        <v>46093.48673611111</v>
      </c>
      <c r="Q2877" s="60" t="n">
        <v>5.9</v>
      </c>
      <c r="R2877" s="60" t="n">
        <v>0.9854000000000001</v>
      </c>
      <c r="S2877" t="inlineStr">
        <is>
          <t>团队模拟数据（基于公开单线数据派生）</t>
        </is>
      </c>
      <c r="T2877" t="inlineStr">
        <is>
          <t>SIM-v2.2-20260807-20260804</t>
        </is>
      </c>
      <c r="U2877" t="inlineStr">
        <is>
          <t>https://zenodo.org/records/17855209</t>
        </is>
      </c>
      <c r="V2877" t="inlineStr">
        <is>
          <t>LINE-S02-POST-20260312</t>
        </is>
      </c>
      <c r="W2877" t="inlineStr">
        <is>
          <t>已关联</t>
        </is>
      </c>
      <c r="X2877" t="inlineStr">
        <is>
          <t>按班次口径判断</t>
        </is>
      </c>
      <c r="Z2877" t="inlineStr">
        <is>
          <t>否</t>
        </is>
      </c>
    </row>
    <row r="2878">
      <c r="A2878" t="inlineStr">
        <is>
          <t>SIM-STOP-02877</t>
        </is>
      </c>
      <c r="B2878" t="inlineStr">
        <is>
          <t>STOP-POST-00324</t>
        </is>
      </c>
      <c r="C2878" t="inlineStr">
        <is>
          <t>LINE-S03-POST-20260312</t>
        </is>
      </c>
      <c r="D2878" t="inlineStr">
        <is>
          <t>SHIFT-POST-20260312</t>
        </is>
      </c>
      <c r="E2878" t="inlineStr">
        <is>
          <t>LINE-S03</t>
        </is>
      </c>
      <c r="F2878" t="inlineStr">
        <is>
          <t>改善后</t>
        </is>
      </c>
      <c r="G2878" s="57" t="n">
        <v>46093</v>
      </c>
      <c r="H2878" t="inlineStr">
        <is>
          <t>音频模组系列</t>
        </is>
      </c>
      <c r="I2878" t="inlineStr">
        <is>
          <t>KK250</t>
        </is>
      </c>
      <c r="J2878" t="inlineStr">
        <is>
          <t>OPERATIONAL</t>
        </is>
      </c>
      <c r="K2878" t="inlineStr">
        <is>
          <t>Planned - Included in OEE</t>
        </is>
      </c>
      <c r="L2878" t="inlineStr">
        <is>
          <t>EXTRUDER PRESS</t>
        </is>
      </c>
      <c r="M2878" t="inlineStr">
        <is>
          <t>主加工工位</t>
        </is>
      </c>
      <c r="N2878" t="inlineStr">
        <is>
          <t>CLEANING</t>
        </is>
      </c>
      <c r="O2878" s="59" t="n">
        <v>46093.49652777778</v>
      </c>
      <c r="P2878" s="59" t="n">
        <v>46093.50034722222</v>
      </c>
      <c r="Q2878" s="60" t="n">
        <v>5.5</v>
      </c>
      <c r="R2878" s="60" t="n">
        <v>0.9227</v>
      </c>
      <c r="S2878" t="inlineStr">
        <is>
          <t>团队模拟数据（基于公开单线数据派生）</t>
        </is>
      </c>
      <c r="T2878" t="inlineStr">
        <is>
          <t>SIM-v2.2-20260807-20260804</t>
        </is>
      </c>
      <c r="U2878" t="inlineStr">
        <is>
          <t>https://zenodo.org/records/17855209</t>
        </is>
      </c>
      <c r="V2878" t="inlineStr">
        <is>
          <t>LINE-S03-POST-20260312</t>
        </is>
      </c>
      <c r="W2878" t="inlineStr">
        <is>
          <t>已关联</t>
        </is>
      </c>
      <c r="X2878" t="inlineStr">
        <is>
          <t>按班次口径判断</t>
        </is>
      </c>
      <c r="Z2878" t="inlineStr">
        <is>
          <t>否</t>
        </is>
      </c>
    </row>
    <row r="2879">
      <c r="A2879" t="inlineStr">
        <is>
          <t>SIM-STOP-02878</t>
        </is>
      </c>
      <c r="B2879" t="inlineStr">
        <is>
          <t>STOP-POST-00325</t>
        </is>
      </c>
      <c r="C2879" t="inlineStr">
        <is>
          <t>LINE-S01-POST-20260312</t>
        </is>
      </c>
      <c r="D2879" t="inlineStr">
        <is>
          <t>SHIFT-POST-20260312</t>
        </is>
      </c>
      <c r="E2879" t="inlineStr">
        <is>
          <t>LINE-S01</t>
        </is>
      </c>
      <c r="F2879" t="inlineStr">
        <is>
          <t>改善后</t>
        </is>
      </c>
      <c r="G2879" s="57" t="n">
        <v>46093</v>
      </c>
      <c r="H2879" t="inlineStr">
        <is>
          <t>智能终端系列</t>
        </is>
      </c>
      <c r="I2879" t="inlineStr">
        <is>
          <t>KK250</t>
        </is>
      </c>
      <c r="J2879" t="inlineStr">
        <is>
          <t>FAILURE</t>
        </is>
      </c>
      <c r="K2879" t="inlineStr">
        <is>
          <t>Unplanned</t>
        </is>
      </c>
      <c r="L2879" t="inlineStr">
        <is>
          <t>CUTTER</t>
        </is>
      </c>
      <c r="M2879" t="inlineStr">
        <is>
          <t>切割/分板工位</t>
        </is>
      </c>
      <c r="N2879" t="inlineStr">
        <is>
          <t>WIRE FAILURE</t>
        </is>
      </c>
      <c r="O2879" s="59" t="n">
        <v>46093.47708333333</v>
      </c>
      <c r="P2879" s="59" t="n">
        <v>46093.47930555556</v>
      </c>
      <c r="Q2879" s="60" t="n">
        <v>3.2</v>
      </c>
      <c r="R2879" s="60" t="n">
        <v>0.7902</v>
      </c>
      <c r="S2879" t="inlineStr">
        <is>
          <t>团队模拟数据（基于公开单线数据派生）</t>
        </is>
      </c>
      <c r="T2879" t="inlineStr">
        <is>
          <t>SIM-v2.2-20260807-20260804</t>
        </is>
      </c>
      <c r="U2879" t="inlineStr">
        <is>
          <t>https://zenodo.org/records/17855209</t>
        </is>
      </c>
      <c r="V2879" t="inlineStr">
        <is>
          <t>LINE-S01-POST-20260312</t>
        </is>
      </c>
      <c r="W2879" t="inlineStr">
        <is>
          <t>已关联</t>
        </is>
      </c>
      <c r="X2879" t="inlineStr">
        <is>
          <t>按班次口径判断</t>
        </is>
      </c>
      <c r="Z2879" t="inlineStr">
        <is>
          <t>否</t>
        </is>
      </c>
    </row>
    <row r="2880">
      <c r="A2880" t="inlineStr">
        <is>
          <t>SIM-STOP-02879</t>
        </is>
      </c>
      <c r="B2880" t="inlineStr">
        <is>
          <t>STOP-POST-00325</t>
        </is>
      </c>
      <c r="C2880" t="inlineStr">
        <is>
          <t>LINE-S02-POST-20260312</t>
        </is>
      </c>
      <c r="D2880" t="inlineStr">
        <is>
          <t>SHIFT-POST-20260312</t>
        </is>
      </c>
      <c r="E2880" t="inlineStr">
        <is>
          <t>LINE-S02</t>
        </is>
      </c>
      <c r="F2880" t="inlineStr">
        <is>
          <t>改善后</t>
        </is>
      </c>
      <c r="G2880" s="57" t="n">
        <v>46093</v>
      </c>
      <c r="H2880" t="inlineStr">
        <is>
          <t>视觉设备系列</t>
        </is>
      </c>
      <c r="I2880" t="inlineStr">
        <is>
          <t>KK250</t>
        </is>
      </c>
      <c r="J2880" t="inlineStr">
        <is>
          <t>FAILURE</t>
        </is>
      </c>
      <c r="K2880" t="inlineStr">
        <is>
          <t>Unplanned</t>
        </is>
      </c>
      <c r="L2880" t="inlineStr">
        <is>
          <t>CUTTER</t>
        </is>
      </c>
      <c r="M2880" t="inlineStr">
        <is>
          <t>切割/分板工位</t>
        </is>
      </c>
      <c r="N2880" t="inlineStr">
        <is>
          <t>WIRE FAILURE</t>
        </is>
      </c>
      <c r="O2880" s="59" t="n">
        <v>46093.49097222222</v>
      </c>
      <c r="P2880" s="59" t="n">
        <v>46093.49444444444</v>
      </c>
      <c r="Q2880" s="60" t="n">
        <v>5</v>
      </c>
      <c r="R2880" s="60" t="n">
        <v>1.2408</v>
      </c>
      <c r="S2880" t="inlineStr">
        <is>
          <t>团队模拟数据（基于公开单线数据派生）</t>
        </is>
      </c>
      <c r="T2880" t="inlineStr">
        <is>
          <t>SIM-v2.2-20260807-20260804</t>
        </is>
      </c>
      <c r="U2880" t="inlineStr">
        <is>
          <t>https://zenodo.org/records/17855209</t>
        </is>
      </c>
      <c r="V2880" t="inlineStr">
        <is>
          <t>LINE-S02-POST-20260312</t>
        </is>
      </c>
      <c r="W2880" t="inlineStr">
        <is>
          <t>已关联</t>
        </is>
      </c>
      <c r="X2880" t="inlineStr">
        <is>
          <t>按班次口径判断</t>
        </is>
      </c>
      <c r="Z2880" t="inlineStr">
        <is>
          <t>否</t>
        </is>
      </c>
    </row>
    <row r="2881">
      <c r="A2881" t="inlineStr">
        <is>
          <t>SIM-STOP-02880</t>
        </is>
      </c>
      <c r="B2881" t="inlineStr">
        <is>
          <t>STOP-POST-00325</t>
        </is>
      </c>
      <c r="C2881" t="inlineStr">
        <is>
          <t>LINE-S03-POST-20260312</t>
        </is>
      </c>
      <c r="D2881" t="inlineStr">
        <is>
          <t>SHIFT-POST-20260312</t>
        </is>
      </c>
      <c r="E2881" t="inlineStr">
        <is>
          <t>LINE-S03</t>
        </is>
      </c>
      <c r="F2881" t="inlineStr">
        <is>
          <t>改善后</t>
        </is>
      </c>
      <c r="G2881" s="57" t="n">
        <v>46093</v>
      </c>
      <c r="H2881" t="inlineStr">
        <is>
          <t>音频模组系列</t>
        </is>
      </c>
      <c r="I2881" t="inlineStr">
        <is>
          <t>KK250</t>
        </is>
      </c>
      <c r="J2881" t="inlineStr">
        <is>
          <t>FAILURE</t>
        </is>
      </c>
      <c r="K2881" t="inlineStr">
        <is>
          <t>Unplanned</t>
        </is>
      </c>
      <c r="L2881" t="inlineStr">
        <is>
          <t>CUTTER</t>
        </is>
      </c>
      <c r="M2881" t="inlineStr">
        <is>
          <t>切割/分板工位</t>
        </is>
      </c>
      <c r="N2881" t="inlineStr">
        <is>
          <t>WIRE FAILURE</t>
        </is>
      </c>
      <c r="O2881" s="59" t="n">
        <v>46093.50486111111</v>
      </c>
      <c r="P2881" s="59" t="n">
        <v>46093.50736111111</v>
      </c>
      <c r="Q2881" s="60" t="n">
        <v>3.6</v>
      </c>
      <c r="R2881" s="60" t="n">
        <v>0.9</v>
      </c>
      <c r="S2881" t="inlineStr">
        <is>
          <t>团队模拟数据（基于公开单线数据派生）</t>
        </is>
      </c>
      <c r="T2881" t="inlineStr">
        <is>
          <t>SIM-v2.2-20260807-20260804</t>
        </is>
      </c>
      <c r="U2881" t="inlineStr">
        <is>
          <t>https://zenodo.org/records/17855209</t>
        </is>
      </c>
      <c r="V2881" t="inlineStr">
        <is>
          <t>LINE-S03-POST-20260312</t>
        </is>
      </c>
      <c r="W2881" t="inlineStr">
        <is>
          <t>已关联</t>
        </is>
      </c>
      <c r="X2881" t="inlineStr">
        <is>
          <t>按班次口径判断</t>
        </is>
      </c>
      <c r="Z2881" t="inlineStr">
        <is>
          <t>否</t>
        </is>
      </c>
    </row>
    <row r="2882">
      <c r="A2882" t="inlineStr">
        <is>
          <t>SIM-STOP-02881</t>
        </is>
      </c>
      <c r="B2882" t="inlineStr">
        <is>
          <t>STOP-POST-00326</t>
        </is>
      </c>
      <c r="C2882" t="inlineStr">
        <is>
          <t>LINE-S01-POST-20260312</t>
        </is>
      </c>
      <c r="D2882" t="inlineStr">
        <is>
          <t>SHIFT-POST-20260312</t>
        </is>
      </c>
      <c r="E2882" t="inlineStr">
        <is>
          <t>LINE-S01</t>
        </is>
      </c>
      <c r="F2882" t="inlineStr">
        <is>
          <t>改善后</t>
        </is>
      </c>
      <c r="G2882" s="57" t="n">
        <v>46093</v>
      </c>
      <c r="H2882" t="inlineStr">
        <is>
          <t>智能终端系列</t>
        </is>
      </c>
      <c r="I2882" t="inlineStr">
        <is>
          <t>KK250</t>
        </is>
      </c>
      <c r="J2882" t="inlineStr">
        <is>
          <t>MATERIALS</t>
        </is>
      </c>
      <c r="K2882" t="inlineStr">
        <is>
          <t>Unplanned</t>
        </is>
      </c>
      <c r="L2882" t="inlineStr">
        <is>
          <t>HYDRAULIC ELEVATOR (UNLOADING)</t>
        </is>
      </c>
      <c r="M2882" t="inlineStr">
        <is>
          <t>输送系统</t>
        </is>
      </c>
      <c r="N2882" t="inlineStr">
        <is>
          <t>RACKS</t>
        </is>
      </c>
      <c r="O2882" s="59" t="n">
        <v>46093.51666666667</v>
      </c>
      <c r="P2882" s="59" t="n">
        <v>46093.52069444444</v>
      </c>
      <c r="Q2882" s="60" t="n">
        <v>5.8</v>
      </c>
      <c r="R2882" s="60" t="n">
        <v>0.8215</v>
      </c>
      <c r="S2882" t="inlineStr">
        <is>
          <t>团队模拟数据（基于公开单线数据派生）</t>
        </is>
      </c>
      <c r="T2882" t="inlineStr">
        <is>
          <t>SIM-v2.2-20260807-20260804</t>
        </is>
      </c>
      <c r="U2882" t="inlineStr">
        <is>
          <t>https://zenodo.org/records/17855209</t>
        </is>
      </c>
      <c r="V2882" t="inlineStr">
        <is>
          <t>LINE-S01-POST-20260312</t>
        </is>
      </c>
      <c r="W2882" t="inlineStr">
        <is>
          <t>已关联</t>
        </is>
      </c>
      <c r="X2882" t="inlineStr">
        <is>
          <t>按班次口径判断</t>
        </is>
      </c>
      <c r="Z2882" t="inlineStr">
        <is>
          <t>否</t>
        </is>
      </c>
    </row>
    <row r="2883">
      <c r="A2883" t="inlineStr">
        <is>
          <t>SIM-STOP-02882</t>
        </is>
      </c>
      <c r="B2883" t="inlineStr">
        <is>
          <t>STOP-POST-00326</t>
        </is>
      </c>
      <c r="C2883" t="inlineStr">
        <is>
          <t>LINE-S02-POST-20260312</t>
        </is>
      </c>
      <c r="D2883" t="inlineStr">
        <is>
          <t>SHIFT-POST-20260312</t>
        </is>
      </c>
      <c r="E2883" t="inlineStr">
        <is>
          <t>LINE-S02</t>
        </is>
      </c>
      <c r="F2883" t="inlineStr">
        <is>
          <t>改善后</t>
        </is>
      </c>
      <c r="G2883" s="57" t="n">
        <v>46093</v>
      </c>
      <c r="H2883" t="inlineStr">
        <is>
          <t>视觉设备系列</t>
        </is>
      </c>
      <c r="I2883" t="inlineStr">
        <is>
          <t>KK250</t>
        </is>
      </c>
      <c r="J2883" t="inlineStr">
        <is>
          <t>MATERIALS</t>
        </is>
      </c>
      <c r="K2883" t="inlineStr">
        <is>
          <t>Unplanned</t>
        </is>
      </c>
      <c r="L2883" t="inlineStr">
        <is>
          <t>HYDRAULIC ELEVATOR (UNLOADING)</t>
        </is>
      </c>
      <c r="M2883" t="inlineStr">
        <is>
          <t>输送系统</t>
        </is>
      </c>
      <c r="N2883" t="inlineStr">
        <is>
          <t>RACKS</t>
        </is>
      </c>
      <c r="O2883" s="59" t="n">
        <v>46093.53055555555</v>
      </c>
      <c r="P2883" s="59" t="n">
        <v>46093.53618055556</v>
      </c>
      <c r="Q2883" s="60" t="n">
        <v>8.1</v>
      </c>
      <c r="R2883" s="60" t="n">
        <v>1.1616</v>
      </c>
      <c r="S2883" t="inlineStr">
        <is>
          <t>团队模拟数据（基于公开单线数据派生）</t>
        </is>
      </c>
      <c r="T2883" t="inlineStr">
        <is>
          <t>SIM-v2.2-20260807-20260804</t>
        </is>
      </c>
      <c r="U2883" t="inlineStr">
        <is>
          <t>https://zenodo.org/records/17855209</t>
        </is>
      </c>
      <c r="V2883" t="inlineStr">
        <is>
          <t>LINE-S02-POST-20260312</t>
        </is>
      </c>
      <c r="W2883" t="inlineStr">
        <is>
          <t>已关联</t>
        </is>
      </c>
      <c r="X2883" t="inlineStr">
        <is>
          <t>按班次口径判断</t>
        </is>
      </c>
      <c r="Z2883" t="inlineStr">
        <is>
          <t>否</t>
        </is>
      </c>
    </row>
    <row r="2884">
      <c r="A2884" t="inlineStr">
        <is>
          <t>SIM-STOP-02883</t>
        </is>
      </c>
      <c r="B2884" t="inlineStr">
        <is>
          <t>STOP-POST-00326</t>
        </is>
      </c>
      <c r="C2884" t="inlineStr">
        <is>
          <t>LINE-S03-POST-20260312</t>
        </is>
      </c>
      <c r="D2884" t="inlineStr">
        <is>
          <t>SHIFT-POST-20260312</t>
        </is>
      </c>
      <c r="E2884" t="inlineStr">
        <is>
          <t>LINE-S03</t>
        </is>
      </c>
      <c r="F2884" t="inlineStr">
        <is>
          <t>改善后</t>
        </is>
      </c>
      <c r="G2884" s="57" t="n">
        <v>46093</v>
      </c>
      <c r="H2884" t="inlineStr">
        <is>
          <t>音频模组系列</t>
        </is>
      </c>
      <c r="I2884" t="inlineStr">
        <is>
          <t>KK250</t>
        </is>
      </c>
      <c r="J2884" t="inlineStr">
        <is>
          <t>MATERIALS</t>
        </is>
      </c>
      <c r="K2884" t="inlineStr">
        <is>
          <t>Unplanned</t>
        </is>
      </c>
      <c r="L2884" t="inlineStr">
        <is>
          <t>HYDRAULIC ELEVATOR (UNLOADING)</t>
        </is>
      </c>
      <c r="M2884" t="inlineStr">
        <is>
          <t>输送系统</t>
        </is>
      </c>
      <c r="N2884" t="inlineStr">
        <is>
          <t>RACKS</t>
        </is>
      </c>
      <c r="O2884" s="59" t="n">
        <v>46093.54444444444</v>
      </c>
      <c r="P2884" s="59" t="n">
        <v>46093.54916666666</v>
      </c>
      <c r="Q2884" s="60" t="n">
        <v>6.8</v>
      </c>
      <c r="R2884" s="60" t="n">
        <v>0.9724</v>
      </c>
      <c r="S2884" t="inlineStr">
        <is>
          <t>团队模拟数据（基于公开单线数据派生）</t>
        </is>
      </c>
      <c r="T2884" t="inlineStr">
        <is>
          <t>SIM-v2.2-20260807-20260804</t>
        </is>
      </c>
      <c r="U2884" t="inlineStr">
        <is>
          <t>https://zenodo.org/records/17855209</t>
        </is>
      </c>
      <c r="V2884" t="inlineStr">
        <is>
          <t>LINE-S03-POST-20260312</t>
        </is>
      </c>
      <c r="W2884" t="inlineStr">
        <is>
          <t>已关联</t>
        </is>
      </c>
      <c r="X2884" t="inlineStr">
        <is>
          <t>按班次口径判断</t>
        </is>
      </c>
      <c r="Z2884" t="inlineStr">
        <is>
          <t>否</t>
        </is>
      </c>
    </row>
    <row r="2885">
      <c r="A2885" t="inlineStr">
        <is>
          <t>SIM-STOP-02884</t>
        </is>
      </c>
      <c r="B2885" t="inlineStr">
        <is>
          <t>STOP-POST-00327</t>
        </is>
      </c>
      <c r="C2885" t="inlineStr">
        <is>
          <t>LINE-S01-POST-20260312</t>
        </is>
      </c>
      <c r="D2885" t="inlineStr">
        <is>
          <t>SHIFT-POST-20260312</t>
        </is>
      </c>
      <c r="E2885" t="inlineStr">
        <is>
          <t>LINE-S01</t>
        </is>
      </c>
      <c r="F2885" t="inlineStr">
        <is>
          <t>改善后</t>
        </is>
      </c>
      <c r="G2885" s="57" t="n">
        <v>46093</v>
      </c>
      <c r="H2885" t="inlineStr">
        <is>
          <t>智能终端系列</t>
        </is>
      </c>
      <c r="I2885" t="inlineStr">
        <is>
          <t>KK250</t>
        </is>
      </c>
      <c r="J2885" t="inlineStr">
        <is>
          <t>MATERIALS</t>
        </is>
      </c>
      <c r="K2885" t="inlineStr">
        <is>
          <t>Unplanned</t>
        </is>
      </c>
      <c r="L2885" t="inlineStr">
        <is>
          <t>DRYER</t>
        </is>
      </c>
      <c r="M2885" t="inlineStr">
        <is>
          <t>烘干/固化工位</t>
        </is>
      </c>
      <c r="N2885" t="inlineStr">
        <is>
          <t>RACKS</t>
        </is>
      </c>
      <c r="O2885" s="59" t="n">
        <v>46093.5375</v>
      </c>
      <c r="P2885" s="59" t="n">
        <v>46093.53909722222</v>
      </c>
      <c r="Q2885" s="60" t="n">
        <v>2.3</v>
      </c>
      <c r="R2885" s="60" t="n">
        <v>0.7679</v>
      </c>
      <c r="S2885" t="inlineStr">
        <is>
          <t>团队模拟数据（基于公开单线数据派生）</t>
        </is>
      </c>
      <c r="T2885" t="inlineStr">
        <is>
          <t>SIM-v2.2-20260807-20260804</t>
        </is>
      </c>
      <c r="U2885" t="inlineStr">
        <is>
          <t>https://zenodo.org/records/17855209</t>
        </is>
      </c>
      <c r="V2885" t="inlineStr">
        <is>
          <t>LINE-S01-POST-20260312</t>
        </is>
      </c>
      <c r="W2885" t="inlineStr">
        <is>
          <t>已关联</t>
        </is>
      </c>
      <c r="X2885" t="inlineStr">
        <is>
          <t>按班次口径判断</t>
        </is>
      </c>
      <c r="Z2885" t="inlineStr">
        <is>
          <t>否</t>
        </is>
      </c>
    </row>
    <row r="2886">
      <c r="A2886" t="inlineStr">
        <is>
          <t>SIM-STOP-02885</t>
        </is>
      </c>
      <c r="B2886" t="inlineStr">
        <is>
          <t>STOP-POST-00327</t>
        </is>
      </c>
      <c r="C2886" t="inlineStr">
        <is>
          <t>LINE-S02-POST-20260312</t>
        </is>
      </c>
      <c r="D2886" t="inlineStr">
        <is>
          <t>SHIFT-POST-20260312</t>
        </is>
      </c>
      <c r="E2886" t="inlineStr">
        <is>
          <t>LINE-S02</t>
        </is>
      </c>
      <c r="F2886" t="inlineStr">
        <is>
          <t>改善后</t>
        </is>
      </c>
      <c r="G2886" s="57" t="n">
        <v>46093</v>
      </c>
      <c r="H2886" t="inlineStr">
        <is>
          <t>视觉设备系列</t>
        </is>
      </c>
      <c r="I2886" t="inlineStr">
        <is>
          <t>KK250</t>
        </is>
      </c>
      <c r="J2886" t="inlineStr">
        <is>
          <t>MATERIALS</t>
        </is>
      </c>
      <c r="K2886" t="inlineStr">
        <is>
          <t>Unplanned</t>
        </is>
      </c>
      <c r="L2886" t="inlineStr">
        <is>
          <t>DRYER</t>
        </is>
      </c>
      <c r="M2886" t="inlineStr">
        <is>
          <t>烘干/固化工位</t>
        </is>
      </c>
      <c r="N2886" t="inlineStr">
        <is>
          <t>RACKS</t>
        </is>
      </c>
      <c r="O2886" s="59" t="n">
        <v>46093.55138888889</v>
      </c>
      <c r="P2886" s="59" t="n">
        <v>46093.55375</v>
      </c>
      <c r="Q2886" s="60" t="n">
        <v>3.4</v>
      </c>
      <c r="R2886" s="60" t="n">
        <v>1.1183</v>
      </c>
      <c r="S2886" t="inlineStr">
        <is>
          <t>团队模拟数据（基于公开单线数据派生）</t>
        </is>
      </c>
      <c r="T2886" t="inlineStr">
        <is>
          <t>SIM-v2.2-20260807-20260804</t>
        </is>
      </c>
      <c r="U2886" t="inlineStr">
        <is>
          <t>https://zenodo.org/records/17855209</t>
        </is>
      </c>
      <c r="V2886" t="inlineStr">
        <is>
          <t>LINE-S02-POST-20260312</t>
        </is>
      </c>
      <c r="W2886" t="inlineStr">
        <is>
          <t>已关联</t>
        </is>
      </c>
      <c r="X2886" t="inlineStr">
        <is>
          <t>按班次口径判断</t>
        </is>
      </c>
      <c r="Z2886" t="inlineStr">
        <is>
          <t>否</t>
        </is>
      </c>
    </row>
    <row r="2887">
      <c r="A2887" t="inlineStr">
        <is>
          <t>SIM-STOP-02886</t>
        </is>
      </c>
      <c r="B2887" t="inlineStr">
        <is>
          <t>STOP-POST-00327</t>
        </is>
      </c>
      <c r="C2887" t="inlineStr">
        <is>
          <t>LINE-S03-POST-20260312</t>
        </is>
      </c>
      <c r="D2887" t="inlineStr">
        <is>
          <t>SHIFT-POST-20260312</t>
        </is>
      </c>
      <c r="E2887" t="inlineStr">
        <is>
          <t>LINE-S03</t>
        </is>
      </c>
      <c r="F2887" t="inlineStr">
        <is>
          <t>改善后</t>
        </is>
      </c>
      <c r="G2887" s="57" t="n">
        <v>46093</v>
      </c>
      <c r="H2887" t="inlineStr">
        <is>
          <t>音频模组系列</t>
        </is>
      </c>
      <c r="I2887" t="inlineStr">
        <is>
          <t>KK250</t>
        </is>
      </c>
      <c r="J2887" t="inlineStr">
        <is>
          <t>MATERIALS</t>
        </is>
      </c>
      <c r="K2887" t="inlineStr">
        <is>
          <t>Unplanned</t>
        </is>
      </c>
      <c r="L2887" t="inlineStr">
        <is>
          <t>DRYER</t>
        </is>
      </c>
      <c r="M2887" t="inlineStr">
        <is>
          <t>烘干/固化工位</t>
        </is>
      </c>
      <c r="N2887" t="inlineStr">
        <is>
          <t>RACKS</t>
        </is>
      </c>
      <c r="O2887" s="59" t="n">
        <v>46093.56527777778</v>
      </c>
      <c r="P2887" s="59" t="n">
        <v>46093.56715277778</v>
      </c>
      <c r="Q2887" s="60" t="n">
        <v>2.7</v>
      </c>
      <c r="R2887" s="60" t="n">
        <v>0.91</v>
      </c>
      <c r="S2887" t="inlineStr">
        <is>
          <t>团队模拟数据（基于公开单线数据派生）</t>
        </is>
      </c>
      <c r="T2887" t="inlineStr">
        <is>
          <t>SIM-v2.2-20260807-20260804</t>
        </is>
      </c>
      <c r="U2887" t="inlineStr">
        <is>
          <t>https://zenodo.org/records/17855209</t>
        </is>
      </c>
      <c r="V2887" t="inlineStr">
        <is>
          <t>LINE-S03-POST-20260312</t>
        </is>
      </c>
      <c r="W2887" t="inlineStr">
        <is>
          <t>已关联</t>
        </is>
      </c>
      <c r="X2887" t="inlineStr">
        <is>
          <t>按班次口径判断</t>
        </is>
      </c>
      <c r="Z2887" t="inlineStr">
        <is>
          <t>否</t>
        </is>
      </c>
    </row>
    <row r="2888">
      <c r="A2888" t="inlineStr">
        <is>
          <t>SIM-STOP-02887</t>
        </is>
      </c>
      <c r="B2888" t="inlineStr">
        <is>
          <t>STOP-POST-00328</t>
        </is>
      </c>
      <c r="C2888" t="inlineStr">
        <is>
          <t>LINE-S01-POST-20260312</t>
        </is>
      </c>
      <c r="D2888" t="inlineStr">
        <is>
          <t>SHIFT-POST-20260312</t>
        </is>
      </c>
      <c r="E2888" t="inlineStr">
        <is>
          <t>LINE-S01</t>
        </is>
      </c>
      <c r="F2888" t="inlineStr">
        <is>
          <t>改善后</t>
        </is>
      </c>
      <c r="G2888" s="57" t="n">
        <v>46093</v>
      </c>
      <c r="H2888" t="inlineStr">
        <is>
          <t>智能终端系列</t>
        </is>
      </c>
      <c r="I2888" t="inlineStr">
        <is>
          <t>KK250</t>
        </is>
      </c>
      <c r="J2888" t="inlineStr">
        <is>
          <t>MATERIALS</t>
        </is>
      </c>
      <c r="K2888" t="inlineStr">
        <is>
          <t>Unplanned</t>
        </is>
      </c>
      <c r="L2888" t="inlineStr">
        <is>
          <t>DRYER</t>
        </is>
      </c>
      <c r="M2888" t="inlineStr">
        <is>
          <t>烘干/固化工位</t>
        </is>
      </c>
      <c r="N2888" t="inlineStr">
        <is>
          <t>RACKS</t>
        </is>
      </c>
      <c r="O2888" s="59" t="n">
        <v>46093.53958333333</v>
      </c>
      <c r="P2888" s="59" t="n">
        <v>46093.54180555556</v>
      </c>
      <c r="Q2888" s="60" t="n">
        <v>3.2</v>
      </c>
      <c r="R2888" s="60" t="n">
        <v>0.7991</v>
      </c>
      <c r="S2888" t="inlineStr">
        <is>
          <t>团队模拟数据（基于公开单线数据派生）</t>
        </is>
      </c>
      <c r="T2888" t="inlineStr">
        <is>
          <t>SIM-v2.2-20260807-20260804</t>
        </is>
      </c>
      <c r="U2888" t="inlineStr">
        <is>
          <t>https://zenodo.org/records/17855209</t>
        </is>
      </c>
      <c r="V2888" t="inlineStr">
        <is>
          <t>LINE-S01-POST-20260312</t>
        </is>
      </c>
      <c r="W2888" t="inlineStr">
        <is>
          <t>已关联</t>
        </is>
      </c>
      <c r="X2888" t="inlineStr">
        <is>
          <t>按班次口径判断</t>
        </is>
      </c>
      <c r="Z2888" t="inlineStr">
        <is>
          <t>否</t>
        </is>
      </c>
    </row>
    <row r="2889">
      <c r="A2889" t="inlineStr">
        <is>
          <t>SIM-STOP-02888</t>
        </is>
      </c>
      <c r="B2889" t="inlineStr">
        <is>
          <t>STOP-POST-00328</t>
        </is>
      </c>
      <c r="C2889" t="inlineStr">
        <is>
          <t>LINE-S02-POST-20260312</t>
        </is>
      </c>
      <c r="D2889" t="inlineStr">
        <is>
          <t>SHIFT-POST-20260312</t>
        </is>
      </c>
      <c r="E2889" t="inlineStr">
        <is>
          <t>LINE-S02</t>
        </is>
      </c>
      <c r="F2889" t="inlineStr">
        <is>
          <t>改善后</t>
        </is>
      </c>
      <c r="G2889" s="57" t="n">
        <v>46093</v>
      </c>
      <c r="H2889" t="inlineStr">
        <is>
          <t>视觉设备系列</t>
        </is>
      </c>
      <c r="I2889" t="inlineStr">
        <is>
          <t>KK250</t>
        </is>
      </c>
      <c r="J2889" t="inlineStr">
        <is>
          <t>MATERIALS</t>
        </is>
      </c>
      <c r="K2889" t="inlineStr">
        <is>
          <t>Unplanned</t>
        </is>
      </c>
      <c r="L2889" t="inlineStr">
        <is>
          <t>DRYER</t>
        </is>
      </c>
      <c r="M2889" t="inlineStr">
        <is>
          <t>烘干/固化工位</t>
        </is>
      </c>
      <c r="N2889" t="inlineStr">
        <is>
          <t>RACKS</t>
        </is>
      </c>
      <c r="O2889" s="59" t="n">
        <v>46093.55347222222</v>
      </c>
      <c r="P2889" s="59" t="n">
        <v>46093.55638888889</v>
      </c>
      <c r="Q2889" s="60" t="n">
        <v>4.2</v>
      </c>
      <c r="R2889" s="60" t="n">
        <v>1.045</v>
      </c>
      <c r="S2889" t="inlineStr">
        <is>
          <t>团队模拟数据（基于公开单线数据派生）</t>
        </is>
      </c>
      <c r="T2889" t="inlineStr">
        <is>
          <t>SIM-v2.2-20260807-20260804</t>
        </is>
      </c>
      <c r="U2889" t="inlineStr">
        <is>
          <t>https://zenodo.org/records/17855209</t>
        </is>
      </c>
      <c r="V2889" t="inlineStr">
        <is>
          <t>LINE-S02-POST-20260312</t>
        </is>
      </c>
      <c r="W2889" t="inlineStr">
        <is>
          <t>已关联</t>
        </is>
      </c>
      <c r="X2889" t="inlineStr">
        <is>
          <t>按班次口径判断</t>
        </is>
      </c>
      <c r="Z2889" t="inlineStr">
        <is>
          <t>否</t>
        </is>
      </c>
    </row>
    <row r="2890">
      <c r="A2890" t="inlineStr">
        <is>
          <t>SIM-STOP-02889</t>
        </is>
      </c>
      <c r="B2890" t="inlineStr">
        <is>
          <t>STOP-POST-00328</t>
        </is>
      </c>
      <c r="C2890" t="inlineStr">
        <is>
          <t>LINE-S03-POST-20260312</t>
        </is>
      </c>
      <c r="D2890" t="inlineStr">
        <is>
          <t>SHIFT-POST-20260312</t>
        </is>
      </c>
      <c r="E2890" t="inlineStr">
        <is>
          <t>LINE-S03</t>
        </is>
      </c>
      <c r="F2890" t="inlineStr">
        <is>
          <t>改善后</t>
        </is>
      </c>
      <c r="G2890" s="57" t="n">
        <v>46093</v>
      </c>
      <c r="H2890" t="inlineStr">
        <is>
          <t>音频模组系列</t>
        </is>
      </c>
      <c r="I2890" t="inlineStr">
        <is>
          <t>KK250</t>
        </is>
      </c>
      <c r="J2890" t="inlineStr">
        <is>
          <t>MATERIALS</t>
        </is>
      </c>
      <c r="K2890" t="inlineStr">
        <is>
          <t>Unplanned</t>
        </is>
      </c>
      <c r="L2890" t="inlineStr">
        <is>
          <t>DRYER</t>
        </is>
      </c>
      <c r="M2890" t="inlineStr">
        <is>
          <t>烘干/固化工位</t>
        </is>
      </c>
      <c r="N2890" t="inlineStr">
        <is>
          <t>RACKS</t>
        </is>
      </c>
      <c r="O2890" s="59" t="n">
        <v>46093.56736111111</v>
      </c>
      <c r="P2890" s="59" t="n">
        <v>46093.57</v>
      </c>
      <c r="Q2890" s="60" t="n">
        <v>3.8</v>
      </c>
      <c r="R2890" s="60" t="n">
        <v>0.9464</v>
      </c>
      <c r="S2890" t="inlineStr">
        <is>
          <t>团队模拟数据（基于公开单线数据派生）</t>
        </is>
      </c>
      <c r="T2890" t="inlineStr">
        <is>
          <t>SIM-v2.2-20260807-20260804</t>
        </is>
      </c>
      <c r="U2890" t="inlineStr">
        <is>
          <t>https://zenodo.org/records/17855209</t>
        </is>
      </c>
      <c r="V2890" t="inlineStr">
        <is>
          <t>LINE-S03-POST-20260312</t>
        </is>
      </c>
      <c r="W2890" t="inlineStr">
        <is>
          <t>已关联</t>
        </is>
      </c>
      <c r="X2890" t="inlineStr">
        <is>
          <t>按班次口径判断</t>
        </is>
      </c>
      <c r="Z2890" t="inlineStr">
        <is>
          <t>否</t>
        </is>
      </c>
    </row>
    <row r="2891">
      <c r="A2891" t="inlineStr">
        <is>
          <t>SIM-STOP-02890</t>
        </is>
      </c>
      <c r="B2891" t="inlineStr">
        <is>
          <t>STOP-POST-00329</t>
        </is>
      </c>
      <c r="C2891" t="inlineStr">
        <is>
          <t>LINE-S01-POST-20260312</t>
        </is>
      </c>
      <c r="D2891" t="inlineStr">
        <is>
          <t>SHIFT-POST-20260312</t>
        </is>
      </c>
      <c r="E2891" t="inlineStr">
        <is>
          <t>LINE-S01</t>
        </is>
      </c>
      <c r="F2891" t="inlineStr">
        <is>
          <t>改善后</t>
        </is>
      </c>
      <c r="G2891" s="57" t="n">
        <v>46093</v>
      </c>
      <c r="H2891" t="inlineStr">
        <is>
          <t>智能终端系列</t>
        </is>
      </c>
      <c r="I2891" t="inlineStr">
        <is>
          <t>7KK25</t>
        </is>
      </c>
      <c r="J2891" t="inlineStr">
        <is>
          <t>SETUPS-CHANGEOVERS</t>
        </is>
      </c>
      <c r="K2891" t="inlineStr">
        <is>
          <t>Planned - Included in OEE</t>
        </is>
      </c>
      <c r="L2891" t="inlineStr">
        <is>
          <t>EXTRUDER PRESS</t>
        </is>
      </c>
      <c r="M2891" t="inlineStr">
        <is>
          <t>主加工工位</t>
        </is>
      </c>
      <c r="N2891" t="inlineStr">
        <is>
          <t>MATERIAL CHANGEOVER</t>
        </is>
      </c>
      <c r="O2891" s="59" t="n">
        <v>46093.5625</v>
      </c>
      <c r="P2891" s="59" t="n">
        <v>46093.57784722222</v>
      </c>
      <c r="Q2891" s="60" t="n">
        <v>22.1</v>
      </c>
      <c r="R2891" s="60" t="n">
        <v>0.962</v>
      </c>
      <c r="S2891" t="inlineStr">
        <is>
          <t>团队模拟数据（基于公开单线数据派生）</t>
        </is>
      </c>
      <c r="T2891" t="inlineStr">
        <is>
          <t>SIM-v2.2-20260807-20260804</t>
        </is>
      </c>
      <c r="U2891" t="inlineStr">
        <is>
          <t>https://zenodo.org/records/17855209</t>
        </is>
      </c>
      <c r="V2891" t="inlineStr">
        <is>
          <t>LINE-S01-POST-20260312</t>
        </is>
      </c>
      <c r="W2891" t="inlineStr">
        <is>
          <t>已关联</t>
        </is>
      </c>
      <c r="X2891" t="inlineStr">
        <is>
          <t>按班次口径判断</t>
        </is>
      </c>
      <c r="Z2891" t="inlineStr">
        <is>
          <t>是</t>
        </is>
      </c>
      <c r="AA2891">
        <f>IFERROR(VLOOKUP(N2891,'18_换产标准_模拟'!$B$2:$F$4,3,FALSE),"")</f>
        <v/>
      </c>
      <c r="AB2891">
        <f>IFERROR(MAX(Q2891-AA2891,0),"")</f>
        <v/>
      </c>
      <c r="AC2891">
        <f>IFERROR(IF(AB2891=0,"达标",IF(AB2891&lt;=VLOOKUP(N2891,'18_换产标准_模拟'!$B$2:$F$4,4,FALSE)-VLOOKUP(N2891,'18_换产标准_模拟'!$B$2:$F$4,3,FALSE),"轻微超时",IF(AB2891&lt;=VLOOKUP(N2891,'18_换产标准_模拟'!$B$2:$F$4,5,FALSE)-VLOOKUP(N2891,'18_换产标准_模拟'!$B$2:$F$4,3,FALSE),"超时","严重超时"))),"")</f>
        <v/>
      </c>
      <c r="AD2891">
        <f>IFERROR(INDEX('18_换产标准_模拟'!$A$2:$A$4,MATCH(N2891,'18_换产标准_模拟'!$B$2:$B$4,0)),"")</f>
        <v/>
      </c>
      <c r="AE2891" t="inlineStr">
        <is>
          <t>团队模拟数据</t>
        </is>
      </c>
    </row>
    <row r="2892">
      <c r="A2892" t="inlineStr">
        <is>
          <t>SIM-STOP-02891</t>
        </is>
      </c>
      <c r="B2892" t="inlineStr">
        <is>
          <t>STOP-POST-00329</t>
        </is>
      </c>
      <c r="C2892" t="inlineStr">
        <is>
          <t>LINE-S02-POST-20260312</t>
        </is>
      </c>
      <c r="D2892" t="inlineStr">
        <is>
          <t>SHIFT-POST-20260312</t>
        </is>
      </c>
      <c r="E2892" t="inlineStr">
        <is>
          <t>LINE-S02</t>
        </is>
      </c>
      <c r="F2892" t="inlineStr">
        <is>
          <t>改善后</t>
        </is>
      </c>
      <c r="G2892" s="57" t="n">
        <v>46093</v>
      </c>
      <c r="H2892" t="inlineStr">
        <is>
          <t>视觉设备系列</t>
        </is>
      </c>
      <c r="I2892" t="inlineStr">
        <is>
          <t>7KK25</t>
        </is>
      </c>
      <c r="J2892" t="inlineStr">
        <is>
          <t>SETUPS-CHANGEOVERS</t>
        </is>
      </c>
      <c r="K2892" t="inlineStr">
        <is>
          <t>Planned - Included in OEE</t>
        </is>
      </c>
      <c r="L2892" t="inlineStr">
        <is>
          <t>EXTRUDER PRESS</t>
        </is>
      </c>
      <c r="M2892" t="inlineStr">
        <is>
          <t>主加工工位</t>
        </is>
      </c>
      <c r="N2892" t="inlineStr">
        <is>
          <t>MATERIAL CHANGEOVER</t>
        </is>
      </c>
      <c r="O2892" s="59" t="n">
        <v>46093.57638888889</v>
      </c>
      <c r="P2892" s="59" t="n">
        <v>46093.591875</v>
      </c>
      <c r="Q2892" s="60" t="n">
        <v>22.3</v>
      </c>
      <c r="R2892" s="60" t="n">
        <v>0.9691</v>
      </c>
      <c r="S2892" t="inlineStr">
        <is>
          <t>团队模拟数据（基于公开单线数据派生）</t>
        </is>
      </c>
      <c r="T2892" t="inlineStr">
        <is>
          <t>SIM-v2.2-20260807-20260804</t>
        </is>
      </c>
      <c r="U2892" t="inlineStr">
        <is>
          <t>https://zenodo.org/records/17855209</t>
        </is>
      </c>
      <c r="V2892" t="inlineStr">
        <is>
          <t>LINE-S02-POST-20260312</t>
        </is>
      </c>
      <c r="W2892" t="inlineStr">
        <is>
          <t>已关联</t>
        </is>
      </c>
      <c r="X2892" t="inlineStr">
        <is>
          <t>按班次口径判断</t>
        </is>
      </c>
      <c r="Z2892" t="inlineStr">
        <is>
          <t>是</t>
        </is>
      </c>
      <c r="AA2892">
        <f>IFERROR(VLOOKUP(N2892,'18_换产标准_模拟'!$B$2:$F$4,3,FALSE),"")</f>
        <v/>
      </c>
      <c r="AB2892">
        <f>IFERROR(MAX(Q2892-AA2892,0),"")</f>
        <v/>
      </c>
      <c r="AC2892">
        <f>IFERROR(IF(AB2892=0,"达标",IF(AB2892&lt;=VLOOKUP(N2892,'18_换产标准_模拟'!$B$2:$F$4,4,FALSE)-VLOOKUP(N2892,'18_换产标准_模拟'!$B$2:$F$4,3,FALSE),"轻微超时",IF(AB2892&lt;=VLOOKUP(N2892,'18_换产标准_模拟'!$B$2:$F$4,5,FALSE)-VLOOKUP(N2892,'18_换产标准_模拟'!$B$2:$F$4,3,FALSE),"超时","严重超时"))),"")</f>
        <v/>
      </c>
      <c r="AD2892">
        <f>IFERROR(INDEX('18_换产标准_模拟'!$A$2:$A$4,MATCH(N2892,'18_换产标准_模拟'!$B$2:$B$4,0)),"")</f>
        <v/>
      </c>
      <c r="AE2892" t="inlineStr">
        <is>
          <t>团队模拟数据</t>
        </is>
      </c>
    </row>
    <row r="2893">
      <c r="A2893" t="inlineStr">
        <is>
          <t>SIM-STOP-02892</t>
        </is>
      </c>
      <c r="B2893" t="inlineStr">
        <is>
          <t>STOP-POST-00329</t>
        </is>
      </c>
      <c r="C2893" t="inlineStr">
        <is>
          <t>LINE-S03-POST-20260312</t>
        </is>
      </c>
      <c r="D2893" t="inlineStr">
        <is>
          <t>SHIFT-POST-20260312</t>
        </is>
      </c>
      <c r="E2893" t="inlineStr">
        <is>
          <t>LINE-S03</t>
        </is>
      </c>
      <c r="F2893" t="inlineStr">
        <is>
          <t>改善后</t>
        </is>
      </c>
      <c r="G2893" s="57" t="n">
        <v>46093</v>
      </c>
      <c r="H2893" t="inlineStr">
        <is>
          <t>音频模组系列</t>
        </is>
      </c>
      <c r="I2893" t="inlineStr">
        <is>
          <t>7KK25</t>
        </is>
      </c>
      <c r="J2893" t="inlineStr">
        <is>
          <t>SETUPS-CHANGEOVERS</t>
        </is>
      </c>
      <c r="K2893" t="inlineStr">
        <is>
          <t>Planned - Included in OEE</t>
        </is>
      </c>
      <c r="L2893" t="inlineStr">
        <is>
          <t>EXTRUDER PRESS</t>
        </is>
      </c>
      <c r="M2893" t="inlineStr">
        <is>
          <t>主加工工位</t>
        </is>
      </c>
      <c r="N2893" t="inlineStr">
        <is>
          <t>MATERIAL CHANGEOVER</t>
        </is>
      </c>
      <c r="O2893" s="59" t="n">
        <v>46093.59027777778</v>
      </c>
      <c r="P2893" s="59" t="n">
        <v>46093.60638888889</v>
      </c>
      <c r="Q2893" s="60" t="n">
        <v>23.2</v>
      </c>
      <c r="R2893" s="60" t="n">
        <v>1.008</v>
      </c>
      <c r="S2893" t="inlineStr">
        <is>
          <t>团队模拟数据（基于公开单线数据派生）</t>
        </is>
      </c>
      <c r="T2893" t="inlineStr">
        <is>
          <t>SIM-v2.2-20260807-20260804</t>
        </is>
      </c>
      <c r="U2893" t="inlineStr">
        <is>
          <t>https://zenodo.org/records/17855209</t>
        </is>
      </c>
      <c r="V2893" t="inlineStr">
        <is>
          <t>LINE-S03-POST-20260312</t>
        </is>
      </c>
      <c r="W2893" t="inlineStr">
        <is>
          <t>已关联</t>
        </is>
      </c>
      <c r="X2893" t="inlineStr">
        <is>
          <t>按班次口径判断</t>
        </is>
      </c>
      <c r="Z2893" t="inlineStr">
        <is>
          <t>是</t>
        </is>
      </c>
      <c r="AA2893">
        <f>IFERROR(VLOOKUP(N2893,'18_换产标准_模拟'!$B$2:$F$4,3,FALSE),"")</f>
        <v/>
      </c>
      <c r="AB2893">
        <f>IFERROR(MAX(Q2893-AA2893,0),"")</f>
        <v/>
      </c>
      <c r="AC2893">
        <f>IFERROR(IF(AB2893=0,"达标",IF(AB2893&lt;=VLOOKUP(N2893,'18_换产标准_模拟'!$B$2:$F$4,4,FALSE)-VLOOKUP(N2893,'18_换产标准_模拟'!$B$2:$F$4,3,FALSE),"轻微超时",IF(AB2893&lt;=VLOOKUP(N2893,'18_换产标准_模拟'!$B$2:$F$4,5,FALSE)-VLOOKUP(N2893,'18_换产标准_模拟'!$B$2:$F$4,3,FALSE),"超时","严重超时"))),"")</f>
        <v/>
      </c>
      <c r="AD2893">
        <f>IFERROR(INDEX('18_换产标准_模拟'!$A$2:$A$4,MATCH(N2893,'18_换产标准_模拟'!$B$2:$B$4,0)),"")</f>
        <v/>
      </c>
      <c r="AE2893" t="inlineStr">
        <is>
          <t>团队模拟数据</t>
        </is>
      </c>
    </row>
    <row r="2894">
      <c r="A2894" t="inlineStr">
        <is>
          <t>SIM-STOP-02893</t>
        </is>
      </c>
      <c r="B2894" t="inlineStr">
        <is>
          <t>STOP-POST-00330</t>
        </is>
      </c>
      <c r="C2894" t="inlineStr">
        <is>
          <t>LINE-S01-POST-20260312</t>
        </is>
      </c>
      <c r="D2894" t="inlineStr">
        <is>
          <t>SHIFT-POST-20260312</t>
        </is>
      </c>
      <c r="E2894" t="inlineStr">
        <is>
          <t>LINE-S01</t>
        </is>
      </c>
      <c r="F2894" t="inlineStr">
        <is>
          <t>改善后</t>
        </is>
      </c>
      <c r="G2894" s="57" t="n">
        <v>46093</v>
      </c>
      <c r="H2894" t="inlineStr">
        <is>
          <t>智能终端系列</t>
        </is>
      </c>
      <c r="I2894" t="inlineStr">
        <is>
          <t>7KK25</t>
        </is>
      </c>
      <c r="J2894" t="inlineStr">
        <is>
          <t>MATERIALS</t>
        </is>
      </c>
      <c r="K2894" t="inlineStr">
        <is>
          <t>Unplanned</t>
        </is>
      </c>
      <c r="L2894" t="inlineStr">
        <is>
          <t>EXTRUDER PRESS</t>
        </is>
      </c>
      <c r="M2894" t="inlineStr">
        <is>
          <t>主加工工位</t>
        </is>
      </c>
      <c r="N2894" t="inlineStr">
        <is>
          <t>RACK STARVATION</t>
        </is>
      </c>
      <c r="O2894" s="59" t="n">
        <v>46093.62777777778</v>
      </c>
      <c r="P2894" s="59" t="n">
        <v>46093.63263888889</v>
      </c>
      <c r="Q2894" s="60" t="n">
        <v>7</v>
      </c>
      <c r="R2894" s="60" t="n">
        <v>0.7768</v>
      </c>
      <c r="S2894" t="inlineStr">
        <is>
          <t>团队模拟数据（基于公开单线数据派生）</t>
        </is>
      </c>
      <c r="T2894" t="inlineStr">
        <is>
          <t>SIM-v2.2-20260807-20260804</t>
        </is>
      </c>
      <c r="U2894" t="inlineStr">
        <is>
          <t>https://zenodo.org/records/17855209</t>
        </is>
      </c>
      <c r="V2894" t="inlineStr">
        <is>
          <t>LINE-S01-POST-20260312</t>
        </is>
      </c>
      <c r="W2894" t="inlineStr">
        <is>
          <t>已关联</t>
        </is>
      </c>
      <c r="X2894" t="inlineStr">
        <is>
          <t>按班次口径判断</t>
        </is>
      </c>
      <c r="Z2894" t="inlineStr">
        <is>
          <t>否</t>
        </is>
      </c>
    </row>
    <row r="2895">
      <c r="A2895" t="inlineStr">
        <is>
          <t>SIM-STOP-02894</t>
        </is>
      </c>
      <c r="B2895" t="inlineStr">
        <is>
          <t>STOP-POST-00330</t>
        </is>
      </c>
      <c r="C2895" t="inlineStr">
        <is>
          <t>LINE-S02-POST-20260312</t>
        </is>
      </c>
      <c r="D2895" t="inlineStr">
        <is>
          <t>SHIFT-POST-20260312</t>
        </is>
      </c>
      <c r="E2895" t="inlineStr">
        <is>
          <t>LINE-S02</t>
        </is>
      </c>
      <c r="F2895" t="inlineStr">
        <is>
          <t>改善后</t>
        </is>
      </c>
      <c r="G2895" s="57" t="n">
        <v>46093</v>
      </c>
      <c r="H2895" t="inlineStr">
        <is>
          <t>视觉设备系列</t>
        </is>
      </c>
      <c r="I2895" t="inlineStr">
        <is>
          <t>7KK25</t>
        </is>
      </c>
      <c r="J2895" t="inlineStr">
        <is>
          <t>MATERIALS</t>
        </is>
      </c>
      <c r="K2895" t="inlineStr">
        <is>
          <t>Unplanned</t>
        </is>
      </c>
      <c r="L2895" t="inlineStr">
        <is>
          <t>EXTRUDER PRESS</t>
        </is>
      </c>
      <c r="M2895" t="inlineStr">
        <is>
          <t>主加工工位</t>
        </is>
      </c>
      <c r="N2895" t="inlineStr">
        <is>
          <t>RACK STARVATION</t>
        </is>
      </c>
      <c r="O2895" s="59" t="n">
        <v>46093.64166666667</v>
      </c>
      <c r="P2895" s="59" t="n">
        <v>46093.64930555555</v>
      </c>
      <c r="Q2895" s="60" t="n">
        <v>11</v>
      </c>
      <c r="R2895" s="60" t="n">
        <v>1.221</v>
      </c>
      <c r="S2895" t="inlineStr">
        <is>
          <t>团队模拟数据（基于公开单线数据派生）</t>
        </is>
      </c>
      <c r="T2895" t="inlineStr">
        <is>
          <t>SIM-v2.2-20260807-20260804</t>
        </is>
      </c>
      <c r="U2895" t="inlineStr">
        <is>
          <t>https://zenodo.org/records/17855209</t>
        </is>
      </c>
      <c r="V2895" t="inlineStr">
        <is>
          <t>LINE-S02-POST-20260312</t>
        </is>
      </c>
      <c r="W2895" t="inlineStr">
        <is>
          <t>已关联</t>
        </is>
      </c>
      <c r="X2895" t="inlineStr">
        <is>
          <t>按班次口径判断</t>
        </is>
      </c>
      <c r="Z2895" t="inlineStr">
        <is>
          <t>否</t>
        </is>
      </c>
    </row>
    <row r="2896">
      <c r="A2896" t="inlineStr">
        <is>
          <t>SIM-STOP-02895</t>
        </is>
      </c>
      <c r="B2896" t="inlineStr">
        <is>
          <t>STOP-POST-00330</t>
        </is>
      </c>
      <c r="C2896" t="inlineStr">
        <is>
          <t>LINE-S03-POST-20260312</t>
        </is>
      </c>
      <c r="D2896" t="inlineStr">
        <is>
          <t>SHIFT-POST-20260312</t>
        </is>
      </c>
      <c r="E2896" t="inlineStr">
        <is>
          <t>LINE-S03</t>
        </is>
      </c>
      <c r="F2896" t="inlineStr">
        <is>
          <t>改善后</t>
        </is>
      </c>
      <c r="G2896" s="57" t="n">
        <v>46093</v>
      </c>
      <c r="H2896" t="inlineStr">
        <is>
          <t>音频模组系列</t>
        </is>
      </c>
      <c r="I2896" t="inlineStr">
        <is>
          <t>7KK25</t>
        </is>
      </c>
      <c r="J2896" t="inlineStr">
        <is>
          <t>MATERIALS</t>
        </is>
      </c>
      <c r="K2896" t="inlineStr">
        <is>
          <t>Unplanned</t>
        </is>
      </c>
      <c r="L2896" t="inlineStr">
        <is>
          <t>EXTRUDER PRESS</t>
        </is>
      </c>
      <c r="M2896" t="inlineStr">
        <is>
          <t>主加工工位</t>
        </is>
      </c>
      <c r="N2896" t="inlineStr">
        <is>
          <t>RACK STARVATION</t>
        </is>
      </c>
      <c r="O2896" s="59" t="n">
        <v>46093.65555555555</v>
      </c>
      <c r="P2896" s="59" t="n">
        <v>46093.66131944444</v>
      </c>
      <c r="Q2896" s="60" t="n">
        <v>8.300000000000001</v>
      </c>
      <c r="R2896" s="60" t="n">
        <v>0.9204</v>
      </c>
      <c r="S2896" t="inlineStr">
        <is>
          <t>团队模拟数据（基于公开单线数据派生）</t>
        </is>
      </c>
      <c r="T2896" t="inlineStr">
        <is>
          <t>SIM-v2.2-20260807-20260804</t>
        </is>
      </c>
      <c r="U2896" t="inlineStr">
        <is>
          <t>https://zenodo.org/records/17855209</t>
        </is>
      </c>
      <c r="V2896" t="inlineStr">
        <is>
          <t>LINE-S03-POST-20260312</t>
        </is>
      </c>
      <c r="W2896" t="inlineStr">
        <is>
          <t>已关联</t>
        </is>
      </c>
      <c r="X2896" t="inlineStr">
        <is>
          <t>按班次口径判断</t>
        </is>
      </c>
      <c r="Z2896" t="inlineStr">
        <is>
          <t>否</t>
        </is>
      </c>
    </row>
    <row r="2897">
      <c r="A2897" t="inlineStr">
        <is>
          <t>SIM-STOP-02896</t>
        </is>
      </c>
      <c r="B2897" t="inlineStr">
        <is>
          <t>STOP-POST-00331</t>
        </is>
      </c>
      <c r="C2897" t="inlineStr">
        <is>
          <t>LINE-S01-POST-20260312</t>
        </is>
      </c>
      <c r="D2897" t="inlineStr">
        <is>
          <t>SHIFT-POST-20260312</t>
        </is>
      </c>
      <c r="E2897" t="inlineStr">
        <is>
          <t>LINE-S01</t>
        </is>
      </c>
      <c r="F2897" t="inlineStr">
        <is>
          <t>改善后</t>
        </is>
      </c>
      <c r="G2897" s="57" t="n">
        <v>46093</v>
      </c>
      <c r="H2897" t="inlineStr">
        <is>
          <t>智能终端系列</t>
        </is>
      </c>
      <c r="I2897" t="inlineStr">
        <is>
          <t>7KK25</t>
        </is>
      </c>
      <c r="J2897" t="inlineStr">
        <is>
          <t>MATERIALS</t>
        </is>
      </c>
      <c r="K2897" t="inlineStr">
        <is>
          <t>Unplanned</t>
        </is>
      </c>
      <c r="L2897" t="inlineStr">
        <is>
          <t>EXTRUDER PRESS</t>
        </is>
      </c>
      <c r="M2897" t="inlineStr">
        <is>
          <t>主加工工位</t>
        </is>
      </c>
      <c r="N2897" t="inlineStr">
        <is>
          <t>RACK STARVATION</t>
        </is>
      </c>
      <c r="O2897" s="59" t="n">
        <v>46093.64166666667</v>
      </c>
      <c r="P2897" s="59" t="n">
        <v>46093.64388888889</v>
      </c>
      <c r="Q2897" s="60" t="n">
        <v>3.2</v>
      </c>
      <c r="R2897" s="60" t="n">
        <v>0.8081</v>
      </c>
      <c r="S2897" t="inlineStr">
        <is>
          <t>团队模拟数据（基于公开单线数据派生）</t>
        </is>
      </c>
      <c r="T2897" t="inlineStr">
        <is>
          <t>SIM-v2.2-20260807-20260804</t>
        </is>
      </c>
      <c r="U2897" t="inlineStr">
        <is>
          <t>https://zenodo.org/records/17855209</t>
        </is>
      </c>
      <c r="V2897" t="inlineStr">
        <is>
          <t>LINE-S01-POST-20260312</t>
        </is>
      </c>
      <c r="W2897" t="inlineStr">
        <is>
          <t>已关联</t>
        </is>
      </c>
      <c r="X2897" t="inlineStr">
        <is>
          <t>按班次口径判断</t>
        </is>
      </c>
      <c r="Z2897" t="inlineStr">
        <is>
          <t>否</t>
        </is>
      </c>
    </row>
    <row r="2898">
      <c r="A2898" t="inlineStr">
        <is>
          <t>SIM-STOP-02897</t>
        </is>
      </c>
      <c r="B2898" t="inlineStr">
        <is>
          <t>STOP-POST-00331</t>
        </is>
      </c>
      <c r="C2898" t="inlineStr">
        <is>
          <t>LINE-S02-POST-20260312</t>
        </is>
      </c>
      <c r="D2898" t="inlineStr">
        <is>
          <t>SHIFT-POST-20260312</t>
        </is>
      </c>
      <c r="E2898" t="inlineStr">
        <is>
          <t>LINE-S02</t>
        </is>
      </c>
      <c r="F2898" t="inlineStr">
        <is>
          <t>改善后</t>
        </is>
      </c>
      <c r="G2898" s="57" t="n">
        <v>46093</v>
      </c>
      <c r="H2898" t="inlineStr">
        <is>
          <t>视觉设备系列</t>
        </is>
      </c>
      <c r="I2898" t="inlineStr">
        <is>
          <t>7KK25</t>
        </is>
      </c>
      <c r="J2898" t="inlineStr">
        <is>
          <t>MATERIALS</t>
        </is>
      </c>
      <c r="K2898" t="inlineStr">
        <is>
          <t>Unplanned</t>
        </is>
      </c>
      <c r="L2898" t="inlineStr">
        <is>
          <t>EXTRUDER PRESS</t>
        </is>
      </c>
      <c r="M2898" t="inlineStr">
        <is>
          <t>主加工工位</t>
        </is>
      </c>
      <c r="N2898" t="inlineStr">
        <is>
          <t>RACK STARVATION</t>
        </is>
      </c>
      <c r="O2898" s="59" t="n">
        <v>46093.65555555555</v>
      </c>
      <c r="P2898" s="59" t="n">
        <v>46093.65875</v>
      </c>
      <c r="Q2898" s="60" t="n">
        <v>4.6</v>
      </c>
      <c r="R2898" s="60" t="n">
        <v>1.1418</v>
      </c>
      <c r="S2898" t="inlineStr">
        <is>
          <t>团队模拟数据（基于公开单线数据派生）</t>
        </is>
      </c>
      <c r="T2898" t="inlineStr">
        <is>
          <t>SIM-v2.2-20260807-20260804</t>
        </is>
      </c>
      <c r="U2898" t="inlineStr">
        <is>
          <t>https://zenodo.org/records/17855209</t>
        </is>
      </c>
      <c r="V2898" t="inlineStr">
        <is>
          <t>LINE-S02-POST-20260312</t>
        </is>
      </c>
      <c r="W2898" t="inlineStr">
        <is>
          <t>已关联</t>
        </is>
      </c>
      <c r="X2898" t="inlineStr">
        <is>
          <t>按班次口径判断</t>
        </is>
      </c>
      <c r="Z2898" t="inlineStr">
        <is>
          <t>否</t>
        </is>
      </c>
    </row>
    <row r="2899">
      <c r="A2899" t="inlineStr">
        <is>
          <t>SIM-STOP-02898</t>
        </is>
      </c>
      <c r="B2899" t="inlineStr">
        <is>
          <t>STOP-POST-00331</t>
        </is>
      </c>
      <c r="C2899" t="inlineStr">
        <is>
          <t>LINE-S03-POST-20260312</t>
        </is>
      </c>
      <c r="D2899" t="inlineStr">
        <is>
          <t>SHIFT-POST-20260312</t>
        </is>
      </c>
      <c r="E2899" t="inlineStr">
        <is>
          <t>LINE-S03</t>
        </is>
      </c>
      <c r="F2899" t="inlineStr">
        <is>
          <t>改善后</t>
        </is>
      </c>
      <c r="G2899" s="57" t="n">
        <v>46093</v>
      </c>
      <c r="H2899" t="inlineStr">
        <is>
          <t>音频模组系列</t>
        </is>
      </c>
      <c r="I2899" t="inlineStr">
        <is>
          <t>7KK25</t>
        </is>
      </c>
      <c r="J2899" t="inlineStr">
        <is>
          <t>MATERIALS</t>
        </is>
      </c>
      <c r="K2899" t="inlineStr">
        <is>
          <t>Unplanned</t>
        </is>
      </c>
      <c r="L2899" t="inlineStr">
        <is>
          <t>EXTRUDER PRESS</t>
        </is>
      </c>
      <c r="M2899" t="inlineStr">
        <is>
          <t>主加工工位</t>
        </is>
      </c>
      <c r="N2899" t="inlineStr">
        <is>
          <t>RACK STARVATION</t>
        </is>
      </c>
      <c r="O2899" s="59" t="n">
        <v>46093.66944444444</v>
      </c>
      <c r="P2899" s="59" t="n">
        <v>46093.67208333333</v>
      </c>
      <c r="Q2899" s="60" t="n">
        <v>3.8</v>
      </c>
      <c r="R2899" s="60" t="n">
        <v>0.9568</v>
      </c>
      <c r="S2899" t="inlineStr">
        <is>
          <t>团队模拟数据（基于公开单线数据派生）</t>
        </is>
      </c>
      <c r="T2899" t="inlineStr">
        <is>
          <t>SIM-v2.2-20260807-20260804</t>
        </is>
      </c>
      <c r="U2899" t="inlineStr">
        <is>
          <t>https://zenodo.org/records/17855209</t>
        </is>
      </c>
      <c r="V2899" t="inlineStr">
        <is>
          <t>LINE-S03-POST-20260312</t>
        </is>
      </c>
      <c r="W2899" t="inlineStr">
        <is>
          <t>已关联</t>
        </is>
      </c>
      <c r="X2899" t="inlineStr">
        <is>
          <t>按班次口径判断</t>
        </is>
      </c>
      <c r="Z2899" t="inlineStr">
        <is>
          <t>否</t>
        </is>
      </c>
    </row>
    <row r="2900">
      <c r="A2900" t="inlineStr">
        <is>
          <t>SIM-STOP-02899</t>
        </is>
      </c>
      <c r="B2900" t="inlineStr">
        <is>
          <t>STOP-POST-00332</t>
        </is>
      </c>
      <c r="C2900" t="inlineStr">
        <is>
          <t>LINE-S01-POST-20260312</t>
        </is>
      </c>
      <c r="D2900" t="inlineStr">
        <is>
          <t>SHIFT-POST-20260312</t>
        </is>
      </c>
      <c r="E2900" t="inlineStr">
        <is>
          <t>LINE-S01</t>
        </is>
      </c>
      <c r="F2900" t="inlineStr">
        <is>
          <t>改善后</t>
        </is>
      </c>
      <c r="G2900" s="57" t="n">
        <v>46093</v>
      </c>
      <c r="H2900" t="inlineStr">
        <is>
          <t>智能终端系列</t>
        </is>
      </c>
      <c r="I2900" t="inlineStr">
        <is>
          <t>7KK25</t>
        </is>
      </c>
      <c r="J2900" t="inlineStr">
        <is>
          <t>MATERIALS</t>
        </is>
      </c>
      <c r="K2900" t="inlineStr">
        <is>
          <t>Unplanned</t>
        </is>
      </c>
      <c r="L2900" t="inlineStr">
        <is>
          <t>DRYER</t>
        </is>
      </c>
      <c r="M2900" t="inlineStr">
        <is>
          <t>烘干/固化工位</t>
        </is>
      </c>
      <c r="N2900" t="inlineStr">
        <is>
          <t>RACKS</t>
        </is>
      </c>
      <c r="O2900" s="59" t="n">
        <v>46093.68125</v>
      </c>
      <c r="P2900" s="59" t="n">
        <v>46093.68881944445</v>
      </c>
      <c r="Q2900" s="60" t="n">
        <v>10.9</v>
      </c>
      <c r="R2900" s="60" t="n">
        <v>0.8393</v>
      </c>
      <c r="S2900" t="inlineStr">
        <is>
          <t>团队模拟数据（基于公开单线数据派生）</t>
        </is>
      </c>
      <c r="T2900" t="inlineStr">
        <is>
          <t>SIM-v2.2-20260807-20260804</t>
        </is>
      </c>
      <c r="U2900" t="inlineStr">
        <is>
          <t>https://zenodo.org/records/17855209</t>
        </is>
      </c>
      <c r="V2900" t="inlineStr">
        <is>
          <t>LINE-S01-POST-20260312</t>
        </is>
      </c>
      <c r="W2900" t="inlineStr">
        <is>
          <t>已关联</t>
        </is>
      </c>
      <c r="X2900" t="inlineStr">
        <is>
          <t>按班次口径判断</t>
        </is>
      </c>
      <c r="Z2900" t="inlineStr">
        <is>
          <t>否</t>
        </is>
      </c>
    </row>
    <row r="2901">
      <c r="A2901" t="inlineStr">
        <is>
          <t>SIM-STOP-02900</t>
        </is>
      </c>
      <c r="B2901" t="inlineStr">
        <is>
          <t>STOP-POST-00332</t>
        </is>
      </c>
      <c r="C2901" t="inlineStr">
        <is>
          <t>LINE-S02-POST-20260312</t>
        </is>
      </c>
      <c r="D2901" t="inlineStr">
        <is>
          <t>SHIFT-POST-20260312</t>
        </is>
      </c>
      <c r="E2901" t="inlineStr">
        <is>
          <t>LINE-S02</t>
        </is>
      </c>
      <c r="F2901" t="inlineStr">
        <is>
          <t>改善后</t>
        </is>
      </c>
      <c r="G2901" s="57" t="n">
        <v>46093</v>
      </c>
      <c r="H2901" t="inlineStr">
        <is>
          <t>视觉设备系列</t>
        </is>
      </c>
      <c r="I2901" t="inlineStr">
        <is>
          <t>7KK25</t>
        </is>
      </c>
      <c r="J2901" t="inlineStr">
        <is>
          <t>MATERIALS</t>
        </is>
      </c>
      <c r="K2901" t="inlineStr">
        <is>
          <t>Unplanned</t>
        </is>
      </c>
      <c r="L2901" t="inlineStr">
        <is>
          <t>DRYER</t>
        </is>
      </c>
      <c r="M2901" t="inlineStr">
        <is>
          <t>烘干/固化工位</t>
        </is>
      </c>
      <c r="N2901" t="inlineStr">
        <is>
          <t>RACKS</t>
        </is>
      </c>
      <c r="O2901" s="59" t="n">
        <v>46093.69513888889</v>
      </c>
      <c r="P2901" s="59" t="n">
        <v>46093.70506944445</v>
      </c>
      <c r="Q2901" s="60" t="n">
        <v>14.3</v>
      </c>
      <c r="R2901" s="60" t="n">
        <v>1.1</v>
      </c>
      <c r="S2901" t="inlineStr">
        <is>
          <t>团队模拟数据（基于公开单线数据派生）</t>
        </is>
      </c>
      <c r="T2901" t="inlineStr">
        <is>
          <t>SIM-v2.2-20260807-20260804</t>
        </is>
      </c>
      <c r="U2901" t="inlineStr">
        <is>
          <t>https://zenodo.org/records/17855209</t>
        </is>
      </c>
      <c r="V2901" t="inlineStr">
        <is>
          <t>LINE-S02-POST-20260312</t>
        </is>
      </c>
      <c r="W2901" t="inlineStr">
        <is>
          <t>已关联</t>
        </is>
      </c>
      <c r="X2901" t="inlineStr">
        <is>
          <t>按班次口径判断</t>
        </is>
      </c>
      <c r="Z2901" t="inlineStr">
        <is>
          <t>否</t>
        </is>
      </c>
    </row>
    <row r="2902">
      <c r="A2902" t="inlineStr">
        <is>
          <t>SIM-STOP-02901</t>
        </is>
      </c>
      <c r="B2902" t="inlineStr">
        <is>
          <t>STOP-POST-00332</t>
        </is>
      </c>
      <c r="C2902" t="inlineStr">
        <is>
          <t>LINE-S03-POST-20260312</t>
        </is>
      </c>
      <c r="D2902" t="inlineStr">
        <is>
          <t>SHIFT-POST-20260312</t>
        </is>
      </c>
      <c r="E2902" t="inlineStr">
        <is>
          <t>LINE-S03</t>
        </is>
      </c>
      <c r="F2902" t="inlineStr">
        <is>
          <t>改善后</t>
        </is>
      </c>
      <c r="G2902" s="57" t="n">
        <v>46093</v>
      </c>
      <c r="H2902" t="inlineStr">
        <is>
          <t>音频模组系列</t>
        </is>
      </c>
      <c r="I2902" t="inlineStr">
        <is>
          <t>7KK25</t>
        </is>
      </c>
      <c r="J2902" t="inlineStr">
        <is>
          <t>MATERIALS</t>
        </is>
      </c>
      <c r="K2902" t="inlineStr">
        <is>
          <t>Unplanned</t>
        </is>
      </c>
      <c r="L2902" t="inlineStr">
        <is>
          <t>DRYER</t>
        </is>
      </c>
      <c r="M2902" t="inlineStr">
        <is>
          <t>烘干/固化工位</t>
        </is>
      </c>
      <c r="N2902" t="inlineStr">
        <is>
          <t>RACKS</t>
        </is>
      </c>
      <c r="O2902" s="59" t="n">
        <v>46093.70902777778</v>
      </c>
      <c r="P2902" s="59" t="n">
        <v>46093.71708333334</v>
      </c>
      <c r="Q2902" s="60" t="n">
        <v>11.6</v>
      </c>
      <c r="R2902" s="60" t="n">
        <v>0.8944</v>
      </c>
      <c r="S2902" t="inlineStr">
        <is>
          <t>团队模拟数据（基于公开单线数据派生）</t>
        </is>
      </c>
      <c r="T2902" t="inlineStr">
        <is>
          <t>SIM-v2.2-20260807-20260804</t>
        </is>
      </c>
      <c r="U2902" t="inlineStr">
        <is>
          <t>https://zenodo.org/records/17855209</t>
        </is>
      </c>
      <c r="V2902" t="inlineStr">
        <is>
          <t>LINE-S03-POST-20260312</t>
        </is>
      </c>
      <c r="W2902" t="inlineStr">
        <is>
          <t>已关联</t>
        </is>
      </c>
      <c r="X2902" t="inlineStr">
        <is>
          <t>按班次口径判断</t>
        </is>
      </c>
      <c r="Z2902" t="inlineStr">
        <is>
          <t>否</t>
        </is>
      </c>
    </row>
    <row r="2903">
      <c r="A2903" t="inlineStr">
        <is>
          <t>SIM-STOP-02902</t>
        </is>
      </c>
      <c r="B2903" t="inlineStr">
        <is>
          <t>STOP-POST-00333</t>
        </is>
      </c>
      <c r="C2903" t="inlineStr">
        <is>
          <t>LINE-S01-POST-20260312</t>
        </is>
      </c>
      <c r="D2903" t="inlineStr">
        <is>
          <t>SHIFT-POST-20260312</t>
        </is>
      </c>
      <c r="E2903" t="inlineStr">
        <is>
          <t>LINE-S01</t>
        </is>
      </c>
      <c r="F2903" t="inlineStr">
        <is>
          <t>改善后</t>
        </is>
      </c>
      <c r="G2903" s="57" t="n">
        <v>46093</v>
      </c>
      <c r="H2903" t="inlineStr">
        <is>
          <t>智能终端系列</t>
        </is>
      </c>
      <c r="I2903" t="inlineStr">
        <is>
          <t>7KK25</t>
        </is>
      </c>
      <c r="J2903" t="inlineStr">
        <is>
          <t>MATERIALS</t>
        </is>
      </c>
      <c r="K2903" t="inlineStr">
        <is>
          <t>Unplanned</t>
        </is>
      </c>
      <c r="L2903" t="inlineStr">
        <is>
          <t>DRYER</t>
        </is>
      </c>
      <c r="M2903" t="inlineStr">
        <is>
          <t>烘干/固化工位</t>
        </is>
      </c>
      <c r="N2903" t="inlineStr">
        <is>
          <t>RACKS</t>
        </is>
      </c>
      <c r="O2903" s="59" t="n">
        <v>46093.69513888889</v>
      </c>
      <c r="P2903" s="59" t="n">
        <v>46093.69784722223</v>
      </c>
      <c r="Q2903" s="60" t="n">
        <v>3.9</v>
      </c>
      <c r="R2903" s="60" t="n">
        <v>0.7857</v>
      </c>
      <c r="S2903" t="inlineStr">
        <is>
          <t>团队模拟数据（基于公开单线数据派生）</t>
        </is>
      </c>
      <c r="T2903" t="inlineStr">
        <is>
          <t>SIM-v2.2-20260807-20260804</t>
        </is>
      </c>
      <c r="U2903" t="inlineStr">
        <is>
          <t>https://zenodo.org/records/17855209</t>
        </is>
      </c>
      <c r="V2903" t="inlineStr">
        <is>
          <t>LINE-S01-POST-20260312</t>
        </is>
      </c>
      <c r="W2903" t="inlineStr">
        <is>
          <t>已关联</t>
        </is>
      </c>
      <c r="X2903" t="inlineStr">
        <is>
          <t>按班次口径判断</t>
        </is>
      </c>
      <c r="Z2903" t="inlineStr">
        <is>
          <t>否</t>
        </is>
      </c>
    </row>
    <row r="2904">
      <c r="A2904" t="inlineStr">
        <is>
          <t>SIM-STOP-02903</t>
        </is>
      </c>
      <c r="B2904" t="inlineStr">
        <is>
          <t>STOP-POST-00333</t>
        </is>
      </c>
      <c r="C2904" t="inlineStr">
        <is>
          <t>LINE-S02-POST-20260312</t>
        </is>
      </c>
      <c r="D2904" t="inlineStr">
        <is>
          <t>SHIFT-POST-20260312</t>
        </is>
      </c>
      <c r="E2904" t="inlineStr">
        <is>
          <t>LINE-S02</t>
        </is>
      </c>
      <c r="F2904" t="inlineStr">
        <is>
          <t>改善后</t>
        </is>
      </c>
      <c r="G2904" s="57" t="n">
        <v>46093</v>
      </c>
      <c r="H2904" t="inlineStr">
        <is>
          <t>视觉设备系列</t>
        </is>
      </c>
      <c r="I2904" t="inlineStr">
        <is>
          <t>7KK25</t>
        </is>
      </c>
      <c r="J2904" t="inlineStr">
        <is>
          <t>MATERIALS</t>
        </is>
      </c>
      <c r="K2904" t="inlineStr">
        <is>
          <t>Unplanned</t>
        </is>
      </c>
      <c r="L2904" t="inlineStr">
        <is>
          <t>DRYER</t>
        </is>
      </c>
      <c r="M2904" t="inlineStr">
        <is>
          <t>烘干/固化工位</t>
        </is>
      </c>
      <c r="N2904" t="inlineStr">
        <is>
          <t>RACKS</t>
        </is>
      </c>
      <c r="O2904" s="59" t="n">
        <v>46093.70902777778</v>
      </c>
      <c r="P2904" s="59" t="n">
        <v>46093.71298611111</v>
      </c>
      <c r="Q2904" s="60" t="n">
        <v>5.7</v>
      </c>
      <c r="R2904" s="60" t="n">
        <v>1.1428</v>
      </c>
      <c r="S2904" t="inlineStr">
        <is>
          <t>团队模拟数据（基于公开单线数据派生）</t>
        </is>
      </c>
      <c r="T2904" t="inlineStr">
        <is>
          <t>SIM-v2.2-20260807-20260804</t>
        </is>
      </c>
      <c r="U2904" t="inlineStr">
        <is>
          <t>https://zenodo.org/records/17855209</t>
        </is>
      </c>
      <c r="V2904" t="inlineStr">
        <is>
          <t>LINE-S02-POST-20260312</t>
        </is>
      </c>
      <c r="W2904" t="inlineStr">
        <is>
          <t>已关联</t>
        </is>
      </c>
      <c r="X2904" t="inlineStr">
        <is>
          <t>按班次口径判断</t>
        </is>
      </c>
      <c r="Z2904" t="inlineStr">
        <is>
          <t>否</t>
        </is>
      </c>
    </row>
    <row r="2905">
      <c r="A2905" t="inlineStr">
        <is>
          <t>SIM-STOP-02904</t>
        </is>
      </c>
      <c r="B2905" t="inlineStr">
        <is>
          <t>STOP-POST-00333</t>
        </is>
      </c>
      <c r="C2905" t="inlineStr">
        <is>
          <t>LINE-S03-POST-20260312</t>
        </is>
      </c>
      <c r="D2905" t="inlineStr">
        <is>
          <t>SHIFT-POST-20260312</t>
        </is>
      </c>
      <c r="E2905" t="inlineStr">
        <is>
          <t>LINE-S03</t>
        </is>
      </c>
      <c r="F2905" t="inlineStr">
        <is>
          <t>改善后</t>
        </is>
      </c>
      <c r="G2905" s="57" t="n">
        <v>46093</v>
      </c>
      <c r="H2905" t="inlineStr">
        <is>
          <t>音频模组系列</t>
        </is>
      </c>
      <c r="I2905" t="inlineStr">
        <is>
          <t>7KK25</t>
        </is>
      </c>
      <c r="J2905" t="inlineStr">
        <is>
          <t>MATERIALS</t>
        </is>
      </c>
      <c r="K2905" t="inlineStr">
        <is>
          <t>Unplanned</t>
        </is>
      </c>
      <c r="L2905" t="inlineStr">
        <is>
          <t>DRYER</t>
        </is>
      </c>
      <c r="M2905" t="inlineStr">
        <is>
          <t>烘干/固化工位</t>
        </is>
      </c>
      <c r="N2905" t="inlineStr">
        <is>
          <t>RACKS</t>
        </is>
      </c>
      <c r="O2905" s="59" t="n">
        <v>46093.72291666667</v>
      </c>
      <c r="P2905" s="59" t="n">
        <v>46093.72618055555</v>
      </c>
      <c r="Q2905" s="60" t="n">
        <v>4.7</v>
      </c>
      <c r="R2905" s="60" t="n">
        <v>0.9308</v>
      </c>
      <c r="S2905" t="inlineStr">
        <is>
          <t>团队模拟数据（基于公开单线数据派生）</t>
        </is>
      </c>
      <c r="T2905" t="inlineStr">
        <is>
          <t>SIM-v2.2-20260807-20260804</t>
        </is>
      </c>
      <c r="U2905" t="inlineStr">
        <is>
          <t>https://zenodo.org/records/17855209</t>
        </is>
      </c>
      <c r="V2905" t="inlineStr">
        <is>
          <t>LINE-S03-POST-20260312</t>
        </is>
      </c>
      <c r="W2905" t="inlineStr">
        <is>
          <t>已关联</t>
        </is>
      </c>
      <c r="X2905" t="inlineStr">
        <is>
          <t>按班次口径判断</t>
        </is>
      </c>
      <c r="Z2905" t="inlineStr">
        <is>
          <t>否</t>
        </is>
      </c>
    </row>
    <row r="2906">
      <c r="A2906" t="inlineStr">
        <is>
          <t>SIM-STOP-02905</t>
        </is>
      </c>
      <c r="B2906" t="inlineStr">
        <is>
          <t>STOP-POST-00334</t>
        </is>
      </c>
      <c r="C2906" t="inlineStr">
        <is>
          <t>LINE-S01-POST-20260312</t>
        </is>
      </c>
      <c r="D2906" t="inlineStr">
        <is>
          <t>SHIFT-POST-20260312</t>
        </is>
      </c>
      <c r="E2906" t="inlineStr">
        <is>
          <t>LINE-S01</t>
        </is>
      </c>
      <c r="F2906" t="inlineStr">
        <is>
          <t>改善后</t>
        </is>
      </c>
      <c r="G2906" s="57" t="n">
        <v>46093</v>
      </c>
      <c r="H2906" t="inlineStr">
        <is>
          <t>智能终端系列</t>
        </is>
      </c>
      <c r="I2906" t="inlineStr">
        <is>
          <t>7KK25</t>
        </is>
      </c>
      <c r="J2906" t="inlineStr">
        <is>
          <t>MATERIALS</t>
        </is>
      </c>
      <c r="K2906" t="inlineStr">
        <is>
          <t>Unplanned</t>
        </is>
      </c>
      <c r="L2906" t="inlineStr">
        <is>
          <t>DRYER</t>
        </is>
      </c>
      <c r="M2906" t="inlineStr">
        <is>
          <t>烘干/固化工位</t>
        </is>
      </c>
      <c r="N2906" t="inlineStr">
        <is>
          <t>RACKS</t>
        </is>
      </c>
      <c r="O2906" s="59" t="n">
        <v>46093.70972222222</v>
      </c>
      <c r="P2906" s="59" t="n">
        <v>46093.713125</v>
      </c>
      <c r="Q2906" s="60" t="n">
        <v>4.9</v>
      </c>
      <c r="R2906" s="60" t="n">
        <v>0.8169999999999999</v>
      </c>
      <c r="S2906" t="inlineStr">
        <is>
          <t>团队模拟数据（基于公开单线数据派生）</t>
        </is>
      </c>
      <c r="T2906" t="inlineStr">
        <is>
          <t>SIM-v2.2-20260807-20260804</t>
        </is>
      </c>
      <c r="U2906" t="inlineStr">
        <is>
          <t>https://zenodo.org/records/17855209</t>
        </is>
      </c>
      <c r="V2906" t="inlineStr">
        <is>
          <t>LINE-S01-POST-20260312</t>
        </is>
      </c>
      <c r="W2906" t="inlineStr">
        <is>
          <t>已关联</t>
        </is>
      </c>
      <c r="X2906" t="inlineStr">
        <is>
          <t>按班次口径判断</t>
        </is>
      </c>
      <c r="Z2906" t="inlineStr">
        <is>
          <t>否</t>
        </is>
      </c>
    </row>
    <row r="2907">
      <c r="A2907" t="inlineStr">
        <is>
          <t>SIM-STOP-02906</t>
        </is>
      </c>
      <c r="B2907" t="inlineStr">
        <is>
          <t>STOP-POST-00334</t>
        </is>
      </c>
      <c r="C2907" t="inlineStr">
        <is>
          <t>LINE-S02-POST-20260312</t>
        </is>
      </c>
      <c r="D2907" t="inlineStr">
        <is>
          <t>SHIFT-POST-20260312</t>
        </is>
      </c>
      <c r="E2907" t="inlineStr">
        <is>
          <t>LINE-S02</t>
        </is>
      </c>
      <c r="F2907" t="inlineStr">
        <is>
          <t>改善后</t>
        </is>
      </c>
      <c r="G2907" s="57" t="n">
        <v>46093</v>
      </c>
      <c r="H2907" t="inlineStr">
        <is>
          <t>视觉设备系列</t>
        </is>
      </c>
      <c r="I2907" t="inlineStr">
        <is>
          <t>7KK25</t>
        </is>
      </c>
      <c r="J2907" t="inlineStr">
        <is>
          <t>MATERIALS</t>
        </is>
      </c>
      <c r="K2907" t="inlineStr">
        <is>
          <t>Unplanned</t>
        </is>
      </c>
      <c r="L2907" t="inlineStr">
        <is>
          <t>DRYER</t>
        </is>
      </c>
      <c r="M2907" t="inlineStr">
        <is>
          <t>烘干/固化工位</t>
        </is>
      </c>
      <c r="N2907" t="inlineStr">
        <is>
          <t>RACKS</t>
        </is>
      </c>
      <c r="O2907" s="59" t="n">
        <v>46093.72361111111</v>
      </c>
      <c r="P2907" s="59" t="n">
        <v>46093.72805555556</v>
      </c>
      <c r="Q2907" s="60" t="n">
        <v>6.4</v>
      </c>
      <c r="R2907" s="60" t="n">
        <v>1.0694</v>
      </c>
      <c r="S2907" t="inlineStr">
        <is>
          <t>团队模拟数据（基于公开单线数据派生）</t>
        </is>
      </c>
      <c r="T2907" t="inlineStr">
        <is>
          <t>SIM-v2.2-20260807-20260804</t>
        </is>
      </c>
      <c r="U2907" t="inlineStr">
        <is>
          <t>https://zenodo.org/records/17855209</t>
        </is>
      </c>
      <c r="V2907" t="inlineStr">
        <is>
          <t>LINE-S02-POST-20260312</t>
        </is>
      </c>
      <c r="W2907" t="inlineStr">
        <is>
          <t>已关联</t>
        </is>
      </c>
      <c r="X2907" t="inlineStr">
        <is>
          <t>按班次口径判断</t>
        </is>
      </c>
      <c r="Z2907" t="inlineStr">
        <is>
          <t>否</t>
        </is>
      </c>
    </row>
    <row r="2908">
      <c r="A2908" t="inlineStr">
        <is>
          <t>SIM-STOP-02907</t>
        </is>
      </c>
      <c r="B2908" t="inlineStr">
        <is>
          <t>STOP-POST-00334</t>
        </is>
      </c>
      <c r="C2908" t="inlineStr">
        <is>
          <t>LINE-S03-POST-20260312</t>
        </is>
      </c>
      <c r="D2908" t="inlineStr">
        <is>
          <t>SHIFT-POST-20260312</t>
        </is>
      </c>
      <c r="E2908" t="inlineStr">
        <is>
          <t>LINE-S03</t>
        </is>
      </c>
      <c r="F2908" t="inlineStr">
        <is>
          <t>改善后</t>
        </is>
      </c>
      <c r="G2908" s="57" t="n">
        <v>46093</v>
      </c>
      <c r="H2908" t="inlineStr">
        <is>
          <t>音频模组系列</t>
        </is>
      </c>
      <c r="I2908" t="inlineStr">
        <is>
          <t>7KK25</t>
        </is>
      </c>
      <c r="J2908" t="inlineStr">
        <is>
          <t>MATERIALS</t>
        </is>
      </c>
      <c r="K2908" t="inlineStr">
        <is>
          <t>Unplanned</t>
        </is>
      </c>
      <c r="L2908" t="inlineStr">
        <is>
          <t>DRYER</t>
        </is>
      </c>
      <c r="M2908" t="inlineStr">
        <is>
          <t>烘干/固化工位</t>
        </is>
      </c>
      <c r="N2908" t="inlineStr">
        <is>
          <t>RACKS</t>
        </is>
      </c>
      <c r="O2908" s="59" t="n">
        <v>46093.7375</v>
      </c>
      <c r="P2908" s="59" t="n">
        <v>46093.74152777778</v>
      </c>
      <c r="Q2908" s="60" t="n">
        <v>5.8</v>
      </c>
      <c r="R2908" s="60" t="n">
        <v>0.9671999999999999</v>
      </c>
      <c r="S2908" t="inlineStr">
        <is>
          <t>团队模拟数据（基于公开单线数据派生）</t>
        </is>
      </c>
      <c r="T2908" t="inlineStr">
        <is>
          <t>SIM-v2.2-20260807-20260804</t>
        </is>
      </c>
      <c r="U2908" t="inlineStr">
        <is>
          <t>https://zenodo.org/records/17855209</t>
        </is>
      </c>
      <c r="V2908" t="inlineStr">
        <is>
          <t>LINE-S03-POST-20260312</t>
        </is>
      </c>
      <c r="W2908" t="inlineStr">
        <is>
          <t>已关联</t>
        </is>
      </c>
      <c r="X2908" t="inlineStr">
        <is>
          <t>按班次口径判断</t>
        </is>
      </c>
      <c r="Z2908" t="inlineStr">
        <is>
          <t>否</t>
        </is>
      </c>
    </row>
    <row r="2909">
      <c r="A2909" t="inlineStr">
        <is>
          <t>SIM-STOP-02908</t>
        </is>
      </c>
      <c r="B2909" t="inlineStr">
        <is>
          <t>STOP-POST-00335</t>
        </is>
      </c>
      <c r="C2909" t="inlineStr">
        <is>
          <t>LINE-S01-POST-20260312</t>
        </is>
      </c>
      <c r="D2909" t="inlineStr">
        <is>
          <t>SHIFT-POST-20260312</t>
        </is>
      </c>
      <c r="E2909" t="inlineStr">
        <is>
          <t>LINE-S01</t>
        </is>
      </c>
      <c r="F2909" t="inlineStr">
        <is>
          <t>改善后</t>
        </is>
      </c>
      <c r="G2909" s="57" t="n">
        <v>46093</v>
      </c>
      <c r="H2909" t="inlineStr">
        <is>
          <t>智能终端系列</t>
        </is>
      </c>
      <c r="I2909" t="inlineStr">
        <is>
          <t>7KK25</t>
        </is>
      </c>
      <c r="J2909" t="inlineStr">
        <is>
          <t>MATERIALS</t>
        </is>
      </c>
      <c r="K2909" t="inlineStr">
        <is>
          <t>Unplanned</t>
        </is>
      </c>
      <c r="L2909" t="inlineStr">
        <is>
          <t>EXTRUDER PRESS</t>
        </is>
      </c>
      <c r="M2909" t="inlineStr">
        <is>
          <t>主加工工位</t>
        </is>
      </c>
      <c r="N2909" t="inlineStr">
        <is>
          <t>RACK STARVATION</t>
        </is>
      </c>
      <c r="O2909" s="59" t="n">
        <v>46093.71875</v>
      </c>
      <c r="P2909" s="59" t="n">
        <v>46093.72090277778</v>
      </c>
      <c r="Q2909" s="60" t="n">
        <v>3.1</v>
      </c>
      <c r="R2909" s="60" t="n">
        <v>0.7634</v>
      </c>
      <c r="S2909" t="inlineStr">
        <is>
          <t>团队模拟数据（基于公开单线数据派生）</t>
        </is>
      </c>
      <c r="T2909" t="inlineStr">
        <is>
          <t>SIM-v2.2-20260807-20260804</t>
        </is>
      </c>
      <c r="U2909" t="inlineStr">
        <is>
          <t>https://zenodo.org/records/17855209</t>
        </is>
      </c>
      <c r="V2909" t="inlineStr">
        <is>
          <t>LINE-S01-POST-20260312</t>
        </is>
      </c>
      <c r="W2909" t="inlineStr">
        <is>
          <t>已关联</t>
        </is>
      </c>
      <c r="X2909" t="inlineStr">
        <is>
          <t>按班次口径判断</t>
        </is>
      </c>
      <c r="Z2909" t="inlineStr">
        <is>
          <t>否</t>
        </is>
      </c>
    </row>
    <row r="2910">
      <c r="A2910" t="inlineStr">
        <is>
          <t>SIM-STOP-02909</t>
        </is>
      </c>
      <c r="B2910" t="inlineStr">
        <is>
          <t>STOP-POST-00335</t>
        </is>
      </c>
      <c r="C2910" t="inlineStr">
        <is>
          <t>LINE-S02-POST-20260312</t>
        </is>
      </c>
      <c r="D2910" t="inlineStr">
        <is>
          <t>SHIFT-POST-20260312</t>
        </is>
      </c>
      <c r="E2910" t="inlineStr">
        <is>
          <t>LINE-S02</t>
        </is>
      </c>
      <c r="F2910" t="inlineStr">
        <is>
          <t>改善后</t>
        </is>
      </c>
      <c r="G2910" s="57" t="n">
        <v>46093</v>
      </c>
      <c r="H2910" t="inlineStr">
        <is>
          <t>视觉设备系列</t>
        </is>
      </c>
      <c r="I2910" t="inlineStr">
        <is>
          <t>7KK25</t>
        </is>
      </c>
      <c r="J2910" t="inlineStr">
        <is>
          <t>MATERIALS</t>
        </is>
      </c>
      <c r="K2910" t="inlineStr">
        <is>
          <t>Unplanned</t>
        </is>
      </c>
      <c r="L2910" t="inlineStr">
        <is>
          <t>EXTRUDER PRESS</t>
        </is>
      </c>
      <c r="M2910" t="inlineStr">
        <is>
          <t>主加工工位</t>
        </is>
      </c>
      <c r="N2910" t="inlineStr">
        <is>
          <t>RACK STARVATION</t>
        </is>
      </c>
      <c r="O2910" s="59" t="n">
        <v>46093.73263888889</v>
      </c>
      <c r="P2910" s="59" t="n">
        <v>46093.73597222222</v>
      </c>
      <c r="Q2910" s="60" t="n">
        <v>4.8</v>
      </c>
      <c r="R2910" s="60" t="n">
        <v>1.2012</v>
      </c>
      <c r="S2910" t="inlineStr">
        <is>
          <t>团队模拟数据（基于公开单线数据派生）</t>
        </is>
      </c>
      <c r="T2910" t="inlineStr">
        <is>
          <t>SIM-v2.2-20260807-20260804</t>
        </is>
      </c>
      <c r="U2910" t="inlineStr">
        <is>
          <t>https://zenodo.org/records/17855209</t>
        </is>
      </c>
      <c r="V2910" t="inlineStr">
        <is>
          <t>LINE-S02-POST-20260312</t>
        </is>
      </c>
      <c r="W2910" t="inlineStr">
        <is>
          <t>已关联</t>
        </is>
      </c>
      <c r="X2910" t="inlineStr">
        <is>
          <t>按班次口径判断</t>
        </is>
      </c>
      <c r="Z2910" t="inlineStr">
        <is>
          <t>否</t>
        </is>
      </c>
    </row>
    <row r="2911">
      <c r="A2911" t="inlineStr">
        <is>
          <t>SIM-STOP-02910</t>
        </is>
      </c>
      <c r="B2911" t="inlineStr">
        <is>
          <t>STOP-POST-00335</t>
        </is>
      </c>
      <c r="C2911" t="inlineStr">
        <is>
          <t>LINE-S03-POST-20260312</t>
        </is>
      </c>
      <c r="D2911" t="inlineStr">
        <is>
          <t>SHIFT-POST-20260312</t>
        </is>
      </c>
      <c r="E2911" t="inlineStr">
        <is>
          <t>LINE-S03</t>
        </is>
      </c>
      <c r="F2911" t="inlineStr">
        <is>
          <t>改善后</t>
        </is>
      </c>
      <c r="G2911" s="57" t="n">
        <v>46093</v>
      </c>
      <c r="H2911" t="inlineStr">
        <is>
          <t>音频模组系列</t>
        </is>
      </c>
      <c r="I2911" t="inlineStr">
        <is>
          <t>7KK25</t>
        </is>
      </c>
      <c r="J2911" t="inlineStr">
        <is>
          <t>MATERIALS</t>
        </is>
      </c>
      <c r="K2911" t="inlineStr">
        <is>
          <t>Unplanned</t>
        </is>
      </c>
      <c r="L2911" t="inlineStr">
        <is>
          <t>EXTRUDER PRESS</t>
        </is>
      </c>
      <c r="M2911" t="inlineStr">
        <is>
          <t>主加工工位</t>
        </is>
      </c>
      <c r="N2911" t="inlineStr">
        <is>
          <t>RACK STARVATION</t>
        </is>
      </c>
      <c r="O2911" s="59" t="n">
        <v>46093.74652777778</v>
      </c>
      <c r="P2911" s="59" t="n">
        <v>46093.74902777778</v>
      </c>
      <c r="Q2911" s="60" t="n">
        <v>3.6</v>
      </c>
      <c r="R2911" s="60" t="n">
        <v>0.9048</v>
      </c>
      <c r="S2911" t="inlineStr">
        <is>
          <t>团队模拟数据（基于公开单线数据派生）</t>
        </is>
      </c>
      <c r="T2911" t="inlineStr">
        <is>
          <t>SIM-v2.2-20260807-20260804</t>
        </is>
      </c>
      <c r="U2911" t="inlineStr">
        <is>
          <t>https://zenodo.org/records/17855209</t>
        </is>
      </c>
      <c r="V2911" t="inlineStr">
        <is>
          <t>LINE-S03-POST-20260312</t>
        </is>
      </c>
      <c r="W2911" t="inlineStr">
        <is>
          <t>已关联</t>
        </is>
      </c>
      <c r="X2911" t="inlineStr">
        <is>
          <t>按班次口径判断</t>
        </is>
      </c>
      <c r="Z2911" t="inlineStr">
        <is>
          <t>否</t>
        </is>
      </c>
    </row>
    <row r="2912">
      <c r="A2912" t="inlineStr">
        <is>
          <t>SIM-STOP-02911</t>
        </is>
      </c>
      <c r="B2912" t="inlineStr">
        <is>
          <t>STOP-POST-00336</t>
        </is>
      </c>
      <c r="C2912" t="inlineStr">
        <is>
          <t>LINE-S01-POST-20260312</t>
        </is>
      </c>
      <c r="D2912" t="inlineStr">
        <is>
          <t>SHIFT-POST-20260312</t>
        </is>
      </c>
      <c r="E2912" t="inlineStr">
        <is>
          <t>LINE-S01</t>
        </is>
      </c>
      <c r="F2912" t="inlineStr">
        <is>
          <t>改善后</t>
        </is>
      </c>
      <c r="G2912" s="57" t="n">
        <v>46093</v>
      </c>
      <c r="H2912" t="inlineStr">
        <is>
          <t>智能终端系列</t>
        </is>
      </c>
      <c r="I2912" t="inlineStr">
        <is>
          <t>7KK25</t>
        </is>
      </c>
      <c r="J2912" t="inlineStr">
        <is>
          <t>MATERIALS</t>
        </is>
      </c>
      <c r="K2912" t="inlineStr">
        <is>
          <t>Unplanned</t>
        </is>
      </c>
      <c r="L2912" t="inlineStr">
        <is>
          <t>EXTRUDER PRESS</t>
        </is>
      </c>
      <c r="M2912" t="inlineStr">
        <is>
          <t>主加工工位</t>
        </is>
      </c>
      <c r="N2912" t="inlineStr">
        <is>
          <t>RACK STARVATION</t>
        </is>
      </c>
      <c r="O2912" s="59" t="n">
        <v>46093.73819444444</v>
      </c>
      <c r="P2912" s="59" t="n">
        <v>46093.74041666667</v>
      </c>
      <c r="Q2912" s="60" t="n">
        <v>3.2</v>
      </c>
      <c r="R2912" s="60" t="n">
        <v>0.7947</v>
      </c>
      <c r="S2912" t="inlineStr">
        <is>
          <t>团队模拟数据（基于公开单线数据派生）</t>
        </is>
      </c>
      <c r="T2912" t="inlineStr">
        <is>
          <t>SIM-v2.2-20260807-20260804</t>
        </is>
      </c>
      <c r="U2912" t="inlineStr">
        <is>
          <t>https://zenodo.org/records/17855209</t>
        </is>
      </c>
      <c r="V2912" t="inlineStr">
        <is>
          <t>LINE-S01-POST-20260312</t>
        </is>
      </c>
      <c r="W2912" t="inlineStr">
        <is>
          <t>已关联</t>
        </is>
      </c>
      <c r="X2912" t="inlineStr">
        <is>
          <t>按班次口径判断</t>
        </is>
      </c>
      <c r="Z2912" t="inlineStr">
        <is>
          <t>否</t>
        </is>
      </c>
    </row>
    <row r="2913">
      <c r="A2913" t="inlineStr">
        <is>
          <t>SIM-STOP-02912</t>
        </is>
      </c>
      <c r="B2913" t="inlineStr">
        <is>
          <t>STOP-POST-00336</t>
        </is>
      </c>
      <c r="C2913" t="inlineStr">
        <is>
          <t>LINE-S02-POST-20260312</t>
        </is>
      </c>
      <c r="D2913" t="inlineStr">
        <is>
          <t>SHIFT-POST-20260312</t>
        </is>
      </c>
      <c r="E2913" t="inlineStr">
        <is>
          <t>LINE-S02</t>
        </is>
      </c>
      <c r="F2913" t="inlineStr">
        <is>
          <t>改善后</t>
        </is>
      </c>
      <c r="G2913" s="57" t="n">
        <v>46093</v>
      </c>
      <c r="H2913" t="inlineStr">
        <is>
          <t>视觉设备系列</t>
        </is>
      </c>
      <c r="I2913" t="inlineStr">
        <is>
          <t>7KK25</t>
        </is>
      </c>
      <c r="J2913" t="inlineStr">
        <is>
          <t>MATERIALS</t>
        </is>
      </c>
      <c r="K2913" t="inlineStr">
        <is>
          <t>Unplanned</t>
        </is>
      </c>
      <c r="L2913" t="inlineStr">
        <is>
          <t>EXTRUDER PRESS</t>
        </is>
      </c>
      <c r="M2913" t="inlineStr">
        <is>
          <t>主加工工位</t>
        </is>
      </c>
      <c r="N2913" t="inlineStr">
        <is>
          <t>RACK STARVATION</t>
        </is>
      </c>
      <c r="O2913" s="59" t="n">
        <v>46093.75208333333</v>
      </c>
      <c r="P2913" s="59" t="n">
        <v>46093.75555555556</v>
      </c>
      <c r="Q2913" s="60" t="n">
        <v>5</v>
      </c>
      <c r="R2913" s="60" t="n">
        <v>1.2474</v>
      </c>
      <c r="S2913" t="inlineStr">
        <is>
          <t>团队模拟数据（基于公开单线数据派生）</t>
        </is>
      </c>
      <c r="T2913" t="inlineStr">
        <is>
          <t>SIM-v2.2-20260807-20260804</t>
        </is>
      </c>
      <c r="U2913" t="inlineStr">
        <is>
          <t>https://zenodo.org/records/17855209</t>
        </is>
      </c>
      <c r="V2913" t="inlineStr">
        <is>
          <t>LINE-S02-POST-20260312</t>
        </is>
      </c>
      <c r="W2913" t="inlineStr">
        <is>
          <t>已关联</t>
        </is>
      </c>
      <c r="X2913" t="inlineStr">
        <is>
          <t>按班次口径判断</t>
        </is>
      </c>
      <c r="Z2913" t="inlineStr">
        <is>
          <t>否</t>
        </is>
      </c>
    </row>
    <row r="2914">
      <c r="A2914" t="inlineStr">
        <is>
          <t>SIM-STOP-02913</t>
        </is>
      </c>
      <c r="B2914" t="inlineStr">
        <is>
          <t>STOP-POST-00336</t>
        </is>
      </c>
      <c r="C2914" t="inlineStr">
        <is>
          <t>LINE-S03-POST-20260312</t>
        </is>
      </c>
      <c r="D2914" t="inlineStr">
        <is>
          <t>SHIFT-POST-20260312</t>
        </is>
      </c>
      <c r="E2914" t="inlineStr">
        <is>
          <t>LINE-S03</t>
        </is>
      </c>
      <c r="F2914" t="inlineStr">
        <is>
          <t>改善后</t>
        </is>
      </c>
      <c r="G2914" s="57" t="n">
        <v>46093</v>
      </c>
      <c r="H2914" t="inlineStr">
        <is>
          <t>音频模组系列</t>
        </is>
      </c>
      <c r="I2914" t="inlineStr">
        <is>
          <t>7KK25</t>
        </is>
      </c>
      <c r="J2914" t="inlineStr">
        <is>
          <t>MATERIALS</t>
        </is>
      </c>
      <c r="K2914" t="inlineStr">
        <is>
          <t>Unplanned</t>
        </is>
      </c>
      <c r="L2914" t="inlineStr">
        <is>
          <t>EXTRUDER PRESS</t>
        </is>
      </c>
      <c r="M2914" t="inlineStr">
        <is>
          <t>主加工工位</t>
        </is>
      </c>
      <c r="N2914" t="inlineStr">
        <is>
          <t>RACK STARVATION</t>
        </is>
      </c>
      <c r="O2914" s="59" t="n">
        <v>46093.76597222222</v>
      </c>
      <c r="P2914" s="59" t="n">
        <v>46093.76861111111</v>
      </c>
      <c r="Q2914" s="60" t="n">
        <v>3.8</v>
      </c>
      <c r="R2914" s="60" t="n">
        <v>0.9412</v>
      </c>
      <c r="S2914" t="inlineStr">
        <is>
          <t>团队模拟数据（基于公开单线数据派生）</t>
        </is>
      </c>
      <c r="T2914" t="inlineStr">
        <is>
          <t>SIM-v2.2-20260807-20260804</t>
        </is>
      </c>
      <c r="U2914" t="inlineStr">
        <is>
          <t>https://zenodo.org/records/17855209</t>
        </is>
      </c>
      <c r="V2914" t="inlineStr">
        <is>
          <t>LINE-S03-POST-20260312</t>
        </is>
      </c>
      <c r="W2914" t="inlineStr">
        <is>
          <t>已关联</t>
        </is>
      </c>
      <c r="X2914" t="inlineStr">
        <is>
          <t>按班次口径判断</t>
        </is>
      </c>
      <c r="Z2914" t="inlineStr">
        <is>
          <t>否</t>
        </is>
      </c>
    </row>
    <row r="2915">
      <c r="A2915" t="inlineStr">
        <is>
          <t>SIM-STOP-02914</t>
        </is>
      </c>
      <c r="B2915" t="inlineStr">
        <is>
          <t>STOP-POST-00337</t>
        </is>
      </c>
      <c r="C2915" t="inlineStr">
        <is>
          <t>LINE-S01-POST-20260312</t>
        </is>
      </c>
      <c r="D2915" t="inlineStr">
        <is>
          <t>SHIFT-POST-20260312</t>
        </is>
      </c>
      <c r="E2915" t="inlineStr">
        <is>
          <t>LINE-S01</t>
        </is>
      </c>
      <c r="F2915" t="inlineStr">
        <is>
          <t>改善后</t>
        </is>
      </c>
      <c r="G2915" s="57" t="n">
        <v>46093</v>
      </c>
      <c r="H2915" t="inlineStr">
        <is>
          <t>智能终端系列</t>
        </is>
      </c>
      <c r="I2915" t="inlineStr">
        <is>
          <t>7KK25</t>
        </is>
      </c>
      <c r="J2915" t="inlineStr">
        <is>
          <t>MATERIALS</t>
        </is>
      </c>
      <c r="K2915" t="inlineStr">
        <is>
          <t>Unplanned</t>
        </is>
      </c>
      <c r="L2915" t="inlineStr">
        <is>
          <t>HACKING STATION</t>
        </is>
      </c>
      <c r="M2915" t="inlineStr">
        <is>
          <t>上下料工位</t>
        </is>
      </c>
      <c r="N2915" t="inlineStr">
        <is>
          <t>RACK STARVATION</t>
        </is>
      </c>
      <c r="O2915" s="59" t="n">
        <v>46093.74791666667</v>
      </c>
      <c r="P2915" s="59" t="n">
        <v>46093.7525</v>
      </c>
      <c r="Q2915" s="60" t="n">
        <v>6.6</v>
      </c>
      <c r="R2915" s="60" t="n">
        <v>0.8259</v>
      </c>
      <c r="S2915" t="inlineStr">
        <is>
          <t>团队模拟数据（基于公开单线数据派生）</t>
        </is>
      </c>
      <c r="T2915" t="inlineStr">
        <is>
          <t>SIM-v2.2-20260807-20260804</t>
        </is>
      </c>
      <c r="U2915" t="inlineStr">
        <is>
          <t>https://zenodo.org/records/17855209</t>
        </is>
      </c>
      <c r="V2915" t="inlineStr">
        <is>
          <t>LINE-S01-POST-20260312</t>
        </is>
      </c>
      <c r="W2915" t="inlineStr">
        <is>
          <t>已关联</t>
        </is>
      </c>
      <c r="X2915" t="inlineStr">
        <is>
          <t>按班次口径判断</t>
        </is>
      </c>
      <c r="Z2915" t="inlineStr">
        <is>
          <t>否</t>
        </is>
      </c>
    </row>
    <row r="2916">
      <c r="A2916" t="inlineStr">
        <is>
          <t>SIM-STOP-02915</t>
        </is>
      </c>
      <c r="B2916" t="inlineStr">
        <is>
          <t>STOP-POST-00337</t>
        </is>
      </c>
      <c r="C2916" t="inlineStr">
        <is>
          <t>LINE-S02-POST-20260312</t>
        </is>
      </c>
      <c r="D2916" t="inlineStr">
        <is>
          <t>SHIFT-POST-20260312</t>
        </is>
      </c>
      <c r="E2916" t="inlineStr">
        <is>
          <t>LINE-S02</t>
        </is>
      </c>
      <c r="F2916" t="inlineStr">
        <is>
          <t>改善后</t>
        </is>
      </c>
      <c r="G2916" s="57" t="n">
        <v>46093</v>
      </c>
      <c r="H2916" t="inlineStr">
        <is>
          <t>视觉设备系列</t>
        </is>
      </c>
      <c r="I2916" t="inlineStr">
        <is>
          <t>7KK25</t>
        </is>
      </c>
      <c r="J2916" t="inlineStr">
        <is>
          <t>MATERIALS</t>
        </is>
      </c>
      <c r="K2916" t="inlineStr">
        <is>
          <t>Unplanned</t>
        </is>
      </c>
      <c r="L2916" t="inlineStr">
        <is>
          <t>HACKING STATION</t>
        </is>
      </c>
      <c r="M2916" t="inlineStr">
        <is>
          <t>上下料工位</t>
        </is>
      </c>
      <c r="N2916" t="inlineStr">
        <is>
          <t>RACK STARVATION</t>
        </is>
      </c>
      <c r="O2916" s="59" t="n">
        <v>46093.76180555556</v>
      </c>
      <c r="P2916" s="59" t="n">
        <v>46093.76784722223</v>
      </c>
      <c r="Q2916" s="60" t="n">
        <v>8.699999999999999</v>
      </c>
      <c r="R2916" s="60" t="n">
        <v>1.0817</v>
      </c>
      <c r="S2916" t="inlineStr">
        <is>
          <t>团队模拟数据（基于公开单线数据派生）</t>
        </is>
      </c>
      <c r="T2916" t="inlineStr">
        <is>
          <t>SIM-v2.2-20260807-20260804</t>
        </is>
      </c>
      <c r="U2916" t="inlineStr">
        <is>
          <t>https://zenodo.org/records/17855209</t>
        </is>
      </c>
      <c r="V2916" t="inlineStr">
        <is>
          <t>LINE-S02-POST-20260312</t>
        </is>
      </c>
      <c r="W2916" t="inlineStr">
        <is>
          <t>已关联</t>
        </is>
      </c>
      <c r="X2916" t="inlineStr">
        <is>
          <t>按班次口径判断</t>
        </is>
      </c>
      <c r="Z2916" t="inlineStr">
        <is>
          <t>否</t>
        </is>
      </c>
    </row>
    <row r="2917">
      <c r="A2917" t="inlineStr">
        <is>
          <t>SIM-STOP-02916</t>
        </is>
      </c>
      <c r="B2917" t="inlineStr">
        <is>
          <t>STOP-POST-00337</t>
        </is>
      </c>
      <c r="C2917" t="inlineStr">
        <is>
          <t>LINE-S03-POST-20260312</t>
        </is>
      </c>
      <c r="D2917" t="inlineStr">
        <is>
          <t>SHIFT-POST-20260312</t>
        </is>
      </c>
      <c r="E2917" t="inlineStr">
        <is>
          <t>LINE-S03</t>
        </is>
      </c>
      <c r="F2917" t="inlineStr">
        <is>
          <t>改善后</t>
        </is>
      </c>
      <c r="G2917" s="57" t="n">
        <v>46093</v>
      </c>
      <c r="H2917" t="inlineStr">
        <is>
          <t>音频模组系列</t>
        </is>
      </c>
      <c r="I2917" t="inlineStr">
        <is>
          <t>7KK25</t>
        </is>
      </c>
      <c r="J2917" t="inlineStr">
        <is>
          <t>MATERIALS</t>
        </is>
      </c>
      <c r="K2917" t="inlineStr">
        <is>
          <t>Unplanned</t>
        </is>
      </c>
      <c r="L2917" t="inlineStr">
        <is>
          <t>HACKING STATION</t>
        </is>
      </c>
      <c r="M2917" t="inlineStr">
        <is>
          <t>上下料工位</t>
        </is>
      </c>
      <c r="N2917" t="inlineStr">
        <is>
          <t>RACK STARVATION</t>
        </is>
      </c>
      <c r="O2917" s="59" t="n">
        <v>46093.77569444444</v>
      </c>
      <c r="P2917" s="59" t="n">
        <v>46093.78111111111</v>
      </c>
      <c r="Q2917" s="60" t="n">
        <v>7.8</v>
      </c>
      <c r="R2917" s="60" t="n">
        <v>0.9776</v>
      </c>
      <c r="S2917" t="inlineStr">
        <is>
          <t>团队模拟数据（基于公开单线数据派生）</t>
        </is>
      </c>
      <c r="T2917" t="inlineStr">
        <is>
          <t>SIM-v2.2-20260807-20260804</t>
        </is>
      </c>
      <c r="U2917" t="inlineStr">
        <is>
          <t>https://zenodo.org/records/17855209</t>
        </is>
      </c>
      <c r="V2917" t="inlineStr">
        <is>
          <t>LINE-S03-POST-20260312</t>
        </is>
      </c>
      <c r="W2917" t="inlineStr">
        <is>
          <t>已关联</t>
        </is>
      </c>
      <c r="X2917" t="inlineStr">
        <is>
          <t>按班次口径判断</t>
        </is>
      </c>
      <c r="Z2917" t="inlineStr">
        <is>
          <t>否</t>
        </is>
      </c>
    </row>
    <row r="2918">
      <c r="A2918" t="inlineStr">
        <is>
          <t>SIM-STOP-02917</t>
        </is>
      </c>
      <c r="B2918" t="inlineStr">
        <is>
          <t>STOP-POST-00338</t>
        </is>
      </c>
      <c r="C2918" t="inlineStr">
        <is>
          <t>LINE-S01-POST-20260312</t>
        </is>
      </c>
      <c r="D2918" t="inlineStr">
        <is>
          <t>SHIFT-POST-20260312</t>
        </is>
      </c>
      <c r="E2918" t="inlineStr">
        <is>
          <t>LINE-S01</t>
        </is>
      </c>
      <c r="F2918" t="inlineStr">
        <is>
          <t>改善后</t>
        </is>
      </c>
      <c r="G2918" s="57" t="n">
        <v>46093</v>
      </c>
      <c r="H2918" t="inlineStr">
        <is>
          <t>智能终端系列</t>
        </is>
      </c>
      <c r="I2918" t="inlineStr">
        <is>
          <t>7KK25</t>
        </is>
      </c>
      <c r="J2918" t="inlineStr">
        <is>
          <t>MATERIALS</t>
        </is>
      </c>
      <c r="K2918" t="inlineStr">
        <is>
          <t>Unplanned</t>
        </is>
      </c>
      <c r="L2918" t="inlineStr">
        <is>
          <t>EXTRUDER PRESS</t>
        </is>
      </c>
      <c r="M2918" t="inlineStr">
        <is>
          <t>主加工工位</t>
        </is>
      </c>
      <c r="N2918" t="inlineStr">
        <is>
          <t>RACK STARVATION</t>
        </is>
      </c>
      <c r="O2918" s="59" t="n">
        <v>46093.76666666667</v>
      </c>
      <c r="P2918" s="59" t="n">
        <v>46093.776875</v>
      </c>
      <c r="Q2918" s="60" t="n">
        <v>14.7</v>
      </c>
      <c r="R2918" s="60" t="n">
        <v>0.7723</v>
      </c>
      <c r="S2918" t="inlineStr">
        <is>
          <t>团队模拟数据（基于公开单线数据派生）</t>
        </is>
      </c>
      <c r="T2918" t="inlineStr">
        <is>
          <t>SIM-v2.2-20260807-20260804</t>
        </is>
      </c>
      <c r="U2918" t="inlineStr">
        <is>
          <t>https://zenodo.org/records/17855209</t>
        </is>
      </c>
      <c r="V2918" t="inlineStr">
        <is>
          <t>LINE-S01-POST-20260312</t>
        </is>
      </c>
      <c r="W2918" t="inlineStr">
        <is>
          <t>已关联</t>
        </is>
      </c>
      <c r="X2918" t="inlineStr">
        <is>
          <t>按班次口径判断</t>
        </is>
      </c>
      <c r="Z2918" t="inlineStr">
        <is>
          <t>否</t>
        </is>
      </c>
    </row>
    <row r="2919">
      <c r="A2919" t="inlineStr">
        <is>
          <t>SIM-STOP-02918</t>
        </is>
      </c>
      <c r="B2919" t="inlineStr">
        <is>
          <t>STOP-POST-00338</t>
        </is>
      </c>
      <c r="C2919" t="inlineStr">
        <is>
          <t>LINE-S02-POST-20260312</t>
        </is>
      </c>
      <c r="D2919" t="inlineStr">
        <is>
          <t>SHIFT-POST-20260312</t>
        </is>
      </c>
      <c r="E2919" t="inlineStr">
        <is>
          <t>LINE-S02</t>
        </is>
      </c>
      <c r="F2919" t="inlineStr">
        <is>
          <t>改善后</t>
        </is>
      </c>
      <c r="G2919" s="57" t="n">
        <v>46093</v>
      </c>
      <c r="H2919" t="inlineStr">
        <is>
          <t>视觉设备系列</t>
        </is>
      </c>
      <c r="I2919" t="inlineStr">
        <is>
          <t>7KK25</t>
        </is>
      </c>
      <c r="J2919" t="inlineStr">
        <is>
          <t>MATERIALS</t>
        </is>
      </c>
      <c r="K2919" t="inlineStr">
        <is>
          <t>Unplanned</t>
        </is>
      </c>
      <c r="L2919" t="inlineStr">
        <is>
          <t>EXTRUDER PRESS</t>
        </is>
      </c>
      <c r="M2919" t="inlineStr">
        <is>
          <t>主加工工位</t>
        </is>
      </c>
      <c r="N2919" t="inlineStr">
        <is>
          <t>RACK STARVATION</t>
        </is>
      </c>
      <c r="O2919" s="59" t="n">
        <v>46093.78055555555</v>
      </c>
      <c r="P2919" s="59" t="n">
        <v>46093.79659722222</v>
      </c>
      <c r="Q2919" s="60" t="n">
        <v>23.1</v>
      </c>
      <c r="R2919" s="60" t="n">
        <v>1.2144</v>
      </c>
      <c r="S2919" t="inlineStr">
        <is>
          <t>团队模拟数据（基于公开单线数据派生）</t>
        </is>
      </c>
      <c r="T2919" t="inlineStr">
        <is>
          <t>SIM-v2.2-20260807-20260804</t>
        </is>
      </c>
      <c r="U2919" t="inlineStr">
        <is>
          <t>https://zenodo.org/records/17855209</t>
        </is>
      </c>
      <c r="V2919" t="inlineStr">
        <is>
          <t>LINE-S02-POST-20260312</t>
        </is>
      </c>
      <c r="W2919" t="inlineStr">
        <is>
          <t>已关联</t>
        </is>
      </c>
      <c r="X2919" t="inlineStr">
        <is>
          <t>按班次口径判断</t>
        </is>
      </c>
      <c r="Z2919" t="inlineStr">
        <is>
          <t>否</t>
        </is>
      </c>
    </row>
    <row r="2920">
      <c r="A2920" t="inlineStr">
        <is>
          <t>SIM-STOP-02919</t>
        </is>
      </c>
      <c r="B2920" t="inlineStr">
        <is>
          <t>STOP-POST-00338</t>
        </is>
      </c>
      <c r="C2920" t="inlineStr">
        <is>
          <t>LINE-S03-POST-20260312</t>
        </is>
      </c>
      <c r="D2920" t="inlineStr">
        <is>
          <t>SHIFT-POST-20260312</t>
        </is>
      </c>
      <c r="E2920" t="inlineStr">
        <is>
          <t>LINE-S03</t>
        </is>
      </c>
      <c r="F2920" t="inlineStr">
        <is>
          <t>改善后</t>
        </is>
      </c>
      <c r="G2920" s="57" t="n">
        <v>46093</v>
      </c>
      <c r="H2920" t="inlineStr">
        <is>
          <t>音频模组系列</t>
        </is>
      </c>
      <c r="I2920" t="inlineStr">
        <is>
          <t>7KK25</t>
        </is>
      </c>
      <c r="J2920" t="inlineStr">
        <is>
          <t>MATERIALS</t>
        </is>
      </c>
      <c r="K2920" t="inlineStr">
        <is>
          <t>Unplanned</t>
        </is>
      </c>
      <c r="L2920" t="inlineStr">
        <is>
          <t>EXTRUDER PRESS</t>
        </is>
      </c>
      <c r="M2920" t="inlineStr">
        <is>
          <t>主加工工位</t>
        </is>
      </c>
      <c r="N2920" t="inlineStr">
        <is>
          <t>RACK STARVATION</t>
        </is>
      </c>
      <c r="O2920" s="59" t="n">
        <v>46093.79444444444</v>
      </c>
      <c r="P2920" s="59" t="n">
        <v>46093.80652777778</v>
      </c>
      <c r="Q2920" s="60" t="n">
        <v>17.4</v>
      </c>
      <c r="R2920" s="60" t="n">
        <v>0.9152</v>
      </c>
      <c r="S2920" t="inlineStr">
        <is>
          <t>团队模拟数据（基于公开单线数据派生）</t>
        </is>
      </c>
      <c r="T2920" t="inlineStr">
        <is>
          <t>SIM-v2.2-20260807-20260804</t>
        </is>
      </c>
      <c r="U2920" t="inlineStr">
        <is>
          <t>https://zenodo.org/records/17855209</t>
        </is>
      </c>
      <c r="V2920" t="inlineStr">
        <is>
          <t>LINE-S03-POST-20260312</t>
        </is>
      </c>
      <c r="W2920" t="inlineStr">
        <is>
          <t>已关联</t>
        </is>
      </c>
      <c r="X2920" t="inlineStr">
        <is>
          <t>按班次口径判断</t>
        </is>
      </c>
      <c r="Z2920" t="inlineStr">
        <is>
          <t>否</t>
        </is>
      </c>
    </row>
    <row r="2921">
      <c r="A2921" t="inlineStr">
        <is>
          <t>SIM-STOP-02920</t>
        </is>
      </c>
      <c r="B2921" t="inlineStr">
        <is>
          <t>STOP-POST-00339</t>
        </is>
      </c>
      <c r="C2921" t="inlineStr">
        <is>
          <t>LINE-S01-POST-20260312</t>
        </is>
      </c>
      <c r="D2921" t="inlineStr">
        <is>
          <t>SHIFT-POST-20260312</t>
        </is>
      </c>
      <c r="E2921" t="inlineStr">
        <is>
          <t>LINE-S01</t>
        </is>
      </c>
      <c r="F2921" t="inlineStr">
        <is>
          <t>改善后</t>
        </is>
      </c>
      <c r="G2921" s="57" t="n">
        <v>46093</v>
      </c>
      <c r="H2921" t="inlineStr">
        <is>
          <t>智能终端系列</t>
        </is>
      </c>
      <c r="I2921" t="inlineStr">
        <is>
          <t>7KK25</t>
        </is>
      </c>
      <c r="J2921" t="inlineStr">
        <is>
          <t>OPERATIONAL</t>
        </is>
      </c>
      <c r="K2921" t="inlineStr">
        <is>
          <t>Planned - Not included in OEE</t>
        </is>
      </c>
      <c r="L2921" t="inlineStr">
        <is>
          <t>-</t>
        </is>
      </c>
      <c r="M2921" t="inlineStr">
        <is>
          <t>未标注工位</t>
        </is>
      </c>
      <c r="N2921" t="inlineStr">
        <is>
          <t>NO PRODUCTION SCHEDULE</t>
        </is>
      </c>
      <c r="O2921" s="59" t="n">
        <v>46093.78472222222</v>
      </c>
      <c r="P2921" s="59" t="n">
        <v>46093.81055555555</v>
      </c>
      <c r="Q2921" s="60" t="n">
        <v>37.2</v>
      </c>
      <c r="R2921" s="60" t="n">
        <v>0.931</v>
      </c>
      <c r="S2921" t="inlineStr">
        <is>
          <t>团队模拟数据（基于公开单线数据派生）</t>
        </is>
      </c>
      <c r="T2921" t="inlineStr">
        <is>
          <t>SIM-v2.2-20260807-20260804</t>
        </is>
      </c>
      <c r="U2921" t="inlineStr">
        <is>
          <t>https://zenodo.org/records/17855209</t>
        </is>
      </c>
      <c r="V2921" t="inlineStr">
        <is>
          <t>LINE-S01-POST-20260312</t>
        </is>
      </c>
      <c r="W2921" t="inlineStr">
        <is>
          <t>已关联</t>
        </is>
      </c>
      <c r="X2921" t="inlineStr">
        <is>
          <t>按班次口径判断</t>
        </is>
      </c>
      <c r="Z2921" t="inlineStr">
        <is>
          <t>否</t>
        </is>
      </c>
    </row>
    <row r="2922">
      <c r="A2922" t="inlineStr">
        <is>
          <t>SIM-STOP-02921</t>
        </is>
      </c>
      <c r="B2922" t="inlineStr">
        <is>
          <t>STOP-POST-00339</t>
        </is>
      </c>
      <c r="C2922" t="inlineStr">
        <is>
          <t>LINE-S02-POST-20260312</t>
        </is>
      </c>
      <c r="D2922" t="inlineStr">
        <is>
          <t>SHIFT-POST-20260312</t>
        </is>
      </c>
      <c r="E2922" t="inlineStr">
        <is>
          <t>LINE-S02</t>
        </is>
      </c>
      <c r="F2922" t="inlineStr">
        <is>
          <t>改善后</t>
        </is>
      </c>
      <c r="G2922" s="57" t="n">
        <v>46093</v>
      </c>
      <c r="H2922" t="inlineStr">
        <is>
          <t>视觉设备系列</t>
        </is>
      </c>
      <c r="I2922" t="inlineStr">
        <is>
          <t>7KK25</t>
        </is>
      </c>
      <c r="J2922" t="inlineStr">
        <is>
          <t>OPERATIONAL</t>
        </is>
      </c>
      <c r="K2922" t="inlineStr">
        <is>
          <t>Planned - Not included in OEE</t>
        </is>
      </c>
      <c r="L2922" t="inlineStr">
        <is>
          <t>-</t>
        </is>
      </c>
      <c r="M2922" t="inlineStr">
        <is>
          <t>未标注工位</t>
        </is>
      </c>
      <c r="N2922" t="inlineStr">
        <is>
          <t>NO PRODUCTION SCHEDULE</t>
        </is>
      </c>
      <c r="O2922" s="59" t="n">
        <v>46093.79861111111</v>
      </c>
      <c r="P2922" s="59" t="n">
        <v>46093.82465277778</v>
      </c>
      <c r="Q2922" s="60" t="n">
        <v>37.5</v>
      </c>
      <c r="R2922" s="60" t="n">
        <v>0.9364</v>
      </c>
      <c r="S2922" t="inlineStr">
        <is>
          <t>团队模拟数据（基于公开单线数据派生）</t>
        </is>
      </c>
      <c r="T2922" t="inlineStr">
        <is>
          <t>SIM-v2.2-20260807-20260804</t>
        </is>
      </c>
      <c r="U2922" t="inlineStr">
        <is>
          <t>https://zenodo.org/records/17855209</t>
        </is>
      </c>
      <c r="V2922" t="inlineStr">
        <is>
          <t>LINE-S02-POST-20260312</t>
        </is>
      </c>
      <c r="W2922" t="inlineStr">
        <is>
          <t>已关联</t>
        </is>
      </c>
      <c r="X2922" t="inlineStr">
        <is>
          <t>按班次口径判断</t>
        </is>
      </c>
      <c r="Z2922" t="inlineStr">
        <is>
          <t>否</t>
        </is>
      </c>
    </row>
    <row r="2923">
      <c r="A2923" t="inlineStr">
        <is>
          <t>SIM-STOP-02922</t>
        </is>
      </c>
      <c r="B2923" t="inlineStr">
        <is>
          <t>STOP-POST-00339</t>
        </is>
      </c>
      <c r="C2923" t="inlineStr">
        <is>
          <t>LINE-S03-POST-20260312</t>
        </is>
      </c>
      <c r="D2923" t="inlineStr">
        <is>
          <t>SHIFT-POST-20260312</t>
        </is>
      </c>
      <c r="E2923" t="inlineStr">
        <is>
          <t>LINE-S03</t>
        </is>
      </c>
      <c r="F2923" t="inlineStr">
        <is>
          <t>改善后</t>
        </is>
      </c>
      <c r="G2923" s="57" t="n">
        <v>46093</v>
      </c>
      <c r="H2923" t="inlineStr">
        <is>
          <t>音频模组系列</t>
        </is>
      </c>
      <c r="I2923" t="inlineStr">
        <is>
          <t>7KK25</t>
        </is>
      </c>
      <c r="J2923" t="inlineStr">
        <is>
          <t>OPERATIONAL</t>
        </is>
      </c>
      <c r="K2923" t="inlineStr">
        <is>
          <t>Planned - Not included in OEE</t>
        </is>
      </c>
      <c r="L2923" t="inlineStr">
        <is>
          <t>-</t>
        </is>
      </c>
      <c r="M2923" t="inlineStr">
        <is>
          <t>未标注工位</t>
        </is>
      </c>
      <c r="N2923" t="inlineStr">
        <is>
          <t>NO PRODUCTION SCHEDULE</t>
        </is>
      </c>
      <c r="O2923" s="59" t="n">
        <v>46093.8125</v>
      </c>
      <c r="P2923" s="59" t="n">
        <v>46093.83958333333</v>
      </c>
      <c r="Q2923" s="60" t="n">
        <v>39</v>
      </c>
      <c r="R2923" s="60" t="n">
        <v>0.976</v>
      </c>
      <c r="S2923" t="inlineStr">
        <is>
          <t>团队模拟数据（基于公开单线数据派生）</t>
        </is>
      </c>
      <c r="T2923" t="inlineStr">
        <is>
          <t>SIM-v2.2-20260807-20260804</t>
        </is>
      </c>
      <c r="U2923" t="inlineStr">
        <is>
          <t>https://zenodo.org/records/17855209</t>
        </is>
      </c>
      <c r="V2923" t="inlineStr">
        <is>
          <t>LINE-S03-POST-20260312</t>
        </is>
      </c>
      <c r="W2923" t="inlineStr">
        <is>
          <t>已关联</t>
        </is>
      </c>
      <c r="X2923" t="inlineStr">
        <is>
          <t>按班次口径判断</t>
        </is>
      </c>
      <c r="Z2923" t="inlineStr">
        <is>
          <t>否</t>
        </is>
      </c>
    </row>
    <row r="2924">
      <c r="A2924" t="inlineStr">
        <is>
          <t>SIM-STOP-02923</t>
        </is>
      </c>
      <c r="B2924" t="inlineStr">
        <is>
          <t>STOP-POST-00340</t>
        </is>
      </c>
      <c r="C2924" t="inlineStr">
        <is>
          <t>LINE-S01-POST-20260313</t>
        </is>
      </c>
      <c r="D2924" t="inlineStr">
        <is>
          <t>SHIFT-POST-20260313</t>
        </is>
      </c>
      <c r="E2924" t="inlineStr">
        <is>
          <t>LINE-S01</t>
        </is>
      </c>
      <c r="F2924" t="inlineStr">
        <is>
          <t>改善后</t>
        </is>
      </c>
      <c r="G2924" s="57" t="n">
        <v>46094</v>
      </c>
      <c r="H2924" t="inlineStr">
        <is>
          <t>智能终端系列</t>
        </is>
      </c>
      <c r="I2924" t="inlineStr">
        <is>
          <t>9KK25</t>
        </is>
      </c>
      <c r="J2924" t="inlineStr">
        <is>
          <t>SETUPS-CHANGEOVERS</t>
        </is>
      </c>
      <c r="K2924" t="inlineStr">
        <is>
          <t>Planned - Included in OEE</t>
        </is>
      </c>
      <c r="L2924" t="inlineStr">
        <is>
          <t>EXTRUDER PRESS</t>
        </is>
      </c>
      <c r="M2924" t="inlineStr">
        <is>
          <t>主加工工位</t>
        </is>
      </c>
      <c r="N2924" t="inlineStr">
        <is>
          <t>MATERIAL CHANGEOVER</t>
        </is>
      </c>
      <c r="O2924" s="59" t="n">
        <v>46094.47708333333</v>
      </c>
      <c r="P2924" s="59" t="n">
        <v>46094.48784722222</v>
      </c>
      <c r="Q2924" s="60" t="n">
        <v>15.5</v>
      </c>
      <c r="R2924" s="60" t="n">
        <v>0.9671999999999999</v>
      </c>
      <c r="S2924" t="inlineStr">
        <is>
          <t>团队模拟数据（基于公开单线数据派生）</t>
        </is>
      </c>
      <c r="T2924" t="inlineStr">
        <is>
          <t>SIM-v2.2-20260807-20260804</t>
        </is>
      </c>
      <c r="U2924" t="inlineStr">
        <is>
          <t>https://zenodo.org/records/17855209</t>
        </is>
      </c>
      <c r="V2924" t="inlineStr">
        <is>
          <t>LINE-S01-POST-20260313</t>
        </is>
      </c>
      <c r="W2924" t="inlineStr">
        <is>
          <t>已关联</t>
        </is>
      </c>
      <c r="X2924" t="inlineStr">
        <is>
          <t>按班次口径判断</t>
        </is>
      </c>
      <c r="Z2924" t="inlineStr">
        <is>
          <t>是</t>
        </is>
      </c>
      <c r="AA2924">
        <f>IFERROR(VLOOKUP(N2924,'18_换产标准_模拟'!$B$2:$F$4,3,FALSE),"")</f>
        <v/>
      </c>
      <c r="AB2924">
        <f>IFERROR(MAX(Q2924-AA2924,0),"")</f>
        <v/>
      </c>
      <c r="AC2924">
        <f>IFERROR(IF(AB2924=0,"达标",IF(AB2924&lt;=VLOOKUP(N2924,'18_换产标准_模拟'!$B$2:$F$4,4,FALSE)-VLOOKUP(N2924,'18_换产标准_模拟'!$B$2:$F$4,3,FALSE),"轻微超时",IF(AB2924&lt;=VLOOKUP(N2924,'18_换产标准_模拟'!$B$2:$F$4,5,FALSE)-VLOOKUP(N2924,'18_换产标准_模拟'!$B$2:$F$4,3,FALSE),"超时","严重超时"))),"")</f>
        <v/>
      </c>
      <c r="AD2924">
        <f>IFERROR(INDEX('18_换产标准_模拟'!$A$2:$A$4,MATCH(N2924,'18_换产标准_模拟'!$B$2:$B$4,0)),"")</f>
        <v/>
      </c>
      <c r="AE2924" t="inlineStr">
        <is>
          <t>团队模拟数据</t>
        </is>
      </c>
    </row>
    <row r="2925">
      <c r="A2925" t="inlineStr">
        <is>
          <t>SIM-STOP-02924</t>
        </is>
      </c>
      <c r="B2925" t="inlineStr">
        <is>
          <t>STOP-POST-00340</t>
        </is>
      </c>
      <c r="C2925" t="inlineStr">
        <is>
          <t>LINE-S02-POST-20260313</t>
        </is>
      </c>
      <c r="D2925" t="inlineStr">
        <is>
          <t>SHIFT-POST-20260313</t>
        </is>
      </c>
      <c r="E2925" t="inlineStr">
        <is>
          <t>LINE-S02</t>
        </is>
      </c>
      <c r="F2925" t="inlineStr">
        <is>
          <t>改善后</t>
        </is>
      </c>
      <c r="G2925" s="57" t="n">
        <v>46094</v>
      </c>
      <c r="H2925" t="inlineStr">
        <is>
          <t>视觉设备系列</t>
        </is>
      </c>
      <c r="I2925" t="inlineStr">
        <is>
          <t>9KK25</t>
        </is>
      </c>
      <c r="J2925" t="inlineStr">
        <is>
          <t>SETUPS-CHANGEOVERS</t>
        </is>
      </c>
      <c r="K2925" t="inlineStr">
        <is>
          <t>Planned - Included in OEE</t>
        </is>
      </c>
      <c r="L2925" t="inlineStr">
        <is>
          <t>EXTRUDER PRESS</t>
        </is>
      </c>
      <c r="M2925" t="inlineStr">
        <is>
          <t>主加工工位</t>
        </is>
      </c>
      <c r="N2925" t="inlineStr">
        <is>
          <t>MATERIAL CHANGEOVER</t>
        </is>
      </c>
      <c r="O2925" s="59" t="n">
        <v>46094.49097222222</v>
      </c>
      <c r="P2925" s="59" t="n">
        <v>46094.50180555556</v>
      </c>
      <c r="Q2925" s="60" t="n">
        <v>15.6</v>
      </c>
      <c r="R2925" s="60" t="n">
        <v>0.9746</v>
      </c>
      <c r="S2925" t="inlineStr">
        <is>
          <t>团队模拟数据（基于公开单线数据派生）</t>
        </is>
      </c>
      <c r="T2925" t="inlineStr">
        <is>
          <t>SIM-v2.2-20260807-20260804</t>
        </is>
      </c>
      <c r="U2925" t="inlineStr">
        <is>
          <t>https://zenodo.org/records/17855209</t>
        </is>
      </c>
      <c r="V2925" t="inlineStr">
        <is>
          <t>LINE-S02-POST-20260313</t>
        </is>
      </c>
      <c r="W2925" t="inlineStr">
        <is>
          <t>已关联</t>
        </is>
      </c>
      <c r="X2925" t="inlineStr">
        <is>
          <t>按班次口径判断</t>
        </is>
      </c>
      <c r="Z2925" t="inlineStr">
        <is>
          <t>是</t>
        </is>
      </c>
      <c r="AA2925">
        <f>IFERROR(VLOOKUP(N2925,'18_换产标准_模拟'!$B$2:$F$4,3,FALSE),"")</f>
        <v/>
      </c>
      <c r="AB2925">
        <f>IFERROR(MAX(Q2925-AA2925,0),"")</f>
        <v/>
      </c>
      <c r="AC2925">
        <f>IFERROR(IF(AB2925=0,"达标",IF(AB2925&lt;=VLOOKUP(N2925,'18_换产标准_模拟'!$B$2:$F$4,4,FALSE)-VLOOKUP(N2925,'18_换产标准_模拟'!$B$2:$F$4,3,FALSE),"轻微超时",IF(AB2925&lt;=VLOOKUP(N2925,'18_换产标准_模拟'!$B$2:$F$4,5,FALSE)-VLOOKUP(N2925,'18_换产标准_模拟'!$B$2:$F$4,3,FALSE),"超时","严重超时"))),"")</f>
        <v/>
      </c>
      <c r="AD2925">
        <f>IFERROR(INDEX('18_换产标准_模拟'!$A$2:$A$4,MATCH(N2925,'18_换产标准_模拟'!$B$2:$B$4,0)),"")</f>
        <v/>
      </c>
      <c r="AE2925" t="inlineStr">
        <is>
          <t>团队模拟数据</t>
        </is>
      </c>
    </row>
    <row r="2926">
      <c r="A2926" t="inlineStr">
        <is>
          <t>SIM-STOP-02925</t>
        </is>
      </c>
      <c r="B2926" t="inlineStr">
        <is>
          <t>STOP-POST-00340</t>
        </is>
      </c>
      <c r="C2926" t="inlineStr">
        <is>
          <t>LINE-S03-POST-20260313</t>
        </is>
      </c>
      <c r="D2926" t="inlineStr">
        <is>
          <t>SHIFT-POST-20260313</t>
        </is>
      </c>
      <c r="E2926" t="inlineStr">
        <is>
          <t>LINE-S03</t>
        </is>
      </c>
      <c r="F2926" t="inlineStr">
        <is>
          <t>改善后</t>
        </is>
      </c>
      <c r="G2926" s="57" t="n">
        <v>46094</v>
      </c>
      <c r="H2926" t="inlineStr">
        <is>
          <t>音频模组系列</t>
        </is>
      </c>
      <c r="I2926" t="inlineStr">
        <is>
          <t>9KK25</t>
        </is>
      </c>
      <c r="J2926" t="inlineStr">
        <is>
          <t>SETUPS-CHANGEOVERS</t>
        </is>
      </c>
      <c r="K2926" t="inlineStr">
        <is>
          <t>Planned - Included in OEE</t>
        </is>
      </c>
      <c r="L2926" t="inlineStr">
        <is>
          <t>EXTRUDER PRESS</t>
        </is>
      </c>
      <c r="M2926" t="inlineStr">
        <is>
          <t>主加工工位</t>
        </is>
      </c>
      <c r="N2926" t="inlineStr">
        <is>
          <t>MATERIAL CHANGEOVER</t>
        </is>
      </c>
      <c r="O2926" s="59" t="n">
        <v>46094.50486111111</v>
      </c>
      <c r="P2926" s="59" t="n">
        <v>46094.515</v>
      </c>
      <c r="Q2926" s="60" t="n">
        <v>14.6</v>
      </c>
      <c r="R2926" s="60" t="n">
        <v>0.912</v>
      </c>
      <c r="S2926" t="inlineStr">
        <is>
          <t>团队模拟数据（基于公开单线数据派生）</t>
        </is>
      </c>
      <c r="T2926" t="inlineStr">
        <is>
          <t>SIM-v2.2-20260807-20260804</t>
        </is>
      </c>
      <c r="U2926" t="inlineStr">
        <is>
          <t>https://zenodo.org/records/17855209</t>
        </is>
      </c>
      <c r="V2926" t="inlineStr">
        <is>
          <t>LINE-S03-POST-20260313</t>
        </is>
      </c>
      <c r="W2926" t="inlineStr">
        <is>
          <t>已关联</t>
        </is>
      </c>
      <c r="X2926" t="inlineStr">
        <is>
          <t>按班次口径判断</t>
        </is>
      </c>
      <c r="Z2926" t="inlineStr">
        <is>
          <t>是</t>
        </is>
      </c>
      <c r="AA2926">
        <f>IFERROR(VLOOKUP(N2926,'18_换产标准_模拟'!$B$2:$F$4,3,FALSE),"")</f>
        <v/>
      </c>
      <c r="AB2926">
        <f>IFERROR(MAX(Q2926-AA2926,0),"")</f>
        <v/>
      </c>
      <c r="AC2926">
        <f>IFERROR(IF(AB2926=0,"达标",IF(AB2926&lt;=VLOOKUP(N2926,'18_换产标准_模拟'!$B$2:$F$4,4,FALSE)-VLOOKUP(N2926,'18_换产标准_模拟'!$B$2:$F$4,3,FALSE),"轻微超时",IF(AB2926&lt;=VLOOKUP(N2926,'18_换产标准_模拟'!$B$2:$F$4,5,FALSE)-VLOOKUP(N2926,'18_换产标准_模拟'!$B$2:$F$4,3,FALSE),"超时","严重超时"))),"")</f>
        <v/>
      </c>
      <c r="AD2926">
        <f>IFERROR(INDEX('18_换产标准_模拟'!$A$2:$A$4,MATCH(N2926,'18_换产标准_模拟'!$B$2:$B$4,0)),"")</f>
        <v/>
      </c>
      <c r="AE2926" t="inlineStr">
        <is>
          <t>团队模拟数据</t>
        </is>
      </c>
    </row>
    <row r="2927">
      <c r="A2927" t="inlineStr">
        <is>
          <t>SIM-STOP-02926</t>
        </is>
      </c>
      <c r="B2927" t="inlineStr">
        <is>
          <t>STOP-POST-00341</t>
        </is>
      </c>
      <c r="C2927" t="inlineStr">
        <is>
          <t>LINE-S01-POST-20260313</t>
        </is>
      </c>
      <c r="D2927" t="inlineStr">
        <is>
          <t>SHIFT-POST-20260313</t>
        </is>
      </c>
      <c r="E2927" t="inlineStr">
        <is>
          <t>LINE-S01</t>
        </is>
      </c>
      <c r="F2927" t="inlineStr">
        <is>
          <t>改善后</t>
        </is>
      </c>
      <c r="G2927" s="57" t="n">
        <v>46094</v>
      </c>
      <c r="H2927" t="inlineStr">
        <is>
          <t>智能终端系列</t>
        </is>
      </c>
      <c r="I2927" t="inlineStr">
        <is>
          <t>9KK25</t>
        </is>
      </c>
      <c r="J2927" t="inlineStr">
        <is>
          <t>OPERATIONAL</t>
        </is>
      </c>
      <c r="K2927" t="inlineStr">
        <is>
          <t>Planned - Included in OEE</t>
        </is>
      </c>
      <c r="L2927" t="inlineStr">
        <is>
          <t>EXTRUDER PRESS</t>
        </is>
      </c>
      <c r="M2927" t="inlineStr">
        <is>
          <t>主加工工位</t>
        </is>
      </c>
      <c r="N2927" t="inlineStr">
        <is>
          <t>ΕΛΕΓΧΟΣ ΠΟΙΟΤΗΤΑΣ</t>
        </is>
      </c>
      <c r="O2927" s="59" t="n">
        <v>46094.50625</v>
      </c>
      <c r="P2927" s="59" t="n">
        <v>46094.510625</v>
      </c>
      <c r="Q2927" s="60" t="n">
        <v>6.3</v>
      </c>
      <c r="R2927" s="60" t="n">
        <v>0.9051</v>
      </c>
      <c r="S2927" t="inlineStr">
        <is>
          <t>团队模拟数据（基于公开单线数据派生）</t>
        </is>
      </c>
      <c r="T2927" t="inlineStr">
        <is>
          <t>SIM-v2.2-20260807-20260804</t>
        </is>
      </c>
      <c r="U2927" t="inlineStr">
        <is>
          <t>https://zenodo.org/records/17855209</t>
        </is>
      </c>
      <c r="V2927" t="inlineStr">
        <is>
          <t>LINE-S01-POST-20260313</t>
        </is>
      </c>
      <c r="W2927" t="inlineStr">
        <is>
          <t>已关联</t>
        </is>
      </c>
      <c r="X2927" t="inlineStr">
        <is>
          <t>按班次口径判断</t>
        </is>
      </c>
      <c r="Z2927" t="inlineStr">
        <is>
          <t>否</t>
        </is>
      </c>
    </row>
    <row r="2928">
      <c r="A2928" t="inlineStr">
        <is>
          <t>SIM-STOP-02927</t>
        </is>
      </c>
      <c r="B2928" t="inlineStr">
        <is>
          <t>STOP-POST-00341</t>
        </is>
      </c>
      <c r="C2928" t="inlineStr">
        <is>
          <t>LINE-S02-POST-20260313</t>
        </is>
      </c>
      <c r="D2928" t="inlineStr">
        <is>
          <t>SHIFT-POST-20260313</t>
        </is>
      </c>
      <c r="E2928" t="inlineStr">
        <is>
          <t>LINE-S02</t>
        </is>
      </c>
      <c r="F2928" t="inlineStr">
        <is>
          <t>改善后</t>
        </is>
      </c>
      <c r="G2928" s="57" t="n">
        <v>46094</v>
      </c>
      <c r="H2928" t="inlineStr">
        <is>
          <t>视觉设备系列</t>
        </is>
      </c>
      <c r="I2928" t="inlineStr">
        <is>
          <t>9KK25</t>
        </is>
      </c>
      <c r="J2928" t="inlineStr">
        <is>
          <t>OPERATIONAL</t>
        </is>
      </c>
      <c r="K2928" t="inlineStr">
        <is>
          <t>Planned - Included in OEE</t>
        </is>
      </c>
      <c r="L2928" t="inlineStr">
        <is>
          <t>EXTRUDER PRESS</t>
        </is>
      </c>
      <c r="M2928" t="inlineStr">
        <is>
          <t>主加工工位</t>
        </is>
      </c>
      <c r="N2928" t="inlineStr">
        <is>
          <t>ΕΛΕΓΧΟΣ ΠΟΙΟΤΗΤΑΣ</t>
        </is>
      </c>
      <c r="O2928" s="59" t="n">
        <v>46094.52013888889</v>
      </c>
      <c r="P2928" s="59" t="n">
        <v>46094.52506944445</v>
      </c>
      <c r="Q2928" s="60" t="n">
        <v>7.1</v>
      </c>
      <c r="R2928" s="60" t="n">
        <v>1.0127</v>
      </c>
      <c r="S2928" t="inlineStr">
        <is>
          <t>团队模拟数据（基于公开单线数据派生）</t>
        </is>
      </c>
      <c r="T2928" t="inlineStr">
        <is>
          <t>SIM-v2.2-20260807-20260804</t>
        </is>
      </c>
      <c r="U2928" t="inlineStr">
        <is>
          <t>https://zenodo.org/records/17855209</t>
        </is>
      </c>
      <c r="V2928" t="inlineStr">
        <is>
          <t>LINE-S02-POST-20260313</t>
        </is>
      </c>
      <c r="W2928" t="inlineStr">
        <is>
          <t>已关联</t>
        </is>
      </c>
      <c r="X2928" t="inlineStr">
        <is>
          <t>按班次口径判断</t>
        </is>
      </c>
      <c r="Z2928" t="inlineStr">
        <is>
          <t>否</t>
        </is>
      </c>
    </row>
    <row r="2929">
      <c r="A2929" t="inlineStr">
        <is>
          <t>SIM-STOP-02928</t>
        </is>
      </c>
      <c r="B2929" t="inlineStr">
        <is>
          <t>STOP-POST-00341</t>
        </is>
      </c>
      <c r="C2929" t="inlineStr">
        <is>
          <t>LINE-S03-POST-20260313</t>
        </is>
      </c>
      <c r="D2929" t="inlineStr">
        <is>
          <t>SHIFT-POST-20260313</t>
        </is>
      </c>
      <c r="E2929" t="inlineStr">
        <is>
          <t>LINE-S03</t>
        </is>
      </c>
      <c r="F2929" t="inlineStr">
        <is>
          <t>改善后</t>
        </is>
      </c>
      <c r="G2929" s="57" t="n">
        <v>46094</v>
      </c>
      <c r="H2929" t="inlineStr">
        <is>
          <t>音频模组系列</t>
        </is>
      </c>
      <c r="I2929" t="inlineStr">
        <is>
          <t>9KK25</t>
        </is>
      </c>
      <c r="J2929" t="inlineStr">
        <is>
          <t>OPERATIONAL</t>
        </is>
      </c>
      <c r="K2929" t="inlineStr">
        <is>
          <t>Planned - Included in OEE</t>
        </is>
      </c>
      <c r="L2929" t="inlineStr">
        <is>
          <t>EXTRUDER PRESS</t>
        </is>
      </c>
      <c r="M2929" t="inlineStr">
        <is>
          <t>主加工工位</t>
        </is>
      </c>
      <c r="N2929" t="inlineStr">
        <is>
          <t>ΕΛΕΓΧΟΣ ΠΟΙΟΤΗΤΑΣ</t>
        </is>
      </c>
      <c r="O2929" s="59" t="n">
        <v>46094.53402777778</v>
      </c>
      <c r="P2929" s="59" t="n">
        <v>46094.53861111111</v>
      </c>
      <c r="Q2929" s="60" t="n">
        <v>6.6</v>
      </c>
      <c r="R2929" s="60" t="n">
        <v>0.9493</v>
      </c>
      <c r="S2929" t="inlineStr">
        <is>
          <t>团队模拟数据（基于公开单线数据派生）</t>
        </is>
      </c>
      <c r="T2929" t="inlineStr">
        <is>
          <t>SIM-v2.2-20260807-20260804</t>
        </is>
      </c>
      <c r="U2929" t="inlineStr">
        <is>
          <t>https://zenodo.org/records/17855209</t>
        </is>
      </c>
      <c r="V2929" t="inlineStr">
        <is>
          <t>LINE-S03-POST-20260313</t>
        </is>
      </c>
      <c r="W2929" t="inlineStr">
        <is>
          <t>已关联</t>
        </is>
      </c>
      <c r="X2929" t="inlineStr">
        <is>
          <t>按班次口径判断</t>
        </is>
      </c>
      <c r="Z2929" t="inlineStr">
        <is>
          <t>否</t>
        </is>
      </c>
    </row>
    <row r="2930">
      <c r="A2930" t="inlineStr">
        <is>
          <t>SIM-STOP-02929</t>
        </is>
      </c>
      <c r="B2930" t="inlineStr">
        <is>
          <t>STOP-POST-00342</t>
        </is>
      </c>
      <c r="C2930" t="inlineStr">
        <is>
          <t>LINE-S01-POST-20260313</t>
        </is>
      </c>
      <c r="D2930" t="inlineStr">
        <is>
          <t>SHIFT-POST-20260313</t>
        </is>
      </c>
      <c r="E2930" t="inlineStr">
        <is>
          <t>LINE-S01</t>
        </is>
      </c>
      <c r="F2930" t="inlineStr">
        <is>
          <t>改善后</t>
        </is>
      </c>
      <c r="G2930" s="57" t="n">
        <v>46094</v>
      </c>
      <c r="H2930" t="inlineStr">
        <is>
          <t>智能终端系列</t>
        </is>
      </c>
      <c r="I2930" t="inlineStr">
        <is>
          <t>9KK25</t>
        </is>
      </c>
      <c r="J2930" t="inlineStr">
        <is>
          <t>MATERIALS</t>
        </is>
      </c>
      <c r="K2930" t="inlineStr">
        <is>
          <t>Unplanned</t>
        </is>
      </c>
      <c r="L2930" t="inlineStr">
        <is>
          <t>HACKING STATION</t>
        </is>
      </c>
      <c r="M2930" t="inlineStr">
        <is>
          <t>上下料工位</t>
        </is>
      </c>
      <c r="N2930" t="inlineStr">
        <is>
          <t>MANUAL BRICK HANDLING</t>
        </is>
      </c>
      <c r="O2930" s="59" t="n">
        <v>46094.51944444444</v>
      </c>
      <c r="P2930" s="59" t="n">
        <v>46094.52902777777</v>
      </c>
      <c r="Q2930" s="60" t="n">
        <v>13.8</v>
      </c>
      <c r="R2930" s="60" t="n">
        <v>0.8125</v>
      </c>
      <c r="S2930" t="inlineStr">
        <is>
          <t>团队模拟数据（基于公开单线数据派生）</t>
        </is>
      </c>
      <c r="T2930" t="inlineStr">
        <is>
          <t>SIM-v2.2-20260807-20260804</t>
        </is>
      </c>
      <c r="U2930" t="inlineStr">
        <is>
          <t>https://zenodo.org/records/17855209</t>
        </is>
      </c>
      <c r="V2930" t="inlineStr">
        <is>
          <t>LINE-S01-POST-20260313</t>
        </is>
      </c>
      <c r="W2930" t="inlineStr">
        <is>
          <t>已关联</t>
        </is>
      </c>
      <c r="X2930" t="inlineStr">
        <is>
          <t>按班次口径判断</t>
        </is>
      </c>
      <c r="Z2930" t="inlineStr">
        <is>
          <t>否</t>
        </is>
      </c>
    </row>
    <row r="2931">
      <c r="A2931" t="inlineStr">
        <is>
          <t>SIM-STOP-02930</t>
        </is>
      </c>
      <c r="B2931" t="inlineStr">
        <is>
          <t>STOP-POST-00342</t>
        </is>
      </c>
      <c r="C2931" t="inlineStr">
        <is>
          <t>LINE-S02-POST-20260313</t>
        </is>
      </c>
      <c r="D2931" t="inlineStr">
        <is>
          <t>SHIFT-POST-20260313</t>
        </is>
      </c>
      <c r="E2931" t="inlineStr">
        <is>
          <t>LINE-S02</t>
        </is>
      </c>
      <c r="F2931" t="inlineStr">
        <is>
          <t>改善后</t>
        </is>
      </c>
      <c r="G2931" s="57" t="n">
        <v>46094</v>
      </c>
      <c r="H2931" t="inlineStr">
        <is>
          <t>视觉设备系列</t>
        </is>
      </c>
      <c r="I2931" t="inlineStr">
        <is>
          <t>9KK25</t>
        </is>
      </c>
      <c r="J2931" t="inlineStr">
        <is>
          <t>MATERIALS</t>
        </is>
      </c>
      <c r="K2931" t="inlineStr">
        <is>
          <t>Unplanned</t>
        </is>
      </c>
      <c r="L2931" t="inlineStr">
        <is>
          <t>HACKING STATION</t>
        </is>
      </c>
      <c r="M2931" t="inlineStr">
        <is>
          <t>上下料工位</t>
        </is>
      </c>
      <c r="N2931" t="inlineStr">
        <is>
          <t>MANUAL BRICK HANDLING</t>
        </is>
      </c>
      <c r="O2931" s="59" t="n">
        <v>46094.53333333333</v>
      </c>
      <c r="P2931" s="59" t="n">
        <v>46094.54590277778</v>
      </c>
      <c r="Q2931" s="60" t="n">
        <v>18.1</v>
      </c>
      <c r="R2931" s="60" t="n">
        <v>1.0633</v>
      </c>
      <c r="S2931" t="inlineStr">
        <is>
          <t>团队模拟数据（基于公开单线数据派生）</t>
        </is>
      </c>
      <c r="T2931" t="inlineStr">
        <is>
          <t>SIM-v2.2-20260807-20260804</t>
        </is>
      </c>
      <c r="U2931" t="inlineStr">
        <is>
          <t>https://zenodo.org/records/17855209</t>
        </is>
      </c>
      <c r="V2931" t="inlineStr">
        <is>
          <t>LINE-S02-POST-20260313</t>
        </is>
      </c>
      <c r="W2931" t="inlineStr">
        <is>
          <t>已关联</t>
        </is>
      </c>
      <c r="X2931" t="inlineStr">
        <is>
          <t>按班次口径判断</t>
        </is>
      </c>
      <c r="Z2931" t="inlineStr">
        <is>
          <t>否</t>
        </is>
      </c>
    </row>
    <row r="2932">
      <c r="A2932" t="inlineStr">
        <is>
          <t>SIM-STOP-02931</t>
        </is>
      </c>
      <c r="B2932" t="inlineStr">
        <is>
          <t>STOP-POST-00342</t>
        </is>
      </c>
      <c r="C2932" t="inlineStr">
        <is>
          <t>LINE-S03-POST-20260313</t>
        </is>
      </c>
      <c r="D2932" t="inlineStr">
        <is>
          <t>SHIFT-POST-20260313</t>
        </is>
      </c>
      <c r="E2932" t="inlineStr">
        <is>
          <t>LINE-S03</t>
        </is>
      </c>
      <c r="F2932" t="inlineStr">
        <is>
          <t>改善后</t>
        </is>
      </c>
      <c r="G2932" s="57" t="n">
        <v>46094</v>
      </c>
      <c r="H2932" t="inlineStr">
        <is>
          <t>音频模组系列</t>
        </is>
      </c>
      <c r="I2932" t="inlineStr">
        <is>
          <t>9KK25</t>
        </is>
      </c>
      <c r="J2932" t="inlineStr">
        <is>
          <t>MATERIALS</t>
        </is>
      </c>
      <c r="K2932" t="inlineStr">
        <is>
          <t>Unplanned</t>
        </is>
      </c>
      <c r="L2932" t="inlineStr">
        <is>
          <t>HACKING STATION</t>
        </is>
      </c>
      <c r="M2932" t="inlineStr">
        <is>
          <t>上下料工位</t>
        </is>
      </c>
      <c r="N2932" t="inlineStr">
        <is>
          <t>MANUAL BRICK HANDLING</t>
        </is>
      </c>
      <c r="O2932" s="59" t="n">
        <v>46094.54722222222</v>
      </c>
      <c r="P2932" s="59" t="n">
        <v>46094.55861111111</v>
      </c>
      <c r="Q2932" s="60" t="n">
        <v>16.4</v>
      </c>
      <c r="R2932" s="60" t="n">
        <v>0.962</v>
      </c>
      <c r="S2932" t="inlineStr">
        <is>
          <t>团队模拟数据（基于公开单线数据派生）</t>
        </is>
      </c>
      <c r="T2932" t="inlineStr">
        <is>
          <t>SIM-v2.2-20260807-20260804</t>
        </is>
      </c>
      <c r="U2932" t="inlineStr">
        <is>
          <t>https://zenodo.org/records/17855209</t>
        </is>
      </c>
      <c r="V2932" t="inlineStr">
        <is>
          <t>LINE-S03-POST-20260313</t>
        </is>
      </c>
      <c r="W2932" t="inlineStr">
        <is>
          <t>已关联</t>
        </is>
      </c>
      <c r="X2932" t="inlineStr">
        <is>
          <t>按班次口径判断</t>
        </is>
      </c>
      <c r="Z2932" t="inlineStr">
        <is>
          <t>否</t>
        </is>
      </c>
    </row>
    <row r="2933">
      <c r="A2933" t="inlineStr">
        <is>
          <t>SIM-STOP-02932</t>
        </is>
      </c>
      <c r="B2933" t="inlineStr">
        <is>
          <t>STOP-POST-00343</t>
        </is>
      </c>
      <c r="C2933" t="inlineStr">
        <is>
          <t>LINE-S01-POST-20260313</t>
        </is>
      </c>
      <c r="D2933" t="inlineStr">
        <is>
          <t>SHIFT-POST-20260313</t>
        </is>
      </c>
      <c r="E2933" t="inlineStr">
        <is>
          <t>LINE-S01</t>
        </is>
      </c>
      <c r="F2933" t="inlineStr">
        <is>
          <t>改善后</t>
        </is>
      </c>
      <c r="G2933" s="57" t="n">
        <v>46094</v>
      </c>
      <c r="H2933" t="inlineStr">
        <is>
          <t>智能终端系列</t>
        </is>
      </c>
      <c r="I2933" t="inlineStr">
        <is>
          <t>9KK25</t>
        </is>
      </c>
      <c r="J2933" t="inlineStr">
        <is>
          <t>MATERIALS</t>
        </is>
      </c>
      <c r="K2933" t="inlineStr">
        <is>
          <t>Unplanned</t>
        </is>
      </c>
      <c r="L2933" t="inlineStr">
        <is>
          <t>HACKING STATION</t>
        </is>
      </c>
      <c r="M2933" t="inlineStr">
        <is>
          <t>上下料工位</t>
        </is>
      </c>
      <c r="N2933" t="inlineStr">
        <is>
          <t>MANUAL BRICK HANDLING</t>
        </is>
      </c>
      <c r="O2933" s="59" t="n">
        <v>46094.55347222222</v>
      </c>
      <c r="P2933" s="59" t="n">
        <v>46094.55583333333</v>
      </c>
      <c r="Q2933" s="60" t="n">
        <v>3.4</v>
      </c>
      <c r="R2933" s="60" t="n">
        <v>0.8438</v>
      </c>
      <c r="S2933" t="inlineStr">
        <is>
          <t>团队模拟数据（基于公开单线数据派生）</t>
        </is>
      </c>
      <c r="T2933" t="inlineStr">
        <is>
          <t>SIM-v2.2-20260807-20260804</t>
        </is>
      </c>
      <c r="U2933" t="inlineStr">
        <is>
          <t>https://zenodo.org/records/17855209</t>
        </is>
      </c>
      <c r="V2933" t="inlineStr">
        <is>
          <t>LINE-S01-POST-20260313</t>
        </is>
      </c>
      <c r="W2933" t="inlineStr">
        <is>
          <t>已关联</t>
        </is>
      </c>
      <c r="X2933" t="inlineStr">
        <is>
          <t>按班次口径判断</t>
        </is>
      </c>
      <c r="Z2933" t="inlineStr">
        <is>
          <t>否</t>
        </is>
      </c>
    </row>
    <row r="2934">
      <c r="A2934" t="inlineStr">
        <is>
          <t>SIM-STOP-02933</t>
        </is>
      </c>
      <c r="B2934" t="inlineStr">
        <is>
          <t>STOP-POST-00343</t>
        </is>
      </c>
      <c r="C2934" t="inlineStr">
        <is>
          <t>LINE-S02-POST-20260313</t>
        </is>
      </c>
      <c r="D2934" t="inlineStr">
        <is>
          <t>SHIFT-POST-20260313</t>
        </is>
      </c>
      <c r="E2934" t="inlineStr">
        <is>
          <t>LINE-S02</t>
        </is>
      </c>
      <c r="F2934" t="inlineStr">
        <is>
          <t>改善后</t>
        </is>
      </c>
      <c r="G2934" s="57" t="n">
        <v>46094</v>
      </c>
      <c r="H2934" t="inlineStr">
        <is>
          <t>视觉设备系列</t>
        </is>
      </c>
      <c r="I2934" t="inlineStr">
        <is>
          <t>9KK25</t>
        </is>
      </c>
      <c r="J2934" t="inlineStr">
        <is>
          <t>MATERIALS</t>
        </is>
      </c>
      <c r="K2934" t="inlineStr">
        <is>
          <t>Unplanned</t>
        </is>
      </c>
      <c r="L2934" t="inlineStr">
        <is>
          <t>HACKING STATION</t>
        </is>
      </c>
      <c r="M2934" t="inlineStr">
        <is>
          <t>上下料工位</t>
        </is>
      </c>
      <c r="N2934" t="inlineStr">
        <is>
          <t>MANUAL BRICK HANDLING</t>
        </is>
      </c>
      <c r="O2934" s="59" t="n">
        <v>46094.56736111111</v>
      </c>
      <c r="P2934" s="59" t="n">
        <v>46094.57041666667</v>
      </c>
      <c r="Q2934" s="60" t="n">
        <v>4.4</v>
      </c>
      <c r="R2934" s="60" t="n">
        <v>1.1061</v>
      </c>
      <c r="S2934" t="inlineStr">
        <is>
          <t>团队模拟数据（基于公开单线数据派生）</t>
        </is>
      </c>
      <c r="T2934" t="inlineStr">
        <is>
          <t>SIM-v2.2-20260807-20260804</t>
        </is>
      </c>
      <c r="U2934" t="inlineStr">
        <is>
          <t>https://zenodo.org/records/17855209</t>
        </is>
      </c>
      <c r="V2934" t="inlineStr">
        <is>
          <t>LINE-S02-POST-20260313</t>
        </is>
      </c>
      <c r="W2934" t="inlineStr">
        <is>
          <t>已关联</t>
        </is>
      </c>
      <c r="X2934" t="inlineStr">
        <is>
          <t>按班次口径判断</t>
        </is>
      </c>
      <c r="Z2934" t="inlineStr">
        <is>
          <t>否</t>
        </is>
      </c>
    </row>
    <row r="2935">
      <c r="A2935" t="inlineStr">
        <is>
          <t>SIM-STOP-02934</t>
        </is>
      </c>
      <c r="B2935" t="inlineStr">
        <is>
          <t>STOP-POST-00343</t>
        </is>
      </c>
      <c r="C2935" t="inlineStr">
        <is>
          <t>LINE-S03-POST-20260313</t>
        </is>
      </c>
      <c r="D2935" t="inlineStr">
        <is>
          <t>SHIFT-POST-20260313</t>
        </is>
      </c>
      <c r="E2935" t="inlineStr">
        <is>
          <t>LINE-S03</t>
        </is>
      </c>
      <c r="F2935" t="inlineStr">
        <is>
          <t>改善后</t>
        </is>
      </c>
      <c r="G2935" s="57" t="n">
        <v>46094</v>
      </c>
      <c r="H2935" t="inlineStr">
        <is>
          <t>音频模组系列</t>
        </is>
      </c>
      <c r="I2935" t="inlineStr">
        <is>
          <t>9KK25</t>
        </is>
      </c>
      <c r="J2935" t="inlineStr">
        <is>
          <t>MATERIALS</t>
        </is>
      </c>
      <c r="K2935" t="inlineStr">
        <is>
          <t>Unplanned</t>
        </is>
      </c>
      <c r="L2935" t="inlineStr">
        <is>
          <t>HACKING STATION</t>
        </is>
      </c>
      <c r="M2935" t="inlineStr">
        <is>
          <t>上下料工位</t>
        </is>
      </c>
      <c r="N2935" t="inlineStr">
        <is>
          <t>MANUAL BRICK HANDLING</t>
        </is>
      </c>
      <c r="O2935" s="59" t="n">
        <v>46094.58125</v>
      </c>
      <c r="P2935" s="59" t="n">
        <v>46094.58375</v>
      </c>
      <c r="Q2935" s="60" t="n">
        <v>3.6</v>
      </c>
      <c r="R2935" s="60" t="n">
        <v>0.8996</v>
      </c>
      <c r="S2935" t="inlineStr">
        <is>
          <t>团队模拟数据（基于公开单线数据派生）</t>
        </is>
      </c>
      <c r="T2935" t="inlineStr">
        <is>
          <t>SIM-v2.2-20260807-20260804</t>
        </is>
      </c>
      <c r="U2935" t="inlineStr">
        <is>
          <t>https://zenodo.org/records/17855209</t>
        </is>
      </c>
      <c r="V2935" t="inlineStr">
        <is>
          <t>LINE-S03-POST-20260313</t>
        </is>
      </c>
      <c r="W2935" t="inlineStr">
        <is>
          <t>已关联</t>
        </is>
      </c>
      <c r="X2935" t="inlineStr">
        <is>
          <t>按班次口径判断</t>
        </is>
      </c>
      <c r="Z2935" t="inlineStr">
        <is>
          <t>否</t>
        </is>
      </c>
    </row>
    <row r="2936">
      <c r="A2936" t="inlineStr">
        <is>
          <t>SIM-STOP-02935</t>
        </is>
      </c>
      <c r="B2936" t="inlineStr">
        <is>
          <t>STOP-POST-00344</t>
        </is>
      </c>
      <c r="C2936" t="inlineStr">
        <is>
          <t>LINE-S01-POST-20260313</t>
        </is>
      </c>
      <c r="D2936" t="inlineStr">
        <is>
          <t>SHIFT-POST-20260313</t>
        </is>
      </c>
      <c r="E2936" t="inlineStr">
        <is>
          <t>LINE-S01</t>
        </is>
      </c>
      <c r="F2936" t="inlineStr">
        <is>
          <t>改善后</t>
        </is>
      </c>
      <c r="G2936" s="57" t="n">
        <v>46094</v>
      </c>
      <c r="H2936" t="inlineStr">
        <is>
          <t>智能终端系列</t>
        </is>
      </c>
      <c r="I2936" t="inlineStr">
        <is>
          <t>9KK25</t>
        </is>
      </c>
      <c r="J2936" t="inlineStr">
        <is>
          <t>MATERIALS</t>
        </is>
      </c>
      <c r="K2936" t="inlineStr">
        <is>
          <t>Unplanned</t>
        </is>
      </c>
      <c r="L2936" t="inlineStr">
        <is>
          <t>HACKING STATION</t>
        </is>
      </c>
      <c r="M2936" t="inlineStr">
        <is>
          <t>上下料工位</t>
        </is>
      </c>
      <c r="N2936" t="inlineStr">
        <is>
          <t>MANUAL BRICK HANDLING</t>
        </is>
      </c>
      <c r="O2936" s="59" t="n">
        <v>46094.5625</v>
      </c>
      <c r="P2936" s="59" t="n">
        <v>46094.57020833333</v>
      </c>
      <c r="Q2936" s="60" t="n">
        <v>11.1</v>
      </c>
      <c r="R2936" s="60" t="n">
        <v>0.7902</v>
      </c>
      <c r="S2936" t="inlineStr">
        <is>
          <t>团队模拟数据（基于公开单线数据派生）</t>
        </is>
      </c>
      <c r="T2936" t="inlineStr">
        <is>
          <t>SIM-v2.2-20260807-20260804</t>
        </is>
      </c>
      <c r="U2936" t="inlineStr">
        <is>
          <t>https://zenodo.org/records/17855209</t>
        </is>
      </c>
      <c r="V2936" t="inlineStr">
        <is>
          <t>LINE-S01-POST-20260313</t>
        </is>
      </c>
      <c r="W2936" t="inlineStr">
        <is>
          <t>已关联</t>
        </is>
      </c>
      <c r="X2936" t="inlineStr">
        <is>
          <t>按班次口径判断</t>
        </is>
      </c>
      <c r="Z2936" t="inlineStr">
        <is>
          <t>否</t>
        </is>
      </c>
    </row>
    <row r="2937">
      <c r="A2937" t="inlineStr">
        <is>
          <t>SIM-STOP-02936</t>
        </is>
      </c>
      <c r="B2937" t="inlineStr">
        <is>
          <t>STOP-POST-00344</t>
        </is>
      </c>
      <c r="C2937" t="inlineStr">
        <is>
          <t>LINE-S02-POST-20260313</t>
        </is>
      </c>
      <c r="D2937" t="inlineStr">
        <is>
          <t>SHIFT-POST-20260313</t>
        </is>
      </c>
      <c r="E2937" t="inlineStr">
        <is>
          <t>LINE-S02</t>
        </is>
      </c>
      <c r="F2937" t="inlineStr">
        <is>
          <t>改善后</t>
        </is>
      </c>
      <c r="G2937" s="57" t="n">
        <v>46094</v>
      </c>
      <c r="H2937" t="inlineStr">
        <is>
          <t>视觉设备系列</t>
        </is>
      </c>
      <c r="I2937" t="inlineStr">
        <is>
          <t>9KK25</t>
        </is>
      </c>
      <c r="J2937" t="inlineStr">
        <is>
          <t>MATERIALS</t>
        </is>
      </c>
      <c r="K2937" t="inlineStr">
        <is>
          <t>Unplanned</t>
        </is>
      </c>
      <c r="L2937" t="inlineStr">
        <is>
          <t>HACKING STATION</t>
        </is>
      </c>
      <c r="M2937" t="inlineStr">
        <is>
          <t>上下料工位</t>
        </is>
      </c>
      <c r="N2937" t="inlineStr">
        <is>
          <t>MANUAL BRICK HANDLING</t>
        </is>
      </c>
      <c r="O2937" s="59" t="n">
        <v>46094.57638888889</v>
      </c>
      <c r="P2937" s="59" t="n">
        <v>46094.58756944445</v>
      </c>
      <c r="Q2937" s="60" t="n">
        <v>16.1</v>
      </c>
      <c r="R2937" s="60" t="n">
        <v>1.1489</v>
      </c>
      <c r="S2937" t="inlineStr">
        <is>
          <t>团队模拟数据（基于公开单线数据派生）</t>
        </is>
      </c>
      <c r="T2937" t="inlineStr">
        <is>
          <t>SIM-v2.2-20260807-20260804</t>
        </is>
      </c>
      <c r="U2937" t="inlineStr">
        <is>
          <t>https://zenodo.org/records/17855209</t>
        </is>
      </c>
      <c r="V2937" t="inlineStr">
        <is>
          <t>LINE-S02-POST-20260313</t>
        </is>
      </c>
      <c r="W2937" t="inlineStr">
        <is>
          <t>已关联</t>
        </is>
      </c>
      <c r="X2937" t="inlineStr">
        <is>
          <t>按班次口径判断</t>
        </is>
      </c>
      <c r="Z2937" t="inlineStr">
        <is>
          <t>否</t>
        </is>
      </c>
    </row>
    <row r="2938">
      <c r="A2938" t="inlineStr">
        <is>
          <t>SIM-STOP-02937</t>
        </is>
      </c>
      <c r="B2938" t="inlineStr">
        <is>
          <t>STOP-POST-00344</t>
        </is>
      </c>
      <c r="C2938" t="inlineStr">
        <is>
          <t>LINE-S03-POST-20260313</t>
        </is>
      </c>
      <c r="D2938" t="inlineStr">
        <is>
          <t>SHIFT-POST-20260313</t>
        </is>
      </c>
      <c r="E2938" t="inlineStr">
        <is>
          <t>LINE-S03</t>
        </is>
      </c>
      <c r="F2938" t="inlineStr">
        <is>
          <t>改善后</t>
        </is>
      </c>
      <c r="G2938" s="57" t="n">
        <v>46094</v>
      </c>
      <c r="H2938" t="inlineStr">
        <is>
          <t>音频模组系列</t>
        </is>
      </c>
      <c r="I2938" t="inlineStr">
        <is>
          <t>9KK25</t>
        </is>
      </c>
      <c r="J2938" t="inlineStr">
        <is>
          <t>MATERIALS</t>
        </is>
      </c>
      <c r="K2938" t="inlineStr">
        <is>
          <t>Unplanned</t>
        </is>
      </c>
      <c r="L2938" t="inlineStr">
        <is>
          <t>HACKING STATION</t>
        </is>
      </c>
      <c r="M2938" t="inlineStr">
        <is>
          <t>上下料工位</t>
        </is>
      </c>
      <c r="N2938" t="inlineStr">
        <is>
          <t>MANUAL BRICK HANDLING</t>
        </is>
      </c>
      <c r="O2938" s="59" t="n">
        <v>46094.59027777778</v>
      </c>
      <c r="P2938" s="59" t="n">
        <v>46094.599375</v>
      </c>
      <c r="Q2938" s="60" t="n">
        <v>13.1</v>
      </c>
      <c r="R2938" s="60" t="n">
        <v>0.9360000000000001</v>
      </c>
      <c r="S2938" t="inlineStr">
        <is>
          <t>团队模拟数据（基于公开单线数据派生）</t>
        </is>
      </c>
      <c r="T2938" t="inlineStr">
        <is>
          <t>SIM-v2.2-20260807-20260804</t>
        </is>
      </c>
      <c r="U2938" t="inlineStr">
        <is>
          <t>https://zenodo.org/records/17855209</t>
        </is>
      </c>
      <c r="V2938" t="inlineStr">
        <is>
          <t>LINE-S03-POST-20260313</t>
        </is>
      </c>
      <c r="W2938" t="inlineStr">
        <is>
          <t>已关联</t>
        </is>
      </c>
      <c r="X2938" t="inlineStr">
        <is>
          <t>按班次口径判断</t>
        </is>
      </c>
      <c r="Z2938" t="inlineStr">
        <is>
          <t>否</t>
        </is>
      </c>
    </row>
    <row r="2939">
      <c r="A2939" t="inlineStr">
        <is>
          <t>SIM-STOP-02938</t>
        </is>
      </c>
      <c r="B2939" t="inlineStr">
        <is>
          <t>STOP-POST-00345</t>
        </is>
      </c>
      <c r="C2939" t="inlineStr">
        <is>
          <t>LINE-S01-POST-20260313</t>
        </is>
      </c>
      <c r="D2939" t="inlineStr">
        <is>
          <t>SHIFT-POST-20260313</t>
        </is>
      </c>
      <c r="E2939" t="inlineStr">
        <is>
          <t>LINE-S01</t>
        </is>
      </c>
      <c r="F2939" t="inlineStr">
        <is>
          <t>改善后</t>
        </is>
      </c>
      <c r="G2939" s="57" t="n">
        <v>46094</v>
      </c>
      <c r="H2939" t="inlineStr">
        <is>
          <t>智能终端系列</t>
        </is>
      </c>
      <c r="I2939" t="inlineStr">
        <is>
          <t>9KK25</t>
        </is>
      </c>
      <c r="J2939" t="inlineStr">
        <is>
          <t>MATERIALS</t>
        </is>
      </c>
      <c r="K2939" t="inlineStr">
        <is>
          <t>Unplanned</t>
        </is>
      </c>
      <c r="L2939" t="inlineStr">
        <is>
          <t>HACKING STATION</t>
        </is>
      </c>
      <c r="M2939" t="inlineStr">
        <is>
          <t>上下料工位</t>
        </is>
      </c>
      <c r="N2939" t="inlineStr">
        <is>
          <t>MANUAL BRICK HANDLING</t>
        </is>
      </c>
      <c r="O2939" s="59" t="n">
        <v>46094.57916666667</v>
      </c>
      <c r="P2939" s="59" t="n">
        <v>46094.58659722222</v>
      </c>
      <c r="Q2939" s="60" t="n">
        <v>10.7</v>
      </c>
      <c r="R2939" s="60" t="n">
        <v>0.8215</v>
      </c>
      <c r="S2939" t="inlineStr">
        <is>
          <t>团队模拟数据（基于公开单线数据派生）</t>
        </is>
      </c>
      <c r="T2939" t="inlineStr">
        <is>
          <t>SIM-v2.2-20260807-20260804</t>
        </is>
      </c>
      <c r="U2939" t="inlineStr">
        <is>
          <t>https://zenodo.org/records/17855209</t>
        </is>
      </c>
      <c r="V2939" t="inlineStr">
        <is>
          <t>LINE-S01-POST-20260313</t>
        </is>
      </c>
      <c r="W2939" t="inlineStr">
        <is>
          <t>已关联</t>
        </is>
      </c>
      <c r="X2939" t="inlineStr">
        <is>
          <t>按班次口径判断</t>
        </is>
      </c>
      <c r="Z2939" t="inlineStr">
        <is>
          <t>否</t>
        </is>
      </c>
    </row>
    <row r="2940">
      <c r="A2940" t="inlineStr">
        <is>
          <t>SIM-STOP-02939</t>
        </is>
      </c>
      <c r="B2940" t="inlineStr">
        <is>
          <t>STOP-POST-00345</t>
        </is>
      </c>
      <c r="C2940" t="inlineStr">
        <is>
          <t>LINE-S02-POST-20260313</t>
        </is>
      </c>
      <c r="D2940" t="inlineStr">
        <is>
          <t>SHIFT-POST-20260313</t>
        </is>
      </c>
      <c r="E2940" t="inlineStr">
        <is>
          <t>LINE-S02</t>
        </is>
      </c>
      <c r="F2940" t="inlineStr">
        <is>
          <t>改善后</t>
        </is>
      </c>
      <c r="G2940" s="57" t="n">
        <v>46094</v>
      </c>
      <c r="H2940" t="inlineStr">
        <is>
          <t>视觉设备系列</t>
        </is>
      </c>
      <c r="I2940" t="inlineStr">
        <is>
          <t>9KK25</t>
        </is>
      </c>
      <c r="J2940" t="inlineStr">
        <is>
          <t>MATERIALS</t>
        </is>
      </c>
      <c r="K2940" t="inlineStr">
        <is>
          <t>Unplanned</t>
        </is>
      </c>
      <c r="L2940" t="inlineStr">
        <is>
          <t>HACKING STATION</t>
        </is>
      </c>
      <c r="M2940" t="inlineStr">
        <is>
          <t>上下料工位</t>
        </is>
      </c>
      <c r="N2940" t="inlineStr">
        <is>
          <t>MANUAL BRICK HANDLING</t>
        </is>
      </c>
      <c r="O2940" s="59" t="n">
        <v>46094.59305555555</v>
      </c>
      <c r="P2940" s="59" t="n">
        <v>46094.60277777778</v>
      </c>
      <c r="Q2940" s="60" t="n">
        <v>14</v>
      </c>
      <c r="R2940" s="60" t="n">
        <v>1.0756</v>
      </c>
      <c r="S2940" t="inlineStr">
        <is>
          <t>团队模拟数据（基于公开单线数据派生）</t>
        </is>
      </c>
      <c r="T2940" t="inlineStr">
        <is>
          <t>SIM-v2.2-20260807-20260804</t>
        </is>
      </c>
      <c r="U2940" t="inlineStr">
        <is>
          <t>https://zenodo.org/records/17855209</t>
        </is>
      </c>
      <c r="V2940" t="inlineStr">
        <is>
          <t>LINE-S02-POST-20260313</t>
        </is>
      </c>
      <c r="W2940" t="inlineStr">
        <is>
          <t>已关联</t>
        </is>
      </c>
      <c r="X2940" t="inlineStr">
        <is>
          <t>按班次口径判断</t>
        </is>
      </c>
      <c r="Z2940" t="inlineStr">
        <is>
          <t>否</t>
        </is>
      </c>
    </row>
    <row r="2941">
      <c r="A2941" t="inlineStr">
        <is>
          <t>SIM-STOP-02940</t>
        </is>
      </c>
      <c r="B2941" t="inlineStr">
        <is>
          <t>STOP-POST-00345</t>
        </is>
      </c>
      <c r="C2941" t="inlineStr">
        <is>
          <t>LINE-S03-POST-20260313</t>
        </is>
      </c>
      <c r="D2941" t="inlineStr">
        <is>
          <t>SHIFT-POST-20260313</t>
        </is>
      </c>
      <c r="E2941" t="inlineStr">
        <is>
          <t>LINE-S03</t>
        </is>
      </c>
      <c r="F2941" t="inlineStr">
        <is>
          <t>改善后</t>
        </is>
      </c>
      <c r="G2941" s="57" t="n">
        <v>46094</v>
      </c>
      <c r="H2941" t="inlineStr">
        <is>
          <t>音频模组系列</t>
        </is>
      </c>
      <c r="I2941" t="inlineStr">
        <is>
          <t>9KK25</t>
        </is>
      </c>
      <c r="J2941" t="inlineStr">
        <is>
          <t>MATERIALS</t>
        </is>
      </c>
      <c r="K2941" t="inlineStr">
        <is>
          <t>Unplanned</t>
        </is>
      </c>
      <c r="L2941" t="inlineStr">
        <is>
          <t>HACKING STATION</t>
        </is>
      </c>
      <c r="M2941" t="inlineStr">
        <is>
          <t>上下料工位</t>
        </is>
      </c>
      <c r="N2941" t="inlineStr">
        <is>
          <t>MANUAL BRICK HANDLING</t>
        </is>
      </c>
      <c r="O2941" s="59" t="n">
        <v>46094.60694444444</v>
      </c>
      <c r="P2941" s="59" t="n">
        <v>46094.61569444444</v>
      </c>
      <c r="Q2941" s="60" t="n">
        <v>12.6</v>
      </c>
      <c r="R2941" s="60" t="n">
        <v>0.9724</v>
      </c>
      <c r="S2941" t="inlineStr">
        <is>
          <t>团队模拟数据（基于公开单线数据派生）</t>
        </is>
      </c>
      <c r="T2941" t="inlineStr">
        <is>
          <t>SIM-v2.2-20260807-20260804</t>
        </is>
      </c>
      <c r="U2941" t="inlineStr">
        <is>
          <t>https://zenodo.org/records/17855209</t>
        </is>
      </c>
      <c r="V2941" t="inlineStr">
        <is>
          <t>LINE-S03-POST-20260313</t>
        </is>
      </c>
      <c r="W2941" t="inlineStr">
        <is>
          <t>已关联</t>
        </is>
      </c>
      <c r="X2941" t="inlineStr">
        <is>
          <t>按班次口径判断</t>
        </is>
      </c>
      <c r="Z2941" t="inlineStr">
        <is>
          <t>否</t>
        </is>
      </c>
    </row>
    <row r="2942">
      <c r="A2942" t="inlineStr">
        <is>
          <t>SIM-STOP-02941</t>
        </is>
      </c>
      <c r="B2942" t="inlineStr">
        <is>
          <t>STOP-POST-00346</t>
        </is>
      </c>
      <c r="C2942" t="inlineStr">
        <is>
          <t>LINE-S01-POST-20260313</t>
        </is>
      </c>
      <c r="D2942" t="inlineStr">
        <is>
          <t>SHIFT-POST-20260313</t>
        </is>
      </c>
      <c r="E2942" t="inlineStr">
        <is>
          <t>LINE-S01</t>
        </is>
      </c>
      <c r="F2942" t="inlineStr">
        <is>
          <t>改善后</t>
        </is>
      </c>
      <c r="G2942" s="57" t="n">
        <v>46094</v>
      </c>
      <c r="H2942" t="inlineStr">
        <is>
          <t>智能终端系列</t>
        </is>
      </c>
      <c r="I2942" t="inlineStr">
        <is>
          <t>9KK25</t>
        </is>
      </c>
      <c r="J2942" t="inlineStr">
        <is>
          <t>MATERIALS</t>
        </is>
      </c>
      <c r="K2942" t="inlineStr">
        <is>
          <t>Unplanned</t>
        </is>
      </c>
      <c r="L2942" t="inlineStr">
        <is>
          <t>HACKING STATION</t>
        </is>
      </c>
      <c r="M2942" t="inlineStr">
        <is>
          <t>上下料工位</t>
        </is>
      </c>
      <c r="N2942" t="inlineStr">
        <is>
          <t>MANUAL BRICK HANDLING</t>
        </is>
      </c>
      <c r="O2942" s="59" t="n">
        <v>46094.60625</v>
      </c>
      <c r="P2942" s="59" t="n">
        <v>46094.61</v>
      </c>
      <c r="Q2942" s="60" t="n">
        <v>5.4</v>
      </c>
      <c r="R2942" s="60" t="n">
        <v>0.7679</v>
      </c>
      <c r="S2942" t="inlineStr">
        <is>
          <t>团队模拟数据（基于公开单线数据派生）</t>
        </is>
      </c>
      <c r="T2942" t="inlineStr">
        <is>
          <t>SIM-v2.2-20260807-20260804</t>
        </is>
      </c>
      <c r="U2942" t="inlineStr">
        <is>
          <t>https://zenodo.org/records/17855209</t>
        </is>
      </c>
      <c r="V2942" t="inlineStr">
        <is>
          <t>LINE-S01-POST-20260313</t>
        </is>
      </c>
      <c r="W2942" t="inlineStr">
        <is>
          <t>已关联</t>
        </is>
      </c>
      <c r="X2942" t="inlineStr">
        <is>
          <t>按班次口径判断</t>
        </is>
      </c>
      <c r="Z2942" t="inlineStr">
        <is>
          <t>否</t>
        </is>
      </c>
    </row>
    <row r="2943">
      <c r="A2943" t="inlineStr">
        <is>
          <t>SIM-STOP-02942</t>
        </is>
      </c>
      <c r="B2943" t="inlineStr">
        <is>
          <t>STOP-POST-00346</t>
        </is>
      </c>
      <c r="C2943" t="inlineStr">
        <is>
          <t>LINE-S02-POST-20260313</t>
        </is>
      </c>
      <c r="D2943" t="inlineStr">
        <is>
          <t>SHIFT-POST-20260313</t>
        </is>
      </c>
      <c r="E2943" t="inlineStr">
        <is>
          <t>LINE-S02</t>
        </is>
      </c>
      <c r="F2943" t="inlineStr">
        <is>
          <t>改善后</t>
        </is>
      </c>
      <c r="G2943" s="57" t="n">
        <v>46094</v>
      </c>
      <c r="H2943" t="inlineStr">
        <is>
          <t>视觉设备系列</t>
        </is>
      </c>
      <c r="I2943" t="inlineStr">
        <is>
          <t>9KK25</t>
        </is>
      </c>
      <c r="J2943" t="inlineStr">
        <is>
          <t>MATERIALS</t>
        </is>
      </c>
      <c r="K2943" t="inlineStr">
        <is>
          <t>Unplanned</t>
        </is>
      </c>
      <c r="L2943" t="inlineStr">
        <is>
          <t>HACKING STATION</t>
        </is>
      </c>
      <c r="M2943" t="inlineStr">
        <is>
          <t>上下料工位</t>
        </is>
      </c>
      <c r="N2943" t="inlineStr">
        <is>
          <t>MANUAL BRICK HANDLING</t>
        </is>
      </c>
      <c r="O2943" s="59" t="n">
        <v>46094.62013888889</v>
      </c>
      <c r="P2943" s="59" t="n">
        <v>46094.62555555555</v>
      </c>
      <c r="Q2943" s="60" t="n">
        <v>7.8</v>
      </c>
      <c r="R2943" s="60" t="n">
        <v>1.1183</v>
      </c>
      <c r="S2943" t="inlineStr">
        <is>
          <t>团队模拟数据（基于公开单线数据派生）</t>
        </is>
      </c>
      <c r="T2943" t="inlineStr">
        <is>
          <t>SIM-v2.2-20260807-20260804</t>
        </is>
      </c>
      <c r="U2943" t="inlineStr">
        <is>
          <t>https://zenodo.org/records/17855209</t>
        </is>
      </c>
      <c r="V2943" t="inlineStr">
        <is>
          <t>LINE-S02-POST-20260313</t>
        </is>
      </c>
      <c r="W2943" t="inlineStr">
        <is>
          <t>已关联</t>
        </is>
      </c>
      <c r="X2943" t="inlineStr">
        <is>
          <t>按班次口径判断</t>
        </is>
      </c>
      <c r="Z2943" t="inlineStr">
        <is>
          <t>否</t>
        </is>
      </c>
    </row>
    <row r="2944">
      <c r="A2944" t="inlineStr">
        <is>
          <t>SIM-STOP-02943</t>
        </is>
      </c>
      <c r="B2944" t="inlineStr">
        <is>
          <t>STOP-POST-00346</t>
        </is>
      </c>
      <c r="C2944" t="inlineStr">
        <is>
          <t>LINE-S03-POST-20260313</t>
        </is>
      </c>
      <c r="D2944" t="inlineStr">
        <is>
          <t>SHIFT-POST-20260313</t>
        </is>
      </c>
      <c r="E2944" t="inlineStr">
        <is>
          <t>LINE-S03</t>
        </is>
      </c>
      <c r="F2944" t="inlineStr">
        <is>
          <t>改善后</t>
        </is>
      </c>
      <c r="G2944" s="57" t="n">
        <v>46094</v>
      </c>
      <c r="H2944" t="inlineStr">
        <is>
          <t>音频模组系列</t>
        </is>
      </c>
      <c r="I2944" t="inlineStr">
        <is>
          <t>9KK25</t>
        </is>
      </c>
      <c r="J2944" t="inlineStr">
        <is>
          <t>MATERIALS</t>
        </is>
      </c>
      <c r="K2944" t="inlineStr">
        <is>
          <t>Unplanned</t>
        </is>
      </c>
      <c r="L2944" t="inlineStr">
        <is>
          <t>HACKING STATION</t>
        </is>
      </c>
      <c r="M2944" t="inlineStr">
        <is>
          <t>上下料工位</t>
        </is>
      </c>
      <c r="N2944" t="inlineStr">
        <is>
          <t>MANUAL BRICK HANDLING</t>
        </is>
      </c>
      <c r="O2944" s="59" t="n">
        <v>46094.63402777778</v>
      </c>
      <c r="P2944" s="59" t="n">
        <v>46094.63847222222</v>
      </c>
      <c r="Q2944" s="60" t="n">
        <v>6.4</v>
      </c>
      <c r="R2944" s="60" t="n">
        <v>0.91</v>
      </c>
      <c r="S2944" t="inlineStr">
        <is>
          <t>团队模拟数据（基于公开单线数据派生）</t>
        </is>
      </c>
      <c r="T2944" t="inlineStr">
        <is>
          <t>SIM-v2.2-20260807-20260804</t>
        </is>
      </c>
      <c r="U2944" t="inlineStr">
        <is>
          <t>https://zenodo.org/records/17855209</t>
        </is>
      </c>
      <c r="V2944" t="inlineStr">
        <is>
          <t>LINE-S03-POST-20260313</t>
        </is>
      </c>
      <c r="W2944" t="inlineStr">
        <is>
          <t>已关联</t>
        </is>
      </c>
      <c r="X2944" t="inlineStr">
        <is>
          <t>按班次口径判断</t>
        </is>
      </c>
      <c r="Z2944" t="inlineStr">
        <is>
          <t>否</t>
        </is>
      </c>
    </row>
    <row r="2945">
      <c r="A2945" t="inlineStr">
        <is>
          <t>SIM-STOP-02944</t>
        </is>
      </c>
      <c r="B2945" t="inlineStr">
        <is>
          <t>STOP-POST-00347</t>
        </is>
      </c>
      <c r="C2945" t="inlineStr">
        <is>
          <t>LINE-S01-POST-20260313</t>
        </is>
      </c>
      <c r="D2945" t="inlineStr">
        <is>
          <t>SHIFT-POST-20260313</t>
        </is>
      </c>
      <c r="E2945" t="inlineStr">
        <is>
          <t>LINE-S01</t>
        </is>
      </c>
      <c r="F2945" t="inlineStr">
        <is>
          <t>改善后</t>
        </is>
      </c>
      <c r="G2945" s="57" t="n">
        <v>46094</v>
      </c>
      <c r="H2945" t="inlineStr">
        <is>
          <t>智能终端系列</t>
        </is>
      </c>
      <c r="I2945" t="inlineStr">
        <is>
          <t>9KK25</t>
        </is>
      </c>
      <c r="J2945" t="inlineStr">
        <is>
          <t>MATERIALS</t>
        </is>
      </c>
      <c r="K2945" t="inlineStr">
        <is>
          <t>Unplanned</t>
        </is>
      </c>
      <c r="L2945" t="inlineStr">
        <is>
          <t>HACKING STATION</t>
        </is>
      </c>
      <c r="M2945" t="inlineStr">
        <is>
          <t>上下料工位</t>
        </is>
      </c>
      <c r="N2945" t="inlineStr">
        <is>
          <t>MANUAL BRICK HANDLING</t>
        </is>
      </c>
      <c r="O2945" s="59" t="n">
        <v>46094.62986111111</v>
      </c>
      <c r="P2945" s="59" t="n">
        <v>46094.63430555556</v>
      </c>
      <c r="Q2945" s="60" t="n">
        <v>6.4</v>
      </c>
      <c r="R2945" s="60" t="n">
        <v>0.7991</v>
      </c>
      <c r="S2945" t="inlineStr">
        <is>
          <t>团队模拟数据（基于公开单线数据派生）</t>
        </is>
      </c>
      <c r="T2945" t="inlineStr">
        <is>
          <t>SIM-v2.2-20260807-20260804</t>
        </is>
      </c>
      <c r="U2945" t="inlineStr">
        <is>
          <t>https://zenodo.org/records/17855209</t>
        </is>
      </c>
      <c r="V2945" t="inlineStr">
        <is>
          <t>LINE-S01-POST-20260313</t>
        </is>
      </c>
      <c r="W2945" t="inlineStr">
        <is>
          <t>已关联</t>
        </is>
      </c>
      <c r="X2945" t="inlineStr">
        <is>
          <t>按班次口径判断</t>
        </is>
      </c>
      <c r="Z2945" t="inlineStr">
        <is>
          <t>否</t>
        </is>
      </c>
    </row>
    <row r="2946">
      <c r="A2946" t="inlineStr">
        <is>
          <t>SIM-STOP-02945</t>
        </is>
      </c>
      <c r="B2946" t="inlineStr">
        <is>
          <t>STOP-POST-00347</t>
        </is>
      </c>
      <c r="C2946" t="inlineStr">
        <is>
          <t>LINE-S02-POST-20260313</t>
        </is>
      </c>
      <c r="D2946" t="inlineStr">
        <is>
          <t>SHIFT-POST-20260313</t>
        </is>
      </c>
      <c r="E2946" t="inlineStr">
        <is>
          <t>LINE-S02</t>
        </is>
      </c>
      <c r="F2946" t="inlineStr">
        <is>
          <t>改善后</t>
        </is>
      </c>
      <c r="G2946" s="57" t="n">
        <v>46094</v>
      </c>
      <c r="H2946" t="inlineStr">
        <is>
          <t>视觉设备系列</t>
        </is>
      </c>
      <c r="I2946" t="inlineStr">
        <is>
          <t>9KK25</t>
        </is>
      </c>
      <c r="J2946" t="inlineStr">
        <is>
          <t>MATERIALS</t>
        </is>
      </c>
      <c r="K2946" t="inlineStr">
        <is>
          <t>Unplanned</t>
        </is>
      </c>
      <c r="L2946" t="inlineStr">
        <is>
          <t>HACKING STATION</t>
        </is>
      </c>
      <c r="M2946" t="inlineStr">
        <is>
          <t>上下料工位</t>
        </is>
      </c>
      <c r="N2946" t="inlineStr">
        <is>
          <t>MANUAL BRICK HANDLING</t>
        </is>
      </c>
      <c r="O2946" s="59" t="n">
        <v>46094.64375</v>
      </c>
      <c r="P2946" s="59" t="n">
        <v>46094.64958333333</v>
      </c>
      <c r="Q2946" s="60" t="n">
        <v>8.4</v>
      </c>
      <c r="R2946" s="60" t="n">
        <v>1.045</v>
      </c>
      <c r="S2946" t="inlineStr">
        <is>
          <t>团队模拟数据（基于公开单线数据派生）</t>
        </is>
      </c>
      <c r="T2946" t="inlineStr">
        <is>
          <t>SIM-v2.2-20260807-20260804</t>
        </is>
      </c>
      <c r="U2946" t="inlineStr">
        <is>
          <t>https://zenodo.org/records/17855209</t>
        </is>
      </c>
      <c r="V2946" t="inlineStr">
        <is>
          <t>LINE-S02-POST-20260313</t>
        </is>
      </c>
      <c r="W2946" t="inlineStr">
        <is>
          <t>已关联</t>
        </is>
      </c>
      <c r="X2946" t="inlineStr">
        <is>
          <t>按班次口径判断</t>
        </is>
      </c>
      <c r="Z2946" t="inlineStr">
        <is>
          <t>否</t>
        </is>
      </c>
    </row>
    <row r="2947">
      <c r="A2947" t="inlineStr">
        <is>
          <t>SIM-STOP-02946</t>
        </is>
      </c>
      <c r="B2947" t="inlineStr">
        <is>
          <t>STOP-POST-00347</t>
        </is>
      </c>
      <c r="C2947" t="inlineStr">
        <is>
          <t>LINE-S03-POST-20260313</t>
        </is>
      </c>
      <c r="D2947" t="inlineStr">
        <is>
          <t>SHIFT-POST-20260313</t>
        </is>
      </c>
      <c r="E2947" t="inlineStr">
        <is>
          <t>LINE-S03</t>
        </is>
      </c>
      <c r="F2947" t="inlineStr">
        <is>
          <t>改善后</t>
        </is>
      </c>
      <c r="G2947" s="57" t="n">
        <v>46094</v>
      </c>
      <c r="H2947" t="inlineStr">
        <is>
          <t>音频模组系列</t>
        </is>
      </c>
      <c r="I2947" t="inlineStr">
        <is>
          <t>9KK25</t>
        </is>
      </c>
      <c r="J2947" t="inlineStr">
        <is>
          <t>MATERIALS</t>
        </is>
      </c>
      <c r="K2947" t="inlineStr">
        <is>
          <t>Unplanned</t>
        </is>
      </c>
      <c r="L2947" t="inlineStr">
        <is>
          <t>HACKING STATION</t>
        </is>
      </c>
      <c r="M2947" t="inlineStr">
        <is>
          <t>上下料工位</t>
        </is>
      </c>
      <c r="N2947" t="inlineStr">
        <is>
          <t>MANUAL BRICK HANDLING</t>
        </is>
      </c>
      <c r="O2947" s="59" t="n">
        <v>46094.65763888889</v>
      </c>
      <c r="P2947" s="59" t="n">
        <v>46094.66291666667</v>
      </c>
      <c r="Q2947" s="60" t="n">
        <v>7.6</v>
      </c>
      <c r="R2947" s="60" t="n">
        <v>0.9464</v>
      </c>
      <c r="S2947" t="inlineStr">
        <is>
          <t>团队模拟数据（基于公开单线数据派生）</t>
        </is>
      </c>
      <c r="T2947" t="inlineStr">
        <is>
          <t>SIM-v2.2-20260807-20260804</t>
        </is>
      </c>
      <c r="U2947" t="inlineStr">
        <is>
          <t>https://zenodo.org/records/17855209</t>
        </is>
      </c>
      <c r="V2947" t="inlineStr">
        <is>
          <t>LINE-S03-POST-20260313</t>
        </is>
      </c>
      <c r="W2947" t="inlineStr">
        <is>
          <t>已关联</t>
        </is>
      </c>
      <c r="X2947" t="inlineStr">
        <is>
          <t>按班次口径判断</t>
        </is>
      </c>
      <c r="Z2947" t="inlineStr">
        <is>
          <t>否</t>
        </is>
      </c>
    </row>
    <row r="2948">
      <c r="A2948" t="inlineStr">
        <is>
          <t>SIM-STOP-02947</t>
        </is>
      </c>
      <c r="B2948" t="inlineStr">
        <is>
          <t>STOP-POST-00348</t>
        </is>
      </c>
      <c r="C2948" t="inlineStr">
        <is>
          <t>LINE-S01-POST-20260313</t>
        </is>
      </c>
      <c r="D2948" t="inlineStr">
        <is>
          <t>SHIFT-POST-20260313</t>
        </is>
      </c>
      <c r="E2948" t="inlineStr">
        <is>
          <t>LINE-S01</t>
        </is>
      </c>
      <c r="F2948" t="inlineStr">
        <is>
          <t>改善后</t>
        </is>
      </c>
      <c r="G2948" s="57" t="n">
        <v>46094</v>
      </c>
      <c r="H2948" t="inlineStr">
        <is>
          <t>智能终端系列</t>
        </is>
      </c>
      <c r="I2948" t="inlineStr">
        <is>
          <t>9KK25</t>
        </is>
      </c>
      <c r="J2948" t="inlineStr">
        <is>
          <t>MATERIALS</t>
        </is>
      </c>
      <c r="K2948" t="inlineStr">
        <is>
          <t>Unplanned</t>
        </is>
      </c>
      <c r="L2948" t="inlineStr">
        <is>
          <t>HACKING STATION</t>
        </is>
      </c>
      <c r="M2948" t="inlineStr">
        <is>
          <t>上下料工位</t>
        </is>
      </c>
      <c r="N2948" t="inlineStr">
        <is>
          <t>MANUAL BRICK HANDLING</t>
        </is>
      </c>
      <c r="O2948" s="59" t="n">
        <v>46094.64375</v>
      </c>
      <c r="P2948" s="59" t="n">
        <v>46094.65180555556</v>
      </c>
      <c r="Q2948" s="60" t="n">
        <v>11.6</v>
      </c>
      <c r="R2948" s="60" t="n">
        <v>0.8304</v>
      </c>
      <c r="S2948" t="inlineStr">
        <is>
          <t>团队模拟数据（基于公开单线数据派生）</t>
        </is>
      </c>
      <c r="T2948" t="inlineStr">
        <is>
          <t>SIM-v2.2-20260807-20260804</t>
        </is>
      </c>
      <c r="U2948" t="inlineStr">
        <is>
          <t>https://zenodo.org/records/17855209</t>
        </is>
      </c>
      <c r="V2948" t="inlineStr">
        <is>
          <t>LINE-S01-POST-20260313</t>
        </is>
      </c>
      <c r="W2948" t="inlineStr">
        <is>
          <t>已关联</t>
        </is>
      </c>
      <c r="X2948" t="inlineStr">
        <is>
          <t>按班次口径判断</t>
        </is>
      </c>
      <c r="Z2948" t="inlineStr">
        <is>
          <t>否</t>
        </is>
      </c>
    </row>
    <row r="2949">
      <c r="A2949" t="inlineStr">
        <is>
          <t>SIM-STOP-02948</t>
        </is>
      </c>
      <c r="B2949" t="inlineStr">
        <is>
          <t>STOP-POST-00348</t>
        </is>
      </c>
      <c r="C2949" t="inlineStr">
        <is>
          <t>LINE-S02-POST-20260313</t>
        </is>
      </c>
      <c r="D2949" t="inlineStr">
        <is>
          <t>SHIFT-POST-20260313</t>
        </is>
      </c>
      <c r="E2949" t="inlineStr">
        <is>
          <t>LINE-S02</t>
        </is>
      </c>
      <c r="F2949" t="inlineStr">
        <is>
          <t>改善后</t>
        </is>
      </c>
      <c r="G2949" s="57" t="n">
        <v>46094</v>
      </c>
      <c r="H2949" t="inlineStr">
        <is>
          <t>视觉设备系列</t>
        </is>
      </c>
      <c r="I2949" t="inlineStr">
        <is>
          <t>9KK25</t>
        </is>
      </c>
      <c r="J2949" t="inlineStr">
        <is>
          <t>MATERIALS</t>
        </is>
      </c>
      <c r="K2949" t="inlineStr">
        <is>
          <t>Unplanned</t>
        </is>
      </c>
      <c r="L2949" t="inlineStr">
        <is>
          <t>HACKING STATION</t>
        </is>
      </c>
      <c r="M2949" t="inlineStr">
        <is>
          <t>上下料工位</t>
        </is>
      </c>
      <c r="N2949" t="inlineStr">
        <is>
          <t>MANUAL BRICK HANDLING</t>
        </is>
      </c>
      <c r="O2949" s="59" t="n">
        <v>46094.65763888889</v>
      </c>
      <c r="P2949" s="59" t="n">
        <v>46094.66819444444</v>
      </c>
      <c r="Q2949" s="60" t="n">
        <v>15.2</v>
      </c>
      <c r="R2949" s="60" t="n">
        <v>1.0878</v>
      </c>
      <c r="S2949" t="inlineStr">
        <is>
          <t>团队模拟数据（基于公开单线数据派生）</t>
        </is>
      </c>
      <c r="T2949" t="inlineStr">
        <is>
          <t>SIM-v2.2-20260807-20260804</t>
        </is>
      </c>
      <c r="U2949" t="inlineStr">
        <is>
          <t>https://zenodo.org/records/17855209</t>
        </is>
      </c>
      <c r="V2949" t="inlineStr">
        <is>
          <t>LINE-S02-POST-20260313</t>
        </is>
      </c>
      <c r="W2949" t="inlineStr">
        <is>
          <t>已关联</t>
        </is>
      </c>
      <c r="X2949" t="inlineStr">
        <is>
          <t>按班次口径判断</t>
        </is>
      </c>
      <c r="Z2949" t="inlineStr">
        <is>
          <t>否</t>
        </is>
      </c>
    </row>
    <row r="2950">
      <c r="A2950" t="inlineStr">
        <is>
          <t>SIM-STOP-02949</t>
        </is>
      </c>
      <c r="B2950" t="inlineStr">
        <is>
          <t>STOP-POST-00348</t>
        </is>
      </c>
      <c r="C2950" t="inlineStr">
        <is>
          <t>LINE-S03-POST-20260313</t>
        </is>
      </c>
      <c r="D2950" t="inlineStr">
        <is>
          <t>SHIFT-POST-20260313</t>
        </is>
      </c>
      <c r="E2950" t="inlineStr">
        <is>
          <t>LINE-S03</t>
        </is>
      </c>
      <c r="F2950" t="inlineStr">
        <is>
          <t>改善后</t>
        </is>
      </c>
      <c r="G2950" s="57" t="n">
        <v>46094</v>
      </c>
      <c r="H2950" t="inlineStr">
        <is>
          <t>音频模组系列</t>
        </is>
      </c>
      <c r="I2950" t="inlineStr">
        <is>
          <t>9KK25</t>
        </is>
      </c>
      <c r="J2950" t="inlineStr">
        <is>
          <t>MATERIALS</t>
        </is>
      </c>
      <c r="K2950" t="inlineStr">
        <is>
          <t>Unplanned</t>
        </is>
      </c>
      <c r="L2950" t="inlineStr">
        <is>
          <t>HACKING STATION</t>
        </is>
      </c>
      <c r="M2950" t="inlineStr">
        <is>
          <t>上下料工位</t>
        </is>
      </c>
      <c r="N2950" t="inlineStr">
        <is>
          <t>MANUAL BRICK HANDLING</t>
        </is>
      </c>
      <c r="O2950" s="59" t="n">
        <v>46094.67152777778</v>
      </c>
      <c r="P2950" s="59" t="n">
        <v>46094.68111111111</v>
      </c>
      <c r="Q2950" s="60" t="n">
        <v>13.8</v>
      </c>
      <c r="R2950" s="60" t="n">
        <v>0.9828</v>
      </c>
      <c r="S2950" t="inlineStr">
        <is>
          <t>团队模拟数据（基于公开单线数据派生）</t>
        </is>
      </c>
      <c r="T2950" t="inlineStr">
        <is>
          <t>SIM-v2.2-20260807-20260804</t>
        </is>
      </c>
      <c r="U2950" t="inlineStr">
        <is>
          <t>https://zenodo.org/records/17855209</t>
        </is>
      </c>
      <c r="V2950" t="inlineStr">
        <is>
          <t>LINE-S03-POST-20260313</t>
        </is>
      </c>
      <c r="W2950" t="inlineStr">
        <is>
          <t>已关联</t>
        </is>
      </c>
      <c r="X2950" t="inlineStr">
        <is>
          <t>按班次口径判断</t>
        </is>
      </c>
      <c r="Z2950" t="inlineStr">
        <is>
          <t>否</t>
        </is>
      </c>
    </row>
    <row r="2951">
      <c r="A2951" t="inlineStr">
        <is>
          <t>SIM-STOP-02950</t>
        </is>
      </c>
      <c r="B2951" t="inlineStr">
        <is>
          <t>STOP-POST-00349</t>
        </is>
      </c>
      <c r="C2951" t="inlineStr">
        <is>
          <t>LINE-S01-POST-20260313</t>
        </is>
      </c>
      <c r="D2951" t="inlineStr">
        <is>
          <t>SHIFT-POST-20260313</t>
        </is>
      </c>
      <c r="E2951" t="inlineStr">
        <is>
          <t>LINE-S01</t>
        </is>
      </c>
      <c r="F2951" t="inlineStr">
        <is>
          <t>改善后</t>
        </is>
      </c>
      <c r="G2951" s="57" t="n">
        <v>46094</v>
      </c>
      <c r="H2951" t="inlineStr">
        <is>
          <t>智能终端系列</t>
        </is>
      </c>
      <c r="I2951" t="inlineStr">
        <is>
          <t>9KK25</t>
        </is>
      </c>
      <c r="J2951" t="inlineStr">
        <is>
          <t>MATERIALS</t>
        </is>
      </c>
      <c r="K2951" t="inlineStr">
        <is>
          <t>Unplanned</t>
        </is>
      </c>
      <c r="L2951" t="inlineStr">
        <is>
          <t>HACKING STATION</t>
        </is>
      </c>
      <c r="M2951" t="inlineStr">
        <is>
          <t>上下料工位</t>
        </is>
      </c>
      <c r="N2951" t="inlineStr">
        <is>
          <t>MANUAL BRICK HANDLING</t>
        </is>
      </c>
      <c r="O2951" s="59" t="n">
        <v>46094.66388888889</v>
      </c>
      <c r="P2951" s="59" t="n">
        <v>46094.66604166666</v>
      </c>
      <c r="Q2951" s="60" t="n">
        <v>3.1</v>
      </c>
      <c r="R2951" s="60" t="n">
        <v>0.7768</v>
      </c>
      <c r="S2951" t="inlineStr">
        <is>
          <t>团队模拟数据（基于公开单线数据派生）</t>
        </is>
      </c>
      <c r="T2951" t="inlineStr">
        <is>
          <t>SIM-v2.2-20260807-20260804</t>
        </is>
      </c>
      <c r="U2951" t="inlineStr">
        <is>
          <t>https://zenodo.org/records/17855209</t>
        </is>
      </c>
      <c r="V2951" t="inlineStr">
        <is>
          <t>LINE-S01-POST-20260313</t>
        </is>
      </c>
      <c r="W2951" t="inlineStr">
        <is>
          <t>已关联</t>
        </is>
      </c>
      <c r="X2951" t="inlineStr">
        <is>
          <t>按班次口径判断</t>
        </is>
      </c>
      <c r="Z2951" t="inlineStr">
        <is>
          <t>否</t>
        </is>
      </c>
    </row>
    <row r="2952">
      <c r="A2952" t="inlineStr">
        <is>
          <t>SIM-STOP-02951</t>
        </is>
      </c>
      <c r="B2952" t="inlineStr">
        <is>
          <t>STOP-POST-00349</t>
        </is>
      </c>
      <c r="C2952" t="inlineStr">
        <is>
          <t>LINE-S02-POST-20260313</t>
        </is>
      </c>
      <c r="D2952" t="inlineStr">
        <is>
          <t>SHIFT-POST-20260313</t>
        </is>
      </c>
      <c r="E2952" t="inlineStr">
        <is>
          <t>LINE-S02</t>
        </is>
      </c>
      <c r="F2952" t="inlineStr">
        <is>
          <t>改善后</t>
        </is>
      </c>
      <c r="G2952" s="57" t="n">
        <v>46094</v>
      </c>
      <c r="H2952" t="inlineStr">
        <is>
          <t>视觉设备系列</t>
        </is>
      </c>
      <c r="I2952" t="inlineStr">
        <is>
          <t>9KK25</t>
        </is>
      </c>
      <c r="J2952" t="inlineStr">
        <is>
          <t>MATERIALS</t>
        </is>
      </c>
      <c r="K2952" t="inlineStr">
        <is>
          <t>Unplanned</t>
        </is>
      </c>
      <c r="L2952" t="inlineStr">
        <is>
          <t>HACKING STATION</t>
        </is>
      </c>
      <c r="M2952" t="inlineStr">
        <is>
          <t>上下料工位</t>
        </is>
      </c>
      <c r="N2952" t="inlineStr">
        <is>
          <t>MANUAL BRICK HANDLING</t>
        </is>
      </c>
      <c r="O2952" s="59" t="n">
        <v>46094.67777777778</v>
      </c>
      <c r="P2952" s="59" t="n">
        <v>46094.68090277778</v>
      </c>
      <c r="Q2952" s="60" t="n">
        <v>4.5</v>
      </c>
      <c r="R2952" s="60" t="n">
        <v>1.1306</v>
      </c>
      <c r="S2952" t="inlineStr">
        <is>
          <t>团队模拟数据（基于公开单线数据派生）</t>
        </is>
      </c>
      <c r="T2952" t="inlineStr">
        <is>
          <t>SIM-v2.2-20260807-20260804</t>
        </is>
      </c>
      <c r="U2952" t="inlineStr">
        <is>
          <t>https://zenodo.org/records/17855209</t>
        </is>
      </c>
      <c r="V2952" t="inlineStr">
        <is>
          <t>LINE-S02-POST-20260313</t>
        </is>
      </c>
      <c r="W2952" t="inlineStr">
        <is>
          <t>已关联</t>
        </is>
      </c>
      <c r="X2952" t="inlineStr">
        <is>
          <t>按班次口径判断</t>
        </is>
      </c>
      <c r="Z2952" t="inlineStr">
        <is>
          <t>否</t>
        </is>
      </c>
    </row>
    <row r="2953">
      <c r="A2953" t="inlineStr">
        <is>
          <t>SIM-STOP-02952</t>
        </is>
      </c>
      <c r="B2953" t="inlineStr">
        <is>
          <t>STOP-POST-00349</t>
        </is>
      </c>
      <c r="C2953" t="inlineStr">
        <is>
          <t>LINE-S03-POST-20260313</t>
        </is>
      </c>
      <c r="D2953" t="inlineStr">
        <is>
          <t>SHIFT-POST-20260313</t>
        </is>
      </c>
      <c r="E2953" t="inlineStr">
        <is>
          <t>LINE-S03</t>
        </is>
      </c>
      <c r="F2953" t="inlineStr">
        <is>
          <t>改善后</t>
        </is>
      </c>
      <c r="G2953" s="57" t="n">
        <v>46094</v>
      </c>
      <c r="H2953" t="inlineStr">
        <is>
          <t>音频模组系列</t>
        </is>
      </c>
      <c r="I2953" t="inlineStr">
        <is>
          <t>9KK25</t>
        </is>
      </c>
      <c r="J2953" t="inlineStr">
        <is>
          <t>MATERIALS</t>
        </is>
      </c>
      <c r="K2953" t="inlineStr">
        <is>
          <t>Unplanned</t>
        </is>
      </c>
      <c r="L2953" t="inlineStr">
        <is>
          <t>HACKING STATION</t>
        </is>
      </c>
      <c r="M2953" t="inlineStr">
        <is>
          <t>上下料工位</t>
        </is>
      </c>
      <c r="N2953" t="inlineStr">
        <is>
          <t>MANUAL BRICK HANDLING</t>
        </is>
      </c>
      <c r="O2953" s="59" t="n">
        <v>46094.69166666667</v>
      </c>
      <c r="P2953" s="59" t="n">
        <v>46094.69423611111</v>
      </c>
      <c r="Q2953" s="60" t="n">
        <v>3.7</v>
      </c>
      <c r="R2953" s="60" t="n">
        <v>0.9204</v>
      </c>
      <c r="S2953" t="inlineStr">
        <is>
          <t>团队模拟数据（基于公开单线数据派生）</t>
        </is>
      </c>
      <c r="T2953" t="inlineStr">
        <is>
          <t>SIM-v2.2-20260807-20260804</t>
        </is>
      </c>
      <c r="U2953" t="inlineStr">
        <is>
          <t>https://zenodo.org/records/17855209</t>
        </is>
      </c>
      <c r="V2953" t="inlineStr">
        <is>
          <t>LINE-S03-POST-20260313</t>
        </is>
      </c>
      <c r="W2953" t="inlineStr">
        <is>
          <t>已关联</t>
        </is>
      </c>
      <c r="X2953" t="inlineStr">
        <is>
          <t>按班次口径判断</t>
        </is>
      </c>
      <c r="Z2953" t="inlineStr">
        <is>
          <t>否</t>
        </is>
      </c>
    </row>
    <row r="2954">
      <c r="A2954" t="inlineStr">
        <is>
          <t>SIM-STOP-02953</t>
        </is>
      </c>
      <c r="B2954" t="inlineStr">
        <is>
          <t>STOP-POST-00350</t>
        </is>
      </c>
      <c r="C2954" t="inlineStr">
        <is>
          <t>LINE-S01-POST-20260313</t>
        </is>
      </c>
      <c r="D2954" t="inlineStr">
        <is>
          <t>SHIFT-POST-20260313</t>
        </is>
      </c>
      <c r="E2954" t="inlineStr">
        <is>
          <t>LINE-S01</t>
        </is>
      </c>
      <c r="F2954" t="inlineStr">
        <is>
          <t>改善后</t>
        </is>
      </c>
      <c r="G2954" s="57" t="n">
        <v>46094</v>
      </c>
      <c r="H2954" t="inlineStr">
        <is>
          <t>智能终端系列</t>
        </is>
      </c>
      <c r="I2954" t="inlineStr">
        <is>
          <t>9KK25</t>
        </is>
      </c>
      <c r="J2954" t="inlineStr">
        <is>
          <t>MATERIALS</t>
        </is>
      </c>
      <c r="K2954" t="inlineStr">
        <is>
          <t>Unplanned</t>
        </is>
      </c>
      <c r="L2954" t="inlineStr">
        <is>
          <t>HACKING STATION</t>
        </is>
      </c>
      <c r="M2954" t="inlineStr">
        <is>
          <t>上下料工位</t>
        </is>
      </c>
      <c r="N2954" t="inlineStr">
        <is>
          <t>MANUAL BRICK HANDLING</t>
        </is>
      </c>
      <c r="O2954" s="59" t="n">
        <v>46094.67569444444</v>
      </c>
      <c r="P2954" s="59" t="n">
        <v>46094.68465277777</v>
      </c>
      <c r="Q2954" s="60" t="n">
        <v>12.9</v>
      </c>
      <c r="R2954" s="60" t="n">
        <v>0.8081</v>
      </c>
      <c r="S2954" t="inlineStr">
        <is>
          <t>团队模拟数据（基于公开单线数据派生）</t>
        </is>
      </c>
      <c r="T2954" t="inlineStr">
        <is>
          <t>SIM-v2.2-20260807-20260804</t>
        </is>
      </c>
      <c r="U2954" t="inlineStr">
        <is>
          <t>https://zenodo.org/records/17855209</t>
        </is>
      </c>
      <c r="V2954" t="inlineStr">
        <is>
          <t>LINE-S01-POST-20260313</t>
        </is>
      </c>
      <c r="W2954" t="inlineStr">
        <is>
          <t>已关联</t>
        </is>
      </c>
      <c r="X2954" t="inlineStr">
        <is>
          <t>按班次口径判断</t>
        </is>
      </c>
      <c r="Z2954" t="inlineStr">
        <is>
          <t>否</t>
        </is>
      </c>
    </row>
    <row r="2955">
      <c r="A2955" t="inlineStr">
        <is>
          <t>SIM-STOP-02954</t>
        </is>
      </c>
      <c r="B2955" t="inlineStr">
        <is>
          <t>STOP-POST-00350</t>
        </is>
      </c>
      <c r="C2955" t="inlineStr">
        <is>
          <t>LINE-S02-POST-20260313</t>
        </is>
      </c>
      <c r="D2955" t="inlineStr">
        <is>
          <t>SHIFT-POST-20260313</t>
        </is>
      </c>
      <c r="E2955" t="inlineStr">
        <is>
          <t>LINE-S02</t>
        </is>
      </c>
      <c r="F2955" t="inlineStr">
        <is>
          <t>改善后</t>
        </is>
      </c>
      <c r="G2955" s="57" t="n">
        <v>46094</v>
      </c>
      <c r="H2955" t="inlineStr">
        <is>
          <t>视觉设备系列</t>
        </is>
      </c>
      <c r="I2955" t="inlineStr">
        <is>
          <t>9KK25</t>
        </is>
      </c>
      <c r="J2955" t="inlineStr">
        <is>
          <t>MATERIALS</t>
        </is>
      </c>
      <c r="K2955" t="inlineStr">
        <is>
          <t>Unplanned</t>
        </is>
      </c>
      <c r="L2955" t="inlineStr">
        <is>
          <t>HACKING STATION</t>
        </is>
      </c>
      <c r="M2955" t="inlineStr">
        <is>
          <t>上下料工位</t>
        </is>
      </c>
      <c r="N2955" t="inlineStr">
        <is>
          <t>MANUAL BRICK HANDLING</t>
        </is>
      </c>
      <c r="O2955" s="59" t="n">
        <v>46094.68958333333</v>
      </c>
      <c r="P2955" s="59" t="n">
        <v>46094.70131944444</v>
      </c>
      <c r="Q2955" s="60" t="n">
        <v>16.9</v>
      </c>
      <c r="R2955" s="60" t="n">
        <v>1.0572</v>
      </c>
      <c r="S2955" t="inlineStr">
        <is>
          <t>团队模拟数据（基于公开单线数据派生）</t>
        </is>
      </c>
      <c r="T2955" t="inlineStr">
        <is>
          <t>SIM-v2.2-20260807-20260804</t>
        </is>
      </c>
      <c r="U2955" t="inlineStr">
        <is>
          <t>https://zenodo.org/records/17855209</t>
        </is>
      </c>
      <c r="V2955" t="inlineStr">
        <is>
          <t>LINE-S02-POST-20260313</t>
        </is>
      </c>
      <c r="W2955" t="inlineStr">
        <is>
          <t>已关联</t>
        </is>
      </c>
      <c r="X2955" t="inlineStr">
        <is>
          <t>按班次口径判断</t>
        </is>
      </c>
      <c r="Z2955" t="inlineStr">
        <is>
          <t>否</t>
        </is>
      </c>
    </row>
    <row r="2956">
      <c r="A2956" t="inlineStr">
        <is>
          <t>SIM-STOP-02955</t>
        </is>
      </c>
      <c r="B2956" t="inlineStr">
        <is>
          <t>STOP-POST-00350</t>
        </is>
      </c>
      <c r="C2956" t="inlineStr">
        <is>
          <t>LINE-S03-POST-20260313</t>
        </is>
      </c>
      <c r="D2956" t="inlineStr">
        <is>
          <t>SHIFT-POST-20260313</t>
        </is>
      </c>
      <c r="E2956" t="inlineStr">
        <is>
          <t>LINE-S03</t>
        </is>
      </c>
      <c r="F2956" t="inlineStr">
        <is>
          <t>改善后</t>
        </is>
      </c>
      <c r="G2956" s="57" t="n">
        <v>46094</v>
      </c>
      <c r="H2956" t="inlineStr">
        <is>
          <t>音频模组系列</t>
        </is>
      </c>
      <c r="I2956" t="inlineStr">
        <is>
          <t>9KK25</t>
        </is>
      </c>
      <c r="J2956" t="inlineStr">
        <is>
          <t>MATERIALS</t>
        </is>
      </c>
      <c r="K2956" t="inlineStr">
        <is>
          <t>Unplanned</t>
        </is>
      </c>
      <c r="L2956" t="inlineStr">
        <is>
          <t>HACKING STATION</t>
        </is>
      </c>
      <c r="M2956" t="inlineStr">
        <is>
          <t>上下料工位</t>
        </is>
      </c>
      <c r="N2956" t="inlineStr">
        <is>
          <t>MANUAL BRICK HANDLING</t>
        </is>
      </c>
      <c r="O2956" s="59" t="n">
        <v>46094.70347222222</v>
      </c>
      <c r="P2956" s="59" t="n">
        <v>46094.71409722222</v>
      </c>
      <c r="Q2956" s="60" t="n">
        <v>15.3</v>
      </c>
      <c r="R2956" s="60" t="n">
        <v>0.9568</v>
      </c>
      <c r="S2956" t="inlineStr">
        <is>
          <t>团队模拟数据（基于公开单线数据派生）</t>
        </is>
      </c>
      <c r="T2956" t="inlineStr">
        <is>
          <t>SIM-v2.2-20260807-20260804</t>
        </is>
      </c>
      <c r="U2956" t="inlineStr">
        <is>
          <t>https://zenodo.org/records/17855209</t>
        </is>
      </c>
      <c r="V2956" t="inlineStr">
        <is>
          <t>LINE-S03-POST-20260313</t>
        </is>
      </c>
      <c r="W2956" t="inlineStr">
        <is>
          <t>已关联</t>
        </is>
      </c>
      <c r="X2956" t="inlineStr">
        <is>
          <t>按班次口径判断</t>
        </is>
      </c>
      <c r="Z2956" t="inlineStr">
        <is>
          <t>否</t>
        </is>
      </c>
    </row>
    <row r="2957">
      <c r="A2957" t="inlineStr">
        <is>
          <t>SIM-STOP-02956</t>
        </is>
      </c>
      <c r="B2957" t="inlineStr">
        <is>
          <t>STOP-POST-00351</t>
        </is>
      </c>
      <c r="C2957" t="inlineStr">
        <is>
          <t>LINE-S01-POST-20260313</t>
        </is>
      </c>
      <c r="D2957" t="inlineStr">
        <is>
          <t>SHIFT-POST-20260313</t>
        </is>
      </c>
      <c r="E2957" t="inlineStr">
        <is>
          <t>LINE-S01</t>
        </is>
      </c>
      <c r="F2957" t="inlineStr">
        <is>
          <t>改善后</t>
        </is>
      </c>
      <c r="G2957" s="57" t="n">
        <v>46094</v>
      </c>
      <c r="H2957" t="inlineStr">
        <is>
          <t>智能终端系列</t>
        </is>
      </c>
      <c r="I2957" t="inlineStr">
        <is>
          <t>9KK25</t>
        </is>
      </c>
      <c r="J2957" t="inlineStr">
        <is>
          <t>MATERIALS</t>
        </is>
      </c>
      <c r="K2957" t="inlineStr">
        <is>
          <t>Unplanned</t>
        </is>
      </c>
      <c r="L2957" t="inlineStr">
        <is>
          <t>HACKING STATION</t>
        </is>
      </c>
      <c r="M2957" t="inlineStr">
        <is>
          <t>上下料工位</t>
        </is>
      </c>
      <c r="N2957" t="inlineStr">
        <is>
          <t>MANUAL BRICK HANDLING</t>
        </is>
      </c>
      <c r="O2957" s="59" t="n">
        <v>46094.69097222222</v>
      </c>
      <c r="P2957" s="59" t="n">
        <v>46094.69388888889</v>
      </c>
      <c r="Q2957" s="60" t="n">
        <v>4.2</v>
      </c>
      <c r="R2957" s="60" t="n">
        <v>0.8393</v>
      </c>
      <c r="S2957" t="inlineStr">
        <is>
          <t>团队模拟数据（基于公开单线数据派生）</t>
        </is>
      </c>
      <c r="T2957" t="inlineStr">
        <is>
          <t>SIM-v2.2-20260807-20260804</t>
        </is>
      </c>
      <c r="U2957" t="inlineStr">
        <is>
          <t>https://zenodo.org/records/17855209</t>
        </is>
      </c>
      <c r="V2957" t="inlineStr">
        <is>
          <t>LINE-S01-POST-20260313</t>
        </is>
      </c>
      <c r="W2957" t="inlineStr">
        <is>
          <t>已关联</t>
        </is>
      </c>
      <c r="X2957" t="inlineStr">
        <is>
          <t>按班次口径判断</t>
        </is>
      </c>
      <c r="Z2957" t="inlineStr">
        <is>
          <t>否</t>
        </is>
      </c>
    </row>
    <row r="2958">
      <c r="A2958" t="inlineStr">
        <is>
          <t>SIM-STOP-02957</t>
        </is>
      </c>
      <c r="B2958" t="inlineStr">
        <is>
          <t>STOP-POST-00351</t>
        </is>
      </c>
      <c r="C2958" t="inlineStr">
        <is>
          <t>LINE-S02-POST-20260313</t>
        </is>
      </c>
      <c r="D2958" t="inlineStr">
        <is>
          <t>SHIFT-POST-20260313</t>
        </is>
      </c>
      <c r="E2958" t="inlineStr">
        <is>
          <t>LINE-S02</t>
        </is>
      </c>
      <c r="F2958" t="inlineStr">
        <is>
          <t>改善后</t>
        </is>
      </c>
      <c r="G2958" s="57" t="n">
        <v>46094</v>
      </c>
      <c r="H2958" t="inlineStr">
        <is>
          <t>视觉设备系列</t>
        </is>
      </c>
      <c r="I2958" t="inlineStr">
        <is>
          <t>9KK25</t>
        </is>
      </c>
      <c r="J2958" t="inlineStr">
        <is>
          <t>MATERIALS</t>
        </is>
      </c>
      <c r="K2958" t="inlineStr">
        <is>
          <t>Unplanned</t>
        </is>
      </c>
      <c r="L2958" t="inlineStr">
        <is>
          <t>HACKING STATION</t>
        </is>
      </c>
      <c r="M2958" t="inlineStr">
        <is>
          <t>上下料工位</t>
        </is>
      </c>
      <c r="N2958" t="inlineStr">
        <is>
          <t>MANUAL BRICK HANDLING</t>
        </is>
      </c>
      <c r="O2958" s="59" t="n">
        <v>46094.70486111111</v>
      </c>
      <c r="P2958" s="59" t="n">
        <v>46094.70868055556</v>
      </c>
      <c r="Q2958" s="60" t="n">
        <v>5.5</v>
      </c>
      <c r="R2958" s="60" t="n">
        <v>1.1</v>
      </c>
      <c r="S2958" t="inlineStr">
        <is>
          <t>团队模拟数据（基于公开单线数据派生）</t>
        </is>
      </c>
      <c r="T2958" t="inlineStr">
        <is>
          <t>SIM-v2.2-20260807-20260804</t>
        </is>
      </c>
      <c r="U2958" t="inlineStr">
        <is>
          <t>https://zenodo.org/records/17855209</t>
        </is>
      </c>
      <c r="V2958" t="inlineStr">
        <is>
          <t>LINE-S02-POST-20260313</t>
        </is>
      </c>
      <c r="W2958" t="inlineStr">
        <is>
          <t>已关联</t>
        </is>
      </c>
      <c r="X2958" t="inlineStr">
        <is>
          <t>按班次口径判断</t>
        </is>
      </c>
      <c r="Z2958" t="inlineStr">
        <is>
          <t>否</t>
        </is>
      </c>
    </row>
    <row r="2959">
      <c r="A2959" t="inlineStr">
        <is>
          <t>SIM-STOP-02958</t>
        </is>
      </c>
      <c r="B2959" t="inlineStr">
        <is>
          <t>STOP-POST-00351</t>
        </is>
      </c>
      <c r="C2959" t="inlineStr">
        <is>
          <t>LINE-S03-POST-20260313</t>
        </is>
      </c>
      <c r="D2959" t="inlineStr">
        <is>
          <t>SHIFT-POST-20260313</t>
        </is>
      </c>
      <c r="E2959" t="inlineStr">
        <is>
          <t>LINE-S03</t>
        </is>
      </c>
      <c r="F2959" t="inlineStr">
        <is>
          <t>改善后</t>
        </is>
      </c>
      <c r="G2959" s="57" t="n">
        <v>46094</v>
      </c>
      <c r="H2959" t="inlineStr">
        <is>
          <t>音频模组系列</t>
        </is>
      </c>
      <c r="I2959" t="inlineStr">
        <is>
          <t>9KK25</t>
        </is>
      </c>
      <c r="J2959" t="inlineStr">
        <is>
          <t>MATERIALS</t>
        </is>
      </c>
      <c r="K2959" t="inlineStr">
        <is>
          <t>Unplanned</t>
        </is>
      </c>
      <c r="L2959" t="inlineStr">
        <is>
          <t>HACKING STATION</t>
        </is>
      </c>
      <c r="M2959" t="inlineStr">
        <is>
          <t>上下料工位</t>
        </is>
      </c>
      <c r="N2959" t="inlineStr">
        <is>
          <t>MANUAL BRICK HANDLING</t>
        </is>
      </c>
      <c r="O2959" s="59" t="n">
        <v>46094.71875</v>
      </c>
      <c r="P2959" s="59" t="n">
        <v>46094.721875</v>
      </c>
      <c r="Q2959" s="60" t="n">
        <v>4.5</v>
      </c>
      <c r="R2959" s="60" t="n">
        <v>0.8944</v>
      </c>
      <c r="S2959" t="inlineStr">
        <is>
          <t>团队模拟数据（基于公开单线数据派生）</t>
        </is>
      </c>
      <c r="T2959" t="inlineStr">
        <is>
          <t>SIM-v2.2-20260807-20260804</t>
        </is>
      </c>
      <c r="U2959" t="inlineStr">
        <is>
          <t>https://zenodo.org/records/17855209</t>
        </is>
      </c>
      <c r="V2959" t="inlineStr">
        <is>
          <t>LINE-S03-POST-20260313</t>
        </is>
      </c>
      <c r="W2959" t="inlineStr">
        <is>
          <t>已关联</t>
        </is>
      </c>
      <c r="X2959" t="inlineStr">
        <is>
          <t>按班次口径判断</t>
        </is>
      </c>
      <c r="Z2959" t="inlineStr">
        <is>
          <t>否</t>
        </is>
      </c>
    </row>
    <row r="2960">
      <c r="A2960" t="inlineStr">
        <is>
          <t>SIM-STOP-02959</t>
        </is>
      </c>
      <c r="B2960" t="inlineStr">
        <is>
          <t>STOP-POST-00352</t>
        </is>
      </c>
      <c r="C2960" t="inlineStr">
        <is>
          <t>LINE-S01-POST-20260313</t>
        </is>
      </c>
      <c r="D2960" t="inlineStr">
        <is>
          <t>SHIFT-POST-20260313</t>
        </is>
      </c>
      <c r="E2960" t="inlineStr">
        <is>
          <t>LINE-S01</t>
        </is>
      </c>
      <c r="F2960" t="inlineStr">
        <is>
          <t>改善后</t>
        </is>
      </c>
      <c r="G2960" s="57" t="n">
        <v>46094</v>
      </c>
      <c r="H2960" t="inlineStr">
        <is>
          <t>智能终端系列</t>
        </is>
      </c>
      <c r="I2960" t="inlineStr">
        <is>
          <t>9KK25</t>
        </is>
      </c>
      <c r="J2960" t="inlineStr">
        <is>
          <t>MATERIALS</t>
        </is>
      </c>
      <c r="K2960" t="inlineStr">
        <is>
          <t>Unplanned</t>
        </is>
      </c>
      <c r="L2960" t="inlineStr">
        <is>
          <t>HACKING STATION</t>
        </is>
      </c>
      <c r="M2960" t="inlineStr">
        <is>
          <t>上下料工位</t>
        </is>
      </c>
      <c r="N2960" t="inlineStr">
        <is>
          <t>MANUAL BRICK HANDLING</t>
        </is>
      </c>
      <c r="O2960" s="59" t="n">
        <v>46094.70208333333</v>
      </c>
      <c r="P2960" s="59" t="n">
        <v>46094.71027777778</v>
      </c>
      <c r="Q2960" s="60" t="n">
        <v>11.8</v>
      </c>
      <c r="R2960" s="60" t="n">
        <v>0.7857</v>
      </c>
      <c r="S2960" t="inlineStr">
        <is>
          <t>团队模拟数据（基于公开单线数据派生）</t>
        </is>
      </c>
      <c r="T2960" t="inlineStr">
        <is>
          <t>SIM-v2.2-20260807-20260804</t>
        </is>
      </c>
      <c r="U2960" t="inlineStr">
        <is>
          <t>https://zenodo.org/records/17855209</t>
        </is>
      </c>
      <c r="V2960" t="inlineStr">
        <is>
          <t>LINE-S01-POST-20260313</t>
        </is>
      </c>
      <c r="W2960" t="inlineStr">
        <is>
          <t>已关联</t>
        </is>
      </c>
      <c r="X2960" t="inlineStr">
        <is>
          <t>按班次口径判断</t>
        </is>
      </c>
      <c r="Z2960" t="inlineStr">
        <is>
          <t>否</t>
        </is>
      </c>
    </row>
    <row r="2961">
      <c r="A2961" t="inlineStr">
        <is>
          <t>SIM-STOP-02960</t>
        </is>
      </c>
      <c r="B2961" t="inlineStr">
        <is>
          <t>STOP-POST-00352</t>
        </is>
      </c>
      <c r="C2961" t="inlineStr">
        <is>
          <t>LINE-S02-POST-20260313</t>
        </is>
      </c>
      <c r="D2961" t="inlineStr">
        <is>
          <t>SHIFT-POST-20260313</t>
        </is>
      </c>
      <c r="E2961" t="inlineStr">
        <is>
          <t>LINE-S02</t>
        </is>
      </c>
      <c r="F2961" t="inlineStr">
        <is>
          <t>改善后</t>
        </is>
      </c>
      <c r="G2961" s="57" t="n">
        <v>46094</v>
      </c>
      <c r="H2961" t="inlineStr">
        <is>
          <t>视觉设备系列</t>
        </is>
      </c>
      <c r="I2961" t="inlineStr">
        <is>
          <t>9KK25</t>
        </is>
      </c>
      <c r="J2961" t="inlineStr">
        <is>
          <t>MATERIALS</t>
        </is>
      </c>
      <c r="K2961" t="inlineStr">
        <is>
          <t>Unplanned</t>
        </is>
      </c>
      <c r="L2961" t="inlineStr">
        <is>
          <t>HACKING STATION</t>
        </is>
      </c>
      <c r="M2961" t="inlineStr">
        <is>
          <t>上下料工位</t>
        </is>
      </c>
      <c r="N2961" t="inlineStr">
        <is>
          <t>MANUAL BRICK HANDLING</t>
        </is>
      </c>
      <c r="O2961" s="59" t="n">
        <v>46094.71597222222</v>
      </c>
      <c r="P2961" s="59" t="n">
        <v>46094.72784722222</v>
      </c>
      <c r="Q2961" s="60" t="n">
        <v>17.1</v>
      </c>
      <c r="R2961" s="60" t="n">
        <v>1.1428</v>
      </c>
      <c r="S2961" t="inlineStr">
        <is>
          <t>团队模拟数据（基于公开单线数据派生）</t>
        </is>
      </c>
      <c r="T2961" t="inlineStr">
        <is>
          <t>SIM-v2.2-20260807-20260804</t>
        </is>
      </c>
      <c r="U2961" t="inlineStr">
        <is>
          <t>https://zenodo.org/records/17855209</t>
        </is>
      </c>
      <c r="V2961" t="inlineStr">
        <is>
          <t>LINE-S02-POST-20260313</t>
        </is>
      </c>
      <c r="W2961" t="inlineStr">
        <is>
          <t>已关联</t>
        </is>
      </c>
      <c r="X2961" t="inlineStr">
        <is>
          <t>按班次口径判断</t>
        </is>
      </c>
      <c r="Z2961" t="inlineStr">
        <is>
          <t>否</t>
        </is>
      </c>
    </row>
    <row r="2962">
      <c r="A2962" t="inlineStr">
        <is>
          <t>SIM-STOP-02961</t>
        </is>
      </c>
      <c r="B2962" t="inlineStr">
        <is>
          <t>STOP-POST-00352</t>
        </is>
      </c>
      <c r="C2962" t="inlineStr">
        <is>
          <t>LINE-S03-POST-20260313</t>
        </is>
      </c>
      <c r="D2962" t="inlineStr">
        <is>
          <t>SHIFT-POST-20260313</t>
        </is>
      </c>
      <c r="E2962" t="inlineStr">
        <is>
          <t>LINE-S03</t>
        </is>
      </c>
      <c r="F2962" t="inlineStr">
        <is>
          <t>改善后</t>
        </is>
      </c>
      <c r="G2962" s="57" t="n">
        <v>46094</v>
      </c>
      <c r="H2962" t="inlineStr">
        <is>
          <t>音频模组系列</t>
        </is>
      </c>
      <c r="I2962" t="inlineStr">
        <is>
          <t>9KK25</t>
        </is>
      </c>
      <c r="J2962" t="inlineStr">
        <is>
          <t>MATERIALS</t>
        </is>
      </c>
      <c r="K2962" t="inlineStr">
        <is>
          <t>Unplanned</t>
        </is>
      </c>
      <c r="L2962" t="inlineStr">
        <is>
          <t>HACKING STATION</t>
        </is>
      </c>
      <c r="M2962" t="inlineStr">
        <is>
          <t>上下料工位</t>
        </is>
      </c>
      <c r="N2962" t="inlineStr">
        <is>
          <t>MANUAL BRICK HANDLING</t>
        </is>
      </c>
      <c r="O2962" s="59" t="n">
        <v>46094.72986111111</v>
      </c>
      <c r="P2962" s="59" t="n">
        <v>46094.73958333334</v>
      </c>
      <c r="Q2962" s="60" t="n">
        <v>14</v>
      </c>
      <c r="R2962" s="60" t="n">
        <v>0.9308</v>
      </c>
      <c r="S2962" t="inlineStr">
        <is>
          <t>团队模拟数据（基于公开单线数据派生）</t>
        </is>
      </c>
      <c r="T2962" t="inlineStr">
        <is>
          <t>SIM-v2.2-20260807-20260804</t>
        </is>
      </c>
      <c r="U2962" t="inlineStr">
        <is>
          <t>https://zenodo.org/records/17855209</t>
        </is>
      </c>
      <c r="V2962" t="inlineStr">
        <is>
          <t>LINE-S03-POST-20260313</t>
        </is>
      </c>
      <c r="W2962" t="inlineStr">
        <is>
          <t>已关联</t>
        </is>
      </c>
      <c r="X2962" t="inlineStr">
        <is>
          <t>按班次口径判断</t>
        </is>
      </c>
      <c r="Z2962" t="inlineStr">
        <is>
          <t>否</t>
        </is>
      </c>
    </row>
    <row r="2963">
      <c r="A2963" t="inlineStr">
        <is>
          <t>SIM-STOP-02962</t>
        </is>
      </c>
      <c r="B2963" t="inlineStr">
        <is>
          <t>STOP-POST-00353</t>
        </is>
      </c>
      <c r="C2963" t="inlineStr">
        <is>
          <t>LINE-S01-POST-20260313</t>
        </is>
      </c>
      <c r="D2963" t="inlineStr">
        <is>
          <t>SHIFT-POST-20260313</t>
        </is>
      </c>
      <c r="E2963" t="inlineStr">
        <is>
          <t>LINE-S01</t>
        </is>
      </c>
      <c r="F2963" t="inlineStr">
        <is>
          <t>改善后</t>
        </is>
      </c>
      <c r="G2963" s="57" t="n">
        <v>46094</v>
      </c>
      <c r="H2963" t="inlineStr">
        <is>
          <t>智能终端系列</t>
        </is>
      </c>
      <c r="I2963" t="inlineStr">
        <is>
          <t>KK200-1</t>
        </is>
      </c>
      <c r="J2963" t="inlineStr">
        <is>
          <t>SETUPS-CHANGEOVERS</t>
        </is>
      </c>
      <c r="K2963" t="inlineStr">
        <is>
          <t>Planned - Included in OEE</t>
        </is>
      </c>
      <c r="L2963" t="inlineStr">
        <is>
          <t>EXTRUDER PRESS</t>
        </is>
      </c>
      <c r="M2963" t="inlineStr">
        <is>
          <t>主加工工位</t>
        </is>
      </c>
      <c r="N2963" t="inlineStr">
        <is>
          <t>MATERIAL CHANGEOVER</t>
        </is>
      </c>
      <c r="O2963" s="59" t="n">
        <v>46094.72013888889</v>
      </c>
      <c r="P2963" s="59" t="n">
        <v>46094.73659722223</v>
      </c>
      <c r="Q2963" s="60" t="n">
        <v>23.7</v>
      </c>
      <c r="R2963" s="60" t="n">
        <v>0.9465</v>
      </c>
      <c r="S2963" t="inlineStr">
        <is>
          <t>团队模拟数据（基于公开单线数据派生）</t>
        </is>
      </c>
      <c r="T2963" t="inlineStr">
        <is>
          <t>SIM-v2.2-20260807-20260804</t>
        </is>
      </c>
      <c r="U2963" t="inlineStr">
        <is>
          <t>https://zenodo.org/records/17855209</t>
        </is>
      </c>
      <c r="V2963" t="inlineStr">
        <is>
          <t>LINE-S01-POST-20260313</t>
        </is>
      </c>
      <c r="W2963" t="inlineStr">
        <is>
          <t>已关联</t>
        </is>
      </c>
      <c r="X2963" t="inlineStr">
        <is>
          <t>按班次口径判断</t>
        </is>
      </c>
      <c r="Z2963" t="inlineStr">
        <is>
          <t>是</t>
        </is>
      </c>
      <c r="AA2963">
        <f>IFERROR(VLOOKUP(N2963,'18_换产标准_模拟'!$B$2:$F$4,3,FALSE),"")</f>
        <v/>
      </c>
      <c r="AB2963">
        <f>IFERROR(MAX(Q2963-AA2963,0),"")</f>
        <v/>
      </c>
      <c r="AC2963">
        <f>IFERROR(IF(AB2963=0,"达标",IF(AB2963&lt;=VLOOKUP(N2963,'18_换产标准_模拟'!$B$2:$F$4,4,FALSE)-VLOOKUP(N2963,'18_换产标准_模拟'!$B$2:$F$4,3,FALSE),"轻微超时",IF(AB2963&lt;=VLOOKUP(N2963,'18_换产标准_模拟'!$B$2:$F$4,5,FALSE)-VLOOKUP(N2963,'18_换产标准_模拟'!$B$2:$F$4,3,FALSE),"超时","严重超时"))),"")</f>
        <v/>
      </c>
      <c r="AD2963">
        <f>IFERROR(INDEX('18_换产标准_模拟'!$A$2:$A$4,MATCH(N2963,'18_换产标准_模拟'!$B$2:$B$4,0)),"")</f>
        <v/>
      </c>
      <c r="AE2963" t="inlineStr">
        <is>
          <t>团队模拟数据</t>
        </is>
      </c>
    </row>
    <row r="2964">
      <c r="A2964" t="inlineStr">
        <is>
          <t>SIM-STOP-02963</t>
        </is>
      </c>
      <c r="B2964" t="inlineStr">
        <is>
          <t>STOP-POST-00353</t>
        </is>
      </c>
      <c r="C2964" t="inlineStr">
        <is>
          <t>LINE-S02-POST-20260313</t>
        </is>
      </c>
      <c r="D2964" t="inlineStr">
        <is>
          <t>SHIFT-POST-20260313</t>
        </is>
      </c>
      <c r="E2964" t="inlineStr">
        <is>
          <t>LINE-S02</t>
        </is>
      </c>
      <c r="F2964" t="inlineStr">
        <is>
          <t>改善后</t>
        </is>
      </c>
      <c r="G2964" s="57" t="n">
        <v>46094</v>
      </c>
      <c r="H2964" t="inlineStr">
        <is>
          <t>视觉设备系列</t>
        </is>
      </c>
      <c r="I2964" t="inlineStr">
        <is>
          <t>KK200-1</t>
        </is>
      </c>
      <c r="J2964" t="inlineStr">
        <is>
          <t>SETUPS-CHANGEOVERS</t>
        </is>
      </c>
      <c r="K2964" t="inlineStr">
        <is>
          <t>Planned - Included in OEE</t>
        </is>
      </c>
      <c r="L2964" t="inlineStr">
        <is>
          <t>EXTRUDER PRESS</t>
        </is>
      </c>
      <c r="M2964" t="inlineStr">
        <is>
          <t>主加工工位</t>
        </is>
      </c>
      <c r="N2964" t="inlineStr">
        <is>
          <t>MATERIAL CHANGEOVER</t>
        </is>
      </c>
      <c r="O2964" s="59" t="n">
        <v>46094.73402777778</v>
      </c>
      <c r="P2964" s="59" t="n">
        <v>46094.75055555555</v>
      </c>
      <c r="Q2964" s="60" t="n">
        <v>23.8</v>
      </c>
      <c r="R2964" s="60" t="n">
        <v>0.9528</v>
      </c>
      <c r="S2964" t="inlineStr">
        <is>
          <t>团队模拟数据（基于公开单线数据派生）</t>
        </is>
      </c>
      <c r="T2964" t="inlineStr">
        <is>
          <t>SIM-v2.2-20260807-20260804</t>
        </is>
      </c>
      <c r="U2964" t="inlineStr">
        <is>
          <t>https://zenodo.org/records/17855209</t>
        </is>
      </c>
      <c r="V2964" t="inlineStr">
        <is>
          <t>LINE-S02-POST-20260313</t>
        </is>
      </c>
      <c r="W2964" t="inlineStr">
        <is>
          <t>已关联</t>
        </is>
      </c>
      <c r="X2964" t="inlineStr">
        <is>
          <t>按班次口径判断</t>
        </is>
      </c>
      <c r="Z2964" t="inlineStr">
        <is>
          <t>是</t>
        </is>
      </c>
      <c r="AA2964">
        <f>IFERROR(VLOOKUP(N2964,'18_换产标准_模拟'!$B$2:$F$4,3,FALSE),"")</f>
        <v/>
      </c>
      <c r="AB2964">
        <f>IFERROR(MAX(Q2964-AA2964,0),"")</f>
        <v/>
      </c>
      <c r="AC2964">
        <f>IFERROR(IF(AB2964=0,"达标",IF(AB2964&lt;=VLOOKUP(N2964,'18_换产标准_模拟'!$B$2:$F$4,4,FALSE)-VLOOKUP(N2964,'18_换产标准_模拟'!$B$2:$F$4,3,FALSE),"轻微超时",IF(AB2964&lt;=VLOOKUP(N2964,'18_换产标准_模拟'!$B$2:$F$4,5,FALSE)-VLOOKUP(N2964,'18_换产标准_模拟'!$B$2:$F$4,3,FALSE),"超时","严重超时"))),"")</f>
        <v/>
      </c>
      <c r="AD2964">
        <f>IFERROR(INDEX('18_换产标准_模拟'!$A$2:$A$4,MATCH(N2964,'18_换产标准_模拟'!$B$2:$B$4,0)),"")</f>
        <v/>
      </c>
      <c r="AE2964" t="inlineStr">
        <is>
          <t>团队模拟数据</t>
        </is>
      </c>
    </row>
    <row r="2965">
      <c r="A2965" t="inlineStr">
        <is>
          <t>SIM-STOP-02964</t>
        </is>
      </c>
      <c r="B2965" t="inlineStr">
        <is>
          <t>STOP-POST-00353</t>
        </is>
      </c>
      <c r="C2965" t="inlineStr">
        <is>
          <t>LINE-S03-POST-20260313</t>
        </is>
      </c>
      <c r="D2965" t="inlineStr">
        <is>
          <t>SHIFT-POST-20260313</t>
        </is>
      </c>
      <c r="E2965" t="inlineStr">
        <is>
          <t>LINE-S03</t>
        </is>
      </c>
      <c r="F2965" t="inlineStr">
        <is>
          <t>改善后</t>
        </is>
      </c>
      <c r="G2965" s="57" t="n">
        <v>46094</v>
      </c>
      <c r="H2965" t="inlineStr">
        <is>
          <t>音频模组系列</t>
        </is>
      </c>
      <c r="I2965" t="inlineStr">
        <is>
          <t>KK200-1</t>
        </is>
      </c>
      <c r="J2965" t="inlineStr">
        <is>
          <t>SETUPS-CHANGEOVERS</t>
        </is>
      </c>
      <c r="K2965" t="inlineStr">
        <is>
          <t>Planned - Included in OEE</t>
        </is>
      </c>
      <c r="L2965" t="inlineStr">
        <is>
          <t>EXTRUDER PRESS</t>
        </is>
      </c>
      <c r="M2965" t="inlineStr">
        <is>
          <t>主加工工位</t>
        </is>
      </c>
      <c r="N2965" t="inlineStr">
        <is>
          <t>MATERIAL CHANGEOVER</t>
        </is>
      </c>
      <c r="O2965" s="59" t="n">
        <v>46094.74791666667</v>
      </c>
      <c r="P2965" s="59" t="n">
        <v>46094.76513888889</v>
      </c>
      <c r="Q2965" s="60" t="n">
        <v>24.8</v>
      </c>
      <c r="R2965" s="60" t="n">
        <v>0.992</v>
      </c>
      <c r="S2965" t="inlineStr">
        <is>
          <t>团队模拟数据（基于公开单线数据派生）</t>
        </is>
      </c>
      <c r="T2965" t="inlineStr">
        <is>
          <t>SIM-v2.2-20260807-20260804</t>
        </is>
      </c>
      <c r="U2965" t="inlineStr">
        <is>
          <t>https://zenodo.org/records/17855209</t>
        </is>
      </c>
      <c r="V2965" t="inlineStr">
        <is>
          <t>LINE-S03-POST-20260313</t>
        </is>
      </c>
      <c r="W2965" t="inlineStr">
        <is>
          <t>已关联</t>
        </is>
      </c>
      <c r="X2965" t="inlineStr">
        <is>
          <t>按班次口径判断</t>
        </is>
      </c>
      <c r="Z2965" t="inlineStr">
        <is>
          <t>是</t>
        </is>
      </c>
      <c r="AA2965">
        <f>IFERROR(VLOOKUP(N2965,'18_换产标准_模拟'!$B$2:$F$4,3,FALSE),"")</f>
        <v/>
      </c>
      <c r="AB2965">
        <f>IFERROR(MAX(Q2965-AA2965,0),"")</f>
        <v/>
      </c>
      <c r="AC2965">
        <f>IFERROR(IF(AB2965=0,"达标",IF(AB2965&lt;=VLOOKUP(N2965,'18_换产标准_模拟'!$B$2:$F$4,4,FALSE)-VLOOKUP(N2965,'18_换产标准_模拟'!$B$2:$F$4,3,FALSE),"轻微超时",IF(AB2965&lt;=VLOOKUP(N2965,'18_换产标准_模拟'!$B$2:$F$4,5,FALSE)-VLOOKUP(N2965,'18_换产标准_模拟'!$B$2:$F$4,3,FALSE),"超时","严重超时"))),"")</f>
        <v/>
      </c>
      <c r="AD2965">
        <f>IFERROR(INDEX('18_换产标准_模拟'!$A$2:$A$4,MATCH(N2965,'18_换产标准_模拟'!$B$2:$B$4,0)),"")</f>
        <v/>
      </c>
      <c r="AE2965" t="inlineStr">
        <is>
          <t>团队模拟数据</t>
        </is>
      </c>
    </row>
    <row r="2966">
      <c r="A2966" t="inlineStr">
        <is>
          <t>SIM-STOP-02965</t>
        </is>
      </c>
      <c r="B2966" t="inlineStr">
        <is>
          <t>STOP-POST-00354</t>
        </is>
      </c>
      <c r="C2966" t="inlineStr">
        <is>
          <t>LINE-S01-POST-20260313</t>
        </is>
      </c>
      <c r="D2966" t="inlineStr">
        <is>
          <t>SHIFT-POST-20260313</t>
        </is>
      </c>
      <c r="E2966" t="inlineStr">
        <is>
          <t>LINE-S01</t>
        </is>
      </c>
      <c r="F2966" t="inlineStr">
        <is>
          <t>改善后</t>
        </is>
      </c>
      <c r="G2966" s="57" t="n">
        <v>46094</v>
      </c>
      <c r="H2966" t="inlineStr">
        <is>
          <t>智能终端系列</t>
        </is>
      </c>
      <c r="I2966" t="inlineStr">
        <is>
          <t>KK200-1</t>
        </is>
      </c>
      <c r="J2966" t="inlineStr">
        <is>
          <t>MATERIALS</t>
        </is>
      </c>
      <c r="K2966" t="inlineStr">
        <is>
          <t>Unplanned</t>
        </is>
      </c>
      <c r="L2966" t="inlineStr">
        <is>
          <t>HACKING STATION</t>
        </is>
      </c>
      <c r="M2966" t="inlineStr">
        <is>
          <t>上下料工位</t>
        </is>
      </c>
      <c r="N2966" t="inlineStr">
        <is>
          <t>MANUAL BRICK HANDLING</t>
        </is>
      </c>
      <c r="O2966" s="59" t="n">
        <v>46094.74722222222</v>
      </c>
      <c r="P2966" s="59" t="n">
        <v>46094.749375</v>
      </c>
      <c r="Q2966" s="60" t="n">
        <v>3.1</v>
      </c>
      <c r="R2966" s="60" t="n">
        <v>0.7634</v>
      </c>
      <c r="S2966" t="inlineStr">
        <is>
          <t>团队模拟数据（基于公开单线数据派生）</t>
        </is>
      </c>
      <c r="T2966" t="inlineStr">
        <is>
          <t>SIM-v2.2-20260807-20260804</t>
        </is>
      </c>
      <c r="U2966" t="inlineStr">
        <is>
          <t>https://zenodo.org/records/17855209</t>
        </is>
      </c>
      <c r="V2966" t="inlineStr">
        <is>
          <t>LINE-S01-POST-20260313</t>
        </is>
      </c>
      <c r="W2966" t="inlineStr">
        <is>
          <t>已关联</t>
        </is>
      </c>
      <c r="X2966" t="inlineStr">
        <is>
          <t>按班次口径判断</t>
        </is>
      </c>
      <c r="Z2966" t="inlineStr">
        <is>
          <t>否</t>
        </is>
      </c>
    </row>
    <row r="2967">
      <c r="A2967" t="inlineStr">
        <is>
          <t>SIM-STOP-02966</t>
        </is>
      </c>
      <c r="B2967" t="inlineStr">
        <is>
          <t>STOP-POST-00354</t>
        </is>
      </c>
      <c r="C2967" t="inlineStr">
        <is>
          <t>LINE-S02-POST-20260313</t>
        </is>
      </c>
      <c r="D2967" t="inlineStr">
        <is>
          <t>SHIFT-POST-20260313</t>
        </is>
      </c>
      <c r="E2967" t="inlineStr">
        <is>
          <t>LINE-S02</t>
        </is>
      </c>
      <c r="F2967" t="inlineStr">
        <is>
          <t>改善后</t>
        </is>
      </c>
      <c r="G2967" s="57" t="n">
        <v>46094</v>
      </c>
      <c r="H2967" t="inlineStr">
        <is>
          <t>视觉设备系列</t>
        </is>
      </c>
      <c r="I2967" t="inlineStr">
        <is>
          <t>KK200-1</t>
        </is>
      </c>
      <c r="J2967" t="inlineStr">
        <is>
          <t>MATERIALS</t>
        </is>
      </c>
      <c r="K2967" t="inlineStr">
        <is>
          <t>Unplanned</t>
        </is>
      </c>
      <c r="L2967" t="inlineStr">
        <is>
          <t>HACKING STATION</t>
        </is>
      </c>
      <c r="M2967" t="inlineStr">
        <is>
          <t>上下料工位</t>
        </is>
      </c>
      <c r="N2967" t="inlineStr">
        <is>
          <t>MANUAL BRICK HANDLING</t>
        </is>
      </c>
      <c r="O2967" s="59" t="n">
        <v>46094.76111111111</v>
      </c>
      <c r="P2967" s="59" t="n">
        <v>46094.76416666667</v>
      </c>
      <c r="Q2967" s="60" t="n">
        <v>4.4</v>
      </c>
      <c r="R2967" s="60" t="n">
        <v>1.1122</v>
      </c>
      <c r="S2967" t="inlineStr">
        <is>
          <t>团队模拟数据（基于公开单线数据派生）</t>
        </is>
      </c>
      <c r="T2967" t="inlineStr">
        <is>
          <t>SIM-v2.2-20260807-20260804</t>
        </is>
      </c>
      <c r="U2967" t="inlineStr">
        <is>
          <t>https://zenodo.org/records/17855209</t>
        </is>
      </c>
      <c r="V2967" t="inlineStr">
        <is>
          <t>LINE-S02-POST-20260313</t>
        </is>
      </c>
      <c r="W2967" t="inlineStr">
        <is>
          <t>已关联</t>
        </is>
      </c>
      <c r="X2967" t="inlineStr">
        <is>
          <t>按班次口径判断</t>
        </is>
      </c>
      <c r="Z2967" t="inlineStr">
        <is>
          <t>否</t>
        </is>
      </c>
    </row>
    <row r="2968">
      <c r="A2968" t="inlineStr">
        <is>
          <t>SIM-STOP-02967</t>
        </is>
      </c>
      <c r="B2968" t="inlineStr">
        <is>
          <t>STOP-POST-00354</t>
        </is>
      </c>
      <c r="C2968" t="inlineStr">
        <is>
          <t>LINE-S03-POST-20260313</t>
        </is>
      </c>
      <c r="D2968" t="inlineStr">
        <is>
          <t>SHIFT-POST-20260313</t>
        </is>
      </c>
      <c r="E2968" t="inlineStr">
        <is>
          <t>LINE-S03</t>
        </is>
      </c>
      <c r="F2968" t="inlineStr">
        <is>
          <t>改善后</t>
        </is>
      </c>
      <c r="G2968" s="57" t="n">
        <v>46094</v>
      </c>
      <c r="H2968" t="inlineStr">
        <is>
          <t>音频模组系列</t>
        </is>
      </c>
      <c r="I2968" t="inlineStr">
        <is>
          <t>KK200-1</t>
        </is>
      </c>
      <c r="J2968" t="inlineStr">
        <is>
          <t>MATERIALS</t>
        </is>
      </c>
      <c r="K2968" t="inlineStr">
        <is>
          <t>Unplanned</t>
        </is>
      </c>
      <c r="L2968" t="inlineStr">
        <is>
          <t>HACKING STATION</t>
        </is>
      </c>
      <c r="M2968" t="inlineStr">
        <is>
          <t>上下料工位</t>
        </is>
      </c>
      <c r="N2968" t="inlineStr">
        <is>
          <t>MANUAL BRICK HANDLING</t>
        </is>
      </c>
      <c r="O2968" s="59" t="n">
        <v>46094.775</v>
      </c>
      <c r="P2968" s="59" t="n">
        <v>46094.7775</v>
      </c>
      <c r="Q2968" s="60" t="n">
        <v>3.6</v>
      </c>
      <c r="R2968" s="60" t="n">
        <v>0.9048</v>
      </c>
      <c r="S2968" t="inlineStr">
        <is>
          <t>团队模拟数据（基于公开单线数据派生）</t>
        </is>
      </c>
      <c r="T2968" t="inlineStr">
        <is>
          <t>SIM-v2.2-20260807-20260804</t>
        </is>
      </c>
      <c r="U2968" t="inlineStr">
        <is>
          <t>https://zenodo.org/records/17855209</t>
        </is>
      </c>
      <c r="V2968" t="inlineStr">
        <is>
          <t>LINE-S03-POST-20260313</t>
        </is>
      </c>
      <c r="W2968" t="inlineStr">
        <is>
          <t>已关联</t>
        </is>
      </c>
      <c r="X2968" t="inlineStr">
        <is>
          <t>按班次口径判断</t>
        </is>
      </c>
      <c r="Z2968" t="inlineStr">
        <is>
          <t>否</t>
        </is>
      </c>
    </row>
    <row r="2969">
      <c r="A2969" t="inlineStr">
        <is>
          <t>SIM-STOP-02968</t>
        </is>
      </c>
      <c r="B2969" t="inlineStr">
        <is>
          <t>STOP-POST-00355</t>
        </is>
      </c>
      <c r="C2969" t="inlineStr">
        <is>
          <t>LINE-S01-POST-20260313</t>
        </is>
      </c>
      <c r="D2969" t="inlineStr">
        <is>
          <t>SHIFT-POST-20260313</t>
        </is>
      </c>
      <c r="E2969" t="inlineStr">
        <is>
          <t>LINE-S01</t>
        </is>
      </c>
      <c r="F2969" t="inlineStr">
        <is>
          <t>改善后</t>
        </is>
      </c>
      <c r="G2969" s="57" t="n">
        <v>46094</v>
      </c>
      <c r="H2969" t="inlineStr">
        <is>
          <t>智能终端系列</t>
        </is>
      </c>
      <c r="I2969" t="inlineStr">
        <is>
          <t>KK200-1</t>
        </is>
      </c>
      <c r="J2969" t="inlineStr">
        <is>
          <t>MATERIALS</t>
        </is>
      </c>
      <c r="K2969" t="inlineStr">
        <is>
          <t>Unplanned</t>
        </is>
      </c>
      <c r="L2969" t="inlineStr">
        <is>
          <t>EXTRUDER PRESS</t>
        </is>
      </c>
      <c r="M2969" t="inlineStr">
        <is>
          <t>主加工工位</t>
        </is>
      </c>
      <c r="N2969" t="inlineStr">
        <is>
          <t>MANUAL BRICK HANDLING</t>
        </is>
      </c>
      <c r="O2969" s="59" t="n">
        <v>46094.75486111111</v>
      </c>
      <c r="P2969" s="59" t="n">
        <v>46094.75986111111</v>
      </c>
      <c r="Q2969" s="60" t="n">
        <v>7.2</v>
      </c>
      <c r="R2969" s="60" t="n">
        <v>0.7947</v>
      </c>
      <c r="S2969" t="inlineStr">
        <is>
          <t>团队模拟数据（基于公开单线数据派生）</t>
        </is>
      </c>
      <c r="T2969" t="inlineStr">
        <is>
          <t>SIM-v2.2-20260807-20260804</t>
        </is>
      </c>
      <c r="U2969" t="inlineStr">
        <is>
          <t>https://zenodo.org/records/17855209</t>
        </is>
      </c>
      <c r="V2969" t="inlineStr">
        <is>
          <t>LINE-S01-POST-20260313</t>
        </is>
      </c>
      <c r="W2969" t="inlineStr">
        <is>
          <t>已关联</t>
        </is>
      </c>
      <c r="X2969" t="inlineStr">
        <is>
          <t>按班次口径判断</t>
        </is>
      </c>
      <c r="Z2969" t="inlineStr">
        <is>
          <t>否</t>
        </is>
      </c>
    </row>
    <row r="2970">
      <c r="A2970" t="inlineStr">
        <is>
          <t>SIM-STOP-02969</t>
        </is>
      </c>
      <c r="B2970" t="inlineStr">
        <is>
          <t>STOP-POST-00355</t>
        </is>
      </c>
      <c r="C2970" t="inlineStr">
        <is>
          <t>LINE-S02-POST-20260313</t>
        </is>
      </c>
      <c r="D2970" t="inlineStr">
        <is>
          <t>SHIFT-POST-20260313</t>
        </is>
      </c>
      <c r="E2970" t="inlineStr">
        <is>
          <t>LINE-S02</t>
        </is>
      </c>
      <c r="F2970" t="inlineStr">
        <is>
          <t>改善后</t>
        </is>
      </c>
      <c r="G2970" s="57" t="n">
        <v>46094</v>
      </c>
      <c r="H2970" t="inlineStr">
        <is>
          <t>视觉设备系列</t>
        </is>
      </c>
      <c r="I2970" t="inlineStr">
        <is>
          <t>KK200-1</t>
        </is>
      </c>
      <c r="J2970" t="inlineStr">
        <is>
          <t>MATERIALS</t>
        </is>
      </c>
      <c r="K2970" t="inlineStr">
        <is>
          <t>Unplanned</t>
        </is>
      </c>
      <c r="L2970" t="inlineStr">
        <is>
          <t>EXTRUDER PRESS</t>
        </is>
      </c>
      <c r="M2970" t="inlineStr">
        <is>
          <t>主加工工位</t>
        </is>
      </c>
      <c r="N2970" t="inlineStr">
        <is>
          <t>MANUAL BRICK HANDLING</t>
        </is>
      </c>
      <c r="O2970" s="59" t="n">
        <v>46094.76875</v>
      </c>
      <c r="P2970" s="59" t="n">
        <v>46094.77652777778</v>
      </c>
      <c r="Q2970" s="60" t="n">
        <v>11.2</v>
      </c>
      <c r="R2970" s="60" t="n">
        <v>1.2474</v>
      </c>
      <c r="S2970" t="inlineStr">
        <is>
          <t>团队模拟数据（基于公开单线数据派生）</t>
        </is>
      </c>
      <c r="T2970" t="inlineStr">
        <is>
          <t>SIM-v2.2-20260807-20260804</t>
        </is>
      </c>
      <c r="U2970" t="inlineStr">
        <is>
          <t>https://zenodo.org/records/17855209</t>
        </is>
      </c>
      <c r="V2970" t="inlineStr">
        <is>
          <t>LINE-S02-POST-20260313</t>
        </is>
      </c>
      <c r="W2970" t="inlineStr">
        <is>
          <t>已关联</t>
        </is>
      </c>
      <c r="X2970" t="inlineStr">
        <is>
          <t>按班次口径判断</t>
        </is>
      </c>
      <c r="Z2970" t="inlineStr">
        <is>
          <t>否</t>
        </is>
      </c>
    </row>
    <row r="2971">
      <c r="A2971" t="inlineStr">
        <is>
          <t>SIM-STOP-02970</t>
        </is>
      </c>
      <c r="B2971" t="inlineStr">
        <is>
          <t>STOP-POST-00355</t>
        </is>
      </c>
      <c r="C2971" t="inlineStr">
        <is>
          <t>LINE-S03-POST-20260313</t>
        </is>
      </c>
      <c r="D2971" t="inlineStr">
        <is>
          <t>SHIFT-POST-20260313</t>
        </is>
      </c>
      <c r="E2971" t="inlineStr">
        <is>
          <t>LINE-S03</t>
        </is>
      </c>
      <c r="F2971" t="inlineStr">
        <is>
          <t>改善后</t>
        </is>
      </c>
      <c r="G2971" s="57" t="n">
        <v>46094</v>
      </c>
      <c r="H2971" t="inlineStr">
        <is>
          <t>音频模组系列</t>
        </is>
      </c>
      <c r="I2971" t="inlineStr">
        <is>
          <t>KK200-1</t>
        </is>
      </c>
      <c r="J2971" t="inlineStr">
        <is>
          <t>MATERIALS</t>
        </is>
      </c>
      <c r="K2971" t="inlineStr">
        <is>
          <t>Unplanned</t>
        </is>
      </c>
      <c r="L2971" t="inlineStr">
        <is>
          <t>EXTRUDER PRESS</t>
        </is>
      </c>
      <c r="M2971" t="inlineStr">
        <is>
          <t>主加工工位</t>
        </is>
      </c>
      <c r="N2971" t="inlineStr">
        <is>
          <t>MANUAL BRICK HANDLING</t>
        </is>
      </c>
      <c r="O2971" s="59" t="n">
        <v>46094.78263888889</v>
      </c>
      <c r="P2971" s="59" t="n">
        <v>46094.78854166667</v>
      </c>
      <c r="Q2971" s="60" t="n">
        <v>8.5</v>
      </c>
      <c r="R2971" s="60" t="n">
        <v>0.9412</v>
      </c>
      <c r="S2971" t="inlineStr">
        <is>
          <t>团队模拟数据（基于公开单线数据派生）</t>
        </is>
      </c>
      <c r="T2971" t="inlineStr">
        <is>
          <t>SIM-v2.2-20260807-20260804</t>
        </is>
      </c>
      <c r="U2971" t="inlineStr">
        <is>
          <t>https://zenodo.org/records/17855209</t>
        </is>
      </c>
      <c r="V2971" t="inlineStr">
        <is>
          <t>LINE-S03-POST-20260313</t>
        </is>
      </c>
      <c r="W2971" t="inlineStr">
        <is>
          <t>已关联</t>
        </is>
      </c>
      <c r="X2971" t="inlineStr">
        <is>
          <t>按班次口径判断</t>
        </is>
      </c>
      <c r="Z2971" t="inlineStr">
        <is>
          <t>否</t>
        </is>
      </c>
    </row>
    <row r="2972">
      <c r="A2972" t="inlineStr">
        <is>
          <t>SIM-STOP-02971</t>
        </is>
      </c>
      <c r="B2972" t="inlineStr">
        <is>
          <t>STOP-POST-00356</t>
        </is>
      </c>
      <c r="C2972" t="inlineStr">
        <is>
          <t>LINE-S01-POST-20260313</t>
        </is>
      </c>
      <c r="D2972" t="inlineStr">
        <is>
          <t>SHIFT-POST-20260313</t>
        </is>
      </c>
      <c r="E2972" t="inlineStr">
        <is>
          <t>LINE-S01</t>
        </is>
      </c>
      <c r="F2972" t="inlineStr">
        <is>
          <t>改善后</t>
        </is>
      </c>
      <c r="G2972" s="57" t="n">
        <v>46094</v>
      </c>
      <c r="H2972" t="inlineStr">
        <is>
          <t>智能终端系列</t>
        </is>
      </c>
      <c r="I2972" t="inlineStr">
        <is>
          <t>KK200-1</t>
        </is>
      </c>
      <c r="J2972" t="inlineStr">
        <is>
          <t>MATERIALS</t>
        </is>
      </c>
      <c r="K2972" t="inlineStr">
        <is>
          <t>Unplanned</t>
        </is>
      </c>
      <c r="L2972" t="inlineStr">
        <is>
          <t>EXTRUDER PRESS</t>
        </is>
      </c>
      <c r="M2972" t="inlineStr">
        <is>
          <t>主加工工位</t>
        </is>
      </c>
      <c r="N2972" t="inlineStr">
        <is>
          <t>MANUAL BRICK HANDLING</t>
        </is>
      </c>
      <c r="O2972" s="59" t="n">
        <v>46094.775</v>
      </c>
      <c r="P2972" s="59" t="n">
        <v>46094.77902777777</v>
      </c>
      <c r="Q2972" s="60" t="n">
        <v>5.8</v>
      </c>
      <c r="R2972" s="60" t="n">
        <v>0.8259</v>
      </c>
      <c r="S2972" t="inlineStr">
        <is>
          <t>团队模拟数据（基于公开单线数据派生）</t>
        </is>
      </c>
      <c r="T2972" t="inlineStr">
        <is>
          <t>SIM-v2.2-20260807-20260804</t>
        </is>
      </c>
      <c r="U2972" t="inlineStr">
        <is>
          <t>https://zenodo.org/records/17855209</t>
        </is>
      </c>
      <c r="V2972" t="inlineStr">
        <is>
          <t>LINE-S01-POST-20260313</t>
        </is>
      </c>
      <c r="W2972" t="inlineStr">
        <is>
          <t>已关联</t>
        </is>
      </c>
      <c r="X2972" t="inlineStr">
        <is>
          <t>按班次口径判断</t>
        </is>
      </c>
      <c r="Z2972" t="inlineStr">
        <is>
          <t>否</t>
        </is>
      </c>
    </row>
    <row r="2973">
      <c r="A2973" t="inlineStr">
        <is>
          <t>SIM-STOP-02972</t>
        </is>
      </c>
      <c r="B2973" t="inlineStr">
        <is>
          <t>STOP-POST-00356</t>
        </is>
      </c>
      <c r="C2973" t="inlineStr">
        <is>
          <t>LINE-S02-POST-20260313</t>
        </is>
      </c>
      <c r="D2973" t="inlineStr">
        <is>
          <t>SHIFT-POST-20260313</t>
        </is>
      </c>
      <c r="E2973" t="inlineStr">
        <is>
          <t>LINE-S02</t>
        </is>
      </c>
      <c r="F2973" t="inlineStr">
        <is>
          <t>改善后</t>
        </is>
      </c>
      <c r="G2973" s="57" t="n">
        <v>46094</v>
      </c>
      <c r="H2973" t="inlineStr">
        <is>
          <t>视觉设备系列</t>
        </is>
      </c>
      <c r="I2973" t="inlineStr">
        <is>
          <t>KK200-1</t>
        </is>
      </c>
      <c r="J2973" t="inlineStr">
        <is>
          <t>MATERIALS</t>
        </is>
      </c>
      <c r="K2973" t="inlineStr">
        <is>
          <t>Unplanned</t>
        </is>
      </c>
      <c r="L2973" t="inlineStr">
        <is>
          <t>EXTRUDER PRESS</t>
        </is>
      </c>
      <c r="M2973" t="inlineStr">
        <is>
          <t>主加工工位</t>
        </is>
      </c>
      <c r="N2973" t="inlineStr">
        <is>
          <t>MANUAL BRICK HANDLING</t>
        </is>
      </c>
      <c r="O2973" s="59" t="n">
        <v>46094.78888888889</v>
      </c>
      <c r="P2973" s="59" t="n">
        <v>46094.79458333334</v>
      </c>
      <c r="Q2973" s="60" t="n">
        <v>8.199999999999999</v>
      </c>
      <c r="R2973" s="60" t="n">
        <v>1.1682</v>
      </c>
      <c r="S2973" t="inlineStr">
        <is>
          <t>团队模拟数据（基于公开单线数据派生）</t>
        </is>
      </c>
      <c r="T2973" t="inlineStr">
        <is>
          <t>SIM-v2.2-20260807-20260804</t>
        </is>
      </c>
      <c r="U2973" t="inlineStr">
        <is>
          <t>https://zenodo.org/records/17855209</t>
        </is>
      </c>
      <c r="V2973" t="inlineStr">
        <is>
          <t>LINE-S02-POST-20260313</t>
        </is>
      </c>
      <c r="W2973" t="inlineStr">
        <is>
          <t>已关联</t>
        </is>
      </c>
      <c r="X2973" t="inlineStr">
        <is>
          <t>按班次口径判断</t>
        </is>
      </c>
      <c r="Z2973" t="inlineStr">
        <is>
          <t>否</t>
        </is>
      </c>
    </row>
    <row r="2974">
      <c r="A2974" t="inlineStr">
        <is>
          <t>SIM-STOP-02973</t>
        </is>
      </c>
      <c r="B2974" t="inlineStr">
        <is>
          <t>STOP-POST-00356</t>
        </is>
      </c>
      <c r="C2974" t="inlineStr">
        <is>
          <t>LINE-S03-POST-20260313</t>
        </is>
      </c>
      <c r="D2974" t="inlineStr">
        <is>
          <t>SHIFT-POST-20260313</t>
        </is>
      </c>
      <c r="E2974" t="inlineStr">
        <is>
          <t>LINE-S03</t>
        </is>
      </c>
      <c r="F2974" t="inlineStr">
        <is>
          <t>改善后</t>
        </is>
      </c>
      <c r="G2974" s="57" t="n">
        <v>46094</v>
      </c>
      <c r="H2974" t="inlineStr">
        <is>
          <t>音频模组系列</t>
        </is>
      </c>
      <c r="I2974" t="inlineStr">
        <is>
          <t>KK200-1</t>
        </is>
      </c>
      <c r="J2974" t="inlineStr">
        <is>
          <t>MATERIALS</t>
        </is>
      </c>
      <c r="K2974" t="inlineStr">
        <is>
          <t>Unplanned</t>
        </is>
      </c>
      <c r="L2974" t="inlineStr">
        <is>
          <t>EXTRUDER PRESS</t>
        </is>
      </c>
      <c r="M2974" t="inlineStr">
        <is>
          <t>主加工工位</t>
        </is>
      </c>
      <c r="N2974" t="inlineStr">
        <is>
          <t>MANUAL BRICK HANDLING</t>
        </is>
      </c>
      <c r="O2974" s="59" t="n">
        <v>46094.80277777778</v>
      </c>
      <c r="P2974" s="59" t="n">
        <v>46094.8075</v>
      </c>
      <c r="Q2974" s="60" t="n">
        <v>6.8</v>
      </c>
      <c r="R2974" s="60" t="n">
        <v>0.9776</v>
      </c>
      <c r="S2974" t="inlineStr">
        <is>
          <t>团队模拟数据（基于公开单线数据派生）</t>
        </is>
      </c>
      <c r="T2974" t="inlineStr">
        <is>
          <t>SIM-v2.2-20260807-20260804</t>
        </is>
      </c>
      <c r="U2974" t="inlineStr">
        <is>
          <t>https://zenodo.org/records/17855209</t>
        </is>
      </c>
      <c r="V2974" t="inlineStr">
        <is>
          <t>LINE-S03-POST-20260313</t>
        </is>
      </c>
      <c r="W2974" t="inlineStr">
        <is>
          <t>已关联</t>
        </is>
      </c>
      <c r="X2974" t="inlineStr">
        <is>
          <t>按班次口径判断</t>
        </is>
      </c>
      <c r="Z2974" t="inlineStr">
        <is>
          <t>否</t>
        </is>
      </c>
    </row>
    <row r="2975">
      <c r="A2975" t="inlineStr">
        <is>
          <t>SIM-STOP-02974</t>
        </is>
      </c>
      <c r="B2975" t="inlineStr">
        <is>
          <t>STOP-POST-00357</t>
        </is>
      </c>
      <c r="C2975" t="inlineStr">
        <is>
          <t>LINE-S01-POST-20260313</t>
        </is>
      </c>
      <c r="D2975" t="inlineStr">
        <is>
          <t>SHIFT-POST-20260313</t>
        </is>
      </c>
      <c r="E2975" t="inlineStr">
        <is>
          <t>LINE-S01</t>
        </is>
      </c>
      <c r="F2975" t="inlineStr">
        <is>
          <t>改善后</t>
        </is>
      </c>
      <c r="G2975" s="57" t="n">
        <v>46094</v>
      </c>
      <c r="H2975" t="inlineStr">
        <is>
          <t>智能终端系列</t>
        </is>
      </c>
      <c r="I2975" t="inlineStr">
        <is>
          <t>KK200-1</t>
        </is>
      </c>
      <c r="J2975" t="inlineStr">
        <is>
          <t>OPERATIONAL</t>
        </is>
      </c>
      <c r="K2975" t="inlineStr">
        <is>
          <t>Planned - Not included in OEE</t>
        </is>
      </c>
      <c r="L2975" t="inlineStr">
        <is>
          <t>-</t>
        </is>
      </c>
      <c r="M2975" t="inlineStr">
        <is>
          <t>未标注工位</t>
        </is>
      </c>
      <c r="N2975" t="inlineStr">
        <is>
          <t>NO PRODUCTION SCHEDULE</t>
        </is>
      </c>
      <c r="O2975" s="59" t="n">
        <v>46094.78333333333</v>
      </c>
      <c r="P2975" s="59" t="n">
        <v>46094.79076388889</v>
      </c>
      <c r="Q2975" s="60" t="n">
        <v>10.7</v>
      </c>
      <c r="R2975" s="60" t="n">
        <v>0.8948</v>
      </c>
      <c r="S2975" t="inlineStr">
        <is>
          <t>团队模拟数据（基于公开单线数据派生）</t>
        </is>
      </c>
      <c r="T2975" t="inlineStr">
        <is>
          <t>SIM-v2.2-20260807-20260804</t>
        </is>
      </c>
      <c r="U2975" t="inlineStr">
        <is>
          <t>https://zenodo.org/records/17855209</t>
        </is>
      </c>
      <c r="V2975" t="inlineStr">
        <is>
          <t>LINE-S01-POST-20260313</t>
        </is>
      </c>
      <c r="W2975" t="inlineStr">
        <is>
          <t>已关联</t>
        </is>
      </c>
      <c r="X2975" t="inlineStr">
        <is>
          <t>按班次口径判断</t>
        </is>
      </c>
      <c r="Z2975" t="inlineStr">
        <is>
          <t>否</t>
        </is>
      </c>
    </row>
    <row r="2976">
      <c r="A2976" t="inlineStr">
        <is>
          <t>SIM-STOP-02975</t>
        </is>
      </c>
      <c r="B2976" t="inlineStr">
        <is>
          <t>STOP-POST-00357</t>
        </is>
      </c>
      <c r="C2976" t="inlineStr">
        <is>
          <t>LINE-S02-POST-20260313</t>
        </is>
      </c>
      <c r="D2976" t="inlineStr">
        <is>
          <t>SHIFT-POST-20260313</t>
        </is>
      </c>
      <c r="E2976" t="inlineStr">
        <is>
          <t>LINE-S02</t>
        </is>
      </c>
      <c r="F2976" t="inlineStr">
        <is>
          <t>改善后</t>
        </is>
      </c>
      <c r="G2976" s="57" t="n">
        <v>46094</v>
      </c>
      <c r="H2976" t="inlineStr">
        <is>
          <t>视觉设备系列</t>
        </is>
      </c>
      <c r="I2976" t="inlineStr">
        <is>
          <t>KK200-1</t>
        </is>
      </c>
      <c r="J2976" t="inlineStr">
        <is>
          <t>OPERATIONAL</t>
        </is>
      </c>
      <c r="K2976" t="inlineStr">
        <is>
          <t>Planned - Not included in OEE</t>
        </is>
      </c>
      <c r="L2976" t="inlineStr">
        <is>
          <t>-</t>
        </is>
      </c>
      <c r="M2976" t="inlineStr">
        <is>
          <t>未标注工位</t>
        </is>
      </c>
      <c r="N2976" t="inlineStr">
        <is>
          <t>NO PRODUCTION SCHEDULE</t>
        </is>
      </c>
      <c r="O2976" s="59" t="n">
        <v>46094.79722222222</v>
      </c>
      <c r="P2976" s="59" t="n">
        <v>46094.80555555555</v>
      </c>
      <c r="Q2976" s="60" t="n">
        <v>12</v>
      </c>
      <c r="R2976" s="60" t="n">
        <v>1.0018</v>
      </c>
      <c r="S2976" t="inlineStr">
        <is>
          <t>团队模拟数据（基于公开单线数据派生）</t>
        </is>
      </c>
      <c r="T2976" t="inlineStr">
        <is>
          <t>SIM-v2.2-20260807-20260804</t>
        </is>
      </c>
      <c r="U2976" t="inlineStr">
        <is>
          <t>https://zenodo.org/records/17855209</t>
        </is>
      </c>
      <c r="V2976" t="inlineStr">
        <is>
          <t>LINE-S02-POST-20260313</t>
        </is>
      </c>
      <c r="W2976" t="inlineStr">
        <is>
          <t>已关联</t>
        </is>
      </c>
      <c r="X2976" t="inlineStr">
        <is>
          <t>按班次口径判断</t>
        </is>
      </c>
      <c r="Z2976" t="inlineStr">
        <is>
          <t>否</t>
        </is>
      </c>
    </row>
    <row r="2977">
      <c r="A2977" t="inlineStr">
        <is>
          <t>SIM-STOP-02976</t>
        </is>
      </c>
      <c r="B2977" t="inlineStr">
        <is>
          <t>STOP-POST-00357</t>
        </is>
      </c>
      <c r="C2977" t="inlineStr">
        <is>
          <t>LINE-S03-POST-20260313</t>
        </is>
      </c>
      <c r="D2977" t="inlineStr">
        <is>
          <t>SHIFT-POST-20260313</t>
        </is>
      </c>
      <c r="E2977" t="inlineStr">
        <is>
          <t>LINE-S03</t>
        </is>
      </c>
      <c r="F2977" t="inlineStr">
        <is>
          <t>改善后</t>
        </is>
      </c>
      <c r="G2977" s="57" t="n">
        <v>46094</v>
      </c>
      <c r="H2977" t="inlineStr">
        <is>
          <t>音频模组系列</t>
        </is>
      </c>
      <c r="I2977" t="inlineStr">
        <is>
          <t>KK200-1</t>
        </is>
      </c>
      <c r="J2977" t="inlineStr">
        <is>
          <t>OPERATIONAL</t>
        </is>
      </c>
      <c r="K2977" t="inlineStr">
        <is>
          <t>Planned - Not included in OEE</t>
        </is>
      </c>
      <c r="L2977" t="inlineStr">
        <is>
          <t>-</t>
        </is>
      </c>
      <c r="M2977" t="inlineStr">
        <is>
          <t>未标注工位</t>
        </is>
      </c>
      <c r="N2977" t="inlineStr">
        <is>
          <t>NO PRODUCTION SCHEDULE</t>
        </is>
      </c>
      <c r="O2977" s="59" t="n">
        <v>46094.81111111111</v>
      </c>
      <c r="P2977" s="59" t="n">
        <v>46094.81895833334</v>
      </c>
      <c r="Q2977" s="60" t="n">
        <v>11.3</v>
      </c>
      <c r="R2977" s="60" t="n">
        <v>0.9387</v>
      </c>
      <c r="S2977" t="inlineStr">
        <is>
          <t>团队模拟数据（基于公开单线数据派生）</t>
        </is>
      </c>
      <c r="T2977" t="inlineStr">
        <is>
          <t>SIM-v2.2-20260807-20260804</t>
        </is>
      </c>
      <c r="U2977" t="inlineStr">
        <is>
          <t>https://zenodo.org/records/17855209</t>
        </is>
      </c>
      <c r="V2977" t="inlineStr">
        <is>
          <t>LINE-S03-POST-20260313</t>
        </is>
      </c>
      <c r="W2977" t="inlineStr">
        <is>
          <t>已关联</t>
        </is>
      </c>
      <c r="X2977" t="inlineStr">
        <is>
          <t>按班次口径判断</t>
        </is>
      </c>
      <c r="Z2977" t="inlineStr">
        <is>
          <t>否</t>
        </is>
      </c>
    </row>
    <row r="2978">
      <c r="A2978" t="inlineStr">
        <is>
          <t>SIM-STOP-02977</t>
        </is>
      </c>
      <c r="B2978" t="inlineStr">
        <is>
          <t>STOP-POST-00358</t>
        </is>
      </c>
      <c r="C2978" t="inlineStr">
        <is>
          <t>LINE-S01-POST-20260316</t>
        </is>
      </c>
      <c r="D2978" t="inlineStr">
        <is>
          <t>SHIFT-POST-20260316</t>
        </is>
      </c>
      <c r="E2978" t="inlineStr">
        <is>
          <t>LINE-S01</t>
        </is>
      </c>
      <c r="F2978" t="inlineStr">
        <is>
          <t>改善后</t>
        </is>
      </c>
      <c r="G2978" s="57" t="n">
        <v>46097</v>
      </c>
      <c r="H2978" t="inlineStr">
        <is>
          <t>智能终端系列</t>
        </is>
      </c>
      <c r="I2978" t="inlineStr">
        <is>
          <t>KK200-1</t>
        </is>
      </c>
      <c r="J2978" t="inlineStr">
        <is>
          <t>OPERATIONAL</t>
        </is>
      </c>
      <c r="K2978" t="inlineStr">
        <is>
          <t>Planned - Included in OEE</t>
        </is>
      </c>
      <c r="L2978" t="inlineStr">
        <is>
          <t>EXTRUDER PRESS</t>
        </is>
      </c>
      <c r="M2978" t="inlineStr">
        <is>
          <t>主加工工位</t>
        </is>
      </c>
      <c r="N2978" t="inlineStr">
        <is>
          <t>CLEANING</t>
        </is>
      </c>
      <c r="O2978" s="59" t="n">
        <v>46097.46875</v>
      </c>
      <c r="P2978" s="59" t="n">
        <v>46097.47583333333</v>
      </c>
      <c r="Q2978" s="60" t="n">
        <v>10.2</v>
      </c>
      <c r="R2978" s="60" t="n">
        <v>0.931</v>
      </c>
      <c r="S2978" t="inlineStr">
        <is>
          <t>团队模拟数据（基于公开单线数据派生）</t>
        </is>
      </c>
      <c r="T2978" t="inlineStr">
        <is>
          <t>SIM-v2.2-20260807-20260804</t>
        </is>
      </c>
      <c r="U2978" t="inlineStr">
        <is>
          <t>https://zenodo.org/records/17855209</t>
        </is>
      </c>
      <c r="V2978" t="inlineStr">
        <is>
          <t>LINE-S01-POST-20260316</t>
        </is>
      </c>
      <c r="W2978" t="inlineStr">
        <is>
          <t>已关联</t>
        </is>
      </c>
      <c r="X2978" t="inlineStr">
        <is>
          <t>按班次口径判断</t>
        </is>
      </c>
      <c r="Z2978" t="inlineStr">
        <is>
          <t>否</t>
        </is>
      </c>
    </row>
    <row r="2979">
      <c r="A2979" t="inlineStr">
        <is>
          <t>SIM-STOP-02978</t>
        </is>
      </c>
      <c r="B2979" t="inlineStr">
        <is>
          <t>STOP-POST-00358</t>
        </is>
      </c>
      <c r="C2979" t="inlineStr">
        <is>
          <t>LINE-S02-POST-20260316</t>
        </is>
      </c>
      <c r="D2979" t="inlineStr">
        <is>
          <t>SHIFT-POST-20260316</t>
        </is>
      </c>
      <c r="E2979" t="inlineStr">
        <is>
          <t>LINE-S02</t>
        </is>
      </c>
      <c r="F2979" t="inlineStr">
        <is>
          <t>改善后</t>
        </is>
      </c>
      <c r="G2979" s="57" t="n">
        <v>46097</v>
      </c>
      <c r="H2979" t="inlineStr">
        <is>
          <t>视觉设备系列</t>
        </is>
      </c>
      <c r="I2979" t="inlineStr">
        <is>
          <t>KK200-1</t>
        </is>
      </c>
      <c r="J2979" t="inlineStr">
        <is>
          <t>OPERATIONAL</t>
        </is>
      </c>
      <c r="K2979" t="inlineStr">
        <is>
          <t>Planned - Included in OEE</t>
        </is>
      </c>
      <c r="L2979" t="inlineStr">
        <is>
          <t>EXTRUDER PRESS</t>
        </is>
      </c>
      <c r="M2979" t="inlineStr">
        <is>
          <t>主加工工位</t>
        </is>
      </c>
      <c r="N2979" t="inlineStr">
        <is>
          <t>CLEANING</t>
        </is>
      </c>
      <c r="O2979" s="59" t="n">
        <v>46097.48263888889</v>
      </c>
      <c r="P2979" s="59" t="n">
        <v>46097.48979166667</v>
      </c>
      <c r="Q2979" s="60" t="n">
        <v>10.3</v>
      </c>
      <c r="R2979" s="60" t="n">
        <v>0.9364</v>
      </c>
      <c r="S2979" t="inlineStr">
        <is>
          <t>团队模拟数据（基于公开单线数据派生）</t>
        </is>
      </c>
      <c r="T2979" t="inlineStr">
        <is>
          <t>SIM-v2.2-20260807-20260804</t>
        </is>
      </c>
      <c r="U2979" t="inlineStr">
        <is>
          <t>https://zenodo.org/records/17855209</t>
        </is>
      </c>
      <c r="V2979" t="inlineStr">
        <is>
          <t>LINE-S02-POST-20260316</t>
        </is>
      </c>
      <c r="W2979" t="inlineStr">
        <is>
          <t>已关联</t>
        </is>
      </c>
      <c r="X2979" t="inlineStr">
        <is>
          <t>按班次口径判断</t>
        </is>
      </c>
      <c r="Z2979" t="inlineStr">
        <is>
          <t>否</t>
        </is>
      </c>
    </row>
    <row r="2980">
      <c r="A2980" t="inlineStr">
        <is>
          <t>SIM-STOP-02979</t>
        </is>
      </c>
      <c r="B2980" t="inlineStr">
        <is>
          <t>STOP-POST-00358</t>
        </is>
      </c>
      <c r="C2980" t="inlineStr">
        <is>
          <t>LINE-S03-POST-20260316</t>
        </is>
      </c>
      <c r="D2980" t="inlineStr">
        <is>
          <t>SHIFT-POST-20260316</t>
        </is>
      </c>
      <c r="E2980" t="inlineStr">
        <is>
          <t>LINE-S03</t>
        </is>
      </c>
      <c r="F2980" t="inlineStr">
        <is>
          <t>改善后</t>
        </is>
      </c>
      <c r="G2980" s="57" t="n">
        <v>46097</v>
      </c>
      <c r="H2980" t="inlineStr">
        <is>
          <t>音频模组系列</t>
        </is>
      </c>
      <c r="I2980" t="inlineStr">
        <is>
          <t>KK200-1</t>
        </is>
      </c>
      <c r="J2980" t="inlineStr">
        <is>
          <t>OPERATIONAL</t>
        </is>
      </c>
      <c r="K2980" t="inlineStr">
        <is>
          <t>Planned - Included in OEE</t>
        </is>
      </c>
      <c r="L2980" t="inlineStr">
        <is>
          <t>EXTRUDER PRESS</t>
        </is>
      </c>
      <c r="M2980" t="inlineStr">
        <is>
          <t>主加工工位</t>
        </is>
      </c>
      <c r="N2980" t="inlineStr">
        <is>
          <t>CLEANING</t>
        </is>
      </c>
      <c r="O2980" s="59" t="n">
        <v>46097.49652777778</v>
      </c>
      <c r="P2980" s="59" t="n">
        <v>46097.50395833333</v>
      </c>
      <c r="Q2980" s="60" t="n">
        <v>10.7</v>
      </c>
      <c r="R2980" s="60" t="n">
        <v>0.976</v>
      </c>
      <c r="S2980" t="inlineStr">
        <is>
          <t>团队模拟数据（基于公开单线数据派生）</t>
        </is>
      </c>
      <c r="T2980" t="inlineStr">
        <is>
          <t>SIM-v2.2-20260807-20260804</t>
        </is>
      </c>
      <c r="U2980" t="inlineStr">
        <is>
          <t>https://zenodo.org/records/17855209</t>
        </is>
      </c>
      <c r="V2980" t="inlineStr">
        <is>
          <t>LINE-S03-POST-20260316</t>
        </is>
      </c>
      <c r="W2980" t="inlineStr">
        <is>
          <t>已关联</t>
        </is>
      </c>
      <c r="X2980" t="inlineStr">
        <is>
          <t>按班次口径判断</t>
        </is>
      </c>
      <c r="Z2980" t="inlineStr">
        <is>
          <t>否</t>
        </is>
      </c>
    </row>
    <row r="2981">
      <c r="A2981" t="inlineStr">
        <is>
          <t>SIM-STOP-02980</t>
        </is>
      </c>
      <c r="B2981" t="inlineStr">
        <is>
          <t>STOP-POST-00359</t>
        </is>
      </c>
      <c r="C2981" t="inlineStr">
        <is>
          <t>LINE-S01-POST-20260316</t>
        </is>
      </c>
      <c r="D2981" t="inlineStr">
        <is>
          <t>SHIFT-POST-20260316</t>
        </is>
      </c>
      <c r="E2981" t="inlineStr">
        <is>
          <t>LINE-S01</t>
        </is>
      </c>
      <c r="F2981" t="inlineStr">
        <is>
          <t>改善后</t>
        </is>
      </c>
      <c r="G2981" s="57" t="n">
        <v>46097</v>
      </c>
      <c r="H2981" t="inlineStr">
        <is>
          <t>智能终端系列</t>
        </is>
      </c>
      <c r="I2981" t="inlineStr">
        <is>
          <t>KK200-1</t>
        </is>
      </c>
      <c r="J2981" t="inlineStr">
        <is>
          <t>MATERIALS</t>
        </is>
      </c>
      <c r="K2981" t="inlineStr">
        <is>
          <t>Unplanned</t>
        </is>
      </c>
      <c r="L2981" t="inlineStr">
        <is>
          <t>DRYER</t>
        </is>
      </c>
      <c r="M2981" t="inlineStr">
        <is>
          <t>烘干/固化工位</t>
        </is>
      </c>
      <c r="N2981" t="inlineStr">
        <is>
          <t>RACKS</t>
        </is>
      </c>
      <c r="O2981" s="59" t="n">
        <v>46097.47986111111</v>
      </c>
      <c r="P2981" s="59" t="n">
        <v>46097.48451388889</v>
      </c>
      <c r="Q2981" s="60" t="n">
        <v>6.7</v>
      </c>
      <c r="R2981" s="60" t="n">
        <v>0.8349</v>
      </c>
      <c r="S2981" t="inlineStr">
        <is>
          <t>团队模拟数据（基于公开单线数据派生）</t>
        </is>
      </c>
      <c r="T2981" t="inlineStr">
        <is>
          <t>SIM-v2.2-20260807-20260804</t>
        </is>
      </c>
      <c r="U2981" t="inlineStr">
        <is>
          <t>https://zenodo.org/records/17855209</t>
        </is>
      </c>
      <c r="V2981" t="inlineStr">
        <is>
          <t>LINE-S01-POST-20260316</t>
        </is>
      </c>
      <c r="W2981" t="inlineStr">
        <is>
          <t>已关联</t>
        </is>
      </c>
      <c r="X2981" t="inlineStr">
        <is>
          <t>按班次口径判断</t>
        </is>
      </c>
      <c r="Z2981" t="inlineStr">
        <is>
          <t>否</t>
        </is>
      </c>
    </row>
    <row r="2982">
      <c r="A2982" t="inlineStr">
        <is>
          <t>SIM-STOP-02981</t>
        </is>
      </c>
      <c r="B2982" t="inlineStr">
        <is>
          <t>STOP-POST-00359</t>
        </is>
      </c>
      <c r="C2982" t="inlineStr">
        <is>
          <t>LINE-S02-POST-20260316</t>
        </is>
      </c>
      <c r="D2982" t="inlineStr">
        <is>
          <t>SHIFT-POST-20260316</t>
        </is>
      </c>
      <c r="E2982" t="inlineStr">
        <is>
          <t>LINE-S02</t>
        </is>
      </c>
      <c r="F2982" t="inlineStr">
        <is>
          <t>改善后</t>
        </is>
      </c>
      <c r="G2982" s="57" t="n">
        <v>46097</v>
      </c>
      <c r="H2982" t="inlineStr">
        <is>
          <t>视觉设备系列</t>
        </is>
      </c>
      <c r="I2982" t="inlineStr">
        <is>
          <t>KK200-1</t>
        </is>
      </c>
      <c r="J2982" t="inlineStr">
        <is>
          <t>MATERIALS</t>
        </is>
      </c>
      <c r="K2982" t="inlineStr">
        <is>
          <t>Unplanned</t>
        </is>
      </c>
      <c r="L2982" t="inlineStr">
        <is>
          <t>DRYER</t>
        </is>
      </c>
      <c r="M2982" t="inlineStr">
        <is>
          <t>烘干/固化工位</t>
        </is>
      </c>
      <c r="N2982" t="inlineStr">
        <is>
          <t>RACKS</t>
        </is>
      </c>
      <c r="O2982" s="59" t="n">
        <v>46097.49375</v>
      </c>
      <c r="P2982" s="59" t="n">
        <v>46097.49986111111</v>
      </c>
      <c r="Q2982" s="60" t="n">
        <v>8.800000000000001</v>
      </c>
      <c r="R2982" s="60" t="n">
        <v>1.0939</v>
      </c>
      <c r="S2982" t="inlineStr">
        <is>
          <t>团队模拟数据（基于公开单线数据派生）</t>
        </is>
      </c>
      <c r="T2982" t="inlineStr">
        <is>
          <t>SIM-v2.2-20260807-20260804</t>
        </is>
      </c>
      <c r="U2982" t="inlineStr">
        <is>
          <t>https://zenodo.org/records/17855209</t>
        </is>
      </c>
      <c r="V2982" t="inlineStr">
        <is>
          <t>LINE-S02-POST-20260316</t>
        </is>
      </c>
      <c r="W2982" t="inlineStr">
        <is>
          <t>已关联</t>
        </is>
      </c>
      <c r="X2982" t="inlineStr">
        <is>
          <t>按班次口径判断</t>
        </is>
      </c>
      <c r="Z2982" t="inlineStr">
        <is>
          <t>否</t>
        </is>
      </c>
    </row>
    <row r="2983">
      <c r="A2983" t="inlineStr">
        <is>
          <t>SIM-STOP-02982</t>
        </is>
      </c>
      <c r="B2983" t="inlineStr">
        <is>
          <t>STOP-POST-00359</t>
        </is>
      </c>
      <c r="C2983" t="inlineStr">
        <is>
          <t>LINE-S03-POST-20260316</t>
        </is>
      </c>
      <c r="D2983" t="inlineStr">
        <is>
          <t>SHIFT-POST-20260316</t>
        </is>
      </c>
      <c r="E2983" t="inlineStr">
        <is>
          <t>LINE-S03</t>
        </is>
      </c>
      <c r="F2983" t="inlineStr">
        <is>
          <t>改善后</t>
        </is>
      </c>
      <c r="G2983" s="57" t="n">
        <v>46097</v>
      </c>
      <c r="H2983" t="inlineStr">
        <is>
          <t>音频模组系列</t>
        </is>
      </c>
      <c r="I2983" t="inlineStr">
        <is>
          <t>KK200-1</t>
        </is>
      </c>
      <c r="J2983" t="inlineStr">
        <is>
          <t>MATERIALS</t>
        </is>
      </c>
      <c r="K2983" t="inlineStr">
        <is>
          <t>Unplanned</t>
        </is>
      </c>
      <c r="L2983" t="inlineStr">
        <is>
          <t>DRYER</t>
        </is>
      </c>
      <c r="M2983" t="inlineStr">
        <is>
          <t>烘干/固化工位</t>
        </is>
      </c>
      <c r="N2983" t="inlineStr">
        <is>
          <t>RACKS</t>
        </is>
      </c>
      <c r="O2983" s="59" t="n">
        <v>46097.50763888889</v>
      </c>
      <c r="P2983" s="59" t="n">
        <v>46097.51256944444</v>
      </c>
      <c r="Q2983" s="60" t="n">
        <v>7.1</v>
      </c>
      <c r="R2983" s="60" t="n">
        <v>0.8892</v>
      </c>
      <c r="S2983" t="inlineStr">
        <is>
          <t>团队模拟数据（基于公开单线数据派生）</t>
        </is>
      </c>
      <c r="T2983" t="inlineStr">
        <is>
          <t>SIM-v2.2-20260807-20260804</t>
        </is>
      </c>
      <c r="U2983" t="inlineStr">
        <is>
          <t>https://zenodo.org/records/17855209</t>
        </is>
      </c>
      <c r="V2983" t="inlineStr">
        <is>
          <t>LINE-S03-POST-20260316</t>
        </is>
      </c>
      <c r="W2983" t="inlineStr">
        <is>
          <t>已关联</t>
        </is>
      </c>
      <c r="X2983" t="inlineStr">
        <is>
          <t>按班次口径判断</t>
        </is>
      </c>
      <c r="Z2983" t="inlineStr">
        <is>
          <t>否</t>
        </is>
      </c>
    </row>
    <row r="2984">
      <c r="A2984" t="inlineStr">
        <is>
          <t>SIM-STOP-02983</t>
        </is>
      </c>
      <c r="B2984" t="inlineStr">
        <is>
          <t>STOP-POST-00360</t>
        </is>
      </c>
      <c r="C2984" t="inlineStr">
        <is>
          <t>LINE-S01-POST-20260316</t>
        </is>
      </c>
      <c r="D2984" t="inlineStr">
        <is>
          <t>SHIFT-POST-20260316</t>
        </is>
      </c>
      <c r="E2984" t="inlineStr">
        <is>
          <t>LINE-S01</t>
        </is>
      </c>
      <c r="F2984" t="inlineStr">
        <is>
          <t>改善后</t>
        </is>
      </c>
      <c r="G2984" s="57" t="n">
        <v>46097</v>
      </c>
      <c r="H2984" t="inlineStr">
        <is>
          <t>智能终端系列</t>
        </is>
      </c>
      <c r="I2984" t="inlineStr">
        <is>
          <t>KK200-1</t>
        </is>
      </c>
      <c r="J2984" t="inlineStr">
        <is>
          <t>MATERIALS</t>
        </is>
      </c>
      <c r="K2984" t="inlineStr">
        <is>
          <t>Unplanned</t>
        </is>
      </c>
      <c r="L2984" t="inlineStr">
        <is>
          <t>EXTRUDER PRESS</t>
        </is>
      </c>
      <c r="M2984" t="inlineStr">
        <is>
          <t>主加工工位</t>
        </is>
      </c>
      <c r="N2984" t="inlineStr">
        <is>
          <t>RACK STARVATION</t>
        </is>
      </c>
      <c r="O2984" s="59" t="n">
        <v>46097.50555555556</v>
      </c>
      <c r="P2984" s="59" t="n">
        <v>46097.50881944445</v>
      </c>
      <c r="Q2984" s="60" t="n">
        <v>4.7</v>
      </c>
      <c r="R2984" s="60" t="n">
        <v>0.7813</v>
      </c>
      <c r="S2984" t="inlineStr">
        <is>
          <t>团队模拟数据（基于公开单线数据派生）</t>
        </is>
      </c>
      <c r="T2984" t="inlineStr">
        <is>
          <t>SIM-v2.2-20260807-20260804</t>
        </is>
      </c>
      <c r="U2984" t="inlineStr">
        <is>
          <t>https://zenodo.org/records/17855209</t>
        </is>
      </c>
      <c r="V2984" t="inlineStr">
        <is>
          <t>LINE-S01-POST-20260316</t>
        </is>
      </c>
      <c r="W2984" t="inlineStr">
        <is>
          <t>已关联</t>
        </is>
      </c>
      <c r="X2984" t="inlineStr">
        <is>
          <t>按班次口径判断</t>
        </is>
      </c>
      <c r="Z2984" t="inlineStr">
        <is>
          <t>否</t>
        </is>
      </c>
    </row>
    <row r="2985">
      <c r="A2985" t="inlineStr">
        <is>
          <t>SIM-STOP-02984</t>
        </is>
      </c>
      <c r="B2985" t="inlineStr">
        <is>
          <t>STOP-POST-00360</t>
        </is>
      </c>
      <c r="C2985" t="inlineStr">
        <is>
          <t>LINE-S02-POST-20260316</t>
        </is>
      </c>
      <c r="D2985" t="inlineStr">
        <is>
          <t>SHIFT-POST-20260316</t>
        </is>
      </c>
      <c r="E2985" t="inlineStr">
        <is>
          <t>LINE-S02</t>
        </is>
      </c>
      <c r="F2985" t="inlineStr">
        <is>
          <t>改善后</t>
        </is>
      </c>
      <c r="G2985" s="57" t="n">
        <v>46097</v>
      </c>
      <c r="H2985" t="inlineStr">
        <is>
          <t>视觉设备系列</t>
        </is>
      </c>
      <c r="I2985" t="inlineStr">
        <is>
          <t>KK200-1</t>
        </is>
      </c>
      <c r="J2985" t="inlineStr">
        <is>
          <t>MATERIALS</t>
        </is>
      </c>
      <c r="K2985" t="inlineStr">
        <is>
          <t>Unplanned</t>
        </is>
      </c>
      <c r="L2985" t="inlineStr">
        <is>
          <t>EXTRUDER PRESS</t>
        </is>
      </c>
      <c r="M2985" t="inlineStr">
        <is>
          <t>主加工工位</t>
        </is>
      </c>
      <c r="N2985" t="inlineStr">
        <is>
          <t>RACK STARVATION</t>
        </is>
      </c>
      <c r="O2985" s="59" t="n">
        <v>46097.51944444444</v>
      </c>
      <c r="P2985" s="59" t="n">
        <v>46097.52458333333</v>
      </c>
      <c r="Q2985" s="60" t="n">
        <v>7.4</v>
      </c>
      <c r="R2985" s="60" t="n">
        <v>1.2276</v>
      </c>
      <c r="S2985" t="inlineStr">
        <is>
          <t>团队模拟数据（基于公开单线数据派生）</t>
        </is>
      </c>
      <c r="T2985" t="inlineStr">
        <is>
          <t>SIM-v2.2-20260807-20260804</t>
        </is>
      </c>
      <c r="U2985" t="inlineStr">
        <is>
          <t>https://zenodo.org/records/17855209</t>
        </is>
      </c>
      <c r="V2985" t="inlineStr">
        <is>
          <t>LINE-S02-POST-20260316</t>
        </is>
      </c>
      <c r="W2985" t="inlineStr">
        <is>
          <t>已关联</t>
        </is>
      </c>
      <c r="X2985" t="inlineStr">
        <is>
          <t>按班次口径判断</t>
        </is>
      </c>
      <c r="Z2985" t="inlineStr">
        <is>
          <t>否</t>
        </is>
      </c>
    </row>
    <row r="2986">
      <c r="A2986" t="inlineStr">
        <is>
          <t>SIM-STOP-02985</t>
        </is>
      </c>
      <c r="B2986" t="inlineStr">
        <is>
          <t>STOP-POST-00360</t>
        </is>
      </c>
      <c r="C2986" t="inlineStr">
        <is>
          <t>LINE-S03-POST-20260316</t>
        </is>
      </c>
      <c r="D2986" t="inlineStr">
        <is>
          <t>SHIFT-POST-20260316</t>
        </is>
      </c>
      <c r="E2986" t="inlineStr">
        <is>
          <t>LINE-S03</t>
        </is>
      </c>
      <c r="F2986" t="inlineStr">
        <is>
          <t>改善后</t>
        </is>
      </c>
      <c r="G2986" s="57" t="n">
        <v>46097</v>
      </c>
      <c r="H2986" t="inlineStr">
        <is>
          <t>音频模组系列</t>
        </is>
      </c>
      <c r="I2986" t="inlineStr">
        <is>
          <t>KK200-1</t>
        </is>
      </c>
      <c r="J2986" t="inlineStr">
        <is>
          <t>MATERIALS</t>
        </is>
      </c>
      <c r="K2986" t="inlineStr">
        <is>
          <t>Unplanned</t>
        </is>
      </c>
      <c r="L2986" t="inlineStr">
        <is>
          <t>EXTRUDER PRESS</t>
        </is>
      </c>
      <c r="M2986" t="inlineStr">
        <is>
          <t>主加工工位</t>
        </is>
      </c>
      <c r="N2986" t="inlineStr">
        <is>
          <t>RACK STARVATION</t>
        </is>
      </c>
      <c r="O2986" s="59" t="n">
        <v>46097.53333333333</v>
      </c>
      <c r="P2986" s="59" t="n">
        <v>46097.53722222222</v>
      </c>
      <c r="Q2986" s="60" t="n">
        <v>5.6</v>
      </c>
      <c r="R2986" s="60" t="n">
        <v>0.9256</v>
      </c>
      <c r="S2986" t="inlineStr">
        <is>
          <t>团队模拟数据（基于公开单线数据派生）</t>
        </is>
      </c>
      <c r="T2986" t="inlineStr">
        <is>
          <t>SIM-v2.2-20260807-20260804</t>
        </is>
      </c>
      <c r="U2986" t="inlineStr">
        <is>
          <t>https://zenodo.org/records/17855209</t>
        </is>
      </c>
      <c r="V2986" t="inlineStr">
        <is>
          <t>LINE-S03-POST-20260316</t>
        </is>
      </c>
      <c r="W2986" t="inlineStr">
        <is>
          <t>已关联</t>
        </is>
      </c>
      <c r="X2986" t="inlineStr">
        <is>
          <t>按班次口径判断</t>
        </is>
      </c>
      <c r="Z2986" t="inlineStr">
        <is>
          <t>否</t>
        </is>
      </c>
    </row>
    <row r="2987">
      <c r="A2987" t="inlineStr">
        <is>
          <t>SIM-STOP-02986</t>
        </is>
      </c>
      <c r="B2987" t="inlineStr">
        <is>
          <t>STOP-POST-00361</t>
        </is>
      </c>
      <c r="C2987" t="inlineStr">
        <is>
          <t>LINE-S01-POST-20260316</t>
        </is>
      </c>
      <c r="D2987" t="inlineStr">
        <is>
          <t>SHIFT-POST-20260316</t>
        </is>
      </c>
      <c r="E2987" t="inlineStr">
        <is>
          <t>LINE-S01</t>
        </is>
      </c>
      <c r="F2987" t="inlineStr">
        <is>
          <t>改善后</t>
        </is>
      </c>
      <c r="G2987" s="57" t="n">
        <v>46097</v>
      </c>
      <c r="H2987" t="inlineStr">
        <is>
          <t>智能终端系列</t>
        </is>
      </c>
      <c r="I2987" t="inlineStr">
        <is>
          <t>KK200-1</t>
        </is>
      </c>
      <c r="J2987" t="inlineStr">
        <is>
          <t>MATERIALS</t>
        </is>
      </c>
      <c r="K2987" t="inlineStr">
        <is>
          <t>Unplanned</t>
        </is>
      </c>
      <c r="L2987" t="inlineStr">
        <is>
          <t>EXTRUDER PRESS</t>
        </is>
      </c>
      <c r="M2987" t="inlineStr">
        <is>
          <t>主加工工位</t>
        </is>
      </c>
      <c r="N2987" t="inlineStr">
        <is>
          <t>RACK STARVATION</t>
        </is>
      </c>
      <c r="O2987" s="59" t="n">
        <v>46097.52291666667</v>
      </c>
      <c r="P2987" s="59" t="n">
        <v>46097.53361111111</v>
      </c>
      <c r="Q2987" s="60" t="n">
        <v>15.4</v>
      </c>
      <c r="R2987" s="60" t="n">
        <v>0.8125</v>
      </c>
      <c r="S2987" t="inlineStr">
        <is>
          <t>团队模拟数据（基于公开单线数据派生）</t>
        </is>
      </c>
      <c r="T2987" t="inlineStr">
        <is>
          <t>SIM-v2.2-20260807-20260804</t>
        </is>
      </c>
      <c r="U2987" t="inlineStr">
        <is>
          <t>https://zenodo.org/records/17855209</t>
        </is>
      </c>
      <c r="V2987" t="inlineStr">
        <is>
          <t>LINE-S01-POST-20260316</t>
        </is>
      </c>
      <c r="W2987" t="inlineStr">
        <is>
          <t>已关联</t>
        </is>
      </c>
      <c r="X2987" t="inlineStr">
        <is>
          <t>按班次口径判断</t>
        </is>
      </c>
      <c r="Z2987" t="inlineStr">
        <is>
          <t>否</t>
        </is>
      </c>
    </row>
    <row r="2988">
      <c r="A2988" t="inlineStr">
        <is>
          <t>SIM-STOP-02987</t>
        </is>
      </c>
      <c r="B2988" t="inlineStr">
        <is>
          <t>STOP-POST-00361</t>
        </is>
      </c>
      <c r="C2988" t="inlineStr">
        <is>
          <t>LINE-S02-POST-20260316</t>
        </is>
      </c>
      <c r="D2988" t="inlineStr">
        <is>
          <t>SHIFT-POST-20260316</t>
        </is>
      </c>
      <c r="E2988" t="inlineStr">
        <is>
          <t>LINE-S02</t>
        </is>
      </c>
      <c r="F2988" t="inlineStr">
        <is>
          <t>改善后</t>
        </is>
      </c>
      <c r="G2988" s="57" t="n">
        <v>46097</v>
      </c>
      <c r="H2988" t="inlineStr">
        <is>
          <t>视觉设备系列</t>
        </is>
      </c>
      <c r="I2988" t="inlineStr">
        <is>
          <t>KK200-1</t>
        </is>
      </c>
      <c r="J2988" t="inlineStr">
        <is>
          <t>MATERIALS</t>
        </is>
      </c>
      <c r="K2988" t="inlineStr">
        <is>
          <t>Unplanned</t>
        </is>
      </c>
      <c r="L2988" t="inlineStr">
        <is>
          <t>EXTRUDER PRESS</t>
        </is>
      </c>
      <c r="M2988" t="inlineStr">
        <is>
          <t>主加工工位</t>
        </is>
      </c>
      <c r="N2988" t="inlineStr">
        <is>
          <t>RACK STARVATION</t>
        </is>
      </c>
      <c r="O2988" s="59" t="n">
        <v>46097.53680555556</v>
      </c>
      <c r="P2988" s="59" t="n">
        <v>46097.55194444444</v>
      </c>
      <c r="Q2988" s="60" t="n">
        <v>21.8</v>
      </c>
      <c r="R2988" s="60" t="n">
        <v>1.1484</v>
      </c>
      <c r="S2988" t="inlineStr">
        <is>
          <t>团队模拟数据（基于公开单线数据派生）</t>
        </is>
      </c>
      <c r="T2988" t="inlineStr">
        <is>
          <t>SIM-v2.2-20260807-20260804</t>
        </is>
      </c>
      <c r="U2988" t="inlineStr">
        <is>
          <t>https://zenodo.org/records/17855209</t>
        </is>
      </c>
      <c r="V2988" t="inlineStr">
        <is>
          <t>LINE-S02-POST-20260316</t>
        </is>
      </c>
      <c r="W2988" t="inlineStr">
        <is>
          <t>已关联</t>
        </is>
      </c>
      <c r="X2988" t="inlineStr">
        <is>
          <t>按班次口径判断</t>
        </is>
      </c>
      <c r="Z2988" t="inlineStr">
        <is>
          <t>否</t>
        </is>
      </c>
    </row>
    <row r="2989">
      <c r="A2989" t="inlineStr">
        <is>
          <t>SIM-STOP-02988</t>
        </is>
      </c>
      <c r="B2989" t="inlineStr">
        <is>
          <t>STOP-POST-00361</t>
        </is>
      </c>
      <c r="C2989" t="inlineStr">
        <is>
          <t>LINE-S03-POST-20260316</t>
        </is>
      </c>
      <c r="D2989" t="inlineStr">
        <is>
          <t>SHIFT-POST-20260316</t>
        </is>
      </c>
      <c r="E2989" t="inlineStr">
        <is>
          <t>LINE-S03</t>
        </is>
      </c>
      <c r="F2989" t="inlineStr">
        <is>
          <t>改善后</t>
        </is>
      </c>
      <c r="G2989" s="57" t="n">
        <v>46097</v>
      </c>
      <c r="H2989" t="inlineStr">
        <is>
          <t>音频模组系列</t>
        </is>
      </c>
      <c r="I2989" t="inlineStr">
        <is>
          <t>KK200-1</t>
        </is>
      </c>
      <c r="J2989" t="inlineStr">
        <is>
          <t>MATERIALS</t>
        </is>
      </c>
      <c r="K2989" t="inlineStr">
        <is>
          <t>Unplanned</t>
        </is>
      </c>
      <c r="L2989" t="inlineStr">
        <is>
          <t>EXTRUDER PRESS</t>
        </is>
      </c>
      <c r="M2989" t="inlineStr">
        <is>
          <t>主加工工位</t>
        </is>
      </c>
      <c r="N2989" t="inlineStr">
        <is>
          <t>RACK STARVATION</t>
        </is>
      </c>
      <c r="O2989" s="59" t="n">
        <v>46097.55069444444</v>
      </c>
      <c r="P2989" s="59" t="n">
        <v>46097.56340277778</v>
      </c>
      <c r="Q2989" s="60" t="n">
        <v>18.3</v>
      </c>
      <c r="R2989" s="60" t="n">
        <v>0.962</v>
      </c>
      <c r="S2989" t="inlineStr">
        <is>
          <t>团队模拟数据（基于公开单线数据派生）</t>
        </is>
      </c>
      <c r="T2989" t="inlineStr">
        <is>
          <t>SIM-v2.2-20260807-20260804</t>
        </is>
      </c>
      <c r="U2989" t="inlineStr">
        <is>
          <t>https://zenodo.org/records/17855209</t>
        </is>
      </c>
      <c r="V2989" t="inlineStr">
        <is>
          <t>LINE-S03-POST-20260316</t>
        </is>
      </c>
      <c r="W2989" t="inlineStr">
        <is>
          <t>已关联</t>
        </is>
      </c>
      <c r="X2989" t="inlineStr">
        <is>
          <t>按班次口径判断</t>
        </is>
      </c>
      <c r="Z2989" t="inlineStr">
        <is>
          <t>否</t>
        </is>
      </c>
    </row>
    <row r="2990">
      <c r="A2990" t="inlineStr">
        <is>
          <t>SIM-STOP-02989</t>
        </is>
      </c>
      <c r="B2990" t="inlineStr">
        <is>
          <t>STOP-POST-00362</t>
        </is>
      </c>
      <c r="C2990" t="inlineStr">
        <is>
          <t>LINE-S01-POST-20260316</t>
        </is>
      </c>
      <c r="D2990" t="inlineStr">
        <is>
          <t>SHIFT-POST-20260316</t>
        </is>
      </c>
      <c r="E2990" t="inlineStr">
        <is>
          <t>LINE-S01</t>
        </is>
      </c>
      <c r="F2990" t="inlineStr">
        <is>
          <t>改善后</t>
        </is>
      </c>
      <c r="G2990" s="57" t="n">
        <v>46097</v>
      </c>
      <c r="H2990" t="inlineStr">
        <is>
          <t>智能终端系列</t>
        </is>
      </c>
      <c r="I2990" t="inlineStr">
        <is>
          <t>KK250</t>
        </is>
      </c>
      <c r="J2990" t="inlineStr">
        <is>
          <t>SETUPS-CHANGEOVERS</t>
        </is>
      </c>
      <c r="K2990" t="inlineStr">
        <is>
          <t>Planned - Included in OEE</t>
        </is>
      </c>
      <c r="L2990" t="inlineStr">
        <is>
          <t>EXTRUDER PRESS</t>
        </is>
      </c>
      <c r="M2990" t="inlineStr">
        <is>
          <t>主加工工位</t>
        </is>
      </c>
      <c r="N2990" t="inlineStr">
        <is>
          <t>MATERIAL CHANGEOVER</t>
        </is>
      </c>
      <c r="O2990" s="59" t="n">
        <v>46097.55763888889</v>
      </c>
      <c r="P2990" s="59" t="n">
        <v>46097.56784722222</v>
      </c>
      <c r="Q2990" s="60" t="n">
        <v>14.7</v>
      </c>
      <c r="R2990" s="60" t="n">
        <v>0.9776</v>
      </c>
      <c r="S2990" t="inlineStr">
        <is>
          <t>团队模拟数据（基于公开单线数据派生）</t>
        </is>
      </c>
      <c r="T2990" t="inlineStr">
        <is>
          <t>SIM-v2.2-20260807-20260804</t>
        </is>
      </c>
      <c r="U2990" t="inlineStr">
        <is>
          <t>https://zenodo.org/records/17855209</t>
        </is>
      </c>
      <c r="V2990" t="inlineStr">
        <is>
          <t>LINE-S01-POST-20260316</t>
        </is>
      </c>
      <c r="W2990" t="inlineStr">
        <is>
          <t>已关联</t>
        </is>
      </c>
      <c r="X2990" t="inlineStr">
        <is>
          <t>按班次口径判断</t>
        </is>
      </c>
      <c r="Z2990" t="inlineStr">
        <is>
          <t>是</t>
        </is>
      </c>
      <c r="AA2990">
        <f>IFERROR(VLOOKUP(N2990,'18_换产标准_模拟'!$B$2:$F$4,3,FALSE),"")</f>
        <v/>
      </c>
      <c r="AB2990">
        <f>IFERROR(MAX(Q2990-AA2990,0),"")</f>
        <v/>
      </c>
      <c r="AC2990">
        <f>IFERROR(IF(AB2990=0,"达标",IF(AB2990&lt;=VLOOKUP(N2990,'18_换产标准_模拟'!$B$2:$F$4,4,FALSE)-VLOOKUP(N2990,'18_换产标准_模拟'!$B$2:$F$4,3,FALSE),"轻微超时",IF(AB2990&lt;=VLOOKUP(N2990,'18_换产标准_模拟'!$B$2:$F$4,5,FALSE)-VLOOKUP(N2990,'18_换产标准_模拟'!$B$2:$F$4,3,FALSE),"超时","严重超时"))),"")</f>
        <v/>
      </c>
      <c r="AD2990">
        <f>IFERROR(INDEX('18_换产标准_模拟'!$A$2:$A$4,MATCH(N2990,'18_换产标准_模拟'!$B$2:$B$4,0)),"")</f>
        <v/>
      </c>
      <c r="AE2990" t="inlineStr">
        <is>
          <t>团队模拟数据</t>
        </is>
      </c>
    </row>
    <row r="2991">
      <c r="A2991" t="inlineStr">
        <is>
          <t>SIM-STOP-02990</t>
        </is>
      </c>
      <c r="B2991" t="inlineStr">
        <is>
          <t>STOP-POST-00362</t>
        </is>
      </c>
      <c r="C2991" t="inlineStr">
        <is>
          <t>LINE-S02-POST-20260316</t>
        </is>
      </c>
      <c r="D2991" t="inlineStr">
        <is>
          <t>SHIFT-POST-20260316</t>
        </is>
      </c>
      <c r="E2991" t="inlineStr">
        <is>
          <t>LINE-S02</t>
        </is>
      </c>
      <c r="F2991" t="inlineStr">
        <is>
          <t>改善后</t>
        </is>
      </c>
      <c r="G2991" s="57" t="n">
        <v>46097</v>
      </c>
      <c r="H2991" t="inlineStr">
        <is>
          <t>视觉设备系列</t>
        </is>
      </c>
      <c r="I2991" t="inlineStr">
        <is>
          <t>KK250</t>
        </is>
      </c>
      <c r="J2991" t="inlineStr">
        <is>
          <t>SETUPS-CHANGEOVERS</t>
        </is>
      </c>
      <c r="K2991" t="inlineStr">
        <is>
          <t>Planned - Included in OEE</t>
        </is>
      </c>
      <c r="L2991" t="inlineStr">
        <is>
          <t>EXTRUDER PRESS</t>
        </is>
      </c>
      <c r="M2991" t="inlineStr">
        <is>
          <t>主加工工位</t>
        </is>
      </c>
      <c r="N2991" t="inlineStr">
        <is>
          <t>MATERIAL CHANGEOVER</t>
        </is>
      </c>
      <c r="O2991" s="59" t="n">
        <v>46097.57152777778</v>
      </c>
      <c r="P2991" s="59" t="n">
        <v>46097.58180555556</v>
      </c>
      <c r="Q2991" s="60" t="n">
        <v>14.8</v>
      </c>
      <c r="R2991" s="60" t="n">
        <v>0.9854000000000001</v>
      </c>
      <c r="S2991" t="inlineStr">
        <is>
          <t>团队模拟数据（基于公开单线数据派生）</t>
        </is>
      </c>
      <c r="T2991" t="inlineStr">
        <is>
          <t>SIM-v2.2-20260807-20260804</t>
        </is>
      </c>
      <c r="U2991" t="inlineStr">
        <is>
          <t>https://zenodo.org/records/17855209</t>
        </is>
      </c>
      <c r="V2991" t="inlineStr">
        <is>
          <t>LINE-S02-POST-20260316</t>
        </is>
      </c>
      <c r="W2991" t="inlineStr">
        <is>
          <t>已关联</t>
        </is>
      </c>
      <c r="X2991" t="inlineStr">
        <is>
          <t>按班次口径判断</t>
        </is>
      </c>
      <c r="Z2991" t="inlineStr">
        <is>
          <t>是</t>
        </is>
      </c>
      <c r="AA2991">
        <f>IFERROR(VLOOKUP(N2991,'18_换产标准_模拟'!$B$2:$F$4,3,FALSE),"")</f>
        <v/>
      </c>
      <c r="AB2991">
        <f>IFERROR(MAX(Q2991-AA2991,0),"")</f>
        <v/>
      </c>
      <c r="AC2991">
        <f>IFERROR(IF(AB2991=0,"达标",IF(AB2991&lt;=VLOOKUP(N2991,'18_换产标准_模拟'!$B$2:$F$4,4,FALSE)-VLOOKUP(N2991,'18_换产标准_模拟'!$B$2:$F$4,3,FALSE),"轻微超时",IF(AB2991&lt;=VLOOKUP(N2991,'18_换产标准_模拟'!$B$2:$F$4,5,FALSE)-VLOOKUP(N2991,'18_换产标准_模拟'!$B$2:$F$4,3,FALSE),"超时","严重超时"))),"")</f>
        <v/>
      </c>
      <c r="AD2991">
        <f>IFERROR(INDEX('18_换产标准_模拟'!$A$2:$A$4,MATCH(N2991,'18_换产标准_模拟'!$B$2:$B$4,0)),"")</f>
        <v/>
      </c>
      <c r="AE2991" t="inlineStr">
        <is>
          <t>团队模拟数据</t>
        </is>
      </c>
    </row>
    <row r="2992">
      <c r="A2992" t="inlineStr">
        <is>
          <t>SIM-STOP-02991</t>
        </is>
      </c>
      <c r="B2992" t="inlineStr">
        <is>
          <t>STOP-POST-00362</t>
        </is>
      </c>
      <c r="C2992" t="inlineStr">
        <is>
          <t>LINE-S03-POST-20260316</t>
        </is>
      </c>
      <c r="D2992" t="inlineStr">
        <is>
          <t>SHIFT-POST-20260316</t>
        </is>
      </c>
      <c r="E2992" t="inlineStr">
        <is>
          <t>LINE-S03</t>
        </is>
      </c>
      <c r="F2992" t="inlineStr">
        <is>
          <t>改善后</t>
        </is>
      </c>
      <c r="G2992" s="57" t="n">
        <v>46097</v>
      </c>
      <c r="H2992" t="inlineStr">
        <is>
          <t>音频模组系列</t>
        </is>
      </c>
      <c r="I2992" t="inlineStr">
        <is>
          <t>KK250</t>
        </is>
      </c>
      <c r="J2992" t="inlineStr">
        <is>
          <t>SETUPS-CHANGEOVERS</t>
        </is>
      </c>
      <c r="K2992" t="inlineStr">
        <is>
          <t>Planned - Included in OEE</t>
        </is>
      </c>
      <c r="L2992" t="inlineStr">
        <is>
          <t>EXTRUDER PRESS</t>
        </is>
      </c>
      <c r="M2992" t="inlineStr">
        <is>
          <t>主加工工位</t>
        </is>
      </c>
      <c r="N2992" t="inlineStr">
        <is>
          <t>MATERIAL CHANGEOVER</t>
        </is>
      </c>
      <c r="O2992" s="59" t="n">
        <v>46097.58541666667</v>
      </c>
      <c r="P2992" s="59" t="n">
        <v>46097.595</v>
      </c>
      <c r="Q2992" s="60" t="n">
        <v>13.8</v>
      </c>
      <c r="R2992" s="60" t="n">
        <v>0.9227</v>
      </c>
      <c r="S2992" t="inlineStr">
        <is>
          <t>团队模拟数据（基于公开单线数据派生）</t>
        </is>
      </c>
      <c r="T2992" t="inlineStr">
        <is>
          <t>SIM-v2.2-20260807-20260804</t>
        </is>
      </c>
      <c r="U2992" t="inlineStr">
        <is>
          <t>https://zenodo.org/records/17855209</t>
        </is>
      </c>
      <c r="V2992" t="inlineStr">
        <is>
          <t>LINE-S03-POST-20260316</t>
        </is>
      </c>
      <c r="W2992" t="inlineStr">
        <is>
          <t>已关联</t>
        </is>
      </c>
      <c r="X2992" t="inlineStr">
        <is>
          <t>按班次口径判断</t>
        </is>
      </c>
      <c r="Z2992" t="inlineStr">
        <is>
          <t>是</t>
        </is>
      </c>
      <c r="AA2992">
        <f>IFERROR(VLOOKUP(N2992,'18_换产标准_模拟'!$B$2:$F$4,3,FALSE),"")</f>
        <v/>
      </c>
      <c r="AB2992">
        <f>IFERROR(MAX(Q2992-AA2992,0),"")</f>
        <v/>
      </c>
      <c r="AC2992">
        <f>IFERROR(IF(AB2992=0,"达标",IF(AB2992&lt;=VLOOKUP(N2992,'18_换产标准_模拟'!$B$2:$F$4,4,FALSE)-VLOOKUP(N2992,'18_换产标准_模拟'!$B$2:$F$4,3,FALSE),"轻微超时",IF(AB2992&lt;=VLOOKUP(N2992,'18_换产标准_模拟'!$B$2:$F$4,5,FALSE)-VLOOKUP(N2992,'18_换产标准_模拟'!$B$2:$F$4,3,FALSE),"超时","严重超时"))),"")</f>
        <v/>
      </c>
      <c r="AD2992">
        <f>IFERROR(INDEX('18_换产标准_模拟'!$A$2:$A$4,MATCH(N2992,'18_换产标准_模拟'!$B$2:$B$4,0)),"")</f>
        <v/>
      </c>
      <c r="AE2992" t="inlineStr">
        <is>
          <t>团队模拟数据</t>
        </is>
      </c>
    </row>
    <row r="2993">
      <c r="A2993" t="inlineStr">
        <is>
          <t>SIM-STOP-02992</t>
        </is>
      </c>
      <c r="B2993" t="inlineStr">
        <is>
          <t>STOP-POST-00363</t>
        </is>
      </c>
      <c r="C2993" t="inlineStr">
        <is>
          <t>LINE-S01-POST-20260316</t>
        </is>
      </c>
      <c r="D2993" t="inlineStr">
        <is>
          <t>SHIFT-POST-20260316</t>
        </is>
      </c>
      <c r="E2993" t="inlineStr">
        <is>
          <t>LINE-S01</t>
        </is>
      </c>
      <c r="F2993" t="inlineStr">
        <is>
          <t>改善后</t>
        </is>
      </c>
      <c r="G2993" s="57" t="n">
        <v>46097</v>
      </c>
      <c r="H2993" t="inlineStr">
        <is>
          <t>智能终端系列</t>
        </is>
      </c>
      <c r="I2993" t="inlineStr">
        <is>
          <t>KK250</t>
        </is>
      </c>
      <c r="J2993" t="inlineStr">
        <is>
          <t>MATERIALS</t>
        </is>
      </c>
      <c r="K2993" t="inlineStr">
        <is>
          <t>Unplanned</t>
        </is>
      </c>
      <c r="L2993" t="inlineStr">
        <is>
          <t>EXTRUDER PRESS</t>
        </is>
      </c>
      <c r="M2993" t="inlineStr">
        <is>
          <t>主加工工位</t>
        </is>
      </c>
      <c r="N2993" t="inlineStr">
        <is>
          <t>EXTRUSION DEFECTS</t>
        </is>
      </c>
      <c r="O2993" s="59" t="n">
        <v>46097.57083333333</v>
      </c>
      <c r="P2993" s="59" t="n">
        <v>46097.5725</v>
      </c>
      <c r="Q2993" s="60" t="n">
        <v>2.4</v>
      </c>
      <c r="R2993" s="60" t="n">
        <v>0.7902</v>
      </c>
      <c r="S2993" t="inlineStr">
        <is>
          <t>团队模拟数据（基于公开单线数据派生）</t>
        </is>
      </c>
      <c r="T2993" t="inlineStr">
        <is>
          <t>SIM-v2.2-20260807-20260804</t>
        </is>
      </c>
      <c r="U2993" t="inlineStr">
        <is>
          <t>https://zenodo.org/records/17855209</t>
        </is>
      </c>
      <c r="V2993" t="inlineStr">
        <is>
          <t>LINE-S01-POST-20260316</t>
        </is>
      </c>
      <c r="W2993" t="inlineStr">
        <is>
          <t>已关联</t>
        </is>
      </c>
      <c r="X2993" t="inlineStr">
        <is>
          <t>按班次口径判断</t>
        </is>
      </c>
      <c r="Z2993" t="inlineStr">
        <is>
          <t>否</t>
        </is>
      </c>
    </row>
    <row r="2994">
      <c r="A2994" t="inlineStr">
        <is>
          <t>SIM-STOP-02993</t>
        </is>
      </c>
      <c r="B2994" t="inlineStr">
        <is>
          <t>STOP-POST-00363</t>
        </is>
      </c>
      <c r="C2994" t="inlineStr">
        <is>
          <t>LINE-S02-POST-20260316</t>
        </is>
      </c>
      <c r="D2994" t="inlineStr">
        <is>
          <t>SHIFT-POST-20260316</t>
        </is>
      </c>
      <c r="E2994" t="inlineStr">
        <is>
          <t>LINE-S02</t>
        </is>
      </c>
      <c r="F2994" t="inlineStr">
        <is>
          <t>改善后</t>
        </is>
      </c>
      <c r="G2994" s="57" t="n">
        <v>46097</v>
      </c>
      <c r="H2994" t="inlineStr">
        <is>
          <t>视觉设备系列</t>
        </is>
      </c>
      <c r="I2994" t="inlineStr">
        <is>
          <t>KK250</t>
        </is>
      </c>
      <c r="J2994" t="inlineStr">
        <is>
          <t>MATERIALS</t>
        </is>
      </c>
      <c r="K2994" t="inlineStr">
        <is>
          <t>Unplanned</t>
        </is>
      </c>
      <c r="L2994" t="inlineStr">
        <is>
          <t>EXTRUDER PRESS</t>
        </is>
      </c>
      <c r="M2994" t="inlineStr">
        <is>
          <t>主加工工位</t>
        </is>
      </c>
      <c r="N2994" t="inlineStr">
        <is>
          <t>EXTRUSION DEFECTS</t>
        </is>
      </c>
      <c r="O2994" s="59" t="n">
        <v>46097.58472222222</v>
      </c>
      <c r="P2994" s="59" t="n">
        <v>46097.58729166666</v>
      </c>
      <c r="Q2994" s="60" t="n">
        <v>3.7</v>
      </c>
      <c r="R2994" s="60" t="n">
        <v>1.2408</v>
      </c>
      <c r="S2994" t="inlineStr">
        <is>
          <t>团队模拟数据（基于公开单线数据派生）</t>
        </is>
      </c>
      <c r="T2994" t="inlineStr">
        <is>
          <t>SIM-v2.2-20260807-20260804</t>
        </is>
      </c>
      <c r="U2994" t="inlineStr">
        <is>
          <t>https://zenodo.org/records/17855209</t>
        </is>
      </c>
      <c r="V2994" t="inlineStr">
        <is>
          <t>LINE-S02-POST-20260316</t>
        </is>
      </c>
      <c r="W2994" t="inlineStr">
        <is>
          <t>已关联</t>
        </is>
      </c>
      <c r="X2994" t="inlineStr">
        <is>
          <t>按班次口径判断</t>
        </is>
      </c>
      <c r="Z2994" t="inlineStr">
        <is>
          <t>否</t>
        </is>
      </c>
    </row>
    <row r="2995">
      <c r="A2995" t="inlineStr">
        <is>
          <t>SIM-STOP-02994</t>
        </is>
      </c>
      <c r="B2995" t="inlineStr">
        <is>
          <t>STOP-POST-00363</t>
        </is>
      </c>
      <c r="C2995" t="inlineStr">
        <is>
          <t>LINE-S03-POST-20260316</t>
        </is>
      </c>
      <c r="D2995" t="inlineStr">
        <is>
          <t>SHIFT-POST-20260316</t>
        </is>
      </c>
      <c r="E2995" t="inlineStr">
        <is>
          <t>LINE-S03</t>
        </is>
      </c>
      <c r="F2995" t="inlineStr">
        <is>
          <t>改善后</t>
        </is>
      </c>
      <c r="G2995" s="57" t="n">
        <v>46097</v>
      </c>
      <c r="H2995" t="inlineStr">
        <is>
          <t>音频模组系列</t>
        </is>
      </c>
      <c r="I2995" t="inlineStr">
        <is>
          <t>KK250</t>
        </is>
      </c>
      <c r="J2995" t="inlineStr">
        <is>
          <t>MATERIALS</t>
        </is>
      </c>
      <c r="K2995" t="inlineStr">
        <is>
          <t>Unplanned</t>
        </is>
      </c>
      <c r="L2995" t="inlineStr">
        <is>
          <t>EXTRUDER PRESS</t>
        </is>
      </c>
      <c r="M2995" t="inlineStr">
        <is>
          <t>主加工工位</t>
        </is>
      </c>
      <c r="N2995" t="inlineStr">
        <is>
          <t>EXTRUSION DEFECTS</t>
        </is>
      </c>
      <c r="O2995" s="59" t="n">
        <v>46097.59861111111</v>
      </c>
      <c r="P2995" s="59" t="n">
        <v>46097.60055555555</v>
      </c>
      <c r="Q2995" s="60" t="n">
        <v>2.8</v>
      </c>
      <c r="R2995" s="60" t="n">
        <v>0.9360000000000001</v>
      </c>
      <c r="S2995" t="inlineStr">
        <is>
          <t>团队模拟数据（基于公开单线数据派生）</t>
        </is>
      </c>
      <c r="T2995" t="inlineStr">
        <is>
          <t>SIM-v2.2-20260807-20260804</t>
        </is>
      </c>
      <c r="U2995" t="inlineStr">
        <is>
          <t>https://zenodo.org/records/17855209</t>
        </is>
      </c>
      <c r="V2995" t="inlineStr">
        <is>
          <t>LINE-S03-POST-20260316</t>
        </is>
      </c>
      <c r="W2995" t="inlineStr">
        <is>
          <t>已关联</t>
        </is>
      </c>
      <c r="X2995" t="inlineStr">
        <is>
          <t>按班次口径判断</t>
        </is>
      </c>
      <c r="Z2995" t="inlineStr">
        <is>
          <t>否</t>
        </is>
      </c>
    </row>
    <row r="2996">
      <c r="A2996" t="inlineStr">
        <is>
          <t>SIM-STOP-02995</t>
        </is>
      </c>
      <c r="B2996" t="inlineStr">
        <is>
          <t>STOP-POST-00364</t>
        </is>
      </c>
      <c r="C2996" t="inlineStr">
        <is>
          <t>LINE-S01-POST-20260316</t>
        </is>
      </c>
      <c r="D2996" t="inlineStr">
        <is>
          <t>SHIFT-POST-20260316</t>
        </is>
      </c>
      <c r="E2996" t="inlineStr">
        <is>
          <t>LINE-S01</t>
        </is>
      </c>
      <c r="F2996" t="inlineStr">
        <is>
          <t>改善后</t>
        </is>
      </c>
      <c r="G2996" s="57" t="n">
        <v>46097</v>
      </c>
      <c r="H2996" t="inlineStr">
        <is>
          <t>智能终端系列</t>
        </is>
      </c>
      <c r="I2996" t="inlineStr">
        <is>
          <t>KK250</t>
        </is>
      </c>
      <c r="J2996" t="inlineStr">
        <is>
          <t>MATERIALS</t>
        </is>
      </c>
      <c r="K2996" t="inlineStr">
        <is>
          <t>Unplanned</t>
        </is>
      </c>
      <c r="L2996" t="inlineStr">
        <is>
          <t>HACKING STATION</t>
        </is>
      </c>
      <c r="M2996" t="inlineStr">
        <is>
          <t>上下料工位</t>
        </is>
      </c>
      <c r="N2996" t="inlineStr">
        <is>
          <t>MANUAL BRICK HANDLING</t>
        </is>
      </c>
      <c r="O2996" s="59" t="n">
        <v>46097.60555555556</v>
      </c>
      <c r="P2996" s="59" t="n">
        <v>46097.61069444445</v>
      </c>
      <c r="Q2996" s="60" t="n">
        <v>7.4</v>
      </c>
      <c r="R2996" s="60" t="n">
        <v>0.8215</v>
      </c>
      <c r="S2996" t="inlineStr">
        <is>
          <t>团队模拟数据（基于公开单线数据派生）</t>
        </is>
      </c>
      <c r="T2996" t="inlineStr">
        <is>
          <t>SIM-v2.2-20260807-20260804</t>
        </is>
      </c>
      <c r="U2996" t="inlineStr">
        <is>
          <t>https://zenodo.org/records/17855209</t>
        </is>
      </c>
      <c r="V2996" t="inlineStr">
        <is>
          <t>LINE-S01-POST-20260316</t>
        </is>
      </c>
      <c r="W2996" t="inlineStr">
        <is>
          <t>已关联</t>
        </is>
      </c>
      <c r="X2996" t="inlineStr">
        <is>
          <t>按班次口径判断</t>
        </is>
      </c>
      <c r="Z2996" t="inlineStr">
        <is>
          <t>否</t>
        </is>
      </c>
    </row>
    <row r="2997">
      <c r="A2997" t="inlineStr">
        <is>
          <t>SIM-STOP-02996</t>
        </is>
      </c>
      <c r="B2997" t="inlineStr">
        <is>
          <t>STOP-POST-00364</t>
        </is>
      </c>
      <c r="C2997" t="inlineStr">
        <is>
          <t>LINE-S02-POST-20260316</t>
        </is>
      </c>
      <c r="D2997" t="inlineStr">
        <is>
          <t>SHIFT-POST-20260316</t>
        </is>
      </c>
      <c r="E2997" t="inlineStr">
        <is>
          <t>LINE-S02</t>
        </is>
      </c>
      <c r="F2997" t="inlineStr">
        <is>
          <t>改善后</t>
        </is>
      </c>
      <c r="G2997" s="57" t="n">
        <v>46097</v>
      </c>
      <c r="H2997" t="inlineStr">
        <is>
          <t>视觉设备系列</t>
        </is>
      </c>
      <c r="I2997" t="inlineStr">
        <is>
          <t>KK250</t>
        </is>
      </c>
      <c r="J2997" t="inlineStr">
        <is>
          <t>MATERIALS</t>
        </is>
      </c>
      <c r="K2997" t="inlineStr">
        <is>
          <t>Unplanned</t>
        </is>
      </c>
      <c r="L2997" t="inlineStr">
        <is>
          <t>HACKING STATION</t>
        </is>
      </c>
      <c r="M2997" t="inlineStr">
        <is>
          <t>上下料工位</t>
        </is>
      </c>
      <c r="N2997" t="inlineStr">
        <is>
          <t>MANUAL BRICK HANDLING</t>
        </is>
      </c>
      <c r="O2997" s="59" t="n">
        <v>46097.61944444444</v>
      </c>
      <c r="P2997" s="59" t="n">
        <v>46097.62618055556</v>
      </c>
      <c r="Q2997" s="60" t="n">
        <v>9.699999999999999</v>
      </c>
      <c r="R2997" s="60" t="n">
        <v>1.0756</v>
      </c>
      <c r="S2997" t="inlineStr">
        <is>
          <t>团队模拟数据（基于公开单线数据派生）</t>
        </is>
      </c>
      <c r="T2997" t="inlineStr">
        <is>
          <t>SIM-v2.2-20260807-20260804</t>
        </is>
      </c>
      <c r="U2997" t="inlineStr">
        <is>
          <t>https://zenodo.org/records/17855209</t>
        </is>
      </c>
      <c r="V2997" t="inlineStr">
        <is>
          <t>LINE-S02-POST-20260316</t>
        </is>
      </c>
      <c r="W2997" t="inlineStr">
        <is>
          <t>已关联</t>
        </is>
      </c>
      <c r="X2997" t="inlineStr">
        <is>
          <t>按班次口径判断</t>
        </is>
      </c>
      <c r="Z2997" t="inlineStr">
        <is>
          <t>否</t>
        </is>
      </c>
    </row>
    <row r="2998">
      <c r="A2998" t="inlineStr">
        <is>
          <t>SIM-STOP-02997</t>
        </is>
      </c>
      <c r="B2998" t="inlineStr">
        <is>
          <t>STOP-POST-00364</t>
        </is>
      </c>
      <c r="C2998" t="inlineStr">
        <is>
          <t>LINE-S03-POST-20260316</t>
        </is>
      </c>
      <c r="D2998" t="inlineStr">
        <is>
          <t>SHIFT-POST-20260316</t>
        </is>
      </c>
      <c r="E2998" t="inlineStr">
        <is>
          <t>LINE-S03</t>
        </is>
      </c>
      <c r="F2998" t="inlineStr">
        <is>
          <t>改善后</t>
        </is>
      </c>
      <c r="G2998" s="57" t="n">
        <v>46097</v>
      </c>
      <c r="H2998" t="inlineStr">
        <is>
          <t>音频模组系列</t>
        </is>
      </c>
      <c r="I2998" t="inlineStr">
        <is>
          <t>KK250</t>
        </is>
      </c>
      <c r="J2998" t="inlineStr">
        <is>
          <t>MATERIALS</t>
        </is>
      </c>
      <c r="K2998" t="inlineStr">
        <is>
          <t>Unplanned</t>
        </is>
      </c>
      <c r="L2998" t="inlineStr">
        <is>
          <t>HACKING STATION</t>
        </is>
      </c>
      <c r="M2998" t="inlineStr">
        <is>
          <t>上下料工位</t>
        </is>
      </c>
      <c r="N2998" t="inlineStr">
        <is>
          <t>MANUAL BRICK HANDLING</t>
        </is>
      </c>
      <c r="O2998" s="59" t="n">
        <v>46097.63333333333</v>
      </c>
      <c r="P2998" s="59" t="n">
        <v>46097.63944444444</v>
      </c>
      <c r="Q2998" s="60" t="n">
        <v>8.800000000000001</v>
      </c>
      <c r="R2998" s="60" t="n">
        <v>0.9724</v>
      </c>
      <c r="S2998" t="inlineStr">
        <is>
          <t>团队模拟数据（基于公开单线数据派生）</t>
        </is>
      </c>
      <c r="T2998" t="inlineStr">
        <is>
          <t>SIM-v2.2-20260807-20260804</t>
        </is>
      </c>
      <c r="U2998" t="inlineStr">
        <is>
          <t>https://zenodo.org/records/17855209</t>
        </is>
      </c>
      <c r="V2998" t="inlineStr">
        <is>
          <t>LINE-S03-POST-20260316</t>
        </is>
      </c>
      <c r="W2998" t="inlineStr">
        <is>
          <t>已关联</t>
        </is>
      </c>
      <c r="X2998" t="inlineStr">
        <is>
          <t>按班次口径判断</t>
        </is>
      </c>
      <c r="Z2998" t="inlineStr">
        <is>
          <t>否</t>
        </is>
      </c>
    </row>
    <row r="2999">
      <c r="A2999" t="inlineStr">
        <is>
          <t>SIM-STOP-02998</t>
        </is>
      </c>
      <c r="B2999" t="inlineStr">
        <is>
          <t>STOP-POST-00365</t>
        </is>
      </c>
      <c r="C2999" t="inlineStr">
        <is>
          <t>LINE-S01-POST-20260316</t>
        </is>
      </c>
      <c r="D2999" t="inlineStr">
        <is>
          <t>SHIFT-POST-20260316</t>
        </is>
      </c>
      <c r="E2999" t="inlineStr">
        <is>
          <t>LINE-S01</t>
        </is>
      </c>
      <c r="F2999" t="inlineStr">
        <is>
          <t>改善后</t>
        </is>
      </c>
      <c r="G2999" s="57" t="n">
        <v>46097</v>
      </c>
      <c r="H2999" t="inlineStr">
        <is>
          <t>智能终端系列</t>
        </is>
      </c>
      <c r="I2999" t="inlineStr">
        <is>
          <t>KK250</t>
        </is>
      </c>
      <c r="J2999" t="inlineStr">
        <is>
          <t>MATERIALS</t>
        </is>
      </c>
      <c r="K2999" t="inlineStr">
        <is>
          <t>Unplanned</t>
        </is>
      </c>
      <c r="L2999" t="inlineStr">
        <is>
          <t>HACKING STATION</t>
        </is>
      </c>
      <c r="M2999" t="inlineStr">
        <is>
          <t>上下料工位</t>
        </is>
      </c>
      <c r="N2999" t="inlineStr">
        <is>
          <t>MANUAL BRICK HANDLING</t>
        </is>
      </c>
      <c r="O2999" s="59" t="n">
        <v>46097.61805555555</v>
      </c>
      <c r="P2999" s="59" t="n">
        <v>46097.62604166667</v>
      </c>
      <c r="Q2999" s="60" t="n">
        <v>11.5</v>
      </c>
      <c r="R2999" s="60" t="n">
        <v>0.7679</v>
      </c>
      <c r="S2999" t="inlineStr">
        <is>
          <t>团队模拟数据（基于公开单线数据派生）</t>
        </is>
      </c>
      <c r="T2999" t="inlineStr">
        <is>
          <t>SIM-v2.2-20260807-20260804</t>
        </is>
      </c>
      <c r="U2999" t="inlineStr">
        <is>
          <t>https://zenodo.org/records/17855209</t>
        </is>
      </c>
      <c r="V2999" t="inlineStr">
        <is>
          <t>LINE-S01-POST-20260316</t>
        </is>
      </c>
      <c r="W2999" t="inlineStr">
        <is>
          <t>已关联</t>
        </is>
      </c>
      <c r="X2999" t="inlineStr">
        <is>
          <t>按班次口径判断</t>
        </is>
      </c>
      <c r="Z2999" t="inlineStr">
        <is>
          <t>否</t>
        </is>
      </c>
    </row>
    <row r="3000">
      <c r="A3000" t="inlineStr">
        <is>
          <t>SIM-STOP-02999</t>
        </is>
      </c>
      <c r="B3000" t="inlineStr">
        <is>
          <t>STOP-POST-00365</t>
        </is>
      </c>
      <c r="C3000" t="inlineStr">
        <is>
          <t>LINE-S02-POST-20260316</t>
        </is>
      </c>
      <c r="D3000" t="inlineStr">
        <is>
          <t>SHIFT-POST-20260316</t>
        </is>
      </c>
      <c r="E3000" t="inlineStr">
        <is>
          <t>LINE-S02</t>
        </is>
      </c>
      <c r="F3000" t="inlineStr">
        <is>
          <t>改善后</t>
        </is>
      </c>
      <c r="G3000" s="57" t="n">
        <v>46097</v>
      </c>
      <c r="H3000" t="inlineStr">
        <is>
          <t>视觉设备系列</t>
        </is>
      </c>
      <c r="I3000" t="inlineStr">
        <is>
          <t>KK250</t>
        </is>
      </c>
      <c r="J3000" t="inlineStr">
        <is>
          <t>MATERIALS</t>
        </is>
      </c>
      <c r="K3000" t="inlineStr">
        <is>
          <t>Unplanned</t>
        </is>
      </c>
      <c r="L3000" t="inlineStr">
        <is>
          <t>HACKING STATION</t>
        </is>
      </c>
      <c r="M3000" t="inlineStr">
        <is>
          <t>上下料工位</t>
        </is>
      </c>
      <c r="N3000" t="inlineStr">
        <is>
          <t>MANUAL BRICK HANDLING</t>
        </is>
      </c>
      <c r="O3000" s="59" t="n">
        <v>46097.63194444445</v>
      </c>
      <c r="P3000" s="59" t="n">
        <v>46097.64361111111</v>
      </c>
      <c r="Q3000" s="60" t="n">
        <v>16.8</v>
      </c>
      <c r="R3000" s="60" t="n">
        <v>1.1183</v>
      </c>
      <c r="S3000" t="inlineStr">
        <is>
          <t>团队模拟数据（基于公开单线数据派生）</t>
        </is>
      </c>
      <c r="T3000" t="inlineStr">
        <is>
          <t>SIM-v2.2-20260807-20260804</t>
        </is>
      </c>
      <c r="U3000" t="inlineStr">
        <is>
          <t>https://zenodo.org/records/17855209</t>
        </is>
      </c>
      <c r="V3000" t="inlineStr">
        <is>
          <t>LINE-S02-POST-20260316</t>
        </is>
      </c>
      <c r="W3000" t="inlineStr">
        <is>
          <t>已关联</t>
        </is>
      </c>
      <c r="X3000" t="inlineStr">
        <is>
          <t>按班次口径判断</t>
        </is>
      </c>
      <c r="Z3000" t="inlineStr">
        <is>
          <t>否</t>
        </is>
      </c>
    </row>
    <row r="3001">
      <c r="A3001" t="inlineStr">
        <is>
          <t>SIM-STOP-03000</t>
        </is>
      </c>
      <c r="B3001" t="inlineStr">
        <is>
          <t>STOP-POST-00365</t>
        </is>
      </c>
      <c r="C3001" t="inlineStr">
        <is>
          <t>LINE-S03-POST-20260316</t>
        </is>
      </c>
      <c r="D3001" t="inlineStr">
        <is>
          <t>SHIFT-POST-20260316</t>
        </is>
      </c>
      <c r="E3001" t="inlineStr">
        <is>
          <t>LINE-S03</t>
        </is>
      </c>
      <c r="F3001" t="inlineStr">
        <is>
          <t>改善后</t>
        </is>
      </c>
      <c r="G3001" s="57" t="n">
        <v>46097</v>
      </c>
      <c r="H3001" t="inlineStr">
        <is>
          <t>音频模组系列</t>
        </is>
      </c>
      <c r="I3001" t="inlineStr">
        <is>
          <t>KK250</t>
        </is>
      </c>
      <c r="J3001" t="inlineStr">
        <is>
          <t>MATERIALS</t>
        </is>
      </c>
      <c r="K3001" t="inlineStr">
        <is>
          <t>Unplanned</t>
        </is>
      </c>
      <c r="L3001" t="inlineStr">
        <is>
          <t>HACKING STATION</t>
        </is>
      </c>
      <c r="M3001" t="inlineStr">
        <is>
          <t>上下料工位</t>
        </is>
      </c>
      <c r="N3001" t="inlineStr">
        <is>
          <t>MANUAL BRICK HANDLING</t>
        </is>
      </c>
      <c r="O3001" s="59" t="n">
        <v>46097.64583333334</v>
      </c>
      <c r="P3001" s="59" t="n">
        <v>46097.65534722222</v>
      </c>
      <c r="Q3001" s="60" t="n">
        <v>13.7</v>
      </c>
      <c r="R3001" s="60" t="n">
        <v>0.91</v>
      </c>
      <c r="S3001" t="inlineStr">
        <is>
          <t>团队模拟数据（基于公开单线数据派生）</t>
        </is>
      </c>
      <c r="T3001" t="inlineStr">
        <is>
          <t>SIM-v2.2-20260807-20260804</t>
        </is>
      </c>
      <c r="U3001" t="inlineStr">
        <is>
          <t>https://zenodo.org/records/17855209</t>
        </is>
      </c>
      <c r="V3001" t="inlineStr">
        <is>
          <t>LINE-S03-POST-20260316</t>
        </is>
      </c>
      <c r="W3001" t="inlineStr">
        <is>
          <t>已关联</t>
        </is>
      </c>
      <c r="X3001" t="inlineStr">
        <is>
          <t>按班次口径判断</t>
        </is>
      </c>
      <c r="Z3001" t="inlineStr">
        <is>
          <t>否</t>
        </is>
      </c>
    </row>
    <row r="3002">
      <c r="A3002" t="inlineStr">
        <is>
          <t>SIM-STOP-03001</t>
        </is>
      </c>
      <c r="B3002" t="inlineStr">
        <is>
          <t>STOP-POST-00366</t>
        </is>
      </c>
      <c r="C3002" t="inlineStr">
        <is>
          <t>LINE-S01-POST-20260316</t>
        </is>
      </c>
      <c r="D3002" t="inlineStr">
        <is>
          <t>SHIFT-POST-20260316</t>
        </is>
      </c>
      <c r="E3002" t="inlineStr">
        <is>
          <t>LINE-S01</t>
        </is>
      </c>
      <c r="F3002" t="inlineStr">
        <is>
          <t>改善后</t>
        </is>
      </c>
      <c r="G3002" s="57" t="n">
        <v>46097</v>
      </c>
      <c r="H3002" t="inlineStr">
        <is>
          <t>智能终端系列</t>
        </is>
      </c>
      <c r="I3002" t="inlineStr">
        <is>
          <t>KK250</t>
        </is>
      </c>
      <c r="J3002" t="inlineStr">
        <is>
          <t>MATERIALS</t>
        </is>
      </c>
      <c r="K3002" t="inlineStr">
        <is>
          <t>Unplanned</t>
        </is>
      </c>
      <c r="L3002" t="inlineStr">
        <is>
          <t>HACKING STATION</t>
        </is>
      </c>
      <c r="M3002" t="inlineStr">
        <is>
          <t>上下料工位</t>
        </is>
      </c>
      <c r="N3002" t="inlineStr">
        <is>
          <t>MANUAL BRICK HANDLING</t>
        </is>
      </c>
      <c r="O3002" s="59" t="n">
        <v>46097.63611111111</v>
      </c>
      <c r="P3002" s="59" t="n">
        <v>46097.65388888889</v>
      </c>
      <c r="Q3002" s="60" t="n">
        <v>25.6</v>
      </c>
      <c r="R3002" s="60" t="n">
        <v>0.7991</v>
      </c>
      <c r="S3002" t="inlineStr">
        <is>
          <t>团队模拟数据（基于公开单线数据派生）</t>
        </is>
      </c>
      <c r="T3002" t="inlineStr">
        <is>
          <t>SIM-v2.2-20260807-20260804</t>
        </is>
      </c>
      <c r="U3002" t="inlineStr">
        <is>
          <t>https://zenodo.org/records/17855209</t>
        </is>
      </c>
      <c r="V3002" t="inlineStr">
        <is>
          <t>LINE-S01-POST-20260316</t>
        </is>
      </c>
      <c r="W3002" t="inlineStr">
        <is>
          <t>已关联</t>
        </is>
      </c>
      <c r="X3002" t="inlineStr">
        <is>
          <t>按班次口径判断</t>
        </is>
      </c>
      <c r="Z3002" t="inlineStr">
        <is>
          <t>否</t>
        </is>
      </c>
    </row>
    <row r="3003">
      <c r="A3003" t="inlineStr">
        <is>
          <t>SIM-STOP-03002</t>
        </is>
      </c>
      <c r="B3003" t="inlineStr">
        <is>
          <t>STOP-POST-00366</t>
        </is>
      </c>
      <c r="C3003" t="inlineStr">
        <is>
          <t>LINE-S02-POST-20260316</t>
        </is>
      </c>
      <c r="D3003" t="inlineStr">
        <is>
          <t>SHIFT-POST-20260316</t>
        </is>
      </c>
      <c r="E3003" t="inlineStr">
        <is>
          <t>LINE-S02</t>
        </is>
      </c>
      <c r="F3003" t="inlineStr">
        <is>
          <t>改善后</t>
        </is>
      </c>
      <c r="G3003" s="57" t="n">
        <v>46097</v>
      </c>
      <c r="H3003" t="inlineStr">
        <is>
          <t>视觉设备系列</t>
        </is>
      </c>
      <c r="I3003" t="inlineStr">
        <is>
          <t>KK250</t>
        </is>
      </c>
      <c r="J3003" t="inlineStr">
        <is>
          <t>MATERIALS</t>
        </is>
      </c>
      <c r="K3003" t="inlineStr">
        <is>
          <t>Unplanned</t>
        </is>
      </c>
      <c r="L3003" t="inlineStr">
        <is>
          <t>HACKING STATION</t>
        </is>
      </c>
      <c r="M3003" t="inlineStr">
        <is>
          <t>上下料工位</t>
        </is>
      </c>
      <c r="N3003" t="inlineStr">
        <is>
          <t>MANUAL BRICK HANDLING</t>
        </is>
      </c>
      <c r="O3003" s="59" t="n">
        <v>46097.65</v>
      </c>
      <c r="P3003" s="59" t="n">
        <v>46097.67319444445</v>
      </c>
      <c r="Q3003" s="60" t="n">
        <v>33.4</v>
      </c>
      <c r="R3003" s="60" t="n">
        <v>1.045</v>
      </c>
      <c r="S3003" t="inlineStr">
        <is>
          <t>团队模拟数据（基于公开单线数据派生）</t>
        </is>
      </c>
      <c r="T3003" t="inlineStr">
        <is>
          <t>SIM-v2.2-20260807-20260804</t>
        </is>
      </c>
      <c r="U3003" t="inlineStr">
        <is>
          <t>https://zenodo.org/records/17855209</t>
        </is>
      </c>
      <c r="V3003" t="inlineStr">
        <is>
          <t>LINE-S02-POST-20260316</t>
        </is>
      </c>
      <c r="W3003" t="inlineStr">
        <is>
          <t>已关联</t>
        </is>
      </c>
      <c r="X3003" t="inlineStr">
        <is>
          <t>按班次口径判断</t>
        </is>
      </c>
      <c r="Z3003" t="inlineStr">
        <is>
          <t>否</t>
        </is>
      </c>
    </row>
    <row r="3004">
      <c r="A3004" t="inlineStr">
        <is>
          <t>SIM-STOP-03003</t>
        </is>
      </c>
      <c r="B3004" t="inlineStr">
        <is>
          <t>STOP-POST-00366</t>
        </is>
      </c>
      <c r="C3004" t="inlineStr">
        <is>
          <t>LINE-S03-POST-20260316</t>
        </is>
      </c>
      <c r="D3004" t="inlineStr">
        <is>
          <t>SHIFT-POST-20260316</t>
        </is>
      </c>
      <c r="E3004" t="inlineStr">
        <is>
          <t>LINE-S03</t>
        </is>
      </c>
      <c r="F3004" t="inlineStr">
        <is>
          <t>改善后</t>
        </is>
      </c>
      <c r="G3004" s="57" t="n">
        <v>46097</v>
      </c>
      <c r="H3004" t="inlineStr">
        <is>
          <t>音频模组系列</t>
        </is>
      </c>
      <c r="I3004" t="inlineStr">
        <is>
          <t>KK250</t>
        </is>
      </c>
      <c r="J3004" t="inlineStr">
        <is>
          <t>MATERIALS</t>
        </is>
      </c>
      <c r="K3004" t="inlineStr">
        <is>
          <t>Unplanned</t>
        </is>
      </c>
      <c r="L3004" t="inlineStr">
        <is>
          <t>HACKING STATION</t>
        </is>
      </c>
      <c r="M3004" t="inlineStr">
        <is>
          <t>上下料工位</t>
        </is>
      </c>
      <c r="N3004" t="inlineStr">
        <is>
          <t>MANUAL BRICK HANDLING</t>
        </is>
      </c>
      <c r="O3004" s="59" t="n">
        <v>46097.66388888889</v>
      </c>
      <c r="P3004" s="59" t="n">
        <v>46097.68493055556</v>
      </c>
      <c r="Q3004" s="60" t="n">
        <v>30.3</v>
      </c>
      <c r="R3004" s="60" t="n">
        <v>0.9464</v>
      </c>
      <c r="S3004" t="inlineStr">
        <is>
          <t>团队模拟数据（基于公开单线数据派生）</t>
        </is>
      </c>
      <c r="T3004" t="inlineStr">
        <is>
          <t>SIM-v2.2-20260807-20260804</t>
        </is>
      </c>
      <c r="U3004" t="inlineStr">
        <is>
          <t>https://zenodo.org/records/17855209</t>
        </is>
      </c>
      <c r="V3004" t="inlineStr">
        <is>
          <t>LINE-S03-POST-20260316</t>
        </is>
      </c>
      <c r="W3004" t="inlineStr">
        <is>
          <t>已关联</t>
        </is>
      </c>
      <c r="X3004" t="inlineStr">
        <is>
          <t>按班次口径判断</t>
        </is>
      </c>
      <c r="Z3004" t="inlineStr">
        <is>
          <t>否</t>
        </is>
      </c>
    </row>
    <row r="3005">
      <c r="A3005" t="inlineStr">
        <is>
          <t>SIM-STOP-03004</t>
        </is>
      </c>
      <c r="B3005" t="inlineStr">
        <is>
          <t>STOP-POST-00367</t>
        </is>
      </c>
      <c r="C3005" t="inlineStr">
        <is>
          <t>LINE-S01-POST-20260316</t>
        </is>
      </c>
      <c r="D3005" t="inlineStr">
        <is>
          <t>SHIFT-POST-20260316</t>
        </is>
      </c>
      <c r="E3005" t="inlineStr">
        <is>
          <t>LINE-S01</t>
        </is>
      </c>
      <c r="F3005" t="inlineStr">
        <is>
          <t>改善后</t>
        </is>
      </c>
      <c r="G3005" s="57" t="n">
        <v>46097</v>
      </c>
      <c r="H3005" t="inlineStr">
        <is>
          <t>智能终端系列</t>
        </is>
      </c>
      <c r="I3005" t="inlineStr">
        <is>
          <t>KK250</t>
        </is>
      </c>
      <c r="J3005" t="inlineStr">
        <is>
          <t>MATERIALS</t>
        </is>
      </c>
      <c r="K3005" t="inlineStr">
        <is>
          <t>Unplanned</t>
        </is>
      </c>
      <c r="L3005" t="inlineStr">
        <is>
          <t>EXTRUDER PRESS</t>
        </is>
      </c>
      <c r="M3005" t="inlineStr">
        <is>
          <t>主加工工位</t>
        </is>
      </c>
      <c r="N3005" t="inlineStr">
        <is>
          <t>RACK STARVATION</t>
        </is>
      </c>
      <c r="O3005" s="59" t="n">
        <v>46097.71111111111</v>
      </c>
      <c r="P3005" s="59" t="n">
        <v>46097.71916666667</v>
      </c>
      <c r="Q3005" s="60" t="n">
        <v>11.6</v>
      </c>
      <c r="R3005" s="60" t="n">
        <v>0.8304</v>
      </c>
      <c r="S3005" t="inlineStr">
        <is>
          <t>团队模拟数据（基于公开单线数据派生）</t>
        </is>
      </c>
      <c r="T3005" t="inlineStr">
        <is>
          <t>SIM-v2.2-20260807-20260804</t>
        </is>
      </c>
      <c r="U3005" t="inlineStr">
        <is>
          <t>https://zenodo.org/records/17855209</t>
        </is>
      </c>
      <c r="V3005" t="inlineStr">
        <is>
          <t>LINE-S01-POST-20260316</t>
        </is>
      </c>
      <c r="W3005" t="inlineStr">
        <is>
          <t>已关联</t>
        </is>
      </c>
      <c r="X3005" t="inlineStr">
        <is>
          <t>按班次口径判断</t>
        </is>
      </c>
      <c r="Z3005" t="inlineStr">
        <is>
          <t>否</t>
        </is>
      </c>
    </row>
    <row r="3006">
      <c r="A3006" t="inlineStr">
        <is>
          <t>SIM-STOP-03005</t>
        </is>
      </c>
      <c r="B3006" t="inlineStr">
        <is>
          <t>STOP-POST-00367</t>
        </is>
      </c>
      <c r="C3006" t="inlineStr">
        <is>
          <t>LINE-S02-POST-20260316</t>
        </is>
      </c>
      <c r="D3006" t="inlineStr">
        <is>
          <t>SHIFT-POST-20260316</t>
        </is>
      </c>
      <c r="E3006" t="inlineStr">
        <is>
          <t>LINE-S02</t>
        </is>
      </c>
      <c r="F3006" t="inlineStr">
        <is>
          <t>改善后</t>
        </is>
      </c>
      <c r="G3006" s="57" t="n">
        <v>46097</v>
      </c>
      <c r="H3006" t="inlineStr">
        <is>
          <t>视觉设备系列</t>
        </is>
      </c>
      <c r="I3006" t="inlineStr">
        <is>
          <t>KK250</t>
        </is>
      </c>
      <c r="J3006" t="inlineStr">
        <is>
          <t>MATERIALS</t>
        </is>
      </c>
      <c r="K3006" t="inlineStr">
        <is>
          <t>Unplanned</t>
        </is>
      </c>
      <c r="L3006" t="inlineStr">
        <is>
          <t>EXTRUDER PRESS</t>
        </is>
      </c>
      <c r="M3006" t="inlineStr">
        <is>
          <t>主加工工位</t>
        </is>
      </c>
      <c r="N3006" t="inlineStr">
        <is>
          <t>RACK STARVATION</t>
        </is>
      </c>
      <c r="O3006" s="59" t="n">
        <v>46097.725</v>
      </c>
      <c r="P3006" s="59" t="n">
        <v>46097.73638888889</v>
      </c>
      <c r="Q3006" s="60" t="n">
        <v>16.4</v>
      </c>
      <c r="R3006" s="60" t="n">
        <v>1.1748</v>
      </c>
      <c r="S3006" t="inlineStr">
        <is>
          <t>团队模拟数据（基于公开单线数据派生）</t>
        </is>
      </c>
      <c r="T3006" t="inlineStr">
        <is>
          <t>SIM-v2.2-20260807-20260804</t>
        </is>
      </c>
      <c r="U3006" t="inlineStr">
        <is>
          <t>https://zenodo.org/records/17855209</t>
        </is>
      </c>
      <c r="V3006" t="inlineStr">
        <is>
          <t>LINE-S02-POST-20260316</t>
        </is>
      </c>
      <c r="W3006" t="inlineStr">
        <is>
          <t>已关联</t>
        </is>
      </c>
      <c r="X3006" t="inlineStr">
        <is>
          <t>按班次口径判断</t>
        </is>
      </c>
      <c r="Z3006" t="inlineStr">
        <is>
          <t>否</t>
        </is>
      </c>
    </row>
    <row r="3007">
      <c r="A3007" t="inlineStr">
        <is>
          <t>SIM-STOP-03006</t>
        </is>
      </c>
      <c r="B3007" t="inlineStr">
        <is>
          <t>STOP-POST-00367</t>
        </is>
      </c>
      <c r="C3007" t="inlineStr">
        <is>
          <t>LINE-S03-POST-20260316</t>
        </is>
      </c>
      <c r="D3007" t="inlineStr">
        <is>
          <t>SHIFT-POST-20260316</t>
        </is>
      </c>
      <c r="E3007" t="inlineStr">
        <is>
          <t>LINE-S03</t>
        </is>
      </c>
      <c r="F3007" t="inlineStr">
        <is>
          <t>改善后</t>
        </is>
      </c>
      <c r="G3007" s="57" t="n">
        <v>46097</v>
      </c>
      <c r="H3007" t="inlineStr">
        <is>
          <t>音频模组系列</t>
        </is>
      </c>
      <c r="I3007" t="inlineStr">
        <is>
          <t>KK250</t>
        </is>
      </c>
      <c r="J3007" t="inlineStr">
        <is>
          <t>MATERIALS</t>
        </is>
      </c>
      <c r="K3007" t="inlineStr">
        <is>
          <t>Unplanned</t>
        </is>
      </c>
      <c r="L3007" t="inlineStr">
        <is>
          <t>EXTRUDER PRESS</t>
        </is>
      </c>
      <c r="M3007" t="inlineStr">
        <is>
          <t>主加工工位</t>
        </is>
      </c>
      <c r="N3007" t="inlineStr">
        <is>
          <t>RACK STARVATION</t>
        </is>
      </c>
      <c r="O3007" s="59" t="n">
        <v>46097.73888888889</v>
      </c>
      <c r="P3007" s="59" t="n">
        <v>46097.74847222222</v>
      </c>
      <c r="Q3007" s="60" t="n">
        <v>13.8</v>
      </c>
      <c r="R3007" s="60" t="n">
        <v>0.9828</v>
      </c>
      <c r="S3007" t="inlineStr">
        <is>
          <t>团队模拟数据（基于公开单线数据派生）</t>
        </is>
      </c>
      <c r="T3007" t="inlineStr">
        <is>
          <t>SIM-v2.2-20260807-20260804</t>
        </is>
      </c>
      <c r="U3007" t="inlineStr">
        <is>
          <t>https://zenodo.org/records/17855209</t>
        </is>
      </c>
      <c r="V3007" t="inlineStr">
        <is>
          <t>LINE-S03-POST-20260316</t>
        </is>
      </c>
      <c r="W3007" t="inlineStr">
        <is>
          <t>已关联</t>
        </is>
      </c>
      <c r="X3007" t="inlineStr">
        <is>
          <t>按班次口径判断</t>
        </is>
      </c>
      <c r="Z3007" t="inlineStr">
        <is>
          <t>否</t>
        </is>
      </c>
    </row>
    <row r="3008">
      <c r="A3008" t="inlineStr">
        <is>
          <t>SIM-STOP-03007</t>
        </is>
      </c>
      <c r="B3008" t="inlineStr">
        <is>
          <t>STOP-POST-00368</t>
        </is>
      </c>
      <c r="C3008" t="inlineStr">
        <is>
          <t>LINE-S01-POST-20260316</t>
        </is>
      </c>
      <c r="D3008" t="inlineStr">
        <is>
          <t>SHIFT-POST-20260316</t>
        </is>
      </c>
      <c r="E3008" t="inlineStr">
        <is>
          <t>LINE-S01</t>
        </is>
      </c>
      <c r="F3008" t="inlineStr">
        <is>
          <t>改善后</t>
        </is>
      </c>
      <c r="G3008" s="57" t="n">
        <v>46097</v>
      </c>
      <c r="H3008" t="inlineStr">
        <is>
          <t>智能终端系列</t>
        </is>
      </c>
      <c r="I3008" t="inlineStr">
        <is>
          <t>KK250</t>
        </is>
      </c>
      <c r="J3008" t="inlineStr">
        <is>
          <t>MATERIALS</t>
        </is>
      </c>
      <c r="K3008" t="inlineStr">
        <is>
          <t>Unplanned</t>
        </is>
      </c>
      <c r="L3008" t="inlineStr">
        <is>
          <t>EXTRUDER PRESS</t>
        </is>
      </c>
      <c r="M3008" t="inlineStr">
        <is>
          <t>主加工工位</t>
        </is>
      </c>
      <c r="N3008" t="inlineStr">
        <is>
          <t>RACK STARVATION</t>
        </is>
      </c>
      <c r="O3008" s="59" t="n">
        <v>46097.74097222222</v>
      </c>
      <c r="P3008" s="59" t="n">
        <v>46097.746875</v>
      </c>
      <c r="Q3008" s="60" t="n">
        <v>8.5</v>
      </c>
      <c r="R3008" s="60" t="n">
        <v>0.7768</v>
      </c>
      <c r="S3008" t="inlineStr">
        <is>
          <t>团队模拟数据（基于公开单线数据派生）</t>
        </is>
      </c>
      <c r="T3008" t="inlineStr">
        <is>
          <t>SIM-v2.2-20260807-20260804</t>
        </is>
      </c>
      <c r="U3008" t="inlineStr">
        <is>
          <t>https://zenodo.org/records/17855209</t>
        </is>
      </c>
      <c r="V3008" t="inlineStr">
        <is>
          <t>LINE-S01-POST-20260316</t>
        </is>
      </c>
      <c r="W3008" t="inlineStr">
        <is>
          <t>已关联</t>
        </is>
      </c>
      <c r="X3008" t="inlineStr">
        <is>
          <t>按班次口径判断</t>
        </is>
      </c>
      <c r="Z3008" t="inlineStr">
        <is>
          <t>否</t>
        </is>
      </c>
    </row>
    <row r="3009">
      <c r="A3009" t="inlineStr">
        <is>
          <t>SIM-STOP-03008</t>
        </is>
      </c>
      <c r="B3009" t="inlineStr">
        <is>
          <t>STOP-POST-00368</t>
        </is>
      </c>
      <c r="C3009" t="inlineStr">
        <is>
          <t>LINE-S02-POST-20260316</t>
        </is>
      </c>
      <c r="D3009" t="inlineStr">
        <is>
          <t>SHIFT-POST-20260316</t>
        </is>
      </c>
      <c r="E3009" t="inlineStr">
        <is>
          <t>LINE-S02</t>
        </is>
      </c>
      <c r="F3009" t="inlineStr">
        <is>
          <t>改善后</t>
        </is>
      </c>
      <c r="G3009" s="57" t="n">
        <v>46097</v>
      </c>
      <c r="H3009" t="inlineStr">
        <is>
          <t>视觉设备系列</t>
        </is>
      </c>
      <c r="I3009" t="inlineStr">
        <is>
          <t>KK250</t>
        </is>
      </c>
      <c r="J3009" t="inlineStr">
        <is>
          <t>MATERIALS</t>
        </is>
      </c>
      <c r="K3009" t="inlineStr">
        <is>
          <t>Unplanned</t>
        </is>
      </c>
      <c r="L3009" t="inlineStr">
        <is>
          <t>EXTRUDER PRESS</t>
        </is>
      </c>
      <c r="M3009" t="inlineStr">
        <is>
          <t>主加工工位</t>
        </is>
      </c>
      <c r="N3009" t="inlineStr">
        <is>
          <t>RACK STARVATION</t>
        </is>
      </c>
      <c r="O3009" s="59" t="n">
        <v>46097.75486111111</v>
      </c>
      <c r="P3009" s="59" t="n">
        <v>46097.76416666667</v>
      </c>
      <c r="Q3009" s="60" t="n">
        <v>13.4</v>
      </c>
      <c r="R3009" s="60" t="n">
        <v>1.221</v>
      </c>
      <c r="S3009" t="inlineStr">
        <is>
          <t>团队模拟数据（基于公开单线数据派生）</t>
        </is>
      </c>
      <c r="T3009" t="inlineStr">
        <is>
          <t>SIM-v2.2-20260807-20260804</t>
        </is>
      </c>
      <c r="U3009" t="inlineStr">
        <is>
          <t>https://zenodo.org/records/17855209</t>
        </is>
      </c>
      <c r="V3009" t="inlineStr">
        <is>
          <t>LINE-S02-POST-20260316</t>
        </is>
      </c>
      <c r="W3009" t="inlineStr">
        <is>
          <t>已关联</t>
        </is>
      </c>
      <c r="X3009" t="inlineStr">
        <is>
          <t>按班次口径判断</t>
        </is>
      </c>
      <c r="Z3009" t="inlineStr">
        <is>
          <t>否</t>
        </is>
      </c>
    </row>
    <row r="3010">
      <c r="A3010" t="inlineStr">
        <is>
          <t>SIM-STOP-03009</t>
        </is>
      </c>
      <c r="B3010" t="inlineStr">
        <is>
          <t>STOP-POST-00368</t>
        </is>
      </c>
      <c r="C3010" t="inlineStr">
        <is>
          <t>LINE-S03-POST-20260316</t>
        </is>
      </c>
      <c r="D3010" t="inlineStr">
        <is>
          <t>SHIFT-POST-20260316</t>
        </is>
      </c>
      <c r="E3010" t="inlineStr">
        <is>
          <t>LINE-S03</t>
        </is>
      </c>
      <c r="F3010" t="inlineStr">
        <is>
          <t>改善后</t>
        </is>
      </c>
      <c r="G3010" s="57" t="n">
        <v>46097</v>
      </c>
      <c r="H3010" t="inlineStr">
        <is>
          <t>音频模组系列</t>
        </is>
      </c>
      <c r="I3010" t="inlineStr">
        <is>
          <t>KK250</t>
        </is>
      </c>
      <c r="J3010" t="inlineStr">
        <is>
          <t>MATERIALS</t>
        </is>
      </c>
      <c r="K3010" t="inlineStr">
        <is>
          <t>Unplanned</t>
        </is>
      </c>
      <c r="L3010" t="inlineStr">
        <is>
          <t>EXTRUDER PRESS</t>
        </is>
      </c>
      <c r="M3010" t="inlineStr">
        <is>
          <t>主加工工位</t>
        </is>
      </c>
      <c r="N3010" t="inlineStr">
        <is>
          <t>RACK STARVATION</t>
        </is>
      </c>
      <c r="O3010" s="59" t="n">
        <v>46097.76875</v>
      </c>
      <c r="P3010" s="59" t="n">
        <v>46097.77576388889</v>
      </c>
      <c r="Q3010" s="60" t="n">
        <v>10.1</v>
      </c>
      <c r="R3010" s="60" t="n">
        <v>0.9204</v>
      </c>
      <c r="S3010" t="inlineStr">
        <is>
          <t>团队模拟数据（基于公开单线数据派生）</t>
        </is>
      </c>
      <c r="T3010" t="inlineStr">
        <is>
          <t>SIM-v2.2-20260807-20260804</t>
        </is>
      </c>
      <c r="U3010" t="inlineStr">
        <is>
          <t>https://zenodo.org/records/17855209</t>
        </is>
      </c>
      <c r="V3010" t="inlineStr">
        <is>
          <t>LINE-S03-POST-20260316</t>
        </is>
      </c>
      <c r="W3010" t="inlineStr">
        <is>
          <t>已关联</t>
        </is>
      </c>
      <c r="X3010" t="inlineStr">
        <is>
          <t>按班次口径判断</t>
        </is>
      </c>
      <c r="Z3010" t="inlineStr">
        <is>
          <t>否</t>
        </is>
      </c>
    </row>
    <row r="3011">
      <c r="A3011" t="inlineStr">
        <is>
          <t>SIM-STOP-03010</t>
        </is>
      </c>
      <c r="B3011" t="inlineStr">
        <is>
          <t>STOP-POST-00369</t>
        </is>
      </c>
      <c r="C3011" t="inlineStr">
        <is>
          <t>LINE-S01-POST-20260316</t>
        </is>
      </c>
      <c r="D3011" t="inlineStr">
        <is>
          <t>SHIFT-POST-20260316</t>
        </is>
      </c>
      <c r="E3011" t="inlineStr">
        <is>
          <t>LINE-S01</t>
        </is>
      </c>
      <c r="F3011" t="inlineStr">
        <is>
          <t>改善后</t>
        </is>
      </c>
      <c r="G3011" s="57" t="n">
        <v>46097</v>
      </c>
      <c r="H3011" t="inlineStr">
        <is>
          <t>智能终端系列</t>
        </is>
      </c>
      <c r="I3011" t="inlineStr">
        <is>
          <t>KK250</t>
        </is>
      </c>
      <c r="J3011" t="inlineStr">
        <is>
          <t>MATERIALS</t>
        </is>
      </c>
      <c r="K3011" t="inlineStr">
        <is>
          <t>Unplanned</t>
        </is>
      </c>
      <c r="L3011" t="inlineStr">
        <is>
          <t>HACKING STATION</t>
        </is>
      </c>
      <c r="M3011" t="inlineStr">
        <is>
          <t>上下料工位</t>
        </is>
      </c>
      <c r="N3011" t="inlineStr">
        <is>
          <t>MANUAL BRICK HANDLING</t>
        </is>
      </c>
      <c r="O3011" s="59" t="n">
        <v>46097.75694444445</v>
      </c>
      <c r="P3011" s="59" t="n">
        <v>46097.76090277778</v>
      </c>
      <c r="Q3011" s="60" t="n">
        <v>5.7</v>
      </c>
      <c r="R3011" s="60" t="n">
        <v>0.8081</v>
      </c>
      <c r="S3011" t="inlineStr">
        <is>
          <t>团队模拟数据（基于公开单线数据派生）</t>
        </is>
      </c>
      <c r="T3011" t="inlineStr">
        <is>
          <t>SIM-v2.2-20260807-20260804</t>
        </is>
      </c>
      <c r="U3011" t="inlineStr">
        <is>
          <t>https://zenodo.org/records/17855209</t>
        </is>
      </c>
      <c r="V3011" t="inlineStr">
        <is>
          <t>LINE-S01-POST-20260316</t>
        </is>
      </c>
      <c r="W3011" t="inlineStr">
        <is>
          <t>已关联</t>
        </is>
      </c>
      <c r="X3011" t="inlineStr">
        <is>
          <t>按班次口径判断</t>
        </is>
      </c>
      <c r="Z3011" t="inlineStr">
        <is>
          <t>否</t>
        </is>
      </c>
    </row>
    <row r="3012">
      <c r="A3012" t="inlineStr">
        <is>
          <t>SIM-STOP-03011</t>
        </is>
      </c>
      <c r="B3012" t="inlineStr">
        <is>
          <t>STOP-POST-00369</t>
        </is>
      </c>
      <c r="C3012" t="inlineStr">
        <is>
          <t>LINE-S02-POST-20260316</t>
        </is>
      </c>
      <c r="D3012" t="inlineStr">
        <is>
          <t>SHIFT-POST-20260316</t>
        </is>
      </c>
      <c r="E3012" t="inlineStr">
        <is>
          <t>LINE-S02</t>
        </is>
      </c>
      <c r="F3012" t="inlineStr">
        <is>
          <t>改善后</t>
        </is>
      </c>
      <c r="G3012" s="57" t="n">
        <v>46097</v>
      </c>
      <c r="H3012" t="inlineStr">
        <is>
          <t>视觉设备系列</t>
        </is>
      </c>
      <c r="I3012" t="inlineStr">
        <is>
          <t>KK250</t>
        </is>
      </c>
      <c r="J3012" t="inlineStr">
        <is>
          <t>MATERIALS</t>
        </is>
      </c>
      <c r="K3012" t="inlineStr">
        <is>
          <t>Unplanned</t>
        </is>
      </c>
      <c r="L3012" t="inlineStr">
        <is>
          <t>HACKING STATION</t>
        </is>
      </c>
      <c r="M3012" t="inlineStr">
        <is>
          <t>上下料工位</t>
        </is>
      </c>
      <c r="N3012" t="inlineStr">
        <is>
          <t>MANUAL BRICK HANDLING</t>
        </is>
      </c>
      <c r="O3012" s="59" t="n">
        <v>46097.77083333334</v>
      </c>
      <c r="P3012" s="59" t="n">
        <v>46097.77597222223</v>
      </c>
      <c r="Q3012" s="60" t="n">
        <v>7.4</v>
      </c>
      <c r="R3012" s="60" t="n">
        <v>1.0572</v>
      </c>
      <c r="S3012" t="inlineStr">
        <is>
          <t>团队模拟数据（基于公开单线数据派生）</t>
        </is>
      </c>
      <c r="T3012" t="inlineStr">
        <is>
          <t>SIM-v2.2-20260807-20260804</t>
        </is>
      </c>
      <c r="U3012" t="inlineStr">
        <is>
          <t>https://zenodo.org/records/17855209</t>
        </is>
      </c>
      <c r="V3012" t="inlineStr">
        <is>
          <t>LINE-S02-POST-20260316</t>
        </is>
      </c>
      <c r="W3012" t="inlineStr">
        <is>
          <t>已关联</t>
        </is>
      </c>
      <c r="X3012" t="inlineStr">
        <is>
          <t>按班次口径判断</t>
        </is>
      </c>
      <c r="Z3012" t="inlineStr">
        <is>
          <t>否</t>
        </is>
      </c>
    </row>
    <row r="3013">
      <c r="A3013" t="inlineStr">
        <is>
          <t>SIM-STOP-03012</t>
        </is>
      </c>
      <c r="B3013" t="inlineStr">
        <is>
          <t>STOP-POST-00369</t>
        </is>
      </c>
      <c r="C3013" t="inlineStr">
        <is>
          <t>LINE-S03-POST-20260316</t>
        </is>
      </c>
      <c r="D3013" t="inlineStr">
        <is>
          <t>SHIFT-POST-20260316</t>
        </is>
      </c>
      <c r="E3013" t="inlineStr">
        <is>
          <t>LINE-S03</t>
        </is>
      </c>
      <c r="F3013" t="inlineStr">
        <is>
          <t>改善后</t>
        </is>
      </c>
      <c r="G3013" s="57" t="n">
        <v>46097</v>
      </c>
      <c r="H3013" t="inlineStr">
        <is>
          <t>音频模组系列</t>
        </is>
      </c>
      <c r="I3013" t="inlineStr">
        <is>
          <t>KK250</t>
        </is>
      </c>
      <c r="J3013" t="inlineStr">
        <is>
          <t>MATERIALS</t>
        </is>
      </c>
      <c r="K3013" t="inlineStr">
        <is>
          <t>Unplanned</t>
        </is>
      </c>
      <c r="L3013" t="inlineStr">
        <is>
          <t>HACKING STATION</t>
        </is>
      </c>
      <c r="M3013" t="inlineStr">
        <is>
          <t>上下料工位</t>
        </is>
      </c>
      <c r="N3013" t="inlineStr">
        <is>
          <t>MANUAL BRICK HANDLING</t>
        </is>
      </c>
      <c r="O3013" s="59" t="n">
        <v>46097.78472222222</v>
      </c>
      <c r="P3013" s="59" t="n">
        <v>46097.789375</v>
      </c>
      <c r="Q3013" s="60" t="n">
        <v>6.7</v>
      </c>
      <c r="R3013" s="60" t="n">
        <v>0.9568</v>
      </c>
      <c r="S3013" t="inlineStr">
        <is>
          <t>团队模拟数据（基于公开单线数据派生）</t>
        </is>
      </c>
      <c r="T3013" t="inlineStr">
        <is>
          <t>SIM-v2.2-20260807-20260804</t>
        </is>
      </c>
      <c r="U3013" t="inlineStr">
        <is>
          <t>https://zenodo.org/records/17855209</t>
        </is>
      </c>
      <c r="V3013" t="inlineStr">
        <is>
          <t>LINE-S03-POST-20260316</t>
        </is>
      </c>
      <c r="W3013" t="inlineStr">
        <is>
          <t>已关联</t>
        </is>
      </c>
      <c r="X3013" t="inlineStr">
        <is>
          <t>按班次口径判断</t>
        </is>
      </c>
      <c r="Z3013" t="inlineStr">
        <is>
          <t>否</t>
        </is>
      </c>
    </row>
    <row r="3014">
      <c r="A3014" t="inlineStr">
        <is>
          <t>SIM-STOP-03013</t>
        </is>
      </c>
      <c r="B3014" t="inlineStr">
        <is>
          <t>STOP-POST-00370</t>
        </is>
      </c>
      <c r="C3014" t="inlineStr">
        <is>
          <t>LINE-S01-POST-20260316</t>
        </is>
      </c>
      <c r="D3014" t="inlineStr">
        <is>
          <t>SHIFT-POST-20260316</t>
        </is>
      </c>
      <c r="E3014" t="inlineStr">
        <is>
          <t>LINE-S01</t>
        </is>
      </c>
      <c r="F3014" t="inlineStr">
        <is>
          <t>改善后</t>
        </is>
      </c>
      <c r="G3014" s="57" t="n">
        <v>46097</v>
      </c>
      <c r="H3014" t="inlineStr">
        <is>
          <t>智能终端系列</t>
        </is>
      </c>
      <c r="I3014" t="inlineStr">
        <is>
          <t>KK200-1</t>
        </is>
      </c>
      <c r="J3014" t="inlineStr">
        <is>
          <t>SETUPS-CHANGEOVERS</t>
        </is>
      </c>
      <c r="K3014" t="inlineStr">
        <is>
          <t>Planned - Included in OEE</t>
        </is>
      </c>
      <c r="L3014" t="inlineStr">
        <is>
          <t>EXTRUDER PRESS</t>
        </is>
      </c>
      <c r="M3014" t="inlineStr">
        <is>
          <t>主加工工位</t>
        </is>
      </c>
      <c r="N3014" t="inlineStr">
        <is>
          <t>MATERIAL CHANGEOVER</t>
        </is>
      </c>
      <c r="O3014" s="59" t="n">
        <v>46097.76388888889</v>
      </c>
      <c r="P3014" s="59" t="n">
        <v>46097.77534722222</v>
      </c>
      <c r="Q3014" s="60" t="n">
        <v>16.5</v>
      </c>
      <c r="R3014" s="60" t="n">
        <v>0.9724</v>
      </c>
      <c r="S3014" t="inlineStr">
        <is>
          <t>团队模拟数据（基于公开单线数据派生）</t>
        </is>
      </c>
      <c r="T3014" t="inlineStr">
        <is>
          <t>SIM-v2.2-20260807-20260804</t>
        </is>
      </c>
      <c r="U3014" t="inlineStr">
        <is>
          <t>https://zenodo.org/records/17855209</t>
        </is>
      </c>
      <c r="V3014" t="inlineStr">
        <is>
          <t>LINE-S01-POST-20260316</t>
        </is>
      </c>
      <c r="W3014" t="inlineStr">
        <is>
          <t>已关联</t>
        </is>
      </c>
      <c r="X3014" t="inlineStr">
        <is>
          <t>按班次口径判断</t>
        </is>
      </c>
      <c r="Z3014" t="inlineStr">
        <is>
          <t>是</t>
        </is>
      </c>
      <c r="AA3014">
        <f>IFERROR(VLOOKUP(N3014,'18_换产标准_模拟'!$B$2:$F$4,3,FALSE),"")</f>
        <v/>
      </c>
      <c r="AB3014">
        <f>IFERROR(MAX(Q3014-AA3014,0),"")</f>
        <v/>
      </c>
      <c r="AC3014">
        <f>IFERROR(IF(AB3014=0,"达标",IF(AB3014&lt;=VLOOKUP(N3014,'18_换产标准_模拟'!$B$2:$F$4,4,FALSE)-VLOOKUP(N3014,'18_换产标准_模拟'!$B$2:$F$4,3,FALSE),"轻微超时",IF(AB3014&lt;=VLOOKUP(N3014,'18_换产标准_模拟'!$B$2:$F$4,5,FALSE)-VLOOKUP(N3014,'18_换产标准_模拟'!$B$2:$F$4,3,FALSE),"超时","严重超时"))),"")</f>
        <v/>
      </c>
      <c r="AD3014">
        <f>IFERROR(INDEX('18_换产标准_模拟'!$A$2:$A$4,MATCH(N3014,'18_换产标准_模拟'!$B$2:$B$4,0)),"")</f>
        <v/>
      </c>
      <c r="AE3014" t="inlineStr">
        <is>
          <t>团队模拟数据</t>
        </is>
      </c>
    </row>
    <row r="3015">
      <c r="A3015" t="inlineStr">
        <is>
          <t>SIM-STOP-03014</t>
        </is>
      </c>
      <c r="B3015" t="inlineStr">
        <is>
          <t>STOP-POST-00370</t>
        </is>
      </c>
      <c r="C3015" t="inlineStr">
        <is>
          <t>LINE-S02-POST-20260316</t>
        </is>
      </c>
      <c r="D3015" t="inlineStr">
        <is>
          <t>SHIFT-POST-20260316</t>
        </is>
      </c>
      <c r="E3015" t="inlineStr">
        <is>
          <t>LINE-S02</t>
        </is>
      </c>
      <c r="F3015" t="inlineStr">
        <is>
          <t>改善后</t>
        </is>
      </c>
      <c r="G3015" s="57" t="n">
        <v>46097</v>
      </c>
      <c r="H3015" t="inlineStr">
        <is>
          <t>视觉设备系列</t>
        </is>
      </c>
      <c r="I3015" t="inlineStr">
        <is>
          <t>KK200-1</t>
        </is>
      </c>
      <c r="J3015" t="inlineStr">
        <is>
          <t>SETUPS-CHANGEOVERS</t>
        </is>
      </c>
      <c r="K3015" t="inlineStr">
        <is>
          <t>Planned - Included in OEE</t>
        </is>
      </c>
      <c r="L3015" t="inlineStr">
        <is>
          <t>EXTRUDER PRESS</t>
        </is>
      </c>
      <c r="M3015" t="inlineStr">
        <is>
          <t>主加工工位</t>
        </is>
      </c>
      <c r="N3015" t="inlineStr">
        <is>
          <t>MATERIAL CHANGEOVER</t>
        </is>
      </c>
      <c r="O3015" s="59" t="n">
        <v>46097.77777777778</v>
      </c>
      <c r="P3015" s="59" t="n">
        <v>46097.789375</v>
      </c>
      <c r="Q3015" s="60" t="n">
        <v>16.7</v>
      </c>
      <c r="R3015" s="60" t="n">
        <v>0.98</v>
      </c>
      <c r="S3015" t="inlineStr">
        <is>
          <t>团队模拟数据（基于公开单线数据派生）</t>
        </is>
      </c>
      <c r="T3015" t="inlineStr">
        <is>
          <t>SIM-v2.2-20260807-20260804</t>
        </is>
      </c>
      <c r="U3015" t="inlineStr">
        <is>
          <t>https://zenodo.org/records/17855209</t>
        </is>
      </c>
      <c r="V3015" t="inlineStr">
        <is>
          <t>LINE-S02-POST-20260316</t>
        </is>
      </c>
      <c r="W3015" t="inlineStr">
        <is>
          <t>已关联</t>
        </is>
      </c>
      <c r="X3015" t="inlineStr">
        <is>
          <t>按班次口径判断</t>
        </is>
      </c>
      <c r="Z3015" t="inlineStr">
        <is>
          <t>是</t>
        </is>
      </c>
      <c r="AA3015">
        <f>IFERROR(VLOOKUP(N3015,'18_换产标准_模拟'!$B$2:$F$4,3,FALSE),"")</f>
        <v/>
      </c>
      <c r="AB3015">
        <f>IFERROR(MAX(Q3015-AA3015,0),"")</f>
        <v/>
      </c>
      <c r="AC3015">
        <f>IFERROR(IF(AB3015=0,"达标",IF(AB3015&lt;=VLOOKUP(N3015,'18_换产标准_模拟'!$B$2:$F$4,4,FALSE)-VLOOKUP(N3015,'18_换产标准_模拟'!$B$2:$F$4,3,FALSE),"轻微超时",IF(AB3015&lt;=VLOOKUP(N3015,'18_换产标准_模拟'!$B$2:$F$4,5,FALSE)-VLOOKUP(N3015,'18_换产标准_模拟'!$B$2:$F$4,3,FALSE),"超时","严重超时"))),"")</f>
        <v/>
      </c>
      <c r="AD3015">
        <f>IFERROR(INDEX('18_换产标准_模拟'!$A$2:$A$4,MATCH(N3015,'18_换产标准_模拟'!$B$2:$B$4,0)),"")</f>
        <v/>
      </c>
      <c r="AE3015" t="inlineStr">
        <is>
          <t>团队模拟数据</t>
        </is>
      </c>
    </row>
    <row r="3016">
      <c r="A3016" t="inlineStr">
        <is>
          <t>SIM-STOP-03015</t>
        </is>
      </c>
      <c r="B3016" t="inlineStr">
        <is>
          <t>STOP-POST-00370</t>
        </is>
      </c>
      <c r="C3016" t="inlineStr">
        <is>
          <t>LINE-S03-POST-20260316</t>
        </is>
      </c>
      <c r="D3016" t="inlineStr">
        <is>
          <t>SHIFT-POST-20260316</t>
        </is>
      </c>
      <c r="E3016" t="inlineStr">
        <is>
          <t>LINE-S03</t>
        </is>
      </c>
      <c r="F3016" t="inlineStr">
        <is>
          <t>改善后</t>
        </is>
      </c>
      <c r="G3016" s="57" t="n">
        <v>46097</v>
      </c>
      <c r="H3016" t="inlineStr">
        <is>
          <t>音频模组系列</t>
        </is>
      </c>
      <c r="I3016" t="inlineStr">
        <is>
          <t>KK200-1</t>
        </is>
      </c>
      <c r="J3016" t="inlineStr">
        <is>
          <t>SETUPS-CHANGEOVERS</t>
        </is>
      </c>
      <c r="K3016" t="inlineStr">
        <is>
          <t>Planned - Included in OEE</t>
        </is>
      </c>
      <c r="L3016" t="inlineStr">
        <is>
          <t>EXTRUDER PRESS</t>
        </is>
      </c>
      <c r="M3016" t="inlineStr">
        <is>
          <t>主加工工位</t>
        </is>
      </c>
      <c r="N3016" t="inlineStr">
        <is>
          <t>MATERIAL CHANGEOVER</t>
        </is>
      </c>
      <c r="O3016" s="59" t="n">
        <v>46097.79166666666</v>
      </c>
      <c r="P3016" s="59" t="n">
        <v>46097.8025</v>
      </c>
      <c r="Q3016" s="60" t="n">
        <v>15.6</v>
      </c>
      <c r="R3016" s="60" t="n">
        <v>0.9173</v>
      </c>
      <c r="S3016" t="inlineStr">
        <is>
          <t>团队模拟数据（基于公开单线数据派生）</t>
        </is>
      </c>
      <c r="T3016" t="inlineStr">
        <is>
          <t>SIM-v2.2-20260807-20260804</t>
        </is>
      </c>
      <c r="U3016" t="inlineStr">
        <is>
          <t>https://zenodo.org/records/17855209</t>
        </is>
      </c>
      <c r="V3016" t="inlineStr">
        <is>
          <t>LINE-S03-POST-20260316</t>
        </is>
      </c>
      <c r="W3016" t="inlineStr">
        <is>
          <t>已关联</t>
        </is>
      </c>
      <c r="X3016" t="inlineStr">
        <is>
          <t>按班次口径判断</t>
        </is>
      </c>
      <c r="Z3016" t="inlineStr">
        <is>
          <t>是</t>
        </is>
      </c>
      <c r="AA3016">
        <f>IFERROR(VLOOKUP(N3016,'18_换产标准_模拟'!$B$2:$F$4,3,FALSE),"")</f>
        <v/>
      </c>
      <c r="AB3016">
        <f>IFERROR(MAX(Q3016-AA3016,0),"")</f>
        <v/>
      </c>
      <c r="AC3016">
        <f>IFERROR(IF(AB3016=0,"达标",IF(AB3016&lt;=VLOOKUP(N3016,'18_换产标准_模拟'!$B$2:$F$4,4,FALSE)-VLOOKUP(N3016,'18_换产标准_模拟'!$B$2:$F$4,3,FALSE),"轻微超时",IF(AB3016&lt;=VLOOKUP(N3016,'18_换产标准_模拟'!$B$2:$F$4,5,FALSE)-VLOOKUP(N3016,'18_换产标准_模拟'!$B$2:$F$4,3,FALSE),"超时","严重超时"))),"")</f>
        <v/>
      </c>
      <c r="AD3016">
        <f>IFERROR(INDEX('18_换产标准_模拟'!$A$2:$A$4,MATCH(N3016,'18_换产标准_模拟'!$B$2:$B$4,0)),"")</f>
        <v/>
      </c>
      <c r="AE3016" t="inlineStr">
        <is>
          <t>团队模拟数据</t>
        </is>
      </c>
    </row>
    <row r="3017">
      <c r="A3017" t="inlineStr">
        <is>
          <t>SIM-STOP-03016</t>
        </is>
      </c>
      <c r="B3017" t="inlineStr">
        <is>
          <t>STOP-POST-00371</t>
        </is>
      </c>
      <c r="C3017" t="inlineStr">
        <is>
          <t>LINE-S01-POST-20260316</t>
        </is>
      </c>
      <c r="D3017" t="inlineStr">
        <is>
          <t>SHIFT-POST-20260316</t>
        </is>
      </c>
      <c r="E3017" t="inlineStr">
        <is>
          <t>LINE-S01</t>
        </is>
      </c>
      <c r="F3017" t="inlineStr">
        <is>
          <t>改善后</t>
        </is>
      </c>
      <c r="G3017" s="57" t="n">
        <v>46097</v>
      </c>
      <c r="H3017" t="inlineStr">
        <is>
          <t>智能终端系列</t>
        </is>
      </c>
      <c r="I3017" t="inlineStr">
        <is>
          <t>KK200-1</t>
        </is>
      </c>
      <c r="J3017" t="inlineStr">
        <is>
          <t>FAILURE</t>
        </is>
      </c>
      <c r="K3017" t="inlineStr">
        <is>
          <t>Unplanned</t>
        </is>
      </c>
      <c r="L3017" t="inlineStr">
        <is>
          <t>HACKING STATION</t>
        </is>
      </c>
      <c r="M3017" t="inlineStr">
        <is>
          <t>上下料工位</t>
        </is>
      </c>
      <c r="N3017" t="inlineStr">
        <is>
          <t>OTHER FAILURE</t>
        </is>
      </c>
      <c r="O3017" s="59" t="n">
        <v>46097.77847222222</v>
      </c>
      <c r="P3017" s="59" t="n">
        <v>46097.789375</v>
      </c>
      <c r="Q3017" s="60" t="n">
        <v>15.7</v>
      </c>
      <c r="R3017" s="60" t="n">
        <v>0.7857</v>
      </c>
      <c r="S3017" t="inlineStr">
        <is>
          <t>团队模拟数据（基于公开单线数据派生）</t>
        </is>
      </c>
      <c r="T3017" t="inlineStr">
        <is>
          <t>SIM-v2.2-20260807-20260804</t>
        </is>
      </c>
      <c r="U3017" t="inlineStr">
        <is>
          <t>https://zenodo.org/records/17855209</t>
        </is>
      </c>
      <c r="V3017" t="inlineStr">
        <is>
          <t>LINE-S01-POST-20260316</t>
        </is>
      </c>
      <c r="W3017" t="inlineStr">
        <is>
          <t>已关联</t>
        </is>
      </c>
      <c r="X3017" t="inlineStr">
        <is>
          <t>按班次口径判断</t>
        </is>
      </c>
      <c r="Z3017" t="inlineStr">
        <is>
          <t>否</t>
        </is>
      </c>
    </row>
    <row r="3018">
      <c r="A3018" t="inlineStr">
        <is>
          <t>SIM-STOP-03017</t>
        </is>
      </c>
      <c r="B3018" t="inlineStr">
        <is>
          <t>STOP-POST-00371</t>
        </is>
      </c>
      <c r="C3018" t="inlineStr">
        <is>
          <t>LINE-S02-POST-20260316</t>
        </is>
      </c>
      <c r="D3018" t="inlineStr">
        <is>
          <t>SHIFT-POST-20260316</t>
        </is>
      </c>
      <c r="E3018" t="inlineStr">
        <is>
          <t>LINE-S02</t>
        </is>
      </c>
      <c r="F3018" t="inlineStr">
        <is>
          <t>改善后</t>
        </is>
      </c>
      <c r="G3018" s="57" t="n">
        <v>46097</v>
      </c>
      <c r="H3018" t="inlineStr">
        <is>
          <t>视觉设备系列</t>
        </is>
      </c>
      <c r="I3018" t="inlineStr">
        <is>
          <t>KK200-1</t>
        </is>
      </c>
      <c r="J3018" t="inlineStr">
        <is>
          <t>FAILURE</t>
        </is>
      </c>
      <c r="K3018" t="inlineStr">
        <is>
          <t>Unplanned</t>
        </is>
      </c>
      <c r="L3018" t="inlineStr">
        <is>
          <t>HACKING STATION</t>
        </is>
      </c>
      <c r="M3018" t="inlineStr">
        <is>
          <t>上下料工位</t>
        </is>
      </c>
      <c r="N3018" t="inlineStr">
        <is>
          <t>OTHER FAILURE</t>
        </is>
      </c>
      <c r="O3018" s="59" t="n">
        <v>46097.79236111111</v>
      </c>
      <c r="P3018" s="59" t="n">
        <v>46097.80826388889</v>
      </c>
      <c r="Q3018" s="60" t="n">
        <v>22.9</v>
      </c>
      <c r="R3018" s="60" t="n">
        <v>1.1428</v>
      </c>
      <c r="S3018" t="inlineStr">
        <is>
          <t>团队模拟数据（基于公开单线数据派生）</t>
        </is>
      </c>
      <c r="T3018" t="inlineStr">
        <is>
          <t>SIM-v2.2-20260807-20260804</t>
        </is>
      </c>
      <c r="U3018" t="inlineStr">
        <is>
          <t>https://zenodo.org/records/17855209</t>
        </is>
      </c>
      <c r="V3018" t="inlineStr">
        <is>
          <t>LINE-S02-POST-20260316</t>
        </is>
      </c>
      <c r="W3018" t="inlineStr">
        <is>
          <t>已关联</t>
        </is>
      </c>
      <c r="X3018" t="inlineStr">
        <is>
          <t>按班次口径判断</t>
        </is>
      </c>
      <c r="Z3018" t="inlineStr">
        <is>
          <t>否</t>
        </is>
      </c>
    </row>
    <row r="3019">
      <c r="A3019" t="inlineStr">
        <is>
          <t>SIM-STOP-03018</t>
        </is>
      </c>
      <c r="B3019" t="inlineStr">
        <is>
          <t>STOP-POST-00371</t>
        </is>
      </c>
      <c r="C3019" t="inlineStr">
        <is>
          <t>LINE-S03-POST-20260316</t>
        </is>
      </c>
      <c r="D3019" t="inlineStr">
        <is>
          <t>SHIFT-POST-20260316</t>
        </is>
      </c>
      <c r="E3019" t="inlineStr">
        <is>
          <t>LINE-S03</t>
        </is>
      </c>
      <c r="F3019" t="inlineStr">
        <is>
          <t>改善后</t>
        </is>
      </c>
      <c r="G3019" s="57" t="n">
        <v>46097</v>
      </c>
      <c r="H3019" t="inlineStr">
        <is>
          <t>音频模组系列</t>
        </is>
      </c>
      <c r="I3019" t="inlineStr">
        <is>
          <t>KK200-1</t>
        </is>
      </c>
      <c r="J3019" t="inlineStr">
        <is>
          <t>FAILURE</t>
        </is>
      </c>
      <c r="K3019" t="inlineStr">
        <is>
          <t>Unplanned</t>
        </is>
      </c>
      <c r="L3019" t="inlineStr">
        <is>
          <t>HACKING STATION</t>
        </is>
      </c>
      <c r="M3019" t="inlineStr">
        <is>
          <t>上下料工位</t>
        </is>
      </c>
      <c r="N3019" t="inlineStr">
        <is>
          <t>OTHER FAILURE</t>
        </is>
      </c>
      <c r="O3019" s="59" t="n">
        <v>46097.80625</v>
      </c>
      <c r="P3019" s="59" t="n">
        <v>46097.81916666667</v>
      </c>
      <c r="Q3019" s="60" t="n">
        <v>18.6</v>
      </c>
      <c r="R3019" s="60" t="n">
        <v>0.9308</v>
      </c>
      <c r="S3019" t="inlineStr">
        <is>
          <t>团队模拟数据（基于公开单线数据派生）</t>
        </is>
      </c>
      <c r="T3019" t="inlineStr">
        <is>
          <t>SIM-v2.2-20260807-20260804</t>
        </is>
      </c>
      <c r="U3019" t="inlineStr">
        <is>
          <t>https://zenodo.org/records/17855209</t>
        </is>
      </c>
      <c r="V3019" t="inlineStr">
        <is>
          <t>LINE-S03-POST-20260316</t>
        </is>
      </c>
      <c r="W3019" t="inlineStr">
        <is>
          <t>已关联</t>
        </is>
      </c>
      <c r="X3019" t="inlineStr">
        <is>
          <t>按班次口径判断</t>
        </is>
      </c>
      <c r="Z3019" t="inlineStr">
        <is>
          <t>否</t>
        </is>
      </c>
    </row>
    <row r="3020">
      <c r="A3020" t="inlineStr">
        <is>
          <t>SIM-STOP-03019</t>
        </is>
      </c>
      <c r="B3020" t="inlineStr">
        <is>
          <t>STOP-POST-00372</t>
        </is>
      </c>
      <c r="C3020" t="inlineStr">
        <is>
          <t>LINE-S01-POST-20260316</t>
        </is>
      </c>
      <c r="D3020" t="inlineStr">
        <is>
          <t>SHIFT-POST-20260316</t>
        </is>
      </c>
      <c r="E3020" t="inlineStr">
        <is>
          <t>LINE-S01</t>
        </is>
      </c>
      <c r="F3020" t="inlineStr">
        <is>
          <t>改善后</t>
        </is>
      </c>
      <c r="G3020" s="57" t="n">
        <v>46097</v>
      </c>
      <c r="H3020" t="inlineStr">
        <is>
          <t>智能终端系列</t>
        </is>
      </c>
      <c r="I3020" t="inlineStr">
        <is>
          <t>KK200-1</t>
        </is>
      </c>
      <c r="J3020" t="inlineStr">
        <is>
          <t>OPERATIONAL</t>
        </is>
      </c>
      <c r="K3020" t="inlineStr">
        <is>
          <t>Planned - Not included in OEE</t>
        </is>
      </c>
      <c r="L3020" t="inlineStr">
        <is>
          <t>EXTRUDER PRESS</t>
        </is>
      </c>
      <c r="M3020" t="inlineStr">
        <is>
          <t>主加工工位</t>
        </is>
      </c>
      <c r="N3020" t="inlineStr">
        <is>
          <t>NO PRODUCTION SCHEDULE</t>
        </is>
      </c>
      <c r="O3020" s="59" t="n">
        <v>46097.80138888889</v>
      </c>
      <c r="P3020" s="59" t="n">
        <v>46097.81125</v>
      </c>
      <c r="Q3020" s="60" t="n">
        <v>14.2</v>
      </c>
      <c r="R3020" s="60" t="n">
        <v>0.9465</v>
      </c>
      <c r="S3020" t="inlineStr">
        <is>
          <t>团队模拟数据（基于公开单线数据派生）</t>
        </is>
      </c>
      <c r="T3020" t="inlineStr">
        <is>
          <t>SIM-v2.2-20260807-20260804</t>
        </is>
      </c>
      <c r="U3020" t="inlineStr">
        <is>
          <t>https://zenodo.org/records/17855209</t>
        </is>
      </c>
      <c r="V3020" t="inlineStr">
        <is>
          <t>LINE-S01-POST-20260316</t>
        </is>
      </c>
      <c r="W3020" t="inlineStr">
        <is>
          <t>已关联</t>
        </is>
      </c>
      <c r="X3020" t="inlineStr">
        <is>
          <t>按班次口径判断</t>
        </is>
      </c>
      <c r="Z3020" t="inlineStr">
        <is>
          <t>否</t>
        </is>
      </c>
    </row>
    <row r="3021">
      <c r="A3021" t="inlineStr">
        <is>
          <t>SIM-STOP-03020</t>
        </is>
      </c>
      <c r="B3021" t="inlineStr">
        <is>
          <t>STOP-POST-00372</t>
        </is>
      </c>
      <c r="C3021" t="inlineStr">
        <is>
          <t>LINE-S02-POST-20260316</t>
        </is>
      </c>
      <c r="D3021" t="inlineStr">
        <is>
          <t>SHIFT-POST-20260316</t>
        </is>
      </c>
      <c r="E3021" t="inlineStr">
        <is>
          <t>LINE-S02</t>
        </is>
      </c>
      <c r="F3021" t="inlineStr">
        <is>
          <t>改善后</t>
        </is>
      </c>
      <c r="G3021" s="57" t="n">
        <v>46097</v>
      </c>
      <c r="H3021" t="inlineStr">
        <is>
          <t>视觉设备系列</t>
        </is>
      </c>
      <c r="I3021" t="inlineStr">
        <is>
          <t>KK200-1</t>
        </is>
      </c>
      <c r="J3021" t="inlineStr">
        <is>
          <t>OPERATIONAL</t>
        </is>
      </c>
      <c r="K3021" t="inlineStr">
        <is>
          <t>Planned - Not included in OEE</t>
        </is>
      </c>
      <c r="L3021" t="inlineStr">
        <is>
          <t>EXTRUDER PRESS</t>
        </is>
      </c>
      <c r="M3021" t="inlineStr">
        <is>
          <t>主加工工位</t>
        </is>
      </c>
      <c r="N3021" t="inlineStr">
        <is>
          <t>NO PRODUCTION SCHEDULE</t>
        </is>
      </c>
      <c r="O3021" s="59" t="n">
        <v>46097.81527777778</v>
      </c>
      <c r="P3021" s="59" t="n">
        <v>46097.82520833334</v>
      </c>
      <c r="Q3021" s="60" t="n">
        <v>14.3</v>
      </c>
      <c r="R3021" s="60" t="n">
        <v>0.9528</v>
      </c>
      <c r="S3021" t="inlineStr">
        <is>
          <t>团队模拟数据（基于公开单线数据派生）</t>
        </is>
      </c>
      <c r="T3021" t="inlineStr">
        <is>
          <t>SIM-v2.2-20260807-20260804</t>
        </is>
      </c>
      <c r="U3021" t="inlineStr">
        <is>
          <t>https://zenodo.org/records/17855209</t>
        </is>
      </c>
      <c r="V3021" t="inlineStr">
        <is>
          <t>LINE-S02-POST-20260316</t>
        </is>
      </c>
      <c r="W3021" t="inlineStr">
        <is>
          <t>已关联</t>
        </is>
      </c>
      <c r="X3021" t="inlineStr">
        <is>
          <t>按班次口径判断</t>
        </is>
      </c>
      <c r="Z3021" t="inlineStr">
        <is>
          <t>否</t>
        </is>
      </c>
    </row>
    <row r="3022">
      <c r="A3022" t="inlineStr">
        <is>
          <t>SIM-STOP-03021</t>
        </is>
      </c>
      <c r="B3022" t="inlineStr">
        <is>
          <t>STOP-POST-00372</t>
        </is>
      </c>
      <c r="C3022" t="inlineStr">
        <is>
          <t>LINE-S03-POST-20260316</t>
        </is>
      </c>
      <c r="D3022" t="inlineStr">
        <is>
          <t>SHIFT-POST-20260316</t>
        </is>
      </c>
      <c r="E3022" t="inlineStr">
        <is>
          <t>LINE-S03</t>
        </is>
      </c>
      <c r="F3022" t="inlineStr">
        <is>
          <t>改善后</t>
        </is>
      </c>
      <c r="G3022" s="57" t="n">
        <v>46097</v>
      </c>
      <c r="H3022" t="inlineStr">
        <is>
          <t>音频模组系列</t>
        </is>
      </c>
      <c r="I3022" t="inlineStr">
        <is>
          <t>KK200-1</t>
        </is>
      </c>
      <c r="J3022" t="inlineStr">
        <is>
          <t>OPERATIONAL</t>
        </is>
      </c>
      <c r="K3022" t="inlineStr">
        <is>
          <t>Planned - Not included in OEE</t>
        </is>
      </c>
      <c r="L3022" t="inlineStr">
        <is>
          <t>EXTRUDER PRESS</t>
        </is>
      </c>
      <c r="M3022" t="inlineStr">
        <is>
          <t>主加工工位</t>
        </is>
      </c>
      <c r="N3022" t="inlineStr">
        <is>
          <t>NO PRODUCTION SCHEDULE</t>
        </is>
      </c>
      <c r="O3022" s="59" t="n">
        <v>46097.82916666667</v>
      </c>
      <c r="P3022" s="59" t="n">
        <v>46097.83951388889</v>
      </c>
      <c r="Q3022" s="60" t="n">
        <v>14.9</v>
      </c>
      <c r="R3022" s="60" t="n">
        <v>0.992</v>
      </c>
      <c r="S3022" t="inlineStr">
        <is>
          <t>团队模拟数据（基于公开单线数据派生）</t>
        </is>
      </c>
      <c r="T3022" t="inlineStr">
        <is>
          <t>SIM-v2.2-20260807-20260804</t>
        </is>
      </c>
      <c r="U3022" t="inlineStr">
        <is>
          <t>https://zenodo.org/records/17855209</t>
        </is>
      </c>
      <c r="V3022" t="inlineStr">
        <is>
          <t>LINE-S03-POST-20260316</t>
        </is>
      </c>
      <c r="W3022" t="inlineStr">
        <is>
          <t>已关联</t>
        </is>
      </c>
      <c r="X3022" t="inlineStr">
        <is>
          <t>按班次口径判断</t>
        </is>
      </c>
      <c r="Z3022" t="inlineStr">
        <is>
          <t>否</t>
        </is>
      </c>
    </row>
    <row r="3023">
      <c r="A3023" t="inlineStr">
        <is>
          <t>SIM-STOP-03022</t>
        </is>
      </c>
      <c r="B3023" t="inlineStr">
        <is>
          <t>STOP-POST-00373</t>
        </is>
      </c>
      <c r="C3023" t="inlineStr">
        <is>
          <t>LINE-S01-POST-20260317</t>
        </is>
      </c>
      <c r="D3023" t="inlineStr">
        <is>
          <t>SHIFT-POST-20260317</t>
        </is>
      </c>
      <c r="E3023" t="inlineStr">
        <is>
          <t>LINE-S01</t>
        </is>
      </c>
      <c r="F3023" t="inlineStr">
        <is>
          <t>改善后</t>
        </is>
      </c>
      <c r="G3023" s="57" t="n">
        <v>46098</v>
      </c>
      <c r="H3023" t="inlineStr">
        <is>
          <t>智能终端系列</t>
        </is>
      </c>
      <c r="I3023" t="inlineStr">
        <is>
          <t>KK200-1</t>
        </is>
      </c>
      <c r="J3023" t="inlineStr">
        <is>
          <t>MATERIALS</t>
        </is>
      </c>
      <c r="K3023" t="inlineStr">
        <is>
          <t>Unplanned</t>
        </is>
      </c>
      <c r="L3023" t="inlineStr">
        <is>
          <t>HACKING STATION</t>
        </is>
      </c>
      <c r="M3023" t="inlineStr">
        <is>
          <t>上下料工位</t>
        </is>
      </c>
      <c r="N3023" t="inlineStr">
        <is>
          <t>RACK STARVATION</t>
        </is>
      </c>
      <c r="O3023" s="59" t="n">
        <v>46098.49097222222</v>
      </c>
      <c r="P3023" s="59" t="n">
        <v>46098.49416666666</v>
      </c>
      <c r="Q3023" s="60" t="n">
        <v>4.6</v>
      </c>
      <c r="R3023" s="60" t="n">
        <v>0.7634</v>
      </c>
      <c r="S3023" t="inlineStr">
        <is>
          <t>团队模拟数据（基于公开单线数据派生）</t>
        </is>
      </c>
      <c r="T3023" t="inlineStr">
        <is>
          <t>SIM-v2.2-20260807-20260804</t>
        </is>
      </c>
      <c r="U3023" t="inlineStr">
        <is>
          <t>https://zenodo.org/records/17855209</t>
        </is>
      </c>
      <c r="V3023" t="inlineStr">
        <is>
          <t>LINE-S01-POST-20260317</t>
        </is>
      </c>
      <c r="W3023" t="inlineStr">
        <is>
          <t>已关联</t>
        </is>
      </c>
      <c r="X3023" t="inlineStr">
        <is>
          <t>按班次口径判断</t>
        </is>
      </c>
      <c r="Z3023" t="inlineStr">
        <is>
          <t>否</t>
        </is>
      </c>
    </row>
    <row r="3024">
      <c r="A3024" t="inlineStr">
        <is>
          <t>SIM-STOP-03023</t>
        </is>
      </c>
      <c r="B3024" t="inlineStr">
        <is>
          <t>STOP-POST-00373</t>
        </is>
      </c>
      <c r="C3024" t="inlineStr">
        <is>
          <t>LINE-S02-POST-20260317</t>
        </is>
      </c>
      <c r="D3024" t="inlineStr">
        <is>
          <t>SHIFT-POST-20260317</t>
        </is>
      </c>
      <c r="E3024" t="inlineStr">
        <is>
          <t>LINE-S02</t>
        </is>
      </c>
      <c r="F3024" t="inlineStr">
        <is>
          <t>改善后</t>
        </is>
      </c>
      <c r="G3024" s="57" t="n">
        <v>46098</v>
      </c>
      <c r="H3024" t="inlineStr">
        <is>
          <t>视觉设备系列</t>
        </is>
      </c>
      <c r="I3024" t="inlineStr">
        <is>
          <t>KK200-1</t>
        </is>
      </c>
      <c r="J3024" t="inlineStr">
        <is>
          <t>MATERIALS</t>
        </is>
      </c>
      <c r="K3024" t="inlineStr">
        <is>
          <t>Unplanned</t>
        </is>
      </c>
      <c r="L3024" t="inlineStr">
        <is>
          <t>HACKING STATION</t>
        </is>
      </c>
      <c r="M3024" t="inlineStr">
        <is>
          <t>上下料工位</t>
        </is>
      </c>
      <c r="N3024" t="inlineStr">
        <is>
          <t>RACK STARVATION</t>
        </is>
      </c>
      <c r="O3024" s="59" t="n">
        <v>46098.50486111111</v>
      </c>
      <c r="P3024" s="59" t="n">
        <v>46098.50951388889</v>
      </c>
      <c r="Q3024" s="60" t="n">
        <v>6.7</v>
      </c>
      <c r="R3024" s="60" t="n">
        <v>1.1122</v>
      </c>
      <c r="S3024" t="inlineStr">
        <is>
          <t>团队模拟数据（基于公开单线数据派生）</t>
        </is>
      </c>
      <c r="T3024" t="inlineStr">
        <is>
          <t>SIM-v2.2-20260807-20260804</t>
        </is>
      </c>
      <c r="U3024" t="inlineStr">
        <is>
          <t>https://zenodo.org/records/17855209</t>
        </is>
      </c>
      <c r="V3024" t="inlineStr">
        <is>
          <t>LINE-S02-POST-20260317</t>
        </is>
      </c>
      <c r="W3024" t="inlineStr">
        <is>
          <t>已关联</t>
        </is>
      </c>
      <c r="X3024" t="inlineStr">
        <is>
          <t>按班次口径判断</t>
        </is>
      </c>
      <c r="Z3024" t="inlineStr">
        <is>
          <t>否</t>
        </is>
      </c>
    </row>
    <row r="3025">
      <c r="A3025" t="inlineStr">
        <is>
          <t>SIM-STOP-03024</t>
        </is>
      </c>
      <c r="B3025" t="inlineStr">
        <is>
          <t>STOP-POST-00373</t>
        </is>
      </c>
      <c r="C3025" t="inlineStr">
        <is>
          <t>LINE-S03-POST-20260317</t>
        </is>
      </c>
      <c r="D3025" t="inlineStr">
        <is>
          <t>SHIFT-POST-20260317</t>
        </is>
      </c>
      <c r="E3025" t="inlineStr">
        <is>
          <t>LINE-S03</t>
        </is>
      </c>
      <c r="F3025" t="inlineStr">
        <is>
          <t>改善后</t>
        </is>
      </c>
      <c r="G3025" s="57" t="n">
        <v>46098</v>
      </c>
      <c r="H3025" t="inlineStr">
        <is>
          <t>音频模组系列</t>
        </is>
      </c>
      <c r="I3025" t="inlineStr">
        <is>
          <t>KK200-1</t>
        </is>
      </c>
      <c r="J3025" t="inlineStr">
        <is>
          <t>MATERIALS</t>
        </is>
      </c>
      <c r="K3025" t="inlineStr">
        <is>
          <t>Unplanned</t>
        </is>
      </c>
      <c r="L3025" t="inlineStr">
        <is>
          <t>HACKING STATION</t>
        </is>
      </c>
      <c r="M3025" t="inlineStr">
        <is>
          <t>上下料工位</t>
        </is>
      </c>
      <c r="N3025" t="inlineStr">
        <is>
          <t>RACK STARVATION</t>
        </is>
      </c>
      <c r="O3025" s="59" t="n">
        <v>46098.51875</v>
      </c>
      <c r="P3025" s="59" t="n">
        <v>46098.5225</v>
      </c>
      <c r="Q3025" s="60" t="n">
        <v>5.4</v>
      </c>
      <c r="R3025" s="60" t="n">
        <v>0.9048</v>
      </c>
      <c r="S3025" t="inlineStr">
        <is>
          <t>团队模拟数据（基于公开单线数据派生）</t>
        </is>
      </c>
      <c r="T3025" t="inlineStr">
        <is>
          <t>SIM-v2.2-20260807-20260804</t>
        </is>
      </c>
      <c r="U3025" t="inlineStr">
        <is>
          <t>https://zenodo.org/records/17855209</t>
        </is>
      </c>
      <c r="V3025" t="inlineStr">
        <is>
          <t>LINE-S03-POST-20260317</t>
        </is>
      </c>
      <c r="W3025" t="inlineStr">
        <is>
          <t>已关联</t>
        </is>
      </c>
      <c r="X3025" t="inlineStr">
        <is>
          <t>按班次口径判断</t>
        </is>
      </c>
      <c r="Z3025" t="inlineStr">
        <is>
          <t>否</t>
        </is>
      </c>
    </row>
    <row r="3026">
      <c r="A3026" t="inlineStr">
        <is>
          <t>SIM-STOP-03025</t>
        </is>
      </c>
      <c r="B3026" t="inlineStr">
        <is>
          <t>STOP-POST-00374</t>
        </is>
      </c>
      <c r="C3026" t="inlineStr">
        <is>
          <t>LINE-S01-POST-20260317</t>
        </is>
      </c>
      <c r="D3026" t="inlineStr">
        <is>
          <t>SHIFT-POST-20260317</t>
        </is>
      </c>
      <c r="E3026" t="inlineStr">
        <is>
          <t>LINE-S01</t>
        </is>
      </c>
      <c r="F3026" t="inlineStr">
        <is>
          <t>改善后</t>
        </is>
      </c>
      <c r="G3026" s="57" t="n">
        <v>46098</v>
      </c>
      <c r="H3026" t="inlineStr">
        <is>
          <t>智能终端系列</t>
        </is>
      </c>
      <c r="I3026" t="inlineStr">
        <is>
          <t>KK200-1</t>
        </is>
      </c>
      <c r="J3026" t="inlineStr">
        <is>
          <t>MATERIALS</t>
        </is>
      </c>
      <c r="K3026" t="inlineStr">
        <is>
          <t>Unplanned</t>
        </is>
      </c>
      <c r="L3026" t="inlineStr">
        <is>
          <t>HACKING STATION</t>
        </is>
      </c>
      <c r="M3026" t="inlineStr">
        <is>
          <t>上下料工位</t>
        </is>
      </c>
      <c r="N3026" t="inlineStr">
        <is>
          <t>RACK STARVATION</t>
        </is>
      </c>
      <c r="O3026" s="59" t="n">
        <v>46098.50277777778</v>
      </c>
      <c r="P3026" s="59" t="n">
        <v>46098.505</v>
      </c>
      <c r="Q3026" s="60" t="n">
        <v>3.2</v>
      </c>
      <c r="R3026" s="60" t="n">
        <v>0.7947</v>
      </c>
      <c r="S3026" t="inlineStr">
        <is>
          <t>团队模拟数据（基于公开单线数据派生）</t>
        </is>
      </c>
      <c r="T3026" t="inlineStr">
        <is>
          <t>SIM-v2.2-20260807-20260804</t>
        </is>
      </c>
      <c r="U3026" t="inlineStr">
        <is>
          <t>https://zenodo.org/records/17855209</t>
        </is>
      </c>
      <c r="V3026" t="inlineStr">
        <is>
          <t>LINE-S01-POST-20260317</t>
        </is>
      </c>
      <c r="W3026" t="inlineStr">
        <is>
          <t>已关联</t>
        </is>
      </c>
      <c r="X3026" t="inlineStr">
        <is>
          <t>按班次口径判断</t>
        </is>
      </c>
      <c r="Z3026" t="inlineStr">
        <is>
          <t>否</t>
        </is>
      </c>
    </row>
    <row r="3027">
      <c r="A3027" t="inlineStr">
        <is>
          <t>SIM-STOP-03026</t>
        </is>
      </c>
      <c r="B3027" t="inlineStr">
        <is>
          <t>STOP-POST-00374</t>
        </is>
      </c>
      <c r="C3027" t="inlineStr">
        <is>
          <t>LINE-S02-POST-20260317</t>
        </is>
      </c>
      <c r="D3027" t="inlineStr">
        <is>
          <t>SHIFT-POST-20260317</t>
        </is>
      </c>
      <c r="E3027" t="inlineStr">
        <is>
          <t>LINE-S02</t>
        </is>
      </c>
      <c r="F3027" t="inlineStr">
        <is>
          <t>改善后</t>
        </is>
      </c>
      <c r="G3027" s="57" t="n">
        <v>46098</v>
      </c>
      <c r="H3027" t="inlineStr">
        <is>
          <t>视觉设备系列</t>
        </is>
      </c>
      <c r="I3027" t="inlineStr">
        <is>
          <t>KK200-1</t>
        </is>
      </c>
      <c r="J3027" t="inlineStr">
        <is>
          <t>MATERIALS</t>
        </is>
      </c>
      <c r="K3027" t="inlineStr">
        <is>
          <t>Unplanned</t>
        </is>
      </c>
      <c r="L3027" t="inlineStr">
        <is>
          <t>HACKING STATION</t>
        </is>
      </c>
      <c r="M3027" t="inlineStr">
        <is>
          <t>上下料工位</t>
        </is>
      </c>
      <c r="N3027" t="inlineStr">
        <is>
          <t>RACK STARVATION</t>
        </is>
      </c>
      <c r="O3027" s="59" t="n">
        <v>46098.51666666667</v>
      </c>
      <c r="P3027" s="59" t="n">
        <v>46098.51986111111</v>
      </c>
      <c r="Q3027" s="60" t="n">
        <v>4.6</v>
      </c>
      <c r="R3027" s="60" t="n">
        <v>1.155</v>
      </c>
      <c r="S3027" t="inlineStr">
        <is>
          <t>团队模拟数据（基于公开单线数据派生）</t>
        </is>
      </c>
      <c r="T3027" t="inlineStr">
        <is>
          <t>SIM-v2.2-20260807-20260804</t>
        </is>
      </c>
      <c r="U3027" t="inlineStr">
        <is>
          <t>https://zenodo.org/records/17855209</t>
        </is>
      </c>
      <c r="V3027" t="inlineStr">
        <is>
          <t>LINE-S02-POST-20260317</t>
        </is>
      </c>
      <c r="W3027" t="inlineStr">
        <is>
          <t>已关联</t>
        </is>
      </c>
      <c r="X3027" t="inlineStr">
        <is>
          <t>按班次口径判断</t>
        </is>
      </c>
      <c r="Z3027" t="inlineStr">
        <is>
          <t>否</t>
        </is>
      </c>
    </row>
    <row r="3028">
      <c r="A3028" t="inlineStr">
        <is>
          <t>SIM-STOP-03027</t>
        </is>
      </c>
      <c r="B3028" t="inlineStr">
        <is>
          <t>STOP-POST-00374</t>
        </is>
      </c>
      <c r="C3028" t="inlineStr">
        <is>
          <t>LINE-S03-POST-20260317</t>
        </is>
      </c>
      <c r="D3028" t="inlineStr">
        <is>
          <t>SHIFT-POST-20260317</t>
        </is>
      </c>
      <c r="E3028" t="inlineStr">
        <is>
          <t>LINE-S03</t>
        </is>
      </c>
      <c r="F3028" t="inlineStr">
        <is>
          <t>改善后</t>
        </is>
      </c>
      <c r="G3028" s="57" t="n">
        <v>46098</v>
      </c>
      <c r="H3028" t="inlineStr">
        <is>
          <t>音频模组系列</t>
        </is>
      </c>
      <c r="I3028" t="inlineStr">
        <is>
          <t>KK200-1</t>
        </is>
      </c>
      <c r="J3028" t="inlineStr">
        <is>
          <t>MATERIALS</t>
        </is>
      </c>
      <c r="K3028" t="inlineStr">
        <is>
          <t>Unplanned</t>
        </is>
      </c>
      <c r="L3028" t="inlineStr">
        <is>
          <t>HACKING STATION</t>
        </is>
      </c>
      <c r="M3028" t="inlineStr">
        <is>
          <t>上下料工位</t>
        </is>
      </c>
      <c r="N3028" t="inlineStr">
        <is>
          <t>RACK STARVATION</t>
        </is>
      </c>
      <c r="O3028" s="59" t="n">
        <v>46098.53055555555</v>
      </c>
      <c r="P3028" s="59" t="n">
        <v>46098.53319444445</v>
      </c>
      <c r="Q3028" s="60" t="n">
        <v>3.8</v>
      </c>
      <c r="R3028" s="60" t="n">
        <v>0.9412</v>
      </c>
      <c r="S3028" t="inlineStr">
        <is>
          <t>团队模拟数据（基于公开单线数据派生）</t>
        </is>
      </c>
      <c r="T3028" t="inlineStr">
        <is>
          <t>SIM-v2.2-20260807-20260804</t>
        </is>
      </c>
      <c r="U3028" t="inlineStr">
        <is>
          <t>https://zenodo.org/records/17855209</t>
        </is>
      </c>
      <c r="V3028" t="inlineStr">
        <is>
          <t>LINE-S03-POST-20260317</t>
        </is>
      </c>
      <c r="W3028" t="inlineStr">
        <is>
          <t>已关联</t>
        </is>
      </c>
      <c r="X3028" t="inlineStr">
        <is>
          <t>按班次口径判断</t>
        </is>
      </c>
      <c r="Z3028" t="inlineStr">
        <is>
          <t>否</t>
        </is>
      </c>
    </row>
    <row r="3029">
      <c r="A3029" t="inlineStr">
        <is>
          <t>SIM-STOP-03028</t>
        </is>
      </c>
      <c r="B3029" t="inlineStr">
        <is>
          <t>STOP-POST-00375</t>
        </is>
      </c>
      <c r="C3029" t="inlineStr">
        <is>
          <t>LINE-S01-POST-20260317</t>
        </is>
      </c>
      <c r="D3029" t="inlineStr">
        <is>
          <t>SHIFT-POST-20260317</t>
        </is>
      </c>
      <c r="E3029" t="inlineStr">
        <is>
          <t>LINE-S01</t>
        </is>
      </c>
      <c r="F3029" t="inlineStr">
        <is>
          <t>改善后</t>
        </is>
      </c>
      <c r="G3029" s="57" t="n">
        <v>46098</v>
      </c>
      <c r="H3029" t="inlineStr">
        <is>
          <t>智能终端系列</t>
        </is>
      </c>
      <c r="I3029" t="inlineStr">
        <is>
          <t>KK200-1</t>
        </is>
      </c>
      <c r="J3029" t="inlineStr">
        <is>
          <t>MATERIALS</t>
        </is>
      </c>
      <c r="K3029" t="inlineStr">
        <is>
          <t>Unplanned</t>
        </is>
      </c>
      <c r="L3029" t="inlineStr">
        <is>
          <t>HACKING STATION</t>
        </is>
      </c>
      <c r="M3029" t="inlineStr">
        <is>
          <t>上下料工位</t>
        </is>
      </c>
      <c r="N3029" t="inlineStr">
        <is>
          <t>RACK STARVATION</t>
        </is>
      </c>
      <c r="O3029" s="59" t="n">
        <v>46098.53680555556</v>
      </c>
      <c r="P3029" s="59" t="n">
        <v>46098.54368055556</v>
      </c>
      <c r="Q3029" s="60" t="n">
        <v>9.9</v>
      </c>
      <c r="R3029" s="60" t="n">
        <v>0.8259</v>
      </c>
      <c r="S3029" t="inlineStr">
        <is>
          <t>团队模拟数据（基于公开单线数据派生）</t>
        </is>
      </c>
      <c r="T3029" t="inlineStr">
        <is>
          <t>SIM-v2.2-20260807-20260804</t>
        </is>
      </c>
      <c r="U3029" t="inlineStr">
        <is>
          <t>https://zenodo.org/records/17855209</t>
        </is>
      </c>
      <c r="V3029" t="inlineStr">
        <is>
          <t>LINE-S01-POST-20260317</t>
        </is>
      </c>
      <c r="W3029" t="inlineStr">
        <is>
          <t>已关联</t>
        </is>
      </c>
      <c r="X3029" t="inlineStr">
        <is>
          <t>按班次口径判断</t>
        </is>
      </c>
      <c r="Z3029" t="inlineStr">
        <is>
          <t>否</t>
        </is>
      </c>
    </row>
    <row r="3030">
      <c r="A3030" t="inlineStr">
        <is>
          <t>SIM-STOP-03029</t>
        </is>
      </c>
      <c r="B3030" t="inlineStr">
        <is>
          <t>STOP-POST-00375</t>
        </is>
      </c>
      <c r="C3030" t="inlineStr">
        <is>
          <t>LINE-S02-POST-20260317</t>
        </is>
      </c>
      <c r="D3030" t="inlineStr">
        <is>
          <t>SHIFT-POST-20260317</t>
        </is>
      </c>
      <c r="E3030" t="inlineStr">
        <is>
          <t>LINE-S02</t>
        </is>
      </c>
      <c r="F3030" t="inlineStr">
        <is>
          <t>改善后</t>
        </is>
      </c>
      <c r="G3030" s="57" t="n">
        <v>46098</v>
      </c>
      <c r="H3030" t="inlineStr">
        <is>
          <t>视觉设备系列</t>
        </is>
      </c>
      <c r="I3030" t="inlineStr">
        <is>
          <t>KK200-1</t>
        </is>
      </c>
      <c r="J3030" t="inlineStr">
        <is>
          <t>MATERIALS</t>
        </is>
      </c>
      <c r="K3030" t="inlineStr">
        <is>
          <t>Unplanned</t>
        </is>
      </c>
      <c r="L3030" t="inlineStr">
        <is>
          <t>HACKING STATION</t>
        </is>
      </c>
      <c r="M3030" t="inlineStr">
        <is>
          <t>上下料工位</t>
        </is>
      </c>
      <c r="N3030" t="inlineStr">
        <is>
          <t>RACK STARVATION</t>
        </is>
      </c>
      <c r="O3030" s="59" t="n">
        <v>46098.55069444444</v>
      </c>
      <c r="P3030" s="59" t="n">
        <v>46098.55972222222</v>
      </c>
      <c r="Q3030" s="60" t="n">
        <v>13</v>
      </c>
      <c r="R3030" s="60" t="n">
        <v>1.0817</v>
      </c>
      <c r="S3030" t="inlineStr">
        <is>
          <t>团队模拟数据（基于公开单线数据派生）</t>
        </is>
      </c>
      <c r="T3030" t="inlineStr">
        <is>
          <t>SIM-v2.2-20260807-20260804</t>
        </is>
      </c>
      <c r="U3030" t="inlineStr">
        <is>
          <t>https://zenodo.org/records/17855209</t>
        </is>
      </c>
      <c r="V3030" t="inlineStr">
        <is>
          <t>LINE-S02-POST-20260317</t>
        </is>
      </c>
      <c r="W3030" t="inlineStr">
        <is>
          <t>已关联</t>
        </is>
      </c>
      <c r="X3030" t="inlineStr">
        <is>
          <t>按班次口径判断</t>
        </is>
      </c>
      <c r="Z3030" t="inlineStr">
        <is>
          <t>否</t>
        </is>
      </c>
    </row>
    <row r="3031">
      <c r="A3031" t="inlineStr">
        <is>
          <t>SIM-STOP-03030</t>
        </is>
      </c>
      <c r="B3031" t="inlineStr">
        <is>
          <t>STOP-POST-00375</t>
        </is>
      </c>
      <c r="C3031" t="inlineStr">
        <is>
          <t>LINE-S03-POST-20260317</t>
        </is>
      </c>
      <c r="D3031" t="inlineStr">
        <is>
          <t>SHIFT-POST-20260317</t>
        </is>
      </c>
      <c r="E3031" t="inlineStr">
        <is>
          <t>LINE-S03</t>
        </is>
      </c>
      <c r="F3031" t="inlineStr">
        <is>
          <t>改善后</t>
        </is>
      </c>
      <c r="G3031" s="57" t="n">
        <v>46098</v>
      </c>
      <c r="H3031" t="inlineStr">
        <is>
          <t>音频模组系列</t>
        </is>
      </c>
      <c r="I3031" t="inlineStr">
        <is>
          <t>KK200-1</t>
        </is>
      </c>
      <c r="J3031" t="inlineStr">
        <is>
          <t>MATERIALS</t>
        </is>
      </c>
      <c r="K3031" t="inlineStr">
        <is>
          <t>Unplanned</t>
        </is>
      </c>
      <c r="L3031" t="inlineStr">
        <is>
          <t>HACKING STATION</t>
        </is>
      </c>
      <c r="M3031" t="inlineStr">
        <is>
          <t>上下料工位</t>
        </is>
      </c>
      <c r="N3031" t="inlineStr">
        <is>
          <t>RACK STARVATION</t>
        </is>
      </c>
      <c r="O3031" s="59" t="n">
        <v>46098.56458333333</v>
      </c>
      <c r="P3031" s="59" t="n">
        <v>46098.57270833333</v>
      </c>
      <c r="Q3031" s="60" t="n">
        <v>11.7</v>
      </c>
      <c r="R3031" s="60" t="n">
        <v>0.9776</v>
      </c>
      <c r="S3031" t="inlineStr">
        <is>
          <t>团队模拟数据（基于公开单线数据派生）</t>
        </is>
      </c>
      <c r="T3031" t="inlineStr">
        <is>
          <t>SIM-v2.2-20260807-20260804</t>
        </is>
      </c>
      <c r="U3031" t="inlineStr">
        <is>
          <t>https://zenodo.org/records/17855209</t>
        </is>
      </c>
      <c r="V3031" t="inlineStr">
        <is>
          <t>LINE-S03-POST-20260317</t>
        </is>
      </c>
      <c r="W3031" t="inlineStr">
        <is>
          <t>已关联</t>
        </is>
      </c>
      <c r="X3031" t="inlineStr">
        <is>
          <t>按班次口径判断</t>
        </is>
      </c>
      <c r="Z3031" t="inlineStr">
        <is>
          <t>否</t>
        </is>
      </c>
    </row>
    <row r="3032">
      <c r="A3032" t="inlineStr">
        <is>
          <t>SIM-STOP-03031</t>
        </is>
      </c>
      <c r="B3032" t="inlineStr">
        <is>
          <t>STOP-POST-00376</t>
        </is>
      </c>
      <c r="C3032" t="inlineStr">
        <is>
          <t>LINE-S01-POST-20260317</t>
        </is>
      </c>
      <c r="D3032" t="inlineStr">
        <is>
          <t>SHIFT-POST-20260317</t>
        </is>
      </c>
      <c r="E3032" t="inlineStr">
        <is>
          <t>LINE-S01</t>
        </is>
      </c>
      <c r="F3032" t="inlineStr">
        <is>
          <t>改善后</t>
        </is>
      </c>
      <c r="G3032" s="57" t="n">
        <v>46098</v>
      </c>
      <c r="H3032" t="inlineStr">
        <is>
          <t>智能终端系列</t>
        </is>
      </c>
      <c r="I3032" t="inlineStr">
        <is>
          <t>KK200-1</t>
        </is>
      </c>
      <c r="J3032" t="inlineStr">
        <is>
          <t>MATERIALS</t>
        </is>
      </c>
      <c r="K3032" t="inlineStr">
        <is>
          <t>Unplanned</t>
        </is>
      </c>
      <c r="L3032" t="inlineStr">
        <is>
          <t>DRYER</t>
        </is>
      </c>
      <c r="M3032" t="inlineStr">
        <is>
          <t>烘干/固化工位</t>
        </is>
      </c>
      <c r="N3032" t="inlineStr">
        <is>
          <t>RACK STARVATION</t>
        </is>
      </c>
      <c r="O3032" s="59" t="n">
        <v>46098.55833333333</v>
      </c>
      <c r="P3032" s="59" t="n">
        <v>46098.56104166667</v>
      </c>
      <c r="Q3032" s="60" t="n">
        <v>3.9</v>
      </c>
      <c r="R3032" s="60" t="n">
        <v>0.7723</v>
      </c>
      <c r="S3032" t="inlineStr">
        <is>
          <t>团队模拟数据（基于公开单线数据派生）</t>
        </is>
      </c>
      <c r="T3032" t="inlineStr">
        <is>
          <t>SIM-v2.2-20260807-20260804</t>
        </is>
      </c>
      <c r="U3032" t="inlineStr">
        <is>
          <t>https://zenodo.org/records/17855209</t>
        </is>
      </c>
      <c r="V3032" t="inlineStr">
        <is>
          <t>LINE-S01-POST-20260317</t>
        </is>
      </c>
      <c r="W3032" t="inlineStr">
        <is>
          <t>已关联</t>
        </is>
      </c>
      <c r="X3032" t="inlineStr">
        <is>
          <t>按班次口径判断</t>
        </is>
      </c>
      <c r="Z3032" t="inlineStr">
        <is>
          <t>否</t>
        </is>
      </c>
    </row>
    <row r="3033">
      <c r="A3033" t="inlineStr">
        <is>
          <t>SIM-STOP-03032</t>
        </is>
      </c>
      <c r="B3033" t="inlineStr">
        <is>
          <t>STOP-POST-00376</t>
        </is>
      </c>
      <c r="C3033" t="inlineStr">
        <is>
          <t>LINE-S02-POST-20260317</t>
        </is>
      </c>
      <c r="D3033" t="inlineStr">
        <is>
          <t>SHIFT-POST-20260317</t>
        </is>
      </c>
      <c r="E3033" t="inlineStr">
        <is>
          <t>LINE-S02</t>
        </is>
      </c>
      <c r="F3033" t="inlineStr">
        <is>
          <t>改善后</t>
        </is>
      </c>
      <c r="G3033" s="57" t="n">
        <v>46098</v>
      </c>
      <c r="H3033" t="inlineStr">
        <is>
          <t>视觉设备系列</t>
        </is>
      </c>
      <c r="I3033" t="inlineStr">
        <is>
          <t>KK200-1</t>
        </is>
      </c>
      <c r="J3033" t="inlineStr">
        <is>
          <t>MATERIALS</t>
        </is>
      </c>
      <c r="K3033" t="inlineStr">
        <is>
          <t>Unplanned</t>
        </is>
      </c>
      <c r="L3033" t="inlineStr">
        <is>
          <t>DRYER</t>
        </is>
      </c>
      <c r="M3033" t="inlineStr">
        <is>
          <t>烘干/固化工位</t>
        </is>
      </c>
      <c r="N3033" t="inlineStr">
        <is>
          <t>RACK STARVATION</t>
        </is>
      </c>
      <c r="O3033" s="59" t="n">
        <v>46098.57222222222</v>
      </c>
      <c r="P3033" s="59" t="n">
        <v>46098.57611111111</v>
      </c>
      <c r="Q3033" s="60" t="n">
        <v>5.6</v>
      </c>
      <c r="R3033" s="60" t="n">
        <v>1.1244</v>
      </c>
      <c r="S3033" t="inlineStr">
        <is>
          <t>团队模拟数据（基于公开单线数据派生）</t>
        </is>
      </c>
      <c r="T3033" t="inlineStr">
        <is>
          <t>SIM-v2.2-20260807-20260804</t>
        </is>
      </c>
      <c r="U3033" t="inlineStr">
        <is>
          <t>https://zenodo.org/records/17855209</t>
        </is>
      </c>
      <c r="V3033" t="inlineStr">
        <is>
          <t>LINE-S02-POST-20260317</t>
        </is>
      </c>
      <c r="W3033" t="inlineStr">
        <is>
          <t>已关联</t>
        </is>
      </c>
      <c r="X3033" t="inlineStr">
        <is>
          <t>按班次口径判断</t>
        </is>
      </c>
      <c r="Z3033" t="inlineStr">
        <is>
          <t>否</t>
        </is>
      </c>
    </row>
    <row r="3034">
      <c r="A3034" t="inlineStr">
        <is>
          <t>SIM-STOP-03033</t>
        </is>
      </c>
      <c r="B3034" t="inlineStr">
        <is>
          <t>STOP-POST-00376</t>
        </is>
      </c>
      <c r="C3034" t="inlineStr">
        <is>
          <t>LINE-S03-POST-20260317</t>
        </is>
      </c>
      <c r="D3034" t="inlineStr">
        <is>
          <t>SHIFT-POST-20260317</t>
        </is>
      </c>
      <c r="E3034" t="inlineStr">
        <is>
          <t>LINE-S03</t>
        </is>
      </c>
      <c r="F3034" t="inlineStr">
        <is>
          <t>改善后</t>
        </is>
      </c>
      <c r="G3034" s="57" t="n">
        <v>46098</v>
      </c>
      <c r="H3034" t="inlineStr">
        <is>
          <t>音频模组系列</t>
        </is>
      </c>
      <c r="I3034" t="inlineStr">
        <is>
          <t>KK200-1</t>
        </is>
      </c>
      <c r="J3034" t="inlineStr">
        <is>
          <t>MATERIALS</t>
        </is>
      </c>
      <c r="K3034" t="inlineStr">
        <is>
          <t>Unplanned</t>
        </is>
      </c>
      <c r="L3034" t="inlineStr">
        <is>
          <t>DRYER</t>
        </is>
      </c>
      <c r="M3034" t="inlineStr">
        <is>
          <t>烘干/固化工位</t>
        </is>
      </c>
      <c r="N3034" t="inlineStr">
        <is>
          <t>RACK STARVATION</t>
        </is>
      </c>
      <c r="O3034" s="59" t="n">
        <v>46098.58611111111</v>
      </c>
      <c r="P3034" s="59" t="n">
        <v>46098.58930555556</v>
      </c>
      <c r="Q3034" s="60" t="n">
        <v>4.6</v>
      </c>
      <c r="R3034" s="60" t="n">
        <v>0.9152</v>
      </c>
      <c r="S3034" t="inlineStr">
        <is>
          <t>团队模拟数据（基于公开单线数据派生）</t>
        </is>
      </c>
      <c r="T3034" t="inlineStr">
        <is>
          <t>SIM-v2.2-20260807-20260804</t>
        </is>
      </c>
      <c r="U3034" t="inlineStr">
        <is>
          <t>https://zenodo.org/records/17855209</t>
        </is>
      </c>
      <c r="V3034" t="inlineStr">
        <is>
          <t>LINE-S03-POST-20260317</t>
        </is>
      </c>
      <c r="W3034" t="inlineStr">
        <is>
          <t>已关联</t>
        </is>
      </c>
      <c r="X3034" t="inlineStr">
        <is>
          <t>按班次口径判断</t>
        </is>
      </c>
      <c r="Z3034" t="inlineStr">
        <is>
          <t>否</t>
        </is>
      </c>
    </row>
    <row r="3035">
      <c r="A3035" t="inlineStr">
        <is>
          <t>SIM-STOP-03034</t>
        </is>
      </c>
      <c r="B3035" t="inlineStr">
        <is>
          <t>STOP-POST-00377</t>
        </is>
      </c>
      <c r="C3035" t="inlineStr">
        <is>
          <t>LINE-S01-POST-20260317</t>
        </is>
      </c>
      <c r="D3035" t="inlineStr">
        <is>
          <t>SHIFT-POST-20260317</t>
        </is>
      </c>
      <c r="E3035" t="inlineStr">
        <is>
          <t>LINE-S01</t>
        </is>
      </c>
      <c r="F3035" t="inlineStr">
        <is>
          <t>改善后</t>
        </is>
      </c>
      <c r="G3035" s="57" t="n">
        <v>46098</v>
      </c>
      <c r="H3035" t="inlineStr">
        <is>
          <t>智能终端系列</t>
        </is>
      </c>
      <c r="I3035" t="inlineStr">
        <is>
          <t>KK200-1</t>
        </is>
      </c>
      <c r="J3035" t="inlineStr">
        <is>
          <t>MATERIALS</t>
        </is>
      </c>
      <c r="K3035" t="inlineStr">
        <is>
          <t>Unplanned</t>
        </is>
      </c>
      <c r="L3035" t="inlineStr">
        <is>
          <t>HACKING STATION</t>
        </is>
      </c>
      <c r="M3035" t="inlineStr">
        <is>
          <t>上下料工位</t>
        </is>
      </c>
      <c r="N3035" t="inlineStr">
        <is>
          <t>RACK STARVATION</t>
        </is>
      </c>
      <c r="O3035" s="59" t="n">
        <v>46098.57569444444</v>
      </c>
      <c r="P3035" s="59" t="n">
        <v>46098.57791666667</v>
      </c>
      <c r="Q3035" s="60" t="n">
        <v>3.2</v>
      </c>
      <c r="R3035" s="60" t="n">
        <v>0.8036</v>
      </c>
      <c r="S3035" t="inlineStr">
        <is>
          <t>团队模拟数据（基于公开单线数据派生）</t>
        </is>
      </c>
      <c r="T3035" t="inlineStr">
        <is>
          <t>SIM-v2.2-20260807-20260804</t>
        </is>
      </c>
      <c r="U3035" t="inlineStr">
        <is>
          <t>https://zenodo.org/records/17855209</t>
        </is>
      </c>
      <c r="V3035" t="inlineStr">
        <is>
          <t>LINE-S01-POST-20260317</t>
        </is>
      </c>
      <c r="W3035" t="inlineStr">
        <is>
          <t>已关联</t>
        </is>
      </c>
      <c r="X3035" t="inlineStr">
        <is>
          <t>按班次口径判断</t>
        </is>
      </c>
      <c r="Z3035" t="inlineStr">
        <is>
          <t>否</t>
        </is>
      </c>
    </row>
    <row r="3036">
      <c r="A3036" t="inlineStr">
        <is>
          <t>SIM-STOP-03035</t>
        </is>
      </c>
      <c r="B3036" t="inlineStr">
        <is>
          <t>STOP-POST-00377</t>
        </is>
      </c>
      <c r="C3036" t="inlineStr">
        <is>
          <t>LINE-S02-POST-20260317</t>
        </is>
      </c>
      <c r="D3036" t="inlineStr">
        <is>
          <t>SHIFT-POST-20260317</t>
        </is>
      </c>
      <c r="E3036" t="inlineStr">
        <is>
          <t>LINE-S02</t>
        </is>
      </c>
      <c r="F3036" t="inlineStr">
        <is>
          <t>改善后</t>
        </is>
      </c>
      <c r="G3036" s="57" t="n">
        <v>46098</v>
      </c>
      <c r="H3036" t="inlineStr">
        <is>
          <t>视觉设备系列</t>
        </is>
      </c>
      <c r="I3036" t="inlineStr">
        <is>
          <t>KK200-1</t>
        </is>
      </c>
      <c r="J3036" t="inlineStr">
        <is>
          <t>MATERIALS</t>
        </is>
      </c>
      <c r="K3036" t="inlineStr">
        <is>
          <t>Unplanned</t>
        </is>
      </c>
      <c r="L3036" t="inlineStr">
        <is>
          <t>HACKING STATION</t>
        </is>
      </c>
      <c r="M3036" t="inlineStr">
        <is>
          <t>上下料工位</t>
        </is>
      </c>
      <c r="N3036" t="inlineStr">
        <is>
          <t>RACK STARVATION</t>
        </is>
      </c>
      <c r="O3036" s="59" t="n">
        <v>46098.58958333333</v>
      </c>
      <c r="P3036" s="59" t="n">
        <v>46098.5925</v>
      </c>
      <c r="Q3036" s="60" t="n">
        <v>4.2</v>
      </c>
      <c r="R3036" s="60" t="n">
        <v>1.0511</v>
      </c>
      <c r="S3036" t="inlineStr">
        <is>
          <t>团队模拟数据（基于公开单线数据派生）</t>
        </is>
      </c>
      <c r="T3036" t="inlineStr">
        <is>
          <t>SIM-v2.2-20260807-20260804</t>
        </is>
      </c>
      <c r="U3036" t="inlineStr">
        <is>
          <t>https://zenodo.org/records/17855209</t>
        </is>
      </c>
      <c r="V3036" t="inlineStr">
        <is>
          <t>LINE-S02-POST-20260317</t>
        </is>
      </c>
      <c r="W3036" t="inlineStr">
        <is>
          <t>已关联</t>
        </is>
      </c>
      <c r="X3036" t="inlineStr">
        <is>
          <t>按班次口径判断</t>
        </is>
      </c>
      <c r="Z3036" t="inlineStr">
        <is>
          <t>否</t>
        </is>
      </c>
    </row>
    <row r="3037">
      <c r="A3037" t="inlineStr">
        <is>
          <t>SIM-STOP-03036</t>
        </is>
      </c>
      <c r="B3037" t="inlineStr">
        <is>
          <t>STOP-POST-00377</t>
        </is>
      </c>
      <c r="C3037" t="inlineStr">
        <is>
          <t>LINE-S03-POST-20260317</t>
        </is>
      </c>
      <c r="D3037" t="inlineStr">
        <is>
          <t>SHIFT-POST-20260317</t>
        </is>
      </c>
      <c r="E3037" t="inlineStr">
        <is>
          <t>LINE-S03</t>
        </is>
      </c>
      <c r="F3037" t="inlineStr">
        <is>
          <t>改善后</t>
        </is>
      </c>
      <c r="G3037" s="57" t="n">
        <v>46098</v>
      </c>
      <c r="H3037" t="inlineStr">
        <is>
          <t>音频模组系列</t>
        </is>
      </c>
      <c r="I3037" t="inlineStr">
        <is>
          <t>KK200-1</t>
        </is>
      </c>
      <c r="J3037" t="inlineStr">
        <is>
          <t>MATERIALS</t>
        </is>
      </c>
      <c r="K3037" t="inlineStr">
        <is>
          <t>Unplanned</t>
        </is>
      </c>
      <c r="L3037" t="inlineStr">
        <is>
          <t>HACKING STATION</t>
        </is>
      </c>
      <c r="M3037" t="inlineStr">
        <is>
          <t>上下料工位</t>
        </is>
      </c>
      <c r="N3037" t="inlineStr">
        <is>
          <t>RACK STARVATION</t>
        </is>
      </c>
      <c r="O3037" s="59" t="n">
        <v>46098.60347222222</v>
      </c>
      <c r="P3037" s="59" t="n">
        <v>46098.60611111111</v>
      </c>
      <c r="Q3037" s="60" t="n">
        <v>3.8</v>
      </c>
      <c r="R3037" s="60" t="n">
        <v>0.9516</v>
      </c>
      <c r="S3037" t="inlineStr">
        <is>
          <t>团队模拟数据（基于公开单线数据派生）</t>
        </is>
      </c>
      <c r="T3037" t="inlineStr">
        <is>
          <t>SIM-v2.2-20260807-20260804</t>
        </is>
      </c>
      <c r="U3037" t="inlineStr">
        <is>
          <t>https://zenodo.org/records/17855209</t>
        </is>
      </c>
      <c r="V3037" t="inlineStr">
        <is>
          <t>LINE-S03-POST-20260317</t>
        </is>
      </c>
      <c r="W3037" t="inlineStr">
        <is>
          <t>已关联</t>
        </is>
      </c>
      <c r="X3037" t="inlineStr">
        <is>
          <t>按班次口径判断</t>
        </is>
      </c>
      <c r="Z3037" t="inlineStr">
        <is>
          <t>否</t>
        </is>
      </c>
    </row>
    <row r="3038">
      <c r="A3038" t="inlineStr">
        <is>
          <t>SIM-STOP-03037</t>
        </is>
      </c>
      <c r="B3038" t="inlineStr">
        <is>
          <t>STOP-POST-00378</t>
        </is>
      </c>
      <c r="C3038" t="inlineStr">
        <is>
          <t>LINE-S01-POST-20260317</t>
        </is>
      </c>
      <c r="D3038" t="inlineStr">
        <is>
          <t>SHIFT-POST-20260317</t>
        </is>
      </c>
      <c r="E3038" t="inlineStr">
        <is>
          <t>LINE-S01</t>
        </is>
      </c>
      <c r="F3038" t="inlineStr">
        <is>
          <t>改善后</t>
        </is>
      </c>
      <c r="G3038" s="57" t="n">
        <v>46098</v>
      </c>
      <c r="H3038" t="inlineStr">
        <is>
          <t>智能终端系列</t>
        </is>
      </c>
      <c r="I3038" t="inlineStr">
        <is>
          <t>KK200-1</t>
        </is>
      </c>
      <c r="J3038" t="inlineStr">
        <is>
          <t>MATERIALS</t>
        </is>
      </c>
      <c r="K3038" t="inlineStr">
        <is>
          <t>Unplanned</t>
        </is>
      </c>
      <c r="L3038" t="inlineStr">
        <is>
          <t>EXTRUDER PRESS</t>
        </is>
      </c>
      <c r="M3038" t="inlineStr">
        <is>
          <t>主加工工位</t>
        </is>
      </c>
      <c r="N3038" t="inlineStr">
        <is>
          <t>RACK STARVATION</t>
        </is>
      </c>
      <c r="O3038" s="59" t="n">
        <v>46098.59027777778</v>
      </c>
      <c r="P3038" s="59" t="n">
        <v>46098.59548611111</v>
      </c>
      <c r="Q3038" s="60" t="n">
        <v>7.5</v>
      </c>
      <c r="R3038" s="60" t="n">
        <v>0.8349</v>
      </c>
      <c r="S3038" t="inlineStr">
        <is>
          <t>团队模拟数据（基于公开单线数据派生）</t>
        </is>
      </c>
      <c r="T3038" t="inlineStr">
        <is>
          <t>SIM-v2.2-20260807-20260804</t>
        </is>
      </c>
      <c r="U3038" t="inlineStr">
        <is>
          <t>https://zenodo.org/records/17855209</t>
        </is>
      </c>
      <c r="V3038" t="inlineStr">
        <is>
          <t>LINE-S01-POST-20260317</t>
        </is>
      </c>
      <c r="W3038" t="inlineStr">
        <is>
          <t>已关联</t>
        </is>
      </c>
      <c r="X3038" t="inlineStr">
        <is>
          <t>按班次口径判断</t>
        </is>
      </c>
      <c r="Z3038" t="inlineStr">
        <is>
          <t>否</t>
        </is>
      </c>
    </row>
    <row r="3039">
      <c r="A3039" t="inlineStr">
        <is>
          <t>SIM-STOP-03038</t>
        </is>
      </c>
      <c r="B3039" t="inlineStr">
        <is>
          <t>STOP-POST-00378</t>
        </is>
      </c>
      <c r="C3039" t="inlineStr">
        <is>
          <t>LINE-S02-POST-20260317</t>
        </is>
      </c>
      <c r="D3039" t="inlineStr">
        <is>
          <t>SHIFT-POST-20260317</t>
        </is>
      </c>
      <c r="E3039" t="inlineStr">
        <is>
          <t>LINE-S02</t>
        </is>
      </c>
      <c r="F3039" t="inlineStr">
        <is>
          <t>改善后</t>
        </is>
      </c>
      <c r="G3039" s="57" t="n">
        <v>46098</v>
      </c>
      <c r="H3039" t="inlineStr">
        <is>
          <t>视觉设备系列</t>
        </is>
      </c>
      <c r="I3039" t="inlineStr">
        <is>
          <t>KK200-1</t>
        </is>
      </c>
      <c r="J3039" t="inlineStr">
        <is>
          <t>MATERIALS</t>
        </is>
      </c>
      <c r="K3039" t="inlineStr">
        <is>
          <t>Unplanned</t>
        </is>
      </c>
      <c r="L3039" t="inlineStr">
        <is>
          <t>EXTRUDER PRESS</t>
        </is>
      </c>
      <c r="M3039" t="inlineStr">
        <is>
          <t>主加工工位</t>
        </is>
      </c>
      <c r="N3039" t="inlineStr">
        <is>
          <t>RACK STARVATION</t>
        </is>
      </c>
      <c r="O3039" s="59" t="n">
        <v>46098.60416666666</v>
      </c>
      <c r="P3039" s="59" t="n">
        <v>46098.61152777778</v>
      </c>
      <c r="Q3039" s="60" t="n">
        <v>10.6</v>
      </c>
      <c r="R3039" s="60" t="n">
        <v>1.1814</v>
      </c>
      <c r="S3039" t="inlineStr">
        <is>
          <t>团队模拟数据（基于公开单线数据派生）</t>
        </is>
      </c>
      <c r="T3039" t="inlineStr">
        <is>
          <t>SIM-v2.2-20260807-20260804</t>
        </is>
      </c>
      <c r="U3039" t="inlineStr">
        <is>
          <t>https://zenodo.org/records/17855209</t>
        </is>
      </c>
      <c r="V3039" t="inlineStr">
        <is>
          <t>LINE-S02-POST-20260317</t>
        </is>
      </c>
      <c r="W3039" t="inlineStr">
        <is>
          <t>已关联</t>
        </is>
      </c>
      <c r="X3039" t="inlineStr">
        <is>
          <t>按班次口径判断</t>
        </is>
      </c>
      <c r="Z3039" t="inlineStr">
        <is>
          <t>否</t>
        </is>
      </c>
    </row>
    <row r="3040">
      <c r="A3040" t="inlineStr">
        <is>
          <t>SIM-STOP-03039</t>
        </is>
      </c>
      <c r="B3040" t="inlineStr">
        <is>
          <t>STOP-POST-00378</t>
        </is>
      </c>
      <c r="C3040" t="inlineStr">
        <is>
          <t>LINE-S03-POST-20260317</t>
        </is>
      </c>
      <c r="D3040" t="inlineStr">
        <is>
          <t>SHIFT-POST-20260317</t>
        </is>
      </c>
      <c r="E3040" t="inlineStr">
        <is>
          <t>LINE-S03</t>
        </is>
      </c>
      <c r="F3040" t="inlineStr">
        <is>
          <t>改善后</t>
        </is>
      </c>
      <c r="G3040" s="57" t="n">
        <v>46098</v>
      </c>
      <c r="H3040" t="inlineStr">
        <is>
          <t>音频模组系列</t>
        </is>
      </c>
      <c r="I3040" t="inlineStr">
        <is>
          <t>KK200-1</t>
        </is>
      </c>
      <c r="J3040" t="inlineStr">
        <is>
          <t>MATERIALS</t>
        </is>
      </c>
      <c r="K3040" t="inlineStr">
        <is>
          <t>Unplanned</t>
        </is>
      </c>
      <c r="L3040" t="inlineStr">
        <is>
          <t>EXTRUDER PRESS</t>
        </is>
      </c>
      <c r="M3040" t="inlineStr">
        <is>
          <t>主加工工位</t>
        </is>
      </c>
      <c r="N3040" t="inlineStr">
        <is>
          <t>RACK STARVATION</t>
        </is>
      </c>
      <c r="O3040" s="59" t="n">
        <v>46098.61805555555</v>
      </c>
      <c r="P3040" s="59" t="n">
        <v>46098.62361111111</v>
      </c>
      <c r="Q3040" s="60" t="n">
        <v>8</v>
      </c>
      <c r="R3040" s="60" t="n">
        <v>0.8892</v>
      </c>
      <c r="S3040" t="inlineStr">
        <is>
          <t>团队模拟数据（基于公开单线数据派生）</t>
        </is>
      </c>
      <c r="T3040" t="inlineStr">
        <is>
          <t>SIM-v2.2-20260807-20260804</t>
        </is>
      </c>
      <c r="U3040" t="inlineStr">
        <is>
          <t>https://zenodo.org/records/17855209</t>
        </is>
      </c>
      <c r="V3040" t="inlineStr">
        <is>
          <t>LINE-S03-POST-20260317</t>
        </is>
      </c>
      <c r="W3040" t="inlineStr">
        <is>
          <t>已关联</t>
        </is>
      </c>
      <c r="X3040" t="inlineStr">
        <is>
          <t>按班次口径判断</t>
        </is>
      </c>
      <c r="Z3040" t="inlineStr">
        <is>
          <t>否</t>
        </is>
      </c>
    </row>
    <row r="3041">
      <c r="A3041" t="inlineStr">
        <is>
          <t>SIM-STOP-03040</t>
        </is>
      </c>
      <c r="B3041" t="inlineStr">
        <is>
          <t>STOP-POST-00379</t>
        </is>
      </c>
      <c r="C3041" t="inlineStr">
        <is>
          <t>LINE-S01-POST-20260317</t>
        </is>
      </c>
      <c r="D3041" t="inlineStr">
        <is>
          <t>SHIFT-POST-20260317</t>
        </is>
      </c>
      <c r="E3041" t="inlineStr">
        <is>
          <t>LINE-S01</t>
        </is>
      </c>
      <c r="F3041" t="inlineStr">
        <is>
          <t>改善后</t>
        </is>
      </c>
      <c r="G3041" s="57" t="n">
        <v>46098</v>
      </c>
      <c r="H3041" t="inlineStr">
        <is>
          <t>智能终端系列</t>
        </is>
      </c>
      <c r="I3041" t="inlineStr">
        <is>
          <t>KK200-1</t>
        </is>
      </c>
      <c r="J3041" t="inlineStr">
        <is>
          <t>MATERIALS</t>
        </is>
      </c>
      <c r="K3041" t="inlineStr">
        <is>
          <t>Unplanned</t>
        </is>
      </c>
      <c r="L3041" t="inlineStr">
        <is>
          <t>HACKING STATION</t>
        </is>
      </c>
      <c r="M3041" t="inlineStr">
        <is>
          <t>上下料工位</t>
        </is>
      </c>
      <c r="N3041" t="inlineStr">
        <is>
          <t>RACK STARVATION</t>
        </is>
      </c>
      <c r="O3041" s="59" t="n">
        <v>46098.63819444444</v>
      </c>
      <c r="P3041" s="59" t="n">
        <v>46098.64034722222</v>
      </c>
      <c r="Q3041" s="60" t="n">
        <v>3.1</v>
      </c>
      <c r="R3041" s="60" t="n">
        <v>0.7813</v>
      </c>
      <c r="S3041" t="inlineStr">
        <is>
          <t>团队模拟数据（基于公开单线数据派生）</t>
        </is>
      </c>
      <c r="T3041" t="inlineStr">
        <is>
          <t>SIM-v2.2-20260807-20260804</t>
        </is>
      </c>
      <c r="U3041" t="inlineStr">
        <is>
          <t>https://zenodo.org/records/17855209</t>
        </is>
      </c>
      <c r="V3041" t="inlineStr">
        <is>
          <t>LINE-S01-POST-20260317</t>
        </is>
      </c>
      <c r="W3041" t="inlineStr">
        <is>
          <t>已关联</t>
        </is>
      </c>
      <c r="X3041" t="inlineStr">
        <is>
          <t>按班次口径判断</t>
        </is>
      </c>
      <c r="Z3041" t="inlineStr">
        <is>
          <t>否</t>
        </is>
      </c>
    </row>
    <row r="3042">
      <c r="A3042" t="inlineStr">
        <is>
          <t>SIM-STOP-03041</t>
        </is>
      </c>
      <c r="B3042" t="inlineStr">
        <is>
          <t>STOP-POST-00379</t>
        </is>
      </c>
      <c r="C3042" t="inlineStr">
        <is>
          <t>LINE-S02-POST-20260317</t>
        </is>
      </c>
      <c r="D3042" t="inlineStr">
        <is>
          <t>SHIFT-POST-20260317</t>
        </is>
      </c>
      <c r="E3042" t="inlineStr">
        <is>
          <t>LINE-S02</t>
        </is>
      </c>
      <c r="F3042" t="inlineStr">
        <is>
          <t>改善后</t>
        </is>
      </c>
      <c r="G3042" s="57" t="n">
        <v>46098</v>
      </c>
      <c r="H3042" t="inlineStr">
        <is>
          <t>视觉设备系列</t>
        </is>
      </c>
      <c r="I3042" t="inlineStr">
        <is>
          <t>KK200-1</t>
        </is>
      </c>
      <c r="J3042" t="inlineStr">
        <is>
          <t>MATERIALS</t>
        </is>
      </c>
      <c r="K3042" t="inlineStr">
        <is>
          <t>Unplanned</t>
        </is>
      </c>
      <c r="L3042" t="inlineStr">
        <is>
          <t>HACKING STATION</t>
        </is>
      </c>
      <c r="M3042" t="inlineStr">
        <is>
          <t>上下料工位</t>
        </is>
      </c>
      <c r="N3042" t="inlineStr">
        <is>
          <t>RACK STARVATION</t>
        </is>
      </c>
      <c r="O3042" s="59" t="n">
        <v>46098.65208333333</v>
      </c>
      <c r="P3042" s="59" t="n">
        <v>46098.65520833333</v>
      </c>
      <c r="Q3042" s="60" t="n">
        <v>4.5</v>
      </c>
      <c r="R3042" s="60" t="n">
        <v>1.1367</v>
      </c>
      <c r="S3042" t="inlineStr">
        <is>
          <t>团队模拟数据（基于公开单线数据派生）</t>
        </is>
      </c>
      <c r="T3042" t="inlineStr">
        <is>
          <t>SIM-v2.2-20260807-20260804</t>
        </is>
      </c>
      <c r="U3042" t="inlineStr">
        <is>
          <t>https://zenodo.org/records/17855209</t>
        </is>
      </c>
      <c r="V3042" t="inlineStr">
        <is>
          <t>LINE-S02-POST-20260317</t>
        </is>
      </c>
      <c r="W3042" t="inlineStr">
        <is>
          <t>已关联</t>
        </is>
      </c>
      <c r="X3042" t="inlineStr">
        <is>
          <t>按班次口径判断</t>
        </is>
      </c>
      <c r="Z3042" t="inlineStr">
        <is>
          <t>否</t>
        </is>
      </c>
    </row>
    <row r="3043">
      <c r="A3043" t="inlineStr">
        <is>
          <t>SIM-STOP-03042</t>
        </is>
      </c>
      <c r="B3043" t="inlineStr">
        <is>
          <t>STOP-POST-00379</t>
        </is>
      </c>
      <c r="C3043" t="inlineStr">
        <is>
          <t>LINE-S03-POST-20260317</t>
        </is>
      </c>
      <c r="D3043" t="inlineStr">
        <is>
          <t>SHIFT-POST-20260317</t>
        </is>
      </c>
      <c r="E3043" t="inlineStr">
        <is>
          <t>LINE-S03</t>
        </is>
      </c>
      <c r="F3043" t="inlineStr">
        <is>
          <t>改善后</t>
        </is>
      </c>
      <c r="G3043" s="57" t="n">
        <v>46098</v>
      </c>
      <c r="H3043" t="inlineStr">
        <is>
          <t>音频模组系列</t>
        </is>
      </c>
      <c r="I3043" t="inlineStr">
        <is>
          <t>KK200-1</t>
        </is>
      </c>
      <c r="J3043" t="inlineStr">
        <is>
          <t>MATERIALS</t>
        </is>
      </c>
      <c r="K3043" t="inlineStr">
        <is>
          <t>Unplanned</t>
        </is>
      </c>
      <c r="L3043" t="inlineStr">
        <is>
          <t>HACKING STATION</t>
        </is>
      </c>
      <c r="M3043" t="inlineStr">
        <is>
          <t>上下料工位</t>
        </is>
      </c>
      <c r="N3043" t="inlineStr">
        <is>
          <t>RACK STARVATION</t>
        </is>
      </c>
      <c r="O3043" s="59" t="n">
        <v>46098.66597222222</v>
      </c>
      <c r="P3043" s="59" t="n">
        <v>46098.66854166667</v>
      </c>
      <c r="Q3043" s="60" t="n">
        <v>3.7</v>
      </c>
      <c r="R3043" s="60" t="n">
        <v>0.9256</v>
      </c>
      <c r="S3043" t="inlineStr">
        <is>
          <t>团队模拟数据（基于公开单线数据派生）</t>
        </is>
      </c>
      <c r="T3043" t="inlineStr">
        <is>
          <t>SIM-v2.2-20260807-20260804</t>
        </is>
      </c>
      <c r="U3043" t="inlineStr">
        <is>
          <t>https://zenodo.org/records/17855209</t>
        </is>
      </c>
      <c r="V3043" t="inlineStr">
        <is>
          <t>LINE-S03-POST-20260317</t>
        </is>
      </c>
      <c r="W3043" t="inlineStr">
        <is>
          <t>已关联</t>
        </is>
      </c>
      <c r="X3043" t="inlineStr">
        <is>
          <t>按班次口径判断</t>
        </is>
      </c>
      <c r="Z3043" t="inlineStr">
        <is>
          <t>否</t>
        </is>
      </c>
    </row>
    <row r="3044">
      <c r="A3044" t="inlineStr">
        <is>
          <t>SIM-STOP-03043</t>
        </is>
      </c>
      <c r="B3044" t="inlineStr">
        <is>
          <t>STOP-POST-00380</t>
        </is>
      </c>
      <c r="C3044" t="inlineStr">
        <is>
          <t>LINE-S01-POST-20260317</t>
        </is>
      </c>
      <c r="D3044" t="inlineStr">
        <is>
          <t>SHIFT-POST-20260317</t>
        </is>
      </c>
      <c r="E3044" t="inlineStr">
        <is>
          <t>LINE-S01</t>
        </is>
      </c>
      <c r="F3044" t="inlineStr">
        <is>
          <t>改善后</t>
        </is>
      </c>
      <c r="G3044" s="57" t="n">
        <v>46098</v>
      </c>
      <c r="H3044" t="inlineStr">
        <is>
          <t>智能终端系列</t>
        </is>
      </c>
      <c r="I3044" t="inlineStr">
        <is>
          <t>KK200-1</t>
        </is>
      </c>
      <c r="J3044" t="inlineStr">
        <is>
          <t>OPERATIONAL</t>
        </is>
      </c>
      <c r="K3044" t="inlineStr">
        <is>
          <t>Planned - Not included in OEE</t>
        </is>
      </c>
      <c r="L3044" t="inlineStr">
        <is>
          <t>EXTRUDER PRESS</t>
        </is>
      </c>
      <c r="M3044" t="inlineStr">
        <is>
          <t>主加工工位</t>
        </is>
      </c>
      <c r="N3044" t="inlineStr">
        <is>
          <t>PLANNED MAINTENANCE</t>
        </is>
      </c>
      <c r="O3044" s="59" t="n">
        <v>46098.64791666667</v>
      </c>
      <c r="P3044" s="59" t="n">
        <v>46098.65180555556</v>
      </c>
      <c r="Q3044" s="60" t="n">
        <v>5.6</v>
      </c>
      <c r="R3044" s="60" t="n">
        <v>0.9413</v>
      </c>
      <c r="S3044" t="inlineStr">
        <is>
          <t>团队模拟数据（基于公开单线数据派生）</t>
        </is>
      </c>
      <c r="T3044" t="inlineStr">
        <is>
          <t>SIM-v2.2-20260807-20260804</t>
        </is>
      </c>
      <c r="U3044" t="inlineStr">
        <is>
          <t>https://zenodo.org/records/17855209</t>
        </is>
      </c>
      <c r="V3044" t="inlineStr">
        <is>
          <t>LINE-S01-POST-20260317</t>
        </is>
      </c>
      <c r="W3044" t="inlineStr">
        <is>
          <t>已关联</t>
        </is>
      </c>
      <c r="X3044" t="inlineStr">
        <is>
          <t>按班次口径判断</t>
        </is>
      </c>
      <c r="Z3044" t="inlineStr">
        <is>
          <t>否</t>
        </is>
      </c>
    </row>
    <row r="3045">
      <c r="A3045" t="inlineStr">
        <is>
          <t>SIM-STOP-03044</t>
        </is>
      </c>
      <c r="B3045" t="inlineStr">
        <is>
          <t>STOP-POST-00380</t>
        </is>
      </c>
      <c r="C3045" t="inlineStr">
        <is>
          <t>LINE-S02-POST-20260317</t>
        </is>
      </c>
      <c r="D3045" t="inlineStr">
        <is>
          <t>SHIFT-POST-20260317</t>
        </is>
      </c>
      <c r="E3045" t="inlineStr">
        <is>
          <t>LINE-S02</t>
        </is>
      </c>
      <c r="F3045" t="inlineStr">
        <is>
          <t>改善后</t>
        </is>
      </c>
      <c r="G3045" s="57" t="n">
        <v>46098</v>
      </c>
      <c r="H3045" t="inlineStr">
        <is>
          <t>视觉设备系列</t>
        </is>
      </c>
      <c r="I3045" t="inlineStr">
        <is>
          <t>KK200-1</t>
        </is>
      </c>
      <c r="J3045" t="inlineStr">
        <is>
          <t>OPERATIONAL</t>
        </is>
      </c>
      <c r="K3045" t="inlineStr">
        <is>
          <t>Planned - Not included in OEE</t>
        </is>
      </c>
      <c r="L3045" t="inlineStr">
        <is>
          <t>EXTRUDER PRESS</t>
        </is>
      </c>
      <c r="M3045" t="inlineStr">
        <is>
          <t>主加工工位</t>
        </is>
      </c>
      <c r="N3045" t="inlineStr">
        <is>
          <t>PLANNED MAINTENANCE</t>
        </is>
      </c>
      <c r="O3045" s="59" t="n">
        <v>46098.66180555556</v>
      </c>
      <c r="P3045" s="59" t="n">
        <v>46098.66576388889</v>
      </c>
      <c r="Q3045" s="60" t="n">
        <v>5.7</v>
      </c>
      <c r="R3045" s="60" t="n">
        <v>0.9473</v>
      </c>
      <c r="S3045" t="inlineStr">
        <is>
          <t>团队模拟数据（基于公开单线数据派生）</t>
        </is>
      </c>
      <c r="T3045" t="inlineStr">
        <is>
          <t>SIM-v2.2-20260807-20260804</t>
        </is>
      </c>
      <c r="U3045" t="inlineStr">
        <is>
          <t>https://zenodo.org/records/17855209</t>
        </is>
      </c>
      <c r="V3045" t="inlineStr">
        <is>
          <t>LINE-S02-POST-20260317</t>
        </is>
      </c>
      <c r="W3045" t="inlineStr">
        <is>
          <t>已关联</t>
        </is>
      </c>
      <c r="X3045" t="inlineStr">
        <is>
          <t>按班次口径判断</t>
        </is>
      </c>
      <c r="Z3045" t="inlineStr">
        <is>
          <t>否</t>
        </is>
      </c>
    </row>
    <row r="3046">
      <c r="A3046" t="inlineStr">
        <is>
          <t>SIM-STOP-03045</t>
        </is>
      </c>
      <c r="B3046" t="inlineStr">
        <is>
          <t>STOP-POST-00380</t>
        </is>
      </c>
      <c r="C3046" t="inlineStr">
        <is>
          <t>LINE-S03-POST-20260317</t>
        </is>
      </c>
      <c r="D3046" t="inlineStr">
        <is>
          <t>SHIFT-POST-20260317</t>
        </is>
      </c>
      <c r="E3046" t="inlineStr">
        <is>
          <t>LINE-S03</t>
        </is>
      </c>
      <c r="F3046" t="inlineStr">
        <is>
          <t>改善后</t>
        </is>
      </c>
      <c r="G3046" s="57" t="n">
        <v>46098</v>
      </c>
      <c r="H3046" t="inlineStr">
        <is>
          <t>音频模组系列</t>
        </is>
      </c>
      <c r="I3046" t="inlineStr">
        <is>
          <t>KK200-1</t>
        </is>
      </c>
      <c r="J3046" t="inlineStr">
        <is>
          <t>OPERATIONAL</t>
        </is>
      </c>
      <c r="K3046" t="inlineStr">
        <is>
          <t>Planned - Not included in OEE</t>
        </is>
      </c>
      <c r="L3046" t="inlineStr">
        <is>
          <t>EXTRUDER PRESS</t>
        </is>
      </c>
      <c r="M3046" t="inlineStr">
        <is>
          <t>主加工工位</t>
        </is>
      </c>
      <c r="N3046" t="inlineStr">
        <is>
          <t>PLANNED MAINTENANCE</t>
        </is>
      </c>
      <c r="O3046" s="59" t="n">
        <v>46098.67569444444</v>
      </c>
      <c r="P3046" s="59" t="n">
        <v>46098.67979166667</v>
      </c>
      <c r="Q3046" s="60" t="n">
        <v>5.9</v>
      </c>
      <c r="R3046" s="60" t="n">
        <v>0.9867</v>
      </c>
      <c r="S3046" t="inlineStr">
        <is>
          <t>团队模拟数据（基于公开单线数据派生）</t>
        </is>
      </c>
      <c r="T3046" t="inlineStr">
        <is>
          <t>SIM-v2.2-20260807-20260804</t>
        </is>
      </c>
      <c r="U3046" t="inlineStr">
        <is>
          <t>https://zenodo.org/records/17855209</t>
        </is>
      </c>
      <c r="V3046" t="inlineStr">
        <is>
          <t>LINE-S03-POST-20260317</t>
        </is>
      </c>
      <c r="W3046" t="inlineStr">
        <is>
          <t>已关联</t>
        </is>
      </c>
      <c r="X3046" t="inlineStr">
        <is>
          <t>按班次口径判断</t>
        </is>
      </c>
      <c r="Z3046" t="inlineStr">
        <is>
          <t>否</t>
        </is>
      </c>
    </row>
    <row r="3047">
      <c r="A3047" t="inlineStr">
        <is>
          <t>SIM-STOP-03046</t>
        </is>
      </c>
      <c r="B3047" t="inlineStr">
        <is>
          <t>STOP-POST-00381</t>
        </is>
      </c>
      <c r="C3047" t="inlineStr">
        <is>
          <t>LINE-S01-POST-20260317</t>
        </is>
      </c>
      <c r="D3047" t="inlineStr">
        <is>
          <t>SHIFT-POST-20260317</t>
        </is>
      </c>
      <c r="E3047" t="inlineStr">
        <is>
          <t>LINE-S01</t>
        </is>
      </c>
      <c r="F3047" t="inlineStr">
        <is>
          <t>改善后</t>
        </is>
      </c>
      <c r="G3047" s="57" t="n">
        <v>46098</v>
      </c>
      <c r="H3047" t="inlineStr">
        <is>
          <t>智能终端系列</t>
        </is>
      </c>
      <c r="I3047" t="inlineStr">
        <is>
          <t>KK200-1</t>
        </is>
      </c>
      <c r="J3047" t="inlineStr">
        <is>
          <t>MATERIALS</t>
        </is>
      </c>
      <c r="K3047" t="inlineStr">
        <is>
          <t>Unplanned</t>
        </is>
      </c>
      <c r="L3047" t="inlineStr">
        <is>
          <t>HACKING STATION</t>
        </is>
      </c>
      <c r="M3047" t="inlineStr">
        <is>
          <t>上下料工位</t>
        </is>
      </c>
      <c r="N3047" t="inlineStr">
        <is>
          <t>KILN CAR STARVATION</t>
        </is>
      </c>
      <c r="O3047" s="59" t="n">
        <v>46098.65833333333</v>
      </c>
      <c r="P3047" s="59" t="n">
        <v>46098.67298611111</v>
      </c>
      <c r="Q3047" s="60" t="n">
        <v>21.1</v>
      </c>
      <c r="R3047" s="60" t="n">
        <v>0.8438</v>
      </c>
      <c r="S3047" t="inlineStr">
        <is>
          <t>团队模拟数据（基于公开单线数据派生）</t>
        </is>
      </c>
      <c r="T3047" t="inlineStr">
        <is>
          <t>SIM-v2.2-20260807-20260804</t>
        </is>
      </c>
      <c r="U3047" t="inlineStr">
        <is>
          <t>https://zenodo.org/records/17855209</t>
        </is>
      </c>
      <c r="V3047" t="inlineStr">
        <is>
          <t>LINE-S01-POST-20260317</t>
        </is>
      </c>
      <c r="W3047" t="inlineStr">
        <is>
          <t>已关联</t>
        </is>
      </c>
      <c r="X3047" t="inlineStr">
        <is>
          <t>按班次口径判断</t>
        </is>
      </c>
      <c r="Z3047" t="inlineStr">
        <is>
          <t>否</t>
        </is>
      </c>
    </row>
    <row r="3048">
      <c r="A3048" t="inlineStr">
        <is>
          <t>SIM-STOP-03047</t>
        </is>
      </c>
      <c r="B3048" t="inlineStr">
        <is>
          <t>STOP-POST-00381</t>
        </is>
      </c>
      <c r="C3048" t="inlineStr">
        <is>
          <t>LINE-S02-POST-20260317</t>
        </is>
      </c>
      <c r="D3048" t="inlineStr">
        <is>
          <t>SHIFT-POST-20260317</t>
        </is>
      </c>
      <c r="E3048" t="inlineStr">
        <is>
          <t>LINE-S02</t>
        </is>
      </c>
      <c r="F3048" t="inlineStr">
        <is>
          <t>改善后</t>
        </is>
      </c>
      <c r="G3048" s="57" t="n">
        <v>46098</v>
      </c>
      <c r="H3048" t="inlineStr">
        <is>
          <t>视觉设备系列</t>
        </is>
      </c>
      <c r="I3048" t="inlineStr">
        <is>
          <t>KK200-1</t>
        </is>
      </c>
      <c r="J3048" t="inlineStr">
        <is>
          <t>MATERIALS</t>
        </is>
      </c>
      <c r="K3048" t="inlineStr">
        <is>
          <t>Unplanned</t>
        </is>
      </c>
      <c r="L3048" t="inlineStr">
        <is>
          <t>HACKING STATION</t>
        </is>
      </c>
      <c r="M3048" t="inlineStr">
        <is>
          <t>上下料工位</t>
        </is>
      </c>
      <c r="N3048" t="inlineStr">
        <is>
          <t>KILN CAR STARVATION</t>
        </is>
      </c>
      <c r="O3048" s="59" t="n">
        <v>46098.67222222222</v>
      </c>
      <c r="P3048" s="59" t="n">
        <v>46098.69145833333</v>
      </c>
      <c r="Q3048" s="60" t="n">
        <v>27.7</v>
      </c>
      <c r="R3048" s="60" t="n">
        <v>1.1061</v>
      </c>
      <c r="S3048" t="inlineStr">
        <is>
          <t>团队模拟数据（基于公开单线数据派生）</t>
        </is>
      </c>
      <c r="T3048" t="inlineStr">
        <is>
          <t>SIM-v2.2-20260807-20260804</t>
        </is>
      </c>
      <c r="U3048" t="inlineStr">
        <is>
          <t>https://zenodo.org/records/17855209</t>
        </is>
      </c>
      <c r="V3048" t="inlineStr">
        <is>
          <t>LINE-S02-POST-20260317</t>
        </is>
      </c>
      <c r="W3048" t="inlineStr">
        <is>
          <t>已关联</t>
        </is>
      </c>
      <c r="X3048" t="inlineStr">
        <is>
          <t>按班次口径判断</t>
        </is>
      </c>
      <c r="Z3048" t="inlineStr">
        <is>
          <t>否</t>
        </is>
      </c>
    </row>
    <row r="3049">
      <c r="A3049" t="inlineStr">
        <is>
          <t>SIM-STOP-03048</t>
        </is>
      </c>
      <c r="B3049" t="inlineStr">
        <is>
          <t>STOP-POST-00381</t>
        </is>
      </c>
      <c r="C3049" t="inlineStr">
        <is>
          <t>LINE-S03-POST-20260317</t>
        </is>
      </c>
      <c r="D3049" t="inlineStr">
        <is>
          <t>SHIFT-POST-20260317</t>
        </is>
      </c>
      <c r="E3049" t="inlineStr">
        <is>
          <t>LINE-S03</t>
        </is>
      </c>
      <c r="F3049" t="inlineStr">
        <is>
          <t>改善后</t>
        </is>
      </c>
      <c r="G3049" s="57" t="n">
        <v>46098</v>
      </c>
      <c r="H3049" t="inlineStr">
        <is>
          <t>音频模组系列</t>
        </is>
      </c>
      <c r="I3049" t="inlineStr">
        <is>
          <t>KK200-1</t>
        </is>
      </c>
      <c r="J3049" t="inlineStr">
        <is>
          <t>MATERIALS</t>
        </is>
      </c>
      <c r="K3049" t="inlineStr">
        <is>
          <t>Unplanned</t>
        </is>
      </c>
      <c r="L3049" t="inlineStr">
        <is>
          <t>HACKING STATION</t>
        </is>
      </c>
      <c r="M3049" t="inlineStr">
        <is>
          <t>上下料工位</t>
        </is>
      </c>
      <c r="N3049" t="inlineStr">
        <is>
          <t>KILN CAR STARVATION</t>
        </is>
      </c>
      <c r="O3049" s="59" t="n">
        <v>46098.68611111111</v>
      </c>
      <c r="P3049" s="59" t="n">
        <v>46098.70173611111</v>
      </c>
      <c r="Q3049" s="60" t="n">
        <v>22.5</v>
      </c>
      <c r="R3049" s="60" t="n">
        <v>0.8996</v>
      </c>
      <c r="S3049" t="inlineStr">
        <is>
          <t>团队模拟数据（基于公开单线数据派生）</t>
        </is>
      </c>
      <c r="T3049" t="inlineStr">
        <is>
          <t>SIM-v2.2-20260807-20260804</t>
        </is>
      </c>
      <c r="U3049" t="inlineStr">
        <is>
          <t>https://zenodo.org/records/17855209</t>
        </is>
      </c>
      <c r="V3049" t="inlineStr">
        <is>
          <t>LINE-S03-POST-20260317</t>
        </is>
      </c>
      <c r="W3049" t="inlineStr">
        <is>
          <t>已关联</t>
        </is>
      </c>
      <c r="X3049" t="inlineStr">
        <is>
          <t>按班次口径判断</t>
        </is>
      </c>
      <c r="Z3049" t="inlineStr">
        <is>
          <t>否</t>
        </is>
      </c>
    </row>
    <row r="3050">
      <c r="A3050" t="inlineStr">
        <is>
          <t>SIM-STOP-03049</t>
        </is>
      </c>
      <c r="B3050" t="inlineStr">
        <is>
          <t>STOP-POST-00382</t>
        </is>
      </c>
      <c r="C3050" t="inlineStr">
        <is>
          <t>LINE-S01-POST-20260317</t>
        </is>
      </c>
      <c r="D3050" t="inlineStr">
        <is>
          <t>SHIFT-POST-20260317</t>
        </is>
      </c>
      <c r="E3050" t="inlineStr">
        <is>
          <t>LINE-S01</t>
        </is>
      </c>
      <c r="F3050" t="inlineStr">
        <is>
          <t>改善后</t>
        </is>
      </c>
      <c r="G3050" s="57" t="n">
        <v>46098</v>
      </c>
      <c r="H3050" t="inlineStr">
        <is>
          <t>智能终端系列</t>
        </is>
      </c>
      <c r="I3050" t="inlineStr">
        <is>
          <t>KK200-1</t>
        </is>
      </c>
      <c r="J3050" t="inlineStr">
        <is>
          <t>MATERIALS</t>
        </is>
      </c>
      <c r="K3050" t="inlineStr">
        <is>
          <t>Unplanned</t>
        </is>
      </c>
      <c r="L3050" t="inlineStr">
        <is>
          <t>HACKING STATION</t>
        </is>
      </c>
      <c r="M3050" t="inlineStr">
        <is>
          <t>上下料工位</t>
        </is>
      </c>
      <c r="N3050" t="inlineStr">
        <is>
          <t>RACK STARVATION</t>
        </is>
      </c>
      <c r="O3050" s="59" t="n">
        <v>46098.68333333333</v>
      </c>
      <c r="P3050" s="59" t="n">
        <v>46098.685</v>
      </c>
      <c r="Q3050" s="60" t="n">
        <v>2.4</v>
      </c>
      <c r="R3050" s="60" t="n">
        <v>0.7902</v>
      </c>
      <c r="S3050" t="inlineStr">
        <is>
          <t>团队模拟数据（基于公开单线数据派生）</t>
        </is>
      </c>
      <c r="T3050" t="inlineStr">
        <is>
          <t>SIM-v2.2-20260807-20260804</t>
        </is>
      </c>
      <c r="U3050" t="inlineStr">
        <is>
          <t>https://zenodo.org/records/17855209</t>
        </is>
      </c>
      <c r="V3050" t="inlineStr">
        <is>
          <t>LINE-S01-POST-20260317</t>
        </is>
      </c>
      <c r="W3050" t="inlineStr">
        <is>
          <t>已关联</t>
        </is>
      </c>
      <c r="X3050" t="inlineStr">
        <is>
          <t>按班次口径判断</t>
        </is>
      </c>
      <c r="Z3050" t="inlineStr">
        <is>
          <t>否</t>
        </is>
      </c>
    </row>
    <row r="3051">
      <c r="A3051" t="inlineStr">
        <is>
          <t>SIM-STOP-03050</t>
        </is>
      </c>
      <c r="B3051" t="inlineStr">
        <is>
          <t>STOP-POST-00382</t>
        </is>
      </c>
      <c r="C3051" t="inlineStr">
        <is>
          <t>LINE-S02-POST-20260317</t>
        </is>
      </c>
      <c r="D3051" t="inlineStr">
        <is>
          <t>SHIFT-POST-20260317</t>
        </is>
      </c>
      <c r="E3051" t="inlineStr">
        <is>
          <t>LINE-S02</t>
        </is>
      </c>
      <c r="F3051" t="inlineStr">
        <is>
          <t>改善后</t>
        </is>
      </c>
      <c r="G3051" s="57" t="n">
        <v>46098</v>
      </c>
      <c r="H3051" t="inlineStr">
        <is>
          <t>视觉设备系列</t>
        </is>
      </c>
      <c r="I3051" t="inlineStr">
        <is>
          <t>KK200-1</t>
        </is>
      </c>
      <c r="J3051" t="inlineStr">
        <is>
          <t>MATERIALS</t>
        </is>
      </c>
      <c r="K3051" t="inlineStr">
        <is>
          <t>Unplanned</t>
        </is>
      </c>
      <c r="L3051" t="inlineStr">
        <is>
          <t>HACKING STATION</t>
        </is>
      </c>
      <c r="M3051" t="inlineStr">
        <is>
          <t>上下料工位</t>
        </is>
      </c>
      <c r="N3051" t="inlineStr">
        <is>
          <t>RACK STARVATION</t>
        </is>
      </c>
      <c r="O3051" s="59" t="n">
        <v>46098.69722222222</v>
      </c>
      <c r="P3051" s="59" t="n">
        <v>46098.69958333333</v>
      </c>
      <c r="Q3051" s="60" t="n">
        <v>3.4</v>
      </c>
      <c r="R3051" s="60" t="n">
        <v>1.1489</v>
      </c>
      <c r="S3051" t="inlineStr">
        <is>
          <t>团队模拟数据（基于公开单线数据派生）</t>
        </is>
      </c>
      <c r="T3051" t="inlineStr">
        <is>
          <t>SIM-v2.2-20260807-20260804</t>
        </is>
      </c>
      <c r="U3051" t="inlineStr">
        <is>
          <t>https://zenodo.org/records/17855209</t>
        </is>
      </c>
      <c r="V3051" t="inlineStr">
        <is>
          <t>LINE-S02-POST-20260317</t>
        </is>
      </c>
      <c r="W3051" t="inlineStr">
        <is>
          <t>已关联</t>
        </is>
      </c>
      <c r="X3051" t="inlineStr">
        <is>
          <t>按班次口径判断</t>
        </is>
      </c>
      <c r="Z3051" t="inlineStr">
        <is>
          <t>否</t>
        </is>
      </c>
    </row>
    <row r="3052">
      <c r="A3052" t="inlineStr">
        <is>
          <t>SIM-STOP-03051</t>
        </is>
      </c>
      <c r="B3052" t="inlineStr">
        <is>
          <t>STOP-POST-00382</t>
        </is>
      </c>
      <c r="C3052" t="inlineStr">
        <is>
          <t>LINE-S03-POST-20260317</t>
        </is>
      </c>
      <c r="D3052" t="inlineStr">
        <is>
          <t>SHIFT-POST-20260317</t>
        </is>
      </c>
      <c r="E3052" t="inlineStr">
        <is>
          <t>LINE-S03</t>
        </is>
      </c>
      <c r="F3052" t="inlineStr">
        <is>
          <t>改善后</t>
        </is>
      </c>
      <c r="G3052" s="57" t="n">
        <v>46098</v>
      </c>
      <c r="H3052" t="inlineStr">
        <is>
          <t>音频模组系列</t>
        </is>
      </c>
      <c r="I3052" t="inlineStr">
        <is>
          <t>KK200-1</t>
        </is>
      </c>
      <c r="J3052" t="inlineStr">
        <is>
          <t>MATERIALS</t>
        </is>
      </c>
      <c r="K3052" t="inlineStr">
        <is>
          <t>Unplanned</t>
        </is>
      </c>
      <c r="L3052" t="inlineStr">
        <is>
          <t>HACKING STATION</t>
        </is>
      </c>
      <c r="M3052" t="inlineStr">
        <is>
          <t>上下料工位</t>
        </is>
      </c>
      <c r="N3052" t="inlineStr">
        <is>
          <t>RACK STARVATION</t>
        </is>
      </c>
      <c r="O3052" s="59" t="n">
        <v>46098.71111111111</v>
      </c>
      <c r="P3052" s="59" t="n">
        <v>46098.71305555556</v>
      </c>
      <c r="Q3052" s="60" t="n">
        <v>2.8</v>
      </c>
      <c r="R3052" s="60" t="n">
        <v>0.9360000000000001</v>
      </c>
      <c r="S3052" t="inlineStr">
        <is>
          <t>团队模拟数据（基于公开单线数据派生）</t>
        </is>
      </c>
      <c r="T3052" t="inlineStr">
        <is>
          <t>SIM-v2.2-20260807-20260804</t>
        </is>
      </c>
      <c r="U3052" t="inlineStr">
        <is>
          <t>https://zenodo.org/records/17855209</t>
        </is>
      </c>
      <c r="V3052" t="inlineStr">
        <is>
          <t>LINE-S03-POST-20260317</t>
        </is>
      </c>
      <c r="W3052" t="inlineStr">
        <is>
          <t>已关联</t>
        </is>
      </c>
      <c r="X3052" t="inlineStr">
        <is>
          <t>按班次口径判断</t>
        </is>
      </c>
      <c r="Z3052" t="inlineStr">
        <is>
          <t>否</t>
        </is>
      </c>
    </row>
    <row r="3053">
      <c r="A3053" t="inlineStr">
        <is>
          <t>SIM-STOP-03052</t>
        </is>
      </c>
      <c r="B3053" t="inlineStr">
        <is>
          <t>STOP-POST-00383</t>
        </is>
      </c>
      <c r="C3053" t="inlineStr">
        <is>
          <t>LINE-S01-POST-20260317</t>
        </is>
      </c>
      <c r="D3053" t="inlineStr">
        <is>
          <t>SHIFT-POST-20260317</t>
        </is>
      </c>
      <c r="E3053" t="inlineStr">
        <is>
          <t>LINE-S01</t>
        </is>
      </c>
      <c r="F3053" t="inlineStr">
        <is>
          <t>改善后</t>
        </is>
      </c>
      <c r="G3053" s="57" t="n">
        <v>46098</v>
      </c>
      <c r="H3053" t="inlineStr">
        <is>
          <t>智能终端系列</t>
        </is>
      </c>
      <c r="I3053" t="inlineStr">
        <is>
          <t>KK200-1</t>
        </is>
      </c>
      <c r="J3053" t="inlineStr">
        <is>
          <t>MATERIALS</t>
        </is>
      </c>
      <c r="K3053" t="inlineStr">
        <is>
          <t>Unplanned</t>
        </is>
      </c>
      <c r="L3053" t="inlineStr">
        <is>
          <t>HACKING STATION</t>
        </is>
      </c>
      <c r="M3053" t="inlineStr">
        <is>
          <t>上下料工位</t>
        </is>
      </c>
      <c r="N3053" t="inlineStr">
        <is>
          <t>RACK STARVATION</t>
        </is>
      </c>
      <c r="O3053" s="59" t="n">
        <v>46098.69444444445</v>
      </c>
      <c r="P3053" s="59" t="n">
        <v>46098.69902777778</v>
      </c>
      <c r="Q3053" s="60" t="n">
        <v>6.6</v>
      </c>
      <c r="R3053" s="60" t="n">
        <v>0.8215</v>
      </c>
      <c r="S3053" t="inlineStr">
        <is>
          <t>团队模拟数据（基于公开单线数据派生）</t>
        </is>
      </c>
      <c r="T3053" t="inlineStr">
        <is>
          <t>SIM-v2.2-20260807-20260804</t>
        </is>
      </c>
      <c r="U3053" t="inlineStr">
        <is>
          <t>https://zenodo.org/records/17855209</t>
        </is>
      </c>
      <c r="V3053" t="inlineStr">
        <is>
          <t>LINE-S01-POST-20260317</t>
        </is>
      </c>
      <c r="W3053" t="inlineStr">
        <is>
          <t>已关联</t>
        </is>
      </c>
      <c r="X3053" t="inlineStr">
        <is>
          <t>按班次口径判断</t>
        </is>
      </c>
      <c r="Z3053" t="inlineStr">
        <is>
          <t>否</t>
        </is>
      </c>
    </row>
    <row r="3054">
      <c r="A3054" t="inlineStr">
        <is>
          <t>SIM-STOP-03053</t>
        </is>
      </c>
      <c r="B3054" t="inlineStr">
        <is>
          <t>STOP-POST-00383</t>
        </is>
      </c>
      <c r="C3054" t="inlineStr">
        <is>
          <t>LINE-S02-POST-20260317</t>
        </is>
      </c>
      <c r="D3054" t="inlineStr">
        <is>
          <t>SHIFT-POST-20260317</t>
        </is>
      </c>
      <c r="E3054" t="inlineStr">
        <is>
          <t>LINE-S02</t>
        </is>
      </c>
      <c r="F3054" t="inlineStr">
        <is>
          <t>改善后</t>
        </is>
      </c>
      <c r="G3054" s="57" t="n">
        <v>46098</v>
      </c>
      <c r="H3054" t="inlineStr">
        <is>
          <t>视觉设备系列</t>
        </is>
      </c>
      <c r="I3054" t="inlineStr">
        <is>
          <t>KK200-1</t>
        </is>
      </c>
      <c r="J3054" t="inlineStr">
        <is>
          <t>MATERIALS</t>
        </is>
      </c>
      <c r="K3054" t="inlineStr">
        <is>
          <t>Unplanned</t>
        </is>
      </c>
      <c r="L3054" t="inlineStr">
        <is>
          <t>HACKING STATION</t>
        </is>
      </c>
      <c r="M3054" t="inlineStr">
        <is>
          <t>上下料工位</t>
        </is>
      </c>
      <c r="N3054" t="inlineStr">
        <is>
          <t>RACK STARVATION</t>
        </is>
      </c>
      <c r="O3054" s="59" t="n">
        <v>46098.70833333334</v>
      </c>
      <c r="P3054" s="59" t="n">
        <v>46098.71430555556</v>
      </c>
      <c r="Q3054" s="60" t="n">
        <v>8.6</v>
      </c>
      <c r="R3054" s="60" t="n">
        <v>1.0756</v>
      </c>
      <c r="S3054" t="inlineStr">
        <is>
          <t>团队模拟数据（基于公开单线数据派生）</t>
        </is>
      </c>
      <c r="T3054" t="inlineStr">
        <is>
          <t>SIM-v2.2-20260807-20260804</t>
        </is>
      </c>
      <c r="U3054" t="inlineStr">
        <is>
          <t>https://zenodo.org/records/17855209</t>
        </is>
      </c>
      <c r="V3054" t="inlineStr">
        <is>
          <t>LINE-S02-POST-20260317</t>
        </is>
      </c>
      <c r="W3054" t="inlineStr">
        <is>
          <t>已关联</t>
        </is>
      </c>
      <c r="X3054" t="inlineStr">
        <is>
          <t>按班次口径判断</t>
        </is>
      </c>
      <c r="Z3054" t="inlineStr">
        <is>
          <t>否</t>
        </is>
      </c>
    </row>
    <row r="3055">
      <c r="A3055" t="inlineStr">
        <is>
          <t>SIM-STOP-03054</t>
        </is>
      </c>
      <c r="B3055" t="inlineStr">
        <is>
          <t>STOP-POST-00383</t>
        </is>
      </c>
      <c r="C3055" t="inlineStr">
        <is>
          <t>LINE-S03-POST-20260317</t>
        </is>
      </c>
      <c r="D3055" t="inlineStr">
        <is>
          <t>SHIFT-POST-20260317</t>
        </is>
      </c>
      <c r="E3055" t="inlineStr">
        <is>
          <t>LINE-S03</t>
        </is>
      </c>
      <c r="F3055" t="inlineStr">
        <is>
          <t>改善后</t>
        </is>
      </c>
      <c r="G3055" s="57" t="n">
        <v>46098</v>
      </c>
      <c r="H3055" t="inlineStr">
        <is>
          <t>音频模组系列</t>
        </is>
      </c>
      <c r="I3055" t="inlineStr">
        <is>
          <t>KK200-1</t>
        </is>
      </c>
      <c r="J3055" t="inlineStr">
        <is>
          <t>MATERIALS</t>
        </is>
      </c>
      <c r="K3055" t="inlineStr">
        <is>
          <t>Unplanned</t>
        </is>
      </c>
      <c r="L3055" t="inlineStr">
        <is>
          <t>HACKING STATION</t>
        </is>
      </c>
      <c r="M3055" t="inlineStr">
        <is>
          <t>上下料工位</t>
        </is>
      </c>
      <c r="N3055" t="inlineStr">
        <is>
          <t>RACK STARVATION</t>
        </is>
      </c>
      <c r="O3055" s="59" t="n">
        <v>46098.72222222222</v>
      </c>
      <c r="P3055" s="59" t="n">
        <v>46098.72763888889</v>
      </c>
      <c r="Q3055" s="60" t="n">
        <v>7.8</v>
      </c>
      <c r="R3055" s="60" t="n">
        <v>0.9724</v>
      </c>
      <c r="S3055" t="inlineStr">
        <is>
          <t>团队模拟数据（基于公开单线数据派生）</t>
        </is>
      </c>
      <c r="T3055" t="inlineStr">
        <is>
          <t>SIM-v2.2-20260807-20260804</t>
        </is>
      </c>
      <c r="U3055" t="inlineStr">
        <is>
          <t>https://zenodo.org/records/17855209</t>
        </is>
      </c>
      <c r="V3055" t="inlineStr">
        <is>
          <t>LINE-S03-POST-20260317</t>
        </is>
      </c>
      <c r="W3055" t="inlineStr">
        <is>
          <t>已关联</t>
        </is>
      </c>
      <c r="X3055" t="inlineStr">
        <is>
          <t>按班次口径判断</t>
        </is>
      </c>
      <c r="Z3055" t="inlineStr">
        <is>
          <t>否</t>
        </is>
      </c>
    </row>
    <row r="3056">
      <c r="A3056" t="inlineStr">
        <is>
          <t>SIM-STOP-03055</t>
        </is>
      </c>
      <c r="B3056" t="inlineStr">
        <is>
          <t>STOP-POST-00384</t>
        </is>
      </c>
      <c r="C3056" t="inlineStr">
        <is>
          <t>LINE-S01-POST-20260317</t>
        </is>
      </c>
      <c r="D3056" t="inlineStr">
        <is>
          <t>SHIFT-POST-20260317</t>
        </is>
      </c>
      <c r="E3056" t="inlineStr">
        <is>
          <t>LINE-S01</t>
        </is>
      </c>
      <c r="F3056" t="inlineStr">
        <is>
          <t>改善后</t>
        </is>
      </c>
      <c r="G3056" s="57" t="n">
        <v>46098</v>
      </c>
      <c r="H3056" t="inlineStr">
        <is>
          <t>智能终端系列</t>
        </is>
      </c>
      <c r="I3056" t="inlineStr">
        <is>
          <t>7KK25</t>
        </is>
      </c>
      <c r="J3056" t="inlineStr">
        <is>
          <t>SETUPS-CHANGEOVERS</t>
        </is>
      </c>
      <c r="K3056" t="inlineStr">
        <is>
          <t>Planned - Included in OEE</t>
        </is>
      </c>
      <c r="L3056" t="inlineStr">
        <is>
          <t>EXTRUDER PRESS</t>
        </is>
      </c>
      <c r="M3056" t="inlineStr">
        <is>
          <t>主加工工位</t>
        </is>
      </c>
      <c r="N3056" t="inlineStr">
        <is>
          <t>MATERIAL CHANGEOVER</t>
        </is>
      </c>
      <c r="O3056" s="59" t="n">
        <v>46098.75763888889</v>
      </c>
      <c r="P3056" s="59" t="n">
        <v>46098.76875</v>
      </c>
      <c r="Q3056" s="60" t="n">
        <v>16</v>
      </c>
      <c r="R3056" s="60" t="n">
        <v>0.8895999999999999</v>
      </c>
      <c r="S3056" t="inlineStr">
        <is>
          <t>团队模拟数据（基于公开单线数据派生）</t>
        </is>
      </c>
      <c r="T3056" t="inlineStr">
        <is>
          <t>SIM-v2.2-20260807-20260804</t>
        </is>
      </c>
      <c r="U3056" t="inlineStr">
        <is>
          <t>https://zenodo.org/records/17855209</t>
        </is>
      </c>
      <c r="V3056" t="inlineStr">
        <is>
          <t>LINE-S01-POST-20260317</t>
        </is>
      </c>
      <c r="W3056" t="inlineStr">
        <is>
          <t>已关联</t>
        </is>
      </c>
      <c r="X3056" t="inlineStr">
        <is>
          <t>按班次口径判断</t>
        </is>
      </c>
      <c r="Z3056" t="inlineStr">
        <is>
          <t>是</t>
        </is>
      </c>
      <c r="AA3056">
        <f>IFERROR(VLOOKUP(N3056,'18_换产标准_模拟'!$B$2:$F$4,3,FALSE),"")</f>
        <v/>
      </c>
      <c r="AB3056">
        <f>IFERROR(MAX(Q3056-AA3056,0),"")</f>
        <v/>
      </c>
      <c r="AC3056">
        <f>IFERROR(IF(AB3056=0,"达标",IF(AB3056&lt;=VLOOKUP(N3056,'18_换产标准_模拟'!$B$2:$F$4,4,FALSE)-VLOOKUP(N3056,'18_换产标准_模拟'!$B$2:$F$4,3,FALSE),"轻微超时",IF(AB3056&lt;=VLOOKUP(N3056,'18_换产标准_模拟'!$B$2:$F$4,5,FALSE)-VLOOKUP(N3056,'18_换产标准_模拟'!$B$2:$F$4,3,FALSE),"超时","严重超时"))),"")</f>
        <v/>
      </c>
      <c r="AD3056">
        <f>IFERROR(INDEX('18_换产标准_模拟'!$A$2:$A$4,MATCH(N3056,'18_换产标准_模拟'!$B$2:$B$4,0)),"")</f>
        <v/>
      </c>
      <c r="AE3056" t="inlineStr">
        <is>
          <t>团队模拟数据</t>
        </is>
      </c>
    </row>
    <row r="3057">
      <c r="A3057" t="inlineStr">
        <is>
          <t>SIM-STOP-03056</t>
        </is>
      </c>
      <c r="B3057" t="inlineStr">
        <is>
          <t>STOP-POST-00384</t>
        </is>
      </c>
      <c r="C3057" t="inlineStr">
        <is>
          <t>LINE-S02-POST-20260317</t>
        </is>
      </c>
      <c r="D3057" t="inlineStr">
        <is>
          <t>SHIFT-POST-20260317</t>
        </is>
      </c>
      <c r="E3057" t="inlineStr">
        <is>
          <t>LINE-S02</t>
        </is>
      </c>
      <c r="F3057" t="inlineStr">
        <is>
          <t>改善后</t>
        </is>
      </c>
      <c r="G3057" s="57" t="n">
        <v>46098</v>
      </c>
      <c r="H3057" t="inlineStr">
        <is>
          <t>视觉设备系列</t>
        </is>
      </c>
      <c r="I3057" t="inlineStr">
        <is>
          <t>7KK25</t>
        </is>
      </c>
      <c r="J3057" t="inlineStr">
        <is>
          <t>SETUPS-CHANGEOVERS</t>
        </is>
      </c>
      <c r="K3057" t="inlineStr">
        <is>
          <t>Planned - Included in OEE</t>
        </is>
      </c>
      <c r="L3057" t="inlineStr">
        <is>
          <t>EXTRUDER PRESS</t>
        </is>
      </c>
      <c r="M3057" t="inlineStr">
        <is>
          <t>主加工工位</t>
        </is>
      </c>
      <c r="N3057" t="inlineStr">
        <is>
          <t>MATERIAL CHANGEOVER</t>
        </is>
      </c>
      <c r="O3057" s="59" t="n">
        <v>46098.77152777778</v>
      </c>
      <c r="P3057" s="59" t="n">
        <v>46098.78395833333</v>
      </c>
      <c r="Q3057" s="60" t="n">
        <v>17.9</v>
      </c>
      <c r="R3057" s="60" t="n">
        <v>0.9963</v>
      </c>
      <c r="S3057" t="inlineStr">
        <is>
          <t>团队模拟数据（基于公开单线数据派生）</t>
        </is>
      </c>
      <c r="T3057" t="inlineStr">
        <is>
          <t>SIM-v2.2-20260807-20260804</t>
        </is>
      </c>
      <c r="U3057" t="inlineStr">
        <is>
          <t>https://zenodo.org/records/17855209</t>
        </is>
      </c>
      <c r="V3057" t="inlineStr">
        <is>
          <t>LINE-S02-POST-20260317</t>
        </is>
      </c>
      <c r="W3057" t="inlineStr">
        <is>
          <t>已关联</t>
        </is>
      </c>
      <c r="X3057" t="inlineStr">
        <is>
          <t>按班次口径判断</t>
        </is>
      </c>
      <c r="Z3057" t="inlineStr">
        <is>
          <t>是</t>
        </is>
      </c>
      <c r="AA3057">
        <f>IFERROR(VLOOKUP(N3057,'18_换产标准_模拟'!$B$2:$F$4,3,FALSE),"")</f>
        <v/>
      </c>
      <c r="AB3057">
        <f>IFERROR(MAX(Q3057-AA3057,0),"")</f>
        <v/>
      </c>
      <c r="AC3057">
        <f>IFERROR(IF(AB3057=0,"达标",IF(AB3057&lt;=VLOOKUP(N3057,'18_换产标准_模拟'!$B$2:$F$4,4,FALSE)-VLOOKUP(N3057,'18_换产标准_模拟'!$B$2:$F$4,3,FALSE),"轻微超时",IF(AB3057&lt;=VLOOKUP(N3057,'18_换产标准_模拟'!$B$2:$F$4,5,FALSE)-VLOOKUP(N3057,'18_换产标准_模拟'!$B$2:$F$4,3,FALSE),"超时","严重超时"))),"")</f>
        <v/>
      </c>
      <c r="AD3057">
        <f>IFERROR(INDEX('18_换产标准_模拟'!$A$2:$A$4,MATCH(N3057,'18_换产标准_模拟'!$B$2:$B$4,0)),"")</f>
        <v/>
      </c>
      <c r="AE3057" t="inlineStr">
        <is>
          <t>团队模拟数据</t>
        </is>
      </c>
    </row>
    <row r="3058">
      <c r="A3058" t="inlineStr">
        <is>
          <t>SIM-STOP-03057</t>
        </is>
      </c>
      <c r="B3058" t="inlineStr">
        <is>
          <t>STOP-POST-00384</t>
        </is>
      </c>
      <c r="C3058" t="inlineStr">
        <is>
          <t>LINE-S03-POST-20260317</t>
        </is>
      </c>
      <c r="D3058" t="inlineStr">
        <is>
          <t>SHIFT-POST-20260317</t>
        </is>
      </c>
      <c r="E3058" t="inlineStr">
        <is>
          <t>LINE-S03</t>
        </is>
      </c>
      <c r="F3058" t="inlineStr">
        <is>
          <t>改善后</t>
        </is>
      </c>
      <c r="G3058" s="57" t="n">
        <v>46098</v>
      </c>
      <c r="H3058" t="inlineStr">
        <is>
          <t>音频模组系列</t>
        </is>
      </c>
      <c r="I3058" t="inlineStr">
        <is>
          <t>7KK25</t>
        </is>
      </c>
      <c r="J3058" t="inlineStr">
        <is>
          <t>SETUPS-CHANGEOVERS</t>
        </is>
      </c>
      <c r="K3058" t="inlineStr">
        <is>
          <t>Planned - Included in OEE</t>
        </is>
      </c>
      <c r="L3058" t="inlineStr">
        <is>
          <t>EXTRUDER PRESS</t>
        </is>
      </c>
      <c r="M3058" t="inlineStr">
        <is>
          <t>主加工工位</t>
        </is>
      </c>
      <c r="N3058" t="inlineStr">
        <is>
          <t>MATERIAL CHANGEOVER</t>
        </is>
      </c>
      <c r="O3058" s="59" t="n">
        <v>46098.78541666667</v>
      </c>
      <c r="P3058" s="59" t="n">
        <v>46098.79708333333</v>
      </c>
      <c r="Q3058" s="60" t="n">
        <v>16.8</v>
      </c>
      <c r="R3058" s="60" t="n">
        <v>0.9333</v>
      </c>
      <c r="S3058" t="inlineStr">
        <is>
          <t>团队模拟数据（基于公开单线数据派生）</t>
        </is>
      </c>
      <c r="T3058" t="inlineStr">
        <is>
          <t>SIM-v2.2-20260807-20260804</t>
        </is>
      </c>
      <c r="U3058" t="inlineStr">
        <is>
          <t>https://zenodo.org/records/17855209</t>
        </is>
      </c>
      <c r="V3058" t="inlineStr">
        <is>
          <t>LINE-S03-POST-20260317</t>
        </is>
      </c>
      <c r="W3058" t="inlineStr">
        <is>
          <t>已关联</t>
        </is>
      </c>
      <c r="X3058" t="inlineStr">
        <is>
          <t>按班次口径判断</t>
        </is>
      </c>
      <c r="Z3058" t="inlineStr">
        <is>
          <t>是</t>
        </is>
      </c>
      <c r="AA3058">
        <f>IFERROR(VLOOKUP(N3058,'18_换产标准_模拟'!$B$2:$F$4,3,FALSE),"")</f>
        <v/>
      </c>
      <c r="AB3058">
        <f>IFERROR(MAX(Q3058-AA3058,0),"")</f>
        <v/>
      </c>
      <c r="AC3058">
        <f>IFERROR(IF(AB3058=0,"达标",IF(AB3058&lt;=VLOOKUP(N3058,'18_换产标准_模拟'!$B$2:$F$4,4,FALSE)-VLOOKUP(N3058,'18_换产标准_模拟'!$B$2:$F$4,3,FALSE),"轻微超时",IF(AB3058&lt;=VLOOKUP(N3058,'18_换产标准_模拟'!$B$2:$F$4,5,FALSE)-VLOOKUP(N3058,'18_换产标准_模拟'!$B$2:$F$4,3,FALSE),"超时","严重超时"))),"")</f>
        <v/>
      </c>
      <c r="AD3058">
        <f>IFERROR(INDEX('18_换产标准_模拟'!$A$2:$A$4,MATCH(N3058,'18_换产标准_模拟'!$B$2:$B$4,0)),"")</f>
        <v/>
      </c>
      <c r="AE3058" t="inlineStr">
        <is>
          <t>团队模拟数据</t>
        </is>
      </c>
    </row>
    <row r="3059">
      <c r="A3059" t="inlineStr">
        <is>
          <t>SIM-STOP-03058</t>
        </is>
      </c>
      <c r="B3059" t="inlineStr">
        <is>
          <t>STOP-POST-00385</t>
        </is>
      </c>
      <c r="C3059" t="inlineStr">
        <is>
          <t>LINE-S01-POST-20260317</t>
        </is>
      </c>
      <c r="D3059" t="inlineStr">
        <is>
          <t>SHIFT-POST-20260317</t>
        </is>
      </c>
      <c r="E3059" t="inlineStr">
        <is>
          <t>LINE-S01</t>
        </is>
      </c>
      <c r="F3059" t="inlineStr">
        <is>
          <t>改善后</t>
        </is>
      </c>
      <c r="G3059" s="57" t="n">
        <v>46098</v>
      </c>
      <c r="H3059" t="inlineStr">
        <is>
          <t>智能终端系列</t>
        </is>
      </c>
      <c r="I3059" t="inlineStr">
        <is>
          <t>7KK25</t>
        </is>
      </c>
      <c r="J3059" t="inlineStr">
        <is>
          <t>OPERATIONAL</t>
        </is>
      </c>
      <c r="K3059" t="inlineStr">
        <is>
          <t>Planned - Not included in OEE</t>
        </is>
      </c>
      <c r="L3059" t="inlineStr">
        <is>
          <t>-</t>
        </is>
      </c>
      <c r="M3059" t="inlineStr">
        <is>
          <t>未标注工位</t>
        </is>
      </c>
      <c r="N3059" t="inlineStr">
        <is>
          <t>NO PRODUCTION SCHEDULE</t>
        </is>
      </c>
      <c r="O3059" s="59" t="n">
        <v>46098.79861111111</v>
      </c>
      <c r="P3059" s="59" t="n">
        <v>46098.81083333334</v>
      </c>
      <c r="Q3059" s="60" t="n">
        <v>17.6</v>
      </c>
      <c r="R3059" s="60" t="n">
        <v>0.9258</v>
      </c>
      <c r="S3059" t="inlineStr">
        <is>
          <t>团队模拟数据（基于公开单线数据派生）</t>
        </is>
      </c>
      <c r="T3059" t="inlineStr">
        <is>
          <t>SIM-v2.2-20260807-20260804</t>
        </is>
      </c>
      <c r="U3059" t="inlineStr">
        <is>
          <t>https://zenodo.org/records/17855209</t>
        </is>
      </c>
      <c r="V3059" t="inlineStr">
        <is>
          <t>LINE-S01-POST-20260317</t>
        </is>
      </c>
      <c r="W3059" t="inlineStr">
        <is>
          <t>已关联</t>
        </is>
      </c>
      <c r="X3059" t="inlineStr">
        <is>
          <t>按班次口径判断</t>
        </is>
      </c>
      <c r="Z3059" t="inlineStr">
        <is>
          <t>否</t>
        </is>
      </c>
    </row>
    <row r="3060">
      <c r="A3060" t="inlineStr">
        <is>
          <t>SIM-STOP-03059</t>
        </is>
      </c>
      <c r="B3060" t="inlineStr">
        <is>
          <t>STOP-POST-00385</t>
        </is>
      </c>
      <c r="C3060" t="inlineStr">
        <is>
          <t>LINE-S02-POST-20260317</t>
        </is>
      </c>
      <c r="D3060" t="inlineStr">
        <is>
          <t>SHIFT-POST-20260317</t>
        </is>
      </c>
      <c r="E3060" t="inlineStr">
        <is>
          <t>LINE-S02</t>
        </is>
      </c>
      <c r="F3060" t="inlineStr">
        <is>
          <t>改善后</t>
        </is>
      </c>
      <c r="G3060" s="57" t="n">
        <v>46098</v>
      </c>
      <c r="H3060" t="inlineStr">
        <is>
          <t>视觉设备系列</t>
        </is>
      </c>
      <c r="I3060" t="inlineStr">
        <is>
          <t>7KK25</t>
        </is>
      </c>
      <c r="J3060" t="inlineStr">
        <is>
          <t>OPERATIONAL</t>
        </is>
      </c>
      <c r="K3060" t="inlineStr">
        <is>
          <t>Planned - Not included in OEE</t>
        </is>
      </c>
      <c r="L3060" t="inlineStr">
        <is>
          <t>-</t>
        </is>
      </c>
      <c r="M3060" t="inlineStr">
        <is>
          <t>未标注工位</t>
        </is>
      </c>
      <c r="N3060" t="inlineStr">
        <is>
          <t>NO PRODUCTION SCHEDULE</t>
        </is>
      </c>
      <c r="O3060" s="59" t="n">
        <v>46098.8125</v>
      </c>
      <c r="P3060" s="59" t="n">
        <v>46098.82479166667</v>
      </c>
      <c r="Q3060" s="60" t="n">
        <v>17.7</v>
      </c>
      <c r="R3060" s="60" t="n">
        <v>0.931</v>
      </c>
      <c r="S3060" t="inlineStr">
        <is>
          <t>团队模拟数据（基于公开单线数据派生）</t>
        </is>
      </c>
      <c r="T3060" t="inlineStr">
        <is>
          <t>SIM-v2.2-20260807-20260804</t>
        </is>
      </c>
      <c r="U3060" t="inlineStr">
        <is>
          <t>https://zenodo.org/records/17855209</t>
        </is>
      </c>
      <c r="V3060" t="inlineStr">
        <is>
          <t>LINE-S02-POST-20260317</t>
        </is>
      </c>
      <c r="W3060" t="inlineStr">
        <is>
          <t>已关联</t>
        </is>
      </c>
      <c r="X3060" t="inlineStr">
        <is>
          <t>按班次口径判断</t>
        </is>
      </c>
      <c r="Z3060" t="inlineStr">
        <is>
          <t>否</t>
        </is>
      </c>
    </row>
    <row r="3061">
      <c r="A3061" t="inlineStr">
        <is>
          <t>SIM-STOP-03060</t>
        </is>
      </c>
      <c r="B3061" t="inlineStr">
        <is>
          <t>STOP-POST-00385</t>
        </is>
      </c>
      <c r="C3061" t="inlineStr">
        <is>
          <t>LINE-S03-POST-20260317</t>
        </is>
      </c>
      <c r="D3061" t="inlineStr">
        <is>
          <t>SHIFT-POST-20260317</t>
        </is>
      </c>
      <c r="E3061" t="inlineStr">
        <is>
          <t>LINE-S03</t>
        </is>
      </c>
      <c r="F3061" t="inlineStr">
        <is>
          <t>改善后</t>
        </is>
      </c>
      <c r="G3061" s="57" t="n">
        <v>46098</v>
      </c>
      <c r="H3061" t="inlineStr">
        <is>
          <t>音频模组系列</t>
        </is>
      </c>
      <c r="I3061" t="inlineStr">
        <is>
          <t>7KK25</t>
        </is>
      </c>
      <c r="J3061" t="inlineStr">
        <is>
          <t>OPERATIONAL</t>
        </is>
      </c>
      <c r="K3061" t="inlineStr">
        <is>
          <t>Planned - Not included in OEE</t>
        </is>
      </c>
      <c r="L3061" t="inlineStr">
        <is>
          <t>-</t>
        </is>
      </c>
      <c r="M3061" t="inlineStr">
        <is>
          <t>未标注工位</t>
        </is>
      </c>
      <c r="N3061" t="inlineStr">
        <is>
          <t>NO PRODUCTION SCHEDULE</t>
        </is>
      </c>
      <c r="O3061" s="59" t="n">
        <v>46098.82638888889</v>
      </c>
      <c r="P3061" s="59" t="n">
        <v>46098.83916666666</v>
      </c>
      <c r="Q3061" s="60" t="n">
        <v>18.4</v>
      </c>
      <c r="R3061" s="60" t="n">
        <v>0.9707</v>
      </c>
      <c r="S3061" t="inlineStr">
        <is>
          <t>团队模拟数据（基于公开单线数据派生）</t>
        </is>
      </c>
      <c r="T3061" t="inlineStr">
        <is>
          <t>SIM-v2.2-20260807-20260804</t>
        </is>
      </c>
      <c r="U3061" t="inlineStr">
        <is>
          <t>https://zenodo.org/records/17855209</t>
        </is>
      </c>
      <c r="V3061" t="inlineStr">
        <is>
          <t>LINE-S03-POST-20260317</t>
        </is>
      </c>
      <c r="W3061" t="inlineStr">
        <is>
          <t>已关联</t>
        </is>
      </c>
      <c r="X3061" t="inlineStr">
        <is>
          <t>按班次口径判断</t>
        </is>
      </c>
      <c r="Z3061" t="inlineStr">
        <is>
          <t>否</t>
        </is>
      </c>
    </row>
    <row r="3062">
      <c r="A3062" t="inlineStr">
        <is>
          <t>SIM-STOP-03061</t>
        </is>
      </c>
      <c r="B3062" t="inlineStr">
        <is>
          <t>STOP-POST-00386</t>
        </is>
      </c>
      <c r="C3062" t="inlineStr">
        <is>
          <t>LINE-S01-POST-20260318</t>
        </is>
      </c>
      <c r="D3062" t="inlineStr">
        <is>
          <t>SHIFT-POST-20260318</t>
        </is>
      </c>
      <c r="E3062" t="inlineStr">
        <is>
          <t>LINE-S01</t>
        </is>
      </c>
      <c r="F3062" t="inlineStr">
        <is>
          <t>改善后</t>
        </is>
      </c>
      <c r="G3062" s="57" t="n">
        <v>46099</v>
      </c>
      <c r="H3062" t="inlineStr">
        <is>
          <t>智能终端系列</t>
        </is>
      </c>
      <c r="I3062" t="inlineStr">
        <is>
          <t>7KK25</t>
        </is>
      </c>
      <c r="J3062" t="inlineStr">
        <is>
          <t>OPERATIONAL</t>
        </is>
      </c>
      <c r="K3062" t="inlineStr">
        <is>
          <t>Planned - Included in OEE</t>
        </is>
      </c>
      <c r="L3062" t="inlineStr">
        <is>
          <t>EXTRUDER PRESS</t>
        </is>
      </c>
      <c r="M3062" t="inlineStr">
        <is>
          <t>主加工工位</t>
        </is>
      </c>
      <c r="N3062" t="inlineStr">
        <is>
          <t>CLEANING</t>
        </is>
      </c>
      <c r="O3062" s="59" t="n">
        <v>46099.46875</v>
      </c>
      <c r="P3062" s="59" t="n">
        <v>46099.47611111111</v>
      </c>
      <c r="Q3062" s="60" t="n">
        <v>10.6</v>
      </c>
      <c r="R3062" s="60" t="n">
        <v>0.962</v>
      </c>
      <c r="S3062" t="inlineStr">
        <is>
          <t>团队模拟数据（基于公开单线数据派生）</t>
        </is>
      </c>
      <c r="T3062" t="inlineStr">
        <is>
          <t>SIM-v2.2-20260807-20260804</t>
        </is>
      </c>
      <c r="U3062" t="inlineStr">
        <is>
          <t>https://zenodo.org/records/17855209</t>
        </is>
      </c>
      <c r="V3062" t="inlineStr">
        <is>
          <t>LINE-S01-POST-20260318</t>
        </is>
      </c>
      <c r="W3062" t="inlineStr">
        <is>
          <t>已关联</t>
        </is>
      </c>
      <c r="X3062" t="inlineStr">
        <is>
          <t>按班次口径判断</t>
        </is>
      </c>
      <c r="Z3062" t="inlineStr">
        <is>
          <t>否</t>
        </is>
      </c>
    </row>
    <row r="3063">
      <c r="A3063" t="inlineStr">
        <is>
          <t>SIM-STOP-03062</t>
        </is>
      </c>
      <c r="B3063" t="inlineStr">
        <is>
          <t>STOP-POST-00386</t>
        </is>
      </c>
      <c r="C3063" t="inlineStr">
        <is>
          <t>LINE-S02-POST-20260318</t>
        </is>
      </c>
      <c r="D3063" t="inlineStr">
        <is>
          <t>SHIFT-POST-20260318</t>
        </is>
      </c>
      <c r="E3063" t="inlineStr">
        <is>
          <t>LINE-S02</t>
        </is>
      </c>
      <c r="F3063" t="inlineStr">
        <is>
          <t>改善后</t>
        </is>
      </c>
      <c r="G3063" s="57" t="n">
        <v>46099</v>
      </c>
      <c r="H3063" t="inlineStr">
        <is>
          <t>视觉设备系列</t>
        </is>
      </c>
      <c r="I3063" t="inlineStr">
        <is>
          <t>7KK25</t>
        </is>
      </c>
      <c r="J3063" t="inlineStr">
        <is>
          <t>OPERATIONAL</t>
        </is>
      </c>
      <c r="K3063" t="inlineStr">
        <is>
          <t>Planned - Included in OEE</t>
        </is>
      </c>
      <c r="L3063" t="inlineStr">
        <is>
          <t>EXTRUDER PRESS</t>
        </is>
      </c>
      <c r="M3063" t="inlineStr">
        <is>
          <t>主加工工位</t>
        </is>
      </c>
      <c r="N3063" t="inlineStr">
        <is>
          <t>CLEANING</t>
        </is>
      </c>
      <c r="O3063" s="59" t="n">
        <v>46099.48263888889</v>
      </c>
      <c r="P3063" s="59" t="n">
        <v>46099.49006944444</v>
      </c>
      <c r="Q3063" s="60" t="n">
        <v>10.7</v>
      </c>
      <c r="R3063" s="60" t="n">
        <v>0.9691</v>
      </c>
      <c r="S3063" t="inlineStr">
        <is>
          <t>团队模拟数据（基于公开单线数据派生）</t>
        </is>
      </c>
      <c r="T3063" t="inlineStr">
        <is>
          <t>SIM-v2.2-20260807-20260804</t>
        </is>
      </c>
      <c r="U3063" t="inlineStr">
        <is>
          <t>https://zenodo.org/records/17855209</t>
        </is>
      </c>
      <c r="V3063" t="inlineStr">
        <is>
          <t>LINE-S02-POST-20260318</t>
        </is>
      </c>
      <c r="W3063" t="inlineStr">
        <is>
          <t>已关联</t>
        </is>
      </c>
      <c r="X3063" t="inlineStr">
        <is>
          <t>按班次口径判断</t>
        </is>
      </c>
      <c r="Z3063" t="inlineStr">
        <is>
          <t>否</t>
        </is>
      </c>
    </row>
    <row r="3064">
      <c r="A3064" t="inlineStr">
        <is>
          <t>SIM-STOP-03063</t>
        </is>
      </c>
      <c r="B3064" t="inlineStr">
        <is>
          <t>STOP-POST-00386</t>
        </is>
      </c>
      <c r="C3064" t="inlineStr">
        <is>
          <t>LINE-S03-POST-20260318</t>
        </is>
      </c>
      <c r="D3064" t="inlineStr">
        <is>
          <t>SHIFT-POST-20260318</t>
        </is>
      </c>
      <c r="E3064" t="inlineStr">
        <is>
          <t>LINE-S03</t>
        </is>
      </c>
      <c r="F3064" t="inlineStr">
        <is>
          <t>改善后</t>
        </is>
      </c>
      <c r="G3064" s="57" t="n">
        <v>46099</v>
      </c>
      <c r="H3064" t="inlineStr">
        <is>
          <t>音频模组系列</t>
        </is>
      </c>
      <c r="I3064" t="inlineStr">
        <is>
          <t>7KK25</t>
        </is>
      </c>
      <c r="J3064" t="inlineStr">
        <is>
          <t>OPERATIONAL</t>
        </is>
      </c>
      <c r="K3064" t="inlineStr">
        <is>
          <t>Planned - Included in OEE</t>
        </is>
      </c>
      <c r="L3064" t="inlineStr">
        <is>
          <t>EXTRUDER PRESS</t>
        </is>
      </c>
      <c r="M3064" t="inlineStr">
        <is>
          <t>主加工工位</t>
        </is>
      </c>
      <c r="N3064" t="inlineStr">
        <is>
          <t>CLEANING</t>
        </is>
      </c>
      <c r="O3064" s="59" t="n">
        <v>46099.49652777778</v>
      </c>
      <c r="P3064" s="59" t="n">
        <v>46099.50423611111</v>
      </c>
      <c r="Q3064" s="60" t="n">
        <v>11.1</v>
      </c>
      <c r="R3064" s="60" t="n">
        <v>1.008</v>
      </c>
      <c r="S3064" t="inlineStr">
        <is>
          <t>团队模拟数据（基于公开单线数据派生）</t>
        </is>
      </c>
      <c r="T3064" t="inlineStr">
        <is>
          <t>SIM-v2.2-20260807-20260804</t>
        </is>
      </c>
      <c r="U3064" t="inlineStr">
        <is>
          <t>https://zenodo.org/records/17855209</t>
        </is>
      </c>
      <c r="V3064" t="inlineStr">
        <is>
          <t>LINE-S03-POST-20260318</t>
        </is>
      </c>
      <c r="W3064" t="inlineStr">
        <is>
          <t>已关联</t>
        </is>
      </c>
      <c r="X3064" t="inlineStr">
        <is>
          <t>按班次口径判断</t>
        </is>
      </c>
      <c r="Z3064" t="inlineStr">
        <is>
          <t>否</t>
        </is>
      </c>
    </row>
    <row r="3065">
      <c r="A3065" t="inlineStr">
        <is>
          <t>SIM-STOP-03064</t>
        </is>
      </c>
      <c r="B3065" t="inlineStr">
        <is>
          <t>STOP-POST-00387</t>
        </is>
      </c>
      <c r="C3065" t="inlineStr">
        <is>
          <t>LINE-S01-POST-20260318</t>
        </is>
      </c>
      <c r="D3065" t="inlineStr">
        <is>
          <t>SHIFT-POST-20260318</t>
        </is>
      </c>
      <c r="E3065" t="inlineStr">
        <is>
          <t>LINE-S01</t>
        </is>
      </c>
      <c r="F3065" t="inlineStr">
        <is>
          <t>改善后</t>
        </is>
      </c>
      <c r="G3065" s="57" t="n">
        <v>46099</v>
      </c>
      <c r="H3065" t="inlineStr">
        <is>
          <t>智能终端系列</t>
        </is>
      </c>
      <c r="I3065" t="inlineStr">
        <is>
          <t>7KK25</t>
        </is>
      </c>
      <c r="J3065" t="inlineStr">
        <is>
          <t>SETUPS-CHANGEOVERS</t>
        </is>
      </c>
      <c r="K3065" t="inlineStr">
        <is>
          <t>Planned - Included in OEE</t>
        </is>
      </c>
      <c r="L3065" t="inlineStr">
        <is>
          <t>HACKING STATION</t>
        </is>
      </c>
      <c r="M3065" t="inlineStr">
        <is>
          <t>上下料工位</t>
        </is>
      </c>
      <c r="N3065" t="inlineStr">
        <is>
          <t>MATERIAL CHANGEOVER</t>
        </is>
      </c>
      <c r="O3065" s="59" t="n">
        <v>46099.51736111111</v>
      </c>
      <c r="P3065" s="59" t="n">
        <v>46099.52298611111</v>
      </c>
      <c r="Q3065" s="60" t="n">
        <v>8.1</v>
      </c>
      <c r="R3065" s="60" t="n">
        <v>0.9</v>
      </c>
      <c r="S3065" t="inlineStr">
        <is>
          <t>团队模拟数据（基于公开单线数据派生）</t>
        </is>
      </c>
      <c r="T3065" t="inlineStr">
        <is>
          <t>SIM-v2.2-20260807-20260804</t>
        </is>
      </c>
      <c r="U3065" t="inlineStr">
        <is>
          <t>https://zenodo.org/records/17855209</t>
        </is>
      </c>
      <c r="V3065" t="inlineStr">
        <is>
          <t>LINE-S01-POST-20260318</t>
        </is>
      </c>
      <c r="W3065" t="inlineStr">
        <is>
          <t>已关联</t>
        </is>
      </c>
      <c r="X3065" t="inlineStr">
        <is>
          <t>按班次口径判断</t>
        </is>
      </c>
      <c r="Z3065" t="inlineStr">
        <is>
          <t>是</t>
        </is>
      </c>
      <c r="AA3065">
        <f>IFERROR(VLOOKUP(N3065,'18_换产标准_模拟'!$B$2:$F$4,3,FALSE),"")</f>
        <v/>
      </c>
      <c r="AB3065">
        <f>IFERROR(MAX(Q3065-AA3065,0),"")</f>
        <v/>
      </c>
      <c r="AC3065">
        <f>IFERROR(IF(AB3065=0,"达标",IF(AB3065&lt;=VLOOKUP(N3065,'18_换产标准_模拟'!$B$2:$F$4,4,FALSE)-VLOOKUP(N3065,'18_换产标准_模拟'!$B$2:$F$4,3,FALSE),"轻微超时",IF(AB3065&lt;=VLOOKUP(N3065,'18_换产标准_模拟'!$B$2:$F$4,5,FALSE)-VLOOKUP(N3065,'18_换产标准_模拟'!$B$2:$F$4,3,FALSE),"超时","严重超时"))),"")</f>
        <v/>
      </c>
      <c r="AD3065">
        <f>IFERROR(INDEX('18_换产标准_模拟'!$A$2:$A$4,MATCH(N3065,'18_换产标准_模拟'!$B$2:$B$4,0)),"")</f>
        <v/>
      </c>
      <c r="AE3065" t="inlineStr">
        <is>
          <t>团队模拟数据</t>
        </is>
      </c>
    </row>
    <row r="3066">
      <c r="A3066" t="inlineStr">
        <is>
          <t>SIM-STOP-03065</t>
        </is>
      </c>
      <c r="B3066" t="inlineStr">
        <is>
          <t>STOP-POST-00387</t>
        </is>
      </c>
      <c r="C3066" t="inlineStr">
        <is>
          <t>LINE-S02-POST-20260318</t>
        </is>
      </c>
      <c r="D3066" t="inlineStr">
        <is>
          <t>SHIFT-POST-20260318</t>
        </is>
      </c>
      <c r="E3066" t="inlineStr">
        <is>
          <t>LINE-S02</t>
        </is>
      </c>
      <c r="F3066" t="inlineStr">
        <is>
          <t>改善后</t>
        </is>
      </c>
      <c r="G3066" s="57" t="n">
        <v>46099</v>
      </c>
      <c r="H3066" t="inlineStr">
        <is>
          <t>视觉设备系列</t>
        </is>
      </c>
      <c r="I3066" t="inlineStr">
        <is>
          <t>7KK25</t>
        </is>
      </c>
      <c r="J3066" t="inlineStr">
        <is>
          <t>SETUPS-CHANGEOVERS</t>
        </is>
      </c>
      <c r="K3066" t="inlineStr">
        <is>
          <t>Planned - Included in OEE</t>
        </is>
      </c>
      <c r="L3066" t="inlineStr">
        <is>
          <t>HACKING STATION</t>
        </is>
      </c>
      <c r="M3066" t="inlineStr">
        <is>
          <t>上下料工位</t>
        </is>
      </c>
      <c r="N3066" t="inlineStr">
        <is>
          <t>MATERIAL CHANGEOVER</t>
        </is>
      </c>
      <c r="O3066" s="59" t="n">
        <v>46099.53125</v>
      </c>
      <c r="P3066" s="59" t="n">
        <v>46099.53756944444</v>
      </c>
      <c r="Q3066" s="60" t="n">
        <v>9.1</v>
      </c>
      <c r="R3066" s="60" t="n">
        <v>1.0072</v>
      </c>
      <c r="S3066" t="inlineStr">
        <is>
          <t>团队模拟数据（基于公开单线数据派生）</t>
        </is>
      </c>
      <c r="T3066" t="inlineStr">
        <is>
          <t>SIM-v2.2-20260807-20260804</t>
        </is>
      </c>
      <c r="U3066" t="inlineStr">
        <is>
          <t>https://zenodo.org/records/17855209</t>
        </is>
      </c>
      <c r="V3066" t="inlineStr">
        <is>
          <t>LINE-S02-POST-20260318</t>
        </is>
      </c>
      <c r="W3066" t="inlineStr">
        <is>
          <t>已关联</t>
        </is>
      </c>
      <c r="X3066" t="inlineStr">
        <is>
          <t>按班次口径判断</t>
        </is>
      </c>
      <c r="Z3066" t="inlineStr">
        <is>
          <t>是</t>
        </is>
      </c>
      <c r="AA3066">
        <f>IFERROR(VLOOKUP(N3066,'18_换产标准_模拟'!$B$2:$F$4,3,FALSE),"")</f>
        <v/>
      </c>
      <c r="AB3066">
        <f>IFERROR(MAX(Q3066-AA3066,0),"")</f>
        <v/>
      </c>
      <c r="AC3066">
        <f>IFERROR(IF(AB3066=0,"达标",IF(AB3066&lt;=VLOOKUP(N3066,'18_换产标准_模拟'!$B$2:$F$4,4,FALSE)-VLOOKUP(N3066,'18_换产标准_模拟'!$B$2:$F$4,3,FALSE),"轻微超时",IF(AB3066&lt;=VLOOKUP(N3066,'18_换产标准_模拟'!$B$2:$F$4,5,FALSE)-VLOOKUP(N3066,'18_换产标准_模拟'!$B$2:$F$4,3,FALSE),"超时","严重超时"))),"")</f>
        <v/>
      </c>
      <c r="AD3066">
        <f>IFERROR(INDEX('18_换产标准_模拟'!$A$2:$A$4,MATCH(N3066,'18_换产标准_模拟'!$B$2:$B$4,0)),"")</f>
        <v/>
      </c>
      <c r="AE3066" t="inlineStr">
        <is>
          <t>团队模拟数据</t>
        </is>
      </c>
    </row>
    <row r="3067">
      <c r="A3067" t="inlineStr">
        <is>
          <t>SIM-STOP-03066</t>
        </is>
      </c>
      <c r="B3067" t="inlineStr">
        <is>
          <t>STOP-POST-00387</t>
        </is>
      </c>
      <c r="C3067" t="inlineStr">
        <is>
          <t>LINE-S03-POST-20260318</t>
        </is>
      </c>
      <c r="D3067" t="inlineStr">
        <is>
          <t>SHIFT-POST-20260318</t>
        </is>
      </c>
      <c r="E3067" t="inlineStr">
        <is>
          <t>LINE-S03</t>
        </is>
      </c>
      <c r="F3067" t="inlineStr">
        <is>
          <t>改善后</t>
        </is>
      </c>
      <c r="G3067" s="57" t="n">
        <v>46099</v>
      </c>
      <c r="H3067" t="inlineStr">
        <is>
          <t>音频模组系列</t>
        </is>
      </c>
      <c r="I3067" t="inlineStr">
        <is>
          <t>7KK25</t>
        </is>
      </c>
      <c r="J3067" t="inlineStr">
        <is>
          <t>SETUPS-CHANGEOVERS</t>
        </is>
      </c>
      <c r="K3067" t="inlineStr">
        <is>
          <t>Planned - Included in OEE</t>
        </is>
      </c>
      <c r="L3067" t="inlineStr">
        <is>
          <t>HACKING STATION</t>
        </is>
      </c>
      <c r="M3067" t="inlineStr">
        <is>
          <t>上下料工位</t>
        </is>
      </c>
      <c r="N3067" t="inlineStr">
        <is>
          <t>MATERIAL CHANGEOVER</t>
        </is>
      </c>
      <c r="O3067" s="59" t="n">
        <v>46099.54513888889</v>
      </c>
      <c r="P3067" s="59" t="n">
        <v>46099.55125</v>
      </c>
      <c r="Q3067" s="60" t="n">
        <v>8.800000000000001</v>
      </c>
      <c r="R3067" s="60" t="n">
        <v>0.9818</v>
      </c>
      <c r="S3067" t="inlineStr">
        <is>
          <t>团队模拟数据（基于公开单线数据派生）</t>
        </is>
      </c>
      <c r="T3067" t="inlineStr">
        <is>
          <t>SIM-v2.2-20260807-20260804</t>
        </is>
      </c>
      <c r="U3067" t="inlineStr">
        <is>
          <t>https://zenodo.org/records/17855209</t>
        </is>
      </c>
      <c r="V3067" t="inlineStr">
        <is>
          <t>LINE-S03-POST-20260318</t>
        </is>
      </c>
      <c r="W3067" t="inlineStr">
        <is>
          <t>已关联</t>
        </is>
      </c>
      <c r="X3067" t="inlineStr">
        <is>
          <t>按班次口径判断</t>
        </is>
      </c>
      <c r="Z3067" t="inlineStr">
        <is>
          <t>是</t>
        </is>
      </c>
      <c r="AA3067">
        <f>IFERROR(VLOOKUP(N3067,'18_换产标准_模拟'!$B$2:$F$4,3,FALSE),"")</f>
        <v/>
      </c>
      <c r="AB3067">
        <f>IFERROR(MAX(Q3067-AA3067,0),"")</f>
        <v/>
      </c>
      <c r="AC3067">
        <f>IFERROR(IF(AB3067=0,"达标",IF(AB3067&lt;=VLOOKUP(N3067,'18_换产标准_模拟'!$B$2:$F$4,4,FALSE)-VLOOKUP(N3067,'18_换产标准_模拟'!$B$2:$F$4,3,FALSE),"轻微超时",IF(AB3067&lt;=VLOOKUP(N3067,'18_换产标准_模拟'!$B$2:$F$4,5,FALSE)-VLOOKUP(N3067,'18_换产标准_模拟'!$B$2:$F$4,3,FALSE),"超时","严重超时"))),"")</f>
        <v/>
      </c>
      <c r="AD3067">
        <f>IFERROR(INDEX('18_换产标准_模拟'!$A$2:$A$4,MATCH(N3067,'18_换产标准_模拟'!$B$2:$B$4,0)),"")</f>
        <v/>
      </c>
      <c r="AE3067" t="inlineStr">
        <is>
          <t>团队模拟数据</t>
        </is>
      </c>
    </row>
    <row r="3068">
      <c r="A3068" t="inlineStr">
        <is>
          <t>SIM-STOP-03067</t>
        </is>
      </c>
      <c r="B3068" t="inlineStr">
        <is>
          <t>STOP-POST-00388</t>
        </is>
      </c>
      <c r="C3068" t="inlineStr">
        <is>
          <t>LINE-S01-POST-20260318</t>
        </is>
      </c>
      <c r="D3068" t="inlineStr">
        <is>
          <t>SHIFT-POST-20260318</t>
        </is>
      </c>
      <c r="E3068" t="inlineStr">
        <is>
          <t>LINE-S01</t>
        </is>
      </c>
      <c r="F3068" t="inlineStr">
        <is>
          <t>改善后</t>
        </is>
      </c>
      <c r="G3068" s="57" t="n">
        <v>46099</v>
      </c>
      <c r="H3068" t="inlineStr">
        <is>
          <t>智能终端系列</t>
        </is>
      </c>
      <c r="I3068" t="inlineStr">
        <is>
          <t>7KK25</t>
        </is>
      </c>
      <c r="J3068" t="inlineStr">
        <is>
          <t>MATERIALS</t>
        </is>
      </c>
      <c r="K3068" t="inlineStr">
        <is>
          <t>Unplanned</t>
        </is>
      </c>
      <c r="L3068" t="inlineStr">
        <is>
          <t>EXTRUDER PRESS</t>
        </is>
      </c>
      <c r="M3068" t="inlineStr">
        <is>
          <t>主加工工位</t>
        </is>
      </c>
      <c r="N3068" t="inlineStr">
        <is>
          <t>MATERIAL STARVATION</t>
        </is>
      </c>
      <c r="O3068" s="59" t="n">
        <v>46099.52916666667</v>
      </c>
      <c r="P3068" s="59" t="n">
        <v>46099.53083333333</v>
      </c>
      <c r="Q3068" s="60" t="n">
        <v>2.4</v>
      </c>
      <c r="R3068" s="60" t="n">
        <v>0.8081</v>
      </c>
      <c r="S3068" t="inlineStr">
        <is>
          <t>团队模拟数据（基于公开单线数据派生）</t>
        </is>
      </c>
      <c r="T3068" t="inlineStr">
        <is>
          <t>SIM-v2.2-20260807-20260804</t>
        </is>
      </c>
      <c r="U3068" t="inlineStr">
        <is>
          <t>https://zenodo.org/records/17855209</t>
        </is>
      </c>
      <c r="V3068" t="inlineStr">
        <is>
          <t>LINE-S01-POST-20260318</t>
        </is>
      </c>
      <c r="W3068" t="inlineStr">
        <is>
          <t>已关联</t>
        </is>
      </c>
      <c r="X3068" t="inlineStr">
        <is>
          <t>按班次口径判断</t>
        </is>
      </c>
      <c r="Z3068" t="inlineStr">
        <is>
          <t>否</t>
        </is>
      </c>
    </row>
    <row r="3069">
      <c r="A3069" t="inlineStr">
        <is>
          <t>SIM-STOP-03068</t>
        </is>
      </c>
      <c r="B3069" t="inlineStr">
        <is>
          <t>STOP-POST-00388</t>
        </is>
      </c>
      <c r="C3069" t="inlineStr">
        <is>
          <t>LINE-S02-POST-20260318</t>
        </is>
      </c>
      <c r="D3069" t="inlineStr">
        <is>
          <t>SHIFT-POST-20260318</t>
        </is>
      </c>
      <c r="E3069" t="inlineStr">
        <is>
          <t>LINE-S02</t>
        </is>
      </c>
      <c r="F3069" t="inlineStr">
        <is>
          <t>改善后</t>
        </is>
      </c>
      <c r="G3069" s="57" t="n">
        <v>46099</v>
      </c>
      <c r="H3069" t="inlineStr">
        <is>
          <t>视觉设备系列</t>
        </is>
      </c>
      <c r="I3069" t="inlineStr">
        <is>
          <t>7KK25</t>
        </is>
      </c>
      <c r="J3069" t="inlineStr">
        <is>
          <t>MATERIALS</t>
        </is>
      </c>
      <c r="K3069" t="inlineStr">
        <is>
          <t>Unplanned</t>
        </is>
      </c>
      <c r="L3069" t="inlineStr">
        <is>
          <t>EXTRUDER PRESS</t>
        </is>
      </c>
      <c r="M3069" t="inlineStr">
        <is>
          <t>主加工工位</t>
        </is>
      </c>
      <c r="N3069" t="inlineStr">
        <is>
          <t>MATERIAL STARVATION</t>
        </is>
      </c>
      <c r="O3069" s="59" t="n">
        <v>46099.54305555556</v>
      </c>
      <c r="P3069" s="59" t="n">
        <v>46099.54541666667</v>
      </c>
      <c r="Q3069" s="60" t="n">
        <v>3.4</v>
      </c>
      <c r="R3069" s="60" t="n">
        <v>1.1418</v>
      </c>
      <c r="S3069" t="inlineStr">
        <is>
          <t>团队模拟数据（基于公开单线数据派生）</t>
        </is>
      </c>
      <c r="T3069" t="inlineStr">
        <is>
          <t>SIM-v2.2-20260807-20260804</t>
        </is>
      </c>
      <c r="U3069" t="inlineStr">
        <is>
          <t>https://zenodo.org/records/17855209</t>
        </is>
      </c>
      <c r="V3069" t="inlineStr">
        <is>
          <t>LINE-S02-POST-20260318</t>
        </is>
      </c>
      <c r="W3069" t="inlineStr">
        <is>
          <t>已关联</t>
        </is>
      </c>
      <c r="X3069" t="inlineStr">
        <is>
          <t>按班次口径判断</t>
        </is>
      </c>
      <c r="Z3069" t="inlineStr">
        <is>
          <t>否</t>
        </is>
      </c>
    </row>
    <row r="3070">
      <c r="A3070" t="inlineStr">
        <is>
          <t>SIM-STOP-03069</t>
        </is>
      </c>
      <c r="B3070" t="inlineStr">
        <is>
          <t>STOP-POST-00388</t>
        </is>
      </c>
      <c r="C3070" t="inlineStr">
        <is>
          <t>LINE-S03-POST-20260318</t>
        </is>
      </c>
      <c r="D3070" t="inlineStr">
        <is>
          <t>SHIFT-POST-20260318</t>
        </is>
      </c>
      <c r="E3070" t="inlineStr">
        <is>
          <t>LINE-S03</t>
        </is>
      </c>
      <c r="F3070" t="inlineStr">
        <is>
          <t>改善后</t>
        </is>
      </c>
      <c r="G3070" s="57" t="n">
        <v>46099</v>
      </c>
      <c r="H3070" t="inlineStr">
        <is>
          <t>音频模组系列</t>
        </is>
      </c>
      <c r="I3070" t="inlineStr">
        <is>
          <t>7KK25</t>
        </is>
      </c>
      <c r="J3070" t="inlineStr">
        <is>
          <t>MATERIALS</t>
        </is>
      </c>
      <c r="K3070" t="inlineStr">
        <is>
          <t>Unplanned</t>
        </is>
      </c>
      <c r="L3070" t="inlineStr">
        <is>
          <t>EXTRUDER PRESS</t>
        </is>
      </c>
      <c r="M3070" t="inlineStr">
        <is>
          <t>主加工工位</t>
        </is>
      </c>
      <c r="N3070" t="inlineStr">
        <is>
          <t>MATERIAL STARVATION</t>
        </is>
      </c>
      <c r="O3070" s="59" t="n">
        <v>46099.55694444444</v>
      </c>
      <c r="P3070" s="59" t="n">
        <v>46099.55895833333</v>
      </c>
      <c r="Q3070" s="60" t="n">
        <v>2.9</v>
      </c>
      <c r="R3070" s="60" t="n">
        <v>0.9568</v>
      </c>
      <c r="S3070" t="inlineStr">
        <is>
          <t>团队模拟数据（基于公开单线数据派生）</t>
        </is>
      </c>
      <c r="T3070" t="inlineStr">
        <is>
          <t>SIM-v2.2-20260807-20260804</t>
        </is>
      </c>
      <c r="U3070" t="inlineStr">
        <is>
          <t>https://zenodo.org/records/17855209</t>
        </is>
      </c>
      <c r="V3070" t="inlineStr">
        <is>
          <t>LINE-S03-POST-20260318</t>
        </is>
      </c>
      <c r="W3070" t="inlineStr">
        <is>
          <t>已关联</t>
        </is>
      </c>
      <c r="X3070" t="inlineStr">
        <is>
          <t>按班次口径判断</t>
        </is>
      </c>
      <c r="Z3070" t="inlineStr">
        <is>
          <t>否</t>
        </is>
      </c>
    </row>
    <row r="3071">
      <c r="A3071" t="inlineStr">
        <is>
          <t>SIM-STOP-03070</t>
        </is>
      </c>
      <c r="B3071" t="inlineStr">
        <is>
          <t>STOP-POST-00389</t>
        </is>
      </c>
      <c r="C3071" t="inlineStr">
        <is>
          <t>LINE-S01-POST-20260318</t>
        </is>
      </c>
      <c r="D3071" t="inlineStr">
        <is>
          <t>SHIFT-POST-20260318</t>
        </is>
      </c>
      <c r="E3071" t="inlineStr">
        <is>
          <t>LINE-S01</t>
        </is>
      </c>
      <c r="F3071" t="inlineStr">
        <is>
          <t>改善后</t>
        </is>
      </c>
      <c r="G3071" s="57" t="n">
        <v>46099</v>
      </c>
      <c r="H3071" t="inlineStr">
        <is>
          <t>智能终端系列</t>
        </is>
      </c>
      <c r="I3071" t="inlineStr">
        <is>
          <t>7KK25</t>
        </is>
      </c>
      <c r="J3071" t="inlineStr">
        <is>
          <t>MATERIALS</t>
        </is>
      </c>
      <c r="K3071" t="inlineStr">
        <is>
          <t>Unplanned</t>
        </is>
      </c>
      <c r="L3071" t="inlineStr">
        <is>
          <t>EXTRUDER PRESS</t>
        </is>
      </c>
      <c r="M3071" t="inlineStr">
        <is>
          <t>主加工工位</t>
        </is>
      </c>
      <c r="N3071" t="inlineStr">
        <is>
          <t>RACK STARVATION</t>
        </is>
      </c>
      <c r="O3071" s="59" t="n">
        <v>46099.55208333334</v>
      </c>
      <c r="P3071" s="59" t="n">
        <v>46099.55555555555</v>
      </c>
      <c r="Q3071" s="60" t="n">
        <v>5</v>
      </c>
      <c r="R3071" s="60" t="n">
        <v>0.8393</v>
      </c>
      <c r="S3071" t="inlineStr">
        <is>
          <t>团队模拟数据（基于公开单线数据派生）</t>
        </is>
      </c>
      <c r="T3071" t="inlineStr">
        <is>
          <t>SIM-v2.2-20260807-20260804</t>
        </is>
      </c>
      <c r="U3071" t="inlineStr">
        <is>
          <t>https://zenodo.org/records/17855209</t>
        </is>
      </c>
      <c r="V3071" t="inlineStr">
        <is>
          <t>LINE-S01-POST-20260318</t>
        </is>
      </c>
      <c r="W3071" t="inlineStr">
        <is>
          <t>已关联</t>
        </is>
      </c>
      <c r="X3071" t="inlineStr">
        <is>
          <t>按班次口径判断</t>
        </is>
      </c>
      <c r="Z3071" t="inlineStr">
        <is>
          <t>否</t>
        </is>
      </c>
    </row>
    <row r="3072">
      <c r="A3072" t="inlineStr">
        <is>
          <t>SIM-STOP-03071</t>
        </is>
      </c>
      <c r="B3072" t="inlineStr">
        <is>
          <t>STOP-POST-00389</t>
        </is>
      </c>
      <c r="C3072" t="inlineStr">
        <is>
          <t>LINE-S02-POST-20260318</t>
        </is>
      </c>
      <c r="D3072" t="inlineStr">
        <is>
          <t>SHIFT-POST-20260318</t>
        </is>
      </c>
      <c r="E3072" t="inlineStr">
        <is>
          <t>LINE-S02</t>
        </is>
      </c>
      <c r="F3072" t="inlineStr">
        <is>
          <t>改善后</t>
        </is>
      </c>
      <c r="G3072" s="57" t="n">
        <v>46099</v>
      </c>
      <c r="H3072" t="inlineStr">
        <is>
          <t>视觉设备系列</t>
        </is>
      </c>
      <c r="I3072" t="inlineStr">
        <is>
          <t>7KK25</t>
        </is>
      </c>
      <c r="J3072" t="inlineStr">
        <is>
          <t>MATERIALS</t>
        </is>
      </c>
      <c r="K3072" t="inlineStr">
        <is>
          <t>Unplanned</t>
        </is>
      </c>
      <c r="L3072" t="inlineStr">
        <is>
          <t>EXTRUDER PRESS</t>
        </is>
      </c>
      <c r="M3072" t="inlineStr">
        <is>
          <t>主加工工位</t>
        </is>
      </c>
      <c r="N3072" t="inlineStr">
        <is>
          <t>RACK STARVATION</t>
        </is>
      </c>
      <c r="O3072" s="59" t="n">
        <v>46099.56597222222</v>
      </c>
      <c r="P3072" s="59" t="n">
        <v>46099.57090277778</v>
      </c>
      <c r="Q3072" s="60" t="n">
        <v>7.1</v>
      </c>
      <c r="R3072" s="60" t="n">
        <v>1.188</v>
      </c>
      <c r="S3072" t="inlineStr">
        <is>
          <t>团队模拟数据（基于公开单线数据派生）</t>
        </is>
      </c>
      <c r="T3072" t="inlineStr">
        <is>
          <t>SIM-v2.2-20260807-20260804</t>
        </is>
      </c>
      <c r="U3072" t="inlineStr">
        <is>
          <t>https://zenodo.org/records/17855209</t>
        </is>
      </c>
      <c r="V3072" t="inlineStr">
        <is>
          <t>LINE-S02-POST-20260318</t>
        </is>
      </c>
      <c r="W3072" t="inlineStr">
        <is>
          <t>已关联</t>
        </is>
      </c>
      <c r="X3072" t="inlineStr">
        <is>
          <t>按班次口径判断</t>
        </is>
      </c>
      <c r="Z3072" t="inlineStr">
        <is>
          <t>否</t>
        </is>
      </c>
    </row>
    <row r="3073">
      <c r="A3073" t="inlineStr">
        <is>
          <t>SIM-STOP-03072</t>
        </is>
      </c>
      <c r="B3073" t="inlineStr">
        <is>
          <t>STOP-POST-00389</t>
        </is>
      </c>
      <c r="C3073" t="inlineStr">
        <is>
          <t>LINE-S03-POST-20260318</t>
        </is>
      </c>
      <c r="D3073" t="inlineStr">
        <is>
          <t>SHIFT-POST-20260318</t>
        </is>
      </c>
      <c r="E3073" t="inlineStr">
        <is>
          <t>LINE-S03</t>
        </is>
      </c>
      <c r="F3073" t="inlineStr">
        <is>
          <t>改善后</t>
        </is>
      </c>
      <c r="G3073" s="57" t="n">
        <v>46099</v>
      </c>
      <c r="H3073" t="inlineStr">
        <is>
          <t>音频模组系列</t>
        </is>
      </c>
      <c r="I3073" t="inlineStr">
        <is>
          <t>7KK25</t>
        </is>
      </c>
      <c r="J3073" t="inlineStr">
        <is>
          <t>MATERIALS</t>
        </is>
      </c>
      <c r="K3073" t="inlineStr">
        <is>
          <t>Unplanned</t>
        </is>
      </c>
      <c r="L3073" t="inlineStr">
        <is>
          <t>EXTRUDER PRESS</t>
        </is>
      </c>
      <c r="M3073" t="inlineStr">
        <is>
          <t>主加工工位</t>
        </is>
      </c>
      <c r="N3073" t="inlineStr">
        <is>
          <t>RACK STARVATION</t>
        </is>
      </c>
      <c r="O3073" s="59" t="n">
        <v>46099.57986111111</v>
      </c>
      <c r="P3073" s="59" t="n">
        <v>46099.58361111111</v>
      </c>
      <c r="Q3073" s="60" t="n">
        <v>5.4</v>
      </c>
      <c r="R3073" s="60" t="n">
        <v>0.8944</v>
      </c>
      <c r="S3073" t="inlineStr">
        <is>
          <t>团队模拟数据（基于公开单线数据派生）</t>
        </is>
      </c>
      <c r="T3073" t="inlineStr">
        <is>
          <t>SIM-v2.2-20260807-20260804</t>
        </is>
      </c>
      <c r="U3073" t="inlineStr">
        <is>
          <t>https://zenodo.org/records/17855209</t>
        </is>
      </c>
      <c r="V3073" t="inlineStr">
        <is>
          <t>LINE-S03-POST-20260318</t>
        </is>
      </c>
      <c r="W3073" t="inlineStr">
        <is>
          <t>已关联</t>
        </is>
      </c>
      <c r="X3073" t="inlineStr">
        <is>
          <t>按班次口径判断</t>
        </is>
      </c>
      <c r="Z3073" t="inlineStr">
        <is>
          <t>否</t>
        </is>
      </c>
    </row>
    <row r="3074">
      <c r="A3074" t="inlineStr">
        <is>
          <t>SIM-STOP-03073</t>
        </is>
      </c>
      <c r="B3074" t="inlineStr">
        <is>
          <t>STOP-POST-00390</t>
        </is>
      </c>
      <c r="C3074" t="inlineStr">
        <is>
          <t>LINE-S01-POST-20260318</t>
        </is>
      </c>
      <c r="D3074" t="inlineStr">
        <is>
          <t>SHIFT-POST-20260318</t>
        </is>
      </c>
      <c r="E3074" t="inlineStr">
        <is>
          <t>LINE-S01</t>
        </is>
      </c>
      <c r="F3074" t="inlineStr">
        <is>
          <t>改善后</t>
        </is>
      </c>
      <c r="G3074" s="57" t="n">
        <v>46099</v>
      </c>
      <c r="H3074" t="inlineStr">
        <is>
          <t>智能终端系列</t>
        </is>
      </c>
      <c r="I3074" t="inlineStr">
        <is>
          <t>7KK25</t>
        </is>
      </c>
      <c r="J3074" t="inlineStr">
        <is>
          <t>MATERIALS</t>
        </is>
      </c>
      <c r="K3074" t="inlineStr">
        <is>
          <t>Unplanned</t>
        </is>
      </c>
      <c r="L3074" t="inlineStr">
        <is>
          <t>EXTRUDER PRESS</t>
        </is>
      </c>
      <c r="M3074" t="inlineStr">
        <is>
          <t>主加工工位</t>
        </is>
      </c>
      <c r="N3074" t="inlineStr">
        <is>
          <t>RACK STARVATION</t>
        </is>
      </c>
      <c r="O3074" s="59" t="n">
        <v>46099.56111111111</v>
      </c>
      <c r="P3074" s="59" t="n">
        <v>46099.56381944445</v>
      </c>
      <c r="Q3074" s="60" t="n">
        <v>3.9</v>
      </c>
      <c r="R3074" s="60" t="n">
        <v>0.7857</v>
      </c>
      <c r="S3074" t="inlineStr">
        <is>
          <t>团队模拟数据（基于公开单线数据派生）</t>
        </is>
      </c>
      <c r="T3074" t="inlineStr">
        <is>
          <t>SIM-v2.2-20260807-20260804</t>
        </is>
      </c>
      <c r="U3074" t="inlineStr">
        <is>
          <t>https://zenodo.org/records/17855209</t>
        </is>
      </c>
      <c r="V3074" t="inlineStr">
        <is>
          <t>LINE-S01-POST-20260318</t>
        </is>
      </c>
      <c r="W3074" t="inlineStr">
        <is>
          <t>已关联</t>
        </is>
      </c>
      <c r="X3074" t="inlineStr">
        <is>
          <t>按班次口径判断</t>
        </is>
      </c>
      <c r="Z3074" t="inlineStr">
        <is>
          <t>否</t>
        </is>
      </c>
    </row>
    <row r="3075">
      <c r="A3075" t="inlineStr">
        <is>
          <t>SIM-STOP-03074</t>
        </is>
      </c>
      <c r="B3075" t="inlineStr">
        <is>
          <t>STOP-POST-00390</t>
        </is>
      </c>
      <c r="C3075" t="inlineStr">
        <is>
          <t>LINE-S02-POST-20260318</t>
        </is>
      </c>
      <c r="D3075" t="inlineStr">
        <is>
          <t>SHIFT-POST-20260318</t>
        </is>
      </c>
      <c r="E3075" t="inlineStr">
        <is>
          <t>LINE-S02</t>
        </is>
      </c>
      <c r="F3075" t="inlineStr">
        <is>
          <t>改善后</t>
        </is>
      </c>
      <c r="G3075" s="57" t="n">
        <v>46099</v>
      </c>
      <c r="H3075" t="inlineStr">
        <is>
          <t>视觉设备系列</t>
        </is>
      </c>
      <c r="I3075" t="inlineStr">
        <is>
          <t>7KK25</t>
        </is>
      </c>
      <c r="J3075" t="inlineStr">
        <is>
          <t>MATERIALS</t>
        </is>
      </c>
      <c r="K3075" t="inlineStr">
        <is>
          <t>Unplanned</t>
        </is>
      </c>
      <c r="L3075" t="inlineStr">
        <is>
          <t>EXTRUDER PRESS</t>
        </is>
      </c>
      <c r="M3075" t="inlineStr">
        <is>
          <t>主加工工位</t>
        </is>
      </c>
      <c r="N3075" t="inlineStr">
        <is>
          <t>RACK STARVATION</t>
        </is>
      </c>
      <c r="O3075" s="59" t="n">
        <v>46099.575</v>
      </c>
      <c r="P3075" s="59" t="n">
        <v>46099.57930555556</v>
      </c>
      <c r="Q3075" s="60" t="n">
        <v>6.2</v>
      </c>
      <c r="R3075" s="60" t="n">
        <v>1.2342</v>
      </c>
      <c r="S3075" t="inlineStr">
        <is>
          <t>团队模拟数据（基于公开单线数据派生）</t>
        </is>
      </c>
      <c r="T3075" t="inlineStr">
        <is>
          <t>SIM-v2.2-20260807-20260804</t>
        </is>
      </c>
      <c r="U3075" t="inlineStr">
        <is>
          <t>https://zenodo.org/records/17855209</t>
        </is>
      </c>
      <c r="V3075" t="inlineStr">
        <is>
          <t>LINE-S02-POST-20260318</t>
        </is>
      </c>
      <c r="W3075" t="inlineStr">
        <is>
          <t>已关联</t>
        </is>
      </c>
      <c r="X3075" t="inlineStr">
        <is>
          <t>按班次口径判断</t>
        </is>
      </c>
      <c r="Z3075" t="inlineStr">
        <is>
          <t>否</t>
        </is>
      </c>
    </row>
    <row r="3076">
      <c r="A3076" t="inlineStr">
        <is>
          <t>SIM-STOP-03075</t>
        </is>
      </c>
      <c r="B3076" t="inlineStr">
        <is>
          <t>STOP-POST-00390</t>
        </is>
      </c>
      <c r="C3076" t="inlineStr">
        <is>
          <t>LINE-S03-POST-20260318</t>
        </is>
      </c>
      <c r="D3076" t="inlineStr">
        <is>
          <t>SHIFT-POST-20260318</t>
        </is>
      </c>
      <c r="E3076" t="inlineStr">
        <is>
          <t>LINE-S03</t>
        </is>
      </c>
      <c r="F3076" t="inlineStr">
        <is>
          <t>改善后</t>
        </is>
      </c>
      <c r="G3076" s="57" t="n">
        <v>46099</v>
      </c>
      <c r="H3076" t="inlineStr">
        <is>
          <t>音频模组系列</t>
        </is>
      </c>
      <c r="I3076" t="inlineStr">
        <is>
          <t>7KK25</t>
        </is>
      </c>
      <c r="J3076" t="inlineStr">
        <is>
          <t>MATERIALS</t>
        </is>
      </c>
      <c r="K3076" t="inlineStr">
        <is>
          <t>Unplanned</t>
        </is>
      </c>
      <c r="L3076" t="inlineStr">
        <is>
          <t>EXTRUDER PRESS</t>
        </is>
      </c>
      <c r="M3076" t="inlineStr">
        <is>
          <t>主加工工位</t>
        </is>
      </c>
      <c r="N3076" t="inlineStr">
        <is>
          <t>RACK STARVATION</t>
        </is>
      </c>
      <c r="O3076" s="59" t="n">
        <v>46099.58888888889</v>
      </c>
      <c r="P3076" s="59" t="n">
        <v>46099.59215277778</v>
      </c>
      <c r="Q3076" s="60" t="n">
        <v>4.7</v>
      </c>
      <c r="R3076" s="60" t="n">
        <v>0.9308</v>
      </c>
      <c r="S3076" t="inlineStr">
        <is>
          <t>团队模拟数据（基于公开单线数据派生）</t>
        </is>
      </c>
      <c r="T3076" t="inlineStr">
        <is>
          <t>SIM-v2.2-20260807-20260804</t>
        </is>
      </c>
      <c r="U3076" t="inlineStr">
        <is>
          <t>https://zenodo.org/records/17855209</t>
        </is>
      </c>
      <c r="V3076" t="inlineStr">
        <is>
          <t>LINE-S03-POST-20260318</t>
        </is>
      </c>
      <c r="W3076" t="inlineStr">
        <is>
          <t>已关联</t>
        </is>
      </c>
      <c r="X3076" t="inlineStr">
        <is>
          <t>按班次口径判断</t>
        </is>
      </c>
      <c r="Z3076" t="inlineStr">
        <is>
          <t>否</t>
        </is>
      </c>
    </row>
    <row r="3077">
      <c r="A3077" t="inlineStr">
        <is>
          <t>SIM-STOP-03076</t>
        </is>
      </c>
      <c r="B3077" t="inlineStr">
        <is>
          <t>STOP-POST-00391</t>
        </is>
      </c>
      <c r="C3077" t="inlineStr">
        <is>
          <t>LINE-S01-POST-20260318</t>
        </is>
      </c>
      <c r="D3077" t="inlineStr">
        <is>
          <t>SHIFT-POST-20260318</t>
        </is>
      </c>
      <c r="E3077" t="inlineStr">
        <is>
          <t>LINE-S01</t>
        </is>
      </c>
      <c r="F3077" t="inlineStr">
        <is>
          <t>改善后</t>
        </is>
      </c>
      <c r="G3077" s="57" t="n">
        <v>46099</v>
      </c>
      <c r="H3077" t="inlineStr">
        <is>
          <t>智能终端系列</t>
        </is>
      </c>
      <c r="I3077" t="inlineStr">
        <is>
          <t>7KK25</t>
        </is>
      </c>
      <c r="J3077" t="inlineStr">
        <is>
          <t>MATERIALS</t>
        </is>
      </c>
      <c r="K3077" t="inlineStr">
        <is>
          <t>Unplanned</t>
        </is>
      </c>
      <c r="L3077" t="inlineStr">
        <is>
          <t>EXTRUDER PRESS</t>
        </is>
      </c>
      <c r="M3077" t="inlineStr">
        <is>
          <t>主加工工位</t>
        </is>
      </c>
      <c r="N3077" t="inlineStr">
        <is>
          <t>RACK STARVATION</t>
        </is>
      </c>
      <c r="O3077" s="59" t="n">
        <v>46099.57430555556</v>
      </c>
      <c r="P3077" s="59" t="n">
        <v>46099.58</v>
      </c>
      <c r="Q3077" s="60" t="n">
        <v>8.199999999999999</v>
      </c>
      <c r="R3077" s="60" t="n">
        <v>0.8169999999999999</v>
      </c>
      <c r="S3077" t="inlineStr">
        <is>
          <t>团队模拟数据（基于公开单线数据派生）</t>
        </is>
      </c>
      <c r="T3077" t="inlineStr">
        <is>
          <t>SIM-v2.2-20260807-20260804</t>
        </is>
      </c>
      <c r="U3077" t="inlineStr">
        <is>
          <t>https://zenodo.org/records/17855209</t>
        </is>
      </c>
      <c r="V3077" t="inlineStr">
        <is>
          <t>LINE-S01-POST-20260318</t>
        </is>
      </c>
      <c r="W3077" t="inlineStr">
        <is>
          <t>已关联</t>
        </is>
      </c>
      <c r="X3077" t="inlineStr">
        <is>
          <t>按班次口径判断</t>
        </is>
      </c>
      <c r="Z3077" t="inlineStr">
        <is>
          <t>否</t>
        </is>
      </c>
    </row>
    <row r="3078">
      <c r="A3078" t="inlineStr">
        <is>
          <t>SIM-STOP-03077</t>
        </is>
      </c>
      <c r="B3078" t="inlineStr">
        <is>
          <t>STOP-POST-00391</t>
        </is>
      </c>
      <c r="C3078" t="inlineStr">
        <is>
          <t>LINE-S02-POST-20260318</t>
        </is>
      </c>
      <c r="D3078" t="inlineStr">
        <is>
          <t>SHIFT-POST-20260318</t>
        </is>
      </c>
      <c r="E3078" t="inlineStr">
        <is>
          <t>LINE-S02</t>
        </is>
      </c>
      <c r="F3078" t="inlineStr">
        <is>
          <t>改善后</t>
        </is>
      </c>
      <c r="G3078" s="57" t="n">
        <v>46099</v>
      </c>
      <c r="H3078" t="inlineStr">
        <is>
          <t>视觉设备系列</t>
        </is>
      </c>
      <c r="I3078" t="inlineStr">
        <is>
          <t>7KK25</t>
        </is>
      </c>
      <c r="J3078" t="inlineStr">
        <is>
          <t>MATERIALS</t>
        </is>
      </c>
      <c r="K3078" t="inlineStr">
        <is>
          <t>Unplanned</t>
        </is>
      </c>
      <c r="L3078" t="inlineStr">
        <is>
          <t>EXTRUDER PRESS</t>
        </is>
      </c>
      <c r="M3078" t="inlineStr">
        <is>
          <t>主加工工位</t>
        </is>
      </c>
      <c r="N3078" t="inlineStr">
        <is>
          <t>RACK STARVATION</t>
        </is>
      </c>
      <c r="O3078" s="59" t="n">
        <v>46099.58819444444</v>
      </c>
      <c r="P3078" s="59" t="n">
        <v>46099.59625</v>
      </c>
      <c r="Q3078" s="60" t="n">
        <v>11.6</v>
      </c>
      <c r="R3078" s="60" t="n">
        <v>1.155</v>
      </c>
      <c r="S3078" t="inlineStr">
        <is>
          <t>团队模拟数据（基于公开单线数据派生）</t>
        </is>
      </c>
      <c r="T3078" t="inlineStr">
        <is>
          <t>SIM-v2.2-20260807-20260804</t>
        </is>
      </c>
      <c r="U3078" t="inlineStr">
        <is>
          <t>https://zenodo.org/records/17855209</t>
        </is>
      </c>
      <c r="V3078" t="inlineStr">
        <is>
          <t>LINE-S02-POST-20260318</t>
        </is>
      </c>
      <c r="W3078" t="inlineStr">
        <is>
          <t>已关联</t>
        </is>
      </c>
      <c r="X3078" t="inlineStr">
        <is>
          <t>按班次口径判断</t>
        </is>
      </c>
      <c r="Z3078" t="inlineStr">
        <is>
          <t>否</t>
        </is>
      </c>
    </row>
    <row r="3079">
      <c r="A3079" t="inlineStr">
        <is>
          <t>SIM-STOP-03078</t>
        </is>
      </c>
      <c r="B3079" t="inlineStr">
        <is>
          <t>STOP-POST-00391</t>
        </is>
      </c>
      <c r="C3079" t="inlineStr">
        <is>
          <t>LINE-S03-POST-20260318</t>
        </is>
      </c>
      <c r="D3079" t="inlineStr">
        <is>
          <t>SHIFT-POST-20260318</t>
        </is>
      </c>
      <c r="E3079" t="inlineStr">
        <is>
          <t>LINE-S03</t>
        </is>
      </c>
      <c r="F3079" t="inlineStr">
        <is>
          <t>改善后</t>
        </is>
      </c>
      <c r="G3079" s="57" t="n">
        <v>46099</v>
      </c>
      <c r="H3079" t="inlineStr">
        <is>
          <t>音频模组系列</t>
        </is>
      </c>
      <c r="I3079" t="inlineStr">
        <is>
          <t>7KK25</t>
        </is>
      </c>
      <c r="J3079" t="inlineStr">
        <is>
          <t>MATERIALS</t>
        </is>
      </c>
      <c r="K3079" t="inlineStr">
        <is>
          <t>Unplanned</t>
        </is>
      </c>
      <c r="L3079" t="inlineStr">
        <is>
          <t>EXTRUDER PRESS</t>
        </is>
      </c>
      <c r="M3079" t="inlineStr">
        <is>
          <t>主加工工位</t>
        </is>
      </c>
      <c r="N3079" t="inlineStr">
        <is>
          <t>RACK STARVATION</t>
        </is>
      </c>
      <c r="O3079" s="59" t="n">
        <v>46099.60208333333</v>
      </c>
      <c r="P3079" s="59" t="n">
        <v>46099.60881944445</v>
      </c>
      <c r="Q3079" s="60" t="n">
        <v>9.699999999999999</v>
      </c>
      <c r="R3079" s="60" t="n">
        <v>0.9671999999999999</v>
      </c>
      <c r="S3079" t="inlineStr">
        <is>
          <t>团队模拟数据（基于公开单线数据派生）</t>
        </is>
      </c>
      <c r="T3079" t="inlineStr">
        <is>
          <t>SIM-v2.2-20260807-20260804</t>
        </is>
      </c>
      <c r="U3079" t="inlineStr">
        <is>
          <t>https://zenodo.org/records/17855209</t>
        </is>
      </c>
      <c r="V3079" t="inlineStr">
        <is>
          <t>LINE-S03-POST-20260318</t>
        </is>
      </c>
      <c r="W3079" t="inlineStr">
        <is>
          <t>已关联</t>
        </is>
      </c>
      <c r="X3079" t="inlineStr">
        <is>
          <t>按班次口径判断</t>
        </is>
      </c>
      <c r="Z3079" t="inlineStr">
        <is>
          <t>否</t>
        </is>
      </c>
    </row>
    <row r="3080">
      <c r="A3080" t="inlineStr">
        <is>
          <t>SIM-STOP-03079</t>
        </is>
      </c>
      <c r="B3080" t="inlineStr">
        <is>
          <t>STOP-POST-00392</t>
        </is>
      </c>
      <c r="C3080" t="inlineStr">
        <is>
          <t>LINE-S01-POST-20260318</t>
        </is>
      </c>
      <c r="D3080" t="inlineStr">
        <is>
          <t>SHIFT-POST-20260318</t>
        </is>
      </c>
      <c r="E3080" t="inlineStr">
        <is>
          <t>LINE-S01</t>
        </is>
      </c>
      <c r="F3080" t="inlineStr">
        <is>
          <t>改善后</t>
        </is>
      </c>
      <c r="G3080" s="57" t="n">
        <v>46099</v>
      </c>
      <c r="H3080" t="inlineStr">
        <is>
          <t>智能终端系列</t>
        </is>
      </c>
      <c r="I3080" t="inlineStr">
        <is>
          <t>7KK25</t>
        </is>
      </c>
      <c r="J3080" t="inlineStr">
        <is>
          <t>FAILURE</t>
        </is>
      </c>
      <c r="K3080" t="inlineStr">
        <is>
          <t>Unplanned</t>
        </is>
      </c>
      <c r="L3080" t="inlineStr">
        <is>
          <t>CUTTER</t>
        </is>
      </c>
      <c r="M3080" t="inlineStr">
        <is>
          <t>切割/分板工位</t>
        </is>
      </c>
      <c r="N3080" t="inlineStr">
        <is>
          <t>WIRE FAILURE</t>
        </is>
      </c>
      <c r="O3080" s="59" t="n">
        <v>46099.58541666667</v>
      </c>
      <c r="P3080" s="59" t="n">
        <v>46099.58805555556</v>
      </c>
      <c r="Q3080" s="60" t="n">
        <v>3.8</v>
      </c>
      <c r="R3080" s="60" t="n">
        <v>0.7634</v>
      </c>
      <c r="S3080" t="inlineStr">
        <is>
          <t>团队模拟数据（基于公开单线数据派生）</t>
        </is>
      </c>
      <c r="T3080" t="inlineStr">
        <is>
          <t>SIM-v2.2-20260807-20260804</t>
        </is>
      </c>
      <c r="U3080" t="inlineStr">
        <is>
          <t>https://zenodo.org/records/17855209</t>
        </is>
      </c>
      <c r="V3080" t="inlineStr">
        <is>
          <t>LINE-S01-POST-20260318</t>
        </is>
      </c>
      <c r="W3080" t="inlineStr">
        <is>
          <t>已关联</t>
        </is>
      </c>
      <c r="X3080" t="inlineStr">
        <is>
          <t>按班次口径判断</t>
        </is>
      </c>
      <c r="Z3080" t="inlineStr">
        <is>
          <t>否</t>
        </is>
      </c>
    </row>
    <row r="3081">
      <c r="A3081" t="inlineStr">
        <is>
          <t>SIM-STOP-03080</t>
        </is>
      </c>
      <c r="B3081" t="inlineStr">
        <is>
          <t>STOP-POST-00392</t>
        </is>
      </c>
      <c r="C3081" t="inlineStr">
        <is>
          <t>LINE-S02-POST-20260318</t>
        </is>
      </c>
      <c r="D3081" t="inlineStr">
        <is>
          <t>SHIFT-POST-20260318</t>
        </is>
      </c>
      <c r="E3081" t="inlineStr">
        <is>
          <t>LINE-S02</t>
        </is>
      </c>
      <c r="F3081" t="inlineStr">
        <is>
          <t>改善后</t>
        </is>
      </c>
      <c r="G3081" s="57" t="n">
        <v>46099</v>
      </c>
      <c r="H3081" t="inlineStr">
        <is>
          <t>视觉设备系列</t>
        </is>
      </c>
      <c r="I3081" t="inlineStr">
        <is>
          <t>7KK25</t>
        </is>
      </c>
      <c r="J3081" t="inlineStr">
        <is>
          <t>FAILURE</t>
        </is>
      </c>
      <c r="K3081" t="inlineStr">
        <is>
          <t>Unplanned</t>
        </is>
      </c>
      <c r="L3081" t="inlineStr">
        <is>
          <t>CUTTER</t>
        </is>
      </c>
      <c r="M3081" t="inlineStr">
        <is>
          <t>切割/分板工位</t>
        </is>
      </c>
      <c r="N3081" t="inlineStr">
        <is>
          <t>WIRE FAILURE</t>
        </is>
      </c>
      <c r="O3081" s="59" t="n">
        <v>46099.59930555556</v>
      </c>
      <c r="P3081" s="59" t="n">
        <v>46099.60347222222</v>
      </c>
      <c r="Q3081" s="60" t="n">
        <v>6</v>
      </c>
      <c r="R3081" s="60" t="n">
        <v>1.2012</v>
      </c>
      <c r="S3081" t="inlineStr">
        <is>
          <t>团队模拟数据（基于公开单线数据派生）</t>
        </is>
      </c>
      <c r="T3081" t="inlineStr">
        <is>
          <t>SIM-v2.2-20260807-20260804</t>
        </is>
      </c>
      <c r="U3081" t="inlineStr">
        <is>
          <t>https://zenodo.org/records/17855209</t>
        </is>
      </c>
      <c r="V3081" t="inlineStr">
        <is>
          <t>LINE-S02-POST-20260318</t>
        </is>
      </c>
      <c r="W3081" t="inlineStr">
        <is>
          <t>已关联</t>
        </is>
      </c>
      <c r="X3081" t="inlineStr">
        <is>
          <t>按班次口径判断</t>
        </is>
      </c>
      <c r="Z3081" t="inlineStr">
        <is>
          <t>否</t>
        </is>
      </c>
    </row>
    <row r="3082">
      <c r="A3082" t="inlineStr">
        <is>
          <t>SIM-STOP-03081</t>
        </is>
      </c>
      <c r="B3082" t="inlineStr">
        <is>
          <t>STOP-POST-00392</t>
        </is>
      </c>
      <c r="C3082" t="inlineStr">
        <is>
          <t>LINE-S03-POST-20260318</t>
        </is>
      </c>
      <c r="D3082" t="inlineStr">
        <is>
          <t>SHIFT-POST-20260318</t>
        </is>
      </c>
      <c r="E3082" t="inlineStr">
        <is>
          <t>LINE-S03</t>
        </is>
      </c>
      <c r="F3082" t="inlineStr">
        <is>
          <t>改善后</t>
        </is>
      </c>
      <c r="G3082" s="57" t="n">
        <v>46099</v>
      </c>
      <c r="H3082" t="inlineStr">
        <is>
          <t>音频模组系列</t>
        </is>
      </c>
      <c r="I3082" t="inlineStr">
        <is>
          <t>7KK25</t>
        </is>
      </c>
      <c r="J3082" t="inlineStr">
        <is>
          <t>FAILURE</t>
        </is>
      </c>
      <c r="K3082" t="inlineStr">
        <is>
          <t>Unplanned</t>
        </is>
      </c>
      <c r="L3082" t="inlineStr">
        <is>
          <t>CUTTER</t>
        </is>
      </c>
      <c r="M3082" t="inlineStr">
        <is>
          <t>切割/分板工位</t>
        </is>
      </c>
      <c r="N3082" t="inlineStr">
        <is>
          <t>WIRE FAILURE</t>
        </is>
      </c>
      <c r="O3082" s="59" t="n">
        <v>46099.61319444444</v>
      </c>
      <c r="P3082" s="59" t="n">
        <v>46099.61625</v>
      </c>
      <c r="Q3082" s="60" t="n">
        <v>4.4</v>
      </c>
      <c r="R3082" s="60" t="n">
        <v>0.87</v>
      </c>
      <c r="S3082" t="inlineStr">
        <is>
          <t>团队模拟数据（基于公开单线数据派生）</t>
        </is>
      </c>
      <c r="T3082" t="inlineStr">
        <is>
          <t>SIM-v2.2-20260807-20260804</t>
        </is>
      </c>
      <c r="U3082" t="inlineStr">
        <is>
          <t>https://zenodo.org/records/17855209</t>
        </is>
      </c>
      <c r="V3082" t="inlineStr">
        <is>
          <t>LINE-S03-POST-20260318</t>
        </is>
      </c>
      <c r="W3082" t="inlineStr">
        <is>
          <t>已关联</t>
        </is>
      </c>
      <c r="X3082" t="inlineStr">
        <is>
          <t>按班次口径判断</t>
        </is>
      </c>
      <c r="Z3082" t="inlineStr">
        <is>
          <t>否</t>
        </is>
      </c>
    </row>
    <row r="3083">
      <c r="A3083" t="inlineStr">
        <is>
          <t>SIM-STOP-03082</t>
        </is>
      </c>
      <c r="B3083" t="inlineStr">
        <is>
          <t>STOP-POST-00393</t>
        </is>
      </c>
      <c r="C3083" t="inlineStr">
        <is>
          <t>LINE-S01-POST-20260318</t>
        </is>
      </c>
      <c r="D3083" t="inlineStr">
        <is>
          <t>SHIFT-POST-20260318</t>
        </is>
      </c>
      <c r="E3083" t="inlineStr">
        <is>
          <t>LINE-S01</t>
        </is>
      </c>
      <c r="F3083" t="inlineStr">
        <is>
          <t>改善后</t>
        </is>
      </c>
      <c r="G3083" s="57" t="n">
        <v>46099</v>
      </c>
      <c r="H3083" t="inlineStr">
        <is>
          <t>智能终端系列</t>
        </is>
      </c>
      <c r="I3083" t="inlineStr">
        <is>
          <t>KK250</t>
        </is>
      </c>
      <c r="J3083" t="inlineStr">
        <is>
          <t>SETUPS-CHANGEOVERS</t>
        </is>
      </c>
      <c r="K3083" t="inlineStr">
        <is>
          <t>Planned - Included in OEE</t>
        </is>
      </c>
      <c r="L3083" t="inlineStr">
        <is>
          <t>EXTRUDER PRESS</t>
        </is>
      </c>
      <c r="M3083" t="inlineStr">
        <is>
          <t>主加工工位</t>
        </is>
      </c>
      <c r="N3083" t="inlineStr">
        <is>
          <t>MATERIAL CHANGEOVER</t>
        </is>
      </c>
      <c r="O3083" s="59" t="n">
        <v>46099.62916666667</v>
      </c>
      <c r="P3083" s="59" t="n">
        <v>46099.64006944445</v>
      </c>
      <c r="Q3083" s="60" t="n">
        <v>15.7</v>
      </c>
      <c r="R3083" s="60" t="n">
        <v>0.9207</v>
      </c>
      <c r="S3083" t="inlineStr">
        <is>
          <t>团队模拟数据（基于公开单线数据派生）</t>
        </is>
      </c>
      <c r="T3083" t="inlineStr">
        <is>
          <t>SIM-v2.2-20260807-20260804</t>
        </is>
      </c>
      <c r="U3083" t="inlineStr">
        <is>
          <t>https://zenodo.org/records/17855209</t>
        </is>
      </c>
      <c r="V3083" t="inlineStr">
        <is>
          <t>LINE-S01-POST-20260318</t>
        </is>
      </c>
      <c r="W3083" t="inlineStr">
        <is>
          <t>已关联</t>
        </is>
      </c>
      <c r="X3083" t="inlineStr">
        <is>
          <t>按班次口径判断</t>
        </is>
      </c>
      <c r="Z3083" t="inlineStr">
        <is>
          <t>是</t>
        </is>
      </c>
      <c r="AA3083">
        <f>IFERROR(VLOOKUP(N3083,'18_换产标准_模拟'!$B$2:$F$4,3,FALSE),"")</f>
        <v/>
      </c>
      <c r="AB3083">
        <f>IFERROR(MAX(Q3083-AA3083,0),"")</f>
        <v/>
      </c>
      <c r="AC3083">
        <f>IFERROR(IF(AB3083=0,"达标",IF(AB3083&lt;=VLOOKUP(N3083,'18_换产标准_模拟'!$B$2:$F$4,4,FALSE)-VLOOKUP(N3083,'18_换产标准_模拟'!$B$2:$F$4,3,FALSE),"轻微超时",IF(AB3083&lt;=VLOOKUP(N3083,'18_换产标准_模拟'!$B$2:$F$4,5,FALSE)-VLOOKUP(N3083,'18_换产标准_模拟'!$B$2:$F$4,3,FALSE),"超时","严重超时"))),"")</f>
        <v/>
      </c>
      <c r="AD3083">
        <f>IFERROR(INDEX('18_换产标准_模拟'!$A$2:$A$4,MATCH(N3083,'18_换产标准_模拟'!$B$2:$B$4,0)),"")</f>
        <v/>
      </c>
      <c r="AE3083" t="inlineStr">
        <is>
          <t>团队模拟数据</t>
        </is>
      </c>
    </row>
    <row r="3084">
      <c r="A3084" t="inlineStr">
        <is>
          <t>SIM-STOP-03083</t>
        </is>
      </c>
      <c r="B3084" t="inlineStr">
        <is>
          <t>STOP-POST-00393</t>
        </is>
      </c>
      <c r="C3084" t="inlineStr">
        <is>
          <t>LINE-S02-POST-20260318</t>
        </is>
      </c>
      <c r="D3084" t="inlineStr">
        <is>
          <t>SHIFT-POST-20260318</t>
        </is>
      </c>
      <c r="E3084" t="inlineStr">
        <is>
          <t>LINE-S02</t>
        </is>
      </c>
      <c r="F3084" t="inlineStr">
        <is>
          <t>改善后</t>
        </is>
      </c>
      <c r="G3084" s="57" t="n">
        <v>46099</v>
      </c>
      <c r="H3084" t="inlineStr">
        <is>
          <t>视觉设备系列</t>
        </is>
      </c>
      <c r="I3084" t="inlineStr">
        <is>
          <t>KK250</t>
        </is>
      </c>
      <c r="J3084" t="inlineStr">
        <is>
          <t>SETUPS-CHANGEOVERS</t>
        </is>
      </c>
      <c r="K3084" t="inlineStr">
        <is>
          <t>Planned - Included in OEE</t>
        </is>
      </c>
      <c r="L3084" t="inlineStr">
        <is>
          <t>EXTRUDER PRESS</t>
        </is>
      </c>
      <c r="M3084" t="inlineStr">
        <is>
          <t>主加工工位</t>
        </is>
      </c>
      <c r="N3084" t="inlineStr">
        <is>
          <t>MATERIAL CHANGEOVER</t>
        </is>
      </c>
      <c r="O3084" s="59" t="n">
        <v>46099.64305555556</v>
      </c>
      <c r="P3084" s="59" t="n">
        <v>46099.65520833333</v>
      </c>
      <c r="Q3084" s="60" t="n">
        <v>17.5</v>
      </c>
      <c r="R3084" s="60" t="n">
        <v>1.029</v>
      </c>
      <c r="S3084" t="inlineStr">
        <is>
          <t>团队模拟数据（基于公开单线数据派生）</t>
        </is>
      </c>
      <c r="T3084" t="inlineStr">
        <is>
          <t>SIM-v2.2-20260807-20260804</t>
        </is>
      </c>
      <c r="U3084" t="inlineStr">
        <is>
          <t>https://zenodo.org/records/17855209</t>
        </is>
      </c>
      <c r="V3084" t="inlineStr">
        <is>
          <t>LINE-S02-POST-20260318</t>
        </is>
      </c>
      <c r="W3084" t="inlineStr">
        <is>
          <t>已关联</t>
        </is>
      </c>
      <c r="X3084" t="inlineStr">
        <is>
          <t>按班次口径判断</t>
        </is>
      </c>
      <c r="Z3084" t="inlineStr">
        <is>
          <t>是</t>
        </is>
      </c>
      <c r="AA3084">
        <f>IFERROR(VLOOKUP(N3084,'18_换产标准_模拟'!$B$2:$F$4,3,FALSE),"")</f>
        <v/>
      </c>
      <c r="AB3084">
        <f>IFERROR(MAX(Q3084-AA3084,0),"")</f>
        <v/>
      </c>
      <c r="AC3084">
        <f>IFERROR(IF(AB3084=0,"达标",IF(AB3084&lt;=VLOOKUP(N3084,'18_换产标准_模拟'!$B$2:$F$4,4,FALSE)-VLOOKUP(N3084,'18_换产标准_模拟'!$B$2:$F$4,3,FALSE),"轻微超时",IF(AB3084&lt;=VLOOKUP(N3084,'18_换产标准_模拟'!$B$2:$F$4,5,FALSE)-VLOOKUP(N3084,'18_换产标准_模拟'!$B$2:$F$4,3,FALSE),"超时","严重超时"))),"")</f>
        <v/>
      </c>
      <c r="AD3084">
        <f>IFERROR(INDEX('18_换产标准_模拟'!$A$2:$A$4,MATCH(N3084,'18_换产标准_模拟'!$B$2:$B$4,0)),"")</f>
        <v/>
      </c>
      <c r="AE3084" t="inlineStr">
        <is>
          <t>团队模拟数据</t>
        </is>
      </c>
    </row>
    <row r="3085">
      <c r="A3085" t="inlineStr">
        <is>
          <t>SIM-STOP-03084</t>
        </is>
      </c>
      <c r="B3085" t="inlineStr">
        <is>
          <t>STOP-POST-00393</t>
        </is>
      </c>
      <c r="C3085" t="inlineStr">
        <is>
          <t>LINE-S03-POST-20260318</t>
        </is>
      </c>
      <c r="D3085" t="inlineStr">
        <is>
          <t>SHIFT-POST-20260318</t>
        </is>
      </c>
      <c r="E3085" t="inlineStr">
        <is>
          <t>LINE-S03</t>
        </is>
      </c>
      <c r="F3085" t="inlineStr">
        <is>
          <t>改善后</t>
        </is>
      </c>
      <c r="G3085" s="57" t="n">
        <v>46099</v>
      </c>
      <c r="H3085" t="inlineStr">
        <is>
          <t>音频模组系列</t>
        </is>
      </c>
      <c r="I3085" t="inlineStr">
        <is>
          <t>KK250</t>
        </is>
      </c>
      <c r="J3085" t="inlineStr">
        <is>
          <t>SETUPS-CHANGEOVERS</t>
        </is>
      </c>
      <c r="K3085" t="inlineStr">
        <is>
          <t>Planned - Included in OEE</t>
        </is>
      </c>
      <c r="L3085" t="inlineStr">
        <is>
          <t>EXTRUDER PRESS</t>
        </is>
      </c>
      <c r="M3085" t="inlineStr">
        <is>
          <t>主加工工位</t>
        </is>
      </c>
      <c r="N3085" t="inlineStr">
        <is>
          <t>MATERIAL CHANGEOVER</t>
        </is>
      </c>
      <c r="O3085" s="59" t="n">
        <v>46099.65694444445</v>
      </c>
      <c r="P3085" s="59" t="n">
        <v>46099.66833333333</v>
      </c>
      <c r="Q3085" s="60" t="n">
        <v>16.4</v>
      </c>
      <c r="R3085" s="60" t="n">
        <v>0.9653</v>
      </c>
      <c r="S3085" t="inlineStr">
        <is>
          <t>团队模拟数据（基于公开单线数据派生）</t>
        </is>
      </c>
      <c r="T3085" t="inlineStr">
        <is>
          <t>SIM-v2.2-20260807-20260804</t>
        </is>
      </c>
      <c r="U3085" t="inlineStr">
        <is>
          <t>https://zenodo.org/records/17855209</t>
        </is>
      </c>
      <c r="V3085" t="inlineStr">
        <is>
          <t>LINE-S03-POST-20260318</t>
        </is>
      </c>
      <c r="W3085" t="inlineStr">
        <is>
          <t>已关联</t>
        </is>
      </c>
      <c r="X3085" t="inlineStr">
        <is>
          <t>按班次口径判断</t>
        </is>
      </c>
      <c r="Z3085" t="inlineStr">
        <is>
          <t>是</t>
        </is>
      </c>
      <c r="AA3085">
        <f>IFERROR(VLOOKUP(N3085,'18_换产标准_模拟'!$B$2:$F$4,3,FALSE),"")</f>
        <v/>
      </c>
      <c r="AB3085">
        <f>IFERROR(MAX(Q3085-AA3085,0),"")</f>
        <v/>
      </c>
      <c r="AC3085">
        <f>IFERROR(IF(AB3085=0,"达标",IF(AB3085&lt;=VLOOKUP(N3085,'18_换产标准_模拟'!$B$2:$F$4,4,FALSE)-VLOOKUP(N3085,'18_换产标准_模拟'!$B$2:$F$4,3,FALSE),"轻微超时",IF(AB3085&lt;=VLOOKUP(N3085,'18_换产标准_模拟'!$B$2:$F$4,5,FALSE)-VLOOKUP(N3085,'18_换产标准_模拟'!$B$2:$F$4,3,FALSE),"超时","严重超时"))),"")</f>
        <v/>
      </c>
      <c r="AD3085">
        <f>IFERROR(INDEX('18_换产标准_模拟'!$A$2:$A$4,MATCH(N3085,'18_换产标准_模拟'!$B$2:$B$4,0)),"")</f>
        <v/>
      </c>
      <c r="AE3085" t="inlineStr">
        <is>
          <t>团队模拟数据</t>
        </is>
      </c>
    </row>
    <row r="3086">
      <c r="A3086" t="inlineStr">
        <is>
          <t>SIM-STOP-03085</t>
        </is>
      </c>
      <c r="B3086" t="inlineStr">
        <is>
          <t>STOP-POST-00394</t>
        </is>
      </c>
      <c r="C3086" t="inlineStr">
        <is>
          <t>LINE-S01-POST-20260318</t>
        </is>
      </c>
      <c r="D3086" t="inlineStr">
        <is>
          <t>SHIFT-POST-20260318</t>
        </is>
      </c>
      <c r="E3086" t="inlineStr">
        <is>
          <t>LINE-S01</t>
        </is>
      </c>
      <c r="F3086" t="inlineStr">
        <is>
          <t>改善后</t>
        </is>
      </c>
      <c r="G3086" s="57" t="n">
        <v>46099</v>
      </c>
      <c r="H3086" t="inlineStr">
        <is>
          <t>智能终端系列</t>
        </is>
      </c>
      <c r="I3086" t="inlineStr">
        <is>
          <t>KK250</t>
        </is>
      </c>
      <c r="J3086" t="inlineStr">
        <is>
          <t>MATERIALS</t>
        </is>
      </c>
      <c r="K3086" t="inlineStr">
        <is>
          <t>Unplanned</t>
        </is>
      </c>
      <c r="L3086" t="inlineStr">
        <is>
          <t>DRYER</t>
        </is>
      </c>
      <c r="M3086" t="inlineStr">
        <is>
          <t>烘干/固化工位</t>
        </is>
      </c>
      <c r="N3086" t="inlineStr">
        <is>
          <t>RACKS</t>
        </is>
      </c>
      <c r="O3086" s="59" t="n">
        <v>46099.64861111111</v>
      </c>
      <c r="P3086" s="59" t="n">
        <v>46099.65548611111</v>
      </c>
      <c r="Q3086" s="60" t="n">
        <v>9.9</v>
      </c>
      <c r="R3086" s="60" t="n">
        <v>0.8259</v>
      </c>
      <c r="S3086" t="inlineStr">
        <is>
          <t>团队模拟数据（基于公开单线数据派生）</t>
        </is>
      </c>
      <c r="T3086" t="inlineStr">
        <is>
          <t>SIM-v2.2-20260807-20260804</t>
        </is>
      </c>
      <c r="U3086" t="inlineStr">
        <is>
          <t>https://zenodo.org/records/17855209</t>
        </is>
      </c>
      <c r="V3086" t="inlineStr">
        <is>
          <t>LINE-S01-POST-20260318</t>
        </is>
      </c>
      <c r="W3086" t="inlineStr">
        <is>
          <t>已关联</t>
        </is>
      </c>
      <c r="X3086" t="inlineStr">
        <is>
          <t>按班次口径判断</t>
        </is>
      </c>
      <c r="Z3086" t="inlineStr">
        <is>
          <t>否</t>
        </is>
      </c>
    </row>
    <row r="3087">
      <c r="A3087" t="inlineStr">
        <is>
          <t>SIM-STOP-03086</t>
        </is>
      </c>
      <c r="B3087" t="inlineStr">
        <is>
          <t>STOP-POST-00394</t>
        </is>
      </c>
      <c r="C3087" t="inlineStr">
        <is>
          <t>LINE-S02-POST-20260318</t>
        </is>
      </c>
      <c r="D3087" t="inlineStr">
        <is>
          <t>SHIFT-POST-20260318</t>
        </is>
      </c>
      <c r="E3087" t="inlineStr">
        <is>
          <t>LINE-S02</t>
        </is>
      </c>
      <c r="F3087" t="inlineStr">
        <is>
          <t>改善后</t>
        </is>
      </c>
      <c r="G3087" s="57" t="n">
        <v>46099</v>
      </c>
      <c r="H3087" t="inlineStr">
        <is>
          <t>视觉设备系列</t>
        </is>
      </c>
      <c r="I3087" t="inlineStr">
        <is>
          <t>KK250</t>
        </is>
      </c>
      <c r="J3087" t="inlineStr">
        <is>
          <t>MATERIALS</t>
        </is>
      </c>
      <c r="K3087" t="inlineStr">
        <is>
          <t>Unplanned</t>
        </is>
      </c>
      <c r="L3087" t="inlineStr">
        <is>
          <t>DRYER</t>
        </is>
      </c>
      <c r="M3087" t="inlineStr">
        <is>
          <t>烘干/固化工位</t>
        </is>
      </c>
      <c r="N3087" t="inlineStr">
        <is>
          <t>RACKS</t>
        </is>
      </c>
      <c r="O3087" s="59" t="n">
        <v>46099.6625</v>
      </c>
      <c r="P3087" s="59" t="n">
        <v>46099.67152777778</v>
      </c>
      <c r="Q3087" s="60" t="n">
        <v>13</v>
      </c>
      <c r="R3087" s="60" t="n">
        <v>1.0817</v>
      </c>
      <c r="S3087" t="inlineStr">
        <is>
          <t>团队模拟数据（基于公开单线数据派生）</t>
        </is>
      </c>
      <c r="T3087" t="inlineStr">
        <is>
          <t>SIM-v2.2-20260807-20260804</t>
        </is>
      </c>
      <c r="U3087" t="inlineStr">
        <is>
          <t>https://zenodo.org/records/17855209</t>
        </is>
      </c>
      <c r="V3087" t="inlineStr">
        <is>
          <t>LINE-S02-POST-20260318</t>
        </is>
      </c>
      <c r="W3087" t="inlineStr">
        <is>
          <t>已关联</t>
        </is>
      </c>
      <c r="X3087" t="inlineStr">
        <is>
          <t>按班次口径判断</t>
        </is>
      </c>
      <c r="Z3087" t="inlineStr">
        <is>
          <t>否</t>
        </is>
      </c>
    </row>
    <row r="3088">
      <c r="A3088" t="inlineStr">
        <is>
          <t>SIM-STOP-03087</t>
        </is>
      </c>
      <c r="B3088" t="inlineStr">
        <is>
          <t>STOP-POST-00394</t>
        </is>
      </c>
      <c r="C3088" t="inlineStr">
        <is>
          <t>LINE-S03-POST-20260318</t>
        </is>
      </c>
      <c r="D3088" t="inlineStr">
        <is>
          <t>SHIFT-POST-20260318</t>
        </is>
      </c>
      <c r="E3088" t="inlineStr">
        <is>
          <t>LINE-S03</t>
        </is>
      </c>
      <c r="F3088" t="inlineStr">
        <is>
          <t>改善后</t>
        </is>
      </c>
      <c r="G3088" s="57" t="n">
        <v>46099</v>
      </c>
      <c r="H3088" t="inlineStr">
        <is>
          <t>音频模组系列</t>
        </is>
      </c>
      <c r="I3088" t="inlineStr">
        <is>
          <t>KK250</t>
        </is>
      </c>
      <c r="J3088" t="inlineStr">
        <is>
          <t>MATERIALS</t>
        </is>
      </c>
      <c r="K3088" t="inlineStr">
        <is>
          <t>Unplanned</t>
        </is>
      </c>
      <c r="L3088" t="inlineStr">
        <is>
          <t>DRYER</t>
        </is>
      </c>
      <c r="M3088" t="inlineStr">
        <is>
          <t>烘干/固化工位</t>
        </is>
      </c>
      <c r="N3088" t="inlineStr">
        <is>
          <t>RACKS</t>
        </is>
      </c>
      <c r="O3088" s="59" t="n">
        <v>46099.67638888889</v>
      </c>
      <c r="P3088" s="59" t="n">
        <v>46099.68451388889</v>
      </c>
      <c r="Q3088" s="60" t="n">
        <v>11.7</v>
      </c>
      <c r="R3088" s="60" t="n">
        <v>0.9776</v>
      </c>
      <c r="S3088" t="inlineStr">
        <is>
          <t>团队模拟数据（基于公开单线数据派生）</t>
        </is>
      </c>
      <c r="T3088" t="inlineStr">
        <is>
          <t>SIM-v2.2-20260807-20260804</t>
        </is>
      </c>
      <c r="U3088" t="inlineStr">
        <is>
          <t>https://zenodo.org/records/17855209</t>
        </is>
      </c>
      <c r="V3088" t="inlineStr">
        <is>
          <t>LINE-S03-POST-20260318</t>
        </is>
      </c>
      <c r="W3088" t="inlineStr">
        <is>
          <t>已关联</t>
        </is>
      </c>
      <c r="X3088" t="inlineStr">
        <is>
          <t>按班次口径判断</t>
        </is>
      </c>
      <c r="Z3088" t="inlineStr">
        <is>
          <t>否</t>
        </is>
      </c>
    </row>
    <row r="3089">
      <c r="A3089" t="inlineStr">
        <is>
          <t>SIM-STOP-03088</t>
        </is>
      </c>
      <c r="B3089" t="inlineStr">
        <is>
          <t>STOP-POST-00395</t>
        </is>
      </c>
      <c r="C3089" t="inlineStr">
        <is>
          <t>LINE-S01-POST-20260318</t>
        </is>
      </c>
      <c r="D3089" t="inlineStr">
        <is>
          <t>SHIFT-POST-20260318</t>
        </is>
      </c>
      <c r="E3089" t="inlineStr">
        <is>
          <t>LINE-S01</t>
        </is>
      </c>
      <c r="F3089" t="inlineStr">
        <is>
          <t>改善后</t>
        </is>
      </c>
      <c r="G3089" s="57" t="n">
        <v>46099</v>
      </c>
      <c r="H3089" t="inlineStr">
        <is>
          <t>智能终端系列</t>
        </is>
      </c>
      <c r="I3089" t="inlineStr">
        <is>
          <t>KK250</t>
        </is>
      </c>
      <c r="J3089" t="inlineStr">
        <is>
          <t>MATERIALS</t>
        </is>
      </c>
      <c r="K3089" t="inlineStr">
        <is>
          <t>Unplanned</t>
        </is>
      </c>
      <c r="L3089" t="inlineStr">
        <is>
          <t>EXTRUDER PRESS</t>
        </is>
      </c>
      <c r="M3089" t="inlineStr">
        <is>
          <t>主加工工位</t>
        </is>
      </c>
      <c r="N3089" t="inlineStr">
        <is>
          <t>MANUAL BRICK HANDLING</t>
        </is>
      </c>
      <c r="O3089" s="59" t="n">
        <v>46099.66527777778</v>
      </c>
      <c r="P3089" s="59" t="n">
        <v>46099.666875</v>
      </c>
      <c r="Q3089" s="60" t="n">
        <v>2.3</v>
      </c>
      <c r="R3089" s="60" t="n">
        <v>0.7723</v>
      </c>
      <c r="S3089" t="inlineStr">
        <is>
          <t>团队模拟数据（基于公开单线数据派生）</t>
        </is>
      </c>
      <c r="T3089" t="inlineStr">
        <is>
          <t>SIM-v2.2-20260807-20260804</t>
        </is>
      </c>
      <c r="U3089" t="inlineStr">
        <is>
          <t>https://zenodo.org/records/17855209</t>
        </is>
      </c>
      <c r="V3089" t="inlineStr">
        <is>
          <t>LINE-S01-POST-20260318</t>
        </is>
      </c>
      <c r="W3089" t="inlineStr">
        <is>
          <t>已关联</t>
        </is>
      </c>
      <c r="X3089" t="inlineStr">
        <is>
          <t>按班次口径判断</t>
        </is>
      </c>
      <c r="Z3089" t="inlineStr">
        <is>
          <t>否</t>
        </is>
      </c>
    </row>
    <row r="3090">
      <c r="A3090" t="inlineStr">
        <is>
          <t>SIM-STOP-03089</t>
        </is>
      </c>
      <c r="B3090" t="inlineStr">
        <is>
          <t>STOP-POST-00395</t>
        </is>
      </c>
      <c r="C3090" t="inlineStr">
        <is>
          <t>LINE-S02-POST-20260318</t>
        </is>
      </c>
      <c r="D3090" t="inlineStr">
        <is>
          <t>SHIFT-POST-20260318</t>
        </is>
      </c>
      <c r="E3090" t="inlineStr">
        <is>
          <t>LINE-S02</t>
        </is>
      </c>
      <c r="F3090" t="inlineStr">
        <is>
          <t>改善后</t>
        </is>
      </c>
      <c r="G3090" s="57" t="n">
        <v>46099</v>
      </c>
      <c r="H3090" t="inlineStr">
        <is>
          <t>视觉设备系列</t>
        </is>
      </c>
      <c r="I3090" t="inlineStr">
        <is>
          <t>KK250</t>
        </is>
      </c>
      <c r="J3090" t="inlineStr">
        <is>
          <t>MATERIALS</t>
        </is>
      </c>
      <c r="K3090" t="inlineStr">
        <is>
          <t>Unplanned</t>
        </is>
      </c>
      <c r="L3090" t="inlineStr">
        <is>
          <t>EXTRUDER PRESS</t>
        </is>
      </c>
      <c r="M3090" t="inlineStr">
        <is>
          <t>主加工工位</t>
        </is>
      </c>
      <c r="N3090" t="inlineStr">
        <is>
          <t>MANUAL BRICK HANDLING</t>
        </is>
      </c>
      <c r="O3090" s="59" t="n">
        <v>46099.67916666667</v>
      </c>
      <c r="P3090" s="59" t="n">
        <v>46099.68166666666</v>
      </c>
      <c r="Q3090" s="60" t="n">
        <v>3.6</v>
      </c>
      <c r="R3090" s="60" t="n">
        <v>1.2144</v>
      </c>
      <c r="S3090" t="inlineStr">
        <is>
          <t>团队模拟数据（基于公开单线数据派生）</t>
        </is>
      </c>
      <c r="T3090" t="inlineStr">
        <is>
          <t>SIM-v2.2-20260807-20260804</t>
        </is>
      </c>
      <c r="U3090" t="inlineStr">
        <is>
          <t>https://zenodo.org/records/17855209</t>
        </is>
      </c>
      <c r="V3090" t="inlineStr">
        <is>
          <t>LINE-S02-POST-20260318</t>
        </is>
      </c>
      <c r="W3090" t="inlineStr">
        <is>
          <t>已关联</t>
        </is>
      </c>
      <c r="X3090" t="inlineStr">
        <is>
          <t>按班次口径判断</t>
        </is>
      </c>
      <c r="Z3090" t="inlineStr">
        <is>
          <t>否</t>
        </is>
      </c>
    </row>
    <row r="3091">
      <c r="A3091" t="inlineStr">
        <is>
          <t>SIM-STOP-03090</t>
        </is>
      </c>
      <c r="B3091" t="inlineStr">
        <is>
          <t>STOP-POST-00395</t>
        </is>
      </c>
      <c r="C3091" t="inlineStr">
        <is>
          <t>LINE-S03-POST-20260318</t>
        </is>
      </c>
      <c r="D3091" t="inlineStr">
        <is>
          <t>SHIFT-POST-20260318</t>
        </is>
      </c>
      <c r="E3091" t="inlineStr">
        <is>
          <t>LINE-S03</t>
        </is>
      </c>
      <c r="F3091" t="inlineStr">
        <is>
          <t>改善后</t>
        </is>
      </c>
      <c r="G3091" s="57" t="n">
        <v>46099</v>
      </c>
      <c r="H3091" t="inlineStr">
        <is>
          <t>音频模组系列</t>
        </is>
      </c>
      <c r="I3091" t="inlineStr">
        <is>
          <t>KK250</t>
        </is>
      </c>
      <c r="J3091" t="inlineStr">
        <is>
          <t>MATERIALS</t>
        </is>
      </c>
      <c r="K3091" t="inlineStr">
        <is>
          <t>Unplanned</t>
        </is>
      </c>
      <c r="L3091" t="inlineStr">
        <is>
          <t>EXTRUDER PRESS</t>
        </is>
      </c>
      <c r="M3091" t="inlineStr">
        <is>
          <t>主加工工位</t>
        </is>
      </c>
      <c r="N3091" t="inlineStr">
        <is>
          <t>MANUAL BRICK HANDLING</t>
        </is>
      </c>
      <c r="O3091" s="59" t="n">
        <v>46099.69305555556</v>
      </c>
      <c r="P3091" s="59" t="n">
        <v>46099.69493055555</v>
      </c>
      <c r="Q3091" s="60" t="n">
        <v>2.7</v>
      </c>
      <c r="R3091" s="60" t="n">
        <v>0.9152</v>
      </c>
      <c r="S3091" t="inlineStr">
        <is>
          <t>团队模拟数据（基于公开单线数据派生）</t>
        </is>
      </c>
      <c r="T3091" t="inlineStr">
        <is>
          <t>SIM-v2.2-20260807-20260804</t>
        </is>
      </c>
      <c r="U3091" t="inlineStr">
        <is>
          <t>https://zenodo.org/records/17855209</t>
        </is>
      </c>
      <c r="V3091" t="inlineStr">
        <is>
          <t>LINE-S03-POST-20260318</t>
        </is>
      </c>
      <c r="W3091" t="inlineStr">
        <is>
          <t>已关联</t>
        </is>
      </c>
      <c r="X3091" t="inlineStr">
        <is>
          <t>按班次口径判断</t>
        </is>
      </c>
      <c r="Z3091" t="inlineStr">
        <is>
          <t>否</t>
        </is>
      </c>
    </row>
    <row r="3092">
      <c r="A3092" t="inlineStr">
        <is>
          <t>SIM-STOP-03091</t>
        </is>
      </c>
      <c r="B3092" t="inlineStr">
        <is>
          <t>STOP-POST-00396</t>
        </is>
      </c>
      <c r="C3092" t="inlineStr">
        <is>
          <t>LINE-S01-POST-20260318</t>
        </is>
      </c>
      <c r="D3092" t="inlineStr">
        <is>
          <t>SHIFT-POST-20260318</t>
        </is>
      </c>
      <c r="E3092" t="inlineStr">
        <is>
          <t>LINE-S01</t>
        </is>
      </c>
      <c r="F3092" t="inlineStr">
        <is>
          <t>改善后</t>
        </is>
      </c>
      <c r="G3092" s="57" t="n">
        <v>46099</v>
      </c>
      <c r="H3092" t="inlineStr">
        <is>
          <t>智能终端系列</t>
        </is>
      </c>
      <c r="I3092" t="inlineStr">
        <is>
          <t>KK250</t>
        </is>
      </c>
      <c r="J3092" t="inlineStr">
        <is>
          <t>OPERATIONAL</t>
        </is>
      </c>
      <c r="K3092" t="inlineStr">
        <is>
          <t>Planned - Included in OEE</t>
        </is>
      </c>
      <c r="L3092" t="inlineStr">
        <is>
          <t>EXTRUDER PRESS</t>
        </is>
      </c>
      <c r="M3092" t="inlineStr">
        <is>
          <t>主加工工位</t>
        </is>
      </c>
      <c r="N3092" t="inlineStr">
        <is>
          <t>QUALITY CONTROL</t>
        </is>
      </c>
      <c r="O3092" s="59" t="n">
        <v>46099.67430555556</v>
      </c>
      <c r="P3092" s="59" t="n">
        <v>46099.68013888889</v>
      </c>
      <c r="Q3092" s="60" t="n">
        <v>8.4</v>
      </c>
      <c r="R3092" s="60" t="n">
        <v>0.931</v>
      </c>
      <c r="S3092" t="inlineStr">
        <is>
          <t>团队模拟数据（基于公开单线数据派生）</t>
        </is>
      </c>
      <c r="T3092" t="inlineStr">
        <is>
          <t>SIM-v2.2-20260807-20260804</t>
        </is>
      </c>
      <c r="U3092" t="inlineStr">
        <is>
          <t>https://zenodo.org/records/17855209</t>
        </is>
      </c>
      <c r="V3092" t="inlineStr">
        <is>
          <t>LINE-S01-POST-20260318</t>
        </is>
      </c>
      <c r="W3092" t="inlineStr">
        <is>
          <t>已关联</t>
        </is>
      </c>
      <c r="X3092" t="inlineStr">
        <is>
          <t>按班次口径判断</t>
        </is>
      </c>
      <c r="Z3092" t="inlineStr">
        <is>
          <t>否</t>
        </is>
      </c>
    </row>
    <row r="3093">
      <c r="A3093" t="inlineStr">
        <is>
          <t>SIM-STOP-03092</t>
        </is>
      </c>
      <c r="B3093" t="inlineStr">
        <is>
          <t>STOP-POST-00396</t>
        </is>
      </c>
      <c r="C3093" t="inlineStr">
        <is>
          <t>LINE-S02-POST-20260318</t>
        </is>
      </c>
      <c r="D3093" t="inlineStr">
        <is>
          <t>SHIFT-POST-20260318</t>
        </is>
      </c>
      <c r="E3093" t="inlineStr">
        <is>
          <t>LINE-S02</t>
        </is>
      </c>
      <c r="F3093" t="inlineStr">
        <is>
          <t>改善后</t>
        </is>
      </c>
      <c r="G3093" s="57" t="n">
        <v>46099</v>
      </c>
      <c r="H3093" t="inlineStr">
        <is>
          <t>视觉设备系列</t>
        </is>
      </c>
      <c r="I3093" t="inlineStr">
        <is>
          <t>KK250</t>
        </is>
      </c>
      <c r="J3093" t="inlineStr">
        <is>
          <t>OPERATIONAL</t>
        </is>
      </c>
      <c r="K3093" t="inlineStr">
        <is>
          <t>Planned - Included in OEE</t>
        </is>
      </c>
      <c r="L3093" t="inlineStr">
        <is>
          <t>EXTRUDER PRESS</t>
        </is>
      </c>
      <c r="M3093" t="inlineStr">
        <is>
          <t>主加工工位</t>
        </is>
      </c>
      <c r="N3093" t="inlineStr">
        <is>
          <t>QUALITY CONTROL</t>
        </is>
      </c>
      <c r="O3093" s="59" t="n">
        <v>46099.68819444445</v>
      </c>
      <c r="P3093" s="59" t="n">
        <v>46099.69402777778</v>
      </c>
      <c r="Q3093" s="60" t="n">
        <v>8.4</v>
      </c>
      <c r="R3093" s="60" t="n">
        <v>0.9364</v>
      </c>
      <c r="S3093" t="inlineStr">
        <is>
          <t>团队模拟数据（基于公开单线数据派生）</t>
        </is>
      </c>
      <c r="T3093" t="inlineStr">
        <is>
          <t>SIM-v2.2-20260807-20260804</t>
        </is>
      </c>
      <c r="U3093" t="inlineStr">
        <is>
          <t>https://zenodo.org/records/17855209</t>
        </is>
      </c>
      <c r="V3093" t="inlineStr">
        <is>
          <t>LINE-S02-POST-20260318</t>
        </is>
      </c>
      <c r="W3093" t="inlineStr">
        <is>
          <t>已关联</t>
        </is>
      </c>
      <c r="X3093" t="inlineStr">
        <is>
          <t>按班次口径判断</t>
        </is>
      </c>
      <c r="Z3093" t="inlineStr">
        <is>
          <t>否</t>
        </is>
      </c>
    </row>
    <row r="3094">
      <c r="A3094" t="inlineStr">
        <is>
          <t>SIM-STOP-03093</t>
        </is>
      </c>
      <c r="B3094" t="inlineStr">
        <is>
          <t>STOP-POST-00396</t>
        </is>
      </c>
      <c r="C3094" t="inlineStr">
        <is>
          <t>LINE-S03-POST-20260318</t>
        </is>
      </c>
      <c r="D3094" t="inlineStr">
        <is>
          <t>SHIFT-POST-20260318</t>
        </is>
      </c>
      <c r="E3094" t="inlineStr">
        <is>
          <t>LINE-S03</t>
        </is>
      </c>
      <c r="F3094" t="inlineStr">
        <is>
          <t>改善后</t>
        </is>
      </c>
      <c r="G3094" s="57" t="n">
        <v>46099</v>
      </c>
      <c r="H3094" t="inlineStr">
        <is>
          <t>音频模组系列</t>
        </is>
      </c>
      <c r="I3094" t="inlineStr">
        <is>
          <t>KK250</t>
        </is>
      </c>
      <c r="J3094" t="inlineStr">
        <is>
          <t>OPERATIONAL</t>
        </is>
      </c>
      <c r="K3094" t="inlineStr">
        <is>
          <t>Planned - Included in OEE</t>
        </is>
      </c>
      <c r="L3094" t="inlineStr">
        <is>
          <t>EXTRUDER PRESS</t>
        </is>
      </c>
      <c r="M3094" t="inlineStr">
        <is>
          <t>主加工工位</t>
        </is>
      </c>
      <c r="N3094" t="inlineStr">
        <is>
          <t>QUALITY CONTROL</t>
        </is>
      </c>
      <c r="O3094" s="59" t="n">
        <v>46099.70208333333</v>
      </c>
      <c r="P3094" s="59" t="n">
        <v>46099.70819444444</v>
      </c>
      <c r="Q3094" s="60" t="n">
        <v>8.800000000000001</v>
      </c>
      <c r="R3094" s="60" t="n">
        <v>0.976</v>
      </c>
      <c r="S3094" t="inlineStr">
        <is>
          <t>团队模拟数据（基于公开单线数据派生）</t>
        </is>
      </c>
      <c r="T3094" t="inlineStr">
        <is>
          <t>SIM-v2.2-20260807-20260804</t>
        </is>
      </c>
      <c r="U3094" t="inlineStr">
        <is>
          <t>https://zenodo.org/records/17855209</t>
        </is>
      </c>
      <c r="V3094" t="inlineStr">
        <is>
          <t>LINE-S03-POST-20260318</t>
        </is>
      </c>
      <c r="W3094" t="inlineStr">
        <is>
          <t>已关联</t>
        </is>
      </c>
      <c r="X3094" t="inlineStr">
        <is>
          <t>按班次口径判断</t>
        </is>
      </c>
      <c r="Z3094" t="inlineStr">
        <is>
          <t>否</t>
        </is>
      </c>
    </row>
    <row r="3095">
      <c r="A3095" t="inlineStr">
        <is>
          <t>SIM-STOP-03094</t>
        </is>
      </c>
      <c r="B3095" t="inlineStr">
        <is>
          <t>STOP-POST-00397</t>
        </is>
      </c>
      <c r="C3095" t="inlineStr">
        <is>
          <t>LINE-S01-POST-20260318</t>
        </is>
      </c>
      <c r="D3095" t="inlineStr">
        <is>
          <t>SHIFT-POST-20260318</t>
        </is>
      </c>
      <c r="E3095" t="inlineStr">
        <is>
          <t>LINE-S01</t>
        </is>
      </c>
      <c r="F3095" t="inlineStr">
        <is>
          <t>改善后</t>
        </is>
      </c>
      <c r="G3095" s="57" t="n">
        <v>46099</v>
      </c>
      <c r="H3095" t="inlineStr">
        <is>
          <t>智能终端系列</t>
        </is>
      </c>
      <c r="I3095" t="inlineStr">
        <is>
          <t>KK250</t>
        </is>
      </c>
      <c r="J3095" t="inlineStr">
        <is>
          <t>FAILURE</t>
        </is>
      </c>
      <c r="K3095" t="inlineStr">
        <is>
          <t>Unplanned</t>
        </is>
      </c>
      <c r="L3095" t="inlineStr">
        <is>
          <t>ROBOT (EXTRUDER PRESS)</t>
        </is>
      </c>
      <c r="M3095" t="inlineStr">
        <is>
          <t>主加工工位</t>
        </is>
      </c>
      <c r="N3095" t="inlineStr">
        <is>
          <t>MECHANICAL FAILURE</t>
        </is>
      </c>
      <c r="O3095" s="59" t="n">
        <v>46099.68680555555</v>
      </c>
      <c r="P3095" s="59" t="n">
        <v>46099.68972222223</v>
      </c>
      <c r="Q3095" s="60" t="n">
        <v>4.2</v>
      </c>
      <c r="R3095" s="60" t="n">
        <v>0.8349</v>
      </c>
      <c r="S3095" t="inlineStr">
        <is>
          <t>团队模拟数据（基于公开单线数据派生）</t>
        </is>
      </c>
      <c r="T3095" t="inlineStr">
        <is>
          <t>SIM-v2.2-20260807-20260804</t>
        </is>
      </c>
      <c r="U3095" t="inlineStr">
        <is>
          <t>https://zenodo.org/records/17855209</t>
        </is>
      </c>
      <c r="V3095" t="inlineStr">
        <is>
          <t>LINE-S01-POST-20260318</t>
        </is>
      </c>
      <c r="W3095" t="inlineStr">
        <is>
          <t>已关联</t>
        </is>
      </c>
      <c r="X3095" t="inlineStr">
        <is>
          <t>按班次口径判断</t>
        </is>
      </c>
      <c r="Z3095" t="inlineStr">
        <is>
          <t>否</t>
        </is>
      </c>
    </row>
    <row r="3096">
      <c r="A3096" t="inlineStr">
        <is>
          <t>SIM-STOP-03095</t>
        </is>
      </c>
      <c r="B3096" t="inlineStr">
        <is>
          <t>STOP-POST-00397</t>
        </is>
      </c>
      <c r="C3096" t="inlineStr">
        <is>
          <t>LINE-S02-POST-20260318</t>
        </is>
      </c>
      <c r="D3096" t="inlineStr">
        <is>
          <t>SHIFT-POST-20260318</t>
        </is>
      </c>
      <c r="E3096" t="inlineStr">
        <is>
          <t>LINE-S02</t>
        </is>
      </c>
      <c r="F3096" t="inlineStr">
        <is>
          <t>改善后</t>
        </is>
      </c>
      <c r="G3096" s="57" t="n">
        <v>46099</v>
      </c>
      <c r="H3096" t="inlineStr">
        <is>
          <t>视觉设备系列</t>
        </is>
      </c>
      <c r="I3096" t="inlineStr">
        <is>
          <t>KK250</t>
        </is>
      </c>
      <c r="J3096" t="inlineStr">
        <is>
          <t>FAILURE</t>
        </is>
      </c>
      <c r="K3096" t="inlineStr">
        <is>
          <t>Unplanned</t>
        </is>
      </c>
      <c r="L3096" t="inlineStr">
        <is>
          <t>ROBOT (EXTRUDER PRESS)</t>
        </is>
      </c>
      <c r="M3096" t="inlineStr">
        <is>
          <t>主加工工位</t>
        </is>
      </c>
      <c r="N3096" t="inlineStr">
        <is>
          <t>MECHANICAL FAILURE</t>
        </is>
      </c>
      <c r="O3096" s="59" t="n">
        <v>46099.70069444444</v>
      </c>
      <c r="P3096" s="59" t="n">
        <v>46099.70479166666</v>
      </c>
      <c r="Q3096" s="60" t="n">
        <v>5.9</v>
      </c>
      <c r="R3096" s="60" t="n">
        <v>1.1814</v>
      </c>
      <c r="S3096" t="inlineStr">
        <is>
          <t>团队模拟数据（基于公开单线数据派生）</t>
        </is>
      </c>
      <c r="T3096" t="inlineStr">
        <is>
          <t>SIM-v2.2-20260807-20260804</t>
        </is>
      </c>
      <c r="U3096" t="inlineStr">
        <is>
          <t>https://zenodo.org/records/17855209</t>
        </is>
      </c>
      <c r="V3096" t="inlineStr">
        <is>
          <t>LINE-S02-POST-20260318</t>
        </is>
      </c>
      <c r="W3096" t="inlineStr">
        <is>
          <t>已关联</t>
        </is>
      </c>
      <c r="X3096" t="inlineStr">
        <is>
          <t>按班次口径判断</t>
        </is>
      </c>
      <c r="Z3096" t="inlineStr">
        <is>
          <t>否</t>
        </is>
      </c>
    </row>
    <row r="3097">
      <c r="A3097" t="inlineStr">
        <is>
          <t>SIM-STOP-03096</t>
        </is>
      </c>
      <c r="B3097" t="inlineStr">
        <is>
          <t>STOP-POST-00397</t>
        </is>
      </c>
      <c r="C3097" t="inlineStr">
        <is>
          <t>LINE-S03-POST-20260318</t>
        </is>
      </c>
      <c r="D3097" t="inlineStr">
        <is>
          <t>SHIFT-POST-20260318</t>
        </is>
      </c>
      <c r="E3097" t="inlineStr">
        <is>
          <t>LINE-S03</t>
        </is>
      </c>
      <c r="F3097" t="inlineStr">
        <is>
          <t>改善后</t>
        </is>
      </c>
      <c r="G3097" s="57" t="n">
        <v>46099</v>
      </c>
      <c r="H3097" t="inlineStr">
        <is>
          <t>音频模组系列</t>
        </is>
      </c>
      <c r="I3097" t="inlineStr">
        <is>
          <t>KK250</t>
        </is>
      </c>
      <c r="J3097" t="inlineStr">
        <is>
          <t>FAILURE</t>
        </is>
      </c>
      <c r="K3097" t="inlineStr">
        <is>
          <t>Unplanned</t>
        </is>
      </c>
      <c r="L3097" t="inlineStr">
        <is>
          <t>ROBOT (EXTRUDER PRESS)</t>
        </is>
      </c>
      <c r="M3097" t="inlineStr">
        <is>
          <t>主加工工位</t>
        </is>
      </c>
      <c r="N3097" t="inlineStr">
        <is>
          <t>MECHANICAL FAILURE</t>
        </is>
      </c>
      <c r="O3097" s="59" t="n">
        <v>46099.71458333333</v>
      </c>
      <c r="P3097" s="59" t="n">
        <v>46099.71756944444</v>
      </c>
      <c r="Q3097" s="60" t="n">
        <v>4.3</v>
      </c>
      <c r="R3097" s="60" t="n">
        <v>0.855</v>
      </c>
      <c r="S3097" t="inlineStr">
        <is>
          <t>团队模拟数据（基于公开单线数据派生）</t>
        </is>
      </c>
      <c r="T3097" t="inlineStr">
        <is>
          <t>SIM-v2.2-20260807-20260804</t>
        </is>
      </c>
      <c r="U3097" t="inlineStr">
        <is>
          <t>https://zenodo.org/records/17855209</t>
        </is>
      </c>
      <c r="V3097" t="inlineStr">
        <is>
          <t>LINE-S03-POST-20260318</t>
        </is>
      </c>
      <c r="W3097" t="inlineStr">
        <is>
          <t>已关联</t>
        </is>
      </c>
      <c r="X3097" t="inlineStr">
        <is>
          <t>按班次口径判断</t>
        </is>
      </c>
      <c r="Z3097" t="inlineStr">
        <is>
          <t>否</t>
        </is>
      </c>
    </row>
    <row r="3098">
      <c r="A3098" t="inlineStr">
        <is>
          <t>SIM-STOP-03097</t>
        </is>
      </c>
      <c r="B3098" t="inlineStr">
        <is>
          <t>STOP-POST-00398</t>
        </is>
      </c>
      <c r="C3098" t="inlineStr">
        <is>
          <t>LINE-S01-POST-20260318</t>
        </is>
      </c>
      <c r="D3098" t="inlineStr">
        <is>
          <t>SHIFT-POST-20260318</t>
        </is>
      </c>
      <c r="E3098" t="inlineStr">
        <is>
          <t>LINE-S01</t>
        </is>
      </c>
      <c r="F3098" t="inlineStr">
        <is>
          <t>改善后</t>
        </is>
      </c>
      <c r="G3098" s="57" t="n">
        <v>46099</v>
      </c>
      <c r="H3098" t="inlineStr">
        <is>
          <t>智能终端系列</t>
        </is>
      </c>
      <c r="I3098" t="inlineStr">
        <is>
          <t>KK250</t>
        </is>
      </c>
      <c r="J3098" t="inlineStr">
        <is>
          <t>MATERIALS</t>
        </is>
      </c>
      <c r="K3098" t="inlineStr">
        <is>
          <t>Unplanned</t>
        </is>
      </c>
      <c r="L3098" t="inlineStr">
        <is>
          <t>HACKING STATION</t>
        </is>
      </c>
      <c r="M3098" t="inlineStr">
        <is>
          <t>上下料工位</t>
        </is>
      </c>
      <c r="N3098" t="inlineStr">
        <is>
          <t>RACK STARVATION</t>
        </is>
      </c>
      <c r="O3098" s="59" t="n">
        <v>46099.69861111111</v>
      </c>
      <c r="P3098" s="59" t="n">
        <v>46099.70458333333</v>
      </c>
      <c r="Q3098" s="60" t="n">
        <v>8.6</v>
      </c>
      <c r="R3098" s="60" t="n">
        <v>0.7813</v>
      </c>
      <c r="S3098" t="inlineStr">
        <is>
          <t>团队模拟数据（基于公开单线数据派生）</t>
        </is>
      </c>
      <c r="T3098" t="inlineStr">
        <is>
          <t>SIM-v2.2-20260807-20260804</t>
        </is>
      </c>
      <c r="U3098" t="inlineStr">
        <is>
          <t>https://zenodo.org/records/17855209</t>
        </is>
      </c>
      <c r="V3098" t="inlineStr">
        <is>
          <t>LINE-S01-POST-20260318</t>
        </is>
      </c>
      <c r="W3098" t="inlineStr">
        <is>
          <t>已关联</t>
        </is>
      </c>
      <c r="X3098" t="inlineStr">
        <is>
          <t>按班次口径判断</t>
        </is>
      </c>
      <c r="Z3098" t="inlineStr">
        <is>
          <t>否</t>
        </is>
      </c>
    </row>
    <row r="3099">
      <c r="A3099" t="inlineStr">
        <is>
          <t>SIM-STOP-03098</t>
        </is>
      </c>
      <c r="B3099" t="inlineStr">
        <is>
          <t>STOP-POST-00398</t>
        </is>
      </c>
      <c r="C3099" t="inlineStr">
        <is>
          <t>LINE-S02-POST-20260318</t>
        </is>
      </c>
      <c r="D3099" t="inlineStr">
        <is>
          <t>SHIFT-POST-20260318</t>
        </is>
      </c>
      <c r="E3099" t="inlineStr">
        <is>
          <t>LINE-S02</t>
        </is>
      </c>
      <c r="F3099" t="inlineStr">
        <is>
          <t>改善后</t>
        </is>
      </c>
      <c r="G3099" s="57" t="n">
        <v>46099</v>
      </c>
      <c r="H3099" t="inlineStr">
        <is>
          <t>视觉设备系列</t>
        </is>
      </c>
      <c r="I3099" t="inlineStr">
        <is>
          <t>KK250</t>
        </is>
      </c>
      <c r="J3099" t="inlineStr">
        <is>
          <t>MATERIALS</t>
        </is>
      </c>
      <c r="K3099" t="inlineStr">
        <is>
          <t>Unplanned</t>
        </is>
      </c>
      <c r="L3099" t="inlineStr">
        <is>
          <t>HACKING STATION</t>
        </is>
      </c>
      <c r="M3099" t="inlineStr">
        <is>
          <t>上下料工位</t>
        </is>
      </c>
      <c r="N3099" t="inlineStr">
        <is>
          <t>RACK STARVATION</t>
        </is>
      </c>
      <c r="O3099" s="59" t="n">
        <v>46099.7125</v>
      </c>
      <c r="P3099" s="59" t="n">
        <v>46099.72118055556</v>
      </c>
      <c r="Q3099" s="60" t="n">
        <v>12.5</v>
      </c>
      <c r="R3099" s="60" t="n">
        <v>1.1367</v>
      </c>
      <c r="S3099" t="inlineStr">
        <is>
          <t>团队模拟数据（基于公开单线数据派生）</t>
        </is>
      </c>
      <c r="T3099" t="inlineStr">
        <is>
          <t>SIM-v2.2-20260807-20260804</t>
        </is>
      </c>
      <c r="U3099" t="inlineStr">
        <is>
          <t>https://zenodo.org/records/17855209</t>
        </is>
      </c>
      <c r="V3099" t="inlineStr">
        <is>
          <t>LINE-S02-POST-20260318</t>
        </is>
      </c>
      <c r="W3099" t="inlineStr">
        <is>
          <t>已关联</t>
        </is>
      </c>
      <c r="X3099" t="inlineStr">
        <is>
          <t>按班次口径判断</t>
        </is>
      </c>
      <c r="Z3099" t="inlineStr">
        <is>
          <t>否</t>
        </is>
      </c>
    </row>
    <row r="3100">
      <c r="A3100" t="inlineStr">
        <is>
          <t>SIM-STOP-03099</t>
        </is>
      </c>
      <c r="B3100" t="inlineStr">
        <is>
          <t>STOP-POST-00398</t>
        </is>
      </c>
      <c r="C3100" t="inlineStr">
        <is>
          <t>LINE-S03-POST-20260318</t>
        </is>
      </c>
      <c r="D3100" t="inlineStr">
        <is>
          <t>SHIFT-POST-20260318</t>
        </is>
      </c>
      <c r="E3100" t="inlineStr">
        <is>
          <t>LINE-S03</t>
        </is>
      </c>
      <c r="F3100" t="inlineStr">
        <is>
          <t>改善后</t>
        </is>
      </c>
      <c r="G3100" s="57" t="n">
        <v>46099</v>
      </c>
      <c r="H3100" t="inlineStr">
        <is>
          <t>音频模组系列</t>
        </is>
      </c>
      <c r="I3100" t="inlineStr">
        <is>
          <t>KK250</t>
        </is>
      </c>
      <c r="J3100" t="inlineStr">
        <is>
          <t>MATERIALS</t>
        </is>
      </c>
      <c r="K3100" t="inlineStr">
        <is>
          <t>Unplanned</t>
        </is>
      </c>
      <c r="L3100" t="inlineStr">
        <is>
          <t>HACKING STATION</t>
        </is>
      </c>
      <c r="M3100" t="inlineStr">
        <is>
          <t>上下料工位</t>
        </is>
      </c>
      <c r="N3100" t="inlineStr">
        <is>
          <t>RACK STARVATION</t>
        </is>
      </c>
      <c r="O3100" s="59" t="n">
        <v>46099.72638888889</v>
      </c>
      <c r="P3100" s="59" t="n">
        <v>46099.73347222222</v>
      </c>
      <c r="Q3100" s="60" t="n">
        <v>10.2</v>
      </c>
      <c r="R3100" s="60" t="n">
        <v>0.9256</v>
      </c>
      <c r="S3100" t="inlineStr">
        <is>
          <t>团队模拟数据（基于公开单线数据派生）</t>
        </is>
      </c>
      <c r="T3100" t="inlineStr">
        <is>
          <t>SIM-v2.2-20260807-20260804</t>
        </is>
      </c>
      <c r="U3100" t="inlineStr">
        <is>
          <t>https://zenodo.org/records/17855209</t>
        </is>
      </c>
      <c r="V3100" t="inlineStr">
        <is>
          <t>LINE-S03-POST-20260318</t>
        </is>
      </c>
      <c r="W3100" t="inlineStr">
        <is>
          <t>已关联</t>
        </is>
      </c>
      <c r="X3100" t="inlineStr">
        <is>
          <t>按班次口径判断</t>
        </is>
      </c>
      <c r="Z3100" t="inlineStr">
        <is>
          <t>否</t>
        </is>
      </c>
    </row>
    <row r="3101">
      <c r="A3101" t="inlineStr">
        <is>
          <t>SIM-STOP-03100</t>
        </is>
      </c>
      <c r="B3101" t="inlineStr">
        <is>
          <t>STOP-POST-00399</t>
        </is>
      </c>
      <c r="C3101" t="inlineStr">
        <is>
          <t>LINE-S01-POST-20260318</t>
        </is>
      </c>
      <c r="D3101" t="inlineStr">
        <is>
          <t>SHIFT-POST-20260318</t>
        </is>
      </c>
      <c r="E3101" t="inlineStr">
        <is>
          <t>LINE-S01</t>
        </is>
      </c>
      <c r="F3101" t="inlineStr">
        <is>
          <t>改善后</t>
        </is>
      </c>
      <c r="G3101" s="57" t="n">
        <v>46099</v>
      </c>
      <c r="H3101" t="inlineStr">
        <is>
          <t>智能终端系列</t>
        </is>
      </c>
      <c r="I3101" t="inlineStr">
        <is>
          <t>KK250</t>
        </is>
      </c>
      <c r="J3101" t="inlineStr">
        <is>
          <t>OPERATIONAL</t>
        </is>
      </c>
      <c r="K3101" t="inlineStr">
        <is>
          <t>Planned - Not included in OEE</t>
        </is>
      </c>
      <c r="L3101" t="inlineStr">
        <is>
          <t>EXTRUDER PRESS</t>
        </is>
      </c>
      <c r="M3101" t="inlineStr">
        <is>
          <t>主加工工位</t>
        </is>
      </c>
      <c r="N3101" t="inlineStr">
        <is>
          <t>NO PRODUCTION SCHEDULE</t>
        </is>
      </c>
      <c r="O3101" s="59" t="n">
        <v>46099.76597222222</v>
      </c>
      <c r="P3101" s="59" t="n">
        <v>46099.79993055556</v>
      </c>
      <c r="Q3101" s="60" t="n">
        <v>48.9</v>
      </c>
      <c r="R3101" s="60" t="n">
        <v>0.9413</v>
      </c>
      <c r="S3101" t="inlineStr">
        <is>
          <t>团队模拟数据（基于公开单线数据派生）</t>
        </is>
      </c>
      <c r="T3101" t="inlineStr">
        <is>
          <t>SIM-v2.2-20260807-20260804</t>
        </is>
      </c>
      <c r="U3101" t="inlineStr">
        <is>
          <t>https://zenodo.org/records/17855209</t>
        </is>
      </c>
      <c r="V3101" t="inlineStr">
        <is>
          <t>LINE-S01-POST-20260318</t>
        </is>
      </c>
      <c r="W3101" t="inlineStr">
        <is>
          <t>已关联</t>
        </is>
      </c>
      <c r="X3101" t="inlineStr">
        <is>
          <t>按班次口径判断</t>
        </is>
      </c>
      <c r="Z3101" t="inlineStr">
        <is>
          <t>否</t>
        </is>
      </c>
    </row>
    <row r="3102">
      <c r="A3102" t="inlineStr">
        <is>
          <t>SIM-STOP-03101</t>
        </is>
      </c>
      <c r="B3102" t="inlineStr">
        <is>
          <t>STOP-POST-00399</t>
        </is>
      </c>
      <c r="C3102" t="inlineStr">
        <is>
          <t>LINE-S02-POST-20260318</t>
        </is>
      </c>
      <c r="D3102" t="inlineStr">
        <is>
          <t>SHIFT-POST-20260318</t>
        </is>
      </c>
      <c r="E3102" t="inlineStr">
        <is>
          <t>LINE-S02</t>
        </is>
      </c>
      <c r="F3102" t="inlineStr">
        <is>
          <t>改善后</t>
        </is>
      </c>
      <c r="G3102" s="57" t="n">
        <v>46099</v>
      </c>
      <c r="H3102" t="inlineStr">
        <is>
          <t>视觉设备系列</t>
        </is>
      </c>
      <c r="I3102" t="inlineStr">
        <is>
          <t>KK250</t>
        </is>
      </c>
      <c r="J3102" t="inlineStr">
        <is>
          <t>OPERATIONAL</t>
        </is>
      </c>
      <c r="K3102" t="inlineStr">
        <is>
          <t>Planned - Not included in OEE</t>
        </is>
      </c>
      <c r="L3102" t="inlineStr">
        <is>
          <t>EXTRUDER PRESS</t>
        </is>
      </c>
      <c r="M3102" t="inlineStr">
        <is>
          <t>主加工工位</t>
        </is>
      </c>
      <c r="N3102" t="inlineStr">
        <is>
          <t>NO PRODUCTION SCHEDULE</t>
        </is>
      </c>
      <c r="O3102" s="59" t="n">
        <v>46099.77986111111</v>
      </c>
      <c r="P3102" s="59" t="n">
        <v>46099.81409722222</v>
      </c>
      <c r="Q3102" s="60" t="n">
        <v>49.3</v>
      </c>
      <c r="R3102" s="60" t="n">
        <v>0.9473</v>
      </c>
      <c r="S3102" t="inlineStr">
        <is>
          <t>团队模拟数据（基于公开单线数据派生）</t>
        </is>
      </c>
      <c r="T3102" t="inlineStr">
        <is>
          <t>SIM-v2.2-20260807-20260804</t>
        </is>
      </c>
      <c r="U3102" t="inlineStr">
        <is>
          <t>https://zenodo.org/records/17855209</t>
        </is>
      </c>
      <c r="V3102" t="inlineStr">
        <is>
          <t>LINE-S02-POST-20260318</t>
        </is>
      </c>
      <c r="W3102" t="inlineStr">
        <is>
          <t>已关联</t>
        </is>
      </c>
      <c r="X3102" t="inlineStr">
        <is>
          <t>按班次口径判断</t>
        </is>
      </c>
      <c r="Z3102" t="inlineStr">
        <is>
          <t>否</t>
        </is>
      </c>
    </row>
    <row r="3103">
      <c r="A3103" t="inlineStr">
        <is>
          <t>SIM-STOP-03102</t>
        </is>
      </c>
      <c r="B3103" t="inlineStr">
        <is>
          <t>STOP-POST-00399</t>
        </is>
      </c>
      <c r="C3103" t="inlineStr">
        <is>
          <t>LINE-S03-POST-20260318</t>
        </is>
      </c>
      <c r="D3103" t="inlineStr">
        <is>
          <t>SHIFT-POST-20260318</t>
        </is>
      </c>
      <c r="E3103" t="inlineStr">
        <is>
          <t>LINE-S03</t>
        </is>
      </c>
      <c r="F3103" t="inlineStr">
        <is>
          <t>改善后</t>
        </is>
      </c>
      <c r="G3103" s="57" t="n">
        <v>46099</v>
      </c>
      <c r="H3103" t="inlineStr">
        <is>
          <t>音频模组系列</t>
        </is>
      </c>
      <c r="I3103" t="inlineStr">
        <is>
          <t>KK250</t>
        </is>
      </c>
      <c r="J3103" t="inlineStr">
        <is>
          <t>OPERATIONAL</t>
        </is>
      </c>
      <c r="K3103" t="inlineStr">
        <is>
          <t>Planned - Not included in OEE</t>
        </is>
      </c>
      <c r="L3103" t="inlineStr">
        <is>
          <t>EXTRUDER PRESS</t>
        </is>
      </c>
      <c r="M3103" t="inlineStr">
        <is>
          <t>主加工工位</t>
        </is>
      </c>
      <c r="N3103" t="inlineStr">
        <is>
          <t>NO PRODUCTION SCHEDULE</t>
        </is>
      </c>
      <c r="O3103" s="59" t="n">
        <v>46099.79375</v>
      </c>
      <c r="P3103" s="59" t="n">
        <v>46099.829375</v>
      </c>
      <c r="Q3103" s="60" t="n">
        <v>51.3</v>
      </c>
      <c r="R3103" s="60" t="n">
        <v>0.9867</v>
      </c>
      <c r="S3103" t="inlineStr">
        <is>
          <t>团队模拟数据（基于公开单线数据派生）</t>
        </is>
      </c>
      <c r="T3103" t="inlineStr">
        <is>
          <t>SIM-v2.2-20260807-20260804</t>
        </is>
      </c>
      <c r="U3103" t="inlineStr">
        <is>
          <t>https://zenodo.org/records/17855209</t>
        </is>
      </c>
      <c r="V3103" t="inlineStr">
        <is>
          <t>LINE-S03-POST-20260318</t>
        </is>
      </c>
      <c r="W3103" t="inlineStr">
        <is>
          <t>已关联</t>
        </is>
      </c>
      <c r="X3103" t="inlineStr">
        <is>
          <t>按班次口径判断</t>
        </is>
      </c>
      <c r="Z3103" t="inlineStr">
        <is>
          <t>否</t>
        </is>
      </c>
    </row>
    <row r="3104">
      <c r="A3104" t="inlineStr">
        <is>
          <t>SIM-STOP-03103</t>
        </is>
      </c>
      <c r="B3104" t="inlineStr">
        <is>
          <t>STOP-POST-00400</t>
        </is>
      </c>
      <c r="C3104" t="inlineStr">
        <is>
          <t>LINE-S01-POST-20260319</t>
        </is>
      </c>
      <c r="D3104" t="inlineStr">
        <is>
          <t>SHIFT-POST-20260319</t>
        </is>
      </c>
      <c r="E3104" t="inlineStr">
        <is>
          <t>LINE-S01</t>
        </is>
      </c>
      <c r="F3104" t="inlineStr">
        <is>
          <t>改善后</t>
        </is>
      </c>
      <c r="G3104" s="57" t="n">
        <v>46100</v>
      </c>
      <c r="H3104" t="inlineStr">
        <is>
          <t>智能终端系列</t>
        </is>
      </c>
      <c r="I3104" t="inlineStr">
        <is>
          <t>KK250</t>
        </is>
      </c>
      <c r="J3104" t="inlineStr">
        <is>
          <t>MATERIALS</t>
        </is>
      </c>
      <c r="K3104" t="inlineStr">
        <is>
          <t>Unplanned</t>
        </is>
      </c>
      <c r="L3104" t="inlineStr">
        <is>
          <t>EXTRUDER PRESS</t>
        </is>
      </c>
      <c r="M3104" t="inlineStr">
        <is>
          <t>主加工工位</t>
        </is>
      </c>
      <c r="N3104" t="inlineStr">
        <is>
          <t>MATERIAL STARVATION</t>
        </is>
      </c>
      <c r="O3104" s="59" t="n">
        <v>46100.49375</v>
      </c>
      <c r="P3104" s="59" t="n">
        <v>46100.49611111111</v>
      </c>
      <c r="Q3104" s="60" t="n">
        <v>3.4</v>
      </c>
      <c r="R3104" s="60" t="n">
        <v>0.8438</v>
      </c>
      <c r="S3104" t="inlineStr">
        <is>
          <t>团队模拟数据（基于公开单线数据派生）</t>
        </is>
      </c>
      <c r="T3104" t="inlineStr">
        <is>
          <t>SIM-v2.2-20260807-20260804</t>
        </is>
      </c>
      <c r="U3104" t="inlineStr">
        <is>
          <t>https://zenodo.org/records/17855209</t>
        </is>
      </c>
      <c r="V3104" t="inlineStr">
        <is>
          <t>LINE-S01-POST-20260319</t>
        </is>
      </c>
      <c r="W3104" t="inlineStr">
        <is>
          <t>已关联</t>
        </is>
      </c>
      <c r="X3104" t="inlineStr">
        <is>
          <t>按班次口径判断</t>
        </is>
      </c>
      <c r="Z3104" t="inlineStr">
        <is>
          <t>否</t>
        </is>
      </c>
    </row>
    <row r="3105">
      <c r="A3105" t="inlineStr">
        <is>
          <t>SIM-STOP-03104</t>
        </is>
      </c>
      <c r="B3105" t="inlineStr">
        <is>
          <t>STOP-POST-00400</t>
        </is>
      </c>
      <c r="C3105" t="inlineStr">
        <is>
          <t>LINE-S02-POST-20260319</t>
        </is>
      </c>
      <c r="D3105" t="inlineStr">
        <is>
          <t>SHIFT-POST-20260319</t>
        </is>
      </c>
      <c r="E3105" t="inlineStr">
        <is>
          <t>LINE-S02</t>
        </is>
      </c>
      <c r="F3105" t="inlineStr">
        <is>
          <t>改善后</t>
        </is>
      </c>
      <c r="G3105" s="57" t="n">
        <v>46100</v>
      </c>
      <c r="H3105" t="inlineStr">
        <is>
          <t>视觉设备系列</t>
        </is>
      </c>
      <c r="I3105" t="inlineStr">
        <is>
          <t>KK250</t>
        </is>
      </c>
      <c r="J3105" t="inlineStr">
        <is>
          <t>MATERIALS</t>
        </is>
      </c>
      <c r="K3105" t="inlineStr">
        <is>
          <t>Unplanned</t>
        </is>
      </c>
      <c r="L3105" t="inlineStr">
        <is>
          <t>EXTRUDER PRESS</t>
        </is>
      </c>
      <c r="M3105" t="inlineStr">
        <is>
          <t>主加工工位</t>
        </is>
      </c>
      <c r="N3105" t="inlineStr">
        <is>
          <t>MATERIAL STARVATION</t>
        </is>
      </c>
      <c r="O3105" s="59" t="n">
        <v>46100.50763888889</v>
      </c>
      <c r="P3105" s="59" t="n">
        <v>46100.51097222222</v>
      </c>
      <c r="Q3105" s="60" t="n">
        <v>4.8</v>
      </c>
      <c r="R3105" s="60" t="n">
        <v>1.1946</v>
      </c>
      <c r="S3105" t="inlineStr">
        <is>
          <t>团队模拟数据（基于公开单线数据派生）</t>
        </is>
      </c>
      <c r="T3105" t="inlineStr">
        <is>
          <t>SIM-v2.2-20260807-20260804</t>
        </is>
      </c>
      <c r="U3105" t="inlineStr">
        <is>
          <t>https://zenodo.org/records/17855209</t>
        </is>
      </c>
      <c r="V3105" t="inlineStr">
        <is>
          <t>LINE-S02-POST-20260319</t>
        </is>
      </c>
      <c r="W3105" t="inlineStr">
        <is>
          <t>已关联</t>
        </is>
      </c>
      <c r="X3105" t="inlineStr">
        <is>
          <t>按班次口径判断</t>
        </is>
      </c>
      <c r="Z3105" t="inlineStr">
        <is>
          <t>否</t>
        </is>
      </c>
    </row>
    <row r="3106">
      <c r="A3106" t="inlineStr">
        <is>
          <t>SIM-STOP-03105</t>
        </is>
      </c>
      <c r="B3106" t="inlineStr">
        <is>
          <t>STOP-POST-00400</t>
        </is>
      </c>
      <c r="C3106" t="inlineStr">
        <is>
          <t>LINE-S03-POST-20260319</t>
        </is>
      </c>
      <c r="D3106" t="inlineStr">
        <is>
          <t>SHIFT-POST-20260319</t>
        </is>
      </c>
      <c r="E3106" t="inlineStr">
        <is>
          <t>LINE-S03</t>
        </is>
      </c>
      <c r="F3106" t="inlineStr">
        <is>
          <t>改善后</t>
        </is>
      </c>
      <c r="G3106" s="57" t="n">
        <v>46100</v>
      </c>
      <c r="H3106" t="inlineStr">
        <is>
          <t>音频模组系列</t>
        </is>
      </c>
      <c r="I3106" t="inlineStr">
        <is>
          <t>KK250</t>
        </is>
      </c>
      <c r="J3106" t="inlineStr">
        <is>
          <t>MATERIALS</t>
        </is>
      </c>
      <c r="K3106" t="inlineStr">
        <is>
          <t>Unplanned</t>
        </is>
      </c>
      <c r="L3106" t="inlineStr">
        <is>
          <t>EXTRUDER PRESS</t>
        </is>
      </c>
      <c r="M3106" t="inlineStr">
        <is>
          <t>主加工工位</t>
        </is>
      </c>
      <c r="N3106" t="inlineStr">
        <is>
          <t>MATERIAL STARVATION</t>
        </is>
      </c>
      <c r="O3106" s="59" t="n">
        <v>46100.52152777778</v>
      </c>
      <c r="P3106" s="59" t="n">
        <v>46100.52402777778</v>
      </c>
      <c r="Q3106" s="60" t="n">
        <v>3.6</v>
      </c>
      <c r="R3106" s="60" t="n">
        <v>0.8996</v>
      </c>
      <c r="S3106" t="inlineStr">
        <is>
          <t>团队模拟数据（基于公开单线数据派生）</t>
        </is>
      </c>
      <c r="T3106" t="inlineStr">
        <is>
          <t>SIM-v2.2-20260807-20260804</t>
        </is>
      </c>
      <c r="U3106" t="inlineStr">
        <is>
          <t>https://zenodo.org/records/17855209</t>
        </is>
      </c>
      <c r="V3106" t="inlineStr">
        <is>
          <t>LINE-S03-POST-20260319</t>
        </is>
      </c>
      <c r="W3106" t="inlineStr">
        <is>
          <t>已关联</t>
        </is>
      </c>
      <c r="X3106" t="inlineStr">
        <is>
          <t>按班次口径判断</t>
        </is>
      </c>
      <c r="Z3106" t="inlineStr">
        <is>
          <t>否</t>
        </is>
      </c>
    </row>
    <row r="3107">
      <c r="A3107" t="inlineStr">
        <is>
          <t>SIM-STOP-03106</t>
        </is>
      </c>
      <c r="B3107" t="inlineStr">
        <is>
          <t>STOP-POST-00401</t>
        </is>
      </c>
      <c r="C3107" t="inlineStr">
        <is>
          <t>LINE-S01-POST-20260319</t>
        </is>
      </c>
      <c r="D3107" t="inlineStr">
        <is>
          <t>SHIFT-POST-20260319</t>
        </is>
      </c>
      <c r="E3107" t="inlineStr">
        <is>
          <t>LINE-S01</t>
        </is>
      </c>
      <c r="F3107" t="inlineStr">
        <is>
          <t>改善后</t>
        </is>
      </c>
      <c r="G3107" s="57" t="n">
        <v>46100</v>
      </c>
      <c r="H3107" t="inlineStr">
        <is>
          <t>智能终端系列</t>
        </is>
      </c>
      <c r="I3107" t="inlineStr">
        <is>
          <t>7KK25</t>
        </is>
      </c>
      <c r="J3107" t="inlineStr">
        <is>
          <t>SETUPS-CHANGEOVERS</t>
        </is>
      </c>
      <c r="K3107" t="inlineStr">
        <is>
          <t>Planned - Included in OEE</t>
        </is>
      </c>
      <c r="L3107" t="inlineStr">
        <is>
          <t>EXTRUDER PRESS</t>
        </is>
      </c>
      <c r="M3107" t="inlineStr">
        <is>
          <t>主加工工位</t>
        </is>
      </c>
      <c r="N3107" t="inlineStr">
        <is>
          <t>MATERIAL CHANGEOVER</t>
        </is>
      </c>
      <c r="O3107" s="59" t="n">
        <v>46100.51666666667</v>
      </c>
      <c r="P3107" s="59" t="n">
        <v>46100.529375</v>
      </c>
      <c r="Q3107" s="60" t="n">
        <v>18.3</v>
      </c>
      <c r="R3107" s="60" t="n">
        <v>0.9155</v>
      </c>
      <c r="S3107" t="inlineStr">
        <is>
          <t>团队模拟数据（基于公开单线数据派生）</t>
        </is>
      </c>
      <c r="T3107" t="inlineStr">
        <is>
          <t>SIM-v2.2-20260807-20260804</t>
        </is>
      </c>
      <c r="U3107" t="inlineStr">
        <is>
          <t>https://zenodo.org/records/17855209</t>
        </is>
      </c>
      <c r="V3107" t="inlineStr">
        <is>
          <t>LINE-S01-POST-20260319</t>
        </is>
      </c>
      <c r="W3107" t="inlineStr">
        <is>
          <t>已关联</t>
        </is>
      </c>
      <c r="X3107" t="inlineStr">
        <is>
          <t>按班次口径判断</t>
        </is>
      </c>
      <c r="Z3107" t="inlineStr">
        <is>
          <t>是</t>
        </is>
      </c>
      <c r="AA3107">
        <f>IFERROR(VLOOKUP(N3107,'18_换产标准_模拟'!$B$2:$F$4,3,FALSE),"")</f>
        <v/>
      </c>
      <c r="AB3107">
        <f>IFERROR(MAX(Q3107-AA3107,0),"")</f>
        <v/>
      </c>
      <c r="AC3107">
        <f>IFERROR(IF(AB3107=0,"达标",IF(AB3107&lt;=VLOOKUP(N3107,'18_换产标准_模拟'!$B$2:$F$4,4,FALSE)-VLOOKUP(N3107,'18_换产标准_模拟'!$B$2:$F$4,3,FALSE),"轻微超时",IF(AB3107&lt;=VLOOKUP(N3107,'18_换产标准_模拟'!$B$2:$F$4,5,FALSE)-VLOOKUP(N3107,'18_换产标准_模拟'!$B$2:$F$4,3,FALSE),"超时","严重超时"))),"")</f>
        <v/>
      </c>
      <c r="AD3107">
        <f>IFERROR(INDEX('18_换产标准_模拟'!$A$2:$A$4,MATCH(N3107,'18_换产标准_模拟'!$B$2:$B$4,0)),"")</f>
        <v/>
      </c>
      <c r="AE3107" t="inlineStr">
        <is>
          <t>团队模拟数据</t>
        </is>
      </c>
    </row>
    <row r="3108">
      <c r="A3108" t="inlineStr">
        <is>
          <t>SIM-STOP-03107</t>
        </is>
      </c>
      <c r="B3108" t="inlineStr">
        <is>
          <t>STOP-POST-00401</t>
        </is>
      </c>
      <c r="C3108" t="inlineStr">
        <is>
          <t>LINE-S02-POST-20260319</t>
        </is>
      </c>
      <c r="D3108" t="inlineStr">
        <is>
          <t>SHIFT-POST-20260319</t>
        </is>
      </c>
      <c r="E3108" t="inlineStr">
        <is>
          <t>LINE-S02</t>
        </is>
      </c>
      <c r="F3108" t="inlineStr">
        <is>
          <t>改善后</t>
        </is>
      </c>
      <c r="G3108" s="57" t="n">
        <v>46100</v>
      </c>
      <c r="H3108" t="inlineStr">
        <is>
          <t>视觉设备系列</t>
        </is>
      </c>
      <c r="I3108" t="inlineStr">
        <is>
          <t>7KK25</t>
        </is>
      </c>
      <c r="J3108" t="inlineStr">
        <is>
          <t>SETUPS-CHANGEOVERS</t>
        </is>
      </c>
      <c r="K3108" t="inlineStr">
        <is>
          <t>Planned - Included in OEE</t>
        </is>
      </c>
      <c r="L3108" t="inlineStr">
        <is>
          <t>EXTRUDER PRESS</t>
        </is>
      </c>
      <c r="M3108" t="inlineStr">
        <is>
          <t>主加工工位</t>
        </is>
      </c>
      <c r="N3108" t="inlineStr">
        <is>
          <t>MATERIAL CHANGEOVER</t>
        </is>
      </c>
      <c r="O3108" s="59" t="n">
        <v>46100.53055555555</v>
      </c>
      <c r="P3108" s="59" t="n">
        <v>46100.54479166667</v>
      </c>
      <c r="Q3108" s="60" t="n">
        <v>20.5</v>
      </c>
      <c r="R3108" s="60" t="n">
        <v>1.0236</v>
      </c>
      <c r="S3108" t="inlineStr">
        <is>
          <t>团队模拟数据（基于公开单线数据派生）</t>
        </is>
      </c>
      <c r="T3108" t="inlineStr">
        <is>
          <t>SIM-v2.2-20260807-20260804</t>
        </is>
      </c>
      <c r="U3108" t="inlineStr">
        <is>
          <t>https://zenodo.org/records/17855209</t>
        </is>
      </c>
      <c r="V3108" t="inlineStr">
        <is>
          <t>LINE-S02-POST-20260319</t>
        </is>
      </c>
      <c r="W3108" t="inlineStr">
        <is>
          <t>已关联</t>
        </is>
      </c>
      <c r="X3108" t="inlineStr">
        <is>
          <t>按班次口径判断</t>
        </is>
      </c>
      <c r="Z3108" t="inlineStr">
        <is>
          <t>是</t>
        </is>
      </c>
      <c r="AA3108">
        <f>IFERROR(VLOOKUP(N3108,'18_换产标准_模拟'!$B$2:$F$4,3,FALSE),"")</f>
        <v/>
      </c>
      <c r="AB3108">
        <f>IFERROR(MAX(Q3108-AA3108,0),"")</f>
        <v/>
      </c>
      <c r="AC3108">
        <f>IFERROR(IF(AB3108=0,"达标",IF(AB3108&lt;=VLOOKUP(N3108,'18_换产标准_模拟'!$B$2:$F$4,4,FALSE)-VLOOKUP(N3108,'18_换产标准_模拟'!$B$2:$F$4,3,FALSE),"轻微超时",IF(AB3108&lt;=VLOOKUP(N3108,'18_换产标准_模拟'!$B$2:$F$4,5,FALSE)-VLOOKUP(N3108,'18_换产标准_模拟'!$B$2:$F$4,3,FALSE),"超时","严重超时"))),"")</f>
        <v/>
      </c>
      <c r="AD3108">
        <f>IFERROR(INDEX('18_换产标准_模拟'!$A$2:$A$4,MATCH(N3108,'18_换产标准_模拟'!$B$2:$B$4,0)),"")</f>
        <v/>
      </c>
      <c r="AE3108" t="inlineStr">
        <is>
          <t>团队模拟数据</t>
        </is>
      </c>
    </row>
    <row r="3109">
      <c r="A3109" t="inlineStr">
        <is>
          <t>SIM-STOP-03108</t>
        </is>
      </c>
      <c r="B3109" t="inlineStr">
        <is>
          <t>STOP-POST-00401</t>
        </is>
      </c>
      <c r="C3109" t="inlineStr">
        <is>
          <t>LINE-S03-POST-20260319</t>
        </is>
      </c>
      <c r="D3109" t="inlineStr">
        <is>
          <t>SHIFT-POST-20260319</t>
        </is>
      </c>
      <c r="E3109" t="inlineStr">
        <is>
          <t>LINE-S03</t>
        </is>
      </c>
      <c r="F3109" t="inlineStr">
        <is>
          <t>改善后</t>
        </is>
      </c>
      <c r="G3109" s="57" t="n">
        <v>46100</v>
      </c>
      <c r="H3109" t="inlineStr">
        <is>
          <t>音频模组系列</t>
        </is>
      </c>
      <c r="I3109" t="inlineStr">
        <is>
          <t>7KK25</t>
        </is>
      </c>
      <c r="J3109" t="inlineStr">
        <is>
          <t>SETUPS-CHANGEOVERS</t>
        </is>
      </c>
      <c r="K3109" t="inlineStr">
        <is>
          <t>Planned - Included in OEE</t>
        </is>
      </c>
      <c r="L3109" t="inlineStr">
        <is>
          <t>EXTRUDER PRESS</t>
        </is>
      </c>
      <c r="M3109" t="inlineStr">
        <is>
          <t>主加工工位</t>
        </is>
      </c>
      <c r="N3109" t="inlineStr">
        <is>
          <t>MATERIAL CHANGEOVER</t>
        </is>
      </c>
      <c r="O3109" s="59" t="n">
        <v>46100.54444444444</v>
      </c>
      <c r="P3109" s="59" t="n">
        <v>46100.55777777778</v>
      </c>
      <c r="Q3109" s="60" t="n">
        <v>19.2</v>
      </c>
      <c r="R3109" s="60" t="n">
        <v>0.96</v>
      </c>
      <c r="S3109" t="inlineStr">
        <is>
          <t>团队模拟数据（基于公开单线数据派生）</t>
        </is>
      </c>
      <c r="T3109" t="inlineStr">
        <is>
          <t>SIM-v2.2-20260807-20260804</t>
        </is>
      </c>
      <c r="U3109" t="inlineStr">
        <is>
          <t>https://zenodo.org/records/17855209</t>
        </is>
      </c>
      <c r="V3109" t="inlineStr">
        <is>
          <t>LINE-S03-POST-20260319</t>
        </is>
      </c>
      <c r="W3109" t="inlineStr">
        <is>
          <t>已关联</t>
        </is>
      </c>
      <c r="X3109" t="inlineStr">
        <is>
          <t>按班次口径判断</t>
        </is>
      </c>
      <c r="Z3109" t="inlineStr">
        <is>
          <t>是</t>
        </is>
      </c>
      <c r="AA3109">
        <f>IFERROR(VLOOKUP(N3109,'18_换产标准_模拟'!$B$2:$F$4,3,FALSE),"")</f>
        <v/>
      </c>
      <c r="AB3109">
        <f>IFERROR(MAX(Q3109-AA3109,0),"")</f>
        <v/>
      </c>
      <c r="AC3109">
        <f>IFERROR(IF(AB3109=0,"达标",IF(AB3109&lt;=VLOOKUP(N3109,'18_换产标准_模拟'!$B$2:$F$4,4,FALSE)-VLOOKUP(N3109,'18_换产标准_模拟'!$B$2:$F$4,3,FALSE),"轻微超时",IF(AB3109&lt;=VLOOKUP(N3109,'18_换产标准_模拟'!$B$2:$F$4,5,FALSE)-VLOOKUP(N3109,'18_换产标准_模拟'!$B$2:$F$4,3,FALSE),"超时","严重超时"))),"")</f>
        <v/>
      </c>
      <c r="AD3109">
        <f>IFERROR(INDEX('18_换产标准_模拟'!$A$2:$A$4,MATCH(N3109,'18_换产标准_模拟'!$B$2:$B$4,0)),"")</f>
        <v/>
      </c>
      <c r="AE3109" t="inlineStr">
        <is>
          <t>团队模拟数据</t>
        </is>
      </c>
    </row>
    <row r="3110">
      <c r="A3110" t="inlineStr">
        <is>
          <t>SIM-STOP-03109</t>
        </is>
      </c>
      <c r="B3110" t="inlineStr">
        <is>
          <t>STOP-POST-00402</t>
        </is>
      </c>
      <c r="C3110" t="inlineStr">
        <is>
          <t>LINE-S01-POST-20260319</t>
        </is>
      </c>
      <c r="D3110" t="inlineStr">
        <is>
          <t>SHIFT-POST-20260319</t>
        </is>
      </c>
      <c r="E3110" t="inlineStr">
        <is>
          <t>LINE-S01</t>
        </is>
      </c>
      <c r="F3110" t="inlineStr">
        <is>
          <t>改善后</t>
        </is>
      </c>
      <c r="G3110" s="57" t="n">
        <v>46100</v>
      </c>
      <c r="H3110" t="inlineStr">
        <is>
          <t>智能终端系列</t>
        </is>
      </c>
      <c r="I3110" t="inlineStr">
        <is>
          <t>7KK25</t>
        </is>
      </c>
      <c r="J3110" t="inlineStr">
        <is>
          <t>MATERIALS</t>
        </is>
      </c>
      <c r="K3110" t="inlineStr">
        <is>
          <t>Unplanned</t>
        </is>
      </c>
      <c r="L3110" t="inlineStr">
        <is>
          <t>EXTRUDER PRESS</t>
        </is>
      </c>
      <c r="M3110" t="inlineStr">
        <is>
          <t>主加工工位</t>
        </is>
      </c>
      <c r="N3110" t="inlineStr">
        <is>
          <t>RACK STARVATION</t>
        </is>
      </c>
      <c r="O3110" s="59" t="n">
        <v>46100.56111111111</v>
      </c>
      <c r="P3110" s="59" t="n">
        <v>46100.56451388889</v>
      </c>
      <c r="Q3110" s="60" t="n">
        <v>4.9</v>
      </c>
      <c r="R3110" s="60" t="n">
        <v>0.8215</v>
      </c>
      <c r="S3110" t="inlineStr">
        <is>
          <t>团队模拟数据（基于公开单线数据派生）</t>
        </is>
      </c>
      <c r="T3110" t="inlineStr">
        <is>
          <t>SIM-v2.2-20260807-20260804</t>
        </is>
      </c>
      <c r="U3110" t="inlineStr">
        <is>
          <t>https://zenodo.org/records/17855209</t>
        </is>
      </c>
      <c r="V3110" t="inlineStr">
        <is>
          <t>LINE-S01-POST-20260319</t>
        </is>
      </c>
      <c r="W3110" t="inlineStr">
        <is>
          <t>已关联</t>
        </is>
      </c>
      <c r="X3110" t="inlineStr">
        <is>
          <t>按班次口径判断</t>
        </is>
      </c>
      <c r="Z3110" t="inlineStr">
        <is>
          <t>否</t>
        </is>
      </c>
    </row>
    <row r="3111">
      <c r="A3111" t="inlineStr">
        <is>
          <t>SIM-STOP-03110</t>
        </is>
      </c>
      <c r="B3111" t="inlineStr">
        <is>
          <t>STOP-POST-00402</t>
        </is>
      </c>
      <c r="C3111" t="inlineStr">
        <is>
          <t>LINE-S02-POST-20260319</t>
        </is>
      </c>
      <c r="D3111" t="inlineStr">
        <is>
          <t>SHIFT-POST-20260319</t>
        </is>
      </c>
      <c r="E3111" t="inlineStr">
        <is>
          <t>LINE-S02</t>
        </is>
      </c>
      <c r="F3111" t="inlineStr">
        <is>
          <t>改善后</t>
        </is>
      </c>
      <c r="G3111" s="57" t="n">
        <v>46100</v>
      </c>
      <c r="H3111" t="inlineStr">
        <is>
          <t>视觉设备系列</t>
        </is>
      </c>
      <c r="I3111" t="inlineStr">
        <is>
          <t>7KK25</t>
        </is>
      </c>
      <c r="J3111" t="inlineStr">
        <is>
          <t>MATERIALS</t>
        </is>
      </c>
      <c r="K3111" t="inlineStr">
        <is>
          <t>Unplanned</t>
        </is>
      </c>
      <c r="L3111" t="inlineStr">
        <is>
          <t>EXTRUDER PRESS</t>
        </is>
      </c>
      <c r="M3111" t="inlineStr">
        <is>
          <t>主加工工位</t>
        </is>
      </c>
      <c r="N3111" t="inlineStr">
        <is>
          <t>RACK STARVATION</t>
        </is>
      </c>
      <c r="O3111" s="59" t="n">
        <v>46100.575</v>
      </c>
      <c r="P3111" s="59" t="n">
        <v>46100.57986111111</v>
      </c>
      <c r="Q3111" s="60" t="n">
        <v>7</v>
      </c>
      <c r="R3111" s="60" t="n">
        <v>1.1616</v>
      </c>
      <c r="S3111" t="inlineStr">
        <is>
          <t>团队模拟数据（基于公开单线数据派生）</t>
        </is>
      </c>
      <c r="T3111" t="inlineStr">
        <is>
          <t>SIM-v2.2-20260807-20260804</t>
        </is>
      </c>
      <c r="U3111" t="inlineStr">
        <is>
          <t>https://zenodo.org/records/17855209</t>
        </is>
      </c>
      <c r="V3111" t="inlineStr">
        <is>
          <t>LINE-S02-POST-20260319</t>
        </is>
      </c>
      <c r="W3111" t="inlineStr">
        <is>
          <t>已关联</t>
        </is>
      </c>
      <c r="X3111" t="inlineStr">
        <is>
          <t>按班次口径判断</t>
        </is>
      </c>
      <c r="Z3111" t="inlineStr">
        <is>
          <t>否</t>
        </is>
      </c>
    </row>
    <row r="3112">
      <c r="A3112" t="inlineStr">
        <is>
          <t>SIM-STOP-03111</t>
        </is>
      </c>
      <c r="B3112" t="inlineStr">
        <is>
          <t>STOP-POST-00402</t>
        </is>
      </c>
      <c r="C3112" t="inlineStr">
        <is>
          <t>LINE-S03-POST-20260319</t>
        </is>
      </c>
      <c r="D3112" t="inlineStr">
        <is>
          <t>SHIFT-POST-20260319</t>
        </is>
      </c>
      <c r="E3112" t="inlineStr">
        <is>
          <t>LINE-S03</t>
        </is>
      </c>
      <c r="F3112" t="inlineStr">
        <is>
          <t>改善后</t>
        </is>
      </c>
      <c r="G3112" s="57" t="n">
        <v>46100</v>
      </c>
      <c r="H3112" t="inlineStr">
        <is>
          <t>音频模组系列</t>
        </is>
      </c>
      <c r="I3112" t="inlineStr">
        <is>
          <t>7KK25</t>
        </is>
      </c>
      <c r="J3112" t="inlineStr">
        <is>
          <t>MATERIALS</t>
        </is>
      </c>
      <c r="K3112" t="inlineStr">
        <is>
          <t>Unplanned</t>
        </is>
      </c>
      <c r="L3112" t="inlineStr">
        <is>
          <t>EXTRUDER PRESS</t>
        </is>
      </c>
      <c r="M3112" t="inlineStr">
        <is>
          <t>主加工工位</t>
        </is>
      </c>
      <c r="N3112" t="inlineStr">
        <is>
          <t>RACK STARVATION</t>
        </is>
      </c>
      <c r="O3112" s="59" t="n">
        <v>46100.58888888889</v>
      </c>
      <c r="P3112" s="59" t="n">
        <v>46100.59291666667</v>
      </c>
      <c r="Q3112" s="60" t="n">
        <v>5.8</v>
      </c>
      <c r="R3112" s="60" t="n">
        <v>0.9724</v>
      </c>
      <c r="S3112" t="inlineStr">
        <is>
          <t>团队模拟数据（基于公开单线数据派生）</t>
        </is>
      </c>
      <c r="T3112" t="inlineStr">
        <is>
          <t>SIM-v2.2-20260807-20260804</t>
        </is>
      </c>
      <c r="U3112" t="inlineStr">
        <is>
          <t>https://zenodo.org/records/17855209</t>
        </is>
      </c>
      <c r="V3112" t="inlineStr">
        <is>
          <t>LINE-S03-POST-20260319</t>
        </is>
      </c>
      <c r="W3112" t="inlineStr">
        <is>
          <t>已关联</t>
        </is>
      </c>
      <c r="X3112" t="inlineStr">
        <is>
          <t>按班次口径判断</t>
        </is>
      </c>
      <c r="Z3112" t="inlineStr">
        <is>
          <t>否</t>
        </is>
      </c>
    </row>
    <row r="3113">
      <c r="A3113" t="inlineStr">
        <is>
          <t>SIM-STOP-03112</t>
        </is>
      </c>
      <c r="B3113" t="inlineStr">
        <is>
          <t>STOP-POST-00403</t>
        </is>
      </c>
      <c r="C3113" t="inlineStr">
        <is>
          <t>LINE-S01-POST-20260319</t>
        </is>
      </c>
      <c r="D3113" t="inlineStr">
        <is>
          <t>SHIFT-POST-20260319</t>
        </is>
      </c>
      <c r="E3113" t="inlineStr">
        <is>
          <t>LINE-S01</t>
        </is>
      </c>
      <c r="F3113" t="inlineStr">
        <is>
          <t>改善后</t>
        </is>
      </c>
      <c r="G3113" s="57" t="n">
        <v>46100</v>
      </c>
      <c r="H3113" t="inlineStr">
        <is>
          <t>智能终端系列</t>
        </is>
      </c>
      <c r="I3113" t="inlineStr">
        <is>
          <t>7KK25</t>
        </is>
      </c>
      <c r="J3113" t="inlineStr">
        <is>
          <t>MATERIALS</t>
        </is>
      </c>
      <c r="K3113" t="inlineStr">
        <is>
          <t>Unplanned</t>
        </is>
      </c>
      <c r="L3113" t="inlineStr">
        <is>
          <t>EXTRUDER PRESS</t>
        </is>
      </c>
      <c r="M3113" t="inlineStr">
        <is>
          <t>主加工工位</t>
        </is>
      </c>
      <c r="N3113" t="inlineStr">
        <is>
          <t>RACK STARVATION</t>
        </is>
      </c>
      <c r="O3113" s="59" t="n">
        <v>46100.56527777778</v>
      </c>
      <c r="P3113" s="59" t="n">
        <v>46100.56847222222</v>
      </c>
      <c r="Q3113" s="60" t="n">
        <v>4.6</v>
      </c>
      <c r="R3113" s="60" t="n">
        <v>0.7679</v>
      </c>
      <c r="S3113" t="inlineStr">
        <is>
          <t>团队模拟数据（基于公开单线数据派生）</t>
        </is>
      </c>
      <c r="T3113" t="inlineStr">
        <is>
          <t>SIM-v2.2-20260807-20260804</t>
        </is>
      </c>
      <c r="U3113" t="inlineStr">
        <is>
          <t>https://zenodo.org/records/17855209</t>
        </is>
      </c>
      <c r="V3113" t="inlineStr">
        <is>
          <t>LINE-S01-POST-20260319</t>
        </is>
      </c>
      <c r="W3113" t="inlineStr">
        <is>
          <t>已关联</t>
        </is>
      </c>
      <c r="X3113" t="inlineStr">
        <is>
          <t>按班次口径判断</t>
        </is>
      </c>
      <c r="Z3113" t="inlineStr">
        <is>
          <t>否</t>
        </is>
      </c>
    </row>
    <row r="3114">
      <c r="A3114" t="inlineStr">
        <is>
          <t>SIM-STOP-03113</t>
        </is>
      </c>
      <c r="B3114" t="inlineStr">
        <is>
          <t>STOP-POST-00403</t>
        </is>
      </c>
      <c r="C3114" t="inlineStr">
        <is>
          <t>LINE-S02-POST-20260319</t>
        </is>
      </c>
      <c r="D3114" t="inlineStr">
        <is>
          <t>SHIFT-POST-20260319</t>
        </is>
      </c>
      <c r="E3114" t="inlineStr">
        <is>
          <t>LINE-S02</t>
        </is>
      </c>
      <c r="F3114" t="inlineStr">
        <is>
          <t>改善后</t>
        </is>
      </c>
      <c r="G3114" s="57" t="n">
        <v>46100</v>
      </c>
      <c r="H3114" t="inlineStr">
        <is>
          <t>视觉设备系列</t>
        </is>
      </c>
      <c r="I3114" t="inlineStr">
        <is>
          <t>7KK25</t>
        </is>
      </c>
      <c r="J3114" t="inlineStr">
        <is>
          <t>MATERIALS</t>
        </is>
      </c>
      <c r="K3114" t="inlineStr">
        <is>
          <t>Unplanned</t>
        </is>
      </c>
      <c r="L3114" t="inlineStr">
        <is>
          <t>EXTRUDER PRESS</t>
        </is>
      </c>
      <c r="M3114" t="inlineStr">
        <is>
          <t>主加工工位</t>
        </is>
      </c>
      <c r="N3114" t="inlineStr">
        <is>
          <t>RACK STARVATION</t>
        </is>
      </c>
      <c r="O3114" s="59" t="n">
        <v>46100.57916666667</v>
      </c>
      <c r="P3114" s="59" t="n">
        <v>46100.58416666667</v>
      </c>
      <c r="Q3114" s="60" t="n">
        <v>7.2</v>
      </c>
      <c r="R3114" s="60" t="n">
        <v>1.2078</v>
      </c>
      <c r="S3114" t="inlineStr">
        <is>
          <t>团队模拟数据（基于公开单线数据派生）</t>
        </is>
      </c>
      <c r="T3114" t="inlineStr">
        <is>
          <t>SIM-v2.2-20260807-20260804</t>
        </is>
      </c>
      <c r="U3114" t="inlineStr">
        <is>
          <t>https://zenodo.org/records/17855209</t>
        </is>
      </c>
      <c r="V3114" t="inlineStr">
        <is>
          <t>LINE-S02-POST-20260319</t>
        </is>
      </c>
      <c r="W3114" t="inlineStr">
        <is>
          <t>已关联</t>
        </is>
      </c>
      <c r="X3114" t="inlineStr">
        <is>
          <t>按班次口径判断</t>
        </is>
      </c>
      <c r="Z3114" t="inlineStr">
        <is>
          <t>否</t>
        </is>
      </c>
    </row>
    <row r="3115">
      <c r="A3115" t="inlineStr">
        <is>
          <t>SIM-STOP-03114</t>
        </is>
      </c>
      <c r="B3115" t="inlineStr">
        <is>
          <t>STOP-POST-00403</t>
        </is>
      </c>
      <c r="C3115" t="inlineStr">
        <is>
          <t>LINE-S03-POST-20260319</t>
        </is>
      </c>
      <c r="D3115" t="inlineStr">
        <is>
          <t>SHIFT-POST-20260319</t>
        </is>
      </c>
      <c r="E3115" t="inlineStr">
        <is>
          <t>LINE-S03</t>
        </is>
      </c>
      <c r="F3115" t="inlineStr">
        <is>
          <t>改善后</t>
        </is>
      </c>
      <c r="G3115" s="57" t="n">
        <v>46100</v>
      </c>
      <c r="H3115" t="inlineStr">
        <is>
          <t>音频模组系列</t>
        </is>
      </c>
      <c r="I3115" t="inlineStr">
        <is>
          <t>7KK25</t>
        </is>
      </c>
      <c r="J3115" t="inlineStr">
        <is>
          <t>MATERIALS</t>
        </is>
      </c>
      <c r="K3115" t="inlineStr">
        <is>
          <t>Unplanned</t>
        </is>
      </c>
      <c r="L3115" t="inlineStr">
        <is>
          <t>EXTRUDER PRESS</t>
        </is>
      </c>
      <c r="M3115" t="inlineStr">
        <is>
          <t>主加工工位</t>
        </is>
      </c>
      <c r="N3115" t="inlineStr">
        <is>
          <t>RACK STARVATION</t>
        </is>
      </c>
      <c r="O3115" s="59" t="n">
        <v>46100.59305555555</v>
      </c>
      <c r="P3115" s="59" t="n">
        <v>46100.596875</v>
      </c>
      <c r="Q3115" s="60" t="n">
        <v>5.5</v>
      </c>
      <c r="R3115" s="60" t="n">
        <v>0.91</v>
      </c>
      <c r="S3115" t="inlineStr">
        <is>
          <t>团队模拟数据（基于公开单线数据派生）</t>
        </is>
      </c>
      <c r="T3115" t="inlineStr">
        <is>
          <t>SIM-v2.2-20260807-20260804</t>
        </is>
      </c>
      <c r="U3115" t="inlineStr">
        <is>
          <t>https://zenodo.org/records/17855209</t>
        </is>
      </c>
      <c r="V3115" t="inlineStr">
        <is>
          <t>LINE-S03-POST-20260319</t>
        </is>
      </c>
      <c r="W3115" t="inlineStr">
        <is>
          <t>已关联</t>
        </is>
      </c>
      <c r="X3115" t="inlineStr">
        <is>
          <t>按班次口径判断</t>
        </is>
      </c>
      <c r="Z3115" t="inlineStr">
        <is>
          <t>否</t>
        </is>
      </c>
    </row>
    <row r="3116">
      <c r="A3116" t="inlineStr">
        <is>
          <t>SIM-STOP-03115</t>
        </is>
      </c>
      <c r="B3116" t="inlineStr">
        <is>
          <t>STOP-POST-00404</t>
        </is>
      </c>
      <c r="C3116" t="inlineStr">
        <is>
          <t>LINE-S01-POST-20260319</t>
        </is>
      </c>
      <c r="D3116" t="inlineStr">
        <is>
          <t>SHIFT-POST-20260319</t>
        </is>
      </c>
      <c r="E3116" t="inlineStr">
        <is>
          <t>LINE-S01</t>
        </is>
      </c>
      <c r="F3116" t="inlineStr">
        <is>
          <t>改善后</t>
        </is>
      </c>
      <c r="G3116" s="57" t="n">
        <v>46100</v>
      </c>
      <c r="H3116" t="inlineStr">
        <is>
          <t>智能终端系列</t>
        </is>
      </c>
      <c r="I3116" t="inlineStr">
        <is>
          <t>7KK25</t>
        </is>
      </c>
      <c r="J3116" t="inlineStr">
        <is>
          <t>FAILURE</t>
        </is>
      </c>
      <c r="K3116" t="inlineStr">
        <is>
          <t>Unplanned</t>
        </is>
      </c>
      <c r="L3116" t="inlineStr">
        <is>
          <t>DRYER</t>
        </is>
      </c>
      <c r="M3116" t="inlineStr">
        <is>
          <t>烘干/固化工位</t>
        </is>
      </c>
      <c r="N3116" t="inlineStr">
        <is>
          <t>AUTOMATION FAILURE</t>
        </is>
      </c>
      <c r="O3116" s="59" t="n">
        <v>46100.57708333333</v>
      </c>
      <c r="P3116" s="59" t="n">
        <v>46100.58541666667</v>
      </c>
      <c r="Q3116" s="60" t="n">
        <v>12</v>
      </c>
      <c r="R3116" s="60" t="n">
        <v>0.7991</v>
      </c>
      <c r="S3116" t="inlineStr">
        <is>
          <t>团队模拟数据（基于公开单线数据派生）</t>
        </is>
      </c>
      <c r="T3116" t="inlineStr">
        <is>
          <t>SIM-v2.2-20260807-20260804</t>
        </is>
      </c>
      <c r="U3116" t="inlineStr">
        <is>
          <t>https://zenodo.org/records/17855209</t>
        </is>
      </c>
      <c r="V3116" t="inlineStr">
        <is>
          <t>LINE-S01-POST-20260319</t>
        </is>
      </c>
      <c r="W3116" t="inlineStr">
        <is>
          <t>已关联</t>
        </is>
      </c>
      <c r="X3116" t="inlineStr">
        <is>
          <t>按班次口径判断</t>
        </is>
      </c>
      <c r="Z3116" t="inlineStr">
        <is>
          <t>否</t>
        </is>
      </c>
    </row>
    <row r="3117">
      <c r="A3117" t="inlineStr">
        <is>
          <t>SIM-STOP-03116</t>
        </is>
      </c>
      <c r="B3117" t="inlineStr">
        <is>
          <t>STOP-POST-00404</t>
        </is>
      </c>
      <c r="C3117" t="inlineStr">
        <is>
          <t>LINE-S02-POST-20260319</t>
        </is>
      </c>
      <c r="D3117" t="inlineStr">
        <is>
          <t>SHIFT-POST-20260319</t>
        </is>
      </c>
      <c r="E3117" t="inlineStr">
        <is>
          <t>LINE-S02</t>
        </is>
      </c>
      <c r="F3117" t="inlineStr">
        <is>
          <t>改善后</t>
        </is>
      </c>
      <c r="G3117" s="57" t="n">
        <v>46100</v>
      </c>
      <c r="H3117" t="inlineStr">
        <is>
          <t>视觉设备系列</t>
        </is>
      </c>
      <c r="I3117" t="inlineStr">
        <is>
          <t>7KK25</t>
        </is>
      </c>
      <c r="J3117" t="inlineStr">
        <is>
          <t>FAILURE</t>
        </is>
      </c>
      <c r="K3117" t="inlineStr">
        <is>
          <t>Unplanned</t>
        </is>
      </c>
      <c r="L3117" t="inlineStr">
        <is>
          <t>DRYER</t>
        </is>
      </c>
      <c r="M3117" t="inlineStr">
        <is>
          <t>烘干/固化工位</t>
        </is>
      </c>
      <c r="N3117" t="inlineStr">
        <is>
          <t>AUTOMATION FAILURE</t>
        </is>
      </c>
      <c r="O3117" s="59" t="n">
        <v>46100.59097222222</v>
      </c>
      <c r="P3117" s="59" t="n">
        <v>46100.601875</v>
      </c>
      <c r="Q3117" s="60" t="n">
        <v>15.7</v>
      </c>
      <c r="R3117" s="60" t="n">
        <v>1.045</v>
      </c>
      <c r="S3117" t="inlineStr">
        <is>
          <t>团队模拟数据（基于公开单线数据派生）</t>
        </is>
      </c>
      <c r="T3117" t="inlineStr">
        <is>
          <t>SIM-v2.2-20260807-20260804</t>
        </is>
      </c>
      <c r="U3117" t="inlineStr">
        <is>
          <t>https://zenodo.org/records/17855209</t>
        </is>
      </c>
      <c r="V3117" t="inlineStr">
        <is>
          <t>LINE-S02-POST-20260319</t>
        </is>
      </c>
      <c r="W3117" t="inlineStr">
        <is>
          <t>已关联</t>
        </is>
      </c>
      <c r="X3117" t="inlineStr">
        <is>
          <t>按班次口径判断</t>
        </is>
      </c>
      <c r="Z3117" t="inlineStr">
        <is>
          <t>否</t>
        </is>
      </c>
    </row>
    <row r="3118">
      <c r="A3118" t="inlineStr">
        <is>
          <t>SIM-STOP-03117</t>
        </is>
      </c>
      <c r="B3118" t="inlineStr">
        <is>
          <t>STOP-POST-00404</t>
        </is>
      </c>
      <c r="C3118" t="inlineStr">
        <is>
          <t>LINE-S03-POST-20260319</t>
        </is>
      </c>
      <c r="D3118" t="inlineStr">
        <is>
          <t>SHIFT-POST-20260319</t>
        </is>
      </c>
      <c r="E3118" t="inlineStr">
        <is>
          <t>LINE-S03</t>
        </is>
      </c>
      <c r="F3118" t="inlineStr">
        <is>
          <t>改善后</t>
        </is>
      </c>
      <c r="G3118" s="57" t="n">
        <v>46100</v>
      </c>
      <c r="H3118" t="inlineStr">
        <is>
          <t>音频模组系列</t>
        </is>
      </c>
      <c r="I3118" t="inlineStr">
        <is>
          <t>7KK25</t>
        </is>
      </c>
      <c r="J3118" t="inlineStr">
        <is>
          <t>FAILURE</t>
        </is>
      </c>
      <c r="K3118" t="inlineStr">
        <is>
          <t>Unplanned</t>
        </is>
      </c>
      <c r="L3118" t="inlineStr">
        <is>
          <t>DRYER</t>
        </is>
      </c>
      <c r="M3118" t="inlineStr">
        <is>
          <t>烘干/固化工位</t>
        </is>
      </c>
      <c r="N3118" t="inlineStr">
        <is>
          <t>AUTOMATION FAILURE</t>
        </is>
      </c>
      <c r="O3118" s="59" t="n">
        <v>46100.60486111111</v>
      </c>
      <c r="P3118" s="59" t="n">
        <v>46100.614375</v>
      </c>
      <c r="Q3118" s="60" t="n">
        <v>13.7</v>
      </c>
      <c r="R3118" s="60" t="n">
        <v>0.91</v>
      </c>
      <c r="S3118" t="inlineStr">
        <is>
          <t>团队模拟数据（基于公开单线数据派生）</t>
        </is>
      </c>
      <c r="T3118" t="inlineStr">
        <is>
          <t>SIM-v2.2-20260807-20260804</t>
        </is>
      </c>
      <c r="U3118" t="inlineStr">
        <is>
          <t>https://zenodo.org/records/17855209</t>
        </is>
      </c>
      <c r="V3118" t="inlineStr">
        <is>
          <t>LINE-S03-POST-20260319</t>
        </is>
      </c>
      <c r="W3118" t="inlineStr">
        <is>
          <t>已关联</t>
        </is>
      </c>
      <c r="X3118" t="inlineStr">
        <is>
          <t>按班次口径判断</t>
        </is>
      </c>
      <c r="Z3118" t="inlineStr">
        <is>
          <t>否</t>
        </is>
      </c>
    </row>
    <row r="3119">
      <c r="A3119" t="inlineStr">
        <is>
          <t>SIM-STOP-03118</t>
        </is>
      </c>
      <c r="B3119" t="inlineStr">
        <is>
          <t>STOP-POST-00405</t>
        </is>
      </c>
      <c r="C3119" t="inlineStr">
        <is>
          <t>LINE-S01-POST-20260319</t>
        </is>
      </c>
      <c r="D3119" t="inlineStr">
        <is>
          <t>SHIFT-POST-20260319</t>
        </is>
      </c>
      <c r="E3119" t="inlineStr">
        <is>
          <t>LINE-S01</t>
        </is>
      </c>
      <c r="F3119" t="inlineStr">
        <is>
          <t>改善后</t>
        </is>
      </c>
      <c r="G3119" s="57" t="n">
        <v>46100</v>
      </c>
      <c r="H3119" t="inlineStr">
        <is>
          <t>智能终端系列</t>
        </is>
      </c>
      <c r="I3119" t="inlineStr">
        <is>
          <t>7KK25</t>
        </is>
      </c>
      <c r="J3119" t="inlineStr">
        <is>
          <t>MATERIALS</t>
        </is>
      </c>
      <c r="K3119" t="inlineStr">
        <is>
          <t>Unplanned</t>
        </is>
      </c>
      <c r="L3119" t="inlineStr">
        <is>
          <t>EXTRUDER PRESS</t>
        </is>
      </c>
      <c r="M3119" t="inlineStr">
        <is>
          <t>主加工工位</t>
        </is>
      </c>
      <c r="N3119" t="inlineStr">
        <is>
          <t>RACK STARVATION</t>
        </is>
      </c>
      <c r="O3119" s="59" t="n">
        <v>46100.60972222222</v>
      </c>
      <c r="P3119" s="59" t="n">
        <v>46100.61263888889</v>
      </c>
      <c r="Q3119" s="60" t="n">
        <v>4.2</v>
      </c>
      <c r="R3119" s="60" t="n">
        <v>0.8304</v>
      </c>
      <c r="S3119" t="inlineStr">
        <is>
          <t>团队模拟数据（基于公开单线数据派生）</t>
        </is>
      </c>
      <c r="T3119" t="inlineStr">
        <is>
          <t>SIM-v2.2-20260807-20260804</t>
        </is>
      </c>
      <c r="U3119" t="inlineStr">
        <is>
          <t>https://zenodo.org/records/17855209</t>
        </is>
      </c>
      <c r="V3119" t="inlineStr">
        <is>
          <t>LINE-S01-POST-20260319</t>
        </is>
      </c>
      <c r="W3119" t="inlineStr">
        <is>
          <t>已关联</t>
        </is>
      </c>
      <c r="X3119" t="inlineStr">
        <is>
          <t>按班次口径判断</t>
        </is>
      </c>
      <c r="Z3119" t="inlineStr">
        <is>
          <t>否</t>
        </is>
      </c>
    </row>
    <row r="3120">
      <c r="A3120" t="inlineStr">
        <is>
          <t>SIM-STOP-03119</t>
        </is>
      </c>
      <c r="B3120" t="inlineStr">
        <is>
          <t>STOP-POST-00405</t>
        </is>
      </c>
      <c r="C3120" t="inlineStr">
        <is>
          <t>LINE-S02-POST-20260319</t>
        </is>
      </c>
      <c r="D3120" t="inlineStr">
        <is>
          <t>SHIFT-POST-20260319</t>
        </is>
      </c>
      <c r="E3120" t="inlineStr">
        <is>
          <t>LINE-S02</t>
        </is>
      </c>
      <c r="F3120" t="inlineStr">
        <is>
          <t>改善后</t>
        </is>
      </c>
      <c r="G3120" s="57" t="n">
        <v>46100</v>
      </c>
      <c r="H3120" t="inlineStr">
        <is>
          <t>视觉设备系列</t>
        </is>
      </c>
      <c r="I3120" t="inlineStr">
        <is>
          <t>7KK25</t>
        </is>
      </c>
      <c r="J3120" t="inlineStr">
        <is>
          <t>MATERIALS</t>
        </is>
      </c>
      <c r="K3120" t="inlineStr">
        <is>
          <t>Unplanned</t>
        </is>
      </c>
      <c r="L3120" t="inlineStr">
        <is>
          <t>EXTRUDER PRESS</t>
        </is>
      </c>
      <c r="M3120" t="inlineStr">
        <is>
          <t>主加工工位</t>
        </is>
      </c>
      <c r="N3120" t="inlineStr">
        <is>
          <t>RACK STARVATION</t>
        </is>
      </c>
      <c r="O3120" s="59" t="n">
        <v>46100.62361111111</v>
      </c>
      <c r="P3120" s="59" t="n">
        <v>46100.62770833333</v>
      </c>
      <c r="Q3120" s="60" t="n">
        <v>5.9</v>
      </c>
      <c r="R3120" s="60" t="n">
        <v>1.1748</v>
      </c>
      <c r="S3120" t="inlineStr">
        <is>
          <t>团队模拟数据（基于公开单线数据派生）</t>
        </is>
      </c>
      <c r="T3120" t="inlineStr">
        <is>
          <t>SIM-v2.2-20260807-20260804</t>
        </is>
      </c>
      <c r="U3120" t="inlineStr">
        <is>
          <t>https://zenodo.org/records/17855209</t>
        </is>
      </c>
      <c r="V3120" t="inlineStr">
        <is>
          <t>LINE-S02-POST-20260319</t>
        </is>
      </c>
      <c r="W3120" t="inlineStr">
        <is>
          <t>已关联</t>
        </is>
      </c>
      <c r="X3120" t="inlineStr">
        <is>
          <t>按班次口径判断</t>
        </is>
      </c>
      <c r="Z3120" t="inlineStr">
        <is>
          <t>否</t>
        </is>
      </c>
    </row>
    <row r="3121">
      <c r="A3121" t="inlineStr">
        <is>
          <t>SIM-STOP-03120</t>
        </is>
      </c>
      <c r="B3121" t="inlineStr">
        <is>
          <t>STOP-POST-00405</t>
        </is>
      </c>
      <c r="C3121" t="inlineStr">
        <is>
          <t>LINE-S03-POST-20260319</t>
        </is>
      </c>
      <c r="D3121" t="inlineStr">
        <is>
          <t>SHIFT-POST-20260319</t>
        </is>
      </c>
      <c r="E3121" t="inlineStr">
        <is>
          <t>LINE-S03</t>
        </is>
      </c>
      <c r="F3121" t="inlineStr">
        <is>
          <t>改善后</t>
        </is>
      </c>
      <c r="G3121" s="57" t="n">
        <v>46100</v>
      </c>
      <c r="H3121" t="inlineStr">
        <is>
          <t>音频模组系列</t>
        </is>
      </c>
      <c r="I3121" t="inlineStr">
        <is>
          <t>7KK25</t>
        </is>
      </c>
      <c r="J3121" t="inlineStr">
        <is>
          <t>MATERIALS</t>
        </is>
      </c>
      <c r="K3121" t="inlineStr">
        <is>
          <t>Unplanned</t>
        </is>
      </c>
      <c r="L3121" t="inlineStr">
        <is>
          <t>EXTRUDER PRESS</t>
        </is>
      </c>
      <c r="M3121" t="inlineStr">
        <is>
          <t>主加工工位</t>
        </is>
      </c>
      <c r="N3121" t="inlineStr">
        <is>
          <t>RACK STARVATION</t>
        </is>
      </c>
      <c r="O3121" s="59" t="n">
        <v>46100.6375</v>
      </c>
      <c r="P3121" s="59" t="n">
        <v>46100.64090277778</v>
      </c>
      <c r="Q3121" s="60" t="n">
        <v>4.9</v>
      </c>
      <c r="R3121" s="60" t="n">
        <v>0.9828</v>
      </c>
      <c r="S3121" t="inlineStr">
        <is>
          <t>团队模拟数据（基于公开单线数据派生）</t>
        </is>
      </c>
      <c r="T3121" t="inlineStr">
        <is>
          <t>SIM-v2.2-20260807-20260804</t>
        </is>
      </c>
      <c r="U3121" t="inlineStr">
        <is>
          <t>https://zenodo.org/records/17855209</t>
        </is>
      </c>
      <c r="V3121" t="inlineStr">
        <is>
          <t>LINE-S03-POST-20260319</t>
        </is>
      </c>
      <c r="W3121" t="inlineStr">
        <is>
          <t>已关联</t>
        </is>
      </c>
      <c r="X3121" t="inlineStr">
        <is>
          <t>按班次口径判断</t>
        </is>
      </c>
      <c r="Z3121" t="inlineStr">
        <is>
          <t>否</t>
        </is>
      </c>
    </row>
    <row r="3122">
      <c r="A3122" t="inlineStr">
        <is>
          <t>SIM-STOP-03121</t>
        </is>
      </c>
      <c r="B3122" t="inlineStr">
        <is>
          <t>STOP-POST-00406</t>
        </is>
      </c>
      <c r="C3122" t="inlineStr">
        <is>
          <t>LINE-S01-POST-20260319</t>
        </is>
      </c>
      <c r="D3122" t="inlineStr">
        <is>
          <t>SHIFT-POST-20260319</t>
        </is>
      </c>
      <c r="E3122" t="inlineStr">
        <is>
          <t>LINE-S01</t>
        </is>
      </c>
      <c r="F3122" t="inlineStr">
        <is>
          <t>改善后</t>
        </is>
      </c>
      <c r="G3122" s="57" t="n">
        <v>46100</v>
      </c>
      <c r="H3122" t="inlineStr">
        <is>
          <t>智能终端系列</t>
        </is>
      </c>
      <c r="I3122" t="inlineStr">
        <is>
          <t>7KK25</t>
        </is>
      </c>
      <c r="J3122" t="inlineStr">
        <is>
          <t>MATERIALS</t>
        </is>
      </c>
      <c r="K3122" t="inlineStr">
        <is>
          <t>Unplanned</t>
        </is>
      </c>
      <c r="L3122" t="inlineStr">
        <is>
          <t>EXTRUDER PRESS</t>
        </is>
      </c>
      <c r="M3122" t="inlineStr">
        <is>
          <t>主加工工位</t>
        </is>
      </c>
      <c r="N3122" t="inlineStr">
        <is>
          <t>RACK STARVATION</t>
        </is>
      </c>
      <c r="O3122" s="59" t="n">
        <v>46100.61944444444</v>
      </c>
      <c r="P3122" s="59" t="n">
        <v>46100.62270833334</v>
      </c>
      <c r="Q3122" s="60" t="n">
        <v>4.7</v>
      </c>
      <c r="R3122" s="60" t="n">
        <v>0.7768</v>
      </c>
      <c r="S3122" t="inlineStr">
        <is>
          <t>团队模拟数据（基于公开单线数据派生）</t>
        </is>
      </c>
      <c r="T3122" t="inlineStr">
        <is>
          <t>SIM-v2.2-20260807-20260804</t>
        </is>
      </c>
      <c r="U3122" t="inlineStr">
        <is>
          <t>https://zenodo.org/records/17855209</t>
        </is>
      </c>
      <c r="V3122" t="inlineStr">
        <is>
          <t>LINE-S01-POST-20260319</t>
        </is>
      </c>
      <c r="W3122" t="inlineStr">
        <is>
          <t>已关联</t>
        </is>
      </c>
      <c r="X3122" t="inlineStr">
        <is>
          <t>按班次口径判断</t>
        </is>
      </c>
      <c r="Z3122" t="inlineStr">
        <is>
          <t>否</t>
        </is>
      </c>
    </row>
    <row r="3123">
      <c r="A3123" t="inlineStr">
        <is>
          <t>SIM-STOP-03122</t>
        </is>
      </c>
      <c r="B3123" t="inlineStr">
        <is>
          <t>STOP-POST-00406</t>
        </is>
      </c>
      <c r="C3123" t="inlineStr">
        <is>
          <t>LINE-S02-POST-20260319</t>
        </is>
      </c>
      <c r="D3123" t="inlineStr">
        <is>
          <t>SHIFT-POST-20260319</t>
        </is>
      </c>
      <c r="E3123" t="inlineStr">
        <is>
          <t>LINE-S02</t>
        </is>
      </c>
      <c r="F3123" t="inlineStr">
        <is>
          <t>改善后</t>
        </is>
      </c>
      <c r="G3123" s="57" t="n">
        <v>46100</v>
      </c>
      <c r="H3123" t="inlineStr">
        <is>
          <t>视觉设备系列</t>
        </is>
      </c>
      <c r="I3123" t="inlineStr">
        <is>
          <t>7KK25</t>
        </is>
      </c>
      <c r="J3123" t="inlineStr">
        <is>
          <t>MATERIALS</t>
        </is>
      </c>
      <c r="K3123" t="inlineStr">
        <is>
          <t>Unplanned</t>
        </is>
      </c>
      <c r="L3123" t="inlineStr">
        <is>
          <t>EXTRUDER PRESS</t>
        </is>
      </c>
      <c r="M3123" t="inlineStr">
        <is>
          <t>主加工工位</t>
        </is>
      </c>
      <c r="N3123" t="inlineStr">
        <is>
          <t>RACK STARVATION</t>
        </is>
      </c>
      <c r="O3123" s="59" t="n">
        <v>46100.63333333333</v>
      </c>
      <c r="P3123" s="59" t="n">
        <v>46100.63840277777</v>
      </c>
      <c r="Q3123" s="60" t="n">
        <v>7.3</v>
      </c>
      <c r="R3123" s="60" t="n">
        <v>1.221</v>
      </c>
      <c r="S3123" t="inlineStr">
        <is>
          <t>团队模拟数据（基于公开单线数据派生）</t>
        </is>
      </c>
      <c r="T3123" t="inlineStr">
        <is>
          <t>SIM-v2.2-20260807-20260804</t>
        </is>
      </c>
      <c r="U3123" t="inlineStr">
        <is>
          <t>https://zenodo.org/records/17855209</t>
        </is>
      </c>
      <c r="V3123" t="inlineStr">
        <is>
          <t>LINE-S02-POST-20260319</t>
        </is>
      </c>
      <c r="W3123" t="inlineStr">
        <is>
          <t>已关联</t>
        </is>
      </c>
      <c r="X3123" t="inlineStr">
        <is>
          <t>按班次口径判断</t>
        </is>
      </c>
      <c r="Z3123" t="inlineStr">
        <is>
          <t>否</t>
        </is>
      </c>
    </row>
    <row r="3124">
      <c r="A3124" t="inlineStr">
        <is>
          <t>SIM-STOP-03123</t>
        </is>
      </c>
      <c r="B3124" t="inlineStr">
        <is>
          <t>STOP-POST-00406</t>
        </is>
      </c>
      <c r="C3124" t="inlineStr">
        <is>
          <t>LINE-S03-POST-20260319</t>
        </is>
      </c>
      <c r="D3124" t="inlineStr">
        <is>
          <t>SHIFT-POST-20260319</t>
        </is>
      </c>
      <c r="E3124" t="inlineStr">
        <is>
          <t>LINE-S03</t>
        </is>
      </c>
      <c r="F3124" t="inlineStr">
        <is>
          <t>改善后</t>
        </is>
      </c>
      <c r="G3124" s="57" t="n">
        <v>46100</v>
      </c>
      <c r="H3124" t="inlineStr">
        <is>
          <t>音频模组系列</t>
        </is>
      </c>
      <c r="I3124" t="inlineStr">
        <is>
          <t>7KK25</t>
        </is>
      </c>
      <c r="J3124" t="inlineStr">
        <is>
          <t>MATERIALS</t>
        </is>
      </c>
      <c r="K3124" t="inlineStr">
        <is>
          <t>Unplanned</t>
        </is>
      </c>
      <c r="L3124" t="inlineStr">
        <is>
          <t>EXTRUDER PRESS</t>
        </is>
      </c>
      <c r="M3124" t="inlineStr">
        <is>
          <t>主加工工位</t>
        </is>
      </c>
      <c r="N3124" t="inlineStr">
        <is>
          <t>RACK STARVATION</t>
        </is>
      </c>
      <c r="O3124" s="59" t="n">
        <v>46100.64722222222</v>
      </c>
      <c r="P3124" s="59" t="n">
        <v>46100.65104166666</v>
      </c>
      <c r="Q3124" s="60" t="n">
        <v>5.5</v>
      </c>
      <c r="R3124" s="60" t="n">
        <v>0.9204</v>
      </c>
      <c r="S3124" t="inlineStr">
        <is>
          <t>团队模拟数据（基于公开单线数据派生）</t>
        </is>
      </c>
      <c r="T3124" t="inlineStr">
        <is>
          <t>SIM-v2.2-20260807-20260804</t>
        </is>
      </c>
      <c r="U3124" t="inlineStr">
        <is>
          <t>https://zenodo.org/records/17855209</t>
        </is>
      </c>
      <c r="V3124" t="inlineStr">
        <is>
          <t>LINE-S03-POST-20260319</t>
        </is>
      </c>
      <c r="W3124" t="inlineStr">
        <is>
          <t>已关联</t>
        </is>
      </c>
      <c r="X3124" t="inlineStr">
        <is>
          <t>按班次口径判断</t>
        </is>
      </c>
      <c r="Z3124" t="inlineStr">
        <is>
          <t>否</t>
        </is>
      </c>
    </row>
    <row r="3125">
      <c r="A3125" t="inlineStr">
        <is>
          <t>SIM-STOP-03124</t>
        </is>
      </c>
      <c r="B3125" t="inlineStr">
        <is>
          <t>STOP-POST-00407</t>
        </is>
      </c>
      <c r="C3125" t="inlineStr">
        <is>
          <t>LINE-S01-POST-20260319</t>
        </is>
      </c>
      <c r="D3125" t="inlineStr">
        <is>
          <t>SHIFT-POST-20260319</t>
        </is>
      </c>
      <c r="E3125" t="inlineStr">
        <is>
          <t>LINE-S01</t>
        </is>
      </c>
      <c r="F3125" t="inlineStr">
        <is>
          <t>改善后</t>
        </is>
      </c>
      <c r="G3125" s="57" t="n">
        <v>46100</v>
      </c>
      <c r="H3125" t="inlineStr">
        <is>
          <t>智能终端系列</t>
        </is>
      </c>
      <c r="I3125" t="inlineStr">
        <is>
          <t>7KK25</t>
        </is>
      </c>
      <c r="J3125" t="inlineStr">
        <is>
          <t>MATERIALS</t>
        </is>
      </c>
      <c r="K3125" t="inlineStr">
        <is>
          <t>Unplanned</t>
        </is>
      </c>
      <c r="L3125" t="inlineStr">
        <is>
          <t>EXTRUDER PRESS</t>
        </is>
      </c>
      <c r="M3125" t="inlineStr">
        <is>
          <t>主加工工位</t>
        </is>
      </c>
      <c r="N3125" t="inlineStr">
        <is>
          <t>RACK STARVATION</t>
        </is>
      </c>
      <c r="O3125" s="59" t="n">
        <v>46100.6375</v>
      </c>
      <c r="P3125" s="59" t="n">
        <v>46100.64083333333</v>
      </c>
      <c r="Q3125" s="60" t="n">
        <v>4.8</v>
      </c>
      <c r="R3125" s="60" t="n">
        <v>0.8081</v>
      </c>
      <c r="S3125" t="inlineStr">
        <is>
          <t>团队模拟数据（基于公开单线数据派生）</t>
        </is>
      </c>
      <c r="T3125" t="inlineStr">
        <is>
          <t>SIM-v2.2-20260807-20260804</t>
        </is>
      </c>
      <c r="U3125" t="inlineStr">
        <is>
          <t>https://zenodo.org/records/17855209</t>
        </is>
      </c>
      <c r="V3125" t="inlineStr">
        <is>
          <t>LINE-S01-POST-20260319</t>
        </is>
      </c>
      <c r="W3125" t="inlineStr">
        <is>
          <t>已关联</t>
        </is>
      </c>
      <c r="X3125" t="inlineStr">
        <is>
          <t>按班次口径判断</t>
        </is>
      </c>
      <c r="Z3125" t="inlineStr">
        <is>
          <t>否</t>
        </is>
      </c>
    </row>
    <row r="3126">
      <c r="A3126" t="inlineStr">
        <is>
          <t>SIM-STOP-03125</t>
        </is>
      </c>
      <c r="B3126" t="inlineStr">
        <is>
          <t>STOP-POST-00407</t>
        </is>
      </c>
      <c r="C3126" t="inlineStr">
        <is>
          <t>LINE-S02-POST-20260319</t>
        </is>
      </c>
      <c r="D3126" t="inlineStr">
        <is>
          <t>SHIFT-POST-20260319</t>
        </is>
      </c>
      <c r="E3126" t="inlineStr">
        <is>
          <t>LINE-S02</t>
        </is>
      </c>
      <c r="F3126" t="inlineStr">
        <is>
          <t>改善后</t>
        </is>
      </c>
      <c r="G3126" s="57" t="n">
        <v>46100</v>
      </c>
      <c r="H3126" t="inlineStr">
        <is>
          <t>视觉设备系列</t>
        </is>
      </c>
      <c r="I3126" t="inlineStr">
        <is>
          <t>7KK25</t>
        </is>
      </c>
      <c r="J3126" t="inlineStr">
        <is>
          <t>MATERIALS</t>
        </is>
      </c>
      <c r="K3126" t="inlineStr">
        <is>
          <t>Unplanned</t>
        </is>
      </c>
      <c r="L3126" t="inlineStr">
        <is>
          <t>EXTRUDER PRESS</t>
        </is>
      </c>
      <c r="M3126" t="inlineStr">
        <is>
          <t>主加工工位</t>
        </is>
      </c>
      <c r="N3126" t="inlineStr">
        <is>
          <t>RACK STARVATION</t>
        </is>
      </c>
      <c r="O3126" s="59" t="n">
        <v>46100.65138888889</v>
      </c>
      <c r="P3126" s="59" t="n">
        <v>46100.65618055555</v>
      </c>
      <c r="Q3126" s="60" t="n">
        <v>6.9</v>
      </c>
      <c r="R3126" s="60" t="n">
        <v>1.1418</v>
      </c>
      <c r="S3126" t="inlineStr">
        <is>
          <t>团队模拟数据（基于公开单线数据派生）</t>
        </is>
      </c>
      <c r="T3126" t="inlineStr">
        <is>
          <t>SIM-v2.2-20260807-20260804</t>
        </is>
      </c>
      <c r="U3126" t="inlineStr">
        <is>
          <t>https://zenodo.org/records/17855209</t>
        </is>
      </c>
      <c r="V3126" t="inlineStr">
        <is>
          <t>LINE-S02-POST-20260319</t>
        </is>
      </c>
      <c r="W3126" t="inlineStr">
        <is>
          <t>已关联</t>
        </is>
      </c>
      <c r="X3126" t="inlineStr">
        <is>
          <t>按班次口径判断</t>
        </is>
      </c>
      <c r="Z3126" t="inlineStr">
        <is>
          <t>否</t>
        </is>
      </c>
    </row>
    <row r="3127">
      <c r="A3127" t="inlineStr">
        <is>
          <t>SIM-STOP-03126</t>
        </is>
      </c>
      <c r="B3127" t="inlineStr">
        <is>
          <t>STOP-POST-00407</t>
        </is>
      </c>
      <c r="C3127" t="inlineStr">
        <is>
          <t>LINE-S03-POST-20260319</t>
        </is>
      </c>
      <c r="D3127" t="inlineStr">
        <is>
          <t>SHIFT-POST-20260319</t>
        </is>
      </c>
      <c r="E3127" t="inlineStr">
        <is>
          <t>LINE-S03</t>
        </is>
      </c>
      <c r="F3127" t="inlineStr">
        <is>
          <t>改善后</t>
        </is>
      </c>
      <c r="G3127" s="57" t="n">
        <v>46100</v>
      </c>
      <c r="H3127" t="inlineStr">
        <is>
          <t>音频模组系列</t>
        </is>
      </c>
      <c r="I3127" t="inlineStr">
        <is>
          <t>7KK25</t>
        </is>
      </c>
      <c r="J3127" t="inlineStr">
        <is>
          <t>MATERIALS</t>
        </is>
      </c>
      <c r="K3127" t="inlineStr">
        <is>
          <t>Unplanned</t>
        </is>
      </c>
      <c r="L3127" t="inlineStr">
        <is>
          <t>EXTRUDER PRESS</t>
        </is>
      </c>
      <c r="M3127" t="inlineStr">
        <is>
          <t>主加工工位</t>
        </is>
      </c>
      <c r="N3127" t="inlineStr">
        <is>
          <t>RACK STARVATION</t>
        </is>
      </c>
      <c r="O3127" s="59" t="n">
        <v>46100.66527777778</v>
      </c>
      <c r="P3127" s="59" t="n">
        <v>46100.66923611111</v>
      </c>
      <c r="Q3127" s="60" t="n">
        <v>5.7</v>
      </c>
      <c r="R3127" s="60" t="n">
        <v>0.9568</v>
      </c>
      <c r="S3127" t="inlineStr">
        <is>
          <t>团队模拟数据（基于公开单线数据派生）</t>
        </is>
      </c>
      <c r="T3127" t="inlineStr">
        <is>
          <t>SIM-v2.2-20260807-20260804</t>
        </is>
      </c>
      <c r="U3127" t="inlineStr">
        <is>
          <t>https://zenodo.org/records/17855209</t>
        </is>
      </c>
      <c r="V3127" t="inlineStr">
        <is>
          <t>LINE-S03-POST-20260319</t>
        </is>
      </c>
      <c r="W3127" t="inlineStr">
        <is>
          <t>已关联</t>
        </is>
      </c>
      <c r="X3127" t="inlineStr">
        <is>
          <t>按班次口径判断</t>
        </is>
      </c>
      <c r="Z3127" t="inlineStr">
        <is>
          <t>否</t>
        </is>
      </c>
    </row>
    <row r="3128">
      <c r="A3128" t="inlineStr">
        <is>
          <t>SIM-STOP-03127</t>
        </is>
      </c>
      <c r="B3128" t="inlineStr">
        <is>
          <t>STOP-POST-00408</t>
        </is>
      </c>
      <c r="C3128" t="inlineStr">
        <is>
          <t>LINE-S01-POST-20260319</t>
        </is>
      </c>
      <c r="D3128" t="inlineStr">
        <is>
          <t>SHIFT-POST-20260319</t>
        </is>
      </c>
      <c r="E3128" t="inlineStr">
        <is>
          <t>LINE-S01</t>
        </is>
      </c>
      <c r="F3128" t="inlineStr">
        <is>
          <t>改善后</t>
        </is>
      </c>
      <c r="G3128" s="57" t="n">
        <v>46100</v>
      </c>
      <c r="H3128" t="inlineStr">
        <is>
          <t>智能终端系列</t>
        </is>
      </c>
      <c r="I3128" t="inlineStr">
        <is>
          <t>7KK25</t>
        </is>
      </c>
      <c r="J3128" t="inlineStr">
        <is>
          <t>MATERIALS</t>
        </is>
      </c>
      <c r="K3128" t="inlineStr">
        <is>
          <t>Unplanned</t>
        </is>
      </c>
      <c r="L3128" t="inlineStr">
        <is>
          <t>HACKING STATION</t>
        </is>
      </c>
      <c r="M3128" t="inlineStr">
        <is>
          <t>上下料工位</t>
        </is>
      </c>
      <c r="N3128" t="inlineStr">
        <is>
          <t>MANUAL BRICK HANDLING</t>
        </is>
      </c>
      <c r="O3128" s="59" t="n">
        <v>46100.65</v>
      </c>
      <c r="P3128" s="59" t="n">
        <v>46100.65701388889</v>
      </c>
      <c r="Q3128" s="60" t="n">
        <v>10.1</v>
      </c>
      <c r="R3128" s="60" t="n">
        <v>0.8393</v>
      </c>
      <c r="S3128" t="inlineStr">
        <is>
          <t>团队模拟数据（基于公开单线数据派生）</t>
        </is>
      </c>
      <c r="T3128" t="inlineStr">
        <is>
          <t>SIM-v2.2-20260807-20260804</t>
        </is>
      </c>
      <c r="U3128" t="inlineStr">
        <is>
          <t>https://zenodo.org/records/17855209</t>
        </is>
      </c>
      <c r="V3128" t="inlineStr">
        <is>
          <t>LINE-S01-POST-20260319</t>
        </is>
      </c>
      <c r="W3128" t="inlineStr">
        <is>
          <t>已关联</t>
        </is>
      </c>
      <c r="X3128" t="inlineStr">
        <is>
          <t>按班次口径判断</t>
        </is>
      </c>
      <c r="Z3128" t="inlineStr">
        <is>
          <t>否</t>
        </is>
      </c>
    </row>
    <row r="3129">
      <c r="A3129" t="inlineStr">
        <is>
          <t>SIM-STOP-03128</t>
        </is>
      </c>
      <c r="B3129" t="inlineStr">
        <is>
          <t>STOP-POST-00408</t>
        </is>
      </c>
      <c r="C3129" t="inlineStr">
        <is>
          <t>LINE-S02-POST-20260319</t>
        </is>
      </c>
      <c r="D3129" t="inlineStr">
        <is>
          <t>SHIFT-POST-20260319</t>
        </is>
      </c>
      <c r="E3129" t="inlineStr">
        <is>
          <t>LINE-S02</t>
        </is>
      </c>
      <c r="F3129" t="inlineStr">
        <is>
          <t>改善后</t>
        </is>
      </c>
      <c r="G3129" s="57" t="n">
        <v>46100</v>
      </c>
      <c r="H3129" t="inlineStr">
        <is>
          <t>视觉设备系列</t>
        </is>
      </c>
      <c r="I3129" t="inlineStr">
        <is>
          <t>7KK25</t>
        </is>
      </c>
      <c r="J3129" t="inlineStr">
        <is>
          <t>MATERIALS</t>
        </is>
      </c>
      <c r="K3129" t="inlineStr">
        <is>
          <t>Unplanned</t>
        </is>
      </c>
      <c r="L3129" t="inlineStr">
        <is>
          <t>HACKING STATION</t>
        </is>
      </c>
      <c r="M3129" t="inlineStr">
        <is>
          <t>上下料工位</t>
        </is>
      </c>
      <c r="N3129" t="inlineStr">
        <is>
          <t>MANUAL BRICK HANDLING</t>
        </is>
      </c>
      <c r="O3129" s="59" t="n">
        <v>46100.66388888889</v>
      </c>
      <c r="P3129" s="59" t="n">
        <v>46100.67305555556</v>
      </c>
      <c r="Q3129" s="60" t="n">
        <v>13.2</v>
      </c>
      <c r="R3129" s="60" t="n">
        <v>1.1</v>
      </c>
      <c r="S3129" t="inlineStr">
        <is>
          <t>团队模拟数据（基于公开单线数据派生）</t>
        </is>
      </c>
      <c r="T3129" t="inlineStr">
        <is>
          <t>SIM-v2.2-20260807-20260804</t>
        </is>
      </c>
      <c r="U3129" t="inlineStr">
        <is>
          <t>https://zenodo.org/records/17855209</t>
        </is>
      </c>
      <c r="V3129" t="inlineStr">
        <is>
          <t>LINE-S02-POST-20260319</t>
        </is>
      </c>
      <c r="W3129" t="inlineStr">
        <is>
          <t>已关联</t>
        </is>
      </c>
      <c r="X3129" t="inlineStr">
        <is>
          <t>按班次口径判断</t>
        </is>
      </c>
      <c r="Z3129" t="inlineStr">
        <is>
          <t>否</t>
        </is>
      </c>
    </row>
    <row r="3130">
      <c r="A3130" t="inlineStr">
        <is>
          <t>SIM-STOP-03129</t>
        </is>
      </c>
      <c r="B3130" t="inlineStr">
        <is>
          <t>STOP-POST-00408</t>
        </is>
      </c>
      <c r="C3130" t="inlineStr">
        <is>
          <t>LINE-S03-POST-20260319</t>
        </is>
      </c>
      <c r="D3130" t="inlineStr">
        <is>
          <t>SHIFT-POST-20260319</t>
        </is>
      </c>
      <c r="E3130" t="inlineStr">
        <is>
          <t>LINE-S03</t>
        </is>
      </c>
      <c r="F3130" t="inlineStr">
        <is>
          <t>改善后</t>
        </is>
      </c>
      <c r="G3130" s="57" t="n">
        <v>46100</v>
      </c>
      <c r="H3130" t="inlineStr">
        <is>
          <t>音频模组系列</t>
        </is>
      </c>
      <c r="I3130" t="inlineStr">
        <is>
          <t>7KK25</t>
        </is>
      </c>
      <c r="J3130" t="inlineStr">
        <is>
          <t>MATERIALS</t>
        </is>
      </c>
      <c r="K3130" t="inlineStr">
        <is>
          <t>Unplanned</t>
        </is>
      </c>
      <c r="L3130" t="inlineStr">
        <is>
          <t>HACKING STATION</t>
        </is>
      </c>
      <c r="M3130" t="inlineStr">
        <is>
          <t>上下料工位</t>
        </is>
      </c>
      <c r="N3130" t="inlineStr">
        <is>
          <t>MANUAL BRICK HANDLING</t>
        </is>
      </c>
      <c r="O3130" s="59" t="n">
        <v>46100.67777777778</v>
      </c>
      <c r="P3130" s="59" t="n">
        <v>46100.68520833334</v>
      </c>
      <c r="Q3130" s="60" t="n">
        <v>10.7</v>
      </c>
      <c r="R3130" s="60" t="n">
        <v>0.8944</v>
      </c>
      <c r="S3130" t="inlineStr">
        <is>
          <t>团队模拟数据（基于公开单线数据派生）</t>
        </is>
      </c>
      <c r="T3130" t="inlineStr">
        <is>
          <t>SIM-v2.2-20260807-20260804</t>
        </is>
      </c>
      <c r="U3130" t="inlineStr">
        <is>
          <t>https://zenodo.org/records/17855209</t>
        </is>
      </c>
      <c r="V3130" t="inlineStr">
        <is>
          <t>LINE-S03-POST-20260319</t>
        </is>
      </c>
      <c r="W3130" t="inlineStr">
        <is>
          <t>已关联</t>
        </is>
      </c>
      <c r="X3130" t="inlineStr">
        <is>
          <t>按班次口径判断</t>
        </is>
      </c>
      <c r="Z3130" t="inlineStr">
        <is>
          <t>否</t>
        </is>
      </c>
    </row>
    <row r="3131">
      <c r="A3131" t="inlineStr">
        <is>
          <t>SIM-STOP-03130</t>
        </is>
      </c>
      <c r="B3131" t="inlineStr">
        <is>
          <t>STOP-POST-00409</t>
        </is>
      </c>
      <c r="C3131" t="inlineStr">
        <is>
          <t>LINE-S01-POST-20260319</t>
        </is>
      </c>
      <c r="D3131" t="inlineStr">
        <is>
          <t>SHIFT-POST-20260319</t>
        </is>
      </c>
      <c r="E3131" t="inlineStr">
        <is>
          <t>LINE-S01</t>
        </is>
      </c>
      <c r="F3131" t="inlineStr">
        <is>
          <t>改善后</t>
        </is>
      </c>
      <c r="G3131" s="57" t="n">
        <v>46100</v>
      </c>
      <c r="H3131" t="inlineStr">
        <is>
          <t>智能终端系列</t>
        </is>
      </c>
      <c r="I3131" t="inlineStr">
        <is>
          <t>7KK25</t>
        </is>
      </c>
      <c r="J3131" t="inlineStr">
        <is>
          <t>MATERIALS</t>
        </is>
      </c>
      <c r="K3131" t="inlineStr">
        <is>
          <t>Unplanned</t>
        </is>
      </c>
      <c r="L3131" t="inlineStr">
        <is>
          <t>EXTRUDER PRESS</t>
        </is>
      </c>
      <c r="M3131" t="inlineStr">
        <is>
          <t>主加工工位</t>
        </is>
      </c>
      <c r="N3131" t="inlineStr">
        <is>
          <t>RACK STARVATION</t>
        </is>
      </c>
      <c r="O3131" s="59" t="n">
        <v>46100.67013888889</v>
      </c>
      <c r="P3131" s="59" t="n">
        <v>46100.67340277778</v>
      </c>
      <c r="Q3131" s="60" t="n">
        <v>4.7</v>
      </c>
      <c r="R3131" s="60" t="n">
        <v>0.7857</v>
      </c>
      <c r="S3131" t="inlineStr">
        <is>
          <t>团队模拟数据（基于公开单线数据派生）</t>
        </is>
      </c>
      <c r="T3131" t="inlineStr">
        <is>
          <t>SIM-v2.2-20260807-20260804</t>
        </is>
      </c>
      <c r="U3131" t="inlineStr">
        <is>
          <t>https://zenodo.org/records/17855209</t>
        </is>
      </c>
      <c r="V3131" t="inlineStr">
        <is>
          <t>LINE-S01-POST-20260319</t>
        </is>
      </c>
      <c r="W3131" t="inlineStr">
        <is>
          <t>已关联</t>
        </is>
      </c>
      <c r="X3131" t="inlineStr">
        <is>
          <t>按班次口径判断</t>
        </is>
      </c>
      <c r="Z3131" t="inlineStr">
        <is>
          <t>否</t>
        </is>
      </c>
    </row>
    <row r="3132">
      <c r="A3132" t="inlineStr">
        <is>
          <t>SIM-STOP-03131</t>
        </is>
      </c>
      <c r="B3132" t="inlineStr">
        <is>
          <t>STOP-POST-00409</t>
        </is>
      </c>
      <c r="C3132" t="inlineStr">
        <is>
          <t>LINE-S02-POST-20260319</t>
        </is>
      </c>
      <c r="D3132" t="inlineStr">
        <is>
          <t>SHIFT-POST-20260319</t>
        </is>
      </c>
      <c r="E3132" t="inlineStr">
        <is>
          <t>LINE-S02</t>
        </is>
      </c>
      <c r="F3132" t="inlineStr">
        <is>
          <t>改善后</t>
        </is>
      </c>
      <c r="G3132" s="57" t="n">
        <v>46100</v>
      </c>
      <c r="H3132" t="inlineStr">
        <is>
          <t>视觉设备系列</t>
        </is>
      </c>
      <c r="I3132" t="inlineStr">
        <is>
          <t>7KK25</t>
        </is>
      </c>
      <c r="J3132" t="inlineStr">
        <is>
          <t>MATERIALS</t>
        </is>
      </c>
      <c r="K3132" t="inlineStr">
        <is>
          <t>Unplanned</t>
        </is>
      </c>
      <c r="L3132" t="inlineStr">
        <is>
          <t>EXTRUDER PRESS</t>
        </is>
      </c>
      <c r="M3132" t="inlineStr">
        <is>
          <t>主加工工位</t>
        </is>
      </c>
      <c r="N3132" t="inlineStr">
        <is>
          <t>RACK STARVATION</t>
        </is>
      </c>
      <c r="O3132" s="59" t="n">
        <v>46100.68402777778</v>
      </c>
      <c r="P3132" s="59" t="n">
        <v>46100.68916666666</v>
      </c>
      <c r="Q3132" s="60" t="n">
        <v>7.4</v>
      </c>
      <c r="R3132" s="60" t="n">
        <v>1.2342</v>
      </c>
      <c r="S3132" t="inlineStr">
        <is>
          <t>团队模拟数据（基于公开单线数据派生）</t>
        </is>
      </c>
      <c r="T3132" t="inlineStr">
        <is>
          <t>SIM-v2.2-20260807-20260804</t>
        </is>
      </c>
      <c r="U3132" t="inlineStr">
        <is>
          <t>https://zenodo.org/records/17855209</t>
        </is>
      </c>
      <c r="V3132" t="inlineStr">
        <is>
          <t>LINE-S02-POST-20260319</t>
        </is>
      </c>
      <c r="W3132" t="inlineStr">
        <is>
          <t>已关联</t>
        </is>
      </c>
      <c r="X3132" t="inlineStr">
        <is>
          <t>按班次口径判断</t>
        </is>
      </c>
      <c r="Z3132" t="inlineStr">
        <is>
          <t>否</t>
        </is>
      </c>
    </row>
    <row r="3133">
      <c r="A3133" t="inlineStr">
        <is>
          <t>SIM-STOP-03132</t>
        </is>
      </c>
      <c r="B3133" t="inlineStr">
        <is>
          <t>STOP-POST-00409</t>
        </is>
      </c>
      <c r="C3133" t="inlineStr">
        <is>
          <t>LINE-S03-POST-20260319</t>
        </is>
      </c>
      <c r="D3133" t="inlineStr">
        <is>
          <t>SHIFT-POST-20260319</t>
        </is>
      </c>
      <c r="E3133" t="inlineStr">
        <is>
          <t>LINE-S03</t>
        </is>
      </c>
      <c r="F3133" t="inlineStr">
        <is>
          <t>改善后</t>
        </is>
      </c>
      <c r="G3133" s="57" t="n">
        <v>46100</v>
      </c>
      <c r="H3133" t="inlineStr">
        <is>
          <t>音频模组系列</t>
        </is>
      </c>
      <c r="I3133" t="inlineStr">
        <is>
          <t>7KK25</t>
        </is>
      </c>
      <c r="J3133" t="inlineStr">
        <is>
          <t>MATERIALS</t>
        </is>
      </c>
      <c r="K3133" t="inlineStr">
        <is>
          <t>Unplanned</t>
        </is>
      </c>
      <c r="L3133" t="inlineStr">
        <is>
          <t>EXTRUDER PRESS</t>
        </is>
      </c>
      <c r="M3133" t="inlineStr">
        <is>
          <t>主加工工位</t>
        </is>
      </c>
      <c r="N3133" t="inlineStr">
        <is>
          <t>RACK STARVATION</t>
        </is>
      </c>
      <c r="O3133" s="59" t="n">
        <v>46100.69791666666</v>
      </c>
      <c r="P3133" s="59" t="n">
        <v>46100.70180555555</v>
      </c>
      <c r="Q3133" s="60" t="n">
        <v>5.6</v>
      </c>
      <c r="R3133" s="60" t="n">
        <v>0.9308</v>
      </c>
      <c r="S3133" t="inlineStr">
        <is>
          <t>团队模拟数据（基于公开单线数据派生）</t>
        </is>
      </c>
      <c r="T3133" t="inlineStr">
        <is>
          <t>SIM-v2.2-20260807-20260804</t>
        </is>
      </c>
      <c r="U3133" t="inlineStr">
        <is>
          <t>https://zenodo.org/records/17855209</t>
        </is>
      </c>
      <c r="V3133" t="inlineStr">
        <is>
          <t>LINE-S03-POST-20260319</t>
        </is>
      </c>
      <c r="W3133" t="inlineStr">
        <is>
          <t>已关联</t>
        </is>
      </c>
      <c r="X3133" t="inlineStr">
        <is>
          <t>按班次口径判断</t>
        </is>
      </c>
      <c r="Z3133" t="inlineStr">
        <is>
          <t>否</t>
        </is>
      </c>
    </row>
    <row r="3134">
      <c r="A3134" t="inlineStr">
        <is>
          <t>SIM-STOP-03133</t>
        </is>
      </c>
      <c r="B3134" t="inlineStr">
        <is>
          <t>STOP-POST-00410</t>
        </is>
      </c>
      <c r="C3134" t="inlineStr">
        <is>
          <t>LINE-S01-POST-20260319</t>
        </is>
      </c>
      <c r="D3134" t="inlineStr">
        <is>
          <t>SHIFT-POST-20260319</t>
        </is>
      </c>
      <c r="E3134" t="inlineStr">
        <is>
          <t>LINE-S01</t>
        </is>
      </c>
      <c r="F3134" t="inlineStr">
        <is>
          <t>改善后</t>
        </is>
      </c>
      <c r="G3134" s="57" t="n">
        <v>46100</v>
      </c>
      <c r="H3134" t="inlineStr">
        <is>
          <t>智能终端系列</t>
        </is>
      </c>
      <c r="I3134" t="inlineStr">
        <is>
          <t>7KK25</t>
        </is>
      </c>
      <c r="J3134" t="inlineStr">
        <is>
          <t>MATERIALS</t>
        </is>
      </c>
      <c r="K3134" t="inlineStr">
        <is>
          <t>Unplanned</t>
        </is>
      </c>
      <c r="L3134" t="inlineStr">
        <is>
          <t>EXTRUDER PRESS</t>
        </is>
      </c>
      <c r="M3134" t="inlineStr">
        <is>
          <t>主加工工位</t>
        </is>
      </c>
      <c r="N3134" t="inlineStr">
        <is>
          <t>RACK STARVATION</t>
        </is>
      </c>
      <c r="O3134" s="59" t="n">
        <v>46100.68402777778</v>
      </c>
      <c r="P3134" s="59" t="n">
        <v>46100.68854166667</v>
      </c>
      <c r="Q3134" s="60" t="n">
        <v>6.5</v>
      </c>
      <c r="R3134" s="60" t="n">
        <v>0.8169999999999999</v>
      </c>
      <c r="S3134" t="inlineStr">
        <is>
          <t>团队模拟数据（基于公开单线数据派生）</t>
        </is>
      </c>
      <c r="T3134" t="inlineStr">
        <is>
          <t>SIM-v2.2-20260807-20260804</t>
        </is>
      </c>
      <c r="U3134" t="inlineStr">
        <is>
          <t>https://zenodo.org/records/17855209</t>
        </is>
      </c>
      <c r="V3134" t="inlineStr">
        <is>
          <t>LINE-S01-POST-20260319</t>
        </is>
      </c>
      <c r="W3134" t="inlineStr">
        <is>
          <t>已关联</t>
        </is>
      </c>
      <c r="X3134" t="inlineStr">
        <is>
          <t>按班次口径判断</t>
        </is>
      </c>
      <c r="Z3134" t="inlineStr">
        <is>
          <t>否</t>
        </is>
      </c>
    </row>
    <row r="3135">
      <c r="A3135" t="inlineStr">
        <is>
          <t>SIM-STOP-03134</t>
        </is>
      </c>
      <c r="B3135" t="inlineStr">
        <is>
          <t>STOP-POST-00410</t>
        </is>
      </c>
      <c r="C3135" t="inlineStr">
        <is>
          <t>LINE-S02-POST-20260319</t>
        </is>
      </c>
      <c r="D3135" t="inlineStr">
        <is>
          <t>SHIFT-POST-20260319</t>
        </is>
      </c>
      <c r="E3135" t="inlineStr">
        <is>
          <t>LINE-S02</t>
        </is>
      </c>
      <c r="F3135" t="inlineStr">
        <is>
          <t>改善后</t>
        </is>
      </c>
      <c r="G3135" s="57" t="n">
        <v>46100</v>
      </c>
      <c r="H3135" t="inlineStr">
        <is>
          <t>视觉设备系列</t>
        </is>
      </c>
      <c r="I3135" t="inlineStr">
        <is>
          <t>7KK25</t>
        </is>
      </c>
      <c r="J3135" t="inlineStr">
        <is>
          <t>MATERIALS</t>
        </is>
      </c>
      <c r="K3135" t="inlineStr">
        <is>
          <t>Unplanned</t>
        </is>
      </c>
      <c r="L3135" t="inlineStr">
        <is>
          <t>EXTRUDER PRESS</t>
        </is>
      </c>
      <c r="M3135" t="inlineStr">
        <is>
          <t>主加工工位</t>
        </is>
      </c>
      <c r="N3135" t="inlineStr">
        <is>
          <t>RACK STARVATION</t>
        </is>
      </c>
      <c r="O3135" s="59" t="n">
        <v>46100.69791666666</v>
      </c>
      <c r="P3135" s="59" t="n">
        <v>46100.70430555556</v>
      </c>
      <c r="Q3135" s="60" t="n">
        <v>9.199999999999999</v>
      </c>
      <c r="R3135" s="60" t="n">
        <v>1.155</v>
      </c>
      <c r="S3135" t="inlineStr">
        <is>
          <t>团队模拟数据（基于公开单线数据派生）</t>
        </is>
      </c>
      <c r="T3135" t="inlineStr">
        <is>
          <t>SIM-v2.2-20260807-20260804</t>
        </is>
      </c>
      <c r="U3135" t="inlineStr">
        <is>
          <t>https://zenodo.org/records/17855209</t>
        </is>
      </c>
      <c r="V3135" t="inlineStr">
        <is>
          <t>LINE-S02-POST-20260319</t>
        </is>
      </c>
      <c r="W3135" t="inlineStr">
        <is>
          <t>已关联</t>
        </is>
      </c>
      <c r="X3135" t="inlineStr">
        <is>
          <t>按班次口径判断</t>
        </is>
      </c>
      <c r="Z3135" t="inlineStr">
        <is>
          <t>否</t>
        </is>
      </c>
    </row>
    <row r="3136">
      <c r="A3136" t="inlineStr">
        <is>
          <t>SIM-STOP-03135</t>
        </is>
      </c>
      <c r="B3136" t="inlineStr">
        <is>
          <t>STOP-POST-00410</t>
        </is>
      </c>
      <c r="C3136" t="inlineStr">
        <is>
          <t>LINE-S03-POST-20260319</t>
        </is>
      </c>
      <c r="D3136" t="inlineStr">
        <is>
          <t>SHIFT-POST-20260319</t>
        </is>
      </c>
      <c r="E3136" t="inlineStr">
        <is>
          <t>LINE-S03</t>
        </is>
      </c>
      <c r="F3136" t="inlineStr">
        <is>
          <t>改善后</t>
        </is>
      </c>
      <c r="G3136" s="57" t="n">
        <v>46100</v>
      </c>
      <c r="H3136" t="inlineStr">
        <is>
          <t>音频模组系列</t>
        </is>
      </c>
      <c r="I3136" t="inlineStr">
        <is>
          <t>7KK25</t>
        </is>
      </c>
      <c r="J3136" t="inlineStr">
        <is>
          <t>MATERIALS</t>
        </is>
      </c>
      <c r="K3136" t="inlineStr">
        <is>
          <t>Unplanned</t>
        </is>
      </c>
      <c r="L3136" t="inlineStr">
        <is>
          <t>EXTRUDER PRESS</t>
        </is>
      </c>
      <c r="M3136" t="inlineStr">
        <is>
          <t>主加工工位</t>
        </is>
      </c>
      <c r="N3136" t="inlineStr">
        <is>
          <t>RACK STARVATION</t>
        </is>
      </c>
      <c r="O3136" s="59" t="n">
        <v>46100.71180555555</v>
      </c>
      <c r="P3136" s="59" t="n">
        <v>46100.71715277778</v>
      </c>
      <c r="Q3136" s="60" t="n">
        <v>7.7</v>
      </c>
      <c r="R3136" s="60" t="n">
        <v>0.9671999999999999</v>
      </c>
      <c r="S3136" t="inlineStr">
        <is>
          <t>团队模拟数据（基于公开单线数据派生）</t>
        </is>
      </c>
      <c r="T3136" t="inlineStr">
        <is>
          <t>SIM-v2.2-20260807-20260804</t>
        </is>
      </c>
      <c r="U3136" t="inlineStr">
        <is>
          <t>https://zenodo.org/records/17855209</t>
        </is>
      </c>
      <c r="V3136" t="inlineStr">
        <is>
          <t>LINE-S03-POST-20260319</t>
        </is>
      </c>
      <c r="W3136" t="inlineStr">
        <is>
          <t>已关联</t>
        </is>
      </c>
      <c r="X3136" t="inlineStr">
        <is>
          <t>按班次口径判断</t>
        </is>
      </c>
      <c r="Z3136" t="inlineStr">
        <is>
          <t>否</t>
        </is>
      </c>
    </row>
    <row r="3137">
      <c r="A3137" t="inlineStr">
        <is>
          <t>SIM-STOP-03136</t>
        </is>
      </c>
      <c r="B3137" t="inlineStr">
        <is>
          <t>STOP-POST-00411</t>
        </is>
      </c>
      <c r="C3137" t="inlineStr">
        <is>
          <t>LINE-S01-POST-20260319</t>
        </is>
      </c>
      <c r="D3137" t="inlineStr">
        <is>
          <t>SHIFT-POST-20260319</t>
        </is>
      </c>
      <c r="E3137" t="inlineStr">
        <is>
          <t>LINE-S01</t>
        </is>
      </c>
      <c r="F3137" t="inlineStr">
        <is>
          <t>改善后</t>
        </is>
      </c>
      <c r="G3137" s="57" t="n">
        <v>46100</v>
      </c>
      <c r="H3137" t="inlineStr">
        <is>
          <t>智能终端系列</t>
        </is>
      </c>
      <c r="I3137" t="inlineStr">
        <is>
          <t>7KK25</t>
        </is>
      </c>
      <c r="J3137" t="inlineStr">
        <is>
          <t>MATERIALS</t>
        </is>
      </c>
      <c r="K3137" t="inlineStr">
        <is>
          <t>Unplanned</t>
        </is>
      </c>
      <c r="L3137" t="inlineStr">
        <is>
          <t>EXTRUDER PRESS</t>
        </is>
      </c>
      <c r="M3137" t="inlineStr">
        <is>
          <t>主加工工位</t>
        </is>
      </c>
      <c r="N3137" t="inlineStr">
        <is>
          <t>RACK STARVATION</t>
        </is>
      </c>
      <c r="O3137" s="59" t="n">
        <v>46100.70277777778</v>
      </c>
      <c r="P3137" s="59" t="n">
        <v>46100.70493055556</v>
      </c>
      <c r="Q3137" s="60" t="n">
        <v>3.1</v>
      </c>
      <c r="R3137" s="60" t="n">
        <v>0.7634</v>
      </c>
      <c r="S3137" t="inlineStr">
        <is>
          <t>团队模拟数据（基于公开单线数据派生）</t>
        </is>
      </c>
      <c r="T3137" t="inlineStr">
        <is>
          <t>SIM-v2.2-20260807-20260804</t>
        </is>
      </c>
      <c r="U3137" t="inlineStr">
        <is>
          <t>https://zenodo.org/records/17855209</t>
        </is>
      </c>
      <c r="V3137" t="inlineStr">
        <is>
          <t>LINE-S01-POST-20260319</t>
        </is>
      </c>
      <c r="W3137" t="inlineStr">
        <is>
          <t>已关联</t>
        </is>
      </c>
      <c r="X3137" t="inlineStr">
        <is>
          <t>按班次口径判断</t>
        </is>
      </c>
      <c r="Z3137" t="inlineStr">
        <is>
          <t>否</t>
        </is>
      </c>
    </row>
    <row r="3138">
      <c r="A3138" t="inlineStr">
        <is>
          <t>SIM-STOP-03137</t>
        </is>
      </c>
      <c r="B3138" t="inlineStr">
        <is>
          <t>STOP-POST-00411</t>
        </is>
      </c>
      <c r="C3138" t="inlineStr">
        <is>
          <t>LINE-S02-POST-20260319</t>
        </is>
      </c>
      <c r="D3138" t="inlineStr">
        <is>
          <t>SHIFT-POST-20260319</t>
        </is>
      </c>
      <c r="E3138" t="inlineStr">
        <is>
          <t>LINE-S02</t>
        </is>
      </c>
      <c r="F3138" t="inlineStr">
        <is>
          <t>改善后</t>
        </is>
      </c>
      <c r="G3138" s="57" t="n">
        <v>46100</v>
      </c>
      <c r="H3138" t="inlineStr">
        <is>
          <t>视觉设备系列</t>
        </is>
      </c>
      <c r="I3138" t="inlineStr">
        <is>
          <t>7KK25</t>
        </is>
      </c>
      <c r="J3138" t="inlineStr">
        <is>
          <t>MATERIALS</t>
        </is>
      </c>
      <c r="K3138" t="inlineStr">
        <is>
          <t>Unplanned</t>
        </is>
      </c>
      <c r="L3138" t="inlineStr">
        <is>
          <t>EXTRUDER PRESS</t>
        </is>
      </c>
      <c r="M3138" t="inlineStr">
        <is>
          <t>主加工工位</t>
        </is>
      </c>
      <c r="N3138" t="inlineStr">
        <is>
          <t>RACK STARVATION</t>
        </is>
      </c>
      <c r="O3138" s="59" t="n">
        <v>46100.71666666667</v>
      </c>
      <c r="P3138" s="59" t="n">
        <v>46100.72</v>
      </c>
      <c r="Q3138" s="60" t="n">
        <v>4.8</v>
      </c>
      <c r="R3138" s="60" t="n">
        <v>1.2012</v>
      </c>
      <c r="S3138" t="inlineStr">
        <is>
          <t>团队模拟数据（基于公开单线数据派生）</t>
        </is>
      </c>
      <c r="T3138" t="inlineStr">
        <is>
          <t>SIM-v2.2-20260807-20260804</t>
        </is>
      </c>
      <c r="U3138" t="inlineStr">
        <is>
          <t>https://zenodo.org/records/17855209</t>
        </is>
      </c>
      <c r="V3138" t="inlineStr">
        <is>
          <t>LINE-S02-POST-20260319</t>
        </is>
      </c>
      <c r="W3138" t="inlineStr">
        <is>
          <t>已关联</t>
        </is>
      </c>
      <c r="X3138" t="inlineStr">
        <is>
          <t>按班次口径判断</t>
        </is>
      </c>
      <c r="Z3138" t="inlineStr">
        <is>
          <t>否</t>
        </is>
      </c>
    </row>
    <row r="3139">
      <c r="A3139" t="inlineStr">
        <is>
          <t>SIM-STOP-03138</t>
        </is>
      </c>
      <c r="B3139" t="inlineStr">
        <is>
          <t>STOP-POST-00411</t>
        </is>
      </c>
      <c r="C3139" t="inlineStr">
        <is>
          <t>LINE-S03-POST-20260319</t>
        </is>
      </c>
      <c r="D3139" t="inlineStr">
        <is>
          <t>SHIFT-POST-20260319</t>
        </is>
      </c>
      <c r="E3139" t="inlineStr">
        <is>
          <t>LINE-S03</t>
        </is>
      </c>
      <c r="F3139" t="inlineStr">
        <is>
          <t>改善后</t>
        </is>
      </c>
      <c r="G3139" s="57" t="n">
        <v>46100</v>
      </c>
      <c r="H3139" t="inlineStr">
        <is>
          <t>音频模组系列</t>
        </is>
      </c>
      <c r="I3139" t="inlineStr">
        <is>
          <t>7KK25</t>
        </is>
      </c>
      <c r="J3139" t="inlineStr">
        <is>
          <t>MATERIALS</t>
        </is>
      </c>
      <c r="K3139" t="inlineStr">
        <is>
          <t>Unplanned</t>
        </is>
      </c>
      <c r="L3139" t="inlineStr">
        <is>
          <t>EXTRUDER PRESS</t>
        </is>
      </c>
      <c r="M3139" t="inlineStr">
        <is>
          <t>主加工工位</t>
        </is>
      </c>
      <c r="N3139" t="inlineStr">
        <is>
          <t>RACK STARVATION</t>
        </is>
      </c>
      <c r="O3139" s="59" t="n">
        <v>46100.73055555556</v>
      </c>
      <c r="P3139" s="59" t="n">
        <v>46100.73305555555</v>
      </c>
      <c r="Q3139" s="60" t="n">
        <v>3.6</v>
      </c>
      <c r="R3139" s="60" t="n">
        <v>0.9048</v>
      </c>
      <c r="S3139" t="inlineStr">
        <is>
          <t>团队模拟数据（基于公开单线数据派生）</t>
        </is>
      </c>
      <c r="T3139" t="inlineStr">
        <is>
          <t>SIM-v2.2-20260807-20260804</t>
        </is>
      </c>
      <c r="U3139" t="inlineStr">
        <is>
          <t>https://zenodo.org/records/17855209</t>
        </is>
      </c>
      <c r="V3139" t="inlineStr">
        <is>
          <t>LINE-S03-POST-20260319</t>
        </is>
      </c>
      <c r="W3139" t="inlineStr">
        <is>
          <t>已关联</t>
        </is>
      </c>
      <c r="X3139" t="inlineStr">
        <is>
          <t>按班次口径判断</t>
        </is>
      </c>
      <c r="Z3139" t="inlineStr">
        <is>
          <t>否</t>
        </is>
      </c>
    </row>
    <row r="3140">
      <c r="A3140" t="inlineStr">
        <is>
          <t>SIM-STOP-03139</t>
        </is>
      </c>
      <c r="B3140" t="inlineStr">
        <is>
          <t>STOP-POST-00412</t>
        </is>
      </c>
      <c r="C3140" t="inlineStr">
        <is>
          <t>LINE-S01-POST-20260319</t>
        </is>
      </c>
      <c r="D3140" t="inlineStr">
        <is>
          <t>SHIFT-POST-20260319</t>
        </is>
      </c>
      <c r="E3140" t="inlineStr">
        <is>
          <t>LINE-S01</t>
        </is>
      </c>
      <c r="F3140" t="inlineStr">
        <is>
          <t>改善后</t>
        </is>
      </c>
      <c r="G3140" s="57" t="n">
        <v>46100</v>
      </c>
      <c r="H3140" t="inlineStr">
        <is>
          <t>智能终端系列</t>
        </is>
      </c>
      <c r="I3140" t="inlineStr">
        <is>
          <t>7KK25</t>
        </is>
      </c>
      <c r="J3140" t="inlineStr">
        <is>
          <t>MATERIALS</t>
        </is>
      </c>
      <c r="K3140" t="inlineStr">
        <is>
          <t>Unplanned</t>
        </is>
      </c>
      <c r="L3140" t="inlineStr">
        <is>
          <t>HACKING STATION</t>
        </is>
      </c>
      <c r="M3140" t="inlineStr">
        <is>
          <t>上下料工位</t>
        </is>
      </c>
      <c r="N3140" t="inlineStr">
        <is>
          <t>RACK STARVATION</t>
        </is>
      </c>
      <c r="O3140" s="59" t="n">
        <v>46100.72916666666</v>
      </c>
      <c r="P3140" s="59" t="n">
        <v>46100.73465277778</v>
      </c>
      <c r="Q3140" s="60" t="n">
        <v>7.9</v>
      </c>
      <c r="R3140" s="60" t="n">
        <v>0.7947</v>
      </c>
      <c r="S3140" t="inlineStr">
        <is>
          <t>团队模拟数据（基于公开单线数据派生）</t>
        </is>
      </c>
      <c r="T3140" t="inlineStr">
        <is>
          <t>SIM-v2.2-20260807-20260804</t>
        </is>
      </c>
      <c r="U3140" t="inlineStr">
        <is>
          <t>https://zenodo.org/records/17855209</t>
        </is>
      </c>
      <c r="V3140" t="inlineStr">
        <is>
          <t>LINE-S01-POST-20260319</t>
        </is>
      </c>
      <c r="W3140" t="inlineStr">
        <is>
          <t>已关联</t>
        </is>
      </c>
      <c r="X3140" t="inlineStr">
        <is>
          <t>按班次口径判断</t>
        </is>
      </c>
      <c r="Z3140" t="inlineStr">
        <is>
          <t>否</t>
        </is>
      </c>
    </row>
    <row r="3141">
      <c r="A3141" t="inlineStr">
        <is>
          <t>SIM-STOP-03140</t>
        </is>
      </c>
      <c r="B3141" t="inlineStr">
        <is>
          <t>STOP-POST-00412</t>
        </is>
      </c>
      <c r="C3141" t="inlineStr">
        <is>
          <t>LINE-S02-POST-20260319</t>
        </is>
      </c>
      <c r="D3141" t="inlineStr">
        <is>
          <t>SHIFT-POST-20260319</t>
        </is>
      </c>
      <c r="E3141" t="inlineStr">
        <is>
          <t>LINE-S02</t>
        </is>
      </c>
      <c r="F3141" t="inlineStr">
        <is>
          <t>改善后</t>
        </is>
      </c>
      <c r="G3141" s="57" t="n">
        <v>46100</v>
      </c>
      <c r="H3141" t="inlineStr">
        <is>
          <t>视觉设备系列</t>
        </is>
      </c>
      <c r="I3141" t="inlineStr">
        <is>
          <t>7KK25</t>
        </is>
      </c>
      <c r="J3141" t="inlineStr">
        <is>
          <t>MATERIALS</t>
        </is>
      </c>
      <c r="K3141" t="inlineStr">
        <is>
          <t>Unplanned</t>
        </is>
      </c>
      <c r="L3141" t="inlineStr">
        <is>
          <t>HACKING STATION</t>
        </is>
      </c>
      <c r="M3141" t="inlineStr">
        <is>
          <t>上下料工位</t>
        </is>
      </c>
      <c r="N3141" t="inlineStr">
        <is>
          <t>RACK STARVATION</t>
        </is>
      </c>
      <c r="O3141" s="59" t="n">
        <v>46100.74305555555</v>
      </c>
      <c r="P3141" s="59" t="n">
        <v>46100.75111111111</v>
      </c>
      <c r="Q3141" s="60" t="n">
        <v>11.6</v>
      </c>
      <c r="R3141" s="60" t="n">
        <v>1.155</v>
      </c>
      <c r="S3141" t="inlineStr">
        <is>
          <t>团队模拟数据（基于公开单线数据派生）</t>
        </is>
      </c>
      <c r="T3141" t="inlineStr">
        <is>
          <t>SIM-v2.2-20260807-20260804</t>
        </is>
      </c>
      <c r="U3141" t="inlineStr">
        <is>
          <t>https://zenodo.org/records/17855209</t>
        </is>
      </c>
      <c r="V3141" t="inlineStr">
        <is>
          <t>LINE-S02-POST-20260319</t>
        </is>
      </c>
      <c r="W3141" t="inlineStr">
        <is>
          <t>已关联</t>
        </is>
      </c>
      <c r="X3141" t="inlineStr">
        <is>
          <t>按班次口径判断</t>
        </is>
      </c>
      <c r="Z3141" t="inlineStr">
        <is>
          <t>否</t>
        </is>
      </c>
    </row>
    <row r="3142">
      <c r="A3142" t="inlineStr">
        <is>
          <t>SIM-STOP-03141</t>
        </is>
      </c>
      <c r="B3142" t="inlineStr">
        <is>
          <t>STOP-POST-00412</t>
        </is>
      </c>
      <c r="C3142" t="inlineStr">
        <is>
          <t>LINE-S03-POST-20260319</t>
        </is>
      </c>
      <c r="D3142" t="inlineStr">
        <is>
          <t>SHIFT-POST-20260319</t>
        </is>
      </c>
      <c r="E3142" t="inlineStr">
        <is>
          <t>LINE-S03</t>
        </is>
      </c>
      <c r="F3142" t="inlineStr">
        <is>
          <t>改善后</t>
        </is>
      </c>
      <c r="G3142" s="57" t="n">
        <v>46100</v>
      </c>
      <c r="H3142" t="inlineStr">
        <is>
          <t>音频模组系列</t>
        </is>
      </c>
      <c r="I3142" t="inlineStr">
        <is>
          <t>7KK25</t>
        </is>
      </c>
      <c r="J3142" t="inlineStr">
        <is>
          <t>MATERIALS</t>
        </is>
      </c>
      <c r="K3142" t="inlineStr">
        <is>
          <t>Unplanned</t>
        </is>
      </c>
      <c r="L3142" t="inlineStr">
        <is>
          <t>HACKING STATION</t>
        </is>
      </c>
      <c r="M3142" t="inlineStr">
        <is>
          <t>上下料工位</t>
        </is>
      </c>
      <c r="N3142" t="inlineStr">
        <is>
          <t>RACK STARVATION</t>
        </is>
      </c>
      <c r="O3142" s="59" t="n">
        <v>46100.75694444445</v>
      </c>
      <c r="P3142" s="59" t="n">
        <v>46100.76347222222</v>
      </c>
      <c r="Q3142" s="60" t="n">
        <v>9.4</v>
      </c>
      <c r="R3142" s="60" t="n">
        <v>0.9412</v>
      </c>
      <c r="S3142" t="inlineStr">
        <is>
          <t>团队模拟数据（基于公开单线数据派生）</t>
        </is>
      </c>
      <c r="T3142" t="inlineStr">
        <is>
          <t>SIM-v2.2-20260807-20260804</t>
        </is>
      </c>
      <c r="U3142" t="inlineStr">
        <is>
          <t>https://zenodo.org/records/17855209</t>
        </is>
      </c>
      <c r="V3142" t="inlineStr">
        <is>
          <t>LINE-S03-POST-20260319</t>
        </is>
      </c>
      <c r="W3142" t="inlineStr">
        <is>
          <t>已关联</t>
        </is>
      </c>
      <c r="X3142" t="inlineStr">
        <is>
          <t>按班次口径判断</t>
        </is>
      </c>
      <c r="Z3142" t="inlineStr">
        <is>
          <t>否</t>
        </is>
      </c>
    </row>
    <row r="3143">
      <c r="A3143" t="inlineStr">
        <is>
          <t>SIM-STOP-03142</t>
        </is>
      </c>
      <c r="B3143" t="inlineStr">
        <is>
          <t>STOP-POST-00413</t>
        </is>
      </c>
      <c r="C3143" t="inlineStr">
        <is>
          <t>LINE-S01-POST-20260319</t>
        </is>
      </c>
      <c r="D3143" t="inlineStr">
        <is>
          <t>SHIFT-POST-20260319</t>
        </is>
      </c>
      <c r="E3143" t="inlineStr">
        <is>
          <t>LINE-S01</t>
        </is>
      </c>
      <c r="F3143" t="inlineStr">
        <is>
          <t>改善后</t>
        </is>
      </c>
      <c r="G3143" s="57" t="n">
        <v>46100</v>
      </c>
      <c r="H3143" t="inlineStr">
        <is>
          <t>智能终端系列</t>
        </is>
      </c>
      <c r="I3143" t="inlineStr">
        <is>
          <t>7KK25</t>
        </is>
      </c>
      <c r="J3143" t="inlineStr">
        <is>
          <t>MATERIALS</t>
        </is>
      </c>
      <c r="K3143" t="inlineStr">
        <is>
          <t>Unplanned</t>
        </is>
      </c>
      <c r="L3143" t="inlineStr">
        <is>
          <t>EXTRUDER PRESS</t>
        </is>
      </c>
      <c r="M3143" t="inlineStr">
        <is>
          <t>主加工工位</t>
        </is>
      </c>
      <c r="N3143" t="inlineStr">
        <is>
          <t>RACK STARVATION</t>
        </is>
      </c>
      <c r="O3143" s="59" t="n">
        <v>46100.7375</v>
      </c>
      <c r="P3143" s="59" t="n">
        <v>46100.73979166667</v>
      </c>
      <c r="Q3143" s="60" t="n">
        <v>3.3</v>
      </c>
      <c r="R3143" s="60" t="n">
        <v>0.8259</v>
      </c>
      <c r="S3143" t="inlineStr">
        <is>
          <t>团队模拟数据（基于公开单线数据派生）</t>
        </is>
      </c>
      <c r="T3143" t="inlineStr">
        <is>
          <t>SIM-v2.2-20260807-20260804</t>
        </is>
      </c>
      <c r="U3143" t="inlineStr">
        <is>
          <t>https://zenodo.org/records/17855209</t>
        </is>
      </c>
      <c r="V3143" t="inlineStr">
        <is>
          <t>LINE-S01-POST-20260319</t>
        </is>
      </c>
      <c r="W3143" t="inlineStr">
        <is>
          <t>已关联</t>
        </is>
      </c>
      <c r="X3143" t="inlineStr">
        <is>
          <t>按班次口径判断</t>
        </is>
      </c>
      <c r="Z3143" t="inlineStr">
        <is>
          <t>否</t>
        </is>
      </c>
    </row>
    <row r="3144">
      <c r="A3144" t="inlineStr">
        <is>
          <t>SIM-STOP-03143</t>
        </is>
      </c>
      <c r="B3144" t="inlineStr">
        <is>
          <t>STOP-POST-00413</t>
        </is>
      </c>
      <c r="C3144" t="inlineStr">
        <is>
          <t>LINE-S02-POST-20260319</t>
        </is>
      </c>
      <c r="D3144" t="inlineStr">
        <is>
          <t>SHIFT-POST-20260319</t>
        </is>
      </c>
      <c r="E3144" t="inlineStr">
        <is>
          <t>LINE-S02</t>
        </is>
      </c>
      <c r="F3144" t="inlineStr">
        <is>
          <t>改善后</t>
        </is>
      </c>
      <c r="G3144" s="57" t="n">
        <v>46100</v>
      </c>
      <c r="H3144" t="inlineStr">
        <is>
          <t>视觉设备系列</t>
        </is>
      </c>
      <c r="I3144" t="inlineStr">
        <is>
          <t>7KK25</t>
        </is>
      </c>
      <c r="J3144" t="inlineStr">
        <is>
          <t>MATERIALS</t>
        </is>
      </c>
      <c r="K3144" t="inlineStr">
        <is>
          <t>Unplanned</t>
        </is>
      </c>
      <c r="L3144" t="inlineStr">
        <is>
          <t>EXTRUDER PRESS</t>
        </is>
      </c>
      <c r="M3144" t="inlineStr">
        <is>
          <t>主加工工位</t>
        </is>
      </c>
      <c r="N3144" t="inlineStr">
        <is>
          <t>RACK STARVATION</t>
        </is>
      </c>
      <c r="O3144" s="59" t="n">
        <v>46100.75138888889</v>
      </c>
      <c r="P3144" s="59" t="n">
        <v>46100.75465277778</v>
      </c>
      <c r="Q3144" s="60" t="n">
        <v>4.7</v>
      </c>
      <c r="R3144" s="60" t="n">
        <v>1.1682</v>
      </c>
      <c r="S3144" t="inlineStr">
        <is>
          <t>团队模拟数据（基于公开单线数据派生）</t>
        </is>
      </c>
      <c r="T3144" t="inlineStr">
        <is>
          <t>SIM-v2.2-20260807-20260804</t>
        </is>
      </c>
      <c r="U3144" t="inlineStr">
        <is>
          <t>https://zenodo.org/records/17855209</t>
        </is>
      </c>
      <c r="V3144" t="inlineStr">
        <is>
          <t>LINE-S02-POST-20260319</t>
        </is>
      </c>
      <c r="W3144" t="inlineStr">
        <is>
          <t>已关联</t>
        </is>
      </c>
      <c r="X3144" t="inlineStr">
        <is>
          <t>按班次口径判断</t>
        </is>
      </c>
      <c r="Z3144" t="inlineStr">
        <is>
          <t>否</t>
        </is>
      </c>
    </row>
    <row r="3145">
      <c r="A3145" t="inlineStr">
        <is>
          <t>SIM-STOP-03144</t>
        </is>
      </c>
      <c r="B3145" t="inlineStr">
        <is>
          <t>STOP-POST-00413</t>
        </is>
      </c>
      <c r="C3145" t="inlineStr">
        <is>
          <t>LINE-S03-POST-20260319</t>
        </is>
      </c>
      <c r="D3145" t="inlineStr">
        <is>
          <t>SHIFT-POST-20260319</t>
        </is>
      </c>
      <c r="E3145" t="inlineStr">
        <is>
          <t>LINE-S03</t>
        </is>
      </c>
      <c r="F3145" t="inlineStr">
        <is>
          <t>改善后</t>
        </is>
      </c>
      <c r="G3145" s="57" t="n">
        <v>46100</v>
      </c>
      <c r="H3145" t="inlineStr">
        <is>
          <t>音频模组系列</t>
        </is>
      </c>
      <c r="I3145" t="inlineStr">
        <is>
          <t>7KK25</t>
        </is>
      </c>
      <c r="J3145" t="inlineStr">
        <is>
          <t>MATERIALS</t>
        </is>
      </c>
      <c r="K3145" t="inlineStr">
        <is>
          <t>Unplanned</t>
        </is>
      </c>
      <c r="L3145" t="inlineStr">
        <is>
          <t>EXTRUDER PRESS</t>
        </is>
      </c>
      <c r="M3145" t="inlineStr">
        <is>
          <t>主加工工位</t>
        </is>
      </c>
      <c r="N3145" t="inlineStr">
        <is>
          <t>RACK STARVATION</t>
        </is>
      </c>
      <c r="O3145" s="59" t="n">
        <v>46100.76527777778</v>
      </c>
      <c r="P3145" s="59" t="n">
        <v>46100.76798611111</v>
      </c>
      <c r="Q3145" s="60" t="n">
        <v>3.9</v>
      </c>
      <c r="R3145" s="60" t="n">
        <v>0.9776</v>
      </c>
      <c r="S3145" t="inlineStr">
        <is>
          <t>团队模拟数据（基于公开单线数据派生）</t>
        </is>
      </c>
      <c r="T3145" t="inlineStr">
        <is>
          <t>SIM-v2.2-20260807-20260804</t>
        </is>
      </c>
      <c r="U3145" t="inlineStr">
        <is>
          <t>https://zenodo.org/records/17855209</t>
        </is>
      </c>
      <c r="V3145" t="inlineStr">
        <is>
          <t>LINE-S03-POST-20260319</t>
        </is>
      </c>
      <c r="W3145" t="inlineStr">
        <is>
          <t>已关联</t>
        </is>
      </c>
      <c r="X3145" t="inlineStr">
        <is>
          <t>按班次口径判断</t>
        </is>
      </c>
      <c r="Z3145" t="inlineStr">
        <is>
          <t>否</t>
        </is>
      </c>
    </row>
    <row r="3146">
      <c r="A3146" t="inlineStr">
        <is>
          <t>SIM-STOP-03145</t>
        </is>
      </c>
      <c r="B3146" t="inlineStr">
        <is>
          <t>STOP-POST-00414</t>
        </is>
      </c>
      <c r="C3146" t="inlineStr">
        <is>
          <t>LINE-S01-POST-20260319</t>
        </is>
      </c>
      <c r="D3146" t="inlineStr">
        <is>
          <t>SHIFT-POST-20260319</t>
        </is>
      </c>
      <c r="E3146" t="inlineStr">
        <is>
          <t>LINE-S01</t>
        </is>
      </c>
      <c r="F3146" t="inlineStr">
        <is>
          <t>改善后</t>
        </is>
      </c>
      <c r="G3146" s="57" t="n">
        <v>46100</v>
      </c>
      <c r="H3146" t="inlineStr">
        <is>
          <t>智能终端系列</t>
        </is>
      </c>
      <c r="I3146" t="inlineStr">
        <is>
          <t>7KK25</t>
        </is>
      </c>
      <c r="J3146" t="inlineStr">
        <is>
          <t>MATERIALS</t>
        </is>
      </c>
      <c r="K3146" t="inlineStr">
        <is>
          <t>Unplanned</t>
        </is>
      </c>
      <c r="L3146" t="inlineStr">
        <is>
          <t>EXTRUDER PRESS</t>
        </is>
      </c>
      <c r="M3146" t="inlineStr">
        <is>
          <t>主加工工位</t>
        </is>
      </c>
      <c r="N3146" t="inlineStr">
        <is>
          <t>RACK STARVATION</t>
        </is>
      </c>
      <c r="O3146" s="59" t="n">
        <v>46100.74722222222</v>
      </c>
      <c r="P3146" s="59" t="n">
        <v>46100.75256944444</v>
      </c>
      <c r="Q3146" s="60" t="n">
        <v>7.7</v>
      </c>
      <c r="R3146" s="60" t="n">
        <v>0.7723</v>
      </c>
      <c r="S3146" t="inlineStr">
        <is>
          <t>团队模拟数据（基于公开单线数据派生）</t>
        </is>
      </c>
      <c r="T3146" t="inlineStr">
        <is>
          <t>SIM-v2.2-20260807-20260804</t>
        </is>
      </c>
      <c r="U3146" t="inlineStr">
        <is>
          <t>https://zenodo.org/records/17855209</t>
        </is>
      </c>
      <c r="V3146" t="inlineStr">
        <is>
          <t>LINE-S01-POST-20260319</t>
        </is>
      </c>
      <c r="W3146" t="inlineStr">
        <is>
          <t>已关联</t>
        </is>
      </c>
      <c r="X3146" t="inlineStr">
        <is>
          <t>按班次口径判断</t>
        </is>
      </c>
      <c r="Z3146" t="inlineStr">
        <is>
          <t>否</t>
        </is>
      </c>
    </row>
    <row r="3147">
      <c r="A3147" t="inlineStr">
        <is>
          <t>SIM-STOP-03146</t>
        </is>
      </c>
      <c r="B3147" t="inlineStr">
        <is>
          <t>STOP-POST-00414</t>
        </is>
      </c>
      <c r="C3147" t="inlineStr">
        <is>
          <t>LINE-S02-POST-20260319</t>
        </is>
      </c>
      <c r="D3147" t="inlineStr">
        <is>
          <t>SHIFT-POST-20260319</t>
        </is>
      </c>
      <c r="E3147" t="inlineStr">
        <is>
          <t>LINE-S02</t>
        </is>
      </c>
      <c r="F3147" t="inlineStr">
        <is>
          <t>改善后</t>
        </is>
      </c>
      <c r="G3147" s="57" t="n">
        <v>46100</v>
      </c>
      <c r="H3147" t="inlineStr">
        <is>
          <t>视觉设备系列</t>
        </is>
      </c>
      <c r="I3147" t="inlineStr">
        <is>
          <t>7KK25</t>
        </is>
      </c>
      <c r="J3147" t="inlineStr">
        <is>
          <t>MATERIALS</t>
        </is>
      </c>
      <c r="K3147" t="inlineStr">
        <is>
          <t>Unplanned</t>
        </is>
      </c>
      <c r="L3147" t="inlineStr">
        <is>
          <t>EXTRUDER PRESS</t>
        </is>
      </c>
      <c r="M3147" t="inlineStr">
        <is>
          <t>主加工工位</t>
        </is>
      </c>
      <c r="N3147" t="inlineStr">
        <is>
          <t>RACK STARVATION</t>
        </is>
      </c>
      <c r="O3147" s="59" t="n">
        <v>46100.76111111111</v>
      </c>
      <c r="P3147" s="59" t="n">
        <v>46100.76951388889</v>
      </c>
      <c r="Q3147" s="60" t="n">
        <v>12.1</v>
      </c>
      <c r="R3147" s="60" t="n">
        <v>1.2144</v>
      </c>
      <c r="S3147" t="inlineStr">
        <is>
          <t>团队模拟数据（基于公开单线数据派生）</t>
        </is>
      </c>
      <c r="T3147" t="inlineStr">
        <is>
          <t>SIM-v2.2-20260807-20260804</t>
        </is>
      </c>
      <c r="U3147" t="inlineStr">
        <is>
          <t>https://zenodo.org/records/17855209</t>
        </is>
      </c>
      <c r="V3147" t="inlineStr">
        <is>
          <t>LINE-S02-POST-20260319</t>
        </is>
      </c>
      <c r="W3147" t="inlineStr">
        <is>
          <t>已关联</t>
        </is>
      </c>
      <c r="X3147" t="inlineStr">
        <is>
          <t>按班次口径判断</t>
        </is>
      </c>
      <c r="Z3147" t="inlineStr">
        <is>
          <t>否</t>
        </is>
      </c>
    </row>
    <row r="3148">
      <c r="A3148" t="inlineStr">
        <is>
          <t>SIM-STOP-03147</t>
        </is>
      </c>
      <c r="B3148" t="inlineStr">
        <is>
          <t>STOP-POST-00414</t>
        </is>
      </c>
      <c r="C3148" t="inlineStr">
        <is>
          <t>LINE-S03-POST-20260319</t>
        </is>
      </c>
      <c r="D3148" t="inlineStr">
        <is>
          <t>SHIFT-POST-20260319</t>
        </is>
      </c>
      <c r="E3148" t="inlineStr">
        <is>
          <t>LINE-S03</t>
        </is>
      </c>
      <c r="F3148" t="inlineStr">
        <is>
          <t>改善后</t>
        </is>
      </c>
      <c r="G3148" s="57" t="n">
        <v>46100</v>
      </c>
      <c r="H3148" t="inlineStr">
        <is>
          <t>音频模组系列</t>
        </is>
      </c>
      <c r="I3148" t="inlineStr">
        <is>
          <t>7KK25</t>
        </is>
      </c>
      <c r="J3148" t="inlineStr">
        <is>
          <t>MATERIALS</t>
        </is>
      </c>
      <c r="K3148" t="inlineStr">
        <is>
          <t>Unplanned</t>
        </is>
      </c>
      <c r="L3148" t="inlineStr">
        <is>
          <t>EXTRUDER PRESS</t>
        </is>
      </c>
      <c r="M3148" t="inlineStr">
        <is>
          <t>主加工工位</t>
        </is>
      </c>
      <c r="N3148" t="inlineStr">
        <is>
          <t>RACK STARVATION</t>
        </is>
      </c>
      <c r="O3148" s="59" t="n">
        <v>46100.775</v>
      </c>
      <c r="P3148" s="59" t="n">
        <v>46100.78138888889</v>
      </c>
      <c r="Q3148" s="60" t="n">
        <v>9.199999999999999</v>
      </c>
      <c r="R3148" s="60" t="n">
        <v>0.9152</v>
      </c>
      <c r="S3148" t="inlineStr">
        <is>
          <t>团队模拟数据（基于公开单线数据派生）</t>
        </is>
      </c>
      <c r="T3148" t="inlineStr">
        <is>
          <t>SIM-v2.2-20260807-20260804</t>
        </is>
      </c>
      <c r="U3148" t="inlineStr">
        <is>
          <t>https://zenodo.org/records/17855209</t>
        </is>
      </c>
      <c r="V3148" t="inlineStr">
        <is>
          <t>LINE-S03-POST-20260319</t>
        </is>
      </c>
      <c r="W3148" t="inlineStr">
        <is>
          <t>已关联</t>
        </is>
      </c>
      <c r="X3148" t="inlineStr">
        <is>
          <t>按班次口径判断</t>
        </is>
      </c>
      <c r="Z3148" t="inlineStr">
        <is>
          <t>否</t>
        </is>
      </c>
    </row>
    <row r="3149">
      <c r="A3149" t="inlineStr">
        <is>
          <t>SIM-STOP-03148</t>
        </is>
      </c>
      <c r="B3149" t="inlineStr">
        <is>
          <t>STOP-POST-00415</t>
        </is>
      </c>
      <c r="C3149" t="inlineStr">
        <is>
          <t>LINE-S01-POST-20260319</t>
        </is>
      </c>
      <c r="D3149" t="inlineStr">
        <is>
          <t>SHIFT-POST-20260319</t>
        </is>
      </c>
      <c r="E3149" t="inlineStr">
        <is>
          <t>LINE-S01</t>
        </is>
      </c>
      <c r="F3149" t="inlineStr">
        <is>
          <t>改善后</t>
        </is>
      </c>
      <c r="G3149" s="57" t="n">
        <v>46100</v>
      </c>
      <c r="H3149" t="inlineStr">
        <is>
          <t>智能终端系列</t>
        </is>
      </c>
      <c r="I3149" t="inlineStr">
        <is>
          <t>7KK25</t>
        </is>
      </c>
      <c r="J3149" t="inlineStr">
        <is>
          <t>OPERATIONAL</t>
        </is>
      </c>
      <c r="K3149" t="inlineStr">
        <is>
          <t>Planned - Not included in OEE</t>
        </is>
      </c>
      <c r="L3149" t="inlineStr">
        <is>
          <t>-</t>
        </is>
      </c>
      <c r="M3149" t="inlineStr">
        <is>
          <t>未标注工位</t>
        </is>
      </c>
      <c r="N3149" t="inlineStr">
        <is>
          <t>NO PRODUCTION SCHEDULE</t>
        </is>
      </c>
      <c r="O3149" s="59" t="n">
        <v>46100.75555555556</v>
      </c>
      <c r="P3149" s="59" t="n">
        <v>46100.80854166667</v>
      </c>
      <c r="Q3149" s="60" t="n">
        <v>76.3</v>
      </c>
      <c r="R3149" s="60" t="n">
        <v>0.931</v>
      </c>
      <c r="S3149" t="inlineStr">
        <is>
          <t>团队模拟数据（基于公开单线数据派生）</t>
        </is>
      </c>
      <c r="T3149" t="inlineStr">
        <is>
          <t>SIM-v2.2-20260807-20260804</t>
        </is>
      </c>
      <c r="U3149" t="inlineStr">
        <is>
          <t>https://zenodo.org/records/17855209</t>
        </is>
      </c>
      <c r="V3149" t="inlineStr">
        <is>
          <t>LINE-S01-POST-20260319</t>
        </is>
      </c>
      <c r="W3149" t="inlineStr">
        <is>
          <t>已关联</t>
        </is>
      </c>
      <c r="X3149" t="inlineStr">
        <is>
          <t>按班次口径判断</t>
        </is>
      </c>
      <c r="Z3149" t="inlineStr">
        <is>
          <t>否</t>
        </is>
      </c>
    </row>
    <row r="3150">
      <c r="A3150" t="inlineStr">
        <is>
          <t>SIM-STOP-03149</t>
        </is>
      </c>
      <c r="B3150" t="inlineStr">
        <is>
          <t>STOP-POST-00415</t>
        </is>
      </c>
      <c r="C3150" t="inlineStr">
        <is>
          <t>LINE-S02-POST-20260319</t>
        </is>
      </c>
      <c r="D3150" t="inlineStr">
        <is>
          <t>SHIFT-POST-20260319</t>
        </is>
      </c>
      <c r="E3150" t="inlineStr">
        <is>
          <t>LINE-S02</t>
        </is>
      </c>
      <c r="F3150" t="inlineStr">
        <is>
          <t>改善后</t>
        </is>
      </c>
      <c r="G3150" s="57" t="n">
        <v>46100</v>
      </c>
      <c r="H3150" t="inlineStr">
        <is>
          <t>视觉设备系列</t>
        </is>
      </c>
      <c r="I3150" t="inlineStr">
        <is>
          <t>7KK25</t>
        </is>
      </c>
      <c r="J3150" t="inlineStr">
        <is>
          <t>OPERATIONAL</t>
        </is>
      </c>
      <c r="K3150" t="inlineStr">
        <is>
          <t>Planned - Not included in OEE</t>
        </is>
      </c>
      <c r="L3150" t="inlineStr">
        <is>
          <t>-</t>
        </is>
      </c>
      <c r="M3150" t="inlineStr">
        <is>
          <t>未标注工位</t>
        </is>
      </c>
      <c r="N3150" t="inlineStr">
        <is>
          <t>NO PRODUCTION SCHEDULE</t>
        </is>
      </c>
      <c r="O3150" s="59" t="n">
        <v>46100.76944444444</v>
      </c>
      <c r="P3150" s="59" t="n">
        <v>46100.82277777778</v>
      </c>
      <c r="Q3150" s="60" t="n">
        <v>76.8</v>
      </c>
      <c r="R3150" s="60" t="n">
        <v>0.9364</v>
      </c>
      <c r="S3150" t="inlineStr">
        <is>
          <t>团队模拟数据（基于公开单线数据派生）</t>
        </is>
      </c>
      <c r="T3150" t="inlineStr">
        <is>
          <t>SIM-v2.2-20260807-20260804</t>
        </is>
      </c>
      <c r="U3150" t="inlineStr">
        <is>
          <t>https://zenodo.org/records/17855209</t>
        </is>
      </c>
      <c r="V3150" t="inlineStr">
        <is>
          <t>LINE-S02-POST-20260319</t>
        </is>
      </c>
      <c r="W3150" t="inlineStr">
        <is>
          <t>已关联</t>
        </is>
      </c>
      <c r="X3150" t="inlineStr">
        <is>
          <t>按班次口径判断</t>
        </is>
      </c>
      <c r="Z3150" t="inlineStr">
        <is>
          <t>否</t>
        </is>
      </c>
    </row>
    <row r="3151">
      <c r="A3151" t="inlineStr">
        <is>
          <t>SIM-STOP-03150</t>
        </is>
      </c>
      <c r="B3151" t="inlineStr">
        <is>
          <t>STOP-POST-00415</t>
        </is>
      </c>
      <c r="C3151" t="inlineStr">
        <is>
          <t>LINE-S03-POST-20260319</t>
        </is>
      </c>
      <c r="D3151" t="inlineStr">
        <is>
          <t>SHIFT-POST-20260319</t>
        </is>
      </c>
      <c r="E3151" t="inlineStr">
        <is>
          <t>LINE-S03</t>
        </is>
      </c>
      <c r="F3151" t="inlineStr">
        <is>
          <t>改善后</t>
        </is>
      </c>
      <c r="G3151" s="57" t="n">
        <v>46100</v>
      </c>
      <c r="H3151" t="inlineStr">
        <is>
          <t>音频模组系列</t>
        </is>
      </c>
      <c r="I3151" t="inlineStr">
        <is>
          <t>7KK25</t>
        </is>
      </c>
      <c r="J3151" t="inlineStr">
        <is>
          <t>OPERATIONAL</t>
        </is>
      </c>
      <c r="K3151" t="inlineStr">
        <is>
          <t>Planned - Not included in OEE</t>
        </is>
      </c>
      <c r="L3151" t="inlineStr">
        <is>
          <t>-</t>
        </is>
      </c>
      <c r="M3151" t="inlineStr">
        <is>
          <t>未标注工位</t>
        </is>
      </c>
      <c r="N3151" t="inlineStr">
        <is>
          <t>NO PRODUCTION SCHEDULE</t>
        </is>
      </c>
      <c r="O3151" s="59" t="n">
        <v>46100.78333333333</v>
      </c>
      <c r="P3151" s="59" t="n">
        <v>46100.83888888889</v>
      </c>
      <c r="Q3151" s="60" t="n">
        <v>80</v>
      </c>
      <c r="R3151" s="60" t="n">
        <v>0.976</v>
      </c>
      <c r="S3151" t="inlineStr">
        <is>
          <t>团队模拟数据（基于公开单线数据派生）</t>
        </is>
      </c>
      <c r="T3151" t="inlineStr">
        <is>
          <t>SIM-v2.2-20260807-20260804</t>
        </is>
      </c>
      <c r="U3151" t="inlineStr">
        <is>
          <t>https://zenodo.org/records/17855209</t>
        </is>
      </c>
      <c r="V3151" t="inlineStr">
        <is>
          <t>LINE-S03-POST-20260319</t>
        </is>
      </c>
      <c r="W3151" t="inlineStr">
        <is>
          <t>已关联</t>
        </is>
      </c>
      <c r="X3151" t="inlineStr">
        <is>
          <t>按班次口径判断</t>
        </is>
      </c>
      <c r="Z3151" t="inlineStr">
        <is>
          <t>否</t>
        </is>
      </c>
    </row>
    <row r="3152">
      <c r="A3152" t="inlineStr">
        <is>
          <t>SIM-STOP-03151</t>
        </is>
      </c>
      <c r="B3152" t="inlineStr">
        <is>
          <t>STOP-POST-00416</t>
        </is>
      </c>
      <c r="C3152" t="inlineStr">
        <is>
          <t>LINE-S01-POST-20260320</t>
        </is>
      </c>
      <c r="D3152" t="inlineStr">
        <is>
          <t>SHIFT-POST-20260320</t>
        </is>
      </c>
      <c r="E3152" t="inlineStr">
        <is>
          <t>LINE-S01</t>
        </is>
      </c>
      <c r="F3152" t="inlineStr">
        <is>
          <t>改善后</t>
        </is>
      </c>
      <c r="G3152" s="57" t="n">
        <v>46101</v>
      </c>
      <c r="H3152" t="inlineStr">
        <is>
          <t>智能终端系列</t>
        </is>
      </c>
      <c r="I3152" t="inlineStr">
        <is>
          <t>7KK25</t>
        </is>
      </c>
      <c r="J3152" t="inlineStr">
        <is>
          <t>MATERIALS</t>
        </is>
      </c>
      <c r="K3152" t="inlineStr">
        <is>
          <t>Unplanned</t>
        </is>
      </c>
      <c r="L3152" t="inlineStr">
        <is>
          <t>EXTRUDER PRESS</t>
        </is>
      </c>
      <c r="M3152" t="inlineStr">
        <is>
          <t>主加工工位</t>
        </is>
      </c>
      <c r="N3152" t="inlineStr">
        <is>
          <t>EXTRUSION DEFECTS</t>
        </is>
      </c>
      <c r="O3152" s="59" t="n">
        <v>46101.47083333333</v>
      </c>
      <c r="P3152" s="59" t="n">
        <v>46101.47604166667</v>
      </c>
      <c r="Q3152" s="60" t="n">
        <v>7.5</v>
      </c>
      <c r="R3152" s="60" t="n">
        <v>0.8349</v>
      </c>
      <c r="S3152" t="inlineStr">
        <is>
          <t>团队模拟数据（基于公开单线数据派生）</t>
        </is>
      </c>
      <c r="T3152" t="inlineStr">
        <is>
          <t>SIM-v2.2-20260807-20260804</t>
        </is>
      </c>
      <c r="U3152" t="inlineStr">
        <is>
          <t>https://zenodo.org/records/17855209</t>
        </is>
      </c>
      <c r="V3152" t="inlineStr">
        <is>
          <t>LINE-S01-POST-20260320</t>
        </is>
      </c>
      <c r="W3152" t="inlineStr">
        <is>
          <t>已关联</t>
        </is>
      </c>
      <c r="X3152" t="inlineStr">
        <is>
          <t>按班次口径判断</t>
        </is>
      </c>
      <c r="Z3152" t="inlineStr">
        <is>
          <t>否</t>
        </is>
      </c>
    </row>
    <row r="3153">
      <c r="A3153" t="inlineStr">
        <is>
          <t>SIM-STOP-03152</t>
        </is>
      </c>
      <c r="B3153" t="inlineStr">
        <is>
          <t>STOP-POST-00416</t>
        </is>
      </c>
      <c r="C3153" t="inlineStr">
        <is>
          <t>LINE-S02-POST-20260320</t>
        </is>
      </c>
      <c r="D3153" t="inlineStr">
        <is>
          <t>SHIFT-POST-20260320</t>
        </is>
      </c>
      <c r="E3153" t="inlineStr">
        <is>
          <t>LINE-S02</t>
        </is>
      </c>
      <c r="F3153" t="inlineStr">
        <is>
          <t>改善后</t>
        </is>
      </c>
      <c r="G3153" s="57" t="n">
        <v>46101</v>
      </c>
      <c r="H3153" t="inlineStr">
        <is>
          <t>视觉设备系列</t>
        </is>
      </c>
      <c r="I3153" t="inlineStr">
        <is>
          <t>7KK25</t>
        </is>
      </c>
      <c r="J3153" t="inlineStr">
        <is>
          <t>MATERIALS</t>
        </is>
      </c>
      <c r="K3153" t="inlineStr">
        <is>
          <t>Unplanned</t>
        </is>
      </c>
      <c r="L3153" t="inlineStr">
        <is>
          <t>EXTRUDER PRESS</t>
        </is>
      </c>
      <c r="M3153" t="inlineStr">
        <is>
          <t>主加工工位</t>
        </is>
      </c>
      <c r="N3153" t="inlineStr">
        <is>
          <t>EXTRUSION DEFECTS</t>
        </is>
      </c>
      <c r="O3153" s="59" t="n">
        <v>46101.48472222222</v>
      </c>
      <c r="P3153" s="59" t="n">
        <v>46101.49208333333</v>
      </c>
      <c r="Q3153" s="60" t="n">
        <v>10.6</v>
      </c>
      <c r="R3153" s="60" t="n">
        <v>1.1814</v>
      </c>
      <c r="S3153" t="inlineStr">
        <is>
          <t>团队模拟数据（基于公开单线数据派生）</t>
        </is>
      </c>
      <c r="T3153" t="inlineStr">
        <is>
          <t>SIM-v2.2-20260807-20260804</t>
        </is>
      </c>
      <c r="U3153" t="inlineStr">
        <is>
          <t>https://zenodo.org/records/17855209</t>
        </is>
      </c>
      <c r="V3153" t="inlineStr">
        <is>
          <t>LINE-S02-POST-20260320</t>
        </is>
      </c>
      <c r="W3153" t="inlineStr">
        <is>
          <t>已关联</t>
        </is>
      </c>
      <c r="X3153" t="inlineStr">
        <is>
          <t>按班次口径判断</t>
        </is>
      </c>
      <c r="Z3153" t="inlineStr">
        <is>
          <t>否</t>
        </is>
      </c>
    </row>
    <row r="3154">
      <c r="A3154" t="inlineStr">
        <is>
          <t>SIM-STOP-03153</t>
        </is>
      </c>
      <c r="B3154" t="inlineStr">
        <is>
          <t>STOP-POST-00416</t>
        </is>
      </c>
      <c r="C3154" t="inlineStr">
        <is>
          <t>LINE-S03-POST-20260320</t>
        </is>
      </c>
      <c r="D3154" t="inlineStr">
        <is>
          <t>SHIFT-POST-20260320</t>
        </is>
      </c>
      <c r="E3154" t="inlineStr">
        <is>
          <t>LINE-S03</t>
        </is>
      </c>
      <c r="F3154" t="inlineStr">
        <is>
          <t>改善后</t>
        </is>
      </c>
      <c r="G3154" s="57" t="n">
        <v>46101</v>
      </c>
      <c r="H3154" t="inlineStr">
        <is>
          <t>音频模组系列</t>
        </is>
      </c>
      <c r="I3154" t="inlineStr">
        <is>
          <t>7KK25</t>
        </is>
      </c>
      <c r="J3154" t="inlineStr">
        <is>
          <t>MATERIALS</t>
        </is>
      </c>
      <c r="K3154" t="inlineStr">
        <is>
          <t>Unplanned</t>
        </is>
      </c>
      <c r="L3154" t="inlineStr">
        <is>
          <t>EXTRUDER PRESS</t>
        </is>
      </c>
      <c r="M3154" t="inlineStr">
        <is>
          <t>主加工工位</t>
        </is>
      </c>
      <c r="N3154" t="inlineStr">
        <is>
          <t>EXTRUSION DEFECTS</t>
        </is>
      </c>
      <c r="O3154" s="59" t="n">
        <v>46101.49861111111</v>
      </c>
      <c r="P3154" s="59" t="n">
        <v>46101.50416666667</v>
      </c>
      <c r="Q3154" s="60" t="n">
        <v>8</v>
      </c>
      <c r="R3154" s="60" t="n">
        <v>0.8892</v>
      </c>
      <c r="S3154" t="inlineStr">
        <is>
          <t>团队模拟数据（基于公开单线数据派生）</t>
        </is>
      </c>
      <c r="T3154" t="inlineStr">
        <is>
          <t>SIM-v2.2-20260807-20260804</t>
        </is>
      </c>
      <c r="U3154" t="inlineStr">
        <is>
          <t>https://zenodo.org/records/17855209</t>
        </is>
      </c>
      <c r="V3154" t="inlineStr">
        <is>
          <t>LINE-S03-POST-20260320</t>
        </is>
      </c>
      <c r="W3154" t="inlineStr">
        <is>
          <t>已关联</t>
        </is>
      </c>
      <c r="X3154" t="inlineStr">
        <is>
          <t>按班次口径判断</t>
        </is>
      </c>
      <c r="Z3154" t="inlineStr">
        <is>
          <t>否</t>
        </is>
      </c>
    </row>
    <row r="3155">
      <c r="A3155" t="inlineStr">
        <is>
          <t>SIM-STOP-03154</t>
        </is>
      </c>
      <c r="B3155" t="inlineStr">
        <is>
          <t>STOP-POST-00417</t>
        </is>
      </c>
      <c r="C3155" t="inlineStr">
        <is>
          <t>LINE-S01-POST-20260320</t>
        </is>
      </c>
      <c r="D3155" t="inlineStr">
        <is>
          <t>SHIFT-POST-20260320</t>
        </is>
      </c>
      <c r="E3155" t="inlineStr">
        <is>
          <t>LINE-S01</t>
        </is>
      </c>
      <c r="F3155" t="inlineStr">
        <is>
          <t>改善后</t>
        </is>
      </c>
      <c r="G3155" s="57" t="n">
        <v>46101</v>
      </c>
      <c r="H3155" t="inlineStr">
        <is>
          <t>智能终端系列</t>
        </is>
      </c>
      <c r="I3155" t="inlineStr">
        <is>
          <t>9KK25</t>
        </is>
      </c>
      <c r="J3155" t="inlineStr">
        <is>
          <t>SETUPS-CHANGEOVERS</t>
        </is>
      </c>
      <c r="K3155" t="inlineStr">
        <is>
          <t>Planned - Included in OEE</t>
        </is>
      </c>
      <c r="L3155" t="inlineStr">
        <is>
          <t>EXTRUDER PRESS</t>
        </is>
      </c>
      <c r="M3155" t="inlineStr">
        <is>
          <t>主加工工位</t>
        </is>
      </c>
      <c r="N3155" t="inlineStr">
        <is>
          <t>MATERIAL CHANGEOVER</t>
        </is>
      </c>
      <c r="O3155" s="59" t="n">
        <v>46101.47986111111</v>
      </c>
      <c r="P3155" s="59" t="n">
        <v>46101.49243055555</v>
      </c>
      <c r="Q3155" s="60" t="n">
        <v>18.1</v>
      </c>
      <c r="R3155" s="60" t="n">
        <v>0.9051</v>
      </c>
      <c r="S3155" t="inlineStr">
        <is>
          <t>团队模拟数据（基于公开单线数据派生）</t>
        </is>
      </c>
      <c r="T3155" t="inlineStr">
        <is>
          <t>SIM-v2.2-20260807-20260804</t>
        </is>
      </c>
      <c r="U3155" t="inlineStr">
        <is>
          <t>https://zenodo.org/records/17855209</t>
        </is>
      </c>
      <c r="V3155" t="inlineStr">
        <is>
          <t>LINE-S01-POST-20260320</t>
        </is>
      </c>
      <c r="W3155" t="inlineStr">
        <is>
          <t>已关联</t>
        </is>
      </c>
      <c r="X3155" t="inlineStr">
        <is>
          <t>按班次口径判断</t>
        </is>
      </c>
      <c r="Z3155" t="inlineStr">
        <is>
          <t>是</t>
        </is>
      </c>
      <c r="AA3155">
        <f>IFERROR(VLOOKUP(N3155,'18_换产标准_模拟'!$B$2:$F$4,3,FALSE),"")</f>
        <v/>
      </c>
      <c r="AB3155">
        <f>IFERROR(MAX(Q3155-AA3155,0),"")</f>
        <v/>
      </c>
      <c r="AC3155">
        <f>IFERROR(IF(AB3155=0,"达标",IF(AB3155&lt;=VLOOKUP(N3155,'18_换产标准_模拟'!$B$2:$F$4,4,FALSE)-VLOOKUP(N3155,'18_换产标准_模拟'!$B$2:$F$4,3,FALSE),"轻微超时",IF(AB3155&lt;=VLOOKUP(N3155,'18_换产标准_模拟'!$B$2:$F$4,5,FALSE)-VLOOKUP(N3155,'18_换产标准_模拟'!$B$2:$F$4,3,FALSE),"超时","严重超时"))),"")</f>
        <v/>
      </c>
      <c r="AD3155">
        <f>IFERROR(INDEX('18_换产标准_模拟'!$A$2:$A$4,MATCH(N3155,'18_换产标准_模拟'!$B$2:$B$4,0)),"")</f>
        <v/>
      </c>
      <c r="AE3155" t="inlineStr">
        <is>
          <t>团队模拟数据</t>
        </is>
      </c>
    </row>
    <row r="3156">
      <c r="A3156" t="inlineStr">
        <is>
          <t>SIM-STOP-03155</t>
        </is>
      </c>
      <c r="B3156" t="inlineStr">
        <is>
          <t>STOP-POST-00417</t>
        </is>
      </c>
      <c r="C3156" t="inlineStr">
        <is>
          <t>LINE-S02-POST-20260320</t>
        </is>
      </c>
      <c r="D3156" t="inlineStr">
        <is>
          <t>SHIFT-POST-20260320</t>
        </is>
      </c>
      <c r="E3156" t="inlineStr">
        <is>
          <t>LINE-S02</t>
        </is>
      </c>
      <c r="F3156" t="inlineStr">
        <is>
          <t>改善后</t>
        </is>
      </c>
      <c r="G3156" s="57" t="n">
        <v>46101</v>
      </c>
      <c r="H3156" t="inlineStr">
        <is>
          <t>视觉设备系列</t>
        </is>
      </c>
      <c r="I3156" t="inlineStr">
        <is>
          <t>9KK25</t>
        </is>
      </c>
      <c r="J3156" t="inlineStr">
        <is>
          <t>SETUPS-CHANGEOVERS</t>
        </is>
      </c>
      <c r="K3156" t="inlineStr">
        <is>
          <t>Planned - Included in OEE</t>
        </is>
      </c>
      <c r="L3156" t="inlineStr">
        <is>
          <t>EXTRUDER PRESS</t>
        </is>
      </c>
      <c r="M3156" t="inlineStr">
        <is>
          <t>主加工工位</t>
        </is>
      </c>
      <c r="N3156" t="inlineStr">
        <is>
          <t>MATERIAL CHANGEOVER</t>
        </is>
      </c>
      <c r="O3156" s="59" t="n">
        <v>46101.49375</v>
      </c>
      <c r="P3156" s="59" t="n">
        <v>46101.50784722222</v>
      </c>
      <c r="Q3156" s="60" t="n">
        <v>20.3</v>
      </c>
      <c r="R3156" s="60" t="n">
        <v>1.0127</v>
      </c>
      <c r="S3156" t="inlineStr">
        <is>
          <t>团队模拟数据（基于公开单线数据派生）</t>
        </is>
      </c>
      <c r="T3156" t="inlineStr">
        <is>
          <t>SIM-v2.2-20260807-20260804</t>
        </is>
      </c>
      <c r="U3156" t="inlineStr">
        <is>
          <t>https://zenodo.org/records/17855209</t>
        </is>
      </c>
      <c r="V3156" t="inlineStr">
        <is>
          <t>LINE-S02-POST-20260320</t>
        </is>
      </c>
      <c r="W3156" t="inlineStr">
        <is>
          <t>已关联</t>
        </is>
      </c>
      <c r="X3156" t="inlineStr">
        <is>
          <t>按班次口径判断</t>
        </is>
      </c>
      <c r="Z3156" t="inlineStr">
        <is>
          <t>是</t>
        </is>
      </c>
      <c r="AA3156">
        <f>IFERROR(VLOOKUP(N3156,'18_换产标准_模拟'!$B$2:$F$4,3,FALSE),"")</f>
        <v/>
      </c>
      <c r="AB3156">
        <f>IFERROR(MAX(Q3156-AA3156,0),"")</f>
        <v/>
      </c>
      <c r="AC3156">
        <f>IFERROR(IF(AB3156=0,"达标",IF(AB3156&lt;=VLOOKUP(N3156,'18_换产标准_模拟'!$B$2:$F$4,4,FALSE)-VLOOKUP(N3156,'18_换产标准_模拟'!$B$2:$F$4,3,FALSE),"轻微超时",IF(AB3156&lt;=VLOOKUP(N3156,'18_换产标准_模拟'!$B$2:$F$4,5,FALSE)-VLOOKUP(N3156,'18_换产标准_模拟'!$B$2:$F$4,3,FALSE),"超时","严重超时"))),"")</f>
        <v/>
      </c>
      <c r="AD3156">
        <f>IFERROR(INDEX('18_换产标准_模拟'!$A$2:$A$4,MATCH(N3156,'18_换产标准_模拟'!$B$2:$B$4,0)),"")</f>
        <v/>
      </c>
      <c r="AE3156" t="inlineStr">
        <is>
          <t>团队模拟数据</t>
        </is>
      </c>
    </row>
    <row r="3157">
      <c r="A3157" t="inlineStr">
        <is>
          <t>SIM-STOP-03156</t>
        </is>
      </c>
      <c r="B3157" t="inlineStr">
        <is>
          <t>STOP-POST-00417</t>
        </is>
      </c>
      <c r="C3157" t="inlineStr">
        <is>
          <t>LINE-S03-POST-20260320</t>
        </is>
      </c>
      <c r="D3157" t="inlineStr">
        <is>
          <t>SHIFT-POST-20260320</t>
        </is>
      </c>
      <c r="E3157" t="inlineStr">
        <is>
          <t>LINE-S03</t>
        </is>
      </c>
      <c r="F3157" t="inlineStr">
        <is>
          <t>改善后</t>
        </is>
      </c>
      <c r="G3157" s="57" t="n">
        <v>46101</v>
      </c>
      <c r="H3157" t="inlineStr">
        <is>
          <t>音频模组系列</t>
        </is>
      </c>
      <c r="I3157" t="inlineStr">
        <is>
          <t>9KK25</t>
        </is>
      </c>
      <c r="J3157" t="inlineStr">
        <is>
          <t>SETUPS-CHANGEOVERS</t>
        </is>
      </c>
      <c r="K3157" t="inlineStr">
        <is>
          <t>Planned - Included in OEE</t>
        </is>
      </c>
      <c r="L3157" t="inlineStr">
        <is>
          <t>EXTRUDER PRESS</t>
        </is>
      </c>
      <c r="M3157" t="inlineStr">
        <is>
          <t>主加工工位</t>
        </is>
      </c>
      <c r="N3157" t="inlineStr">
        <is>
          <t>MATERIAL CHANGEOVER</t>
        </is>
      </c>
      <c r="O3157" s="59" t="n">
        <v>46101.50763888889</v>
      </c>
      <c r="P3157" s="59" t="n">
        <v>46101.52083333334</v>
      </c>
      <c r="Q3157" s="60" t="n">
        <v>19</v>
      </c>
      <c r="R3157" s="60" t="n">
        <v>0.9493</v>
      </c>
      <c r="S3157" t="inlineStr">
        <is>
          <t>团队模拟数据（基于公开单线数据派生）</t>
        </is>
      </c>
      <c r="T3157" t="inlineStr">
        <is>
          <t>SIM-v2.2-20260807-20260804</t>
        </is>
      </c>
      <c r="U3157" t="inlineStr">
        <is>
          <t>https://zenodo.org/records/17855209</t>
        </is>
      </c>
      <c r="V3157" t="inlineStr">
        <is>
          <t>LINE-S03-POST-20260320</t>
        </is>
      </c>
      <c r="W3157" t="inlineStr">
        <is>
          <t>已关联</t>
        </is>
      </c>
      <c r="X3157" t="inlineStr">
        <is>
          <t>按班次口径判断</t>
        </is>
      </c>
      <c r="Z3157" t="inlineStr">
        <is>
          <t>是</t>
        </is>
      </c>
      <c r="AA3157">
        <f>IFERROR(VLOOKUP(N3157,'18_换产标准_模拟'!$B$2:$F$4,3,FALSE),"")</f>
        <v/>
      </c>
      <c r="AB3157">
        <f>IFERROR(MAX(Q3157-AA3157,0),"")</f>
        <v/>
      </c>
      <c r="AC3157">
        <f>IFERROR(IF(AB3157=0,"达标",IF(AB3157&lt;=VLOOKUP(N3157,'18_换产标准_模拟'!$B$2:$F$4,4,FALSE)-VLOOKUP(N3157,'18_换产标准_模拟'!$B$2:$F$4,3,FALSE),"轻微超时",IF(AB3157&lt;=VLOOKUP(N3157,'18_换产标准_模拟'!$B$2:$F$4,5,FALSE)-VLOOKUP(N3157,'18_换产标准_模拟'!$B$2:$F$4,3,FALSE),"超时","严重超时"))),"")</f>
        <v/>
      </c>
      <c r="AD3157">
        <f>IFERROR(INDEX('18_换产标准_模拟'!$A$2:$A$4,MATCH(N3157,'18_换产标准_模拟'!$B$2:$B$4,0)),"")</f>
        <v/>
      </c>
      <c r="AE3157" t="inlineStr">
        <is>
          <t>团队模拟数据</t>
        </is>
      </c>
    </row>
    <row r="3158">
      <c r="A3158" t="inlineStr">
        <is>
          <t>SIM-STOP-03157</t>
        </is>
      </c>
      <c r="B3158" t="inlineStr">
        <is>
          <t>STOP-POST-00418</t>
        </is>
      </c>
      <c r="C3158" t="inlineStr">
        <is>
          <t>LINE-S01-POST-20260320</t>
        </is>
      </c>
      <c r="D3158" t="inlineStr">
        <is>
          <t>SHIFT-POST-20260320</t>
        </is>
      </c>
      <c r="E3158" t="inlineStr">
        <is>
          <t>LINE-S01</t>
        </is>
      </c>
      <c r="F3158" t="inlineStr">
        <is>
          <t>改善后</t>
        </is>
      </c>
      <c r="G3158" s="57" t="n">
        <v>46101</v>
      </c>
      <c r="H3158" t="inlineStr">
        <is>
          <t>智能终端系列</t>
        </is>
      </c>
      <c r="I3158" t="inlineStr">
        <is>
          <t>9KK25</t>
        </is>
      </c>
      <c r="J3158" t="inlineStr">
        <is>
          <t>MATERIALS</t>
        </is>
      </c>
      <c r="K3158" t="inlineStr">
        <is>
          <t>Unplanned</t>
        </is>
      </c>
      <c r="L3158" t="inlineStr">
        <is>
          <t>EXTRUDER PRESS</t>
        </is>
      </c>
      <c r="M3158" t="inlineStr">
        <is>
          <t>主加工工位</t>
        </is>
      </c>
      <c r="N3158" t="inlineStr">
        <is>
          <t>EXTRUSION DEFECTS</t>
        </is>
      </c>
      <c r="O3158" s="59" t="n">
        <v>46101.51527777778</v>
      </c>
      <c r="P3158" s="59" t="n">
        <v>46101.52034722222</v>
      </c>
      <c r="Q3158" s="60" t="n">
        <v>7.3</v>
      </c>
      <c r="R3158" s="60" t="n">
        <v>0.8125</v>
      </c>
      <c r="S3158" t="inlineStr">
        <is>
          <t>团队模拟数据（基于公开单线数据派生）</t>
        </is>
      </c>
      <c r="T3158" t="inlineStr">
        <is>
          <t>SIM-v2.2-20260807-20260804</t>
        </is>
      </c>
      <c r="U3158" t="inlineStr">
        <is>
          <t>https://zenodo.org/records/17855209</t>
        </is>
      </c>
      <c r="V3158" t="inlineStr">
        <is>
          <t>LINE-S01-POST-20260320</t>
        </is>
      </c>
      <c r="W3158" t="inlineStr">
        <is>
          <t>已关联</t>
        </is>
      </c>
      <c r="X3158" t="inlineStr">
        <is>
          <t>按班次口径判断</t>
        </is>
      </c>
      <c r="Z3158" t="inlineStr">
        <is>
          <t>否</t>
        </is>
      </c>
    </row>
    <row r="3159">
      <c r="A3159" t="inlineStr">
        <is>
          <t>SIM-STOP-03158</t>
        </is>
      </c>
      <c r="B3159" t="inlineStr">
        <is>
          <t>STOP-POST-00418</t>
        </is>
      </c>
      <c r="C3159" t="inlineStr">
        <is>
          <t>LINE-S02-POST-20260320</t>
        </is>
      </c>
      <c r="D3159" t="inlineStr">
        <is>
          <t>SHIFT-POST-20260320</t>
        </is>
      </c>
      <c r="E3159" t="inlineStr">
        <is>
          <t>LINE-S02</t>
        </is>
      </c>
      <c r="F3159" t="inlineStr">
        <is>
          <t>改善后</t>
        </is>
      </c>
      <c r="G3159" s="57" t="n">
        <v>46101</v>
      </c>
      <c r="H3159" t="inlineStr">
        <is>
          <t>视觉设备系列</t>
        </is>
      </c>
      <c r="I3159" t="inlineStr">
        <is>
          <t>9KK25</t>
        </is>
      </c>
      <c r="J3159" t="inlineStr">
        <is>
          <t>MATERIALS</t>
        </is>
      </c>
      <c r="K3159" t="inlineStr">
        <is>
          <t>Unplanned</t>
        </is>
      </c>
      <c r="L3159" t="inlineStr">
        <is>
          <t>EXTRUDER PRESS</t>
        </is>
      </c>
      <c r="M3159" t="inlineStr">
        <is>
          <t>主加工工位</t>
        </is>
      </c>
      <c r="N3159" t="inlineStr">
        <is>
          <t>EXTRUSION DEFECTS</t>
        </is>
      </c>
      <c r="O3159" s="59" t="n">
        <v>46101.52916666667</v>
      </c>
      <c r="P3159" s="59" t="n">
        <v>46101.53631944444</v>
      </c>
      <c r="Q3159" s="60" t="n">
        <v>10.3</v>
      </c>
      <c r="R3159" s="60" t="n">
        <v>1.1484</v>
      </c>
      <c r="S3159" t="inlineStr">
        <is>
          <t>团队模拟数据（基于公开单线数据派生）</t>
        </is>
      </c>
      <c r="T3159" t="inlineStr">
        <is>
          <t>SIM-v2.2-20260807-20260804</t>
        </is>
      </c>
      <c r="U3159" t="inlineStr">
        <is>
          <t>https://zenodo.org/records/17855209</t>
        </is>
      </c>
      <c r="V3159" t="inlineStr">
        <is>
          <t>LINE-S02-POST-20260320</t>
        </is>
      </c>
      <c r="W3159" t="inlineStr">
        <is>
          <t>已关联</t>
        </is>
      </c>
      <c r="X3159" t="inlineStr">
        <is>
          <t>按班次口径判断</t>
        </is>
      </c>
      <c r="Z3159" t="inlineStr">
        <is>
          <t>否</t>
        </is>
      </c>
    </row>
    <row r="3160">
      <c r="A3160" t="inlineStr">
        <is>
          <t>SIM-STOP-03159</t>
        </is>
      </c>
      <c r="B3160" t="inlineStr">
        <is>
          <t>STOP-POST-00418</t>
        </is>
      </c>
      <c r="C3160" t="inlineStr">
        <is>
          <t>LINE-S03-POST-20260320</t>
        </is>
      </c>
      <c r="D3160" t="inlineStr">
        <is>
          <t>SHIFT-POST-20260320</t>
        </is>
      </c>
      <c r="E3160" t="inlineStr">
        <is>
          <t>LINE-S03</t>
        </is>
      </c>
      <c r="F3160" t="inlineStr">
        <is>
          <t>改善后</t>
        </is>
      </c>
      <c r="G3160" s="57" t="n">
        <v>46101</v>
      </c>
      <c r="H3160" t="inlineStr">
        <is>
          <t>音频模组系列</t>
        </is>
      </c>
      <c r="I3160" t="inlineStr">
        <is>
          <t>9KK25</t>
        </is>
      </c>
      <c r="J3160" t="inlineStr">
        <is>
          <t>MATERIALS</t>
        </is>
      </c>
      <c r="K3160" t="inlineStr">
        <is>
          <t>Unplanned</t>
        </is>
      </c>
      <c r="L3160" t="inlineStr">
        <is>
          <t>EXTRUDER PRESS</t>
        </is>
      </c>
      <c r="M3160" t="inlineStr">
        <is>
          <t>主加工工位</t>
        </is>
      </c>
      <c r="N3160" t="inlineStr">
        <is>
          <t>EXTRUSION DEFECTS</t>
        </is>
      </c>
      <c r="O3160" s="59" t="n">
        <v>46101.54305555556</v>
      </c>
      <c r="P3160" s="59" t="n">
        <v>46101.54909722223</v>
      </c>
      <c r="Q3160" s="60" t="n">
        <v>8.699999999999999</v>
      </c>
      <c r="R3160" s="60" t="n">
        <v>0.962</v>
      </c>
      <c r="S3160" t="inlineStr">
        <is>
          <t>团队模拟数据（基于公开单线数据派生）</t>
        </is>
      </c>
      <c r="T3160" t="inlineStr">
        <is>
          <t>SIM-v2.2-20260807-20260804</t>
        </is>
      </c>
      <c r="U3160" t="inlineStr">
        <is>
          <t>https://zenodo.org/records/17855209</t>
        </is>
      </c>
      <c r="V3160" t="inlineStr">
        <is>
          <t>LINE-S03-POST-20260320</t>
        </is>
      </c>
      <c r="W3160" t="inlineStr">
        <is>
          <t>已关联</t>
        </is>
      </c>
      <c r="X3160" t="inlineStr">
        <is>
          <t>按班次口径判断</t>
        </is>
      </c>
      <c r="Z3160" t="inlineStr">
        <is>
          <t>否</t>
        </is>
      </c>
    </row>
    <row r="3161">
      <c r="A3161" t="inlineStr">
        <is>
          <t>SIM-STOP-03160</t>
        </is>
      </c>
      <c r="B3161" t="inlineStr">
        <is>
          <t>STOP-POST-00419</t>
        </is>
      </c>
      <c r="C3161" t="inlineStr">
        <is>
          <t>LINE-S01-POST-20260320</t>
        </is>
      </c>
      <c r="D3161" t="inlineStr">
        <is>
          <t>SHIFT-POST-20260320</t>
        </is>
      </c>
      <c r="E3161" t="inlineStr">
        <is>
          <t>LINE-S01</t>
        </is>
      </c>
      <c r="F3161" t="inlineStr">
        <is>
          <t>改善后</t>
        </is>
      </c>
      <c r="G3161" s="57" t="n">
        <v>46101</v>
      </c>
      <c r="H3161" t="inlineStr">
        <is>
          <t>智能终端系列</t>
        </is>
      </c>
      <c r="I3161" t="inlineStr">
        <is>
          <t>9KK25</t>
        </is>
      </c>
      <c r="J3161" t="inlineStr">
        <is>
          <t>SETUPS-CHANGEOVERS</t>
        </is>
      </c>
      <c r="K3161" t="inlineStr">
        <is>
          <t>Planned - Included in OEE</t>
        </is>
      </c>
      <c r="L3161" t="inlineStr">
        <is>
          <t>HACKING STATION</t>
        </is>
      </c>
      <c r="M3161" t="inlineStr">
        <is>
          <t>上下料工位</t>
        </is>
      </c>
      <c r="N3161" t="inlineStr">
        <is>
          <t>MATERIAL CHANGEOVER</t>
        </is>
      </c>
      <c r="O3161" s="59" t="n">
        <v>46101.54166666666</v>
      </c>
      <c r="P3161" s="59" t="n">
        <v>46101.54506944444</v>
      </c>
      <c r="Q3161" s="60" t="n">
        <v>4.9</v>
      </c>
      <c r="R3161" s="60" t="n">
        <v>0.9776</v>
      </c>
      <c r="S3161" t="inlineStr">
        <is>
          <t>团队模拟数据（基于公开单线数据派生）</t>
        </is>
      </c>
      <c r="T3161" t="inlineStr">
        <is>
          <t>SIM-v2.2-20260807-20260804</t>
        </is>
      </c>
      <c r="U3161" t="inlineStr">
        <is>
          <t>https://zenodo.org/records/17855209</t>
        </is>
      </c>
      <c r="V3161" t="inlineStr">
        <is>
          <t>LINE-S01-POST-20260320</t>
        </is>
      </c>
      <c r="W3161" t="inlineStr">
        <is>
          <t>已关联</t>
        </is>
      </c>
      <c r="X3161" t="inlineStr">
        <is>
          <t>按班次口径判断</t>
        </is>
      </c>
      <c r="Z3161" t="inlineStr">
        <is>
          <t>是</t>
        </is>
      </c>
      <c r="AA3161">
        <f>IFERROR(VLOOKUP(N3161,'18_换产标准_模拟'!$B$2:$F$4,3,FALSE),"")</f>
        <v/>
      </c>
      <c r="AB3161">
        <f>IFERROR(MAX(Q3161-AA3161,0),"")</f>
        <v/>
      </c>
      <c r="AC3161">
        <f>IFERROR(IF(AB3161=0,"达标",IF(AB3161&lt;=VLOOKUP(N3161,'18_换产标准_模拟'!$B$2:$F$4,4,FALSE)-VLOOKUP(N3161,'18_换产标准_模拟'!$B$2:$F$4,3,FALSE),"轻微超时",IF(AB3161&lt;=VLOOKUP(N3161,'18_换产标准_模拟'!$B$2:$F$4,5,FALSE)-VLOOKUP(N3161,'18_换产标准_模拟'!$B$2:$F$4,3,FALSE),"超时","严重超时"))),"")</f>
        <v/>
      </c>
      <c r="AD3161">
        <f>IFERROR(INDEX('18_换产标准_模拟'!$A$2:$A$4,MATCH(N3161,'18_换产标准_模拟'!$B$2:$B$4,0)),"")</f>
        <v/>
      </c>
      <c r="AE3161" t="inlineStr">
        <is>
          <t>团队模拟数据</t>
        </is>
      </c>
    </row>
    <row r="3162">
      <c r="A3162" t="inlineStr">
        <is>
          <t>SIM-STOP-03161</t>
        </is>
      </c>
      <c r="B3162" t="inlineStr">
        <is>
          <t>STOP-POST-00419</t>
        </is>
      </c>
      <c r="C3162" t="inlineStr">
        <is>
          <t>LINE-S02-POST-20260320</t>
        </is>
      </c>
      <c r="D3162" t="inlineStr">
        <is>
          <t>SHIFT-POST-20260320</t>
        </is>
      </c>
      <c r="E3162" t="inlineStr">
        <is>
          <t>LINE-S02</t>
        </is>
      </c>
      <c r="F3162" t="inlineStr">
        <is>
          <t>改善后</t>
        </is>
      </c>
      <c r="G3162" s="57" t="n">
        <v>46101</v>
      </c>
      <c r="H3162" t="inlineStr">
        <is>
          <t>视觉设备系列</t>
        </is>
      </c>
      <c r="I3162" t="inlineStr">
        <is>
          <t>9KK25</t>
        </is>
      </c>
      <c r="J3162" t="inlineStr">
        <is>
          <t>SETUPS-CHANGEOVERS</t>
        </is>
      </c>
      <c r="K3162" t="inlineStr">
        <is>
          <t>Planned - Included in OEE</t>
        </is>
      </c>
      <c r="L3162" t="inlineStr">
        <is>
          <t>HACKING STATION</t>
        </is>
      </c>
      <c r="M3162" t="inlineStr">
        <is>
          <t>上下料工位</t>
        </is>
      </c>
      <c r="N3162" t="inlineStr">
        <is>
          <t>MATERIAL CHANGEOVER</t>
        </is>
      </c>
      <c r="O3162" s="59" t="n">
        <v>46101.55555555555</v>
      </c>
      <c r="P3162" s="59" t="n">
        <v>46101.55895833333</v>
      </c>
      <c r="Q3162" s="60" t="n">
        <v>4.9</v>
      </c>
      <c r="R3162" s="60" t="n">
        <v>0.9854000000000001</v>
      </c>
      <c r="S3162" t="inlineStr">
        <is>
          <t>团队模拟数据（基于公开单线数据派生）</t>
        </is>
      </c>
      <c r="T3162" t="inlineStr">
        <is>
          <t>SIM-v2.2-20260807-20260804</t>
        </is>
      </c>
      <c r="U3162" t="inlineStr">
        <is>
          <t>https://zenodo.org/records/17855209</t>
        </is>
      </c>
      <c r="V3162" t="inlineStr">
        <is>
          <t>LINE-S02-POST-20260320</t>
        </is>
      </c>
      <c r="W3162" t="inlineStr">
        <is>
          <t>已关联</t>
        </is>
      </c>
      <c r="X3162" t="inlineStr">
        <is>
          <t>按班次口径判断</t>
        </is>
      </c>
      <c r="Z3162" t="inlineStr">
        <is>
          <t>是</t>
        </is>
      </c>
      <c r="AA3162">
        <f>IFERROR(VLOOKUP(N3162,'18_换产标准_模拟'!$B$2:$F$4,3,FALSE),"")</f>
        <v/>
      </c>
      <c r="AB3162">
        <f>IFERROR(MAX(Q3162-AA3162,0),"")</f>
        <v/>
      </c>
      <c r="AC3162">
        <f>IFERROR(IF(AB3162=0,"达标",IF(AB3162&lt;=VLOOKUP(N3162,'18_换产标准_模拟'!$B$2:$F$4,4,FALSE)-VLOOKUP(N3162,'18_换产标准_模拟'!$B$2:$F$4,3,FALSE),"轻微超时",IF(AB3162&lt;=VLOOKUP(N3162,'18_换产标准_模拟'!$B$2:$F$4,5,FALSE)-VLOOKUP(N3162,'18_换产标准_模拟'!$B$2:$F$4,3,FALSE),"超时","严重超时"))),"")</f>
        <v/>
      </c>
      <c r="AD3162">
        <f>IFERROR(INDEX('18_换产标准_模拟'!$A$2:$A$4,MATCH(N3162,'18_换产标准_模拟'!$B$2:$B$4,0)),"")</f>
        <v/>
      </c>
      <c r="AE3162" t="inlineStr">
        <is>
          <t>团队模拟数据</t>
        </is>
      </c>
    </row>
    <row r="3163">
      <c r="A3163" t="inlineStr">
        <is>
          <t>SIM-STOP-03162</t>
        </is>
      </c>
      <c r="B3163" t="inlineStr">
        <is>
          <t>STOP-POST-00419</t>
        </is>
      </c>
      <c r="C3163" t="inlineStr">
        <is>
          <t>LINE-S03-POST-20260320</t>
        </is>
      </c>
      <c r="D3163" t="inlineStr">
        <is>
          <t>SHIFT-POST-20260320</t>
        </is>
      </c>
      <c r="E3163" t="inlineStr">
        <is>
          <t>LINE-S03</t>
        </is>
      </c>
      <c r="F3163" t="inlineStr">
        <is>
          <t>改善后</t>
        </is>
      </c>
      <c r="G3163" s="57" t="n">
        <v>46101</v>
      </c>
      <c r="H3163" t="inlineStr">
        <is>
          <t>音频模组系列</t>
        </is>
      </c>
      <c r="I3163" t="inlineStr">
        <is>
          <t>9KK25</t>
        </is>
      </c>
      <c r="J3163" t="inlineStr">
        <is>
          <t>SETUPS-CHANGEOVERS</t>
        </is>
      </c>
      <c r="K3163" t="inlineStr">
        <is>
          <t>Planned - Included in OEE</t>
        </is>
      </c>
      <c r="L3163" t="inlineStr">
        <is>
          <t>HACKING STATION</t>
        </is>
      </c>
      <c r="M3163" t="inlineStr">
        <is>
          <t>上下料工位</t>
        </is>
      </c>
      <c r="N3163" t="inlineStr">
        <is>
          <t>MATERIAL CHANGEOVER</t>
        </is>
      </c>
      <c r="O3163" s="59" t="n">
        <v>46101.56944444445</v>
      </c>
      <c r="P3163" s="59" t="n">
        <v>46101.57277777778</v>
      </c>
      <c r="Q3163" s="60" t="n">
        <v>4.8</v>
      </c>
      <c r="R3163" s="60" t="n">
        <v>0.9596</v>
      </c>
      <c r="S3163" t="inlineStr">
        <is>
          <t>团队模拟数据（基于公开单线数据派生）</t>
        </is>
      </c>
      <c r="T3163" t="inlineStr">
        <is>
          <t>SIM-v2.2-20260807-20260804</t>
        </is>
      </c>
      <c r="U3163" t="inlineStr">
        <is>
          <t>https://zenodo.org/records/17855209</t>
        </is>
      </c>
      <c r="V3163" t="inlineStr">
        <is>
          <t>LINE-S03-POST-20260320</t>
        </is>
      </c>
      <c r="W3163" t="inlineStr">
        <is>
          <t>已关联</t>
        </is>
      </c>
      <c r="X3163" t="inlineStr">
        <is>
          <t>按班次口径判断</t>
        </is>
      </c>
      <c r="Z3163" t="inlineStr">
        <is>
          <t>是</t>
        </is>
      </c>
      <c r="AA3163">
        <f>IFERROR(VLOOKUP(N3163,'18_换产标准_模拟'!$B$2:$F$4,3,FALSE),"")</f>
        <v/>
      </c>
      <c r="AB3163">
        <f>IFERROR(MAX(Q3163-AA3163,0),"")</f>
        <v/>
      </c>
      <c r="AC3163">
        <f>IFERROR(IF(AB3163=0,"达标",IF(AB3163&lt;=VLOOKUP(N3163,'18_换产标准_模拟'!$B$2:$F$4,4,FALSE)-VLOOKUP(N3163,'18_换产标准_模拟'!$B$2:$F$4,3,FALSE),"轻微超时",IF(AB3163&lt;=VLOOKUP(N3163,'18_换产标准_模拟'!$B$2:$F$4,5,FALSE)-VLOOKUP(N3163,'18_换产标准_模拟'!$B$2:$F$4,3,FALSE),"超时","严重超时"))),"")</f>
        <v/>
      </c>
      <c r="AD3163">
        <f>IFERROR(INDEX('18_换产标准_模拟'!$A$2:$A$4,MATCH(N3163,'18_换产标准_模拟'!$B$2:$B$4,0)),"")</f>
        <v/>
      </c>
      <c r="AE3163" t="inlineStr">
        <is>
          <t>团队模拟数据</t>
        </is>
      </c>
    </row>
    <row r="3164">
      <c r="A3164" t="inlineStr">
        <is>
          <t>SIM-STOP-03163</t>
        </is>
      </c>
      <c r="B3164" t="inlineStr">
        <is>
          <t>STOP-POST-00420</t>
        </is>
      </c>
      <c r="C3164" t="inlineStr">
        <is>
          <t>LINE-S01-POST-20260320</t>
        </is>
      </c>
      <c r="D3164" t="inlineStr">
        <is>
          <t>SHIFT-POST-20260320</t>
        </is>
      </c>
      <c r="E3164" t="inlineStr">
        <is>
          <t>LINE-S01</t>
        </is>
      </c>
      <c r="F3164" t="inlineStr">
        <is>
          <t>改善后</t>
        </is>
      </c>
      <c r="G3164" s="57" t="n">
        <v>46101</v>
      </c>
      <c r="H3164" t="inlineStr">
        <is>
          <t>智能终端系列</t>
        </is>
      </c>
      <c r="I3164" t="inlineStr">
        <is>
          <t>9KK25</t>
        </is>
      </c>
      <c r="J3164" t="inlineStr">
        <is>
          <t>MATERIALS</t>
        </is>
      </c>
      <c r="K3164" t="inlineStr">
        <is>
          <t>Unplanned</t>
        </is>
      </c>
      <c r="L3164" t="inlineStr">
        <is>
          <t>EXTRUDER PRESS</t>
        </is>
      </c>
      <c r="M3164" t="inlineStr">
        <is>
          <t>主加工工位</t>
        </is>
      </c>
      <c r="N3164" t="inlineStr">
        <is>
          <t>EXTRUSION DEFECTS</t>
        </is>
      </c>
      <c r="O3164" s="59" t="n">
        <v>46101.54861111111</v>
      </c>
      <c r="P3164" s="59" t="n">
        <v>46101.55083333333</v>
      </c>
      <c r="Q3164" s="60" t="n">
        <v>3.2</v>
      </c>
      <c r="R3164" s="60" t="n">
        <v>0.7902</v>
      </c>
      <c r="S3164" t="inlineStr">
        <is>
          <t>团队模拟数据（基于公开单线数据派生）</t>
        </is>
      </c>
      <c r="T3164" t="inlineStr">
        <is>
          <t>SIM-v2.2-20260807-20260804</t>
        </is>
      </c>
      <c r="U3164" t="inlineStr">
        <is>
          <t>https://zenodo.org/records/17855209</t>
        </is>
      </c>
      <c r="V3164" t="inlineStr">
        <is>
          <t>LINE-S01-POST-20260320</t>
        </is>
      </c>
      <c r="W3164" t="inlineStr">
        <is>
          <t>已关联</t>
        </is>
      </c>
      <c r="X3164" t="inlineStr">
        <is>
          <t>按班次口径判断</t>
        </is>
      </c>
      <c r="Z3164" t="inlineStr">
        <is>
          <t>否</t>
        </is>
      </c>
    </row>
    <row r="3165">
      <c r="A3165" t="inlineStr">
        <is>
          <t>SIM-STOP-03164</t>
        </is>
      </c>
      <c r="B3165" t="inlineStr">
        <is>
          <t>STOP-POST-00420</t>
        </is>
      </c>
      <c r="C3165" t="inlineStr">
        <is>
          <t>LINE-S02-POST-20260320</t>
        </is>
      </c>
      <c r="D3165" t="inlineStr">
        <is>
          <t>SHIFT-POST-20260320</t>
        </is>
      </c>
      <c r="E3165" t="inlineStr">
        <is>
          <t>LINE-S02</t>
        </is>
      </c>
      <c r="F3165" t="inlineStr">
        <is>
          <t>改善后</t>
        </is>
      </c>
      <c r="G3165" s="57" t="n">
        <v>46101</v>
      </c>
      <c r="H3165" t="inlineStr">
        <is>
          <t>视觉设备系列</t>
        </is>
      </c>
      <c r="I3165" t="inlineStr">
        <is>
          <t>9KK25</t>
        </is>
      </c>
      <c r="J3165" t="inlineStr">
        <is>
          <t>MATERIALS</t>
        </is>
      </c>
      <c r="K3165" t="inlineStr">
        <is>
          <t>Unplanned</t>
        </is>
      </c>
      <c r="L3165" t="inlineStr">
        <is>
          <t>EXTRUDER PRESS</t>
        </is>
      </c>
      <c r="M3165" t="inlineStr">
        <is>
          <t>主加工工位</t>
        </is>
      </c>
      <c r="N3165" t="inlineStr">
        <is>
          <t>EXTRUSION DEFECTS</t>
        </is>
      </c>
      <c r="O3165" s="59" t="n">
        <v>46101.5625</v>
      </c>
      <c r="P3165" s="59" t="n">
        <v>46101.56597222222</v>
      </c>
      <c r="Q3165" s="60" t="n">
        <v>5</v>
      </c>
      <c r="R3165" s="60" t="n">
        <v>1.2408</v>
      </c>
      <c r="S3165" t="inlineStr">
        <is>
          <t>团队模拟数据（基于公开单线数据派生）</t>
        </is>
      </c>
      <c r="T3165" t="inlineStr">
        <is>
          <t>SIM-v2.2-20260807-20260804</t>
        </is>
      </c>
      <c r="U3165" t="inlineStr">
        <is>
          <t>https://zenodo.org/records/17855209</t>
        </is>
      </c>
      <c r="V3165" t="inlineStr">
        <is>
          <t>LINE-S02-POST-20260320</t>
        </is>
      </c>
      <c r="W3165" t="inlineStr">
        <is>
          <t>已关联</t>
        </is>
      </c>
      <c r="X3165" t="inlineStr">
        <is>
          <t>按班次口径判断</t>
        </is>
      </c>
      <c r="Z3165" t="inlineStr">
        <is>
          <t>否</t>
        </is>
      </c>
    </row>
    <row r="3166">
      <c r="A3166" t="inlineStr">
        <is>
          <t>SIM-STOP-03165</t>
        </is>
      </c>
      <c r="B3166" t="inlineStr">
        <is>
          <t>STOP-POST-00420</t>
        </is>
      </c>
      <c r="C3166" t="inlineStr">
        <is>
          <t>LINE-S03-POST-20260320</t>
        </is>
      </c>
      <c r="D3166" t="inlineStr">
        <is>
          <t>SHIFT-POST-20260320</t>
        </is>
      </c>
      <c r="E3166" t="inlineStr">
        <is>
          <t>LINE-S03</t>
        </is>
      </c>
      <c r="F3166" t="inlineStr">
        <is>
          <t>改善后</t>
        </is>
      </c>
      <c r="G3166" s="57" t="n">
        <v>46101</v>
      </c>
      <c r="H3166" t="inlineStr">
        <is>
          <t>音频模组系列</t>
        </is>
      </c>
      <c r="I3166" t="inlineStr">
        <is>
          <t>9KK25</t>
        </is>
      </c>
      <c r="J3166" t="inlineStr">
        <is>
          <t>MATERIALS</t>
        </is>
      </c>
      <c r="K3166" t="inlineStr">
        <is>
          <t>Unplanned</t>
        </is>
      </c>
      <c r="L3166" t="inlineStr">
        <is>
          <t>EXTRUDER PRESS</t>
        </is>
      </c>
      <c r="M3166" t="inlineStr">
        <is>
          <t>主加工工位</t>
        </is>
      </c>
      <c r="N3166" t="inlineStr">
        <is>
          <t>EXTRUSION DEFECTS</t>
        </is>
      </c>
      <c r="O3166" s="59" t="n">
        <v>46101.57638888889</v>
      </c>
      <c r="P3166" s="59" t="n">
        <v>46101.57895833333</v>
      </c>
      <c r="Q3166" s="60" t="n">
        <v>3.7</v>
      </c>
      <c r="R3166" s="60" t="n">
        <v>0.9360000000000001</v>
      </c>
      <c r="S3166" t="inlineStr">
        <is>
          <t>团队模拟数据（基于公开单线数据派生）</t>
        </is>
      </c>
      <c r="T3166" t="inlineStr">
        <is>
          <t>SIM-v2.2-20260807-20260804</t>
        </is>
      </c>
      <c r="U3166" t="inlineStr">
        <is>
          <t>https://zenodo.org/records/17855209</t>
        </is>
      </c>
      <c r="V3166" t="inlineStr">
        <is>
          <t>LINE-S03-POST-20260320</t>
        </is>
      </c>
      <c r="W3166" t="inlineStr">
        <is>
          <t>已关联</t>
        </is>
      </c>
      <c r="X3166" t="inlineStr">
        <is>
          <t>按班次口径判断</t>
        </is>
      </c>
      <c r="Z3166" t="inlineStr">
        <is>
          <t>否</t>
        </is>
      </c>
    </row>
    <row r="3167">
      <c r="A3167" t="inlineStr">
        <is>
          <t>SIM-STOP-03166</t>
        </is>
      </c>
      <c r="B3167" t="inlineStr">
        <is>
          <t>STOP-POST-00421</t>
        </is>
      </c>
      <c r="C3167" t="inlineStr">
        <is>
          <t>LINE-S01-POST-20260320</t>
        </is>
      </c>
      <c r="D3167" t="inlineStr">
        <is>
          <t>SHIFT-POST-20260320</t>
        </is>
      </c>
      <c r="E3167" t="inlineStr">
        <is>
          <t>LINE-S01</t>
        </is>
      </c>
      <c r="F3167" t="inlineStr">
        <is>
          <t>改善后</t>
        </is>
      </c>
      <c r="G3167" s="57" t="n">
        <v>46101</v>
      </c>
      <c r="H3167" t="inlineStr">
        <is>
          <t>智能终端系列</t>
        </is>
      </c>
      <c r="I3167" t="inlineStr">
        <is>
          <t>9KK25</t>
        </is>
      </c>
      <c r="J3167" t="inlineStr">
        <is>
          <t>MATERIALS</t>
        </is>
      </c>
      <c r="K3167" t="inlineStr">
        <is>
          <t>Unplanned</t>
        </is>
      </c>
      <c r="L3167" t="inlineStr">
        <is>
          <t>DRYER</t>
        </is>
      </c>
      <c r="M3167" t="inlineStr">
        <is>
          <t>烘干/固化工位</t>
        </is>
      </c>
      <c r="N3167" t="inlineStr">
        <is>
          <t>RACKS</t>
        </is>
      </c>
      <c r="O3167" s="59" t="n">
        <v>46101.55347222222</v>
      </c>
      <c r="P3167" s="59" t="n">
        <v>46101.556875</v>
      </c>
      <c r="Q3167" s="60" t="n">
        <v>4.9</v>
      </c>
      <c r="R3167" s="60" t="n">
        <v>0.8215</v>
      </c>
      <c r="S3167" t="inlineStr">
        <is>
          <t>团队模拟数据（基于公开单线数据派生）</t>
        </is>
      </c>
      <c r="T3167" t="inlineStr">
        <is>
          <t>SIM-v2.2-20260807-20260804</t>
        </is>
      </c>
      <c r="U3167" t="inlineStr">
        <is>
          <t>https://zenodo.org/records/17855209</t>
        </is>
      </c>
      <c r="V3167" t="inlineStr">
        <is>
          <t>LINE-S01-POST-20260320</t>
        </is>
      </c>
      <c r="W3167" t="inlineStr">
        <is>
          <t>已关联</t>
        </is>
      </c>
      <c r="X3167" t="inlineStr">
        <is>
          <t>按班次口径判断</t>
        </is>
      </c>
      <c r="Z3167" t="inlineStr">
        <is>
          <t>否</t>
        </is>
      </c>
    </row>
    <row r="3168">
      <c r="A3168" t="inlineStr">
        <is>
          <t>SIM-STOP-03167</t>
        </is>
      </c>
      <c r="B3168" t="inlineStr">
        <is>
          <t>STOP-POST-00421</t>
        </is>
      </c>
      <c r="C3168" t="inlineStr">
        <is>
          <t>LINE-S02-POST-20260320</t>
        </is>
      </c>
      <c r="D3168" t="inlineStr">
        <is>
          <t>SHIFT-POST-20260320</t>
        </is>
      </c>
      <c r="E3168" t="inlineStr">
        <is>
          <t>LINE-S02</t>
        </is>
      </c>
      <c r="F3168" t="inlineStr">
        <is>
          <t>改善后</t>
        </is>
      </c>
      <c r="G3168" s="57" t="n">
        <v>46101</v>
      </c>
      <c r="H3168" t="inlineStr">
        <is>
          <t>视觉设备系列</t>
        </is>
      </c>
      <c r="I3168" t="inlineStr">
        <is>
          <t>9KK25</t>
        </is>
      </c>
      <c r="J3168" t="inlineStr">
        <is>
          <t>MATERIALS</t>
        </is>
      </c>
      <c r="K3168" t="inlineStr">
        <is>
          <t>Unplanned</t>
        </is>
      </c>
      <c r="L3168" t="inlineStr">
        <is>
          <t>DRYER</t>
        </is>
      </c>
      <c r="M3168" t="inlineStr">
        <is>
          <t>烘干/固化工位</t>
        </is>
      </c>
      <c r="N3168" t="inlineStr">
        <is>
          <t>RACKS</t>
        </is>
      </c>
      <c r="O3168" s="59" t="n">
        <v>46101.56736111111</v>
      </c>
      <c r="P3168" s="59" t="n">
        <v>46101.571875</v>
      </c>
      <c r="Q3168" s="60" t="n">
        <v>6.5</v>
      </c>
      <c r="R3168" s="60" t="n">
        <v>1.0756</v>
      </c>
      <c r="S3168" t="inlineStr">
        <is>
          <t>团队模拟数据（基于公开单线数据派生）</t>
        </is>
      </c>
      <c r="T3168" t="inlineStr">
        <is>
          <t>SIM-v2.2-20260807-20260804</t>
        </is>
      </c>
      <c r="U3168" t="inlineStr">
        <is>
          <t>https://zenodo.org/records/17855209</t>
        </is>
      </c>
      <c r="V3168" t="inlineStr">
        <is>
          <t>LINE-S02-POST-20260320</t>
        </is>
      </c>
      <c r="W3168" t="inlineStr">
        <is>
          <t>已关联</t>
        </is>
      </c>
      <c r="X3168" t="inlineStr">
        <is>
          <t>按班次口径判断</t>
        </is>
      </c>
      <c r="Z3168" t="inlineStr">
        <is>
          <t>否</t>
        </is>
      </c>
    </row>
    <row r="3169">
      <c r="A3169" t="inlineStr">
        <is>
          <t>SIM-STOP-03168</t>
        </is>
      </c>
      <c r="B3169" t="inlineStr">
        <is>
          <t>STOP-POST-00421</t>
        </is>
      </c>
      <c r="C3169" t="inlineStr">
        <is>
          <t>LINE-S03-POST-20260320</t>
        </is>
      </c>
      <c r="D3169" t="inlineStr">
        <is>
          <t>SHIFT-POST-20260320</t>
        </is>
      </c>
      <c r="E3169" t="inlineStr">
        <is>
          <t>LINE-S03</t>
        </is>
      </c>
      <c r="F3169" t="inlineStr">
        <is>
          <t>改善后</t>
        </is>
      </c>
      <c r="G3169" s="57" t="n">
        <v>46101</v>
      </c>
      <c r="H3169" t="inlineStr">
        <is>
          <t>音频模组系列</t>
        </is>
      </c>
      <c r="I3169" t="inlineStr">
        <is>
          <t>9KK25</t>
        </is>
      </c>
      <c r="J3169" t="inlineStr">
        <is>
          <t>MATERIALS</t>
        </is>
      </c>
      <c r="K3169" t="inlineStr">
        <is>
          <t>Unplanned</t>
        </is>
      </c>
      <c r="L3169" t="inlineStr">
        <is>
          <t>DRYER</t>
        </is>
      </c>
      <c r="M3169" t="inlineStr">
        <is>
          <t>烘干/固化工位</t>
        </is>
      </c>
      <c r="N3169" t="inlineStr">
        <is>
          <t>RACKS</t>
        </is>
      </c>
      <c r="O3169" s="59" t="n">
        <v>46101.58125</v>
      </c>
      <c r="P3169" s="59" t="n">
        <v>46101.58527777778</v>
      </c>
      <c r="Q3169" s="60" t="n">
        <v>5.8</v>
      </c>
      <c r="R3169" s="60" t="n">
        <v>0.9724</v>
      </c>
      <c r="S3169" t="inlineStr">
        <is>
          <t>团队模拟数据（基于公开单线数据派生）</t>
        </is>
      </c>
      <c r="T3169" t="inlineStr">
        <is>
          <t>SIM-v2.2-20260807-20260804</t>
        </is>
      </c>
      <c r="U3169" t="inlineStr">
        <is>
          <t>https://zenodo.org/records/17855209</t>
        </is>
      </c>
      <c r="V3169" t="inlineStr">
        <is>
          <t>LINE-S03-POST-20260320</t>
        </is>
      </c>
      <c r="W3169" t="inlineStr">
        <is>
          <t>已关联</t>
        </is>
      </c>
      <c r="X3169" t="inlineStr">
        <is>
          <t>按班次口径判断</t>
        </is>
      </c>
      <c r="Z3169" t="inlineStr">
        <is>
          <t>否</t>
        </is>
      </c>
    </row>
    <row r="3170">
      <c r="A3170" t="inlineStr">
        <is>
          <t>SIM-STOP-03169</t>
        </is>
      </c>
      <c r="B3170" t="inlineStr">
        <is>
          <t>STOP-POST-00422</t>
        </is>
      </c>
      <c r="C3170" t="inlineStr">
        <is>
          <t>LINE-S01-POST-20260320</t>
        </is>
      </c>
      <c r="D3170" t="inlineStr">
        <is>
          <t>SHIFT-POST-20260320</t>
        </is>
      </c>
      <c r="E3170" t="inlineStr">
        <is>
          <t>LINE-S01</t>
        </is>
      </c>
      <c r="F3170" t="inlineStr">
        <is>
          <t>改善后</t>
        </is>
      </c>
      <c r="G3170" s="57" t="n">
        <v>46101</v>
      </c>
      <c r="H3170" t="inlineStr">
        <is>
          <t>智能终端系列</t>
        </is>
      </c>
      <c r="I3170" t="inlineStr">
        <is>
          <t>9KK25</t>
        </is>
      </c>
      <c r="J3170" t="inlineStr">
        <is>
          <t>MATERIALS</t>
        </is>
      </c>
      <c r="K3170" t="inlineStr">
        <is>
          <t>Unplanned</t>
        </is>
      </c>
      <c r="L3170" t="inlineStr">
        <is>
          <t>HACKING STATION</t>
        </is>
      </c>
      <c r="M3170" t="inlineStr">
        <is>
          <t>上下料工位</t>
        </is>
      </c>
      <c r="N3170" t="inlineStr">
        <is>
          <t>RACK STARVATION</t>
        </is>
      </c>
      <c r="O3170" s="59" t="n">
        <v>46101.56458333333</v>
      </c>
      <c r="P3170" s="59" t="n">
        <v>46101.56777777777</v>
      </c>
      <c r="Q3170" s="60" t="n">
        <v>4.6</v>
      </c>
      <c r="R3170" s="60" t="n">
        <v>0.7679</v>
      </c>
      <c r="S3170" t="inlineStr">
        <is>
          <t>团队模拟数据（基于公开单线数据派生）</t>
        </is>
      </c>
      <c r="T3170" t="inlineStr">
        <is>
          <t>SIM-v2.2-20260807-20260804</t>
        </is>
      </c>
      <c r="U3170" t="inlineStr">
        <is>
          <t>https://zenodo.org/records/17855209</t>
        </is>
      </c>
      <c r="V3170" t="inlineStr">
        <is>
          <t>LINE-S01-POST-20260320</t>
        </is>
      </c>
      <c r="W3170" t="inlineStr">
        <is>
          <t>已关联</t>
        </is>
      </c>
      <c r="X3170" t="inlineStr">
        <is>
          <t>按班次口径判断</t>
        </is>
      </c>
      <c r="Z3170" t="inlineStr">
        <is>
          <t>否</t>
        </is>
      </c>
    </row>
    <row r="3171">
      <c r="A3171" t="inlineStr">
        <is>
          <t>SIM-STOP-03170</t>
        </is>
      </c>
      <c r="B3171" t="inlineStr">
        <is>
          <t>STOP-POST-00422</t>
        </is>
      </c>
      <c r="C3171" t="inlineStr">
        <is>
          <t>LINE-S02-POST-20260320</t>
        </is>
      </c>
      <c r="D3171" t="inlineStr">
        <is>
          <t>SHIFT-POST-20260320</t>
        </is>
      </c>
      <c r="E3171" t="inlineStr">
        <is>
          <t>LINE-S02</t>
        </is>
      </c>
      <c r="F3171" t="inlineStr">
        <is>
          <t>改善后</t>
        </is>
      </c>
      <c r="G3171" s="57" t="n">
        <v>46101</v>
      </c>
      <c r="H3171" t="inlineStr">
        <is>
          <t>视觉设备系列</t>
        </is>
      </c>
      <c r="I3171" t="inlineStr">
        <is>
          <t>9KK25</t>
        </is>
      </c>
      <c r="J3171" t="inlineStr">
        <is>
          <t>MATERIALS</t>
        </is>
      </c>
      <c r="K3171" t="inlineStr">
        <is>
          <t>Unplanned</t>
        </is>
      </c>
      <c r="L3171" t="inlineStr">
        <is>
          <t>HACKING STATION</t>
        </is>
      </c>
      <c r="M3171" t="inlineStr">
        <is>
          <t>上下料工位</t>
        </is>
      </c>
      <c r="N3171" t="inlineStr">
        <is>
          <t>RACK STARVATION</t>
        </is>
      </c>
      <c r="O3171" s="59" t="n">
        <v>46101.57847222222</v>
      </c>
      <c r="P3171" s="59" t="n">
        <v>46101.583125</v>
      </c>
      <c r="Q3171" s="60" t="n">
        <v>6.7</v>
      </c>
      <c r="R3171" s="60" t="n">
        <v>1.1183</v>
      </c>
      <c r="S3171" t="inlineStr">
        <is>
          <t>团队模拟数据（基于公开单线数据派生）</t>
        </is>
      </c>
      <c r="T3171" t="inlineStr">
        <is>
          <t>SIM-v2.2-20260807-20260804</t>
        </is>
      </c>
      <c r="U3171" t="inlineStr">
        <is>
          <t>https://zenodo.org/records/17855209</t>
        </is>
      </c>
      <c r="V3171" t="inlineStr">
        <is>
          <t>LINE-S02-POST-20260320</t>
        </is>
      </c>
      <c r="W3171" t="inlineStr">
        <is>
          <t>已关联</t>
        </is>
      </c>
      <c r="X3171" t="inlineStr">
        <is>
          <t>按班次口径判断</t>
        </is>
      </c>
      <c r="Z3171" t="inlineStr">
        <is>
          <t>否</t>
        </is>
      </c>
    </row>
    <row r="3172">
      <c r="A3172" t="inlineStr">
        <is>
          <t>SIM-STOP-03171</t>
        </is>
      </c>
      <c r="B3172" t="inlineStr">
        <is>
          <t>STOP-POST-00422</t>
        </is>
      </c>
      <c r="C3172" t="inlineStr">
        <is>
          <t>LINE-S03-POST-20260320</t>
        </is>
      </c>
      <c r="D3172" t="inlineStr">
        <is>
          <t>SHIFT-POST-20260320</t>
        </is>
      </c>
      <c r="E3172" t="inlineStr">
        <is>
          <t>LINE-S03</t>
        </is>
      </c>
      <c r="F3172" t="inlineStr">
        <is>
          <t>改善后</t>
        </is>
      </c>
      <c r="G3172" s="57" t="n">
        <v>46101</v>
      </c>
      <c r="H3172" t="inlineStr">
        <is>
          <t>音频模组系列</t>
        </is>
      </c>
      <c r="I3172" t="inlineStr">
        <is>
          <t>9KK25</t>
        </is>
      </c>
      <c r="J3172" t="inlineStr">
        <is>
          <t>MATERIALS</t>
        </is>
      </c>
      <c r="K3172" t="inlineStr">
        <is>
          <t>Unplanned</t>
        </is>
      </c>
      <c r="L3172" t="inlineStr">
        <is>
          <t>HACKING STATION</t>
        </is>
      </c>
      <c r="M3172" t="inlineStr">
        <is>
          <t>上下料工位</t>
        </is>
      </c>
      <c r="N3172" t="inlineStr">
        <is>
          <t>RACK STARVATION</t>
        </is>
      </c>
      <c r="O3172" s="59" t="n">
        <v>46101.59236111111</v>
      </c>
      <c r="P3172" s="59" t="n">
        <v>46101.59618055556</v>
      </c>
      <c r="Q3172" s="60" t="n">
        <v>5.5</v>
      </c>
      <c r="R3172" s="60" t="n">
        <v>0.91</v>
      </c>
      <c r="S3172" t="inlineStr">
        <is>
          <t>团队模拟数据（基于公开单线数据派生）</t>
        </is>
      </c>
      <c r="T3172" t="inlineStr">
        <is>
          <t>SIM-v2.2-20260807-20260804</t>
        </is>
      </c>
      <c r="U3172" t="inlineStr">
        <is>
          <t>https://zenodo.org/records/17855209</t>
        </is>
      </c>
      <c r="V3172" t="inlineStr">
        <is>
          <t>LINE-S03-POST-20260320</t>
        </is>
      </c>
      <c r="W3172" t="inlineStr">
        <is>
          <t>已关联</t>
        </is>
      </c>
      <c r="X3172" t="inlineStr">
        <is>
          <t>按班次口径判断</t>
        </is>
      </c>
      <c r="Z3172" t="inlineStr">
        <is>
          <t>否</t>
        </is>
      </c>
    </row>
    <row r="3173">
      <c r="A3173" t="inlineStr">
        <is>
          <t>SIM-STOP-03172</t>
        </is>
      </c>
      <c r="B3173" t="inlineStr">
        <is>
          <t>STOP-POST-00423</t>
        </is>
      </c>
      <c r="C3173" t="inlineStr">
        <is>
          <t>LINE-S01-POST-20260320</t>
        </is>
      </c>
      <c r="D3173" t="inlineStr">
        <is>
          <t>SHIFT-POST-20260320</t>
        </is>
      </c>
      <c r="E3173" t="inlineStr">
        <is>
          <t>LINE-S01</t>
        </is>
      </c>
      <c r="F3173" t="inlineStr">
        <is>
          <t>改善后</t>
        </is>
      </c>
      <c r="G3173" s="57" t="n">
        <v>46101</v>
      </c>
      <c r="H3173" t="inlineStr">
        <is>
          <t>智能终端系列</t>
        </is>
      </c>
      <c r="I3173" t="inlineStr">
        <is>
          <t>9KK25</t>
        </is>
      </c>
      <c r="J3173" t="inlineStr">
        <is>
          <t>MATERIALS</t>
        </is>
      </c>
      <c r="K3173" t="inlineStr">
        <is>
          <t>Unplanned</t>
        </is>
      </c>
      <c r="L3173" t="inlineStr">
        <is>
          <t>EXTRUDER PRESS</t>
        </is>
      </c>
      <c r="M3173" t="inlineStr">
        <is>
          <t>主加工工位</t>
        </is>
      </c>
      <c r="N3173" t="inlineStr">
        <is>
          <t>EXTRUSION DEFECTS</t>
        </is>
      </c>
      <c r="O3173" s="59" t="n">
        <v>46101.57291666666</v>
      </c>
      <c r="P3173" s="59" t="n">
        <v>46101.57458333333</v>
      </c>
      <c r="Q3173" s="60" t="n">
        <v>2.4</v>
      </c>
      <c r="R3173" s="60" t="n">
        <v>0.7991</v>
      </c>
      <c r="S3173" t="inlineStr">
        <is>
          <t>团队模拟数据（基于公开单线数据派生）</t>
        </is>
      </c>
      <c r="T3173" t="inlineStr">
        <is>
          <t>SIM-v2.2-20260807-20260804</t>
        </is>
      </c>
      <c r="U3173" t="inlineStr">
        <is>
          <t>https://zenodo.org/records/17855209</t>
        </is>
      </c>
      <c r="V3173" t="inlineStr">
        <is>
          <t>LINE-S01-POST-20260320</t>
        </is>
      </c>
      <c r="W3173" t="inlineStr">
        <is>
          <t>已关联</t>
        </is>
      </c>
      <c r="X3173" t="inlineStr">
        <is>
          <t>按班次口径判断</t>
        </is>
      </c>
      <c r="Z3173" t="inlineStr">
        <is>
          <t>否</t>
        </is>
      </c>
    </row>
    <row r="3174">
      <c r="A3174" t="inlineStr">
        <is>
          <t>SIM-STOP-03173</t>
        </is>
      </c>
      <c r="B3174" t="inlineStr">
        <is>
          <t>STOP-POST-00423</t>
        </is>
      </c>
      <c r="C3174" t="inlineStr">
        <is>
          <t>LINE-S02-POST-20260320</t>
        </is>
      </c>
      <c r="D3174" t="inlineStr">
        <is>
          <t>SHIFT-POST-20260320</t>
        </is>
      </c>
      <c r="E3174" t="inlineStr">
        <is>
          <t>LINE-S02</t>
        </is>
      </c>
      <c r="F3174" t="inlineStr">
        <is>
          <t>改善后</t>
        </is>
      </c>
      <c r="G3174" s="57" t="n">
        <v>46101</v>
      </c>
      <c r="H3174" t="inlineStr">
        <is>
          <t>视觉设备系列</t>
        </is>
      </c>
      <c r="I3174" t="inlineStr">
        <is>
          <t>9KK25</t>
        </is>
      </c>
      <c r="J3174" t="inlineStr">
        <is>
          <t>MATERIALS</t>
        </is>
      </c>
      <c r="K3174" t="inlineStr">
        <is>
          <t>Unplanned</t>
        </is>
      </c>
      <c r="L3174" t="inlineStr">
        <is>
          <t>EXTRUDER PRESS</t>
        </is>
      </c>
      <c r="M3174" t="inlineStr">
        <is>
          <t>主加工工位</t>
        </is>
      </c>
      <c r="N3174" t="inlineStr">
        <is>
          <t>EXTRUSION DEFECTS</t>
        </is>
      </c>
      <c r="O3174" s="59" t="n">
        <v>46101.58680555555</v>
      </c>
      <c r="P3174" s="59" t="n">
        <v>46101.58916666666</v>
      </c>
      <c r="Q3174" s="60" t="n">
        <v>3.4</v>
      </c>
      <c r="R3174" s="60" t="n">
        <v>1.1286</v>
      </c>
      <c r="S3174" t="inlineStr">
        <is>
          <t>团队模拟数据（基于公开单线数据派生）</t>
        </is>
      </c>
      <c r="T3174" t="inlineStr">
        <is>
          <t>SIM-v2.2-20260807-20260804</t>
        </is>
      </c>
      <c r="U3174" t="inlineStr">
        <is>
          <t>https://zenodo.org/records/17855209</t>
        </is>
      </c>
      <c r="V3174" t="inlineStr">
        <is>
          <t>LINE-S02-POST-20260320</t>
        </is>
      </c>
      <c r="W3174" t="inlineStr">
        <is>
          <t>已关联</t>
        </is>
      </c>
      <c r="X3174" t="inlineStr">
        <is>
          <t>按班次口径判断</t>
        </is>
      </c>
      <c r="Z3174" t="inlineStr">
        <is>
          <t>否</t>
        </is>
      </c>
    </row>
    <row r="3175">
      <c r="A3175" t="inlineStr">
        <is>
          <t>SIM-STOP-03174</t>
        </is>
      </c>
      <c r="B3175" t="inlineStr">
        <is>
          <t>STOP-POST-00423</t>
        </is>
      </c>
      <c r="C3175" t="inlineStr">
        <is>
          <t>LINE-S03-POST-20260320</t>
        </is>
      </c>
      <c r="D3175" t="inlineStr">
        <is>
          <t>SHIFT-POST-20260320</t>
        </is>
      </c>
      <c r="E3175" t="inlineStr">
        <is>
          <t>LINE-S03</t>
        </is>
      </c>
      <c r="F3175" t="inlineStr">
        <is>
          <t>改善后</t>
        </is>
      </c>
      <c r="G3175" s="57" t="n">
        <v>46101</v>
      </c>
      <c r="H3175" t="inlineStr">
        <is>
          <t>音频模组系列</t>
        </is>
      </c>
      <c r="I3175" t="inlineStr">
        <is>
          <t>9KK25</t>
        </is>
      </c>
      <c r="J3175" t="inlineStr">
        <is>
          <t>MATERIALS</t>
        </is>
      </c>
      <c r="K3175" t="inlineStr">
        <is>
          <t>Unplanned</t>
        </is>
      </c>
      <c r="L3175" t="inlineStr">
        <is>
          <t>EXTRUDER PRESS</t>
        </is>
      </c>
      <c r="M3175" t="inlineStr">
        <is>
          <t>主加工工位</t>
        </is>
      </c>
      <c r="N3175" t="inlineStr">
        <is>
          <t>EXTRUSION DEFECTS</t>
        </is>
      </c>
      <c r="O3175" s="59" t="n">
        <v>46101.60069444445</v>
      </c>
      <c r="P3175" s="59" t="n">
        <v>46101.60263888889</v>
      </c>
      <c r="Q3175" s="60" t="n">
        <v>2.8</v>
      </c>
      <c r="R3175" s="60" t="n">
        <v>0.9464</v>
      </c>
      <c r="S3175" t="inlineStr">
        <is>
          <t>团队模拟数据（基于公开单线数据派生）</t>
        </is>
      </c>
      <c r="T3175" t="inlineStr">
        <is>
          <t>SIM-v2.2-20260807-20260804</t>
        </is>
      </c>
      <c r="U3175" t="inlineStr">
        <is>
          <t>https://zenodo.org/records/17855209</t>
        </is>
      </c>
      <c r="V3175" t="inlineStr">
        <is>
          <t>LINE-S03-POST-20260320</t>
        </is>
      </c>
      <c r="W3175" t="inlineStr">
        <is>
          <t>已关联</t>
        </is>
      </c>
      <c r="X3175" t="inlineStr">
        <is>
          <t>按班次口径判断</t>
        </is>
      </c>
      <c r="Z3175" t="inlineStr">
        <is>
          <t>否</t>
        </is>
      </c>
    </row>
    <row r="3176">
      <c r="A3176" t="inlineStr">
        <is>
          <t>SIM-STOP-03175</t>
        </is>
      </c>
      <c r="B3176" t="inlineStr">
        <is>
          <t>STOP-POST-00424</t>
        </is>
      </c>
      <c r="C3176" t="inlineStr">
        <is>
          <t>LINE-S01-POST-20260320</t>
        </is>
      </c>
      <c r="D3176" t="inlineStr">
        <is>
          <t>SHIFT-POST-20260320</t>
        </is>
      </c>
      <c r="E3176" t="inlineStr">
        <is>
          <t>LINE-S01</t>
        </is>
      </c>
      <c r="F3176" t="inlineStr">
        <is>
          <t>改善后</t>
        </is>
      </c>
      <c r="G3176" s="57" t="n">
        <v>46101</v>
      </c>
      <c r="H3176" t="inlineStr">
        <is>
          <t>智能终端系列</t>
        </is>
      </c>
      <c r="I3176" t="inlineStr">
        <is>
          <t>9KK25</t>
        </is>
      </c>
      <c r="J3176" t="inlineStr">
        <is>
          <t>MATERIALS</t>
        </is>
      </c>
      <c r="K3176" t="inlineStr">
        <is>
          <t>Unplanned</t>
        </is>
      </c>
      <c r="L3176" t="inlineStr">
        <is>
          <t>EXTRUDER PRESS</t>
        </is>
      </c>
      <c r="M3176" t="inlineStr">
        <is>
          <t>主加工工位</t>
        </is>
      </c>
      <c r="N3176" t="inlineStr">
        <is>
          <t>RACK STARVATION</t>
        </is>
      </c>
      <c r="O3176" s="59" t="n">
        <v>46101.58541666667</v>
      </c>
      <c r="P3176" s="59" t="n">
        <v>46101.58888888889</v>
      </c>
      <c r="Q3176" s="60" t="n">
        <v>5</v>
      </c>
      <c r="R3176" s="60" t="n">
        <v>0.8304</v>
      </c>
      <c r="S3176" t="inlineStr">
        <is>
          <t>团队模拟数据（基于公开单线数据派生）</t>
        </is>
      </c>
      <c r="T3176" t="inlineStr">
        <is>
          <t>SIM-v2.2-20260807-20260804</t>
        </is>
      </c>
      <c r="U3176" t="inlineStr">
        <is>
          <t>https://zenodo.org/records/17855209</t>
        </is>
      </c>
      <c r="V3176" t="inlineStr">
        <is>
          <t>LINE-S01-POST-20260320</t>
        </is>
      </c>
      <c r="W3176" t="inlineStr">
        <is>
          <t>已关联</t>
        </is>
      </c>
      <c r="X3176" t="inlineStr">
        <is>
          <t>按班次口径判断</t>
        </is>
      </c>
      <c r="Z3176" t="inlineStr">
        <is>
          <t>否</t>
        </is>
      </c>
    </row>
    <row r="3177">
      <c r="A3177" t="inlineStr">
        <is>
          <t>SIM-STOP-03176</t>
        </is>
      </c>
      <c r="B3177" t="inlineStr">
        <is>
          <t>STOP-POST-00424</t>
        </is>
      </c>
      <c r="C3177" t="inlineStr">
        <is>
          <t>LINE-S02-POST-20260320</t>
        </is>
      </c>
      <c r="D3177" t="inlineStr">
        <is>
          <t>SHIFT-POST-20260320</t>
        </is>
      </c>
      <c r="E3177" t="inlineStr">
        <is>
          <t>LINE-S02</t>
        </is>
      </c>
      <c r="F3177" t="inlineStr">
        <is>
          <t>改善后</t>
        </is>
      </c>
      <c r="G3177" s="57" t="n">
        <v>46101</v>
      </c>
      <c r="H3177" t="inlineStr">
        <is>
          <t>视觉设备系列</t>
        </is>
      </c>
      <c r="I3177" t="inlineStr">
        <is>
          <t>9KK25</t>
        </is>
      </c>
      <c r="J3177" t="inlineStr">
        <is>
          <t>MATERIALS</t>
        </is>
      </c>
      <c r="K3177" t="inlineStr">
        <is>
          <t>Unplanned</t>
        </is>
      </c>
      <c r="L3177" t="inlineStr">
        <is>
          <t>EXTRUDER PRESS</t>
        </is>
      </c>
      <c r="M3177" t="inlineStr">
        <is>
          <t>主加工工位</t>
        </is>
      </c>
      <c r="N3177" t="inlineStr">
        <is>
          <t>RACK STARVATION</t>
        </is>
      </c>
      <c r="O3177" s="59" t="n">
        <v>46101.59930555556</v>
      </c>
      <c r="P3177" s="59" t="n">
        <v>46101.60416666666</v>
      </c>
      <c r="Q3177" s="60" t="n">
        <v>7</v>
      </c>
      <c r="R3177" s="60" t="n">
        <v>1.1748</v>
      </c>
      <c r="S3177" t="inlineStr">
        <is>
          <t>团队模拟数据（基于公开单线数据派生）</t>
        </is>
      </c>
      <c r="T3177" t="inlineStr">
        <is>
          <t>SIM-v2.2-20260807-20260804</t>
        </is>
      </c>
      <c r="U3177" t="inlineStr">
        <is>
          <t>https://zenodo.org/records/17855209</t>
        </is>
      </c>
      <c r="V3177" t="inlineStr">
        <is>
          <t>LINE-S02-POST-20260320</t>
        </is>
      </c>
      <c r="W3177" t="inlineStr">
        <is>
          <t>已关联</t>
        </is>
      </c>
      <c r="X3177" t="inlineStr">
        <is>
          <t>按班次口径判断</t>
        </is>
      </c>
      <c r="Z3177" t="inlineStr">
        <is>
          <t>否</t>
        </is>
      </c>
    </row>
    <row r="3178">
      <c r="A3178" t="inlineStr">
        <is>
          <t>SIM-STOP-03177</t>
        </is>
      </c>
      <c r="B3178" t="inlineStr">
        <is>
          <t>STOP-POST-00424</t>
        </is>
      </c>
      <c r="C3178" t="inlineStr">
        <is>
          <t>LINE-S03-POST-20260320</t>
        </is>
      </c>
      <c r="D3178" t="inlineStr">
        <is>
          <t>SHIFT-POST-20260320</t>
        </is>
      </c>
      <c r="E3178" t="inlineStr">
        <is>
          <t>LINE-S03</t>
        </is>
      </c>
      <c r="F3178" t="inlineStr">
        <is>
          <t>改善后</t>
        </is>
      </c>
      <c r="G3178" s="57" t="n">
        <v>46101</v>
      </c>
      <c r="H3178" t="inlineStr">
        <is>
          <t>音频模组系列</t>
        </is>
      </c>
      <c r="I3178" t="inlineStr">
        <is>
          <t>9KK25</t>
        </is>
      </c>
      <c r="J3178" t="inlineStr">
        <is>
          <t>MATERIALS</t>
        </is>
      </c>
      <c r="K3178" t="inlineStr">
        <is>
          <t>Unplanned</t>
        </is>
      </c>
      <c r="L3178" t="inlineStr">
        <is>
          <t>EXTRUDER PRESS</t>
        </is>
      </c>
      <c r="M3178" t="inlineStr">
        <is>
          <t>主加工工位</t>
        </is>
      </c>
      <c r="N3178" t="inlineStr">
        <is>
          <t>RACK STARVATION</t>
        </is>
      </c>
      <c r="O3178" s="59" t="n">
        <v>46101.61319444444</v>
      </c>
      <c r="P3178" s="59" t="n">
        <v>46101.61729166667</v>
      </c>
      <c r="Q3178" s="60" t="n">
        <v>5.9</v>
      </c>
      <c r="R3178" s="60" t="n">
        <v>0.9828</v>
      </c>
      <c r="S3178" t="inlineStr">
        <is>
          <t>团队模拟数据（基于公开单线数据派生）</t>
        </is>
      </c>
      <c r="T3178" t="inlineStr">
        <is>
          <t>SIM-v2.2-20260807-20260804</t>
        </is>
      </c>
      <c r="U3178" t="inlineStr">
        <is>
          <t>https://zenodo.org/records/17855209</t>
        </is>
      </c>
      <c r="V3178" t="inlineStr">
        <is>
          <t>LINE-S03-POST-20260320</t>
        </is>
      </c>
      <c r="W3178" t="inlineStr">
        <is>
          <t>已关联</t>
        </is>
      </c>
      <c r="X3178" t="inlineStr">
        <is>
          <t>按班次口径判断</t>
        </is>
      </c>
      <c r="Z3178" t="inlineStr">
        <is>
          <t>否</t>
        </is>
      </c>
    </row>
    <row r="3179">
      <c r="A3179" t="inlineStr">
        <is>
          <t>SIM-STOP-03178</t>
        </is>
      </c>
      <c r="B3179" t="inlineStr">
        <is>
          <t>STOP-POST-00425</t>
        </is>
      </c>
      <c r="C3179" t="inlineStr">
        <is>
          <t>LINE-S01-POST-20260320</t>
        </is>
      </c>
      <c r="D3179" t="inlineStr">
        <is>
          <t>SHIFT-POST-20260320</t>
        </is>
      </c>
      <c r="E3179" t="inlineStr">
        <is>
          <t>LINE-S01</t>
        </is>
      </c>
      <c r="F3179" t="inlineStr">
        <is>
          <t>改善后</t>
        </is>
      </c>
      <c r="G3179" s="57" t="n">
        <v>46101</v>
      </c>
      <c r="H3179" t="inlineStr">
        <is>
          <t>智能终端系列</t>
        </is>
      </c>
      <c r="I3179" t="inlineStr">
        <is>
          <t>9KK25</t>
        </is>
      </c>
      <c r="J3179" t="inlineStr">
        <is>
          <t>MATERIALS</t>
        </is>
      </c>
      <c r="K3179" t="inlineStr">
        <is>
          <t>Unplanned</t>
        </is>
      </c>
      <c r="L3179" t="inlineStr">
        <is>
          <t>EXTRUDER PRESS</t>
        </is>
      </c>
      <c r="M3179" t="inlineStr">
        <is>
          <t>主加工工位</t>
        </is>
      </c>
      <c r="N3179" t="inlineStr">
        <is>
          <t>RACK STARVATION</t>
        </is>
      </c>
      <c r="O3179" s="59" t="n">
        <v>46101.62152777778</v>
      </c>
      <c r="P3179" s="59" t="n">
        <v>46101.62854166667</v>
      </c>
      <c r="Q3179" s="60" t="n">
        <v>10.1</v>
      </c>
      <c r="R3179" s="60" t="n">
        <v>0.7768</v>
      </c>
      <c r="S3179" t="inlineStr">
        <is>
          <t>团队模拟数据（基于公开单线数据派生）</t>
        </is>
      </c>
      <c r="T3179" t="inlineStr">
        <is>
          <t>SIM-v2.2-20260807-20260804</t>
        </is>
      </c>
      <c r="U3179" t="inlineStr">
        <is>
          <t>https://zenodo.org/records/17855209</t>
        </is>
      </c>
      <c r="V3179" t="inlineStr">
        <is>
          <t>LINE-S01-POST-20260320</t>
        </is>
      </c>
      <c r="W3179" t="inlineStr">
        <is>
          <t>已关联</t>
        </is>
      </c>
      <c r="X3179" t="inlineStr">
        <is>
          <t>按班次口径判断</t>
        </is>
      </c>
      <c r="Z3179" t="inlineStr">
        <is>
          <t>否</t>
        </is>
      </c>
    </row>
    <row r="3180">
      <c r="A3180" t="inlineStr">
        <is>
          <t>SIM-STOP-03179</t>
        </is>
      </c>
      <c r="B3180" t="inlineStr">
        <is>
          <t>STOP-POST-00425</t>
        </is>
      </c>
      <c r="C3180" t="inlineStr">
        <is>
          <t>LINE-S02-POST-20260320</t>
        </is>
      </c>
      <c r="D3180" t="inlineStr">
        <is>
          <t>SHIFT-POST-20260320</t>
        </is>
      </c>
      <c r="E3180" t="inlineStr">
        <is>
          <t>LINE-S02</t>
        </is>
      </c>
      <c r="F3180" t="inlineStr">
        <is>
          <t>改善后</t>
        </is>
      </c>
      <c r="G3180" s="57" t="n">
        <v>46101</v>
      </c>
      <c r="H3180" t="inlineStr">
        <is>
          <t>视觉设备系列</t>
        </is>
      </c>
      <c r="I3180" t="inlineStr">
        <is>
          <t>9KK25</t>
        </is>
      </c>
      <c r="J3180" t="inlineStr">
        <is>
          <t>MATERIALS</t>
        </is>
      </c>
      <c r="K3180" t="inlineStr">
        <is>
          <t>Unplanned</t>
        </is>
      </c>
      <c r="L3180" t="inlineStr">
        <is>
          <t>EXTRUDER PRESS</t>
        </is>
      </c>
      <c r="M3180" t="inlineStr">
        <is>
          <t>主加工工位</t>
        </is>
      </c>
      <c r="N3180" t="inlineStr">
        <is>
          <t>RACK STARVATION</t>
        </is>
      </c>
      <c r="O3180" s="59" t="n">
        <v>46101.63541666666</v>
      </c>
      <c r="P3180" s="59" t="n">
        <v>46101.64645833334</v>
      </c>
      <c r="Q3180" s="60" t="n">
        <v>15.9</v>
      </c>
      <c r="R3180" s="60" t="n">
        <v>1.221</v>
      </c>
      <c r="S3180" t="inlineStr">
        <is>
          <t>团队模拟数据（基于公开单线数据派生）</t>
        </is>
      </c>
      <c r="T3180" t="inlineStr">
        <is>
          <t>SIM-v2.2-20260807-20260804</t>
        </is>
      </c>
      <c r="U3180" t="inlineStr">
        <is>
          <t>https://zenodo.org/records/17855209</t>
        </is>
      </c>
      <c r="V3180" t="inlineStr">
        <is>
          <t>LINE-S02-POST-20260320</t>
        </is>
      </c>
      <c r="W3180" t="inlineStr">
        <is>
          <t>已关联</t>
        </is>
      </c>
      <c r="X3180" t="inlineStr">
        <is>
          <t>按班次口径判断</t>
        </is>
      </c>
      <c r="Z3180" t="inlineStr">
        <is>
          <t>否</t>
        </is>
      </c>
    </row>
    <row r="3181">
      <c r="A3181" t="inlineStr">
        <is>
          <t>SIM-STOP-03180</t>
        </is>
      </c>
      <c r="B3181" t="inlineStr">
        <is>
          <t>STOP-POST-00425</t>
        </is>
      </c>
      <c r="C3181" t="inlineStr">
        <is>
          <t>LINE-S03-POST-20260320</t>
        </is>
      </c>
      <c r="D3181" t="inlineStr">
        <is>
          <t>SHIFT-POST-20260320</t>
        </is>
      </c>
      <c r="E3181" t="inlineStr">
        <is>
          <t>LINE-S03</t>
        </is>
      </c>
      <c r="F3181" t="inlineStr">
        <is>
          <t>改善后</t>
        </is>
      </c>
      <c r="G3181" s="57" t="n">
        <v>46101</v>
      </c>
      <c r="H3181" t="inlineStr">
        <is>
          <t>音频模组系列</t>
        </is>
      </c>
      <c r="I3181" t="inlineStr">
        <is>
          <t>9KK25</t>
        </is>
      </c>
      <c r="J3181" t="inlineStr">
        <is>
          <t>MATERIALS</t>
        </is>
      </c>
      <c r="K3181" t="inlineStr">
        <is>
          <t>Unplanned</t>
        </is>
      </c>
      <c r="L3181" t="inlineStr">
        <is>
          <t>EXTRUDER PRESS</t>
        </is>
      </c>
      <c r="M3181" t="inlineStr">
        <is>
          <t>主加工工位</t>
        </is>
      </c>
      <c r="N3181" t="inlineStr">
        <is>
          <t>RACK STARVATION</t>
        </is>
      </c>
      <c r="O3181" s="59" t="n">
        <v>46101.64930555555</v>
      </c>
      <c r="P3181" s="59" t="n">
        <v>46101.65763888889</v>
      </c>
      <c r="Q3181" s="60" t="n">
        <v>12</v>
      </c>
      <c r="R3181" s="60" t="n">
        <v>0.9204</v>
      </c>
      <c r="S3181" t="inlineStr">
        <is>
          <t>团队模拟数据（基于公开单线数据派生）</t>
        </is>
      </c>
      <c r="T3181" t="inlineStr">
        <is>
          <t>SIM-v2.2-20260807-20260804</t>
        </is>
      </c>
      <c r="U3181" t="inlineStr">
        <is>
          <t>https://zenodo.org/records/17855209</t>
        </is>
      </c>
      <c r="V3181" t="inlineStr">
        <is>
          <t>LINE-S03-POST-20260320</t>
        </is>
      </c>
      <c r="W3181" t="inlineStr">
        <is>
          <t>已关联</t>
        </is>
      </c>
      <c r="X3181" t="inlineStr">
        <is>
          <t>按班次口径判断</t>
        </is>
      </c>
      <c r="Z3181" t="inlineStr">
        <is>
          <t>否</t>
        </is>
      </c>
    </row>
    <row r="3182">
      <c r="A3182" t="inlineStr">
        <is>
          <t>SIM-STOP-03181</t>
        </is>
      </c>
      <c r="B3182" t="inlineStr">
        <is>
          <t>STOP-POST-00426</t>
        </is>
      </c>
      <c r="C3182" t="inlineStr">
        <is>
          <t>LINE-S01-POST-20260320</t>
        </is>
      </c>
      <c r="D3182" t="inlineStr">
        <is>
          <t>SHIFT-POST-20260320</t>
        </is>
      </c>
      <c r="E3182" t="inlineStr">
        <is>
          <t>LINE-S01</t>
        </is>
      </c>
      <c r="F3182" t="inlineStr">
        <is>
          <t>改善后</t>
        </is>
      </c>
      <c r="G3182" s="57" t="n">
        <v>46101</v>
      </c>
      <c r="H3182" t="inlineStr">
        <is>
          <t>智能终端系列</t>
        </is>
      </c>
      <c r="I3182" t="inlineStr">
        <is>
          <t>KK200-1</t>
        </is>
      </c>
      <c r="J3182" t="inlineStr">
        <is>
          <t>SETUPS-CHANGEOVERS</t>
        </is>
      </c>
      <c r="K3182" t="inlineStr">
        <is>
          <t>Planned - Included in OEE</t>
        </is>
      </c>
      <c r="L3182" t="inlineStr">
        <is>
          <t>EXTRUDER PRESS</t>
        </is>
      </c>
      <c r="M3182" t="inlineStr">
        <is>
          <t>主加工工位</t>
        </is>
      </c>
      <c r="N3182" t="inlineStr">
        <is>
          <t>MATERIAL CHANGEOVER</t>
        </is>
      </c>
      <c r="O3182" s="59" t="n">
        <v>46101.64305555556</v>
      </c>
      <c r="P3182" s="59" t="n">
        <v>46101.65215277778</v>
      </c>
      <c r="Q3182" s="60" t="n">
        <v>13.1</v>
      </c>
      <c r="R3182" s="60" t="n">
        <v>0.9362</v>
      </c>
      <c r="S3182" t="inlineStr">
        <is>
          <t>团队模拟数据（基于公开单线数据派生）</t>
        </is>
      </c>
      <c r="T3182" t="inlineStr">
        <is>
          <t>SIM-v2.2-20260807-20260804</t>
        </is>
      </c>
      <c r="U3182" t="inlineStr">
        <is>
          <t>https://zenodo.org/records/17855209</t>
        </is>
      </c>
      <c r="V3182" t="inlineStr">
        <is>
          <t>LINE-S01-POST-20260320</t>
        </is>
      </c>
      <c r="W3182" t="inlineStr">
        <is>
          <t>已关联</t>
        </is>
      </c>
      <c r="X3182" t="inlineStr">
        <is>
          <t>按班次口径判断</t>
        </is>
      </c>
      <c r="Z3182" t="inlineStr">
        <is>
          <t>是</t>
        </is>
      </c>
      <c r="AA3182">
        <f>IFERROR(VLOOKUP(N3182,'18_换产标准_模拟'!$B$2:$F$4,3,FALSE),"")</f>
        <v/>
      </c>
      <c r="AB3182">
        <f>IFERROR(MAX(Q3182-AA3182,0),"")</f>
        <v/>
      </c>
      <c r="AC3182">
        <f>IFERROR(IF(AB3182=0,"达标",IF(AB3182&lt;=VLOOKUP(N3182,'18_换产标准_模拟'!$B$2:$F$4,4,FALSE)-VLOOKUP(N3182,'18_换产标准_模拟'!$B$2:$F$4,3,FALSE),"轻微超时",IF(AB3182&lt;=VLOOKUP(N3182,'18_换产标准_模拟'!$B$2:$F$4,5,FALSE)-VLOOKUP(N3182,'18_换产标准_模拟'!$B$2:$F$4,3,FALSE),"超时","严重超时"))),"")</f>
        <v/>
      </c>
      <c r="AD3182">
        <f>IFERROR(INDEX('18_换产标准_模拟'!$A$2:$A$4,MATCH(N3182,'18_换产标准_模拟'!$B$2:$B$4,0)),"")</f>
        <v/>
      </c>
      <c r="AE3182" t="inlineStr">
        <is>
          <t>团队模拟数据</t>
        </is>
      </c>
    </row>
    <row r="3183">
      <c r="A3183" t="inlineStr">
        <is>
          <t>SIM-STOP-03182</t>
        </is>
      </c>
      <c r="B3183" t="inlineStr">
        <is>
          <t>STOP-POST-00426</t>
        </is>
      </c>
      <c r="C3183" t="inlineStr">
        <is>
          <t>LINE-S02-POST-20260320</t>
        </is>
      </c>
      <c r="D3183" t="inlineStr">
        <is>
          <t>SHIFT-POST-20260320</t>
        </is>
      </c>
      <c r="E3183" t="inlineStr">
        <is>
          <t>LINE-S02</t>
        </is>
      </c>
      <c r="F3183" t="inlineStr">
        <is>
          <t>改善后</t>
        </is>
      </c>
      <c r="G3183" s="57" t="n">
        <v>46101</v>
      </c>
      <c r="H3183" t="inlineStr">
        <is>
          <t>视觉设备系列</t>
        </is>
      </c>
      <c r="I3183" t="inlineStr">
        <is>
          <t>KK200-1</t>
        </is>
      </c>
      <c r="J3183" t="inlineStr">
        <is>
          <t>SETUPS-CHANGEOVERS</t>
        </is>
      </c>
      <c r="K3183" t="inlineStr">
        <is>
          <t>Planned - Included in OEE</t>
        </is>
      </c>
      <c r="L3183" t="inlineStr">
        <is>
          <t>EXTRUDER PRESS</t>
        </is>
      </c>
      <c r="M3183" t="inlineStr">
        <is>
          <t>主加工工位</t>
        </is>
      </c>
      <c r="N3183" t="inlineStr">
        <is>
          <t>MATERIAL CHANGEOVER</t>
        </is>
      </c>
      <c r="O3183" s="59" t="n">
        <v>46101.65694444445</v>
      </c>
      <c r="P3183" s="59" t="n">
        <v>46101.66611111111</v>
      </c>
      <c r="Q3183" s="60" t="n">
        <v>13.2</v>
      </c>
      <c r="R3183" s="60" t="n">
        <v>0.9419</v>
      </c>
      <c r="S3183" t="inlineStr">
        <is>
          <t>团队模拟数据（基于公开单线数据派生）</t>
        </is>
      </c>
      <c r="T3183" t="inlineStr">
        <is>
          <t>SIM-v2.2-20260807-20260804</t>
        </is>
      </c>
      <c r="U3183" t="inlineStr">
        <is>
          <t>https://zenodo.org/records/17855209</t>
        </is>
      </c>
      <c r="V3183" t="inlineStr">
        <is>
          <t>LINE-S02-POST-20260320</t>
        </is>
      </c>
      <c r="W3183" t="inlineStr">
        <is>
          <t>已关联</t>
        </is>
      </c>
      <c r="X3183" t="inlineStr">
        <is>
          <t>按班次口径判断</t>
        </is>
      </c>
      <c r="Z3183" t="inlineStr">
        <is>
          <t>是</t>
        </is>
      </c>
      <c r="AA3183">
        <f>IFERROR(VLOOKUP(N3183,'18_换产标准_模拟'!$B$2:$F$4,3,FALSE),"")</f>
        <v/>
      </c>
      <c r="AB3183">
        <f>IFERROR(MAX(Q3183-AA3183,0),"")</f>
        <v/>
      </c>
      <c r="AC3183">
        <f>IFERROR(IF(AB3183=0,"达标",IF(AB3183&lt;=VLOOKUP(N3183,'18_换产标准_模拟'!$B$2:$F$4,4,FALSE)-VLOOKUP(N3183,'18_换产标准_模拟'!$B$2:$F$4,3,FALSE),"轻微超时",IF(AB3183&lt;=VLOOKUP(N3183,'18_换产标准_模拟'!$B$2:$F$4,5,FALSE)-VLOOKUP(N3183,'18_换产标准_模拟'!$B$2:$F$4,3,FALSE),"超时","严重超时"))),"")</f>
        <v/>
      </c>
      <c r="AD3183">
        <f>IFERROR(INDEX('18_换产标准_模拟'!$A$2:$A$4,MATCH(N3183,'18_换产标准_模拟'!$B$2:$B$4,0)),"")</f>
        <v/>
      </c>
      <c r="AE3183" t="inlineStr">
        <is>
          <t>团队模拟数据</t>
        </is>
      </c>
    </row>
    <row r="3184">
      <c r="A3184" t="inlineStr">
        <is>
          <t>SIM-STOP-03183</t>
        </is>
      </c>
      <c r="B3184" t="inlineStr">
        <is>
          <t>STOP-POST-00426</t>
        </is>
      </c>
      <c r="C3184" t="inlineStr">
        <is>
          <t>LINE-S03-POST-20260320</t>
        </is>
      </c>
      <c r="D3184" t="inlineStr">
        <is>
          <t>SHIFT-POST-20260320</t>
        </is>
      </c>
      <c r="E3184" t="inlineStr">
        <is>
          <t>LINE-S03</t>
        </is>
      </c>
      <c r="F3184" t="inlineStr">
        <is>
          <t>改善后</t>
        </is>
      </c>
      <c r="G3184" s="57" t="n">
        <v>46101</v>
      </c>
      <c r="H3184" t="inlineStr">
        <is>
          <t>音频模组系列</t>
        </is>
      </c>
      <c r="I3184" t="inlineStr">
        <is>
          <t>KK200-1</t>
        </is>
      </c>
      <c r="J3184" t="inlineStr">
        <is>
          <t>SETUPS-CHANGEOVERS</t>
        </is>
      </c>
      <c r="K3184" t="inlineStr">
        <is>
          <t>Planned - Included in OEE</t>
        </is>
      </c>
      <c r="L3184" t="inlineStr">
        <is>
          <t>EXTRUDER PRESS</t>
        </is>
      </c>
      <c r="M3184" t="inlineStr">
        <is>
          <t>主加工工位</t>
        </is>
      </c>
      <c r="N3184" t="inlineStr">
        <is>
          <t>MATERIAL CHANGEOVER</t>
        </is>
      </c>
      <c r="O3184" s="59" t="n">
        <v>46101.67083333333</v>
      </c>
      <c r="P3184" s="59" t="n">
        <v>46101.68034722222</v>
      </c>
      <c r="Q3184" s="60" t="n">
        <v>13.7</v>
      </c>
      <c r="R3184" s="60" t="n">
        <v>0.9813</v>
      </c>
      <c r="S3184" t="inlineStr">
        <is>
          <t>团队模拟数据（基于公开单线数据派生）</t>
        </is>
      </c>
      <c r="T3184" t="inlineStr">
        <is>
          <t>SIM-v2.2-20260807-20260804</t>
        </is>
      </c>
      <c r="U3184" t="inlineStr">
        <is>
          <t>https://zenodo.org/records/17855209</t>
        </is>
      </c>
      <c r="V3184" t="inlineStr">
        <is>
          <t>LINE-S03-POST-20260320</t>
        </is>
      </c>
      <c r="W3184" t="inlineStr">
        <is>
          <t>已关联</t>
        </is>
      </c>
      <c r="X3184" t="inlineStr">
        <is>
          <t>按班次口径判断</t>
        </is>
      </c>
      <c r="Z3184" t="inlineStr">
        <is>
          <t>是</t>
        </is>
      </c>
      <c r="AA3184">
        <f>IFERROR(VLOOKUP(N3184,'18_换产标准_模拟'!$B$2:$F$4,3,FALSE),"")</f>
        <v/>
      </c>
      <c r="AB3184">
        <f>IFERROR(MAX(Q3184-AA3184,0),"")</f>
        <v/>
      </c>
      <c r="AC3184">
        <f>IFERROR(IF(AB3184=0,"达标",IF(AB3184&lt;=VLOOKUP(N3184,'18_换产标准_模拟'!$B$2:$F$4,4,FALSE)-VLOOKUP(N3184,'18_换产标准_模拟'!$B$2:$F$4,3,FALSE),"轻微超时",IF(AB3184&lt;=VLOOKUP(N3184,'18_换产标准_模拟'!$B$2:$F$4,5,FALSE)-VLOOKUP(N3184,'18_换产标准_模拟'!$B$2:$F$4,3,FALSE),"超时","严重超时"))),"")</f>
        <v/>
      </c>
      <c r="AD3184">
        <f>IFERROR(INDEX('18_换产标准_模拟'!$A$2:$A$4,MATCH(N3184,'18_换产标准_模拟'!$B$2:$B$4,0)),"")</f>
        <v/>
      </c>
      <c r="AE3184" t="inlineStr">
        <is>
          <t>团队模拟数据</t>
        </is>
      </c>
    </row>
    <row r="3185">
      <c r="A3185" t="inlineStr">
        <is>
          <t>SIM-STOP-03184</t>
        </is>
      </c>
      <c r="B3185" t="inlineStr">
        <is>
          <t>STOP-POST-00427</t>
        </is>
      </c>
      <c r="C3185" t="inlineStr">
        <is>
          <t>LINE-S01-POST-20260320</t>
        </is>
      </c>
      <c r="D3185" t="inlineStr">
        <is>
          <t>SHIFT-POST-20260320</t>
        </is>
      </c>
      <c r="E3185" t="inlineStr">
        <is>
          <t>LINE-S01</t>
        </is>
      </c>
      <c r="F3185" t="inlineStr">
        <is>
          <t>改善后</t>
        </is>
      </c>
      <c r="G3185" s="57" t="n">
        <v>46101</v>
      </c>
      <c r="H3185" t="inlineStr">
        <is>
          <t>智能终端系列</t>
        </is>
      </c>
      <c r="I3185" t="inlineStr">
        <is>
          <t>KK200-1</t>
        </is>
      </c>
      <c r="J3185" t="inlineStr">
        <is>
          <t>MATERIALS</t>
        </is>
      </c>
      <c r="K3185" t="inlineStr">
        <is>
          <t>Unplanned</t>
        </is>
      </c>
      <c r="L3185" t="inlineStr">
        <is>
          <t>EXTRUDER PRESS</t>
        </is>
      </c>
      <c r="M3185" t="inlineStr">
        <is>
          <t>主加工工位</t>
        </is>
      </c>
      <c r="N3185" t="inlineStr">
        <is>
          <t>MANUAL BRICK HANDLING</t>
        </is>
      </c>
      <c r="O3185" s="59" t="n">
        <v>46101.65972222222</v>
      </c>
      <c r="P3185" s="59" t="n">
        <v>46101.664375</v>
      </c>
      <c r="Q3185" s="60" t="n">
        <v>6.7</v>
      </c>
      <c r="R3185" s="60" t="n">
        <v>0.8393</v>
      </c>
      <c r="S3185" t="inlineStr">
        <is>
          <t>团队模拟数据（基于公开单线数据派生）</t>
        </is>
      </c>
      <c r="T3185" t="inlineStr">
        <is>
          <t>SIM-v2.2-20260807-20260804</t>
        </is>
      </c>
      <c r="U3185" t="inlineStr">
        <is>
          <t>https://zenodo.org/records/17855209</t>
        </is>
      </c>
      <c r="V3185" t="inlineStr">
        <is>
          <t>LINE-S01-POST-20260320</t>
        </is>
      </c>
      <c r="W3185" t="inlineStr">
        <is>
          <t>已关联</t>
        </is>
      </c>
      <c r="X3185" t="inlineStr">
        <is>
          <t>按班次口径判断</t>
        </is>
      </c>
      <c r="Z3185" t="inlineStr">
        <is>
          <t>否</t>
        </is>
      </c>
    </row>
    <row r="3186">
      <c r="A3186" t="inlineStr">
        <is>
          <t>SIM-STOP-03185</t>
        </is>
      </c>
      <c r="B3186" t="inlineStr">
        <is>
          <t>STOP-POST-00427</t>
        </is>
      </c>
      <c r="C3186" t="inlineStr">
        <is>
          <t>LINE-S02-POST-20260320</t>
        </is>
      </c>
      <c r="D3186" t="inlineStr">
        <is>
          <t>SHIFT-POST-20260320</t>
        </is>
      </c>
      <c r="E3186" t="inlineStr">
        <is>
          <t>LINE-S02</t>
        </is>
      </c>
      <c r="F3186" t="inlineStr">
        <is>
          <t>改善后</t>
        </is>
      </c>
      <c r="G3186" s="57" t="n">
        <v>46101</v>
      </c>
      <c r="H3186" t="inlineStr">
        <is>
          <t>视觉设备系列</t>
        </is>
      </c>
      <c r="I3186" t="inlineStr">
        <is>
          <t>KK200-1</t>
        </is>
      </c>
      <c r="J3186" t="inlineStr">
        <is>
          <t>MATERIALS</t>
        </is>
      </c>
      <c r="K3186" t="inlineStr">
        <is>
          <t>Unplanned</t>
        </is>
      </c>
      <c r="L3186" t="inlineStr">
        <is>
          <t>EXTRUDER PRESS</t>
        </is>
      </c>
      <c r="M3186" t="inlineStr">
        <is>
          <t>主加工工位</t>
        </is>
      </c>
      <c r="N3186" t="inlineStr">
        <is>
          <t>MANUAL BRICK HANDLING</t>
        </is>
      </c>
      <c r="O3186" s="59" t="n">
        <v>46101.67361111111</v>
      </c>
      <c r="P3186" s="59" t="n">
        <v>46101.68020833333</v>
      </c>
      <c r="Q3186" s="60" t="n">
        <v>9.5</v>
      </c>
      <c r="R3186" s="60" t="n">
        <v>1.188</v>
      </c>
      <c r="S3186" t="inlineStr">
        <is>
          <t>团队模拟数据（基于公开单线数据派生）</t>
        </is>
      </c>
      <c r="T3186" t="inlineStr">
        <is>
          <t>SIM-v2.2-20260807-20260804</t>
        </is>
      </c>
      <c r="U3186" t="inlineStr">
        <is>
          <t>https://zenodo.org/records/17855209</t>
        </is>
      </c>
      <c r="V3186" t="inlineStr">
        <is>
          <t>LINE-S02-POST-20260320</t>
        </is>
      </c>
      <c r="W3186" t="inlineStr">
        <is>
          <t>已关联</t>
        </is>
      </c>
      <c r="X3186" t="inlineStr">
        <is>
          <t>按班次口径判断</t>
        </is>
      </c>
      <c r="Z3186" t="inlineStr">
        <is>
          <t>否</t>
        </is>
      </c>
    </row>
    <row r="3187">
      <c r="A3187" t="inlineStr">
        <is>
          <t>SIM-STOP-03186</t>
        </is>
      </c>
      <c r="B3187" t="inlineStr">
        <is>
          <t>STOP-POST-00427</t>
        </is>
      </c>
      <c r="C3187" t="inlineStr">
        <is>
          <t>LINE-S03-POST-20260320</t>
        </is>
      </c>
      <c r="D3187" t="inlineStr">
        <is>
          <t>SHIFT-POST-20260320</t>
        </is>
      </c>
      <c r="E3187" t="inlineStr">
        <is>
          <t>LINE-S03</t>
        </is>
      </c>
      <c r="F3187" t="inlineStr">
        <is>
          <t>改善后</t>
        </is>
      </c>
      <c r="G3187" s="57" t="n">
        <v>46101</v>
      </c>
      <c r="H3187" t="inlineStr">
        <is>
          <t>音频模组系列</t>
        </is>
      </c>
      <c r="I3187" t="inlineStr">
        <is>
          <t>KK200-1</t>
        </is>
      </c>
      <c r="J3187" t="inlineStr">
        <is>
          <t>MATERIALS</t>
        </is>
      </c>
      <c r="K3187" t="inlineStr">
        <is>
          <t>Unplanned</t>
        </is>
      </c>
      <c r="L3187" t="inlineStr">
        <is>
          <t>EXTRUDER PRESS</t>
        </is>
      </c>
      <c r="M3187" t="inlineStr">
        <is>
          <t>主加工工位</t>
        </is>
      </c>
      <c r="N3187" t="inlineStr">
        <is>
          <t>MANUAL BRICK HANDLING</t>
        </is>
      </c>
      <c r="O3187" s="59" t="n">
        <v>46101.6875</v>
      </c>
      <c r="P3187" s="59" t="n">
        <v>46101.6925</v>
      </c>
      <c r="Q3187" s="60" t="n">
        <v>7.2</v>
      </c>
      <c r="R3187" s="60" t="n">
        <v>0.8944</v>
      </c>
      <c r="S3187" t="inlineStr">
        <is>
          <t>团队模拟数据（基于公开单线数据派生）</t>
        </is>
      </c>
      <c r="T3187" t="inlineStr">
        <is>
          <t>SIM-v2.2-20260807-20260804</t>
        </is>
      </c>
      <c r="U3187" t="inlineStr">
        <is>
          <t>https://zenodo.org/records/17855209</t>
        </is>
      </c>
      <c r="V3187" t="inlineStr">
        <is>
          <t>LINE-S03-POST-20260320</t>
        </is>
      </c>
      <c r="W3187" t="inlineStr">
        <is>
          <t>已关联</t>
        </is>
      </c>
      <c r="X3187" t="inlineStr">
        <is>
          <t>按班次口径判断</t>
        </is>
      </c>
      <c r="Z3187" t="inlineStr">
        <is>
          <t>否</t>
        </is>
      </c>
    </row>
    <row r="3188">
      <c r="A3188" t="inlineStr">
        <is>
          <t>SIM-STOP-03187</t>
        </is>
      </c>
      <c r="B3188" t="inlineStr">
        <is>
          <t>STOP-POST-00428</t>
        </is>
      </c>
      <c r="C3188" t="inlineStr">
        <is>
          <t>LINE-S01-POST-20260320</t>
        </is>
      </c>
      <c r="D3188" t="inlineStr">
        <is>
          <t>SHIFT-POST-20260320</t>
        </is>
      </c>
      <c r="E3188" t="inlineStr">
        <is>
          <t>LINE-S01</t>
        </is>
      </c>
      <c r="F3188" t="inlineStr">
        <is>
          <t>改善后</t>
        </is>
      </c>
      <c r="G3188" s="57" t="n">
        <v>46101</v>
      </c>
      <c r="H3188" t="inlineStr">
        <is>
          <t>智能终端系列</t>
        </is>
      </c>
      <c r="I3188" t="inlineStr">
        <is>
          <t>KK200-1</t>
        </is>
      </c>
      <c r="J3188" t="inlineStr">
        <is>
          <t>MATERIALS</t>
        </is>
      </c>
      <c r="K3188" t="inlineStr">
        <is>
          <t>Unplanned</t>
        </is>
      </c>
      <c r="L3188" t="inlineStr">
        <is>
          <t>HACKING STATION</t>
        </is>
      </c>
      <c r="M3188" t="inlineStr">
        <is>
          <t>上下料工位</t>
        </is>
      </c>
      <c r="N3188" t="inlineStr">
        <is>
          <t>RACK STARVATION</t>
        </is>
      </c>
      <c r="O3188" s="59" t="n">
        <v>46101.68541666667</v>
      </c>
      <c r="P3188" s="59" t="n">
        <v>46101.69034722223</v>
      </c>
      <c r="Q3188" s="60" t="n">
        <v>7.1</v>
      </c>
      <c r="R3188" s="60" t="n">
        <v>0.7857</v>
      </c>
      <c r="S3188" t="inlineStr">
        <is>
          <t>团队模拟数据（基于公开单线数据派生）</t>
        </is>
      </c>
      <c r="T3188" t="inlineStr">
        <is>
          <t>SIM-v2.2-20260807-20260804</t>
        </is>
      </c>
      <c r="U3188" t="inlineStr">
        <is>
          <t>https://zenodo.org/records/17855209</t>
        </is>
      </c>
      <c r="V3188" t="inlineStr">
        <is>
          <t>LINE-S01-POST-20260320</t>
        </is>
      </c>
      <c r="W3188" t="inlineStr">
        <is>
          <t>已关联</t>
        </is>
      </c>
      <c r="X3188" t="inlineStr">
        <is>
          <t>按班次口径判断</t>
        </is>
      </c>
      <c r="Z3188" t="inlineStr">
        <is>
          <t>否</t>
        </is>
      </c>
    </row>
    <row r="3189">
      <c r="A3189" t="inlineStr">
        <is>
          <t>SIM-STOP-03188</t>
        </is>
      </c>
      <c r="B3189" t="inlineStr">
        <is>
          <t>STOP-POST-00428</t>
        </is>
      </c>
      <c r="C3189" t="inlineStr">
        <is>
          <t>LINE-S02-POST-20260320</t>
        </is>
      </c>
      <c r="D3189" t="inlineStr">
        <is>
          <t>SHIFT-POST-20260320</t>
        </is>
      </c>
      <c r="E3189" t="inlineStr">
        <is>
          <t>LINE-S02</t>
        </is>
      </c>
      <c r="F3189" t="inlineStr">
        <is>
          <t>改善后</t>
        </is>
      </c>
      <c r="G3189" s="57" t="n">
        <v>46101</v>
      </c>
      <c r="H3189" t="inlineStr">
        <is>
          <t>视觉设备系列</t>
        </is>
      </c>
      <c r="I3189" t="inlineStr">
        <is>
          <t>KK200-1</t>
        </is>
      </c>
      <c r="J3189" t="inlineStr">
        <is>
          <t>MATERIALS</t>
        </is>
      </c>
      <c r="K3189" t="inlineStr">
        <is>
          <t>Unplanned</t>
        </is>
      </c>
      <c r="L3189" t="inlineStr">
        <is>
          <t>HACKING STATION</t>
        </is>
      </c>
      <c r="M3189" t="inlineStr">
        <is>
          <t>上下料工位</t>
        </is>
      </c>
      <c r="N3189" t="inlineStr">
        <is>
          <t>RACK STARVATION</t>
        </is>
      </c>
      <c r="O3189" s="59" t="n">
        <v>46101.69930555556</v>
      </c>
      <c r="P3189" s="59" t="n">
        <v>46101.70645833333</v>
      </c>
      <c r="Q3189" s="60" t="n">
        <v>10.3</v>
      </c>
      <c r="R3189" s="60" t="n">
        <v>1.1428</v>
      </c>
      <c r="S3189" t="inlineStr">
        <is>
          <t>团队模拟数据（基于公开单线数据派生）</t>
        </is>
      </c>
      <c r="T3189" t="inlineStr">
        <is>
          <t>SIM-v2.2-20260807-20260804</t>
        </is>
      </c>
      <c r="U3189" t="inlineStr">
        <is>
          <t>https://zenodo.org/records/17855209</t>
        </is>
      </c>
      <c r="V3189" t="inlineStr">
        <is>
          <t>LINE-S02-POST-20260320</t>
        </is>
      </c>
      <c r="W3189" t="inlineStr">
        <is>
          <t>已关联</t>
        </is>
      </c>
      <c r="X3189" t="inlineStr">
        <is>
          <t>按班次口径判断</t>
        </is>
      </c>
      <c r="Z3189" t="inlineStr">
        <is>
          <t>否</t>
        </is>
      </c>
    </row>
    <row r="3190">
      <c r="A3190" t="inlineStr">
        <is>
          <t>SIM-STOP-03189</t>
        </is>
      </c>
      <c r="B3190" t="inlineStr">
        <is>
          <t>STOP-POST-00428</t>
        </is>
      </c>
      <c r="C3190" t="inlineStr">
        <is>
          <t>LINE-S03-POST-20260320</t>
        </is>
      </c>
      <c r="D3190" t="inlineStr">
        <is>
          <t>SHIFT-POST-20260320</t>
        </is>
      </c>
      <c r="E3190" t="inlineStr">
        <is>
          <t>LINE-S03</t>
        </is>
      </c>
      <c r="F3190" t="inlineStr">
        <is>
          <t>改善后</t>
        </is>
      </c>
      <c r="G3190" s="57" t="n">
        <v>46101</v>
      </c>
      <c r="H3190" t="inlineStr">
        <is>
          <t>音频模组系列</t>
        </is>
      </c>
      <c r="I3190" t="inlineStr">
        <is>
          <t>KK200-1</t>
        </is>
      </c>
      <c r="J3190" t="inlineStr">
        <is>
          <t>MATERIALS</t>
        </is>
      </c>
      <c r="K3190" t="inlineStr">
        <is>
          <t>Unplanned</t>
        </is>
      </c>
      <c r="L3190" t="inlineStr">
        <is>
          <t>HACKING STATION</t>
        </is>
      </c>
      <c r="M3190" t="inlineStr">
        <is>
          <t>上下料工位</t>
        </is>
      </c>
      <c r="N3190" t="inlineStr">
        <is>
          <t>RACK STARVATION</t>
        </is>
      </c>
      <c r="O3190" s="59" t="n">
        <v>46101.71319444444</v>
      </c>
      <c r="P3190" s="59" t="n">
        <v>46101.71902777778</v>
      </c>
      <c r="Q3190" s="60" t="n">
        <v>8.4</v>
      </c>
      <c r="R3190" s="60" t="n">
        <v>0.9308</v>
      </c>
      <c r="S3190" t="inlineStr">
        <is>
          <t>团队模拟数据（基于公开单线数据派生）</t>
        </is>
      </c>
      <c r="T3190" t="inlineStr">
        <is>
          <t>SIM-v2.2-20260807-20260804</t>
        </is>
      </c>
      <c r="U3190" t="inlineStr">
        <is>
          <t>https://zenodo.org/records/17855209</t>
        </is>
      </c>
      <c r="V3190" t="inlineStr">
        <is>
          <t>LINE-S03-POST-20260320</t>
        </is>
      </c>
      <c r="W3190" t="inlineStr">
        <is>
          <t>已关联</t>
        </is>
      </c>
      <c r="X3190" t="inlineStr">
        <is>
          <t>按班次口径判断</t>
        </is>
      </c>
      <c r="Z3190" t="inlineStr">
        <is>
          <t>否</t>
        </is>
      </c>
    </row>
    <row r="3191">
      <c r="A3191" t="inlineStr">
        <is>
          <t>SIM-STOP-03190</t>
        </is>
      </c>
      <c r="B3191" t="inlineStr">
        <is>
          <t>STOP-POST-00429</t>
        </is>
      </c>
      <c r="C3191" t="inlineStr">
        <is>
          <t>LINE-S01-POST-20260320</t>
        </is>
      </c>
      <c r="D3191" t="inlineStr">
        <is>
          <t>SHIFT-POST-20260320</t>
        </is>
      </c>
      <c r="E3191" t="inlineStr">
        <is>
          <t>LINE-S01</t>
        </is>
      </c>
      <c r="F3191" t="inlineStr">
        <is>
          <t>改善后</t>
        </is>
      </c>
      <c r="G3191" s="57" t="n">
        <v>46101</v>
      </c>
      <c r="H3191" t="inlineStr">
        <is>
          <t>智能终端系列</t>
        </is>
      </c>
      <c r="I3191" t="inlineStr">
        <is>
          <t>KK200-1</t>
        </is>
      </c>
      <c r="J3191" t="inlineStr">
        <is>
          <t>MATERIALS</t>
        </is>
      </c>
      <c r="K3191" t="inlineStr">
        <is>
          <t>Unplanned</t>
        </is>
      </c>
      <c r="L3191" t="inlineStr">
        <is>
          <t>HACKING STATION</t>
        </is>
      </c>
      <c r="M3191" t="inlineStr">
        <is>
          <t>上下料工位</t>
        </is>
      </c>
      <c r="N3191" t="inlineStr">
        <is>
          <t>RACK STARVATION</t>
        </is>
      </c>
      <c r="O3191" s="59" t="n">
        <v>46101.70069444444</v>
      </c>
      <c r="P3191" s="59" t="n">
        <v>46101.70583333333</v>
      </c>
      <c r="Q3191" s="60" t="n">
        <v>7.4</v>
      </c>
      <c r="R3191" s="60" t="n">
        <v>0.8169999999999999</v>
      </c>
      <c r="S3191" t="inlineStr">
        <is>
          <t>团队模拟数据（基于公开单线数据派生）</t>
        </is>
      </c>
      <c r="T3191" t="inlineStr">
        <is>
          <t>SIM-v2.2-20260807-20260804</t>
        </is>
      </c>
      <c r="U3191" t="inlineStr">
        <is>
          <t>https://zenodo.org/records/17855209</t>
        </is>
      </c>
      <c r="V3191" t="inlineStr">
        <is>
          <t>LINE-S01-POST-20260320</t>
        </is>
      </c>
      <c r="W3191" t="inlineStr">
        <is>
          <t>已关联</t>
        </is>
      </c>
      <c r="X3191" t="inlineStr">
        <is>
          <t>按班次口径判断</t>
        </is>
      </c>
      <c r="Z3191" t="inlineStr">
        <is>
          <t>否</t>
        </is>
      </c>
    </row>
    <row r="3192">
      <c r="A3192" t="inlineStr">
        <is>
          <t>SIM-STOP-03191</t>
        </is>
      </c>
      <c r="B3192" t="inlineStr">
        <is>
          <t>STOP-POST-00429</t>
        </is>
      </c>
      <c r="C3192" t="inlineStr">
        <is>
          <t>LINE-S02-POST-20260320</t>
        </is>
      </c>
      <c r="D3192" t="inlineStr">
        <is>
          <t>SHIFT-POST-20260320</t>
        </is>
      </c>
      <c r="E3192" t="inlineStr">
        <is>
          <t>LINE-S02</t>
        </is>
      </c>
      <c r="F3192" t="inlineStr">
        <is>
          <t>改善后</t>
        </is>
      </c>
      <c r="G3192" s="57" t="n">
        <v>46101</v>
      </c>
      <c r="H3192" t="inlineStr">
        <is>
          <t>视觉设备系列</t>
        </is>
      </c>
      <c r="I3192" t="inlineStr">
        <is>
          <t>KK200-1</t>
        </is>
      </c>
      <c r="J3192" t="inlineStr">
        <is>
          <t>MATERIALS</t>
        </is>
      </c>
      <c r="K3192" t="inlineStr">
        <is>
          <t>Unplanned</t>
        </is>
      </c>
      <c r="L3192" t="inlineStr">
        <is>
          <t>HACKING STATION</t>
        </is>
      </c>
      <c r="M3192" t="inlineStr">
        <is>
          <t>上下料工位</t>
        </is>
      </c>
      <c r="N3192" t="inlineStr">
        <is>
          <t>RACK STARVATION</t>
        </is>
      </c>
      <c r="O3192" s="59" t="n">
        <v>46101.71458333333</v>
      </c>
      <c r="P3192" s="59" t="n">
        <v>46101.72125</v>
      </c>
      <c r="Q3192" s="60" t="n">
        <v>9.6</v>
      </c>
      <c r="R3192" s="60" t="n">
        <v>1.0694</v>
      </c>
      <c r="S3192" t="inlineStr">
        <is>
          <t>团队模拟数据（基于公开单线数据派生）</t>
        </is>
      </c>
      <c r="T3192" t="inlineStr">
        <is>
          <t>SIM-v2.2-20260807-20260804</t>
        </is>
      </c>
      <c r="U3192" t="inlineStr">
        <is>
          <t>https://zenodo.org/records/17855209</t>
        </is>
      </c>
      <c r="V3192" t="inlineStr">
        <is>
          <t>LINE-S02-POST-20260320</t>
        </is>
      </c>
      <c r="W3192" t="inlineStr">
        <is>
          <t>已关联</t>
        </is>
      </c>
      <c r="X3192" t="inlineStr">
        <is>
          <t>按班次口径判断</t>
        </is>
      </c>
      <c r="Z3192" t="inlineStr">
        <is>
          <t>否</t>
        </is>
      </c>
    </row>
    <row r="3193">
      <c r="A3193" t="inlineStr">
        <is>
          <t>SIM-STOP-03192</t>
        </is>
      </c>
      <c r="B3193" t="inlineStr">
        <is>
          <t>STOP-POST-00429</t>
        </is>
      </c>
      <c r="C3193" t="inlineStr">
        <is>
          <t>LINE-S03-POST-20260320</t>
        </is>
      </c>
      <c r="D3193" t="inlineStr">
        <is>
          <t>SHIFT-POST-20260320</t>
        </is>
      </c>
      <c r="E3193" t="inlineStr">
        <is>
          <t>LINE-S03</t>
        </is>
      </c>
      <c r="F3193" t="inlineStr">
        <is>
          <t>改善后</t>
        </is>
      </c>
      <c r="G3193" s="57" t="n">
        <v>46101</v>
      </c>
      <c r="H3193" t="inlineStr">
        <is>
          <t>音频模组系列</t>
        </is>
      </c>
      <c r="I3193" t="inlineStr">
        <is>
          <t>KK200-1</t>
        </is>
      </c>
      <c r="J3193" t="inlineStr">
        <is>
          <t>MATERIALS</t>
        </is>
      </c>
      <c r="K3193" t="inlineStr">
        <is>
          <t>Unplanned</t>
        </is>
      </c>
      <c r="L3193" t="inlineStr">
        <is>
          <t>HACKING STATION</t>
        </is>
      </c>
      <c r="M3193" t="inlineStr">
        <is>
          <t>上下料工位</t>
        </is>
      </c>
      <c r="N3193" t="inlineStr">
        <is>
          <t>RACK STARVATION</t>
        </is>
      </c>
      <c r="O3193" s="59" t="n">
        <v>46101.72847222222</v>
      </c>
      <c r="P3193" s="59" t="n">
        <v>46101.73451388889</v>
      </c>
      <c r="Q3193" s="60" t="n">
        <v>8.699999999999999</v>
      </c>
      <c r="R3193" s="60" t="n">
        <v>0.9671999999999999</v>
      </c>
      <c r="S3193" t="inlineStr">
        <is>
          <t>团队模拟数据（基于公开单线数据派生）</t>
        </is>
      </c>
      <c r="T3193" t="inlineStr">
        <is>
          <t>SIM-v2.2-20260807-20260804</t>
        </is>
      </c>
      <c r="U3193" t="inlineStr">
        <is>
          <t>https://zenodo.org/records/17855209</t>
        </is>
      </c>
      <c r="V3193" t="inlineStr">
        <is>
          <t>LINE-S03-POST-20260320</t>
        </is>
      </c>
      <c r="W3193" t="inlineStr">
        <is>
          <t>已关联</t>
        </is>
      </c>
      <c r="X3193" t="inlineStr">
        <is>
          <t>按班次口径判断</t>
        </is>
      </c>
      <c r="Z3193" t="inlineStr">
        <is>
          <t>否</t>
        </is>
      </c>
    </row>
    <row r="3194">
      <c r="A3194" t="inlineStr">
        <is>
          <t>SIM-STOP-03193</t>
        </is>
      </c>
      <c r="B3194" t="inlineStr">
        <is>
          <t>STOP-POST-00430</t>
        </is>
      </c>
      <c r="C3194" t="inlineStr">
        <is>
          <t>LINE-S01-POST-20260320</t>
        </is>
      </c>
      <c r="D3194" t="inlineStr">
        <is>
          <t>SHIFT-POST-20260320</t>
        </is>
      </c>
      <c r="E3194" t="inlineStr">
        <is>
          <t>LINE-S01</t>
        </is>
      </c>
      <c r="F3194" t="inlineStr">
        <is>
          <t>改善后</t>
        </is>
      </c>
      <c r="G3194" s="57" t="n">
        <v>46101</v>
      </c>
      <c r="H3194" t="inlineStr">
        <is>
          <t>智能终端系列</t>
        </is>
      </c>
      <c r="I3194" t="inlineStr">
        <is>
          <t>KK200-1</t>
        </is>
      </c>
      <c r="J3194" t="inlineStr">
        <is>
          <t>FAILURE</t>
        </is>
      </c>
      <c r="K3194" t="inlineStr">
        <is>
          <t>Unplanned</t>
        </is>
      </c>
      <c r="L3194" t="inlineStr">
        <is>
          <t>CUTTER</t>
        </is>
      </c>
      <c r="M3194" t="inlineStr">
        <is>
          <t>切割/分板工位</t>
        </is>
      </c>
      <c r="N3194" t="inlineStr">
        <is>
          <t>WIRE FAILURE</t>
        </is>
      </c>
      <c r="O3194" s="59" t="n">
        <v>46101.71388888889</v>
      </c>
      <c r="P3194" s="59" t="n">
        <v>46101.71604166667</v>
      </c>
      <c r="Q3194" s="60" t="n">
        <v>3.1</v>
      </c>
      <c r="R3194" s="60" t="n">
        <v>0.7634</v>
      </c>
      <c r="S3194" t="inlineStr">
        <is>
          <t>团队模拟数据（基于公开单线数据派生）</t>
        </is>
      </c>
      <c r="T3194" t="inlineStr">
        <is>
          <t>SIM-v2.2-20260807-20260804</t>
        </is>
      </c>
      <c r="U3194" t="inlineStr">
        <is>
          <t>https://zenodo.org/records/17855209</t>
        </is>
      </c>
      <c r="V3194" t="inlineStr">
        <is>
          <t>LINE-S01-POST-20260320</t>
        </is>
      </c>
      <c r="W3194" t="inlineStr">
        <is>
          <t>已关联</t>
        </is>
      </c>
      <c r="X3194" t="inlineStr">
        <is>
          <t>按班次口径判断</t>
        </is>
      </c>
      <c r="Z3194" t="inlineStr">
        <is>
          <t>否</t>
        </is>
      </c>
    </row>
    <row r="3195">
      <c r="A3195" t="inlineStr">
        <is>
          <t>SIM-STOP-03194</t>
        </is>
      </c>
      <c r="B3195" t="inlineStr">
        <is>
          <t>STOP-POST-00430</t>
        </is>
      </c>
      <c r="C3195" t="inlineStr">
        <is>
          <t>LINE-S02-POST-20260320</t>
        </is>
      </c>
      <c r="D3195" t="inlineStr">
        <is>
          <t>SHIFT-POST-20260320</t>
        </is>
      </c>
      <c r="E3195" t="inlineStr">
        <is>
          <t>LINE-S02</t>
        </is>
      </c>
      <c r="F3195" t="inlineStr">
        <is>
          <t>改善后</t>
        </is>
      </c>
      <c r="G3195" s="57" t="n">
        <v>46101</v>
      </c>
      <c r="H3195" t="inlineStr">
        <is>
          <t>视觉设备系列</t>
        </is>
      </c>
      <c r="I3195" t="inlineStr">
        <is>
          <t>KK200-1</t>
        </is>
      </c>
      <c r="J3195" t="inlineStr">
        <is>
          <t>FAILURE</t>
        </is>
      </c>
      <c r="K3195" t="inlineStr">
        <is>
          <t>Unplanned</t>
        </is>
      </c>
      <c r="L3195" t="inlineStr">
        <is>
          <t>CUTTER</t>
        </is>
      </c>
      <c r="M3195" t="inlineStr">
        <is>
          <t>切割/分板工位</t>
        </is>
      </c>
      <c r="N3195" t="inlineStr">
        <is>
          <t>WIRE FAILURE</t>
        </is>
      </c>
      <c r="O3195" s="59" t="n">
        <v>46101.72777777778</v>
      </c>
      <c r="P3195" s="59" t="n">
        <v>46101.73111111111</v>
      </c>
      <c r="Q3195" s="60" t="n">
        <v>4.8</v>
      </c>
      <c r="R3195" s="60" t="n">
        <v>1.2012</v>
      </c>
      <c r="S3195" t="inlineStr">
        <is>
          <t>团队模拟数据（基于公开单线数据派生）</t>
        </is>
      </c>
      <c r="T3195" t="inlineStr">
        <is>
          <t>SIM-v2.2-20260807-20260804</t>
        </is>
      </c>
      <c r="U3195" t="inlineStr">
        <is>
          <t>https://zenodo.org/records/17855209</t>
        </is>
      </c>
      <c r="V3195" t="inlineStr">
        <is>
          <t>LINE-S02-POST-20260320</t>
        </is>
      </c>
      <c r="W3195" t="inlineStr">
        <is>
          <t>已关联</t>
        </is>
      </c>
      <c r="X3195" t="inlineStr">
        <is>
          <t>按班次口径判断</t>
        </is>
      </c>
      <c r="Z3195" t="inlineStr">
        <is>
          <t>否</t>
        </is>
      </c>
    </row>
    <row r="3196">
      <c r="A3196" t="inlineStr">
        <is>
          <t>SIM-STOP-03195</t>
        </is>
      </c>
      <c r="B3196" t="inlineStr">
        <is>
          <t>STOP-POST-00430</t>
        </is>
      </c>
      <c r="C3196" t="inlineStr">
        <is>
          <t>LINE-S03-POST-20260320</t>
        </is>
      </c>
      <c r="D3196" t="inlineStr">
        <is>
          <t>SHIFT-POST-20260320</t>
        </is>
      </c>
      <c r="E3196" t="inlineStr">
        <is>
          <t>LINE-S03</t>
        </is>
      </c>
      <c r="F3196" t="inlineStr">
        <is>
          <t>改善后</t>
        </is>
      </c>
      <c r="G3196" s="57" t="n">
        <v>46101</v>
      </c>
      <c r="H3196" t="inlineStr">
        <is>
          <t>音频模组系列</t>
        </is>
      </c>
      <c r="I3196" t="inlineStr">
        <is>
          <t>KK200-1</t>
        </is>
      </c>
      <c r="J3196" t="inlineStr">
        <is>
          <t>FAILURE</t>
        </is>
      </c>
      <c r="K3196" t="inlineStr">
        <is>
          <t>Unplanned</t>
        </is>
      </c>
      <c r="L3196" t="inlineStr">
        <is>
          <t>CUTTER</t>
        </is>
      </c>
      <c r="M3196" t="inlineStr">
        <is>
          <t>切割/分板工位</t>
        </is>
      </c>
      <c r="N3196" t="inlineStr">
        <is>
          <t>WIRE FAILURE</t>
        </is>
      </c>
      <c r="O3196" s="59" t="n">
        <v>46101.74166666667</v>
      </c>
      <c r="P3196" s="59" t="n">
        <v>46101.74409722222</v>
      </c>
      <c r="Q3196" s="60" t="n">
        <v>3.5</v>
      </c>
      <c r="R3196" s="60" t="n">
        <v>0.87</v>
      </c>
      <c r="S3196" t="inlineStr">
        <is>
          <t>团队模拟数据（基于公开单线数据派生）</t>
        </is>
      </c>
      <c r="T3196" t="inlineStr">
        <is>
          <t>SIM-v2.2-20260807-20260804</t>
        </is>
      </c>
      <c r="U3196" t="inlineStr">
        <is>
          <t>https://zenodo.org/records/17855209</t>
        </is>
      </c>
      <c r="V3196" t="inlineStr">
        <is>
          <t>LINE-S03-POST-20260320</t>
        </is>
      </c>
      <c r="W3196" t="inlineStr">
        <is>
          <t>已关联</t>
        </is>
      </c>
      <c r="X3196" t="inlineStr">
        <is>
          <t>按班次口径判断</t>
        </is>
      </c>
      <c r="Z3196" t="inlineStr">
        <is>
          <t>否</t>
        </is>
      </c>
    </row>
    <row r="3197">
      <c r="A3197" t="inlineStr">
        <is>
          <t>SIM-STOP-03196</t>
        </is>
      </c>
      <c r="B3197" t="inlineStr">
        <is>
          <t>STOP-POST-00431</t>
        </is>
      </c>
      <c r="C3197" t="inlineStr">
        <is>
          <t>LINE-S01-POST-20260320</t>
        </is>
      </c>
      <c r="D3197" t="inlineStr">
        <is>
          <t>SHIFT-POST-20260320</t>
        </is>
      </c>
      <c r="E3197" t="inlineStr">
        <is>
          <t>LINE-S01</t>
        </is>
      </c>
      <c r="F3197" t="inlineStr">
        <is>
          <t>改善后</t>
        </is>
      </c>
      <c r="G3197" s="57" t="n">
        <v>46101</v>
      </c>
      <c r="H3197" t="inlineStr">
        <is>
          <t>智能终端系列</t>
        </is>
      </c>
      <c r="I3197" t="inlineStr">
        <is>
          <t>KK200-1</t>
        </is>
      </c>
      <c r="J3197" t="inlineStr">
        <is>
          <t>FAILURE</t>
        </is>
      </c>
      <c r="K3197" t="inlineStr">
        <is>
          <t>Unplanned</t>
        </is>
      </c>
      <c r="L3197" t="inlineStr">
        <is>
          <t>CUTTER</t>
        </is>
      </c>
      <c r="M3197" t="inlineStr">
        <is>
          <t>切割/分板工位</t>
        </is>
      </c>
      <c r="N3197" t="inlineStr">
        <is>
          <t>WIRE FAILURE</t>
        </is>
      </c>
      <c r="O3197" s="59" t="n">
        <v>46101.71944444445</v>
      </c>
      <c r="P3197" s="59" t="n">
        <v>46101.72444444444</v>
      </c>
      <c r="Q3197" s="60" t="n">
        <v>7.2</v>
      </c>
      <c r="R3197" s="60" t="n">
        <v>0.7947</v>
      </c>
      <c r="S3197" t="inlineStr">
        <is>
          <t>团队模拟数据（基于公开单线数据派生）</t>
        </is>
      </c>
      <c r="T3197" t="inlineStr">
        <is>
          <t>SIM-v2.2-20260807-20260804</t>
        </is>
      </c>
      <c r="U3197" t="inlineStr">
        <is>
          <t>https://zenodo.org/records/17855209</t>
        </is>
      </c>
      <c r="V3197" t="inlineStr">
        <is>
          <t>LINE-S01-POST-20260320</t>
        </is>
      </c>
      <c r="W3197" t="inlineStr">
        <is>
          <t>已关联</t>
        </is>
      </c>
      <c r="X3197" t="inlineStr">
        <is>
          <t>按班次口径判断</t>
        </is>
      </c>
      <c r="Z3197" t="inlineStr">
        <is>
          <t>否</t>
        </is>
      </c>
    </row>
    <row r="3198">
      <c r="A3198" t="inlineStr">
        <is>
          <t>SIM-STOP-03197</t>
        </is>
      </c>
      <c r="B3198" t="inlineStr">
        <is>
          <t>STOP-POST-00431</t>
        </is>
      </c>
      <c r="C3198" t="inlineStr">
        <is>
          <t>LINE-S02-POST-20260320</t>
        </is>
      </c>
      <c r="D3198" t="inlineStr">
        <is>
          <t>SHIFT-POST-20260320</t>
        </is>
      </c>
      <c r="E3198" t="inlineStr">
        <is>
          <t>LINE-S02</t>
        </is>
      </c>
      <c r="F3198" t="inlineStr">
        <is>
          <t>改善后</t>
        </is>
      </c>
      <c r="G3198" s="57" t="n">
        <v>46101</v>
      </c>
      <c r="H3198" t="inlineStr">
        <is>
          <t>视觉设备系列</t>
        </is>
      </c>
      <c r="I3198" t="inlineStr">
        <is>
          <t>KK200-1</t>
        </is>
      </c>
      <c r="J3198" t="inlineStr">
        <is>
          <t>FAILURE</t>
        </is>
      </c>
      <c r="K3198" t="inlineStr">
        <is>
          <t>Unplanned</t>
        </is>
      </c>
      <c r="L3198" t="inlineStr">
        <is>
          <t>CUTTER</t>
        </is>
      </c>
      <c r="M3198" t="inlineStr">
        <is>
          <t>切割/分板工位</t>
        </is>
      </c>
      <c r="N3198" t="inlineStr">
        <is>
          <t>WIRE FAILURE</t>
        </is>
      </c>
      <c r="O3198" s="59" t="n">
        <v>46101.73333333333</v>
      </c>
      <c r="P3198" s="59" t="n">
        <v>46101.74111111111</v>
      </c>
      <c r="Q3198" s="60" t="n">
        <v>11.2</v>
      </c>
      <c r="R3198" s="60" t="n">
        <v>1.2474</v>
      </c>
      <c r="S3198" t="inlineStr">
        <is>
          <t>团队模拟数据（基于公开单线数据派生）</t>
        </is>
      </c>
      <c r="T3198" t="inlineStr">
        <is>
          <t>SIM-v2.2-20260807-20260804</t>
        </is>
      </c>
      <c r="U3198" t="inlineStr">
        <is>
          <t>https://zenodo.org/records/17855209</t>
        </is>
      </c>
      <c r="V3198" t="inlineStr">
        <is>
          <t>LINE-S02-POST-20260320</t>
        </is>
      </c>
      <c r="W3198" t="inlineStr">
        <is>
          <t>已关联</t>
        </is>
      </c>
      <c r="X3198" t="inlineStr">
        <is>
          <t>按班次口径判断</t>
        </is>
      </c>
      <c r="Z3198" t="inlineStr">
        <is>
          <t>否</t>
        </is>
      </c>
    </row>
    <row r="3199">
      <c r="A3199" t="inlineStr">
        <is>
          <t>SIM-STOP-03198</t>
        </is>
      </c>
      <c r="B3199" t="inlineStr">
        <is>
          <t>STOP-POST-00431</t>
        </is>
      </c>
      <c r="C3199" t="inlineStr">
        <is>
          <t>LINE-S03-POST-20260320</t>
        </is>
      </c>
      <c r="D3199" t="inlineStr">
        <is>
          <t>SHIFT-POST-20260320</t>
        </is>
      </c>
      <c r="E3199" t="inlineStr">
        <is>
          <t>LINE-S03</t>
        </is>
      </c>
      <c r="F3199" t="inlineStr">
        <is>
          <t>改善后</t>
        </is>
      </c>
      <c r="G3199" s="57" t="n">
        <v>46101</v>
      </c>
      <c r="H3199" t="inlineStr">
        <is>
          <t>音频模组系列</t>
        </is>
      </c>
      <c r="I3199" t="inlineStr">
        <is>
          <t>KK200-1</t>
        </is>
      </c>
      <c r="J3199" t="inlineStr">
        <is>
          <t>FAILURE</t>
        </is>
      </c>
      <c r="K3199" t="inlineStr">
        <is>
          <t>Unplanned</t>
        </is>
      </c>
      <c r="L3199" t="inlineStr">
        <is>
          <t>CUTTER</t>
        </is>
      </c>
      <c r="M3199" t="inlineStr">
        <is>
          <t>切割/分板工位</t>
        </is>
      </c>
      <c r="N3199" t="inlineStr">
        <is>
          <t>WIRE FAILURE</t>
        </is>
      </c>
      <c r="O3199" s="59" t="n">
        <v>46101.74722222222</v>
      </c>
      <c r="P3199" s="59" t="n">
        <v>46101.75284722223</v>
      </c>
      <c r="Q3199" s="60" t="n">
        <v>8.1</v>
      </c>
      <c r="R3199" s="60" t="n">
        <v>0.905</v>
      </c>
      <c r="S3199" t="inlineStr">
        <is>
          <t>团队模拟数据（基于公开单线数据派生）</t>
        </is>
      </c>
      <c r="T3199" t="inlineStr">
        <is>
          <t>SIM-v2.2-20260807-20260804</t>
        </is>
      </c>
      <c r="U3199" t="inlineStr">
        <is>
          <t>https://zenodo.org/records/17855209</t>
        </is>
      </c>
      <c r="V3199" t="inlineStr">
        <is>
          <t>LINE-S03-POST-20260320</t>
        </is>
      </c>
      <c r="W3199" t="inlineStr">
        <is>
          <t>已关联</t>
        </is>
      </c>
      <c r="X3199" t="inlineStr">
        <is>
          <t>按班次口径判断</t>
        </is>
      </c>
      <c r="Z3199" t="inlineStr">
        <is>
          <t>否</t>
        </is>
      </c>
    </row>
    <row r="3200">
      <c r="A3200" t="inlineStr">
        <is>
          <t>SIM-STOP-03199</t>
        </is>
      </c>
      <c r="B3200" t="inlineStr">
        <is>
          <t>STOP-POST-00432</t>
        </is>
      </c>
      <c r="C3200" t="inlineStr">
        <is>
          <t>LINE-S01-POST-20260320</t>
        </is>
      </c>
      <c r="D3200" t="inlineStr">
        <is>
          <t>SHIFT-POST-20260320</t>
        </is>
      </c>
      <c r="E3200" t="inlineStr">
        <is>
          <t>LINE-S01</t>
        </is>
      </c>
      <c r="F3200" t="inlineStr">
        <is>
          <t>改善后</t>
        </is>
      </c>
      <c r="G3200" s="57" t="n">
        <v>46101</v>
      </c>
      <c r="H3200" t="inlineStr">
        <is>
          <t>智能终端系列</t>
        </is>
      </c>
      <c r="I3200" t="inlineStr">
        <is>
          <t>KK200-1</t>
        </is>
      </c>
      <c r="J3200" t="inlineStr">
        <is>
          <t>FAILURE</t>
        </is>
      </c>
      <c r="K3200" t="inlineStr">
        <is>
          <t>Unplanned</t>
        </is>
      </c>
      <c r="L3200" t="inlineStr">
        <is>
          <t>CUTTER</t>
        </is>
      </c>
      <c r="M3200" t="inlineStr">
        <is>
          <t>切割/分板工位</t>
        </is>
      </c>
      <c r="N3200" t="inlineStr">
        <is>
          <t>WIRE FAILURE</t>
        </is>
      </c>
      <c r="O3200" s="59" t="n">
        <v>46101.72569444445</v>
      </c>
      <c r="P3200" s="59" t="n">
        <v>46101.72854166666</v>
      </c>
      <c r="Q3200" s="60" t="n">
        <v>4.1</v>
      </c>
      <c r="R3200" s="60" t="n">
        <v>0.8259</v>
      </c>
      <c r="S3200" t="inlineStr">
        <is>
          <t>团队模拟数据（基于公开单线数据派生）</t>
        </is>
      </c>
      <c r="T3200" t="inlineStr">
        <is>
          <t>SIM-v2.2-20260807-20260804</t>
        </is>
      </c>
      <c r="U3200" t="inlineStr">
        <is>
          <t>https://zenodo.org/records/17855209</t>
        </is>
      </c>
      <c r="V3200" t="inlineStr">
        <is>
          <t>LINE-S01-POST-20260320</t>
        </is>
      </c>
      <c r="W3200" t="inlineStr">
        <is>
          <t>已关联</t>
        </is>
      </c>
      <c r="X3200" t="inlineStr">
        <is>
          <t>按班次口径判断</t>
        </is>
      </c>
      <c r="Z3200" t="inlineStr">
        <is>
          <t>否</t>
        </is>
      </c>
    </row>
    <row r="3201">
      <c r="A3201" t="inlineStr">
        <is>
          <t>SIM-STOP-03200</t>
        </is>
      </c>
      <c r="B3201" t="inlineStr">
        <is>
          <t>STOP-POST-00432</t>
        </is>
      </c>
      <c r="C3201" t="inlineStr">
        <is>
          <t>LINE-S02-POST-20260320</t>
        </is>
      </c>
      <c r="D3201" t="inlineStr">
        <is>
          <t>SHIFT-POST-20260320</t>
        </is>
      </c>
      <c r="E3201" t="inlineStr">
        <is>
          <t>LINE-S02</t>
        </is>
      </c>
      <c r="F3201" t="inlineStr">
        <is>
          <t>改善后</t>
        </is>
      </c>
      <c r="G3201" s="57" t="n">
        <v>46101</v>
      </c>
      <c r="H3201" t="inlineStr">
        <is>
          <t>视觉设备系列</t>
        </is>
      </c>
      <c r="I3201" t="inlineStr">
        <is>
          <t>KK200-1</t>
        </is>
      </c>
      <c r="J3201" t="inlineStr">
        <is>
          <t>FAILURE</t>
        </is>
      </c>
      <c r="K3201" t="inlineStr">
        <is>
          <t>Unplanned</t>
        </is>
      </c>
      <c r="L3201" t="inlineStr">
        <is>
          <t>CUTTER</t>
        </is>
      </c>
      <c r="M3201" t="inlineStr">
        <is>
          <t>切割/分板工位</t>
        </is>
      </c>
      <c r="N3201" t="inlineStr">
        <is>
          <t>WIRE FAILURE</t>
        </is>
      </c>
      <c r="O3201" s="59" t="n">
        <v>46101.73958333334</v>
      </c>
      <c r="P3201" s="59" t="n">
        <v>46101.74361111111</v>
      </c>
      <c r="Q3201" s="60" t="n">
        <v>5.8</v>
      </c>
      <c r="R3201" s="60" t="n">
        <v>1.1682</v>
      </c>
      <c r="S3201" t="inlineStr">
        <is>
          <t>团队模拟数据（基于公开单线数据派生）</t>
        </is>
      </c>
      <c r="T3201" t="inlineStr">
        <is>
          <t>SIM-v2.2-20260807-20260804</t>
        </is>
      </c>
      <c r="U3201" t="inlineStr">
        <is>
          <t>https://zenodo.org/records/17855209</t>
        </is>
      </c>
      <c r="V3201" t="inlineStr">
        <is>
          <t>LINE-S02-POST-20260320</t>
        </is>
      </c>
      <c r="W3201" t="inlineStr">
        <is>
          <t>已关联</t>
        </is>
      </c>
      <c r="X3201" t="inlineStr">
        <is>
          <t>按班次口径判断</t>
        </is>
      </c>
      <c r="Z3201" t="inlineStr">
        <is>
          <t>否</t>
        </is>
      </c>
    </row>
    <row r="3202">
      <c r="A3202" t="inlineStr">
        <is>
          <t>SIM-STOP-03201</t>
        </is>
      </c>
      <c r="B3202" t="inlineStr">
        <is>
          <t>STOP-POST-00432</t>
        </is>
      </c>
      <c r="C3202" t="inlineStr">
        <is>
          <t>LINE-S03-POST-20260320</t>
        </is>
      </c>
      <c r="D3202" t="inlineStr">
        <is>
          <t>SHIFT-POST-20260320</t>
        </is>
      </c>
      <c r="E3202" t="inlineStr">
        <is>
          <t>LINE-S03</t>
        </is>
      </c>
      <c r="F3202" t="inlineStr">
        <is>
          <t>改善后</t>
        </is>
      </c>
      <c r="G3202" s="57" t="n">
        <v>46101</v>
      </c>
      <c r="H3202" t="inlineStr">
        <is>
          <t>音频模组系列</t>
        </is>
      </c>
      <c r="I3202" t="inlineStr">
        <is>
          <t>KK200-1</t>
        </is>
      </c>
      <c r="J3202" t="inlineStr">
        <is>
          <t>FAILURE</t>
        </is>
      </c>
      <c r="K3202" t="inlineStr">
        <is>
          <t>Unplanned</t>
        </is>
      </c>
      <c r="L3202" t="inlineStr">
        <is>
          <t>CUTTER</t>
        </is>
      </c>
      <c r="M3202" t="inlineStr">
        <is>
          <t>切割/分板工位</t>
        </is>
      </c>
      <c r="N3202" t="inlineStr">
        <is>
          <t>WIRE FAILURE</t>
        </is>
      </c>
      <c r="O3202" s="59" t="n">
        <v>46101.75347222222</v>
      </c>
      <c r="P3202" s="59" t="n">
        <v>46101.75673611111</v>
      </c>
      <c r="Q3202" s="60" t="n">
        <v>4.7</v>
      </c>
      <c r="R3202" s="60" t="n">
        <v>0.9399999999999999</v>
      </c>
      <c r="S3202" t="inlineStr">
        <is>
          <t>团队模拟数据（基于公开单线数据派生）</t>
        </is>
      </c>
      <c r="T3202" t="inlineStr">
        <is>
          <t>SIM-v2.2-20260807-20260804</t>
        </is>
      </c>
      <c r="U3202" t="inlineStr">
        <is>
          <t>https://zenodo.org/records/17855209</t>
        </is>
      </c>
      <c r="V3202" t="inlineStr">
        <is>
          <t>LINE-S03-POST-20260320</t>
        </is>
      </c>
      <c r="W3202" t="inlineStr">
        <is>
          <t>已关联</t>
        </is>
      </c>
      <c r="X3202" t="inlineStr">
        <is>
          <t>按班次口径判断</t>
        </is>
      </c>
      <c r="Z3202" t="inlineStr">
        <is>
          <t>否</t>
        </is>
      </c>
    </row>
    <row r="3203">
      <c r="A3203" t="inlineStr">
        <is>
          <t>SIM-STOP-03202</t>
        </is>
      </c>
      <c r="B3203" t="inlineStr">
        <is>
          <t>STOP-POST-00433</t>
        </is>
      </c>
      <c r="C3203" t="inlineStr">
        <is>
          <t>LINE-S01-POST-20260320</t>
        </is>
      </c>
      <c r="D3203" t="inlineStr">
        <is>
          <t>SHIFT-POST-20260320</t>
        </is>
      </c>
      <c r="E3203" t="inlineStr">
        <is>
          <t>LINE-S01</t>
        </is>
      </c>
      <c r="F3203" t="inlineStr">
        <is>
          <t>改善后</t>
        </is>
      </c>
      <c r="G3203" s="57" t="n">
        <v>46101</v>
      </c>
      <c r="H3203" t="inlineStr">
        <is>
          <t>智能终端系列</t>
        </is>
      </c>
      <c r="I3203" t="inlineStr">
        <is>
          <t>KK200-1</t>
        </is>
      </c>
      <c r="J3203" t="inlineStr">
        <is>
          <t>OPERATIONAL</t>
        </is>
      </c>
      <c r="K3203" t="inlineStr">
        <is>
          <t>Planned - Not included in OEE</t>
        </is>
      </c>
      <c r="L3203" t="inlineStr">
        <is>
          <t>-</t>
        </is>
      </c>
      <c r="M3203" t="inlineStr">
        <is>
          <t>未标注工位</t>
        </is>
      </c>
      <c r="N3203" t="inlineStr">
        <is>
          <t>NO PRODUCTION SCHEDULE</t>
        </is>
      </c>
      <c r="O3203" s="59" t="n">
        <v>46101.74652777778</v>
      </c>
      <c r="P3203" s="59" t="n">
        <v>46101.78694444444</v>
      </c>
      <c r="Q3203" s="60" t="n">
        <v>58.2</v>
      </c>
      <c r="R3203" s="60" t="n">
        <v>0.8948</v>
      </c>
      <c r="S3203" t="inlineStr">
        <is>
          <t>团队模拟数据（基于公开单线数据派生）</t>
        </is>
      </c>
      <c r="T3203" t="inlineStr">
        <is>
          <t>SIM-v2.2-20260807-20260804</t>
        </is>
      </c>
      <c r="U3203" t="inlineStr">
        <is>
          <t>https://zenodo.org/records/17855209</t>
        </is>
      </c>
      <c r="V3203" t="inlineStr">
        <is>
          <t>LINE-S01-POST-20260320</t>
        </is>
      </c>
      <c r="W3203" t="inlineStr">
        <is>
          <t>已关联</t>
        </is>
      </c>
      <c r="X3203" t="inlineStr">
        <is>
          <t>按班次口径判断</t>
        </is>
      </c>
      <c r="Z3203" t="inlineStr">
        <is>
          <t>否</t>
        </is>
      </c>
    </row>
    <row r="3204">
      <c r="A3204" t="inlineStr">
        <is>
          <t>SIM-STOP-03203</t>
        </is>
      </c>
      <c r="B3204" t="inlineStr">
        <is>
          <t>STOP-POST-00433</t>
        </is>
      </c>
      <c r="C3204" t="inlineStr">
        <is>
          <t>LINE-S02-POST-20260320</t>
        </is>
      </c>
      <c r="D3204" t="inlineStr">
        <is>
          <t>SHIFT-POST-20260320</t>
        </is>
      </c>
      <c r="E3204" t="inlineStr">
        <is>
          <t>LINE-S02</t>
        </is>
      </c>
      <c r="F3204" t="inlineStr">
        <is>
          <t>改善后</t>
        </is>
      </c>
      <c r="G3204" s="57" t="n">
        <v>46101</v>
      </c>
      <c r="H3204" t="inlineStr">
        <is>
          <t>视觉设备系列</t>
        </is>
      </c>
      <c r="I3204" t="inlineStr">
        <is>
          <t>KK200-1</t>
        </is>
      </c>
      <c r="J3204" t="inlineStr">
        <is>
          <t>OPERATIONAL</t>
        </is>
      </c>
      <c r="K3204" t="inlineStr">
        <is>
          <t>Planned - Not included in OEE</t>
        </is>
      </c>
      <c r="L3204" t="inlineStr">
        <is>
          <t>-</t>
        </is>
      </c>
      <c r="M3204" t="inlineStr">
        <is>
          <t>未标注工位</t>
        </is>
      </c>
      <c r="N3204" t="inlineStr">
        <is>
          <t>NO PRODUCTION SCHEDULE</t>
        </is>
      </c>
      <c r="O3204" s="59" t="n">
        <v>46101.76041666666</v>
      </c>
      <c r="P3204" s="59" t="n">
        <v>46101.805625</v>
      </c>
      <c r="Q3204" s="60" t="n">
        <v>65.09999999999999</v>
      </c>
      <c r="R3204" s="60" t="n">
        <v>1.0018</v>
      </c>
      <c r="S3204" t="inlineStr">
        <is>
          <t>团队模拟数据（基于公开单线数据派生）</t>
        </is>
      </c>
      <c r="T3204" t="inlineStr">
        <is>
          <t>SIM-v2.2-20260807-20260804</t>
        </is>
      </c>
      <c r="U3204" t="inlineStr">
        <is>
          <t>https://zenodo.org/records/17855209</t>
        </is>
      </c>
      <c r="V3204" t="inlineStr">
        <is>
          <t>LINE-S02-POST-20260320</t>
        </is>
      </c>
      <c r="W3204" t="inlineStr">
        <is>
          <t>已关联</t>
        </is>
      </c>
      <c r="X3204" t="inlineStr">
        <is>
          <t>按班次口径判断</t>
        </is>
      </c>
      <c r="Z3204" t="inlineStr">
        <is>
          <t>否</t>
        </is>
      </c>
    </row>
    <row r="3205">
      <c r="A3205" t="inlineStr">
        <is>
          <t>SIM-STOP-03204</t>
        </is>
      </c>
      <c r="B3205" t="inlineStr">
        <is>
          <t>STOP-POST-00433</t>
        </is>
      </c>
      <c r="C3205" t="inlineStr">
        <is>
          <t>LINE-S03-POST-20260320</t>
        </is>
      </c>
      <c r="D3205" t="inlineStr">
        <is>
          <t>SHIFT-POST-20260320</t>
        </is>
      </c>
      <c r="E3205" t="inlineStr">
        <is>
          <t>LINE-S03</t>
        </is>
      </c>
      <c r="F3205" t="inlineStr">
        <is>
          <t>改善后</t>
        </is>
      </c>
      <c r="G3205" s="57" t="n">
        <v>46101</v>
      </c>
      <c r="H3205" t="inlineStr">
        <is>
          <t>音频模组系列</t>
        </is>
      </c>
      <c r="I3205" t="inlineStr">
        <is>
          <t>KK200-1</t>
        </is>
      </c>
      <c r="J3205" t="inlineStr">
        <is>
          <t>OPERATIONAL</t>
        </is>
      </c>
      <c r="K3205" t="inlineStr">
        <is>
          <t>Planned - Not included in OEE</t>
        </is>
      </c>
      <c r="L3205" t="inlineStr">
        <is>
          <t>-</t>
        </is>
      </c>
      <c r="M3205" t="inlineStr">
        <is>
          <t>未标注工位</t>
        </is>
      </c>
      <c r="N3205" t="inlineStr">
        <is>
          <t>NO PRODUCTION SCHEDULE</t>
        </is>
      </c>
      <c r="O3205" s="59" t="n">
        <v>46101.77430555555</v>
      </c>
      <c r="P3205" s="59" t="n">
        <v>46101.81666666667</v>
      </c>
      <c r="Q3205" s="60" t="n">
        <v>61</v>
      </c>
      <c r="R3205" s="60" t="n">
        <v>0.9387</v>
      </c>
      <c r="S3205" t="inlineStr">
        <is>
          <t>团队模拟数据（基于公开单线数据派生）</t>
        </is>
      </c>
      <c r="T3205" t="inlineStr">
        <is>
          <t>SIM-v2.2-20260807-20260804</t>
        </is>
      </c>
      <c r="U3205" t="inlineStr">
        <is>
          <t>https://zenodo.org/records/17855209</t>
        </is>
      </c>
      <c r="V3205" t="inlineStr">
        <is>
          <t>LINE-S03-POST-20260320</t>
        </is>
      </c>
      <c r="W3205" t="inlineStr">
        <is>
          <t>已关联</t>
        </is>
      </c>
      <c r="X3205" t="inlineStr">
        <is>
          <t>按班次口径判断</t>
        </is>
      </c>
      <c r="Z3205" t="inlineStr">
        <is>
          <t>否</t>
        </is>
      </c>
    </row>
    <row r="3206">
      <c r="A3206" t="inlineStr">
        <is>
          <t>SIM-STOP-03205</t>
        </is>
      </c>
      <c r="B3206" t="inlineStr">
        <is>
          <t>STOP-POST-00434</t>
        </is>
      </c>
      <c r="C3206" t="inlineStr">
        <is>
          <t>LINE-S01-POST-20260323</t>
        </is>
      </c>
      <c r="D3206" t="inlineStr">
        <is>
          <t>SHIFT-POST-20260323</t>
        </is>
      </c>
      <c r="E3206" t="inlineStr">
        <is>
          <t>LINE-S01</t>
        </is>
      </c>
      <c r="F3206" t="inlineStr">
        <is>
          <t>改善后</t>
        </is>
      </c>
      <c r="G3206" s="57" t="n">
        <v>46104</v>
      </c>
      <c r="H3206" t="inlineStr">
        <is>
          <t>智能终端系列</t>
        </is>
      </c>
      <c r="I3206" t="inlineStr">
        <is>
          <t>KK200-1</t>
        </is>
      </c>
      <c r="J3206" t="inlineStr">
        <is>
          <t>OPERATIONAL</t>
        </is>
      </c>
      <c r="K3206" t="inlineStr">
        <is>
          <t>Planned - Included in OEE</t>
        </is>
      </c>
      <c r="L3206" t="inlineStr">
        <is>
          <t>EXTRUDER PRESS</t>
        </is>
      </c>
      <c r="M3206" t="inlineStr">
        <is>
          <t>主加工工位</t>
        </is>
      </c>
      <c r="N3206" t="inlineStr">
        <is>
          <t>CLEANING</t>
        </is>
      </c>
      <c r="O3206" s="59" t="n">
        <v>46104.46875</v>
      </c>
      <c r="P3206" s="59" t="n">
        <v>46104.47263888889</v>
      </c>
      <c r="Q3206" s="60" t="n">
        <v>5.6</v>
      </c>
      <c r="R3206" s="60" t="n">
        <v>0.931</v>
      </c>
      <c r="S3206" t="inlineStr">
        <is>
          <t>团队模拟数据（基于公开单线数据派生）</t>
        </is>
      </c>
      <c r="T3206" t="inlineStr">
        <is>
          <t>SIM-v2.2-20260807-20260804</t>
        </is>
      </c>
      <c r="U3206" t="inlineStr">
        <is>
          <t>https://zenodo.org/records/17855209</t>
        </is>
      </c>
      <c r="V3206" t="inlineStr">
        <is>
          <t>LINE-S01-POST-20260323</t>
        </is>
      </c>
      <c r="W3206" t="inlineStr">
        <is>
          <t>已关联</t>
        </is>
      </c>
      <c r="X3206" t="inlineStr">
        <is>
          <t>按班次口径判断</t>
        </is>
      </c>
      <c r="Z3206" t="inlineStr">
        <is>
          <t>否</t>
        </is>
      </c>
    </row>
    <row r="3207">
      <c r="A3207" t="inlineStr">
        <is>
          <t>SIM-STOP-03206</t>
        </is>
      </c>
      <c r="B3207" t="inlineStr">
        <is>
          <t>STOP-POST-00434</t>
        </is>
      </c>
      <c r="C3207" t="inlineStr">
        <is>
          <t>LINE-S02-POST-20260323</t>
        </is>
      </c>
      <c r="D3207" t="inlineStr">
        <is>
          <t>SHIFT-POST-20260323</t>
        </is>
      </c>
      <c r="E3207" t="inlineStr">
        <is>
          <t>LINE-S02</t>
        </is>
      </c>
      <c r="F3207" t="inlineStr">
        <is>
          <t>改善后</t>
        </is>
      </c>
      <c r="G3207" s="57" t="n">
        <v>46104</v>
      </c>
      <c r="H3207" t="inlineStr">
        <is>
          <t>视觉设备系列</t>
        </is>
      </c>
      <c r="I3207" t="inlineStr">
        <is>
          <t>KK200-1</t>
        </is>
      </c>
      <c r="J3207" t="inlineStr">
        <is>
          <t>OPERATIONAL</t>
        </is>
      </c>
      <c r="K3207" t="inlineStr">
        <is>
          <t>Planned - Included in OEE</t>
        </is>
      </c>
      <c r="L3207" t="inlineStr">
        <is>
          <t>EXTRUDER PRESS</t>
        </is>
      </c>
      <c r="M3207" t="inlineStr">
        <is>
          <t>主加工工位</t>
        </is>
      </c>
      <c r="N3207" t="inlineStr">
        <is>
          <t>CLEANING</t>
        </is>
      </c>
      <c r="O3207" s="59" t="n">
        <v>46104.48263888889</v>
      </c>
      <c r="P3207" s="59" t="n">
        <v>46104.48652777778</v>
      </c>
      <c r="Q3207" s="60" t="n">
        <v>5.6</v>
      </c>
      <c r="R3207" s="60" t="n">
        <v>0.9364</v>
      </c>
      <c r="S3207" t="inlineStr">
        <is>
          <t>团队模拟数据（基于公开单线数据派生）</t>
        </is>
      </c>
      <c r="T3207" t="inlineStr">
        <is>
          <t>SIM-v2.2-20260807-20260804</t>
        </is>
      </c>
      <c r="U3207" t="inlineStr">
        <is>
          <t>https://zenodo.org/records/17855209</t>
        </is>
      </c>
      <c r="V3207" t="inlineStr">
        <is>
          <t>LINE-S02-POST-20260323</t>
        </is>
      </c>
      <c r="W3207" t="inlineStr">
        <is>
          <t>已关联</t>
        </is>
      </c>
      <c r="X3207" t="inlineStr">
        <is>
          <t>按班次口径判断</t>
        </is>
      </c>
      <c r="Z3207" t="inlineStr">
        <is>
          <t>否</t>
        </is>
      </c>
    </row>
    <row r="3208">
      <c r="A3208" t="inlineStr">
        <is>
          <t>SIM-STOP-03207</t>
        </is>
      </c>
      <c r="B3208" t="inlineStr">
        <is>
          <t>STOP-POST-00434</t>
        </is>
      </c>
      <c r="C3208" t="inlineStr">
        <is>
          <t>LINE-S03-POST-20260323</t>
        </is>
      </c>
      <c r="D3208" t="inlineStr">
        <is>
          <t>SHIFT-POST-20260323</t>
        </is>
      </c>
      <c r="E3208" t="inlineStr">
        <is>
          <t>LINE-S03</t>
        </is>
      </c>
      <c r="F3208" t="inlineStr">
        <is>
          <t>改善后</t>
        </is>
      </c>
      <c r="G3208" s="57" t="n">
        <v>46104</v>
      </c>
      <c r="H3208" t="inlineStr">
        <is>
          <t>音频模组系列</t>
        </is>
      </c>
      <c r="I3208" t="inlineStr">
        <is>
          <t>KK200-1</t>
        </is>
      </c>
      <c r="J3208" t="inlineStr">
        <is>
          <t>OPERATIONAL</t>
        </is>
      </c>
      <c r="K3208" t="inlineStr">
        <is>
          <t>Planned - Included in OEE</t>
        </is>
      </c>
      <c r="L3208" t="inlineStr">
        <is>
          <t>EXTRUDER PRESS</t>
        </is>
      </c>
      <c r="M3208" t="inlineStr">
        <is>
          <t>主加工工位</t>
        </is>
      </c>
      <c r="N3208" t="inlineStr">
        <is>
          <t>CLEANING</t>
        </is>
      </c>
      <c r="O3208" s="59" t="n">
        <v>46104.49652777778</v>
      </c>
      <c r="P3208" s="59" t="n">
        <v>46104.500625</v>
      </c>
      <c r="Q3208" s="60" t="n">
        <v>5.9</v>
      </c>
      <c r="R3208" s="60" t="n">
        <v>0.976</v>
      </c>
      <c r="S3208" t="inlineStr">
        <is>
          <t>团队模拟数据（基于公开单线数据派生）</t>
        </is>
      </c>
      <c r="T3208" t="inlineStr">
        <is>
          <t>SIM-v2.2-20260807-20260804</t>
        </is>
      </c>
      <c r="U3208" t="inlineStr">
        <is>
          <t>https://zenodo.org/records/17855209</t>
        </is>
      </c>
      <c r="V3208" t="inlineStr">
        <is>
          <t>LINE-S03-POST-20260323</t>
        </is>
      </c>
      <c r="W3208" t="inlineStr">
        <is>
          <t>已关联</t>
        </is>
      </c>
      <c r="X3208" t="inlineStr">
        <is>
          <t>按班次口径判断</t>
        </is>
      </c>
      <c r="Z3208" t="inlineStr">
        <is>
          <t>否</t>
        </is>
      </c>
    </row>
    <row r="3209">
      <c r="A3209" t="inlineStr">
        <is>
          <t>SIM-STOP-03208</t>
        </is>
      </c>
      <c r="B3209" t="inlineStr">
        <is>
          <t>STOP-POST-00435</t>
        </is>
      </c>
      <c r="C3209" t="inlineStr">
        <is>
          <t>LINE-S01-POST-20260323</t>
        </is>
      </c>
      <c r="D3209" t="inlineStr">
        <is>
          <t>SHIFT-POST-20260323</t>
        </is>
      </c>
      <c r="E3209" t="inlineStr">
        <is>
          <t>LINE-S01</t>
        </is>
      </c>
      <c r="F3209" t="inlineStr">
        <is>
          <t>改善后</t>
        </is>
      </c>
      <c r="G3209" s="57" t="n">
        <v>46104</v>
      </c>
      <c r="H3209" t="inlineStr">
        <is>
          <t>智能终端系列</t>
        </is>
      </c>
      <c r="I3209" t="inlineStr">
        <is>
          <t>KK200-1</t>
        </is>
      </c>
      <c r="J3209" t="inlineStr">
        <is>
          <t>MATERIALS</t>
        </is>
      </c>
      <c r="K3209" t="inlineStr">
        <is>
          <t>Unplanned</t>
        </is>
      </c>
      <c r="L3209" t="inlineStr">
        <is>
          <t>EXTRUDER PRESS</t>
        </is>
      </c>
      <c r="M3209" t="inlineStr">
        <is>
          <t>主加工工位</t>
        </is>
      </c>
      <c r="N3209" t="inlineStr">
        <is>
          <t>RACK STARVATION</t>
        </is>
      </c>
      <c r="O3209" s="59" t="n">
        <v>46104.49444444444</v>
      </c>
      <c r="P3209" s="59" t="n">
        <v>46104.49736111111</v>
      </c>
      <c r="Q3209" s="60" t="n">
        <v>4.2</v>
      </c>
      <c r="R3209" s="60" t="n">
        <v>0.8349</v>
      </c>
      <c r="S3209" t="inlineStr">
        <is>
          <t>团队模拟数据（基于公开单线数据派生）</t>
        </is>
      </c>
      <c r="T3209" t="inlineStr">
        <is>
          <t>SIM-v2.2-20260807-20260804</t>
        </is>
      </c>
      <c r="U3209" t="inlineStr">
        <is>
          <t>https://zenodo.org/records/17855209</t>
        </is>
      </c>
      <c r="V3209" t="inlineStr">
        <is>
          <t>LINE-S01-POST-20260323</t>
        </is>
      </c>
      <c r="W3209" t="inlineStr">
        <is>
          <t>已关联</t>
        </is>
      </c>
      <c r="X3209" t="inlineStr">
        <is>
          <t>按班次口径判断</t>
        </is>
      </c>
      <c r="Z3209" t="inlineStr">
        <is>
          <t>否</t>
        </is>
      </c>
    </row>
    <row r="3210">
      <c r="A3210" t="inlineStr">
        <is>
          <t>SIM-STOP-03209</t>
        </is>
      </c>
      <c r="B3210" t="inlineStr">
        <is>
          <t>STOP-POST-00435</t>
        </is>
      </c>
      <c r="C3210" t="inlineStr">
        <is>
          <t>LINE-S02-POST-20260323</t>
        </is>
      </c>
      <c r="D3210" t="inlineStr">
        <is>
          <t>SHIFT-POST-20260323</t>
        </is>
      </c>
      <c r="E3210" t="inlineStr">
        <is>
          <t>LINE-S02</t>
        </is>
      </c>
      <c r="F3210" t="inlineStr">
        <is>
          <t>改善后</t>
        </is>
      </c>
      <c r="G3210" s="57" t="n">
        <v>46104</v>
      </c>
      <c r="H3210" t="inlineStr">
        <is>
          <t>视觉设备系列</t>
        </is>
      </c>
      <c r="I3210" t="inlineStr">
        <is>
          <t>KK200-1</t>
        </is>
      </c>
      <c r="J3210" t="inlineStr">
        <is>
          <t>MATERIALS</t>
        </is>
      </c>
      <c r="K3210" t="inlineStr">
        <is>
          <t>Unplanned</t>
        </is>
      </c>
      <c r="L3210" t="inlineStr">
        <is>
          <t>EXTRUDER PRESS</t>
        </is>
      </c>
      <c r="M3210" t="inlineStr">
        <is>
          <t>主加工工位</t>
        </is>
      </c>
      <c r="N3210" t="inlineStr">
        <is>
          <t>RACK STARVATION</t>
        </is>
      </c>
      <c r="O3210" s="59" t="n">
        <v>46104.50833333333</v>
      </c>
      <c r="P3210" s="59" t="n">
        <v>46104.51243055556</v>
      </c>
      <c r="Q3210" s="60" t="n">
        <v>5.9</v>
      </c>
      <c r="R3210" s="60" t="n">
        <v>1.1814</v>
      </c>
      <c r="S3210" t="inlineStr">
        <is>
          <t>团队模拟数据（基于公开单线数据派生）</t>
        </is>
      </c>
      <c r="T3210" t="inlineStr">
        <is>
          <t>SIM-v2.2-20260807-20260804</t>
        </is>
      </c>
      <c r="U3210" t="inlineStr">
        <is>
          <t>https://zenodo.org/records/17855209</t>
        </is>
      </c>
      <c r="V3210" t="inlineStr">
        <is>
          <t>LINE-S02-POST-20260323</t>
        </is>
      </c>
      <c r="W3210" t="inlineStr">
        <is>
          <t>已关联</t>
        </is>
      </c>
      <c r="X3210" t="inlineStr">
        <is>
          <t>按班次口径判断</t>
        </is>
      </c>
      <c r="Z3210" t="inlineStr">
        <is>
          <t>否</t>
        </is>
      </c>
    </row>
    <row r="3211">
      <c r="A3211" t="inlineStr">
        <is>
          <t>SIM-STOP-03210</t>
        </is>
      </c>
      <c r="B3211" t="inlineStr">
        <is>
          <t>STOP-POST-00435</t>
        </is>
      </c>
      <c r="C3211" t="inlineStr">
        <is>
          <t>LINE-S03-POST-20260323</t>
        </is>
      </c>
      <c r="D3211" t="inlineStr">
        <is>
          <t>SHIFT-POST-20260323</t>
        </is>
      </c>
      <c r="E3211" t="inlineStr">
        <is>
          <t>LINE-S03</t>
        </is>
      </c>
      <c r="F3211" t="inlineStr">
        <is>
          <t>改善后</t>
        </is>
      </c>
      <c r="G3211" s="57" t="n">
        <v>46104</v>
      </c>
      <c r="H3211" t="inlineStr">
        <is>
          <t>音频模组系列</t>
        </is>
      </c>
      <c r="I3211" t="inlineStr">
        <is>
          <t>KK200-1</t>
        </is>
      </c>
      <c r="J3211" t="inlineStr">
        <is>
          <t>MATERIALS</t>
        </is>
      </c>
      <c r="K3211" t="inlineStr">
        <is>
          <t>Unplanned</t>
        </is>
      </c>
      <c r="L3211" t="inlineStr">
        <is>
          <t>EXTRUDER PRESS</t>
        </is>
      </c>
      <c r="M3211" t="inlineStr">
        <is>
          <t>主加工工位</t>
        </is>
      </c>
      <c r="N3211" t="inlineStr">
        <is>
          <t>RACK STARVATION</t>
        </is>
      </c>
      <c r="O3211" s="59" t="n">
        <v>46104.52222222222</v>
      </c>
      <c r="P3211" s="59" t="n">
        <v>46104.52527777778</v>
      </c>
      <c r="Q3211" s="60" t="n">
        <v>4.4</v>
      </c>
      <c r="R3211" s="60" t="n">
        <v>0.8892</v>
      </c>
      <c r="S3211" t="inlineStr">
        <is>
          <t>团队模拟数据（基于公开单线数据派生）</t>
        </is>
      </c>
      <c r="T3211" t="inlineStr">
        <is>
          <t>SIM-v2.2-20260807-20260804</t>
        </is>
      </c>
      <c r="U3211" t="inlineStr">
        <is>
          <t>https://zenodo.org/records/17855209</t>
        </is>
      </c>
      <c r="V3211" t="inlineStr">
        <is>
          <t>LINE-S03-POST-20260323</t>
        </is>
      </c>
      <c r="W3211" t="inlineStr">
        <is>
          <t>已关联</t>
        </is>
      </c>
      <c r="X3211" t="inlineStr">
        <is>
          <t>按班次口径判断</t>
        </is>
      </c>
      <c r="Z3211" t="inlineStr">
        <is>
          <t>否</t>
        </is>
      </c>
    </row>
    <row r="3212">
      <c r="A3212" t="inlineStr">
        <is>
          <t>SIM-STOP-03211</t>
        </is>
      </c>
      <c r="B3212" t="inlineStr">
        <is>
          <t>STOP-POST-00436</t>
        </is>
      </c>
      <c r="C3212" t="inlineStr">
        <is>
          <t>LINE-S01-POST-20260323</t>
        </is>
      </c>
      <c r="D3212" t="inlineStr">
        <is>
          <t>SHIFT-POST-20260323</t>
        </is>
      </c>
      <c r="E3212" t="inlineStr">
        <is>
          <t>LINE-S01</t>
        </is>
      </c>
      <c r="F3212" t="inlineStr">
        <is>
          <t>改善后</t>
        </is>
      </c>
      <c r="G3212" s="57" t="n">
        <v>46104</v>
      </c>
      <c r="H3212" t="inlineStr">
        <is>
          <t>智能终端系列</t>
        </is>
      </c>
      <c r="I3212" t="inlineStr">
        <is>
          <t>KK250</t>
        </is>
      </c>
      <c r="J3212" t="inlineStr">
        <is>
          <t>SETUPS-CHANGEOVERS</t>
        </is>
      </c>
      <c r="K3212" t="inlineStr">
        <is>
          <t>Planned - Included in OEE</t>
        </is>
      </c>
      <c r="L3212" t="inlineStr">
        <is>
          <t>EXTRUDER PRESS</t>
        </is>
      </c>
      <c r="M3212" t="inlineStr">
        <is>
          <t>主加工工位</t>
        </is>
      </c>
      <c r="N3212" t="inlineStr">
        <is>
          <t>MATERIAL CHANGEOVER</t>
        </is>
      </c>
      <c r="O3212" s="59" t="n">
        <v>46104.51180555556</v>
      </c>
      <c r="P3212" s="59" t="n">
        <v>46104.524375</v>
      </c>
      <c r="Q3212" s="60" t="n">
        <v>18.1</v>
      </c>
      <c r="R3212" s="60" t="n">
        <v>0.9051</v>
      </c>
      <c r="S3212" t="inlineStr">
        <is>
          <t>团队模拟数据（基于公开单线数据派生）</t>
        </is>
      </c>
      <c r="T3212" t="inlineStr">
        <is>
          <t>SIM-v2.2-20260807-20260804</t>
        </is>
      </c>
      <c r="U3212" t="inlineStr">
        <is>
          <t>https://zenodo.org/records/17855209</t>
        </is>
      </c>
      <c r="V3212" t="inlineStr">
        <is>
          <t>LINE-S01-POST-20260323</t>
        </is>
      </c>
      <c r="W3212" t="inlineStr">
        <is>
          <t>已关联</t>
        </is>
      </c>
      <c r="X3212" t="inlineStr">
        <is>
          <t>按班次口径判断</t>
        </is>
      </c>
      <c r="Z3212" t="inlineStr">
        <is>
          <t>是</t>
        </is>
      </c>
      <c r="AA3212">
        <f>IFERROR(VLOOKUP(N3212,'18_换产标准_模拟'!$B$2:$F$4,3,FALSE),"")</f>
        <v/>
      </c>
      <c r="AB3212">
        <f>IFERROR(MAX(Q3212-AA3212,0),"")</f>
        <v/>
      </c>
      <c r="AC3212">
        <f>IFERROR(IF(AB3212=0,"达标",IF(AB3212&lt;=VLOOKUP(N3212,'18_换产标准_模拟'!$B$2:$F$4,4,FALSE)-VLOOKUP(N3212,'18_换产标准_模拟'!$B$2:$F$4,3,FALSE),"轻微超时",IF(AB3212&lt;=VLOOKUP(N3212,'18_换产标准_模拟'!$B$2:$F$4,5,FALSE)-VLOOKUP(N3212,'18_换产标准_模拟'!$B$2:$F$4,3,FALSE),"超时","严重超时"))),"")</f>
        <v/>
      </c>
      <c r="AD3212">
        <f>IFERROR(INDEX('18_换产标准_模拟'!$A$2:$A$4,MATCH(N3212,'18_换产标准_模拟'!$B$2:$B$4,0)),"")</f>
        <v/>
      </c>
      <c r="AE3212" t="inlineStr">
        <is>
          <t>团队模拟数据</t>
        </is>
      </c>
    </row>
    <row r="3213">
      <c r="A3213" t="inlineStr">
        <is>
          <t>SIM-STOP-03212</t>
        </is>
      </c>
      <c r="B3213" t="inlineStr">
        <is>
          <t>STOP-POST-00436</t>
        </is>
      </c>
      <c r="C3213" t="inlineStr">
        <is>
          <t>LINE-S02-POST-20260323</t>
        </is>
      </c>
      <c r="D3213" t="inlineStr">
        <is>
          <t>SHIFT-POST-20260323</t>
        </is>
      </c>
      <c r="E3213" t="inlineStr">
        <is>
          <t>LINE-S02</t>
        </is>
      </c>
      <c r="F3213" t="inlineStr">
        <is>
          <t>改善后</t>
        </is>
      </c>
      <c r="G3213" s="57" t="n">
        <v>46104</v>
      </c>
      <c r="H3213" t="inlineStr">
        <is>
          <t>视觉设备系列</t>
        </is>
      </c>
      <c r="I3213" t="inlineStr">
        <is>
          <t>KK250</t>
        </is>
      </c>
      <c r="J3213" t="inlineStr">
        <is>
          <t>SETUPS-CHANGEOVERS</t>
        </is>
      </c>
      <c r="K3213" t="inlineStr">
        <is>
          <t>Planned - Included in OEE</t>
        </is>
      </c>
      <c r="L3213" t="inlineStr">
        <is>
          <t>EXTRUDER PRESS</t>
        </is>
      </c>
      <c r="M3213" t="inlineStr">
        <is>
          <t>主加工工位</t>
        </is>
      </c>
      <c r="N3213" t="inlineStr">
        <is>
          <t>MATERIAL CHANGEOVER</t>
        </is>
      </c>
      <c r="O3213" s="59" t="n">
        <v>46104.52569444444</v>
      </c>
      <c r="P3213" s="59" t="n">
        <v>46104.53979166667</v>
      </c>
      <c r="Q3213" s="60" t="n">
        <v>20.3</v>
      </c>
      <c r="R3213" s="60" t="n">
        <v>1.0127</v>
      </c>
      <c r="S3213" t="inlineStr">
        <is>
          <t>团队模拟数据（基于公开单线数据派生）</t>
        </is>
      </c>
      <c r="T3213" t="inlineStr">
        <is>
          <t>SIM-v2.2-20260807-20260804</t>
        </is>
      </c>
      <c r="U3213" t="inlineStr">
        <is>
          <t>https://zenodo.org/records/17855209</t>
        </is>
      </c>
      <c r="V3213" t="inlineStr">
        <is>
          <t>LINE-S02-POST-20260323</t>
        </is>
      </c>
      <c r="W3213" t="inlineStr">
        <is>
          <t>已关联</t>
        </is>
      </c>
      <c r="X3213" t="inlineStr">
        <is>
          <t>按班次口径判断</t>
        </is>
      </c>
      <c r="Z3213" t="inlineStr">
        <is>
          <t>是</t>
        </is>
      </c>
      <c r="AA3213">
        <f>IFERROR(VLOOKUP(N3213,'18_换产标准_模拟'!$B$2:$F$4,3,FALSE),"")</f>
        <v/>
      </c>
      <c r="AB3213">
        <f>IFERROR(MAX(Q3213-AA3213,0),"")</f>
        <v/>
      </c>
      <c r="AC3213">
        <f>IFERROR(IF(AB3213=0,"达标",IF(AB3213&lt;=VLOOKUP(N3213,'18_换产标准_模拟'!$B$2:$F$4,4,FALSE)-VLOOKUP(N3213,'18_换产标准_模拟'!$B$2:$F$4,3,FALSE),"轻微超时",IF(AB3213&lt;=VLOOKUP(N3213,'18_换产标准_模拟'!$B$2:$F$4,5,FALSE)-VLOOKUP(N3213,'18_换产标准_模拟'!$B$2:$F$4,3,FALSE),"超时","严重超时"))),"")</f>
        <v/>
      </c>
      <c r="AD3213">
        <f>IFERROR(INDEX('18_换产标准_模拟'!$A$2:$A$4,MATCH(N3213,'18_换产标准_模拟'!$B$2:$B$4,0)),"")</f>
        <v/>
      </c>
      <c r="AE3213" t="inlineStr">
        <is>
          <t>团队模拟数据</t>
        </is>
      </c>
    </row>
    <row r="3214">
      <c r="A3214" t="inlineStr">
        <is>
          <t>SIM-STOP-03213</t>
        </is>
      </c>
      <c r="B3214" t="inlineStr">
        <is>
          <t>STOP-POST-00436</t>
        </is>
      </c>
      <c r="C3214" t="inlineStr">
        <is>
          <t>LINE-S03-POST-20260323</t>
        </is>
      </c>
      <c r="D3214" t="inlineStr">
        <is>
          <t>SHIFT-POST-20260323</t>
        </is>
      </c>
      <c r="E3214" t="inlineStr">
        <is>
          <t>LINE-S03</t>
        </is>
      </c>
      <c r="F3214" t="inlineStr">
        <is>
          <t>改善后</t>
        </is>
      </c>
      <c r="G3214" s="57" t="n">
        <v>46104</v>
      </c>
      <c r="H3214" t="inlineStr">
        <is>
          <t>音频模组系列</t>
        </is>
      </c>
      <c r="I3214" t="inlineStr">
        <is>
          <t>KK250</t>
        </is>
      </c>
      <c r="J3214" t="inlineStr">
        <is>
          <t>SETUPS-CHANGEOVERS</t>
        </is>
      </c>
      <c r="K3214" t="inlineStr">
        <is>
          <t>Planned - Included in OEE</t>
        </is>
      </c>
      <c r="L3214" t="inlineStr">
        <is>
          <t>EXTRUDER PRESS</t>
        </is>
      </c>
      <c r="M3214" t="inlineStr">
        <is>
          <t>主加工工位</t>
        </is>
      </c>
      <c r="N3214" t="inlineStr">
        <is>
          <t>MATERIAL CHANGEOVER</t>
        </is>
      </c>
      <c r="O3214" s="59" t="n">
        <v>46104.53958333333</v>
      </c>
      <c r="P3214" s="59" t="n">
        <v>46104.55277777778</v>
      </c>
      <c r="Q3214" s="60" t="n">
        <v>19</v>
      </c>
      <c r="R3214" s="60" t="n">
        <v>0.9493</v>
      </c>
      <c r="S3214" t="inlineStr">
        <is>
          <t>团队模拟数据（基于公开单线数据派生）</t>
        </is>
      </c>
      <c r="T3214" t="inlineStr">
        <is>
          <t>SIM-v2.2-20260807-20260804</t>
        </is>
      </c>
      <c r="U3214" t="inlineStr">
        <is>
          <t>https://zenodo.org/records/17855209</t>
        </is>
      </c>
      <c r="V3214" t="inlineStr">
        <is>
          <t>LINE-S03-POST-20260323</t>
        </is>
      </c>
      <c r="W3214" t="inlineStr">
        <is>
          <t>已关联</t>
        </is>
      </c>
      <c r="X3214" t="inlineStr">
        <is>
          <t>按班次口径判断</t>
        </is>
      </c>
      <c r="Z3214" t="inlineStr">
        <is>
          <t>是</t>
        </is>
      </c>
      <c r="AA3214">
        <f>IFERROR(VLOOKUP(N3214,'18_换产标准_模拟'!$B$2:$F$4,3,FALSE),"")</f>
        <v/>
      </c>
      <c r="AB3214">
        <f>IFERROR(MAX(Q3214-AA3214,0),"")</f>
        <v/>
      </c>
      <c r="AC3214">
        <f>IFERROR(IF(AB3214=0,"达标",IF(AB3214&lt;=VLOOKUP(N3214,'18_换产标准_模拟'!$B$2:$F$4,4,FALSE)-VLOOKUP(N3214,'18_换产标准_模拟'!$B$2:$F$4,3,FALSE),"轻微超时",IF(AB3214&lt;=VLOOKUP(N3214,'18_换产标准_模拟'!$B$2:$F$4,5,FALSE)-VLOOKUP(N3214,'18_换产标准_模拟'!$B$2:$F$4,3,FALSE),"超时","严重超时"))),"")</f>
        <v/>
      </c>
      <c r="AD3214">
        <f>IFERROR(INDEX('18_换产标准_模拟'!$A$2:$A$4,MATCH(N3214,'18_换产标准_模拟'!$B$2:$B$4,0)),"")</f>
        <v/>
      </c>
      <c r="AE3214" t="inlineStr">
        <is>
          <t>团队模拟数据</t>
        </is>
      </c>
    </row>
    <row r="3215">
      <c r="A3215" t="inlineStr">
        <is>
          <t>SIM-STOP-03214</t>
        </is>
      </c>
      <c r="B3215" t="inlineStr">
        <is>
          <t>STOP-POST-00437</t>
        </is>
      </c>
      <c r="C3215" t="inlineStr">
        <is>
          <t>LINE-S01-POST-20260323</t>
        </is>
      </c>
      <c r="D3215" t="inlineStr">
        <is>
          <t>SHIFT-POST-20260323</t>
        </is>
      </c>
      <c r="E3215" t="inlineStr">
        <is>
          <t>LINE-S01</t>
        </is>
      </c>
      <c r="F3215" t="inlineStr">
        <is>
          <t>改善后</t>
        </is>
      </c>
      <c r="G3215" s="57" t="n">
        <v>46104</v>
      </c>
      <c r="H3215" t="inlineStr">
        <is>
          <t>智能终端系列</t>
        </is>
      </c>
      <c r="I3215" t="inlineStr">
        <is>
          <t>KK250</t>
        </is>
      </c>
      <c r="J3215" t="inlineStr">
        <is>
          <t>SETUPS-CHANGEOVERS</t>
        </is>
      </c>
      <c r="K3215" t="inlineStr">
        <is>
          <t>Unplanned</t>
        </is>
      </c>
      <c r="L3215" t="inlineStr">
        <is>
          <t>CUTTER</t>
        </is>
      </c>
      <c r="M3215" t="inlineStr">
        <is>
          <t>切割/分板工位</t>
        </is>
      </c>
      <c r="N3215" t="inlineStr">
        <is>
          <t>WIRE ROLL REPLACEMENT</t>
        </is>
      </c>
      <c r="O3215" s="59" t="n">
        <v>46104.55763888889</v>
      </c>
      <c r="P3215" s="59" t="n">
        <v>46104.56666666667</v>
      </c>
      <c r="Q3215" s="60" t="n">
        <v>13</v>
      </c>
      <c r="R3215" s="60" t="n">
        <v>0.8125</v>
      </c>
      <c r="S3215" t="inlineStr">
        <is>
          <t>团队模拟数据（基于公开单线数据派生）</t>
        </is>
      </c>
      <c r="T3215" t="inlineStr">
        <is>
          <t>SIM-v2.2-20260807-20260804</t>
        </is>
      </c>
      <c r="U3215" t="inlineStr">
        <is>
          <t>https://zenodo.org/records/17855209</t>
        </is>
      </c>
      <c r="V3215" t="inlineStr">
        <is>
          <t>LINE-S01-POST-20260323</t>
        </is>
      </c>
      <c r="W3215" t="inlineStr">
        <is>
          <t>已关联</t>
        </is>
      </c>
      <c r="X3215" t="inlineStr">
        <is>
          <t>按班次口径判断</t>
        </is>
      </c>
      <c r="Z3215" t="inlineStr">
        <is>
          <t>是</t>
        </is>
      </c>
      <c r="AA3215">
        <f>IFERROR(VLOOKUP(N3215,'18_换产标准_模拟'!$B$2:$F$4,3,FALSE),"")</f>
        <v/>
      </c>
      <c r="AB3215">
        <f>IFERROR(MAX(Q3215-AA3215,0),"")</f>
        <v/>
      </c>
      <c r="AC3215">
        <f>IFERROR(IF(AB3215=0,"达标",IF(AB3215&lt;=VLOOKUP(N3215,'18_换产标准_模拟'!$B$2:$F$4,4,FALSE)-VLOOKUP(N3215,'18_换产标准_模拟'!$B$2:$F$4,3,FALSE),"轻微超时",IF(AB3215&lt;=VLOOKUP(N3215,'18_换产标准_模拟'!$B$2:$F$4,5,FALSE)-VLOOKUP(N3215,'18_换产标准_模拟'!$B$2:$F$4,3,FALSE),"超时","严重超时"))),"")</f>
        <v/>
      </c>
      <c r="AD3215">
        <f>IFERROR(INDEX('18_换产标准_模拟'!$A$2:$A$4,MATCH(N3215,'18_换产标准_模拟'!$B$2:$B$4,0)),"")</f>
        <v/>
      </c>
      <c r="AE3215" t="inlineStr">
        <is>
          <t>团队模拟数据</t>
        </is>
      </c>
    </row>
    <row r="3216">
      <c r="A3216" t="inlineStr">
        <is>
          <t>SIM-STOP-03215</t>
        </is>
      </c>
      <c r="B3216" t="inlineStr">
        <is>
          <t>STOP-POST-00437</t>
        </is>
      </c>
      <c r="C3216" t="inlineStr">
        <is>
          <t>LINE-S02-POST-20260323</t>
        </is>
      </c>
      <c r="D3216" t="inlineStr">
        <is>
          <t>SHIFT-POST-20260323</t>
        </is>
      </c>
      <c r="E3216" t="inlineStr">
        <is>
          <t>LINE-S02</t>
        </is>
      </c>
      <c r="F3216" t="inlineStr">
        <is>
          <t>改善后</t>
        </is>
      </c>
      <c r="G3216" s="57" t="n">
        <v>46104</v>
      </c>
      <c r="H3216" t="inlineStr">
        <is>
          <t>视觉设备系列</t>
        </is>
      </c>
      <c r="I3216" t="inlineStr">
        <is>
          <t>KK250</t>
        </is>
      </c>
      <c r="J3216" t="inlineStr">
        <is>
          <t>SETUPS-CHANGEOVERS</t>
        </is>
      </c>
      <c r="K3216" t="inlineStr">
        <is>
          <t>Unplanned</t>
        </is>
      </c>
      <c r="L3216" t="inlineStr">
        <is>
          <t>CUTTER</t>
        </is>
      </c>
      <c r="M3216" t="inlineStr">
        <is>
          <t>切割/分板工位</t>
        </is>
      </c>
      <c r="N3216" t="inlineStr">
        <is>
          <t>WIRE ROLL REPLACEMENT</t>
        </is>
      </c>
      <c r="O3216" s="59" t="n">
        <v>46104.57152777778</v>
      </c>
      <c r="P3216" s="59" t="n">
        <v>46104.58430555555</v>
      </c>
      <c r="Q3216" s="60" t="n">
        <v>18.4</v>
      </c>
      <c r="R3216" s="60" t="n">
        <v>1.1484</v>
      </c>
      <c r="S3216" t="inlineStr">
        <is>
          <t>团队模拟数据（基于公开单线数据派生）</t>
        </is>
      </c>
      <c r="T3216" t="inlineStr">
        <is>
          <t>SIM-v2.2-20260807-20260804</t>
        </is>
      </c>
      <c r="U3216" t="inlineStr">
        <is>
          <t>https://zenodo.org/records/17855209</t>
        </is>
      </c>
      <c r="V3216" t="inlineStr">
        <is>
          <t>LINE-S02-POST-20260323</t>
        </is>
      </c>
      <c r="W3216" t="inlineStr">
        <is>
          <t>已关联</t>
        </is>
      </c>
      <c r="X3216" t="inlineStr">
        <is>
          <t>按班次口径判断</t>
        </is>
      </c>
      <c r="Z3216" t="inlineStr">
        <is>
          <t>是</t>
        </is>
      </c>
      <c r="AA3216">
        <f>IFERROR(VLOOKUP(N3216,'18_换产标准_模拟'!$B$2:$F$4,3,FALSE),"")</f>
        <v/>
      </c>
      <c r="AB3216">
        <f>IFERROR(MAX(Q3216-AA3216,0),"")</f>
        <v/>
      </c>
      <c r="AC3216">
        <f>IFERROR(IF(AB3216=0,"达标",IF(AB3216&lt;=VLOOKUP(N3216,'18_换产标准_模拟'!$B$2:$F$4,4,FALSE)-VLOOKUP(N3216,'18_换产标准_模拟'!$B$2:$F$4,3,FALSE),"轻微超时",IF(AB3216&lt;=VLOOKUP(N3216,'18_换产标准_模拟'!$B$2:$F$4,5,FALSE)-VLOOKUP(N3216,'18_换产标准_模拟'!$B$2:$F$4,3,FALSE),"超时","严重超时"))),"")</f>
        <v/>
      </c>
      <c r="AD3216">
        <f>IFERROR(INDEX('18_换产标准_模拟'!$A$2:$A$4,MATCH(N3216,'18_换产标准_模拟'!$B$2:$B$4,0)),"")</f>
        <v/>
      </c>
      <c r="AE3216" t="inlineStr">
        <is>
          <t>团队模拟数据</t>
        </is>
      </c>
    </row>
    <row r="3217">
      <c r="A3217" t="inlineStr">
        <is>
          <t>SIM-STOP-03216</t>
        </is>
      </c>
      <c r="B3217" t="inlineStr">
        <is>
          <t>STOP-POST-00437</t>
        </is>
      </c>
      <c r="C3217" t="inlineStr">
        <is>
          <t>LINE-S03-POST-20260323</t>
        </is>
      </c>
      <c r="D3217" t="inlineStr">
        <is>
          <t>SHIFT-POST-20260323</t>
        </is>
      </c>
      <c r="E3217" t="inlineStr">
        <is>
          <t>LINE-S03</t>
        </is>
      </c>
      <c r="F3217" t="inlineStr">
        <is>
          <t>改善后</t>
        </is>
      </c>
      <c r="G3217" s="57" t="n">
        <v>46104</v>
      </c>
      <c r="H3217" t="inlineStr">
        <is>
          <t>音频模组系列</t>
        </is>
      </c>
      <c r="I3217" t="inlineStr">
        <is>
          <t>KK250</t>
        </is>
      </c>
      <c r="J3217" t="inlineStr">
        <is>
          <t>SETUPS-CHANGEOVERS</t>
        </is>
      </c>
      <c r="K3217" t="inlineStr">
        <is>
          <t>Unplanned</t>
        </is>
      </c>
      <c r="L3217" t="inlineStr">
        <is>
          <t>CUTTER</t>
        </is>
      </c>
      <c r="M3217" t="inlineStr">
        <is>
          <t>切割/分板工位</t>
        </is>
      </c>
      <c r="N3217" t="inlineStr">
        <is>
          <t>WIRE ROLL REPLACEMENT</t>
        </is>
      </c>
      <c r="O3217" s="59" t="n">
        <v>46104.58541666667</v>
      </c>
      <c r="P3217" s="59" t="n">
        <v>46104.59569444445</v>
      </c>
      <c r="Q3217" s="60" t="n">
        <v>14.8</v>
      </c>
      <c r="R3217" s="60" t="n">
        <v>0.925</v>
      </c>
      <c r="S3217" t="inlineStr">
        <is>
          <t>团队模拟数据（基于公开单线数据派生）</t>
        </is>
      </c>
      <c r="T3217" t="inlineStr">
        <is>
          <t>SIM-v2.2-20260807-20260804</t>
        </is>
      </c>
      <c r="U3217" t="inlineStr">
        <is>
          <t>https://zenodo.org/records/17855209</t>
        </is>
      </c>
      <c r="V3217" t="inlineStr">
        <is>
          <t>LINE-S03-POST-20260323</t>
        </is>
      </c>
      <c r="W3217" t="inlineStr">
        <is>
          <t>已关联</t>
        </is>
      </c>
      <c r="X3217" t="inlineStr">
        <is>
          <t>按班次口径判断</t>
        </is>
      </c>
      <c r="Z3217" t="inlineStr">
        <is>
          <t>是</t>
        </is>
      </c>
      <c r="AA3217">
        <f>IFERROR(VLOOKUP(N3217,'18_换产标准_模拟'!$B$2:$F$4,3,FALSE),"")</f>
        <v/>
      </c>
      <c r="AB3217">
        <f>IFERROR(MAX(Q3217-AA3217,0),"")</f>
        <v/>
      </c>
      <c r="AC3217">
        <f>IFERROR(IF(AB3217=0,"达标",IF(AB3217&lt;=VLOOKUP(N3217,'18_换产标准_模拟'!$B$2:$F$4,4,FALSE)-VLOOKUP(N3217,'18_换产标准_模拟'!$B$2:$F$4,3,FALSE),"轻微超时",IF(AB3217&lt;=VLOOKUP(N3217,'18_换产标准_模拟'!$B$2:$F$4,5,FALSE)-VLOOKUP(N3217,'18_换产标准_模拟'!$B$2:$F$4,3,FALSE),"超时","严重超时"))),"")</f>
        <v/>
      </c>
      <c r="AD3217">
        <f>IFERROR(INDEX('18_换产标准_模拟'!$A$2:$A$4,MATCH(N3217,'18_换产标准_模拟'!$B$2:$B$4,0)),"")</f>
        <v/>
      </c>
      <c r="AE3217" t="inlineStr">
        <is>
          <t>团队模拟数据</t>
        </is>
      </c>
    </row>
    <row r="3218">
      <c r="A3218" t="inlineStr">
        <is>
          <t>SIM-STOP-03217</t>
        </is>
      </c>
      <c r="B3218" t="inlineStr">
        <is>
          <t>STOP-POST-00438</t>
        </is>
      </c>
      <c r="C3218" t="inlineStr">
        <is>
          <t>LINE-S01-POST-20260323</t>
        </is>
      </c>
      <c r="D3218" t="inlineStr">
        <is>
          <t>SHIFT-POST-20260323</t>
        </is>
      </c>
      <c r="E3218" t="inlineStr">
        <is>
          <t>LINE-S01</t>
        </is>
      </c>
      <c r="F3218" t="inlineStr">
        <is>
          <t>改善后</t>
        </is>
      </c>
      <c r="G3218" s="57" t="n">
        <v>46104</v>
      </c>
      <c r="H3218" t="inlineStr">
        <is>
          <t>智能终端系列</t>
        </is>
      </c>
      <c r="I3218" t="inlineStr">
        <is>
          <t>KK250</t>
        </is>
      </c>
      <c r="J3218" t="inlineStr">
        <is>
          <t>FAILURE</t>
        </is>
      </c>
      <c r="K3218" t="inlineStr">
        <is>
          <t>Unplanned</t>
        </is>
      </c>
      <c r="L3218" t="inlineStr">
        <is>
          <t>CUTTER</t>
        </is>
      </c>
      <c r="M3218" t="inlineStr">
        <is>
          <t>切割/分板工位</t>
        </is>
      </c>
      <c r="N3218" t="inlineStr">
        <is>
          <t>OTHER FAILURE</t>
        </is>
      </c>
      <c r="O3218" s="59" t="n">
        <v>46104.625</v>
      </c>
      <c r="P3218" s="59" t="n">
        <v>46104.62909722222</v>
      </c>
      <c r="Q3218" s="60" t="n">
        <v>5.9</v>
      </c>
      <c r="R3218" s="60" t="n">
        <v>0.8438</v>
      </c>
      <c r="S3218" t="inlineStr">
        <is>
          <t>团队模拟数据（基于公开单线数据派生）</t>
        </is>
      </c>
      <c r="T3218" t="inlineStr">
        <is>
          <t>SIM-v2.2-20260807-20260804</t>
        </is>
      </c>
      <c r="U3218" t="inlineStr">
        <is>
          <t>https://zenodo.org/records/17855209</t>
        </is>
      </c>
      <c r="V3218" t="inlineStr">
        <is>
          <t>LINE-S01-POST-20260323</t>
        </is>
      </c>
      <c r="W3218" t="inlineStr">
        <is>
          <t>已关联</t>
        </is>
      </c>
      <c r="X3218" t="inlineStr">
        <is>
          <t>按班次口径判断</t>
        </is>
      </c>
      <c r="Z3218" t="inlineStr">
        <is>
          <t>否</t>
        </is>
      </c>
    </row>
    <row r="3219">
      <c r="A3219" t="inlineStr">
        <is>
          <t>SIM-STOP-03218</t>
        </is>
      </c>
      <c r="B3219" t="inlineStr">
        <is>
          <t>STOP-POST-00438</t>
        </is>
      </c>
      <c r="C3219" t="inlineStr">
        <is>
          <t>LINE-S02-POST-20260323</t>
        </is>
      </c>
      <c r="D3219" t="inlineStr">
        <is>
          <t>SHIFT-POST-20260323</t>
        </is>
      </c>
      <c r="E3219" t="inlineStr">
        <is>
          <t>LINE-S02</t>
        </is>
      </c>
      <c r="F3219" t="inlineStr">
        <is>
          <t>改善后</t>
        </is>
      </c>
      <c r="G3219" s="57" t="n">
        <v>46104</v>
      </c>
      <c r="H3219" t="inlineStr">
        <is>
          <t>视觉设备系列</t>
        </is>
      </c>
      <c r="I3219" t="inlineStr">
        <is>
          <t>KK250</t>
        </is>
      </c>
      <c r="J3219" t="inlineStr">
        <is>
          <t>FAILURE</t>
        </is>
      </c>
      <c r="K3219" t="inlineStr">
        <is>
          <t>Unplanned</t>
        </is>
      </c>
      <c r="L3219" t="inlineStr">
        <is>
          <t>CUTTER</t>
        </is>
      </c>
      <c r="M3219" t="inlineStr">
        <is>
          <t>切割/分板工位</t>
        </is>
      </c>
      <c r="N3219" t="inlineStr">
        <is>
          <t>OTHER FAILURE</t>
        </is>
      </c>
      <c r="O3219" s="59" t="n">
        <v>46104.63888888889</v>
      </c>
      <c r="P3219" s="59" t="n">
        <v>46104.64472222222</v>
      </c>
      <c r="Q3219" s="60" t="n">
        <v>8.4</v>
      </c>
      <c r="R3219" s="60" t="n">
        <v>1.1946</v>
      </c>
      <c r="S3219" t="inlineStr">
        <is>
          <t>团队模拟数据（基于公开单线数据派生）</t>
        </is>
      </c>
      <c r="T3219" t="inlineStr">
        <is>
          <t>SIM-v2.2-20260807-20260804</t>
        </is>
      </c>
      <c r="U3219" t="inlineStr">
        <is>
          <t>https://zenodo.org/records/17855209</t>
        </is>
      </c>
      <c r="V3219" t="inlineStr">
        <is>
          <t>LINE-S02-POST-20260323</t>
        </is>
      </c>
      <c r="W3219" t="inlineStr">
        <is>
          <t>已关联</t>
        </is>
      </c>
      <c r="X3219" t="inlineStr">
        <is>
          <t>按班次口径判断</t>
        </is>
      </c>
      <c r="Z3219" t="inlineStr">
        <is>
          <t>否</t>
        </is>
      </c>
    </row>
    <row r="3220">
      <c r="A3220" t="inlineStr">
        <is>
          <t>SIM-STOP-03219</t>
        </is>
      </c>
      <c r="B3220" t="inlineStr">
        <is>
          <t>STOP-POST-00438</t>
        </is>
      </c>
      <c r="C3220" t="inlineStr">
        <is>
          <t>LINE-S03-POST-20260323</t>
        </is>
      </c>
      <c r="D3220" t="inlineStr">
        <is>
          <t>SHIFT-POST-20260323</t>
        </is>
      </c>
      <c r="E3220" t="inlineStr">
        <is>
          <t>LINE-S03</t>
        </is>
      </c>
      <c r="F3220" t="inlineStr">
        <is>
          <t>改善后</t>
        </is>
      </c>
      <c r="G3220" s="57" t="n">
        <v>46104</v>
      </c>
      <c r="H3220" t="inlineStr">
        <is>
          <t>音频模组系列</t>
        </is>
      </c>
      <c r="I3220" t="inlineStr">
        <is>
          <t>KK250</t>
        </is>
      </c>
      <c r="J3220" t="inlineStr">
        <is>
          <t>FAILURE</t>
        </is>
      </c>
      <c r="K3220" t="inlineStr">
        <is>
          <t>Unplanned</t>
        </is>
      </c>
      <c r="L3220" t="inlineStr">
        <is>
          <t>CUTTER</t>
        </is>
      </c>
      <c r="M3220" t="inlineStr">
        <is>
          <t>切割/分板工位</t>
        </is>
      </c>
      <c r="N3220" t="inlineStr">
        <is>
          <t>OTHER FAILURE</t>
        </is>
      </c>
      <c r="O3220" s="59" t="n">
        <v>46104.65277777778</v>
      </c>
      <c r="P3220" s="59" t="n">
        <v>46104.65701388889</v>
      </c>
      <c r="Q3220" s="60" t="n">
        <v>6.1</v>
      </c>
      <c r="R3220" s="60" t="n">
        <v>0.865</v>
      </c>
      <c r="S3220" t="inlineStr">
        <is>
          <t>团队模拟数据（基于公开单线数据派生）</t>
        </is>
      </c>
      <c r="T3220" t="inlineStr">
        <is>
          <t>SIM-v2.2-20260807-20260804</t>
        </is>
      </c>
      <c r="U3220" t="inlineStr">
        <is>
          <t>https://zenodo.org/records/17855209</t>
        </is>
      </c>
      <c r="V3220" t="inlineStr">
        <is>
          <t>LINE-S03-POST-20260323</t>
        </is>
      </c>
      <c r="W3220" t="inlineStr">
        <is>
          <t>已关联</t>
        </is>
      </c>
      <c r="X3220" t="inlineStr">
        <is>
          <t>按班次口径判断</t>
        </is>
      </c>
      <c r="Z3220" t="inlineStr">
        <is>
          <t>否</t>
        </is>
      </c>
    </row>
    <row r="3221">
      <c r="A3221" t="inlineStr">
        <is>
          <t>SIM-STOP-03220</t>
        </is>
      </c>
      <c r="B3221" t="inlineStr">
        <is>
          <t>STOP-POST-00439</t>
        </is>
      </c>
      <c r="C3221" t="inlineStr">
        <is>
          <t>LINE-S01-POST-20260323</t>
        </is>
      </c>
      <c r="D3221" t="inlineStr">
        <is>
          <t>SHIFT-POST-20260323</t>
        </is>
      </c>
      <c r="E3221" t="inlineStr">
        <is>
          <t>LINE-S01</t>
        </is>
      </c>
      <c r="F3221" t="inlineStr">
        <is>
          <t>改善后</t>
        </is>
      </c>
      <c r="G3221" s="57" t="n">
        <v>46104</v>
      </c>
      <c r="H3221" t="inlineStr">
        <is>
          <t>智能终端系列</t>
        </is>
      </c>
      <c r="I3221" t="inlineStr">
        <is>
          <t>KK250</t>
        </is>
      </c>
      <c r="J3221" t="inlineStr">
        <is>
          <t>MATERIALS</t>
        </is>
      </c>
      <c r="K3221" t="inlineStr">
        <is>
          <t>Unplanned</t>
        </is>
      </c>
      <c r="L3221" t="inlineStr">
        <is>
          <t>HACKING STATION</t>
        </is>
      </c>
      <c r="M3221" t="inlineStr">
        <is>
          <t>上下料工位</t>
        </is>
      </c>
      <c r="N3221" t="inlineStr">
        <is>
          <t>MANUAL BRICK HANDLING</t>
        </is>
      </c>
      <c r="O3221" s="59" t="n">
        <v>46104.63194444445</v>
      </c>
      <c r="P3221" s="59" t="n">
        <v>46104.63909722222</v>
      </c>
      <c r="Q3221" s="60" t="n">
        <v>10.3</v>
      </c>
      <c r="R3221" s="60" t="n">
        <v>0.7902</v>
      </c>
      <c r="S3221" t="inlineStr">
        <is>
          <t>团队模拟数据（基于公开单线数据派生）</t>
        </is>
      </c>
      <c r="T3221" t="inlineStr">
        <is>
          <t>SIM-v2.2-20260807-20260804</t>
        </is>
      </c>
      <c r="U3221" t="inlineStr">
        <is>
          <t>https://zenodo.org/records/17855209</t>
        </is>
      </c>
      <c r="V3221" t="inlineStr">
        <is>
          <t>LINE-S01-POST-20260323</t>
        </is>
      </c>
      <c r="W3221" t="inlineStr">
        <is>
          <t>已关联</t>
        </is>
      </c>
      <c r="X3221" t="inlineStr">
        <is>
          <t>按班次口径判断</t>
        </is>
      </c>
      <c r="Z3221" t="inlineStr">
        <is>
          <t>否</t>
        </is>
      </c>
    </row>
    <row r="3222">
      <c r="A3222" t="inlineStr">
        <is>
          <t>SIM-STOP-03221</t>
        </is>
      </c>
      <c r="B3222" t="inlineStr">
        <is>
          <t>STOP-POST-00439</t>
        </is>
      </c>
      <c r="C3222" t="inlineStr">
        <is>
          <t>LINE-S02-POST-20260323</t>
        </is>
      </c>
      <c r="D3222" t="inlineStr">
        <is>
          <t>SHIFT-POST-20260323</t>
        </is>
      </c>
      <c r="E3222" t="inlineStr">
        <is>
          <t>LINE-S02</t>
        </is>
      </c>
      <c r="F3222" t="inlineStr">
        <is>
          <t>改善后</t>
        </is>
      </c>
      <c r="G3222" s="57" t="n">
        <v>46104</v>
      </c>
      <c r="H3222" t="inlineStr">
        <is>
          <t>视觉设备系列</t>
        </is>
      </c>
      <c r="I3222" t="inlineStr">
        <is>
          <t>KK250</t>
        </is>
      </c>
      <c r="J3222" t="inlineStr">
        <is>
          <t>MATERIALS</t>
        </is>
      </c>
      <c r="K3222" t="inlineStr">
        <is>
          <t>Unplanned</t>
        </is>
      </c>
      <c r="L3222" t="inlineStr">
        <is>
          <t>HACKING STATION</t>
        </is>
      </c>
      <c r="M3222" t="inlineStr">
        <is>
          <t>上下料工位</t>
        </is>
      </c>
      <c r="N3222" t="inlineStr">
        <is>
          <t>MANUAL BRICK HANDLING</t>
        </is>
      </c>
      <c r="O3222" s="59" t="n">
        <v>46104.64583333334</v>
      </c>
      <c r="P3222" s="59" t="n">
        <v>46104.65618055555</v>
      </c>
      <c r="Q3222" s="60" t="n">
        <v>14.9</v>
      </c>
      <c r="R3222" s="60" t="n">
        <v>1.1489</v>
      </c>
      <c r="S3222" t="inlineStr">
        <is>
          <t>团队模拟数据（基于公开单线数据派生）</t>
        </is>
      </c>
      <c r="T3222" t="inlineStr">
        <is>
          <t>SIM-v2.2-20260807-20260804</t>
        </is>
      </c>
      <c r="U3222" t="inlineStr">
        <is>
          <t>https://zenodo.org/records/17855209</t>
        </is>
      </c>
      <c r="V3222" t="inlineStr">
        <is>
          <t>LINE-S02-POST-20260323</t>
        </is>
      </c>
      <c r="W3222" t="inlineStr">
        <is>
          <t>已关联</t>
        </is>
      </c>
      <c r="X3222" t="inlineStr">
        <is>
          <t>按班次口径判断</t>
        </is>
      </c>
      <c r="Z3222" t="inlineStr">
        <is>
          <t>否</t>
        </is>
      </c>
    </row>
    <row r="3223">
      <c r="A3223" t="inlineStr">
        <is>
          <t>SIM-STOP-03222</t>
        </is>
      </c>
      <c r="B3223" t="inlineStr">
        <is>
          <t>STOP-POST-00439</t>
        </is>
      </c>
      <c r="C3223" t="inlineStr">
        <is>
          <t>LINE-S03-POST-20260323</t>
        </is>
      </c>
      <c r="D3223" t="inlineStr">
        <is>
          <t>SHIFT-POST-20260323</t>
        </is>
      </c>
      <c r="E3223" t="inlineStr">
        <is>
          <t>LINE-S03</t>
        </is>
      </c>
      <c r="F3223" t="inlineStr">
        <is>
          <t>改善后</t>
        </is>
      </c>
      <c r="G3223" s="57" t="n">
        <v>46104</v>
      </c>
      <c r="H3223" t="inlineStr">
        <is>
          <t>音频模组系列</t>
        </is>
      </c>
      <c r="I3223" t="inlineStr">
        <is>
          <t>KK250</t>
        </is>
      </c>
      <c r="J3223" t="inlineStr">
        <is>
          <t>MATERIALS</t>
        </is>
      </c>
      <c r="K3223" t="inlineStr">
        <is>
          <t>Unplanned</t>
        </is>
      </c>
      <c r="L3223" t="inlineStr">
        <is>
          <t>HACKING STATION</t>
        </is>
      </c>
      <c r="M3223" t="inlineStr">
        <is>
          <t>上下料工位</t>
        </is>
      </c>
      <c r="N3223" t="inlineStr">
        <is>
          <t>MANUAL BRICK HANDLING</t>
        </is>
      </c>
      <c r="O3223" s="59" t="n">
        <v>46104.65972222222</v>
      </c>
      <c r="P3223" s="59" t="n">
        <v>46104.66819444444</v>
      </c>
      <c r="Q3223" s="60" t="n">
        <v>12.2</v>
      </c>
      <c r="R3223" s="60" t="n">
        <v>0.9360000000000001</v>
      </c>
      <c r="S3223" t="inlineStr">
        <is>
          <t>团队模拟数据（基于公开单线数据派生）</t>
        </is>
      </c>
      <c r="T3223" t="inlineStr">
        <is>
          <t>SIM-v2.2-20260807-20260804</t>
        </is>
      </c>
      <c r="U3223" t="inlineStr">
        <is>
          <t>https://zenodo.org/records/17855209</t>
        </is>
      </c>
      <c r="V3223" t="inlineStr">
        <is>
          <t>LINE-S03-POST-20260323</t>
        </is>
      </c>
      <c r="W3223" t="inlineStr">
        <is>
          <t>已关联</t>
        </is>
      </c>
      <c r="X3223" t="inlineStr">
        <is>
          <t>按班次口径判断</t>
        </is>
      </c>
      <c r="Z3223" t="inlineStr">
        <is>
          <t>否</t>
        </is>
      </c>
    </row>
    <row r="3224">
      <c r="A3224" t="inlineStr">
        <is>
          <t>SIM-STOP-03223</t>
        </is>
      </c>
      <c r="B3224" t="inlineStr">
        <is>
          <t>STOP-POST-00440</t>
        </is>
      </c>
      <c r="C3224" t="inlineStr">
        <is>
          <t>LINE-S01-POST-20260323</t>
        </is>
      </c>
      <c r="D3224" t="inlineStr">
        <is>
          <t>SHIFT-POST-20260323</t>
        </is>
      </c>
      <c r="E3224" t="inlineStr">
        <is>
          <t>LINE-S01</t>
        </is>
      </c>
      <c r="F3224" t="inlineStr">
        <is>
          <t>改善后</t>
        </is>
      </c>
      <c r="G3224" s="57" t="n">
        <v>46104</v>
      </c>
      <c r="H3224" t="inlineStr">
        <is>
          <t>智能终端系列</t>
        </is>
      </c>
      <c r="I3224" t="inlineStr">
        <is>
          <t>KK250</t>
        </is>
      </c>
      <c r="J3224" t="inlineStr">
        <is>
          <t>OPERATIONAL</t>
        </is>
      </c>
      <c r="K3224" t="inlineStr">
        <is>
          <t>Unplanned</t>
        </is>
      </c>
      <c r="L3224" t="inlineStr">
        <is>
          <t>-</t>
        </is>
      </c>
      <c r="M3224" t="inlineStr">
        <is>
          <t>未标注工位</t>
        </is>
      </c>
      <c r="N3224" t="inlineStr">
        <is>
          <t>OTHER</t>
        </is>
      </c>
      <c r="O3224" s="59" t="n">
        <v>46104.66180555556</v>
      </c>
      <c r="P3224" s="59" t="n">
        <v>46104.66638888889</v>
      </c>
      <c r="Q3224" s="60" t="n">
        <v>6.6</v>
      </c>
      <c r="R3224" s="60" t="n">
        <v>0.8215</v>
      </c>
      <c r="S3224" t="inlineStr">
        <is>
          <t>团队模拟数据（基于公开单线数据派生）</t>
        </is>
      </c>
      <c r="T3224" t="inlineStr">
        <is>
          <t>SIM-v2.2-20260807-20260804</t>
        </is>
      </c>
      <c r="U3224" t="inlineStr">
        <is>
          <t>https://zenodo.org/records/17855209</t>
        </is>
      </c>
      <c r="V3224" t="inlineStr">
        <is>
          <t>LINE-S01-POST-20260323</t>
        </is>
      </c>
      <c r="W3224" t="inlineStr">
        <is>
          <t>已关联</t>
        </is>
      </c>
      <c r="X3224" t="inlineStr">
        <is>
          <t>按班次口径判断</t>
        </is>
      </c>
      <c r="Z3224" t="inlineStr">
        <is>
          <t>否</t>
        </is>
      </c>
    </row>
    <row r="3225">
      <c r="A3225" t="inlineStr">
        <is>
          <t>SIM-STOP-03224</t>
        </is>
      </c>
      <c r="B3225" t="inlineStr">
        <is>
          <t>STOP-POST-00440</t>
        </is>
      </c>
      <c r="C3225" t="inlineStr">
        <is>
          <t>LINE-S02-POST-20260323</t>
        </is>
      </c>
      <c r="D3225" t="inlineStr">
        <is>
          <t>SHIFT-POST-20260323</t>
        </is>
      </c>
      <c r="E3225" t="inlineStr">
        <is>
          <t>LINE-S02</t>
        </is>
      </c>
      <c r="F3225" t="inlineStr">
        <is>
          <t>改善后</t>
        </is>
      </c>
      <c r="G3225" s="57" t="n">
        <v>46104</v>
      </c>
      <c r="H3225" t="inlineStr">
        <is>
          <t>视觉设备系列</t>
        </is>
      </c>
      <c r="I3225" t="inlineStr">
        <is>
          <t>KK250</t>
        </is>
      </c>
      <c r="J3225" t="inlineStr">
        <is>
          <t>OPERATIONAL</t>
        </is>
      </c>
      <c r="K3225" t="inlineStr">
        <is>
          <t>Unplanned</t>
        </is>
      </c>
      <c r="L3225" t="inlineStr">
        <is>
          <t>-</t>
        </is>
      </c>
      <c r="M3225" t="inlineStr">
        <is>
          <t>未标注工位</t>
        </is>
      </c>
      <c r="N3225" t="inlineStr">
        <is>
          <t>OTHER</t>
        </is>
      </c>
      <c r="O3225" s="59" t="n">
        <v>46104.67569444444</v>
      </c>
      <c r="P3225" s="59" t="n">
        <v>46104.68166666666</v>
      </c>
      <c r="Q3225" s="60" t="n">
        <v>8.6</v>
      </c>
      <c r="R3225" s="60" t="n">
        <v>1.0756</v>
      </c>
      <c r="S3225" t="inlineStr">
        <is>
          <t>团队模拟数据（基于公开单线数据派生）</t>
        </is>
      </c>
      <c r="T3225" t="inlineStr">
        <is>
          <t>SIM-v2.2-20260807-20260804</t>
        </is>
      </c>
      <c r="U3225" t="inlineStr">
        <is>
          <t>https://zenodo.org/records/17855209</t>
        </is>
      </c>
      <c r="V3225" t="inlineStr">
        <is>
          <t>LINE-S02-POST-20260323</t>
        </is>
      </c>
      <c r="W3225" t="inlineStr">
        <is>
          <t>已关联</t>
        </is>
      </c>
      <c r="X3225" t="inlineStr">
        <is>
          <t>按班次口径判断</t>
        </is>
      </c>
      <c r="Z3225" t="inlineStr">
        <is>
          <t>否</t>
        </is>
      </c>
    </row>
    <row r="3226">
      <c r="A3226" t="inlineStr">
        <is>
          <t>SIM-STOP-03225</t>
        </is>
      </c>
      <c r="B3226" t="inlineStr">
        <is>
          <t>STOP-POST-00440</t>
        </is>
      </c>
      <c r="C3226" t="inlineStr">
        <is>
          <t>LINE-S03-POST-20260323</t>
        </is>
      </c>
      <c r="D3226" t="inlineStr">
        <is>
          <t>SHIFT-POST-20260323</t>
        </is>
      </c>
      <c r="E3226" t="inlineStr">
        <is>
          <t>LINE-S03</t>
        </is>
      </c>
      <c r="F3226" t="inlineStr">
        <is>
          <t>改善后</t>
        </is>
      </c>
      <c r="G3226" s="57" t="n">
        <v>46104</v>
      </c>
      <c r="H3226" t="inlineStr">
        <is>
          <t>音频模组系列</t>
        </is>
      </c>
      <c r="I3226" t="inlineStr">
        <is>
          <t>KK250</t>
        </is>
      </c>
      <c r="J3226" t="inlineStr">
        <is>
          <t>OPERATIONAL</t>
        </is>
      </c>
      <c r="K3226" t="inlineStr">
        <is>
          <t>Unplanned</t>
        </is>
      </c>
      <c r="L3226" t="inlineStr">
        <is>
          <t>-</t>
        </is>
      </c>
      <c r="M3226" t="inlineStr">
        <is>
          <t>未标注工位</t>
        </is>
      </c>
      <c r="N3226" t="inlineStr">
        <is>
          <t>OTHER</t>
        </is>
      </c>
      <c r="O3226" s="59" t="n">
        <v>46104.68958333333</v>
      </c>
      <c r="P3226" s="59" t="n">
        <v>46104.69479166667</v>
      </c>
      <c r="Q3226" s="60" t="n">
        <v>7.5</v>
      </c>
      <c r="R3226" s="60" t="n">
        <v>0.9350000000000001</v>
      </c>
      <c r="S3226" t="inlineStr">
        <is>
          <t>团队模拟数据（基于公开单线数据派生）</t>
        </is>
      </c>
      <c r="T3226" t="inlineStr">
        <is>
          <t>SIM-v2.2-20260807-20260804</t>
        </is>
      </c>
      <c r="U3226" t="inlineStr">
        <is>
          <t>https://zenodo.org/records/17855209</t>
        </is>
      </c>
      <c r="V3226" t="inlineStr">
        <is>
          <t>LINE-S03-POST-20260323</t>
        </is>
      </c>
      <c r="W3226" t="inlineStr">
        <is>
          <t>已关联</t>
        </is>
      </c>
      <c r="X3226" t="inlineStr">
        <is>
          <t>按班次口径判断</t>
        </is>
      </c>
      <c r="Z3226" t="inlineStr">
        <is>
          <t>否</t>
        </is>
      </c>
    </row>
    <row r="3227">
      <c r="A3227" t="inlineStr">
        <is>
          <t>SIM-STOP-03226</t>
        </is>
      </c>
      <c r="B3227" t="inlineStr">
        <is>
          <t>STOP-POST-00441</t>
        </is>
      </c>
      <c r="C3227" t="inlineStr">
        <is>
          <t>LINE-S01-POST-20260323</t>
        </is>
      </c>
      <c r="D3227" t="inlineStr">
        <is>
          <t>SHIFT-POST-20260323</t>
        </is>
      </c>
      <c r="E3227" t="inlineStr">
        <is>
          <t>LINE-S01</t>
        </is>
      </c>
      <c r="F3227" t="inlineStr">
        <is>
          <t>改善后</t>
        </is>
      </c>
      <c r="G3227" s="57" t="n">
        <v>46104</v>
      </c>
      <c r="H3227" t="inlineStr">
        <is>
          <t>智能终端系列</t>
        </is>
      </c>
      <c r="I3227" t="inlineStr">
        <is>
          <t>KK250</t>
        </is>
      </c>
      <c r="J3227" t="inlineStr">
        <is>
          <t>MATERIALS</t>
        </is>
      </c>
      <c r="K3227" t="inlineStr">
        <is>
          <t>Unplanned</t>
        </is>
      </c>
      <c r="L3227" t="inlineStr">
        <is>
          <t>HACKING STATION</t>
        </is>
      </c>
      <c r="M3227" t="inlineStr">
        <is>
          <t>上下料工位</t>
        </is>
      </c>
      <c r="N3227" t="inlineStr">
        <is>
          <t>MANUAL BRICK HANDLING</t>
        </is>
      </c>
      <c r="O3227" s="59" t="n">
        <v>46104.67152777778</v>
      </c>
      <c r="P3227" s="59" t="n">
        <v>46104.67368055556</v>
      </c>
      <c r="Q3227" s="60" t="n">
        <v>3.1</v>
      </c>
      <c r="R3227" s="60" t="n">
        <v>0.7679</v>
      </c>
      <c r="S3227" t="inlineStr">
        <is>
          <t>团队模拟数据（基于公开单线数据派生）</t>
        </is>
      </c>
      <c r="T3227" t="inlineStr">
        <is>
          <t>SIM-v2.2-20260807-20260804</t>
        </is>
      </c>
      <c r="U3227" t="inlineStr">
        <is>
          <t>https://zenodo.org/records/17855209</t>
        </is>
      </c>
      <c r="V3227" t="inlineStr">
        <is>
          <t>LINE-S01-POST-20260323</t>
        </is>
      </c>
      <c r="W3227" t="inlineStr">
        <is>
          <t>已关联</t>
        </is>
      </c>
      <c r="X3227" t="inlineStr">
        <is>
          <t>按班次口径判断</t>
        </is>
      </c>
      <c r="Z3227" t="inlineStr">
        <is>
          <t>否</t>
        </is>
      </c>
    </row>
    <row r="3228">
      <c r="A3228" t="inlineStr">
        <is>
          <t>SIM-STOP-03227</t>
        </is>
      </c>
      <c r="B3228" t="inlineStr">
        <is>
          <t>STOP-POST-00441</t>
        </is>
      </c>
      <c r="C3228" t="inlineStr">
        <is>
          <t>LINE-S02-POST-20260323</t>
        </is>
      </c>
      <c r="D3228" t="inlineStr">
        <is>
          <t>SHIFT-POST-20260323</t>
        </is>
      </c>
      <c r="E3228" t="inlineStr">
        <is>
          <t>LINE-S02</t>
        </is>
      </c>
      <c r="F3228" t="inlineStr">
        <is>
          <t>改善后</t>
        </is>
      </c>
      <c r="G3228" s="57" t="n">
        <v>46104</v>
      </c>
      <c r="H3228" t="inlineStr">
        <is>
          <t>视觉设备系列</t>
        </is>
      </c>
      <c r="I3228" t="inlineStr">
        <is>
          <t>KK250</t>
        </is>
      </c>
      <c r="J3228" t="inlineStr">
        <is>
          <t>MATERIALS</t>
        </is>
      </c>
      <c r="K3228" t="inlineStr">
        <is>
          <t>Unplanned</t>
        </is>
      </c>
      <c r="L3228" t="inlineStr">
        <is>
          <t>HACKING STATION</t>
        </is>
      </c>
      <c r="M3228" t="inlineStr">
        <is>
          <t>上下料工位</t>
        </is>
      </c>
      <c r="N3228" t="inlineStr">
        <is>
          <t>MANUAL BRICK HANDLING</t>
        </is>
      </c>
      <c r="O3228" s="59" t="n">
        <v>46104.68541666667</v>
      </c>
      <c r="P3228" s="59" t="n">
        <v>46104.68854166667</v>
      </c>
      <c r="Q3228" s="60" t="n">
        <v>4.5</v>
      </c>
      <c r="R3228" s="60" t="n">
        <v>1.1183</v>
      </c>
      <c r="S3228" t="inlineStr">
        <is>
          <t>团队模拟数据（基于公开单线数据派生）</t>
        </is>
      </c>
      <c r="T3228" t="inlineStr">
        <is>
          <t>SIM-v2.2-20260807-20260804</t>
        </is>
      </c>
      <c r="U3228" t="inlineStr">
        <is>
          <t>https://zenodo.org/records/17855209</t>
        </is>
      </c>
      <c r="V3228" t="inlineStr">
        <is>
          <t>LINE-S02-POST-20260323</t>
        </is>
      </c>
      <c r="W3228" t="inlineStr">
        <is>
          <t>已关联</t>
        </is>
      </c>
      <c r="X3228" t="inlineStr">
        <is>
          <t>按班次口径判断</t>
        </is>
      </c>
      <c r="Z3228" t="inlineStr">
        <is>
          <t>否</t>
        </is>
      </c>
    </row>
    <row r="3229">
      <c r="A3229" t="inlineStr">
        <is>
          <t>SIM-STOP-03228</t>
        </is>
      </c>
      <c r="B3229" t="inlineStr">
        <is>
          <t>STOP-POST-00441</t>
        </is>
      </c>
      <c r="C3229" t="inlineStr">
        <is>
          <t>LINE-S03-POST-20260323</t>
        </is>
      </c>
      <c r="D3229" t="inlineStr">
        <is>
          <t>SHIFT-POST-20260323</t>
        </is>
      </c>
      <c r="E3229" t="inlineStr">
        <is>
          <t>LINE-S03</t>
        </is>
      </c>
      <c r="F3229" t="inlineStr">
        <is>
          <t>改善后</t>
        </is>
      </c>
      <c r="G3229" s="57" t="n">
        <v>46104</v>
      </c>
      <c r="H3229" t="inlineStr">
        <is>
          <t>音频模组系列</t>
        </is>
      </c>
      <c r="I3229" t="inlineStr">
        <is>
          <t>KK250</t>
        </is>
      </c>
      <c r="J3229" t="inlineStr">
        <is>
          <t>MATERIALS</t>
        </is>
      </c>
      <c r="K3229" t="inlineStr">
        <is>
          <t>Unplanned</t>
        </is>
      </c>
      <c r="L3229" t="inlineStr">
        <is>
          <t>HACKING STATION</t>
        </is>
      </c>
      <c r="M3229" t="inlineStr">
        <is>
          <t>上下料工位</t>
        </is>
      </c>
      <c r="N3229" t="inlineStr">
        <is>
          <t>MANUAL BRICK HANDLING</t>
        </is>
      </c>
      <c r="O3229" s="59" t="n">
        <v>46104.69930555556</v>
      </c>
      <c r="P3229" s="59" t="n">
        <v>46104.70180555555</v>
      </c>
      <c r="Q3229" s="60" t="n">
        <v>3.6</v>
      </c>
      <c r="R3229" s="60" t="n">
        <v>0.91</v>
      </c>
      <c r="S3229" t="inlineStr">
        <is>
          <t>团队模拟数据（基于公开单线数据派生）</t>
        </is>
      </c>
      <c r="T3229" t="inlineStr">
        <is>
          <t>SIM-v2.2-20260807-20260804</t>
        </is>
      </c>
      <c r="U3229" t="inlineStr">
        <is>
          <t>https://zenodo.org/records/17855209</t>
        </is>
      </c>
      <c r="V3229" t="inlineStr">
        <is>
          <t>LINE-S03-POST-20260323</t>
        </is>
      </c>
      <c r="W3229" t="inlineStr">
        <is>
          <t>已关联</t>
        </is>
      </c>
      <c r="X3229" t="inlineStr">
        <is>
          <t>按班次口径判断</t>
        </is>
      </c>
      <c r="Z3229" t="inlineStr">
        <is>
          <t>否</t>
        </is>
      </c>
    </row>
    <row r="3230">
      <c r="A3230" t="inlineStr">
        <is>
          <t>SIM-STOP-03229</t>
        </is>
      </c>
      <c r="B3230" t="inlineStr">
        <is>
          <t>STOP-POST-00442</t>
        </is>
      </c>
      <c r="C3230" t="inlineStr">
        <is>
          <t>LINE-S01-POST-20260323</t>
        </is>
      </c>
      <c r="D3230" t="inlineStr">
        <is>
          <t>SHIFT-POST-20260323</t>
        </is>
      </c>
      <c r="E3230" t="inlineStr">
        <is>
          <t>LINE-S01</t>
        </is>
      </c>
      <c r="F3230" t="inlineStr">
        <is>
          <t>改善后</t>
        </is>
      </c>
      <c r="G3230" s="57" t="n">
        <v>46104</v>
      </c>
      <c r="H3230" t="inlineStr">
        <is>
          <t>智能终端系列</t>
        </is>
      </c>
      <c r="I3230" t="inlineStr">
        <is>
          <t>KK250</t>
        </is>
      </c>
      <c r="J3230" t="inlineStr">
        <is>
          <t>MATERIALS</t>
        </is>
      </c>
      <c r="K3230" t="inlineStr">
        <is>
          <t>Unplanned</t>
        </is>
      </c>
      <c r="L3230" t="inlineStr">
        <is>
          <t>HACKING STATION</t>
        </is>
      </c>
      <c r="M3230" t="inlineStr">
        <is>
          <t>上下料工位</t>
        </is>
      </c>
      <c r="N3230" t="inlineStr">
        <is>
          <t>MANUAL BRICK HANDLING</t>
        </is>
      </c>
      <c r="O3230" s="59" t="n">
        <v>46104.68333333333</v>
      </c>
      <c r="P3230" s="59" t="n">
        <v>46104.685</v>
      </c>
      <c r="Q3230" s="60" t="n">
        <v>2.4</v>
      </c>
      <c r="R3230" s="60" t="n">
        <v>0.7991</v>
      </c>
      <c r="S3230" t="inlineStr">
        <is>
          <t>团队模拟数据（基于公开单线数据派生）</t>
        </is>
      </c>
      <c r="T3230" t="inlineStr">
        <is>
          <t>SIM-v2.2-20260807-20260804</t>
        </is>
      </c>
      <c r="U3230" t="inlineStr">
        <is>
          <t>https://zenodo.org/records/17855209</t>
        </is>
      </c>
      <c r="V3230" t="inlineStr">
        <is>
          <t>LINE-S01-POST-20260323</t>
        </is>
      </c>
      <c r="W3230" t="inlineStr">
        <is>
          <t>已关联</t>
        </is>
      </c>
      <c r="X3230" t="inlineStr">
        <is>
          <t>按班次口径判断</t>
        </is>
      </c>
      <c r="Z3230" t="inlineStr">
        <is>
          <t>否</t>
        </is>
      </c>
    </row>
    <row r="3231">
      <c r="A3231" t="inlineStr">
        <is>
          <t>SIM-STOP-03230</t>
        </is>
      </c>
      <c r="B3231" t="inlineStr">
        <is>
          <t>STOP-POST-00442</t>
        </is>
      </c>
      <c r="C3231" t="inlineStr">
        <is>
          <t>LINE-S02-POST-20260323</t>
        </is>
      </c>
      <c r="D3231" t="inlineStr">
        <is>
          <t>SHIFT-POST-20260323</t>
        </is>
      </c>
      <c r="E3231" t="inlineStr">
        <is>
          <t>LINE-S02</t>
        </is>
      </c>
      <c r="F3231" t="inlineStr">
        <is>
          <t>改善后</t>
        </is>
      </c>
      <c r="G3231" s="57" t="n">
        <v>46104</v>
      </c>
      <c r="H3231" t="inlineStr">
        <is>
          <t>视觉设备系列</t>
        </is>
      </c>
      <c r="I3231" t="inlineStr">
        <is>
          <t>KK250</t>
        </is>
      </c>
      <c r="J3231" t="inlineStr">
        <is>
          <t>MATERIALS</t>
        </is>
      </c>
      <c r="K3231" t="inlineStr">
        <is>
          <t>Unplanned</t>
        </is>
      </c>
      <c r="L3231" t="inlineStr">
        <is>
          <t>HACKING STATION</t>
        </is>
      </c>
      <c r="M3231" t="inlineStr">
        <is>
          <t>上下料工位</t>
        </is>
      </c>
      <c r="N3231" t="inlineStr">
        <is>
          <t>MANUAL BRICK HANDLING</t>
        </is>
      </c>
      <c r="O3231" s="59" t="n">
        <v>46104.69722222222</v>
      </c>
      <c r="P3231" s="59" t="n">
        <v>46104.699375</v>
      </c>
      <c r="Q3231" s="60" t="n">
        <v>3.1</v>
      </c>
      <c r="R3231" s="60" t="n">
        <v>1.045</v>
      </c>
      <c r="S3231" t="inlineStr">
        <is>
          <t>团队模拟数据（基于公开单线数据派生）</t>
        </is>
      </c>
      <c r="T3231" t="inlineStr">
        <is>
          <t>SIM-v2.2-20260807-20260804</t>
        </is>
      </c>
      <c r="U3231" t="inlineStr">
        <is>
          <t>https://zenodo.org/records/17855209</t>
        </is>
      </c>
      <c r="V3231" t="inlineStr">
        <is>
          <t>LINE-S02-POST-20260323</t>
        </is>
      </c>
      <c r="W3231" t="inlineStr">
        <is>
          <t>已关联</t>
        </is>
      </c>
      <c r="X3231" t="inlineStr">
        <is>
          <t>按班次口径判断</t>
        </is>
      </c>
      <c r="Z3231" t="inlineStr">
        <is>
          <t>否</t>
        </is>
      </c>
    </row>
    <row r="3232">
      <c r="A3232" t="inlineStr">
        <is>
          <t>SIM-STOP-03231</t>
        </is>
      </c>
      <c r="B3232" t="inlineStr">
        <is>
          <t>STOP-POST-00442</t>
        </is>
      </c>
      <c r="C3232" t="inlineStr">
        <is>
          <t>LINE-S03-POST-20260323</t>
        </is>
      </c>
      <c r="D3232" t="inlineStr">
        <is>
          <t>SHIFT-POST-20260323</t>
        </is>
      </c>
      <c r="E3232" t="inlineStr">
        <is>
          <t>LINE-S03</t>
        </is>
      </c>
      <c r="F3232" t="inlineStr">
        <is>
          <t>改善后</t>
        </is>
      </c>
      <c r="G3232" s="57" t="n">
        <v>46104</v>
      </c>
      <c r="H3232" t="inlineStr">
        <is>
          <t>音频模组系列</t>
        </is>
      </c>
      <c r="I3232" t="inlineStr">
        <is>
          <t>KK250</t>
        </is>
      </c>
      <c r="J3232" t="inlineStr">
        <is>
          <t>MATERIALS</t>
        </is>
      </c>
      <c r="K3232" t="inlineStr">
        <is>
          <t>Unplanned</t>
        </is>
      </c>
      <c r="L3232" t="inlineStr">
        <is>
          <t>HACKING STATION</t>
        </is>
      </c>
      <c r="M3232" t="inlineStr">
        <is>
          <t>上下料工位</t>
        </is>
      </c>
      <c r="N3232" t="inlineStr">
        <is>
          <t>MANUAL BRICK HANDLING</t>
        </is>
      </c>
      <c r="O3232" s="59" t="n">
        <v>46104.71111111111</v>
      </c>
      <c r="P3232" s="59" t="n">
        <v>46104.71305555556</v>
      </c>
      <c r="Q3232" s="60" t="n">
        <v>2.8</v>
      </c>
      <c r="R3232" s="60" t="n">
        <v>0.9464</v>
      </c>
      <c r="S3232" t="inlineStr">
        <is>
          <t>团队模拟数据（基于公开单线数据派生）</t>
        </is>
      </c>
      <c r="T3232" t="inlineStr">
        <is>
          <t>SIM-v2.2-20260807-20260804</t>
        </is>
      </c>
      <c r="U3232" t="inlineStr">
        <is>
          <t>https://zenodo.org/records/17855209</t>
        </is>
      </c>
      <c r="V3232" t="inlineStr">
        <is>
          <t>LINE-S03-POST-20260323</t>
        </is>
      </c>
      <c r="W3232" t="inlineStr">
        <is>
          <t>已关联</t>
        </is>
      </c>
      <c r="X3232" t="inlineStr">
        <is>
          <t>按班次口径判断</t>
        </is>
      </c>
      <c r="Z3232" t="inlineStr">
        <is>
          <t>否</t>
        </is>
      </c>
    </row>
    <row r="3233">
      <c r="A3233" t="inlineStr">
        <is>
          <t>SIM-STOP-03232</t>
        </is>
      </c>
      <c r="B3233" t="inlineStr">
        <is>
          <t>STOP-POST-00443</t>
        </is>
      </c>
      <c r="C3233" t="inlineStr">
        <is>
          <t>LINE-S01-POST-20260323</t>
        </is>
      </c>
      <c r="D3233" t="inlineStr">
        <is>
          <t>SHIFT-POST-20260323</t>
        </is>
      </c>
      <c r="E3233" t="inlineStr">
        <is>
          <t>LINE-S01</t>
        </is>
      </c>
      <c r="F3233" t="inlineStr">
        <is>
          <t>改善后</t>
        </is>
      </c>
      <c r="G3233" s="57" t="n">
        <v>46104</v>
      </c>
      <c r="H3233" t="inlineStr">
        <is>
          <t>智能终端系列</t>
        </is>
      </c>
      <c r="I3233" t="inlineStr">
        <is>
          <t>KK250</t>
        </is>
      </c>
      <c r="J3233" t="inlineStr">
        <is>
          <t>MATERIALS</t>
        </is>
      </c>
      <c r="K3233" t="inlineStr">
        <is>
          <t>Unplanned</t>
        </is>
      </c>
      <c r="L3233" t="inlineStr">
        <is>
          <t>HACKING STATION</t>
        </is>
      </c>
      <c r="M3233" t="inlineStr">
        <is>
          <t>上下料工位</t>
        </is>
      </c>
      <c r="N3233" t="inlineStr">
        <is>
          <t>RACK STARVATION</t>
        </is>
      </c>
      <c r="O3233" s="59" t="n">
        <v>46104.69097222222</v>
      </c>
      <c r="P3233" s="59" t="n">
        <v>46104.69555555555</v>
      </c>
      <c r="Q3233" s="60" t="n">
        <v>6.6</v>
      </c>
      <c r="R3233" s="60" t="n">
        <v>0.8304</v>
      </c>
      <c r="S3233" t="inlineStr">
        <is>
          <t>团队模拟数据（基于公开单线数据派生）</t>
        </is>
      </c>
      <c r="T3233" t="inlineStr">
        <is>
          <t>SIM-v2.2-20260807-20260804</t>
        </is>
      </c>
      <c r="U3233" t="inlineStr">
        <is>
          <t>https://zenodo.org/records/17855209</t>
        </is>
      </c>
      <c r="V3233" t="inlineStr">
        <is>
          <t>LINE-S01-POST-20260323</t>
        </is>
      </c>
      <c r="W3233" t="inlineStr">
        <is>
          <t>已关联</t>
        </is>
      </c>
      <c r="X3233" t="inlineStr">
        <is>
          <t>按班次口径判断</t>
        </is>
      </c>
      <c r="Z3233" t="inlineStr">
        <is>
          <t>否</t>
        </is>
      </c>
    </row>
    <row r="3234">
      <c r="A3234" t="inlineStr">
        <is>
          <t>SIM-STOP-03233</t>
        </is>
      </c>
      <c r="B3234" t="inlineStr">
        <is>
          <t>STOP-POST-00443</t>
        </is>
      </c>
      <c r="C3234" t="inlineStr">
        <is>
          <t>LINE-S02-POST-20260323</t>
        </is>
      </c>
      <c r="D3234" t="inlineStr">
        <is>
          <t>SHIFT-POST-20260323</t>
        </is>
      </c>
      <c r="E3234" t="inlineStr">
        <is>
          <t>LINE-S02</t>
        </is>
      </c>
      <c r="F3234" t="inlineStr">
        <is>
          <t>改善后</t>
        </is>
      </c>
      <c r="G3234" s="57" t="n">
        <v>46104</v>
      </c>
      <c r="H3234" t="inlineStr">
        <is>
          <t>视觉设备系列</t>
        </is>
      </c>
      <c r="I3234" t="inlineStr">
        <is>
          <t>KK250</t>
        </is>
      </c>
      <c r="J3234" t="inlineStr">
        <is>
          <t>MATERIALS</t>
        </is>
      </c>
      <c r="K3234" t="inlineStr">
        <is>
          <t>Unplanned</t>
        </is>
      </c>
      <c r="L3234" t="inlineStr">
        <is>
          <t>HACKING STATION</t>
        </is>
      </c>
      <c r="M3234" t="inlineStr">
        <is>
          <t>上下料工位</t>
        </is>
      </c>
      <c r="N3234" t="inlineStr">
        <is>
          <t>RACK STARVATION</t>
        </is>
      </c>
      <c r="O3234" s="59" t="n">
        <v>46104.70486111111</v>
      </c>
      <c r="P3234" s="59" t="n">
        <v>46104.71090277778</v>
      </c>
      <c r="Q3234" s="60" t="n">
        <v>8.699999999999999</v>
      </c>
      <c r="R3234" s="60" t="n">
        <v>1.0878</v>
      </c>
      <c r="S3234" t="inlineStr">
        <is>
          <t>团队模拟数据（基于公开单线数据派生）</t>
        </is>
      </c>
      <c r="T3234" t="inlineStr">
        <is>
          <t>SIM-v2.2-20260807-20260804</t>
        </is>
      </c>
      <c r="U3234" t="inlineStr">
        <is>
          <t>https://zenodo.org/records/17855209</t>
        </is>
      </c>
      <c r="V3234" t="inlineStr">
        <is>
          <t>LINE-S02-POST-20260323</t>
        </is>
      </c>
      <c r="W3234" t="inlineStr">
        <is>
          <t>已关联</t>
        </is>
      </c>
      <c r="X3234" t="inlineStr">
        <is>
          <t>按班次口径判断</t>
        </is>
      </c>
      <c r="Z3234" t="inlineStr">
        <is>
          <t>否</t>
        </is>
      </c>
    </row>
    <row r="3235">
      <c r="A3235" t="inlineStr">
        <is>
          <t>SIM-STOP-03234</t>
        </is>
      </c>
      <c r="B3235" t="inlineStr">
        <is>
          <t>STOP-POST-00443</t>
        </is>
      </c>
      <c r="C3235" t="inlineStr">
        <is>
          <t>LINE-S03-POST-20260323</t>
        </is>
      </c>
      <c r="D3235" t="inlineStr">
        <is>
          <t>SHIFT-POST-20260323</t>
        </is>
      </c>
      <c r="E3235" t="inlineStr">
        <is>
          <t>LINE-S03</t>
        </is>
      </c>
      <c r="F3235" t="inlineStr">
        <is>
          <t>改善后</t>
        </is>
      </c>
      <c r="G3235" s="57" t="n">
        <v>46104</v>
      </c>
      <c r="H3235" t="inlineStr">
        <is>
          <t>音频模组系列</t>
        </is>
      </c>
      <c r="I3235" t="inlineStr">
        <is>
          <t>KK250</t>
        </is>
      </c>
      <c r="J3235" t="inlineStr">
        <is>
          <t>MATERIALS</t>
        </is>
      </c>
      <c r="K3235" t="inlineStr">
        <is>
          <t>Unplanned</t>
        </is>
      </c>
      <c r="L3235" t="inlineStr">
        <is>
          <t>HACKING STATION</t>
        </is>
      </c>
      <c r="M3235" t="inlineStr">
        <is>
          <t>上下料工位</t>
        </is>
      </c>
      <c r="N3235" t="inlineStr">
        <is>
          <t>RACK STARVATION</t>
        </is>
      </c>
      <c r="O3235" s="59" t="n">
        <v>46104.71875</v>
      </c>
      <c r="P3235" s="59" t="n">
        <v>46104.72423611111</v>
      </c>
      <c r="Q3235" s="60" t="n">
        <v>7.9</v>
      </c>
      <c r="R3235" s="60" t="n">
        <v>0.9828</v>
      </c>
      <c r="S3235" t="inlineStr">
        <is>
          <t>团队模拟数据（基于公开单线数据派生）</t>
        </is>
      </c>
      <c r="T3235" t="inlineStr">
        <is>
          <t>SIM-v2.2-20260807-20260804</t>
        </is>
      </c>
      <c r="U3235" t="inlineStr">
        <is>
          <t>https://zenodo.org/records/17855209</t>
        </is>
      </c>
      <c r="V3235" t="inlineStr">
        <is>
          <t>LINE-S03-POST-20260323</t>
        </is>
      </c>
      <c r="W3235" t="inlineStr">
        <is>
          <t>已关联</t>
        </is>
      </c>
      <c r="X3235" t="inlineStr">
        <is>
          <t>按班次口径判断</t>
        </is>
      </c>
      <c r="Z3235" t="inlineStr">
        <is>
          <t>否</t>
        </is>
      </c>
    </row>
    <row r="3236">
      <c r="A3236" t="inlineStr">
        <is>
          <t>SIM-STOP-03235</t>
        </is>
      </c>
      <c r="B3236" t="inlineStr">
        <is>
          <t>STOP-POST-00444</t>
        </is>
      </c>
      <c r="C3236" t="inlineStr">
        <is>
          <t>LINE-S01-POST-20260323</t>
        </is>
      </c>
      <c r="D3236" t="inlineStr">
        <is>
          <t>SHIFT-POST-20260323</t>
        </is>
      </c>
      <c r="E3236" t="inlineStr">
        <is>
          <t>LINE-S01</t>
        </is>
      </c>
      <c r="F3236" t="inlineStr">
        <is>
          <t>改善后</t>
        </is>
      </c>
      <c r="G3236" s="57" t="n">
        <v>46104</v>
      </c>
      <c r="H3236" t="inlineStr">
        <is>
          <t>智能终端系列</t>
        </is>
      </c>
      <c r="I3236" t="inlineStr">
        <is>
          <t>KK200-1</t>
        </is>
      </c>
      <c r="J3236" t="inlineStr">
        <is>
          <t>SETUPS-CHANGEOVERS</t>
        </is>
      </c>
      <c r="K3236" t="inlineStr">
        <is>
          <t>Planned - Included in OEE</t>
        </is>
      </c>
      <c r="L3236" t="inlineStr">
        <is>
          <t>EXTRUDER PRESS</t>
        </is>
      </c>
      <c r="M3236" t="inlineStr">
        <is>
          <t>主加工工位</t>
        </is>
      </c>
      <c r="N3236" t="inlineStr">
        <is>
          <t>MATERIAL CHANGEOVER</t>
        </is>
      </c>
      <c r="O3236" s="59" t="n">
        <v>46104.70277777778</v>
      </c>
      <c r="P3236" s="59" t="n">
        <v>46104.71152777778</v>
      </c>
      <c r="Q3236" s="60" t="n">
        <v>12.6</v>
      </c>
      <c r="R3236" s="60" t="n">
        <v>0.9</v>
      </c>
      <c r="S3236" t="inlineStr">
        <is>
          <t>团队模拟数据（基于公开单线数据派生）</t>
        </is>
      </c>
      <c r="T3236" t="inlineStr">
        <is>
          <t>SIM-v2.2-20260807-20260804</t>
        </is>
      </c>
      <c r="U3236" t="inlineStr">
        <is>
          <t>https://zenodo.org/records/17855209</t>
        </is>
      </c>
      <c r="V3236" t="inlineStr">
        <is>
          <t>LINE-S01-POST-20260323</t>
        </is>
      </c>
      <c r="W3236" t="inlineStr">
        <is>
          <t>已关联</t>
        </is>
      </c>
      <c r="X3236" t="inlineStr">
        <is>
          <t>按班次口径判断</t>
        </is>
      </c>
      <c r="Z3236" t="inlineStr">
        <is>
          <t>是</t>
        </is>
      </c>
      <c r="AA3236">
        <f>IFERROR(VLOOKUP(N3236,'18_换产标准_模拟'!$B$2:$F$4,3,FALSE),"")</f>
        <v/>
      </c>
      <c r="AB3236">
        <f>IFERROR(MAX(Q3236-AA3236,0),"")</f>
        <v/>
      </c>
      <c r="AC3236">
        <f>IFERROR(IF(AB3236=0,"达标",IF(AB3236&lt;=VLOOKUP(N3236,'18_换产标准_模拟'!$B$2:$F$4,4,FALSE)-VLOOKUP(N3236,'18_换产标准_模拟'!$B$2:$F$4,3,FALSE),"轻微超时",IF(AB3236&lt;=VLOOKUP(N3236,'18_换产标准_模拟'!$B$2:$F$4,5,FALSE)-VLOOKUP(N3236,'18_换产标准_模拟'!$B$2:$F$4,3,FALSE),"超时","严重超时"))),"")</f>
        <v/>
      </c>
      <c r="AD3236">
        <f>IFERROR(INDEX('18_换产标准_模拟'!$A$2:$A$4,MATCH(N3236,'18_换产标准_模拟'!$B$2:$B$4,0)),"")</f>
        <v/>
      </c>
      <c r="AE3236" t="inlineStr">
        <is>
          <t>团队模拟数据</t>
        </is>
      </c>
    </row>
    <row r="3237">
      <c r="A3237" t="inlineStr">
        <is>
          <t>SIM-STOP-03236</t>
        </is>
      </c>
      <c r="B3237" t="inlineStr">
        <is>
          <t>STOP-POST-00444</t>
        </is>
      </c>
      <c r="C3237" t="inlineStr">
        <is>
          <t>LINE-S02-POST-20260323</t>
        </is>
      </c>
      <c r="D3237" t="inlineStr">
        <is>
          <t>SHIFT-POST-20260323</t>
        </is>
      </c>
      <c r="E3237" t="inlineStr">
        <is>
          <t>LINE-S02</t>
        </is>
      </c>
      <c r="F3237" t="inlineStr">
        <is>
          <t>改善后</t>
        </is>
      </c>
      <c r="G3237" s="57" t="n">
        <v>46104</v>
      </c>
      <c r="H3237" t="inlineStr">
        <is>
          <t>视觉设备系列</t>
        </is>
      </c>
      <c r="I3237" t="inlineStr">
        <is>
          <t>KK200-1</t>
        </is>
      </c>
      <c r="J3237" t="inlineStr">
        <is>
          <t>SETUPS-CHANGEOVERS</t>
        </is>
      </c>
      <c r="K3237" t="inlineStr">
        <is>
          <t>Planned - Included in OEE</t>
        </is>
      </c>
      <c r="L3237" t="inlineStr">
        <is>
          <t>EXTRUDER PRESS</t>
        </is>
      </c>
      <c r="M3237" t="inlineStr">
        <is>
          <t>主加工工位</t>
        </is>
      </c>
      <c r="N3237" t="inlineStr">
        <is>
          <t>MATERIAL CHANGEOVER</t>
        </is>
      </c>
      <c r="O3237" s="59" t="n">
        <v>46104.71666666667</v>
      </c>
      <c r="P3237" s="59" t="n">
        <v>46104.72645833333</v>
      </c>
      <c r="Q3237" s="60" t="n">
        <v>14.1</v>
      </c>
      <c r="R3237" s="60" t="n">
        <v>1.0072</v>
      </c>
      <c r="S3237" t="inlineStr">
        <is>
          <t>团队模拟数据（基于公开单线数据派生）</t>
        </is>
      </c>
      <c r="T3237" t="inlineStr">
        <is>
          <t>SIM-v2.2-20260807-20260804</t>
        </is>
      </c>
      <c r="U3237" t="inlineStr">
        <is>
          <t>https://zenodo.org/records/17855209</t>
        </is>
      </c>
      <c r="V3237" t="inlineStr">
        <is>
          <t>LINE-S02-POST-20260323</t>
        </is>
      </c>
      <c r="W3237" t="inlineStr">
        <is>
          <t>已关联</t>
        </is>
      </c>
      <c r="X3237" t="inlineStr">
        <is>
          <t>按班次口径判断</t>
        </is>
      </c>
      <c r="Z3237" t="inlineStr">
        <is>
          <t>是</t>
        </is>
      </c>
      <c r="AA3237">
        <f>IFERROR(VLOOKUP(N3237,'18_换产标准_模拟'!$B$2:$F$4,3,FALSE),"")</f>
        <v/>
      </c>
      <c r="AB3237">
        <f>IFERROR(MAX(Q3237-AA3237,0),"")</f>
        <v/>
      </c>
      <c r="AC3237">
        <f>IFERROR(IF(AB3237=0,"达标",IF(AB3237&lt;=VLOOKUP(N3237,'18_换产标准_模拟'!$B$2:$F$4,4,FALSE)-VLOOKUP(N3237,'18_换产标准_模拟'!$B$2:$F$4,3,FALSE),"轻微超时",IF(AB3237&lt;=VLOOKUP(N3237,'18_换产标准_模拟'!$B$2:$F$4,5,FALSE)-VLOOKUP(N3237,'18_换产标准_模拟'!$B$2:$F$4,3,FALSE),"超时","严重超时"))),"")</f>
        <v/>
      </c>
      <c r="AD3237">
        <f>IFERROR(INDEX('18_换产标准_模拟'!$A$2:$A$4,MATCH(N3237,'18_换产标准_模拟'!$B$2:$B$4,0)),"")</f>
        <v/>
      </c>
      <c r="AE3237" t="inlineStr">
        <is>
          <t>团队模拟数据</t>
        </is>
      </c>
    </row>
    <row r="3238">
      <c r="A3238" t="inlineStr">
        <is>
          <t>SIM-STOP-03237</t>
        </is>
      </c>
      <c r="B3238" t="inlineStr">
        <is>
          <t>STOP-POST-00444</t>
        </is>
      </c>
      <c r="C3238" t="inlineStr">
        <is>
          <t>LINE-S03-POST-20260323</t>
        </is>
      </c>
      <c r="D3238" t="inlineStr">
        <is>
          <t>SHIFT-POST-20260323</t>
        </is>
      </c>
      <c r="E3238" t="inlineStr">
        <is>
          <t>LINE-S03</t>
        </is>
      </c>
      <c r="F3238" t="inlineStr">
        <is>
          <t>改善后</t>
        </is>
      </c>
      <c r="G3238" s="57" t="n">
        <v>46104</v>
      </c>
      <c r="H3238" t="inlineStr">
        <is>
          <t>音频模组系列</t>
        </is>
      </c>
      <c r="I3238" t="inlineStr">
        <is>
          <t>KK200-1</t>
        </is>
      </c>
      <c r="J3238" t="inlineStr">
        <is>
          <t>SETUPS-CHANGEOVERS</t>
        </is>
      </c>
      <c r="K3238" t="inlineStr">
        <is>
          <t>Planned - Included in OEE</t>
        </is>
      </c>
      <c r="L3238" t="inlineStr">
        <is>
          <t>EXTRUDER PRESS</t>
        </is>
      </c>
      <c r="M3238" t="inlineStr">
        <is>
          <t>主加工工位</t>
        </is>
      </c>
      <c r="N3238" t="inlineStr">
        <is>
          <t>MATERIAL CHANGEOVER</t>
        </is>
      </c>
      <c r="O3238" s="59" t="n">
        <v>46104.73055555556</v>
      </c>
      <c r="P3238" s="59" t="n">
        <v>46104.73972222222</v>
      </c>
      <c r="Q3238" s="60" t="n">
        <v>13.2</v>
      </c>
      <c r="R3238" s="60" t="n">
        <v>0.944</v>
      </c>
      <c r="S3238" t="inlineStr">
        <is>
          <t>团队模拟数据（基于公开单线数据派生）</t>
        </is>
      </c>
      <c r="T3238" t="inlineStr">
        <is>
          <t>SIM-v2.2-20260807-20260804</t>
        </is>
      </c>
      <c r="U3238" t="inlineStr">
        <is>
          <t>https://zenodo.org/records/17855209</t>
        </is>
      </c>
      <c r="V3238" t="inlineStr">
        <is>
          <t>LINE-S03-POST-20260323</t>
        </is>
      </c>
      <c r="W3238" t="inlineStr">
        <is>
          <t>已关联</t>
        </is>
      </c>
      <c r="X3238" t="inlineStr">
        <is>
          <t>按班次口径判断</t>
        </is>
      </c>
      <c r="Z3238" t="inlineStr">
        <is>
          <t>是</t>
        </is>
      </c>
      <c r="AA3238">
        <f>IFERROR(VLOOKUP(N3238,'18_换产标准_模拟'!$B$2:$F$4,3,FALSE),"")</f>
        <v/>
      </c>
      <c r="AB3238">
        <f>IFERROR(MAX(Q3238-AA3238,0),"")</f>
        <v/>
      </c>
      <c r="AC3238">
        <f>IFERROR(IF(AB3238=0,"达标",IF(AB3238&lt;=VLOOKUP(N3238,'18_换产标准_模拟'!$B$2:$F$4,4,FALSE)-VLOOKUP(N3238,'18_换产标准_模拟'!$B$2:$F$4,3,FALSE),"轻微超时",IF(AB3238&lt;=VLOOKUP(N3238,'18_换产标准_模拟'!$B$2:$F$4,5,FALSE)-VLOOKUP(N3238,'18_换产标准_模拟'!$B$2:$F$4,3,FALSE),"超时","严重超时"))),"")</f>
        <v/>
      </c>
      <c r="AD3238">
        <f>IFERROR(INDEX('18_换产标准_模拟'!$A$2:$A$4,MATCH(N3238,'18_换产标准_模拟'!$B$2:$B$4,0)),"")</f>
        <v/>
      </c>
      <c r="AE3238" t="inlineStr">
        <is>
          <t>团队模拟数据</t>
        </is>
      </c>
    </row>
    <row r="3239">
      <c r="A3239" t="inlineStr">
        <is>
          <t>SIM-STOP-03238</t>
        </is>
      </c>
      <c r="B3239" t="inlineStr">
        <is>
          <t>STOP-POST-00445</t>
        </is>
      </c>
      <c r="C3239" t="inlineStr">
        <is>
          <t>LINE-S01-POST-20260323</t>
        </is>
      </c>
      <c r="D3239" t="inlineStr">
        <is>
          <t>SHIFT-POST-20260323</t>
        </is>
      </c>
      <c r="E3239" t="inlineStr">
        <is>
          <t>LINE-S01</t>
        </is>
      </c>
      <c r="F3239" t="inlineStr">
        <is>
          <t>改善后</t>
        </is>
      </c>
      <c r="G3239" s="57" t="n">
        <v>46104</v>
      </c>
      <c r="H3239" t="inlineStr">
        <is>
          <t>智能终端系列</t>
        </is>
      </c>
      <c r="I3239" t="inlineStr">
        <is>
          <t>KK200-1</t>
        </is>
      </c>
      <c r="J3239" t="inlineStr">
        <is>
          <t>MATERIALS</t>
        </is>
      </c>
      <c r="K3239" t="inlineStr">
        <is>
          <t>Unplanned</t>
        </is>
      </c>
      <c r="L3239" t="inlineStr">
        <is>
          <t>-</t>
        </is>
      </c>
      <c r="M3239" t="inlineStr">
        <is>
          <t>未标注工位</t>
        </is>
      </c>
      <c r="N3239" t="inlineStr">
        <is>
          <t>EXTRUSION DEFECTS</t>
        </is>
      </c>
      <c r="O3239" s="59" t="n">
        <v>46104.74027777778</v>
      </c>
      <c r="P3239" s="59" t="n">
        <v>46104.748125</v>
      </c>
      <c r="Q3239" s="60" t="n">
        <v>11.3</v>
      </c>
      <c r="R3239" s="60" t="n">
        <v>0.8081</v>
      </c>
      <c r="S3239" t="inlineStr">
        <is>
          <t>团队模拟数据（基于公开单线数据派生）</t>
        </is>
      </c>
      <c r="T3239" t="inlineStr">
        <is>
          <t>SIM-v2.2-20260807-20260804</t>
        </is>
      </c>
      <c r="U3239" t="inlineStr">
        <is>
          <t>https://zenodo.org/records/17855209</t>
        </is>
      </c>
      <c r="V3239" t="inlineStr">
        <is>
          <t>LINE-S01-POST-20260323</t>
        </is>
      </c>
      <c r="W3239" t="inlineStr">
        <is>
          <t>已关联</t>
        </is>
      </c>
      <c r="X3239" t="inlineStr">
        <is>
          <t>按班次口径判断</t>
        </is>
      </c>
      <c r="Z3239" t="inlineStr">
        <is>
          <t>否</t>
        </is>
      </c>
    </row>
    <row r="3240">
      <c r="A3240" t="inlineStr">
        <is>
          <t>SIM-STOP-03239</t>
        </is>
      </c>
      <c r="B3240" t="inlineStr">
        <is>
          <t>STOP-POST-00445</t>
        </is>
      </c>
      <c r="C3240" t="inlineStr">
        <is>
          <t>LINE-S02-POST-20260323</t>
        </is>
      </c>
      <c r="D3240" t="inlineStr">
        <is>
          <t>SHIFT-POST-20260323</t>
        </is>
      </c>
      <c r="E3240" t="inlineStr">
        <is>
          <t>LINE-S02</t>
        </is>
      </c>
      <c r="F3240" t="inlineStr">
        <is>
          <t>改善后</t>
        </is>
      </c>
      <c r="G3240" s="57" t="n">
        <v>46104</v>
      </c>
      <c r="H3240" t="inlineStr">
        <is>
          <t>视觉设备系列</t>
        </is>
      </c>
      <c r="I3240" t="inlineStr">
        <is>
          <t>KK200-1</t>
        </is>
      </c>
      <c r="J3240" t="inlineStr">
        <is>
          <t>MATERIALS</t>
        </is>
      </c>
      <c r="K3240" t="inlineStr">
        <is>
          <t>Unplanned</t>
        </is>
      </c>
      <c r="L3240" t="inlineStr">
        <is>
          <t>-</t>
        </is>
      </c>
      <c r="M3240" t="inlineStr">
        <is>
          <t>未标注工位</t>
        </is>
      </c>
      <c r="N3240" t="inlineStr">
        <is>
          <t>EXTRUSION DEFECTS</t>
        </is>
      </c>
      <c r="O3240" s="59" t="n">
        <v>46104.75416666667</v>
      </c>
      <c r="P3240" s="59" t="n">
        <v>46104.76444444444</v>
      </c>
      <c r="Q3240" s="60" t="n">
        <v>14.8</v>
      </c>
      <c r="R3240" s="60" t="n">
        <v>1.0572</v>
      </c>
      <c r="S3240" t="inlineStr">
        <is>
          <t>团队模拟数据（基于公开单线数据派生）</t>
        </is>
      </c>
      <c r="T3240" t="inlineStr">
        <is>
          <t>SIM-v2.2-20260807-20260804</t>
        </is>
      </c>
      <c r="U3240" t="inlineStr">
        <is>
          <t>https://zenodo.org/records/17855209</t>
        </is>
      </c>
      <c r="V3240" t="inlineStr">
        <is>
          <t>LINE-S02-POST-20260323</t>
        </is>
      </c>
      <c r="W3240" t="inlineStr">
        <is>
          <t>已关联</t>
        </is>
      </c>
      <c r="X3240" t="inlineStr">
        <is>
          <t>按班次口径判断</t>
        </is>
      </c>
      <c r="Z3240" t="inlineStr">
        <is>
          <t>否</t>
        </is>
      </c>
    </row>
    <row r="3241">
      <c r="A3241" t="inlineStr">
        <is>
          <t>SIM-STOP-03240</t>
        </is>
      </c>
      <c r="B3241" t="inlineStr">
        <is>
          <t>STOP-POST-00445</t>
        </is>
      </c>
      <c r="C3241" t="inlineStr">
        <is>
          <t>LINE-S03-POST-20260323</t>
        </is>
      </c>
      <c r="D3241" t="inlineStr">
        <is>
          <t>SHIFT-POST-20260323</t>
        </is>
      </c>
      <c r="E3241" t="inlineStr">
        <is>
          <t>LINE-S03</t>
        </is>
      </c>
      <c r="F3241" t="inlineStr">
        <is>
          <t>改善后</t>
        </is>
      </c>
      <c r="G3241" s="57" t="n">
        <v>46104</v>
      </c>
      <c r="H3241" t="inlineStr">
        <is>
          <t>音频模组系列</t>
        </is>
      </c>
      <c r="I3241" t="inlineStr">
        <is>
          <t>KK200-1</t>
        </is>
      </c>
      <c r="J3241" t="inlineStr">
        <is>
          <t>MATERIALS</t>
        </is>
      </c>
      <c r="K3241" t="inlineStr">
        <is>
          <t>Unplanned</t>
        </is>
      </c>
      <c r="L3241" t="inlineStr">
        <is>
          <t>-</t>
        </is>
      </c>
      <c r="M3241" t="inlineStr">
        <is>
          <t>未标注工位</t>
        </is>
      </c>
      <c r="N3241" t="inlineStr">
        <is>
          <t>EXTRUSION DEFECTS</t>
        </is>
      </c>
      <c r="O3241" s="59" t="n">
        <v>46104.76805555556</v>
      </c>
      <c r="P3241" s="59" t="n">
        <v>46104.77736111111</v>
      </c>
      <c r="Q3241" s="60" t="n">
        <v>13.4</v>
      </c>
      <c r="R3241" s="60" t="n">
        <v>0.9568</v>
      </c>
      <c r="S3241" t="inlineStr">
        <is>
          <t>团队模拟数据（基于公开单线数据派生）</t>
        </is>
      </c>
      <c r="T3241" t="inlineStr">
        <is>
          <t>SIM-v2.2-20260807-20260804</t>
        </is>
      </c>
      <c r="U3241" t="inlineStr">
        <is>
          <t>https://zenodo.org/records/17855209</t>
        </is>
      </c>
      <c r="V3241" t="inlineStr">
        <is>
          <t>LINE-S03-POST-20260323</t>
        </is>
      </c>
      <c r="W3241" t="inlineStr">
        <is>
          <t>已关联</t>
        </is>
      </c>
      <c r="X3241" t="inlineStr">
        <is>
          <t>按班次口径判断</t>
        </is>
      </c>
      <c r="Z3241" t="inlineStr">
        <is>
          <t>否</t>
        </is>
      </c>
    </row>
    <row r="3242">
      <c r="A3242" t="inlineStr">
        <is>
          <t>SIM-STOP-03241</t>
        </is>
      </c>
      <c r="B3242" t="inlineStr">
        <is>
          <t>STOP-POST-00446</t>
        </is>
      </c>
      <c r="C3242" t="inlineStr">
        <is>
          <t>LINE-S01-POST-20260323</t>
        </is>
      </c>
      <c r="D3242" t="inlineStr">
        <is>
          <t>SHIFT-POST-20260323</t>
        </is>
      </c>
      <c r="E3242" t="inlineStr">
        <is>
          <t>LINE-S01</t>
        </is>
      </c>
      <c r="F3242" t="inlineStr">
        <is>
          <t>改善后</t>
        </is>
      </c>
      <c r="G3242" s="57" t="n">
        <v>46104</v>
      </c>
      <c r="H3242" t="inlineStr">
        <is>
          <t>智能终端系列</t>
        </is>
      </c>
      <c r="I3242" t="inlineStr">
        <is>
          <t>9KK30</t>
        </is>
      </c>
      <c r="J3242" t="inlineStr">
        <is>
          <t>SETUPS-CHANGEOVERS</t>
        </is>
      </c>
      <c r="K3242" t="inlineStr">
        <is>
          <t>Planned - Included in OEE</t>
        </is>
      </c>
      <c r="L3242" t="inlineStr">
        <is>
          <t>EXTRUDER PRESS</t>
        </is>
      </c>
      <c r="M3242" t="inlineStr">
        <is>
          <t>主加工工位</t>
        </is>
      </c>
      <c r="N3242" t="inlineStr">
        <is>
          <t>MATERIAL CHANGEOVER</t>
        </is>
      </c>
      <c r="O3242" s="59" t="n">
        <v>46104.77777777778</v>
      </c>
      <c r="P3242" s="59" t="n">
        <v>46104.78791666667</v>
      </c>
      <c r="Q3242" s="60" t="n">
        <v>14.6</v>
      </c>
      <c r="R3242" s="60" t="n">
        <v>0.9724</v>
      </c>
      <c r="S3242" t="inlineStr">
        <is>
          <t>团队模拟数据（基于公开单线数据派生）</t>
        </is>
      </c>
      <c r="T3242" t="inlineStr">
        <is>
          <t>SIM-v2.2-20260807-20260804</t>
        </is>
      </c>
      <c r="U3242" t="inlineStr">
        <is>
          <t>https://zenodo.org/records/17855209</t>
        </is>
      </c>
      <c r="V3242" t="inlineStr">
        <is>
          <t>LINE-S01-POST-20260323</t>
        </is>
      </c>
      <c r="W3242" t="inlineStr">
        <is>
          <t>已关联</t>
        </is>
      </c>
      <c r="X3242" t="inlineStr">
        <is>
          <t>按班次口径判断</t>
        </is>
      </c>
      <c r="Z3242" t="inlineStr">
        <is>
          <t>是</t>
        </is>
      </c>
      <c r="AA3242">
        <f>IFERROR(VLOOKUP(N3242,'18_换产标准_模拟'!$B$2:$F$4,3,FALSE),"")</f>
        <v/>
      </c>
      <c r="AB3242">
        <f>IFERROR(MAX(Q3242-AA3242,0),"")</f>
        <v/>
      </c>
      <c r="AC3242">
        <f>IFERROR(IF(AB3242=0,"达标",IF(AB3242&lt;=VLOOKUP(N3242,'18_换产标准_模拟'!$B$2:$F$4,4,FALSE)-VLOOKUP(N3242,'18_换产标准_模拟'!$B$2:$F$4,3,FALSE),"轻微超时",IF(AB3242&lt;=VLOOKUP(N3242,'18_换产标准_模拟'!$B$2:$F$4,5,FALSE)-VLOOKUP(N3242,'18_换产标准_模拟'!$B$2:$F$4,3,FALSE),"超时","严重超时"))),"")</f>
        <v/>
      </c>
      <c r="AD3242">
        <f>IFERROR(INDEX('18_换产标准_模拟'!$A$2:$A$4,MATCH(N3242,'18_换产标准_模拟'!$B$2:$B$4,0)),"")</f>
        <v/>
      </c>
      <c r="AE3242" t="inlineStr">
        <is>
          <t>团队模拟数据</t>
        </is>
      </c>
    </row>
    <row r="3243">
      <c r="A3243" t="inlineStr">
        <is>
          <t>SIM-STOP-03242</t>
        </is>
      </c>
      <c r="B3243" t="inlineStr">
        <is>
          <t>STOP-POST-00446</t>
        </is>
      </c>
      <c r="C3243" t="inlineStr">
        <is>
          <t>LINE-S02-POST-20260323</t>
        </is>
      </c>
      <c r="D3243" t="inlineStr">
        <is>
          <t>SHIFT-POST-20260323</t>
        </is>
      </c>
      <c r="E3243" t="inlineStr">
        <is>
          <t>LINE-S02</t>
        </is>
      </c>
      <c r="F3243" t="inlineStr">
        <is>
          <t>改善后</t>
        </is>
      </c>
      <c r="G3243" s="57" t="n">
        <v>46104</v>
      </c>
      <c r="H3243" t="inlineStr">
        <is>
          <t>视觉设备系列</t>
        </is>
      </c>
      <c r="I3243" t="inlineStr">
        <is>
          <t>9KK30</t>
        </is>
      </c>
      <c r="J3243" t="inlineStr">
        <is>
          <t>SETUPS-CHANGEOVERS</t>
        </is>
      </c>
      <c r="K3243" t="inlineStr">
        <is>
          <t>Planned - Included in OEE</t>
        </is>
      </c>
      <c r="L3243" t="inlineStr">
        <is>
          <t>EXTRUDER PRESS</t>
        </is>
      </c>
      <c r="M3243" t="inlineStr">
        <is>
          <t>主加工工位</t>
        </is>
      </c>
      <c r="N3243" t="inlineStr">
        <is>
          <t>MATERIAL CHANGEOVER</t>
        </is>
      </c>
      <c r="O3243" s="59" t="n">
        <v>46104.79166666666</v>
      </c>
      <c r="P3243" s="59" t="n">
        <v>46104.801875</v>
      </c>
      <c r="Q3243" s="60" t="n">
        <v>14.7</v>
      </c>
      <c r="R3243" s="60" t="n">
        <v>0.98</v>
      </c>
      <c r="S3243" t="inlineStr">
        <is>
          <t>团队模拟数据（基于公开单线数据派生）</t>
        </is>
      </c>
      <c r="T3243" t="inlineStr">
        <is>
          <t>SIM-v2.2-20260807-20260804</t>
        </is>
      </c>
      <c r="U3243" t="inlineStr">
        <is>
          <t>https://zenodo.org/records/17855209</t>
        </is>
      </c>
      <c r="V3243" t="inlineStr">
        <is>
          <t>LINE-S02-POST-20260323</t>
        </is>
      </c>
      <c r="W3243" t="inlineStr">
        <is>
          <t>已关联</t>
        </is>
      </c>
      <c r="X3243" t="inlineStr">
        <is>
          <t>按班次口径判断</t>
        </is>
      </c>
      <c r="Z3243" t="inlineStr">
        <is>
          <t>是</t>
        </is>
      </c>
      <c r="AA3243">
        <f>IFERROR(VLOOKUP(N3243,'18_换产标准_模拟'!$B$2:$F$4,3,FALSE),"")</f>
        <v/>
      </c>
      <c r="AB3243">
        <f>IFERROR(MAX(Q3243-AA3243,0),"")</f>
        <v/>
      </c>
      <c r="AC3243">
        <f>IFERROR(IF(AB3243=0,"达标",IF(AB3243&lt;=VLOOKUP(N3243,'18_换产标准_模拟'!$B$2:$F$4,4,FALSE)-VLOOKUP(N3243,'18_换产标准_模拟'!$B$2:$F$4,3,FALSE),"轻微超时",IF(AB3243&lt;=VLOOKUP(N3243,'18_换产标准_模拟'!$B$2:$F$4,5,FALSE)-VLOOKUP(N3243,'18_换产标准_模拟'!$B$2:$F$4,3,FALSE),"超时","严重超时"))),"")</f>
        <v/>
      </c>
      <c r="AD3243">
        <f>IFERROR(INDEX('18_换产标准_模拟'!$A$2:$A$4,MATCH(N3243,'18_换产标准_模拟'!$B$2:$B$4,0)),"")</f>
        <v/>
      </c>
      <c r="AE3243" t="inlineStr">
        <is>
          <t>团队模拟数据</t>
        </is>
      </c>
    </row>
    <row r="3244">
      <c r="A3244" t="inlineStr">
        <is>
          <t>SIM-STOP-03243</t>
        </is>
      </c>
      <c r="B3244" t="inlineStr">
        <is>
          <t>STOP-POST-00446</t>
        </is>
      </c>
      <c r="C3244" t="inlineStr">
        <is>
          <t>LINE-S03-POST-20260323</t>
        </is>
      </c>
      <c r="D3244" t="inlineStr">
        <is>
          <t>SHIFT-POST-20260323</t>
        </is>
      </c>
      <c r="E3244" t="inlineStr">
        <is>
          <t>LINE-S03</t>
        </is>
      </c>
      <c r="F3244" t="inlineStr">
        <is>
          <t>改善后</t>
        </is>
      </c>
      <c r="G3244" s="57" t="n">
        <v>46104</v>
      </c>
      <c r="H3244" t="inlineStr">
        <is>
          <t>音频模组系列</t>
        </is>
      </c>
      <c r="I3244" t="inlineStr">
        <is>
          <t>9KK30</t>
        </is>
      </c>
      <c r="J3244" t="inlineStr">
        <is>
          <t>SETUPS-CHANGEOVERS</t>
        </is>
      </c>
      <c r="K3244" t="inlineStr">
        <is>
          <t>Planned - Included in OEE</t>
        </is>
      </c>
      <c r="L3244" t="inlineStr">
        <is>
          <t>EXTRUDER PRESS</t>
        </is>
      </c>
      <c r="M3244" t="inlineStr">
        <is>
          <t>主加工工位</t>
        </is>
      </c>
      <c r="N3244" t="inlineStr">
        <is>
          <t>MATERIAL CHANGEOVER</t>
        </is>
      </c>
      <c r="O3244" s="59" t="n">
        <v>46104.80555555555</v>
      </c>
      <c r="P3244" s="59" t="n">
        <v>46104.81513888889</v>
      </c>
      <c r="Q3244" s="60" t="n">
        <v>13.8</v>
      </c>
      <c r="R3244" s="60" t="n">
        <v>0.9173</v>
      </c>
      <c r="S3244" t="inlineStr">
        <is>
          <t>团队模拟数据（基于公开单线数据派生）</t>
        </is>
      </c>
      <c r="T3244" t="inlineStr">
        <is>
          <t>SIM-v2.2-20260807-20260804</t>
        </is>
      </c>
      <c r="U3244" t="inlineStr">
        <is>
          <t>https://zenodo.org/records/17855209</t>
        </is>
      </c>
      <c r="V3244" t="inlineStr">
        <is>
          <t>LINE-S03-POST-20260323</t>
        </is>
      </c>
      <c r="W3244" t="inlineStr">
        <is>
          <t>已关联</t>
        </is>
      </c>
      <c r="X3244" t="inlineStr">
        <is>
          <t>按班次口径判断</t>
        </is>
      </c>
      <c r="Z3244" t="inlineStr">
        <is>
          <t>是</t>
        </is>
      </c>
      <c r="AA3244">
        <f>IFERROR(VLOOKUP(N3244,'18_换产标准_模拟'!$B$2:$F$4,3,FALSE),"")</f>
        <v/>
      </c>
      <c r="AB3244">
        <f>IFERROR(MAX(Q3244-AA3244,0),"")</f>
        <v/>
      </c>
      <c r="AC3244">
        <f>IFERROR(IF(AB3244=0,"达标",IF(AB3244&lt;=VLOOKUP(N3244,'18_换产标准_模拟'!$B$2:$F$4,4,FALSE)-VLOOKUP(N3244,'18_换产标准_模拟'!$B$2:$F$4,3,FALSE),"轻微超时",IF(AB3244&lt;=VLOOKUP(N3244,'18_换产标准_模拟'!$B$2:$F$4,5,FALSE)-VLOOKUP(N3244,'18_换产标准_模拟'!$B$2:$F$4,3,FALSE),"超时","严重超时"))),"")</f>
        <v/>
      </c>
      <c r="AD3244">
        <f>IFERROR(INDEX('18_换产标准_模拟'!$A$2:$A$4,MATCH(N3244,'18_换产标准_模拟'!$B$2:$B$4,0)),"")</f>
        <v/>
      </c>
      <c r="AE3244" t="inlineStr">
        <is>
          <t>团队模拟数据</t>
        </is>
      </c>
    </row>
    <row r="3245">
      <c r="A3245" t="inlineStr">
        <is>
          <t>SIM-STOP-03244</t>
        </is>
      </c>
      <c r="B3245" t="inlineStr">
        <is>
          <t>STOP-POST-00447</t>
        </is>
      </c>
      <c r="C3245" t="inlineStr">
        <is>
          <t>LINE-S01-POST-20260323</t>
        </is>
      </c>
      <c r="D3245" t="inlineStr">
        <is>
          <t>SHIFT-POST-20260323</t>
        </is>
      </c>
      <c r="E3245" t="inlineStr">
        <is>
          <t>LINE-S01</t>
        </is>
      </c>
      <c r="F3245" t="inlineStr">
        <is>
          <t>改善后</t>
        </is>
      </c>
      <c r="G3245" s="57" t="n">
        <v>46104</v>
      </c>
      <c r="H3245" t="inlineStr">
        <is>
          <t>智能终端系列</t>
        </is>
      </c>
      <c r="I3245" t="inlineStr">
        <is>
          <t>9KK30</t>
        </is>
      </c>
      <c r="J3245" t="inlineStr">
        <is>
          <t>OPERATIONAL</t>
        </is>
      </c>
      <c r="K3245" t="inlineStr">
        <is>
          <t>Planned - Not included in OEE</t>
        </is>
      </c>
      <c r="L3245" t="inlineStr">
        <is>
          <t>-</t>
        </is>
      </c>
      <c r="M3245" t="inlineStr">
        <is>
          <t>未标注工位</t>
        </is>
      </c>
      <c r="N3245" t="inlineStr">
        <is>
          <t>NO PRODUCTION SCHEDULE</t>
        </is>
      </c>
      <c r="O3245" s="59" t="n">
        <v>46104.79861111111</v>
      </c>
      <c r="P3245" s="59" t="n">
        <v>46104.81125</v>
      </c>
      <c r="Q3245" s="60" t="n">
        <v>18.2</v>
      </c>
      <c r="R3245" s="60" t="n">
        <v>0.9103</v>
      </c>
      <c r="S3245" t="inlineStr">
        <is>
          <t>团队模拟数据（基于公开单线数据派生）</t>
        </is>
      </c>
      <c r="T3245" t="inlineStr">
        <is>
          <t>SIM-v2.2-20260807-20260804</t>
        </is>
      </c>
      <c r="U3245" t="inlineStr">
        <is>
          <t>https://zenodo.org/records/17855209</t>
        </is>
      </c>
      <c r="V3245" t="inlineStr">
        <is>
          <t>LINE-S01-POST-20260323</t>
        </is>
      </c>
      <c r="W3245" t="inlineStr">
        <is>
          <t>已关联</t>
        </is>
      </c>
      <c r="X3245" t="inlineStr">
        <is>
          <t>按班次口径判断</t>
        </is>
      </c>
      <c r="Z3245" t="inlineStr">
        <is>
          <t>否</t>
        </is>
      </c>
    </row>
    <row r="3246">
      <c r="A3246" t="inlineStr">
        <is>
          <t>SIM-STOP-03245</t>
        </is>
      </c>
      <c r="B3246" t="inlineStr">
        <is>
          <t>STOP-POST-00447</t>
        </is>
      </c>
      <c r="C3246" t="inlineStr">
        <is>
          <t>LINE-S02-POST-20260323</t>
        </is>
      </c>
      <c r="D3246" t="inlineStr">
        <is>
          <t>SHIFT-POST-20260323</t>
        </is>
      </c>
      <c r="E3246" t="inlineStr">
        <is>
          <t>LINE-S02</t>
        </is>
      </c>
      <c r="F3246" t="inlineStr">
        <is>
          <t>改善后</t>
        </is>
      </c>
      <c r="G3246" s="57" t="n">
        <v>46104</v>
      </c>
      <c r="H3246" t="inlineStr">
        <is>
          <t>视觉设备系列</t>
        </is>
      </c>
      <c r="I3246" t="inlineStr">
        <is>
          <t>9KK30</t>
        </is>
      </c>
      <c r="J3246" t="inlineStr">
        <is>
          <t>OPERATIONAL</t>
        </is>
      </c>
      <c r="K3246" t="inlineStr">
        <is>
          <t>Planned - Not included in OEE</t>
        </is>
      </c>
      <c r="L3246" t="inlineStr">
        <is>
          <t>-</t>
        </is>
      </c>
      <c r="M3246" t="inlineStr">
        <is>
          <t>未标注工位</t>
        </is>
      </c>
      <c r="N3246" t="inlineStr">
        <is>
          <t>NO PRODUCTION SCHEDULE</t>
        </is>
      </c>
      <c r="O3246" s="59" t="n">
        <v>46104.8125</v>
      </c>
      <c r="P3246" s="59" t="n">
        <v>46104.82666666667</v>
      </c>
      <c r="Q3246" s="60" t="n">
        <v>20.4</v>
      </c>
      <c r="R3246" s="60" t="n">
        <v>1.0181</v>
      </c>
      <c r="S3246" t="inlineStr">
        <is>
          <t>团队模拟数据（基于公开单线数据派生）</t>
        </is>
      </c>
      <c r="T3246" t="inlineStr">
        <is>
          <t>SIM-v2.2-20260807-20260804</t>
        </is>
      </c>
      <c r="U3246" t="inlineStr">
        <is>
          <t>https://zenodo.org/records/17855209</t>
        </is>
      </c>
      <c r="V3246" t="inlineStr">
        <is>
          <t>LINE-S02-POST-20260323</t>
        </is>
      </c>
      <c r="W3246" t="inlineStr">
        <is>
          <t>已关联</t>
        </is>
      </c>
      <c r="X3246" t="inlineStr">
        <is>
          <t>按班次口径判断</t>
        </is>
      </c>
      <c r="Z3246" t="inlineStr">
        <is>
          <t>否</t>
        </is>
      </c>
    </row>
    <row r="3247">
      <c r="A3247" t="inlineStr">
        <is>
          <t>SIM-STOP-03246</t>
        </is>
      </c>
      <c r="B3247" t="inlineStr">
        <is>
          <t>STOP-POST-00447</t>
        </is>
      </c>
      <c r="C3247" t="inlineStr">
        <is>
          <t>LINE-S03-POST-20260323</t>
        </is>
      </c>
      <c r="D3247" t="inlineStr">
        <is>
          <t>SHIFT-POST-20260323</t>
        </is>
      </c>
      <c r="E3247" t="inlineStr">
        <is>
          <t>LINE-S03</t>
        </is>
      </c>
      <c r="F3247" t="inlineStr">
        <is>
          <t>改善后</t>
        </is>
      </c>
      <c r="G3247" s="57" t="n">
        <v>46104</v>
      </c>
      <c r="H3247" t="inlineStr">
        <is>
          <t>音频模组系列</t>
        </is>
      </c>
      <c r="I3247" t="inlineStr">
        <is>
          <t>9KK30</t>
        </is>
      </c>
      <c r="J3247" t="inlineStr">
        <is>
          <t>OPERATIONAL</t>
        </is>
      </c>
      <c r="K3247" t="inlineStr">
        <is>
          <t>Planned - Not included in OEE</t>
        </is>
      </c>
      <c r="L3247" t="inlineStr">
        <is>
          <t>-</t>
        </is>
      </c>
      <c r="M3247" t="inlineStr">
        <is>
          <t>未标注工位</t>
        </is>
      </c>
      <c r="N3247" t="inlineStr">
        <is>
          <t>NO PRODUCTION SCHEDULE</t>
        </is>
      </c>
      <c r="O3247" s="59" t="n">
        <v>46104.82638888889</v>
      </c>
      <c r="P3247" s="59" t="n">
        <v>46104.83965277778</v>
      </c>
      <c r="Q3247" s="60" t="n">
        <v>19.1</v>
      </c>
      <c r="R3247" s="60" t="n">
        <v>0.9547</v>
      </c>
      <c r="S3247" t="inlineStr">
        <is>
          <t>团队模拟数据（基于公开单线数据派生）</t>
        </is>
      </c>
      <c r="T3247" t="inlineStr">
        <is>
          <t>SIM-v2.2-20260807-20260804</t>
        </is>
      </c>
      <c r="U3247" t="inlineStr">
        <is>
          <t>https://zenodo.org/records/17855209</t>
        </is>
      </c>
      <c r="V3247" t="inlineStr">
        <is>
          <t>LINE-S03-POST-20260323</t>
        </is>
      </c>
      <c r="W3247" t="inlineStr">
        <is>
          <t>已关联</t>
        </is>
      </c>
      <c r="X3247" t="inlineStr">
        <is>
          <t>按班次口径判断</t>
        </is>
      </c>
      <c r="Z3247" t="inlineStr">
        <is>
          <t>否</t>
        </is>
      </c>
    </row>
    <row r="3248">
      <c r="A3248" t="inlineStr">
        <is>
          <t>SIM-STOP-03247</t>
        </is>
      </c>
      <c r="B3248" t="inlineStr">
        <is>
          <t>STOP-POST-00448</t>
        </is>
      </c>
      <c r="C3248" t="inlineStr">
        <is>
          <t>LINE-S01-POST-20260324</t>
        </is>
      </c>
      <c r="D3248" t="inlineStr">
        <is>
          <t>SHIFT-POST-20260324</t>
        </is>
      </c>
      <c r="E3248" t="inlineStr">
        <is>
          <t>LINE-S01</t>
        </is>
      </c>
      <c r="F3248" t="inlineStr">
        <is>
          <t>改善后</t>
        </is>
      </c>
      <c r="G3248" s="57" t="n">
        <v>46105</v>
      </c>
      <c r="H3248" t="inlineStr">
        <is>
          <t>智能终端系列</t>
        </is>
      </c>
      <c r="I3248" t="inlineStr">
        <is>
          <t>9KK30</t>
        </is>
      </c>
      <c r="J3248" t="inlineStr">
        <is>
          <t>FAILURE</t>
        </is>
      </c>
      <c r="K3248" t="inlineStr">
        <is>
          <t>Unplanned</t>
        </is>
      </c>
      <c r="L3248" t="inlineStr">
        <is>
          <t>HACKING STATION</t>
        </is>
      </c>
      <c r="M3248" t="inlineStr">
        <is>
          <t>上下料工位</t>
        </is>
      </c>
      <c r="N3248" t="inlineStr">
        <is>
          <t>MECHANICAL FAILURE</t>
        </is>
      </c>
      <c r="O3248" s="59" t="n">
        <v>46105.49097222222</v>
      </c>
      <c r="P3248" s="59" t="n">
        <v>46105.50569444444</v>
      </c>
      <c r="Q3248" s="60" t="n">
        <v>21.2</v>
      </c>
      <c r="R3248" s="60" t="n">
        <v>0.8169999999999999</v>
      </c>
      <c r="S3248" t="inlineStr">
        <is>
          <t>团队模拟数据（基于公开单线数据派生）</t>
        </is>
      </c>
      <c r="T3248" t="inlineStr">
        <is>
          <t>SIM-v2.2-20260807-20260804</t>
        </is>
      </c>
      <c r="U3248" t="inlineStr">
        <is>
          <t>https://zenodo.org/records/17855209</t>
        </is>
      </c>
      <c r="V3248" t="inlineStr">
        <is>
          <t>LINE-S01-POST-20260324</t>
        </is>
      </c>
      <c r="W3248" t="inlineStr">
        <is>
          <t>已关联</t>
        </is>
      </c>
      <c r="X3248" t="inlineStr">
        <is>
          <t>按班次口径判断</t>
        </is>
      </c>
      <c r="Z3248" t="inlineStr">
        <is>
          <t>否</t>
        </is>
      </c>
    </row>
    <row r="3249">
      <c r="A3249" t="inlineStr">
        <is>
          <t>SIM-STOP-03248</t>
        </is>
      </c>
      <c r="B3249" t="inlineStr">
        <is>
          <t>STOP-POST-00448</t>
        </is>
      </c>
      <c r="C3249" t="inlineStr">
        <is>
          <t>LINE-S02-POST-20260324</t>
        </is>
      </c>
      <c r="D3249" t="inlineStr">
        <is>
          <t>SHIFT-POST-20260324</t>
        </is>
      </c>
      <c r="E3249" t="inlineStr">
        <is>
          <t>LINE-S02</t>
        </is>
      </c>
      <c r="F3249" t="inlineStr">
        <is>
          <t>改善后</t>
        </is>
      </c>
      <c r="G3249" s="57" t="n">
        <v>46105</v>
      </c>
      <c r="H3249" t="inlineStr">
        <is>
          <t>视觉设备系列</t>
        </is>
      </c>
      <c r="I3249" t="inlineStr">
        <is>
          <t>9KK30</t>
        </is>
      </c>
      <c r="J3249" t="inlineStr">
        <is>
          <t>FAILURE</t>
        </is>
      </c>
      <c r="K3249" t="inlineStr">
        <is>
          <t>Unplanned</t>
        </is>
      </c>
      <c r="L3249" t="inlineStr">
        <is>
          <t>HACKING STATION</t>
        </is>
      </c>
      <c r="M3249" t="inlineStr">
        <is>
          <t>上下料工位</t>
        </is>
      </c>
      <c r="N3249" t="inlineStr">
        <is>
          <t>MECHANICAL FAILURE</t>
        </is>
      </c>
      <c r="O3249" s="59" t="n">
        <v>46105.50486111111</v>
      </c>
      <c r="P3249" s="59" t="n">
        <v>46105.52416666667</v>
      </c>
      <c r="Q3249" s="60" t="n">
        <v>27.8</v>
      </c>
      <c r="R3249" s="60" t="n">
        <v>1.0694</v>
      </c>
      <c r="S3249" t="inlineStr">
        <is>
          <t>团队模拟数据（基于公开单线数据派生）</t>
        </is>
      </c>
      <c r="T3249" t="inlineStr">
        <is>
          <t>SIM-v2.2-20260807-20260804</t>
        </is>
      </c>
      <c r="U3249" t="inlineStr">
        <is>
          <t>https://zenodo.org/records/17855209</t>
        </is>
      </c>
      <c r="V3249" t="inlineStr">
        <is>
          <t>LINE-S02-POST-20260324</t>
        </is>
      </c>
      <c r="W3249" t="inlineStr">
        <is>
          <t>已关联</t>
        </is>
      </c>
      <c r="X3249" t="inlineStr">
        <is>
          <t>按班次口径判断</t>
        </is>
      </c>
      <c r="Z3249" t="inlineStr">
        <is>
          <t>否</t>
        </is>
      </c>
    </row>
    <row r="3250">
      <c r="A3250" t="inlineStr">
        <is>
          <t>SIM-STOP-03249</t>
        </is>
      </c>
      <c r="B3250" t="inlineStr">
        <is>
          <t>STOP-POST-00448</t>
        </is>
      </c>
      <c r="C3250" t="inlineStr">
        <is>
          <t>LINE-S03-POST-20260324</t>
        </is>
      </c>
      <c r="D3250" t="inlineStr">
        <is>
          <t>SHIFT-POST-20260324</t>
        </is>
      </c>
      <c r="E3250" t="inlineStr">
        <is>
          <t>LINE-S03</t>
        </is>
      </c>
      <c r="F3250" t="inlineStr">
        <is>
          <t>改善后</t>
        </is>
      </c>
      <c r="G3250" s="57" t="n">
        <v>46105</v>
      </c>
      <c r="H3250" t="inlineStr">
        <is>
          <t>音频模组系列</t>
        </is>
      </c>
      <c r="I3250" t="inlineStr">
        <is>
          <t>9KK30</t>
        </is>
      </c>
      <c r="J3250" t="inlineStr">
        <is>
          <t>FAILURE</t>
        </is>
      </c>
      <c r="K3250" t="inlineStr">
        <is>
          <t>Unplanned</t>
        </is>
      </c>
      <c r="L3250" t="inlineStr">
        <is>
          <t>HACKING STATION</t>
        </is>
      </c>
      <c r="M3250" t="inlineStr">
        <is>
          <t>上下料工位</t>
        </is>
      </c>
      <c r="N3250" t="inlineStr">
        <is>
          <t>MECHANICAL FAILURE</t>
        </is>
      </c>
      <c r="O3250" s="59" t="n">
        <v>46105.51875</v>
      </c>
      <c r="P3250" s="59" t="n">
        <v>46105.53618055556</v>
      </c>
      <c r="Q3250" s="60" t="n">
        <v>25.1</v>
      </c>
      <c r="R3250" s="60" t="n">
        <v>0.9671999999999999</v>
      </c>
      <c r="S3250" t="inlineStr">
        <is>
          <t>团队模拟数据（基于公开单线数据派生）</t>
        </is>
      </c>
      <c r="T3250" t="inlineStr">
        <is>
          <t>SIM-v2.2-20260807-20260804</t>
        </is>
      </c>
      <c r="U3250" t="inlineStr">
        <is>
          <t>https://zenodo.org/records/17855209</t>
        </is>
      </c>
      <c r="V3250" t="inlineStr">
        <is>
          <t>LINE-S03-POST-20260324</t>
        </is>
      </c>
      <c r="W3250" t="inlineStr">
        <is>
          <t>已关联</t>
        </is>
      </c>
      <c r="X3250" t="inlineStr">
        <is>
          <t>按班次口径判断</t>
        </is>
      </c>
      <c r="Z3250" t="inlineStr">
        <is>
          <t>否</t>
        </is>
      </c>
    </row>
    <row r="3251">
      <c r="A3251" t="inlineStr">
        <is>
          <t>SIM-STOP-03250</t>
        </is>
      </c>
      <c r="B3251" t="inlineStr">
        <is>
          <t>STOP-POST-00449</t>
        </is>
      </c>
      <c r="C3251" t="inlineStr">
        <is>
          <t>LINE-S01-POST-20260324</t>
        </is>
      </c>
      <c r="D3251" t="inlineStr">
        <is>
          <t>SHIFT-POST-20260324</t>
        </is>
      </c>
      <c r="E3251" t="inlineStr">
        <is>
          <t>LINE-S01</t>
        </is>
      </c>
      <c r="F3251" t="inlineStr">
        <is>
          <t>改善后</t>
        </is>
      </c>
      <c r="G3251" s="57" t="n">
        <v>46105</v>
      </c>
      <c r="H3251" t="inlineStr">
        <is>
          <t>智能终端系列</t>
        </is>
      </c>
      <c r="I3251" t="inlineStr">
        <is>
          <t>9KK30</t>
        </is>
      </c>
      <c r="J3251" t="inlineStr">
        <is>
          <t>MATERIALS</t>
        </is>
      </c>
      <c r="K3251" t="inlineStr">
        <is>
          <t>Unplanned</t>
        </is>
      </c>
      <c r="L3251" t="inlineStr">
        <is>
          <t>PAN MILL</t>
        </is>
      </c>
      <c r="M3251" t="inlineStr">
        <is>
          <t>供料系统</t>
        </is>
      </c>
      <c r="N3251" t="inlineStr">
        <is>
          <t>METAL DETECTOR</t>
        </is>
      </c>
      <c r="O3251" s="59" t="n">
        <v>46105.55208333334</v>
      </c>
      <c r="P3251" s="59" t="n">
        <v>46105.55527777778</v>
      </c>
      <c r="Q3251" s="60" t="n">
        <v>4.6</v>
      </c>
      <c r="R3251" s="60" t="n">
        <v>0.7634</v>
      </c>
      <c r="S3251" t="inlineStr">
        <is>
          <t>团队模拟数据（基于公开单线数据派生）</t>
        </is>
      </c>
      <c r="T3251" t="inlineStr">
        <is>
          <t>SIM-v2.2-20260807-20260804</t>
        </is>
      </c>
      <c r="U3251" t="inlineStr">
        <is>
          <t>https://zenodo.org/records/17855209</t>
        </is>
      </c>
      <c r="V3251" t="inlineStr">
        <is>
          <t>LINE-S01-POST-20260324</t>
        </is>
      </c>
      <c r="W3251" t="inlineStr">
        <is>
          <t>已关联</t>
        </is>
      </c>
      <c r="X3251" t="inlineStr">
        <is>
          <t>按班次口径判断</t>
        </is>
      </c>
      <c r="Z3251" t="inlineStr">
        <is>
          <t>否</t>
        </is>
      </c>
    </row>
    <row r="3252">
      <c r="A3252" t="inlineStr">
        <is>
          <t>SIM-STOP-03251</t>
        </is>
      </c>
      <c r="B3252" t="inlineStr">
        <is>
          <t>STOP-POST-00449</t>
        </is>
      </c>
      <c r="C3252" t="inlineStr">
        <is>
          <t>LINE-S02-POST-20260324</t>
        </is>
      </c>
      <c r="D3252" t="inlineStr">
        <is>
          <t>SHIFT-POST-20260324</t>
        </is>
      </c>
      <c r="E3252" t="inlineStr">
        <is>
          <t>LINE-S02</t>
        </is>
      </c>
      <c r="F3252" t="inlineStr">
        <is>
          <t>改善后</t>
        </is>
      </c>
      <c r="G3252" s="57" t="n">
        <v>46105</v>
      </c>
      <c r="H3252" t="inlineStr">
        <is>
          <t>视觉设备系列</t>
        </is>
      </c>
      <c r="I3252" t="inlineStr">
        <is>
          <t>9KK30</t>
        </is>
      </c>
      <c r="J3252" t="inlineStr">
        <is>
          <t>MATERIALS</t>
        </is>
      </c>
      <c r="K3252" t="inlineStr">
        <is>
          <t>Unplanned</t>
        </is>
      </c>
      <c r="L3252" t="inlineStr">
        <is>
          <t>PAN MILL</t>
        </is>
      </c>
      <c r="M3252" t="inlineStr">
        <is>
          <t>供料系统</t>
        </is>
      </c>
      <c r="N3252" t="inlineStr">
        <is>
          <t>METAL DETECTOR</t>
        </is>
      </c>
      <c r="O3252" s="59" t="n">
        <v>46105.56597222222</v>
      </c>
      <c r="P3252" s="59" t="n">
        <v>46105.570625</v>
      </c>
      <c r="Q3252" s="60" t="n">
        <v>6.7</v>
      </c>
      <c r="R3252" s="60" t="n">
        <v>1.1122</v>
      </c>
      <c r="S3252" t="inlineStr">
        <is>
          <t>团队模拟数据（基于公开单线数据派生）</t>
        </is>
      </c>
      <c r="T3252" t="inlineStr">
        <is>
          <t>SIM-v2.2-20260807-20260804</t>
        </is>
      </c>
      <c r="U3252" t="inlineStr">
        <is>
          <t>https://zenodo.org/records/17855209</t>
        </is>
      </c>
      <c r="V3252" t="inlineStr">
        <is>
          <t>LINE-S02-POST-20260324</t>
        </is>
      </c>
      <c r="W3252" t="inlineStr">
        <is>
          <t>已关联</t>
        </is>
      </c>
      <c r="X3252" t="inlineStr">
        <is>
          <t>按班次口径判断</t>
        </is>
      </c>
      <c r="Z3252" t="inlineStr">
        <is>
          <t>否</t>
        </is>
      </c>
    </row>
    <row r="3253">
      <c r="A3253" t="inlineStr">
        <is>
          <t>SIM-STOP-03252</t>
        </is>
      </c>
      <c r="B3253" t="inlineStr">
        <is>
          <t>STOP-POST-00449</t>
        </is>
      </c>
      <c r="C3253" t="inlineStr">
        <is>
          <t>LINE-S03-POST-20260324</t>
        </is>
      </c>
      <c r="D3253" t="inlineStr">
        <is>
          <t>SHIFT-POST-20260324</t>
        </is>
      </c>
      <c r="E3253" t="inlineStr">
        <is>
          <t>LINE-S03</t>
        </is>
      </c>
      <c r="F3253" t="inlineStr">
        <is>
          <t>改善后</t>
        </is>
      </c>
      <c r="G3253" s="57" t="n">
        <v>46105</v>
      </c>
      <c r="H3253" t="inlineStr">
        <is>
          <t>音频模组系列</t>
        </is>
      </c>
      <c r="I3253" t="inlineStr">
        <is>
          <t>9KK30</t>
        </is>
      </c>
      <c r="J3253" t="inlineStr">
        <is>
          <t>MATERIALS</t>
        </is>
      </c>
      <c r="K3253" t="inlineStr">
        <is>
          <t>Unplanned</t>
        </is>
      </c>
      <c r="L3253" t="inlineStr">
        <is>
          <t>PAN MILL</t>
        </is>
      </c>
      <c r="M3253" t="inlineStr">
        <is>
          <t>供料系统</t>
        </is>
      </c>
      <c r="N3253" t="inlineStr">
        <is>
          <t>METAL DETECTOR</t>
        </is>
      </c>
      <c r="O3253" s="59" t="n">
        <v>46105.57986111111</v>
      </c>
      <c r="P3253" s="59" t="n">
        <v>46105.58361111111</v>
      </c>
      <c r="Q3253" s="60" t="n">
        <v>5.4</v>
      </c>
      <c r="R3253" s="60" t="n">
        <v>0.9048</v>
      </c>
      <c r="S3253" t="inlineStr">
        <is>
          <t>团队模拟数据（基于公开单线数据派生）</t>
        </is>
      </c>
      <c r="T3253" t="inlineStr">
        <is>
          <t>SIM-v2.2-20260807-20260804</t>
        </is>
      </c>
      <c r="U3253" t="inlineStr">
        <is>
          <t>https://zenodo.org/records/17855209</t>
        </is>
      </c>
      <c r="V3253" t="inlineStr">
        <is>
          <t>LINE-S03-POST-20260324</t>
        </is>
      </c>
      <c r="W3253" t="inlineStr">
        <is>
          <t>已关联</t>
        </is>
      </c>
      <c r="X3253" t="inlineStr">
        <is>
          <t>按班次口径判断</t>
        </is>
      </c>
      <c r="Z3253" t="inlineStr">
        <is>
          <t>否</t>
        </is>
      </c>
    </row>
    <row r="3254">
      <c r="A3254" t="inlineStr">
        <is>
          <t>SIM-STOP-03253</t>
        </is>
      </c>
      <c r="B3254" t="inlineStr">
        <is>
          <t>STOP-POST-00450</t>
        </is>
      </c>
      <c r="C3254" t="inlineStr">
        <is>
          <t>LINE-S01-POST-20260324</t>
        </is>
      </c>
      <c r="D3254" t="inlineStr">
        <is>
          <t>SHIFT-POST-20260324</t>
        </is>
      </c>
      <c r="E3254" t="inlineStr">
        <is>
          <t>LINE-S01</t>
        </is>
      </c>
      <c r="F3254" t="inlineStr">
        <is>
          <t>改善后</t>
        </is>
      </c>
      <c r="G3254" s="57" t="n">
        <v>46105</v>
      </c>
      <c r="H3254" t="inlineStr">
        <is>
          <t>智能终端系列</t>
        </is>
      </c>
      <c r="I3254" t="inlineStr">
        <is>
          <t>7KK25</t>
        </is>
      </c>
      <c r="J3254" t="inlineStr">
        <is>
          <t>SETUPS-CHANGEOVERS</t>
        </is>
      </c>
      <c r="K3254" t="inlineStr">
        <is>
          <t>Planned - Included in OEE</t>
        </is>
      </c>
      <c r="L3254" t="inlineStr">
        <is>
          <t>EXTRUDER PRESS</t>
        </is>
      </c>
      <c r="M3254" t="inlineStr">
        <is>
          <t>主加工工位</t>
        </is>
      </c>
      <c r="N3254" t="inlineStr">
        <is>
          <t>MATERIAL CHANGEOVER</t>
        </is>
      </c>
      <c r="O3254" s="59" t="n">
        <v>46105.56666666667</v>
      </c>
      <c r="P3254" s="59" t="n">
        <v>46105.58006944445</v>
      </c>
      <c r="Q3254" s="60" t="n">
        <v>19.3</v>
      </c>
      <c r="R3254" s="60" t="n">
        <v>0.9207</v>
      </c>
      <c r="S3254" t="inlineStr">
        <is>
          <t>团队模拟数据（基于公开单线数据派生）</t>
        </is>
      </c>
      <c r="T3254" t="inlineStr">
        <is>
          <t>SIM-v2.2-20260807-20260804</t>
        </is>
      </c>
      <c r="U3254" t="inlineStr">
        <is>
          <t>https://zenodo.org/records/17855209</t>
        </is>
      </c>
      <c r="V3254" t="inlineStr">
        <is>
          <t>LINE-S01-POST-20260324</t>
        </is>
      </c>
      <c r="W3254" t="inlineStr">
        <is>
          <t>已关联</t>
        </is>
      </c>
      <c r="X3254" t="inlineStr">
        <is>
          <t>按班次口径判断</t>
        </is>
      </c>
      <c r="Z3254" t="inlineStr">
        <is>
          <t>是</t>
        </is>
      </c>
      <c r="AA3254">
        <f>IFERROR(VLOOKUP(N3254,'18_换产标准_模拟'!$B$2:$F$4,3,FALSE),"")</f>
        <v/>
      </c>
      <c r="AB3254">
        <f>IFERROR(MAX(Q3254-AA3254,0),"")</f>
        <v/>
      </c>
      <c r="AC3254">
        <f>IFERROR(IF(AB3254=0,"达标",IF(AB3254&lt;=VLOOKUP(N3254,'18_换产标准_模拟'!$B$2:$F$4,4,FALSE)-VLOOKUP(N3254,'18_换产标准_模拟'!$B$2:$F$4,3,FALSE),"轻微超时",IF(AB3254&lt;=VLOOKUP(N3254,'18_换产标准_模拟'!$B$2:$F$4,5,FALSE)-VLOOKUP(N3254,'18_换产标准_模拟'!$B$2:$F$4,3,FALSE),"超时","严重超时"))),"")</f>
        <v/>
      </c>
      <c r="AD3254">
        <f>IFERROR(INDEX('18_换产标准_模拟'!$A$2:$A$4,MATCH(N3254,'18_换产标准_模拟'!$B$2:$B$4,0)),"")</f>
        <v/>
      </c>
      <c r="AE3254" t="inlineStr">
        <is>
          <t>团队模拟数据</t>
        </is>
      </c>
    </row>
    <row r="3255">
      <c r="A3255" t="inlineStr">
        <is>
          <t>SIM-STOP-03254</t>
        </is>
      </c>
      <c r="B3255" t="inlineStr">
        <is>
          <t>STOP-POST-00450</t>
        </is>
      </c>
      <c r="C3255" t="inlineStr">
        <is>
          <t>LINE-S02-POST-20260324</t>
        </is>
      </c>
      <c r="D3255" t="inlineStr">
        <is>
          <t>SHIFT-POST-20260324</t>
        </is>
      </c>
      <c r="E3255" t="inlineStr">
        <is>
          <t>LINE-S02</t>
        </is>
      </c>
      <c r="F3255" t="inlineStr">
        <is>
          <t>改善后</t>
        </is>
      </c>
      <c r="G3255" s="57" t="n">
        <v>46105</v>
      </c>
      <c r="H3255" t="inlineStr">
        <is>
          <t>视觉设备系列</t>
        </is>
      </c>
      <c r="I3255" t="inlineStr">
        <is>
          <t>7KK25</t>
        </is>
      </c>
      <c r="J3255" t="inlineStr">
        <is>
          <t>SETUPS-CHANGEOVERS</t>
        </is>
      </c>
      <c r="K3255" t="inlineStr">
        <is>
          <t>Planned - Included in OEE</t>
        </is>
      </c>
      <c r="L3255" t="inlineStr">
        <is>
          <t>EXTRUDER PRESS</t>
        </is>
      </c>
      <c r="M3255" t="inlineStr">
        <is>
          <t>主加工工位</t>
        </is>
      </c>
      <c r="N3255" t="inlineStr">
        <is>
          <t>MATERIAL CHANGEOVER</t>
        </is>
      </c>
      <c r="O3255" s="59" t="n">
        <v>46105.58055555556</v>
      </c>
      <c r="P3255" s="59" t="n">
        <v>46105.59555555556</v>
      </c>
      <c r="Q3255" s="60" t="n">
        <v>21.6</v>
      </c>
      <c r="R3255" s="60" t="n">
        <v>1.029</v>
      </c>
      <c r="S3255" t="inlineStr">
        <is>
          <t>团队模拟数据（基于公开单线数据派生）</t>
        </is>
      </c>
      <c r="T3255" t="inlineStr">
        <is>
          <t>SIM-v2.2-20260807-20260804</t>
        </is>
      </c>
      <c r="U3255" t="inlineStr">
        <is>
          <t>https://zenodo.org/records/17855209</t>
        </is>
      </c>
      <c r="V3255" t="inlineStr">
        <is>
          <t>LINE-S02-POST-20260324</t>
        </is>
      </c>
      <c r="W3255" t="inlineStr">
        <is>
          <t>已关联</t>
        </is>
      </c>
      <c r="X3255" t="inlineStr">
        <is>
          <t>按班次口径判断</t>
        </is>
      </c>
      <c r="Z3255" t="inlineStr">
        <is>
          <t>是</t>
        </is>
      </c>
      <c r="AA3255">
        <f>IFERROR(VLOOKUP(N3255,'18_换产标准_模拟'!$B$2:$F$4,3,FALSE),"")</f>
        <v/>
      </c>
      <c r="AB3255">
        <f>IFERROR(MAX(Q3255-AA3255,0),"")</f>
        <v/>
      </c>
      <c r="AC3255">
        <f>IFERROR(IF(AB3255=0,"达标",IF(AB3255&lt;=VLOOKUP(N3255,'18_换产标准_模拟'!$B$2:$F$4,4,FALSE)-VLOOKUP(N3255,'18_换产标准_模拟'!$B$2:$F$4,3,FALSE),"轻微超时",IF(AB3255&lt;=VLOOKUP(N3255,'18_换产标准_模拟'!$B$2:$F$4,5,FALSE)-VLOOKUP(N3255,'18_换产标准_模拟'!$B$2:$F$4,3,FALSE),"超时","严重超时"))),"")</f>
        <v/>
      </c>
      <c r="AD3255">
        <f>IFERROR(INDEX('18_换产标准_模拟'!$A$2:$A$4,MATCH(N3255,'18_换产标准_模拟'!$B$2:$B$4,0)),"")</f>
        <v/>
      </c>
      <c r="AE3255" t="inlineStr">
        <is>
          <t>团队模拟数据</t>
        </is>
      </c>
    </row>
    <row r="3256">
      <c r="A3256" t="inlineStr">
        <is>
          <t>SIM-STOP-03255</t>
        </is>
      </c>
      <c r="B3256" t="inlineStr">
        <is>
          <t>STOP-POST-00450</t>
        </is>
      </c>
      <c r="C3256" t="inlineStr">
        <is>
          <t>LINE-S03-POST-20260324</t>
        </is>
      </c>
      <c r="D3256" t="inlineStr">
        <is>
          <t>SHIFT-POST-20260324</t>
        </is>
      </c>
      <c r="E3256" t="inlineStr">
        <is>
          <t>LINE-S03</t>
        </is>
      </c>
      <c r="F3256" t="inlineStr">
        <is>
          <t>改善后</t>
        </is>
      </c>
      <c r="G3256" s="57" t="n">
        <v>46105</v>
      </c>
      <c r="H3256" t="inlineStr">
        <is>
          <t>音频模组系列</t>
        </is>
      </c>
      <c r="I3256" t="inlineStr">
        <is>
          <t>7KK25</t>
        </is>
      </c>
      <c r="J3256" t="inlineStr">
        <is>
          <t>SETUPS-CHANGEOVERS</t>
        </is>
      </c>
      <c r="K3256" t="inlineStr">
        <is>
          <t>Planned - Included in OEE</t>
        </is>
      </c>
      <c r="L3256" t="inlineStr">
        <is>
          <t>EXTRUDER PRESS</t>
        </is>
      </c>
      <c r="M3256" t="inlineStr">
        <is>
          <t>主加工工位</t>
        </is>
      </c>
      <c r="N3256" t="inlineStr">
        <is>
          <t>MATERIAL CHANGEOVER</t>
        </is>
      </c>
      <c r="O3256" s="59" t="n">
        <v>46105.59444444445</v>
      </c>
      <c r="P3256" s="59" t="n">
        <v>46105.60854166667</v>
      </c>
      <c r="Q3256" s="60" t="n">
        <v>20.3</v>
      </c>
      <c r="R3256" s="60" t="n">
        <v>0.9653</v>
      </c>
      <c r="S3256" t="inlineStr">
        <is>
          <t>团队模拟数据（基于公开单线数据派生）</t>
        </is>
      </c>
      <c r="T3256" t="inlineStr">
        <is>
          <t>SIM-v2.2-20260807-20260804</t>
        </is>
      </c>
      <c r="U3256" t="inlineStr">
        <is>
          <t>https://zenodo.org/records/17855209</t>
        </is>
      </c>
      <c r="V3256" t="inlineStr">
        <is>
          <t>LINE-S03-POST-20260324</t>
        </is>
      </c>
      <c r="W3256" t="inlineStr">
        <is>
          <t>已关联</t>
        </is>
      </c>
      <c r="X3256" t="inlineStr">
        <is>
          <t>按班次口径判断</t>
        </is>
      </c>
      <c r="Z3256" t="inlineStr">
        <is>
          <t>是</t>
        </is>
      </c>
      <c r="AA3256">
        <f>IFERROR(VLOOKUP(N3256,'18_换产标准_模拟'!$B$2:$F$4,3,FALSE),"")</f>
        <v/>
      </c>
      <c r="AB3256">
        <f>IFERROR(MAX(Q3256-AA3256,0),"")</f>
        <v/>
      </c>
      <c r="AC3256">
        <f>IFERROR(IF(AB3256=0,"达标",IF(AB3256&lt;=VLOOKUP(N3256,'18_换产标准_模拟'!$B$2:$F$4,4,FALSE)-VLOOKUP(N3256,'18_换产标准_模拟'!$B$2:$F$4,3,FALSE),"轻微超时",IF(AB3256&lt;=VLOOKUP(N3256,'18_换产标准_模拟'!$B$2:$F$4,5,FALSE)-VLOOKUP(N3256,'18_换产标准_模拟'!$B$2:$F$4,3,FALSE),"超时","严重超时"))),"")</f>
        <v/>
      </c>
      <c r="AD3256">
        <f>IFERROR(INDEX('18_换产标准_模拟'!$A$2:$A$4,MATCH(N3256,'18_换产标准_模拟'!$B$2:$B$4,0)),"")</f>
        <v/>
      </c>
      <c r="AE3256" t="inlineStr">
        <is>
          <t>团队模拟数据</t>
        </is>
      </c>
    </row>
    <row r="3257">
      <c r="A3257" t="inlineStr">
        <is>
          <t>SIM-STOP-03256</t>
        </is>
      </c>
      <c r="B3257" t="inlineStr">
        <is>
          <t>STOP-POST-00451</t>
        </is>
      </c>
      <c r="C3257" t="inlineStr">
        <is>
          <t>LINE-S01-POST-20260324</t>
        </is>
      </c>
      <c r="D3257" t="inlineStr">
        <is>
          <t>SHIFT-POST-20260324</t>
        </is>
      </c>
      <c r="E3257" t="inlineStr">
        <is>
          <t>LINE-S01</t>
        </is>
      </c>
      <c r="F3257" t="inlineStr">
        <is>
          <t>改善后</t>
        </is>
      </c>
      <c r="G3257" s="57" t="n">
        <v>46105</v>
      </c>
      <c r="H3257" t="inlineStr">
        <is>
          <t>智能终端系列</t>
        </is>
      </c>
      <c r="I3257" t="inlineStr">
        <is>
          <t>7KK25</t>
        </is>
      </c>
      <c r="J3257" t="inlineStr">
        <is>
          <t>MATERIALS</t>
        </is>
      </c>
      <c r="K3257" t="inlineStr">
        <is>
          <t>Unplanned</t>
        </is>
      </c>
      <c r="L3257" t="inlineStr">
        <is>
          <t>EXTRUDER PRESS</t>
        </is>
      </c>
      <c r="M3257" t="inlineStr">
        <is>
          <t>主加工工位</t>
        </is>
      </c>
      <c r="N3257" t="inlineStr">
        <is>
          <t>RACK STARVATION</t>
        </is>
      </c>
      <c r="O3257" s="59" t="n">
        <v>46105.61805555555</v>
      </c>
      <c r="P3257" s="59" t="n">
        <v>46105.62152777778</v>
      </c>
      <c r="Q3257" s="60" t="n">
        <v>5</v>
      </c>
      <c r="R3257" s="60" t="n">
        <v>0.8259</v>
      </c>
      <c r="S3257" t="inlineStr">
        <is>
          <t>团队模拟数据（基于公开单线数据派生）</t>
        </is>
      </c>
      <c r="T3257" t="inlineStr">
        <is>
          <t>SIM-v2.2-20260807-20260804</t>
        </is>
      </c>
      <c r="U3257" t="inlineStr">
        <is>
          <t>https://zenodo.org/records/17855209</t>
        </is>
      </c>
      <c r="V3257" t="inlineStr">
        <is>
          <t>LINE-S01-POST-20260324</t>
        </is>
      </c>
      <c r="W3257" t="inlineStr">
        <is>
          <t>已关联</t>
        </is>
      </c>
      <c r="X3257" t="inlineStr">
        <is>
          <t>按班次口径判断</t>
        </is>
      </c>
      <c r="Z3257" t="inlineStr">
        <is>
          <t>否</t>
        </is>
      </c>
    </row>
    <row r="3258">
      <c r="A3258" t="inlineStr">
        <is>
          <t>SIM-STOP-03257</t>
        </is>
      </c>
      <c r="B3258" t="inlineStr">
        <is>
          <t>STOP-POST-00451</t>
        </is>
      </c>
      <c r="C3258" t="inlineStr">
        <is>
          <t>LINE-S02-POST-20260324</t>
        </is>
      </c>
      <c r="D3258" t="inlineStr">
        <is>
          <t>SHIFT-POST-20260324</t>
        </is>
      </c>
      <c r="E3258" t="inlineStr">
        <is>
          <t>LINE-S02</t>
        </is>
      </c>
      <c r="F3258" t="inlineStr">
        <is>
          <t>改善后</t>
        </is>
      </c>
      <c r="G3258" s="57" t="n">
        <v>46105</v>
      </c>
      <c r="H3258" t="inlineStr">
        <is>
          <t>视觉设备系列</t>
        </is>
      </c>
      <c r="I3258" t="inlineStr">
        <is>
          <t>7KK25</t>
        </is>
      </c>
      <c r="J3258" t="inlineStr">
        <is>
          <t>MATERIALS</t>
        </is>
      </c>
      <c r="K3258" t="inlineStr">
        <is>
          <t>Unplanned</t>
        </is>
      </c>
      <c r="L3258" t="inlineStr">
        <is>
          <t>EXTRUDER PRESS</t>
        </is>
      </c>
      <c r="M3258" t="inlineStr">
        <is>
          <t>主加工工位</t>
        </is>
      </c>
      <c r="N3258" t="inlineStr">
        <is>
          <t>RACK STARVATION</t>
        </is>
      </c>
      <c r="O3258" s="59" t="n">
        <v>46105.63194444445</v>
      </c>
      <c r="P3258" s="59" t="n">
        <v>46105.63680555556</v>
      </c>
      <c r="Q3258" s="60" t="n">
        <v>7</v>
      </c>
      <c r="R3258" s="60" t="n">
        <v>1.1682</v>
      </c>
      <c r="S3258" t="inlineStr">
        <is>
          <t>团队模拟数据（基于公开单线数据派生）</t>
        </is>
      </c>
      <c r="T3258" t="inlineStr">
        <is>
          <t>SIM-v2.2-20260807-20260804</t>
        </is>
      </c>
      <c r="U3258" t="inlineStr">
        <is>
          <t>https://zenodo.org/records/17855209</t>
        </is>
      </c>
      <c r="V3258" t="inlineStr">
        <is>
          <t>LINE-S02-POST-20260324</t>
        </is>
      </c>
      <c r="W3258" t="inlineStr">
        <is>
          <t>已关联</t>
        </is>
      </c>
      <c r="X3258" t="inlineStr">
        <is>
          <t>按班次口径判断</t>
        </is>
      </c>
      <c r="Z3258" t="inlineStr">
        <is>
          <t>否</t>
        </is>
      </c>
    </row>
    <row r="3259">
      <c r="A3259" t="inlineStr">
        <is>
          <t>SIM-STOP-03258</t>
        </is>
      </c>
      <c r="B3259" t="inlineStr">
        <is>
          <t>STOP-POST-00451</t>
        </is>
      </c>
      <c r="C3259" t="inlineStr">
        <is>
          <t>LINE-S03-POST-20260324</t>
        </is>
      </c>
      <c r="D3259" t="inlineStr">
        <is>
          <t>SHIFT-POST-20260324</t>
        </is>
      </c>
      <c r="E3259" t="inlineStr">
        <is>
          <t>LINE-S03</t>
        </is>
      </c>
      <c r="F3259" t="inlineStr">
        <is>
          <t>改善后</t>
        </is>
      </c>
      <c r="G3259" s="57" t="n">
        <v>46105</v>
      </c>
      <c r="H3259" t="inlineStr">
        <is>
          <t>音频模组系列</t>
        </is>
      </c>
      <c r="I3259" t="inlineStr">
        <is>
          <t>7KK25</t>
        </is>
      </c>
      <c r="J3259" t="inlineStr">
        <is>
          <t>MATERIALS</t>
        </is>
      </c>
      <c r="K3259" t="inlineStr">
        <is>
          <t>Unplanned</t>
        </is>
      </c>
      <c r="L3259" t="inlineStr">
        <is>
          <t>EXTRUDER PRESS</t>
        </is>
      </c>
      <c r="M3259" t="inlineStr">
        <is>
          <t>主加工工位</t>
        </is>
      </c>
      <c r="N3259" t="inlineStr">
        <is>
          <t>RACK STARVATION</t>
        </is>
      </c>
      <c r="O3259" s="59" t="n">
        <v>46105.64583333334</v>
      </c>
      <c r="P3259" s="59" t="n">
        <v>46105.64993055556</v>
      </c>
      <c r="Q3259" s="60" t="n">
        <v>5.9</v>
      </c>
      <c r="R3259" s="60" t="n">
        <v>0.9776</v>
      </c>
      <c r="S3259" t="inlineStr">
        <is>
          <t>团队模拟数据（基于公开单线数据派生）</t>
        </is>
      </c>
      <c r="T3259" t="inlineStr">
        <is>
          <t>SIM-v2.2-20260807-20260804</t>
        </is>
      </c>
      <c r="U3259" t="inlineStr">
        <is>
          <t>https://zenodo.org/records/17855209</t>
        </is>
      </c>
      <c r="V3259" t="inlineStr">
        <is>
          <t>LINE-S03-POST-20260324</t>
        </is>
      </c>
      <c r="W3259" t="inlineStr">
        <is>
          <t>已关联</t>
        </is>
      </c>
      <c r="X3259" t="inlineStr">
        <is>
          <t>按班次口径判断</t>
        </is>
      </c>
      <c r="Z3259" t="inlineStr">
        <is>
          <t>否</t>
        </is>
      </c>
    </row>
    <row r="3260">
      <c r="A3260" t="inlineStr">
        <is>
          <t>SIM-STOP-03259</t>
        </is>
      </c>
      <c r="B3260" t="inlineStr">
        <is>
          <t>STOP-POST-00452</t>
        </is>
      </c>
      <c r="C3260" t="inlineStr">
        <is>
          <t>LINE-S01-POST-20260324</t>
        </is>
      </c>
      <c r="D3260" t="inlineStr">
        <is>
          <t>SHIFT-POST-20260324</t>
        </is>
      </c>
      <c r="E3260" t="inlineStr">
        <is>
          <t>LINE-S01</t>
        </is>
      </c>
      <c r="F3260" t="inlineStr">
        <is>
          <t>改善后</t>
        </is>
      </c>
      <c r="G3260" s="57" t="n">
        <v>46105</v>
      </c>
      <c r="H3260" t="inlineStr">
        <is>
          <t>智能终端系列</t>
        </is>
      </c>
      <c r="I3260" t="inlineStr">
        <is>
          <t>7KK25</t>
        </is>
      </c>
      <c r="J3260" t="inlineStr">
        <is>
          <t>MATERIALS</t>
        </is>
      </c>
      <c r="K3260" t="inlineStr">
        <is>
          <t>Unplanned</t>
        </is>
      </c>
      <c r="L3260" t="inlineStr">
        <is>
          <t>HACKING STATION</t>
        </is>
      </c>
      <c r="M3260" t="inlineStr">
        <is>
          <t>上下料工位</t>
        </is>
      </c>
      <c r="N3260" t="inlineStr">
        <is>
          <t>RACK STARVATION</t>
        </is>
      </c>
      <c r="O3260" s="59" t="n">
        <v>46105.63194444445</v>
      </c>
      <c r="P3260" s="59" t="n">
        <v>46105.63888888889</v>
      </c>
      <c r="Q3260" s="60" t="n">
        <v>10</v>
      </c>
      <c r="R3260" s="60" t="n">
        <v>0.7723</v>
      </c>
      <c r="S3260" t="inlineStr">
        <is>
          <t>团队模拟数据（基于公开单线数据派生）</t>
        </is>
      </c>
      <c r="T3260" t="inlineStr">
        <is>
          <t>SIM-v2.2-20260807-20260804</t>
        </is>
      </c>
      <c r="U3260" t="inlineStr">
        <is>
          <t>https://zenodo.org/records/17855209</t>
        </is>
      </c>
      <c r="V3260" t="inlineStr">
        <is>
          <t>LINE-S01-POST-20260324</t>
        </is>
      </c>
      <c r="W3260" t="inlineStr">
        <is>
          <t>已关联</t>
        </is>
      </c>
      <c r="X3260" t="inlineStr">
        <is>
          <t>按班次口径判断</t>
        </is>
      </c>
      <c r="Z3260" t="inlineStr">
        <is>
          <t>否</t>
        </is>
      </c>
    </row>
    <row r="3261">
      <c r="A3261" t="inlineStr">
        <is>
          <t>SIM-STOP-03260</t>
        </is>
      </c>
      <c r="B3261" t="inlineStr">
        <is>
          <t>STOP-POST-00452</t>
        </is>
      </c>
      <c r="C3261" t="inlineStr">
        <is>
          <t>LINE-S02-POST-20260324</t>
        </is>
      </c>
      <c r="D3261" t="inlineStr">
        <is>
          <t>SHIFT-POST-20260324</t>
        </is>
      </c>
      <c r="E3261" t="inlineStr">
        <is>
          <t>LINE-S02</t>
        </is>
      </c>
      <c r="F3261" t="inlineStr">
        <is>
          <t>改善后</t>
        </is>
      </c>
      <c r="G3261" s="57" t="n">
        <v>46105</v>
      </c>
      <c r="H3261" t="inlineStr">
        <is>
          <t>视觉设备系列</t>
        </is>
      </c>
      <c r="I3261" t="inlineStr">
        <is>
          <t>7KK25</t>
        </is>
      </c>
      <c r="J3261" t="inlineStr">
        <is>
          <t>MATERIALS</t>
        </is>
      </c>
      <c r="K3261" t="inlineStr">
        <is>
          <t>Unplanned</t>
        </is>
      </c>
      <c r="L3261" t="inlineStr">
        <is>
          <t>HACKING STATION</t>
        </is>
      </c>
      <c r="M3261" t="inlineStr">
        <is>
          <t>上下料工位</t>
        </is>
      </c>
      <c r="N3261" t="inlineStr">
        <is>
          <t>RACK STARVATION</t>
        </is>
      </c>
      <c r="O3261" s="59" t="n">
        <v>46105.64583333334</v>
      </c>
      <c r="P3261" s="59" t="n">
        <v>46105.65597222222</v>
      </c>
      <c r="Q3261" s="60" t="n">
        <v>14.6</v>
      </c>
      <c r="R3261" s="60" t="n">
        <v>1.1244</v>
      </c>
      <c r="S3261" t="inlineStr">
        <is>
          <t>团队模拟数据（基于公开单线数据派生）</t>
        </is>
      </c>
      <c r="T3261" t="inlineStr">
        <is>
          <t>SIM-v2.2-20260807-20260804</t>
        </is>
      </c>
      <c r="U3261" t="inlineStr">
        <is>
          <t>https://zenodo.org/records/17855209</t>
        </is>
      </c>
      <c r="V3261" t="inlineStr">
        <is>
          <t>LINE-S02-POST-20260324</t>
        </is>
      </c>
      <c r="W3261" t="inlineStr">
        <is>
          <t>已关联</t>
        </is>
      </c>
      <c r="X3261" t="inlineStr">
        <is>
          <t>按班次口径判断</t>
        </is>
      </c>
      <c r="Z3261" t="inlineStr">
        <is>
          <t>否</t>
        </is>
      </c>
    </row>
    <row r="3262">
      <c r="A3262" t="inlineStr">
        <is>
          <t>SIM-STOP-03261</t>
        </is>
      </c>
      <c r="B3262" t="inlineStr">
        <is>
          <t>STOP-POST-00452</t>
        </is>
      </c>
      <c r="C3262" t="inlineStr">
        <is>
          <t>LINE-S03-POST-20260324</t>
        </is>
      </c>
      <c r="D3262" t="inlineStr">
        <is>
          <t>SHIFT-POST-20260324</t>
        </is>
      </c>
      <c r="E3262" t="inlineStr">
        <is>
          <t>LINE-S03</t>
        </is>
      </c>
      <c r="F3262" t="inlineStr">
        <is>
          <t>改善后</t>
        </is>
      </c>
      <c r="G3262" s="57" t="n">
        <v>46105</v>
      </c>
      <c r="H3262" t="inlineStr">
        <is>
          <t>音频模组系列</t>
        </is>
      </c>
      <c r="I3262" t="inlineStr">
        <is>
          <t>7KK25</t>
        </is>
      </c>
      <c r="J3262" t="inlineStr">
        <is>
          <t>MATERIALS</t>
        </is>
      </c>
      <c r="K3262" t="inlineStr">
        <is>
          <t>Unplanned</t>
        </is>
      </c>
      <c r="L3262" t="inlineStr">
        <is>
          <t>HACKING STATION</t>
        </is>
      </c>
      <c r="M3262" t="inlineStr">
        <is>
          <t>上下料工位</t>
        </is>
      </c>
      <c r="N3262" t="inlineStr">
        <is>
          <t>RACK STARVATION</t>
        </is>
      </c>
      <c r="O3262" s="59" t="n">
        <v>46105.65972222222</v>
      </c>
      <c r="P3262" s="59" t="n">
        <v>46105.66798611111</v>
      </c>
      <c r="Q3262" s="60" t="n">
        <v>11.9</v>
      </c>
      <c r="R3262" s="60" t="n">
        <v>0.9152</v>
      </c>
      <c r="S3262" t="inlineStr">
        <is>
          <t>团队模拟数据（基于公开单线数据派生）</t>
        </is>
      </c>
      <c r="T3262" t="inlineStr">
        <is>
          <t>SIM-v2.2-20260807-20260804</t>
        </is>
      </c>
      <c r="U3262" t="inlineStr">
        <is>
          <t>https://zenodo.org/records/17855209</t>
        </is>
      </c>
      <c r="V3262" t="inlineStr">
        <is>
          <t>LINE-S03-POST-20260324</t>
        </is>
      </c>
      <c r="W3262" t="inlineStr">
        <is>
          <t>已关联</t>
        </is>
      </c>
      <c r="X3262" t="inlineStr">
        <is>
          <t>按班次口径判断</t>
        </is>
      </c>
      <c r="Z3262" t="inlineStr">
        <is>
          <t>否</t>
        </is>
      </c>
    </row>
    <row r="3263">
      <c r="A3263" t="inlineStr">
        <is>
          <t>SIM-STOP-03262</t>
        </is>
      </c>
      <c r="B3263" t="inlineStr">
        <is>
          <t>STOP-POST-00453</t>
        </is>
      </c>
      <c r="C3263" t="inlineStr">
        <is>
          <t>LINE-S01-POST-20260324</t>
        </is>
      </c>
      <c r="D3263" t="inlineStr">
        <is>
          <t>SHIFT-POST-20260324</t>
        </is>
      </c>
      <c r="E3263" t="inlineStr">
        <is>
          <t>LINE-S01</t>
        </is>
      </c>
      <c r="F3263" t="inlineStr">
        <is>
          <t>改善后</t>
        </is>
      </c>
      <c r="G3263" s="57" t="n">
        <v>46105</v>
      </c>
      <c r="H3263" t="inlineStr">
        <is>
          <t>智能终端系列</t>
        </is>
      </c>
      <c r="I3263" t="inlineStr">
        <is>
          <t>7KK25</t>
        </is>
      </c>
      <c r="J3263" t="inlineStr">
        <is>
          <t>FAILURE</t>
        </is>
      </c>
      <c r="K3263" t="inlineStr">
        <is>
          <t>Unplanned</t>
        </is>
      </c>
      <c r="L3263" t="inlineStr">
        <is>
          <t>LINE 52</t>
        </is>
      </c>
      <c r="M3263" t="inlineStr">
        <is>
          <t>其他工位</t>
        </is>
      </c>
      <c r="N3263" t="inlineStr">
        <is>
          <t>MECHANICAL FAILURE</t>
        </is>
      </c>
      <c r="O3263" s="59" t="n">
        <v>46105.66458333333</v>
      </c>
      <c r="P3263" s="59" t="n">
        <v>46105.67354166666</v>
      </c>
      <c r="Q3263" s="60" t="n">
        <v>12.9</v>
      </c>
      <c r="R3263" s="60" t="n">
        <v>0.8036</v>
      </c>
      <c r="S3263" t="inlineStr">
        <is>
          <t>团队模拟数据（基于公开单线数据派生）</t>
        </is>
      </c>
      <c r="T3263" t="inlineStr">
        <is>
          <t>SIM-v2.2-20260807-20260804</t>
        </is>
      </c>
      <c r="U3263" t="inlineStr">
        <is>
          <t>https://zenodo.org/records/17855209</t>
        </is>
      </c>
      <c r="V3263" t="inlineStr">
        <is>
          <t>LINE-S01-POST-20260324</t>
        </is>
      </c>
      <c r="W3263" t="inlineStr">
        <is>
          <t>已关联</t>
        </is>
      </c>
      <c r="X3263" t="inlineStr">
        <is>
          <t>按班次口径判断</t>
        </is>
      </c>
      <c r="Z3263" t="inlineStr">
        <is>
          <t>否</t>
        </is>
      </c>
    </row>
    <row r="3264">
      <c r="A3264" t="inlineStr">
        <is>
          <t>SIM-STOP-03263</t>
        </is>
      </c>
      <c r="B3264" t="inlineStr">
        <is>
          <t>STOP-POST-00453</t>
        </is>
      </c>
      <c r="C3264" t="inlineStr">
        <is>
          <t>LINE-S02-POST-20260324</t>
        </is>
      </c>
      <c r="D3264" t="inlineStr">
        <is>
          <t>SHIFT-POST-20260324</t>
        </is>
      </c>
      <c r="E3264" t="inlineStr">
        <is>
          <t>LINE-S02</t>
        </is>
      </c>
      <c r="F3264" t="inlineStr">
        <is>
          <t>改善后</t>
        </is>
      </c>
      <c r="G3264" s="57" t="n">
        <v>46105</v>
      </c>
      <c r="H3264" t="inlineStr">
        <is>
          <t>视觉设备系列</t>
        </is>
      </c>
      <c r="I3264" t="inlineStr">
        <is>
          <t>7KK25</t>
        </is>
      </c>
      <c r="J3264" t="inlineStr">
        <is>
          <t>FAILURE</t>
        </is>
      </c>
      <c r="K3264" t="inlineStr">
        <is>
          <t>Unplanned</t>
        </is>
      </c>
      <c r="L3264" t="inlineStr">
        <is>
          <t>LINE 52</t>
        </is>
      </c>
      <c r="M3264" t="inlineStr">
        <is>
          <t>其他工位</t>
        </is>
      </c>
      <c r="N3264" t="inlineStr">
        <is>
          <t>MECHANICAL FAILURE</t>
        </is>
      </c>
      <c r="O3264" s="59" t="n">
        <v>46105.67847222222</v>
      </c>
      <c r="P3264" s="59" t="n">
        <v>46105.69013888889</v>
      </c>
      <c r="Q3264" s="60" t="n">
        <v>16.8</v>
      </c>
      <c r="R3264" s="60" t="n">
        <v>1.0511</v>
      </c>
      <c r="S3264" t="inlineStr">
        <is>
          <t>团队模拟数据（基于公开单线数据派生）</t>
        </is>
      </c>
      <c r="T3264" t="inlineStr">
        <is>
          <t>SIM-v2.2-20260807-20260804</t>
        </is>
      </c>
      <c r="U3264" t="inlineStr">
        <is>
          <t>https://zenodo.org/records/17855209</t>
        </is>
      </c>
      <c r="V3264" t="inlineStr">
        <is>
          <t>LINE-S02-POST-20260324</t>
        </is>
      </c>
      <c r="W3264" t="inlineStr">
        <is>
          <t>已关联</t>
        </is>
      </c>
      <c r="X3264" t="inlineStr">
        <is>
          <t>按班次口径判断</t>
        </is>
      </c>
      <c r="Z3264" t="inlineStr">
        <is>
          <t>否</t>
        </is>
      </c>
    </row>
    <row r="3265">
      <c r="A3265" t="inlineStr">
        <is>
          <t>SIM-STOP-03264</t>
        </is>
      </c>
      <c r="B3265" t="inlineStr">
        <is>
          <t>STOP-POST-00453</t>
        </is>
      </c>
      <c r="C3265" t="inlineStr">
        <is>
          <t>LINE-S03-POST-20260324</t>
        </is>
      </c>
      <c r="D3265" t="inlineStr">
        <is>
          <t>SHIFT-POST-20260324</t>
        </is>
      </c>
      <c r="E3265" t="inlineStr">
        <is>
          <t>LINE-S03</t>
        </is>
      </c>
      <c r="F3265" t="inlineStr">
        <is>
          <t>改善后</t>
        </is>
      </c>
      <c r="G3265" s="57" t="n">
        <v>46105</v>
      </c>
      <c r="H3265" t="inlineStr">
        <is>
          <t>音频模组系列</t>
        </is>
      </c>
      <c r="I3265" t="inlineStr">
        <is>
          <t>7KK25</t>
        </is>
      </c>
      <c r="J3265" t="inlineStr">
        <is>
          <t>FAILURE</t>
        </is>
      </c>
      <c r="K3265" t="inlineStr">
        <is>
          <t>Unplanned</t>
        </is>
      </c>
      <c r="L3265" t="inlineStr">
        <is>
          <t>LINE 52</t>
        </is>
      </c>
      <c r="M3265" t="inlineStr">
        <is>
          <t>其他工位</t>
        </is>
      </c>
      <c r="N3265" t="inlineStr">
        <is>
          <t>MECHANICAL FAILURE</t>
        </is>
      </c>
      <c r="O3265" s="59" t="n">
        <v>46105.69236111111</v>
      </c>
      <c r="P3265" s="59" t="n">
        <v>46105.7025</v>
      </c>
      <c r="Q3265" s="60" t="n">
        <v>14.6</v>
      </c>
      <c r="R3265" s="60" t="n">
        <v>0.915</v>
      </c>
      <c r="S3265" t="inlineStr">
        <is>
          <t>团队模拟数据（基于公开单线数据派生）</t>
        </is>
      </c>
      <c r="T3265" t="inlineStr">
        <is>
          <t>SIM-v2.2-20260807-20260804</t>
        </is>
      </c>
      <c r="U3265" t="inlineStr">
        <is>
          <t>https://zenodo.org/records/17855209</t>
        </is>
      </c>
      <c r="V3265" t="inlineStr">
        <is>
          <t>LINE-S03-POST-20260324</t>
        </is>
      </c>
      <c r="W3265" t="inlineStr">
        <is>
          <t>已关联</t>
        </is>
      </c>
      <c r="X3265" t="inlineStr">
        <is>
          <t>按班次口径判断</t>
        </is>
      </c>
      <c r="Z3265" t="inlineStr">
        <is>
          <t>否</t>
        </is>
      </c>
    </row>
    <row r="3266">
      <c r="A3266" t="inlineStr">
        <is>
          <t>SIM-STOP-03265</t>
        </is>
      </c>
      <c r="B3266" t="inlineStr">
        <is>
          <t>STOP-POST-00454</t>
        </is>
      </c>
      <c r="C3266" t="inlineStr">
        <is>
          <t>LINE-S01-POST-20260324</t>
        </is>
      </c>
      <c r="D3266" t="inlineStr">
        <is>
          <t>SHIFT-POST-20260324</t>
        </is>
      </c>
      <c r="E3266" t="inlineStr">
        <is>
          <t>LINE-S01</t>
        </is>
      </c>
      <c r="F3266" t="inlineStr">
        <is>
          <t>改善后</t>
        </is>
      </c>
      <c r="G3266" s="57" t="n">
        <v>46105</v>
      </c>
      <c r="H3266" t="inlineStr">
        <is>
          <t>智能终端系列</t>
        </is>
      </c>
      <c r="I3266" t="inlineStr">
        <is>
          <t>7KK25</t>
        </is>
      </c>
      <c r="J3266" t="inlineStr">
        <is>
          <t>MATERIALS</t>
        </is>
      </c>
      <c r="K3266" t="inlineStr">
        <is>
          <t>Unplanned</t>
        </is>
      </c>
      <c r="L3266" t="inlineStr">
        <is>
          <t>HACKING STATION</t>
        </is>
      </c>
      <c r="M3266" t="inlineStr">
        <is>
          <t>上下料工位</t>
        </is>
      </c>
      <c r="N3266" t="inlineStr">
        <is>
          <t>RACK STARVATION</t>
        </is>
      </c>
      <c r="O3266" s="59" t="n">
        <v>46105.69166666667</v>
      </c>
      <c r="P3266" s="59" t="n">
        <v>46105.69569444445</v>
      </c>
      <c r="Q3266" s="60" t="n">
        <v>5.8</v>
      </c>
      <c r="R3266" s="60" t="n">
        <v>0.8349</v>
      </c>
      <c r="S3266" t="inlineStr">
        <is>
          <t>团队模拟数据（基于公开单线数据派生）</t>
        </is>
      </c>
      <c r="T3266" t="inlineStr">
        <is>
          <t>SIM-v2.2-20260807-20260804</t>
        </is>
      </c>
      <c r="U3266" t="inlineStr">
        <is>
          <t>https://zenodo.org/records/17855209</t>
        </is>
      </c>
      <c r="V3266" t="inlineStr">
        <is>
          <t>LINE-S01-POST-20260324</t>
        </is>
      </c>
      <c r="W3266" t="inlineStr">
        <is>
          <t>已关联</t>
        </is>
      </c>
      <c r="X3266" t="inlineStr">
        <is>
          <t>按班次口径判断</t>
        </is>
      </c>
      <c r="Z3266" t="inlineStr">
        <is>
          <t>否</t>
        </is>
      </c>
    </row>
    <row r="3267">
      <c r="A3267" t="inlineStr">
        <is>
          <t>SIM-STOP-03266</t>
        </is>
      </c>
      <c r="B3267" t="inlineStr">
        <is>
          <t>STOP-POST-00454</t>
        </is>
      </c>
      <c r="C3267" t="inlineStr">
        <is>
          <t>LINE-S02-POST-20260324</t>
        </is>
      </c>
      <c r="D3267" t="inlineStr">
        <is>
          <t>SHIFT-POST-20260324</t>
        </is>
      </c>
      <c r="E3267" t="inlineStr">
        <is>
          <t>LINE-S02</t>
        </is>
      </c>
      <c r="F3267" t="inlineStr">
        <is>
          <t>改善后</t>
        </is>
      </c>
      <c r="G3267" s="57" t="n">
        <v>46105</v>
      </c>
      <c r="H3267" t="inlineStr">
        <is>
          <t>视觉设备系列</t>
        </is>
      </c>
      <c r="I3267" t="inlineStr">
        <is>
          <t>7KK25</t>
        </is>
      </c>
      <c r="J3267" t="inlineStr">
        <is>
          <t>MATERIALS</t>
        </is>
      </c>
      <c r="K3267" t="inlineStr">
        <is>
          <t>Unplanned</t>
        </is>
      </c>
      <c r="L3267" t="inlineStr">
        <is>
          <t>HACKING STATION</t>
        </is>
      </c>
      <c r="M3267" t="inlineStr">
        <is>
          <t>上下料工位</t>
        </is>
      </c>
      <c r="N3267" t="inlineStr">
        <is>
          <t>RACK STARVATION</t>
        </is>
      </c>
      <c r="O3267" s="59" t="n">
        <v>46105.70555555556</v>
      </c>
      <c r="P3267" s="59" t="n">
        <v>46105.71090277778</v>
      </c>
      <c r="Q3267" s="60" t="n">
        <v>7.7</v>
      </c>
      <c r="R3267" s="60" t="n">
        <v>1.0939</v>
      </c>
      <c r="S3267" t="inlineStr">
        <is>
          <t>团队模拟数据（基于公开单线数据派生）</t>
        </is>
      </c>
      <c r="T3267" t="inlineStr">
        <is>
          <t>SIM-v2.2-20260807-20260804</t>
        </is>
      </c>
      <c r="U3267" t="inlineStr">
        <is>
          <t>https://zenodo.org/records/17855209</t>
        </is>
      </c>
      <c r="V3267" t="inlineStr">
        <is>
          <t>LINE-S02-POST-20260324</t>
        </is>
      </c>
      <c r="W3267" t="inlineStr">
        <is>
          <t>已关联</t>
        </is>
      </c>
      <c r="X3267" t="inlineStr">
        <is>
          <t>按班次口径判断</t>
        </is>
      </c>
      <c r="Z3267" t="inlineStr">
        <is>
          <t>否</t>
        </is>
      </c>
    </row>
    <row r="3268">
      <c r="A3268" t="inlineStr">
        <is>
          <t>SIM-STOP-03267</t>
        </is>
      </c>
      <c r="B3268" t="inlineStr">
        <is>
          <t>STOP-POST-00454</t>
        </is>
      </c>
      <c r="C3268" t="inlineStr">
        <is>
          <t>LINE-S03-POST-20260324</t>
        </is>
      </c>
      <c r="D3268" t="inlineStr">
        <is>
          <t>SHIFT-POST-20260324</t>
        </is>
      </c>
      <c r="E3268" t="inlineStr">
        <is>
          <t>LINE-S03</t>
        </is>
      </c>
      <c r="F3268" t="inlineStr">
        <is>
          <t>改善后</t>
        </is>
      </c>
      <c r="G3268" s="57" t="n">
        <v>46105</v>
      </c>
      <c r="H3268" t="inlineStr">
        <is>
          <t>音频模组系列</t>
        </is>
      </c>
      <c r="I3268" t="inlineStr">
        <is>
          <t>7KK25</t>
        </is>
      </c>
      <c r="J3268" t="inlineStr">
        <is>
          <t>MATERIALS</t>
        </is>
      </c>
      <c r="K3268" t="inlineStr">
        <is>
          <t>Unplanned</t>
        </is>
      </c>
      <c r="L3268" t="inlineStr">
        <is>
          <t>HACKING STATION</t>
        </is>
      </c>
      <c r="M3268" t="inlineStr">
        <is>
          <t>上下料工位</t>
        </is>
      </c>
      <c r="N3268" t="inlineStr">
        <is>
          <t>RACK STARVATION</t>
        </is>
      </c>
      <c r="O3268" s="59" t="n">
        <v>46105.71944444445</v>
      </c>
      <c r="P3268" s="59" t="n">
        <v>46105.72375</v>
      </c>
      <c r="Q3268" s="60" t="n">
        <v>6.2</v>
      </c>
      <c r="R3268" s="60" t="n">
        <v>0.8892</v>
      </c>
      <c r="S3268" t="inlineStr">
        <is>
          <t>团队模拟数据（基于公开单线数据派生）</t>
        </is>
      </c>
      <c r="T3268" t="inlineStr">
        <is>
          <t>SIM-v2.2-20260807-20260804</t>
        </is>
      </c>
      <c r="U3268" t="inlineStr">
        <is>
          <t>https://zenodo.org/records/17855209</t>
        </is>
      </c>
      <c r="V3268" t="inlineStr">
        <is>
          <t>LINE-S03-POST-20260324</t>
        </is>
      </c>
      <c r="W3268" t="inlineStr">
        <is>
          <t>已关联</t>
        </is>
      </c>
      <c r="X3268" t="inlineStr">
        <is>
          <t>按班次口径判断</t>
        </is>
      </c>
      <c r="Z3268" t="inlineStr">
        <is>
          <t>否</t>
        </is>
      </c>
    </row>
    <row r="3269">
      <c r="A3269" t="inlineStr">
        <is>
          <t>SIM-STOP-03268</t>
        </is>
      </c>
      <c r="B3269" t="inlineStr">
        <is>
          <t>STOP-POST-00455</t>
        </is>
      </c>
      <c r="C3269" t="inlineStr">
        <is>
          <t>LINE-S01-POST-20260324</t>
        </is>
      </c>
      <c r="D3269" t="inlineStr">
        <is>
          <t>SHIFT-POST-20260324</t>
        </is>
      </c>
      <c r="E3269" t="inlineStr">
        <is>
          <t>LINE-S01</t>
        </is>
      </c>
      <c r="F3269" t="inlineStr">
        <is>
          <t>改善后</t>
        </is>
      </c>
      <c r="G3269" s="57" t="n">
        <v>46105</v>
      </c>
      <c r="H3269" t="inlineStr">
        <is>
          <t>智能终端系列</t>
        </is>
      </c>
      <c r="I3269" t="inlineStr">
        <is>
          <t>7KK25</t>
        </is>
      </c>
      <c r="J3269" t="inlineStr">
        <is>
          <t>MATERIALS</t>
        </is>
      </c>
      <c r="K3269" t="inlineStr">
        <is>
          <t>Unplanned</t>
        </is>
      </c>
      <c r="L3269" t="inlineStr">
        <is>
          <t>HACKING STATION</t>
        </is>
      </c>
      <c r="M3269" t="inlineStr">
        <is>
          <t>上下料工位</t>
        </is>
      </c>
      <c r="N3269" t="inlineStr">
        <is>
          <t>RACK STARVATION</t>
        </is>
      </c>
      <c r="O3269" s="59" t="n">
        <v>46105.70347222222</v>
      </c>
      <c r="P3269" s="59" t="n">
        <v>46105.70729166667</v>
      </c>
      <c r="Q3269" s="60" t="n">
        <v>5.5</v>
      </c>
      <c r="R3269" s="60" t="n">
        <v>0.7813</v>
      </c>
      <c r="S3269" t="inlineStr">
        <is>
          <t>团队模拟数据（基于公开单线数据派生）</t>
        </is>
      </c>
      <c r="T3269" t="inlineStr">
        <is>
          <t>SIM-v2.2-20260807-20260804</t>
        </is>
      </c>
      <c r="U3269" t="inlineStr">
        <is>
          <t>https://zenodo.org/records/17855209</t>
        </is>
      </c>
      <c r="V3269" t="inlineStr">
        <is>
          <t>LINE-S01-POST-20260324</t>
        </is>
      </c>
      <c r="W3269" t="inlineStr">
        <is>
          <t>已关联</t>
        </is>
      </c>
      <c r="X3269" t="inlineStr">
        <is>
          <t>按班次口径判断</t>
        </is>
      </c>
      <c r="Z3269" t="inlineStr">
        <is>
          <t>否</t>
        </is>
      </c>
    </row>
    <row r="3270">
      <c r="A3270" t="inlineStr">
        <is>
          <t>SIM-STOP-03269</t>
        </is>
      </c>
      <c r="B3270" t="inlineStr">
        <is>
          <t>STOP-POST-00455</t>
        </is>
      </c>
      <c r="C3270" t="inlineStr">
        <is>
          <t>LINE-S02-POST-20260324</t>
        </is>
      </c>
      <c r="D3270" t="inlineStr">
        <is>
          <t>SHIFT-POST-20260324</t>
        </is>
      </c>
      <c r="E3270" t="inlineStr">
        <is>
          <t>LINE-S02</t>
        </is>
      </c>
      <c r="F3270" t="inlineStr">
        <is>
          <t>改善后</t>
        </is>
      </c>
      <c r="G3270" s="57" t="n">
        <v>46105</v>
      </c>
      <c r="H3270" t="inlineStr">
        <is>
          <t>视觉设备系列</t>
        </is>
      </c>
      <c r="I3270" t="inlineStr">
        <is>
          <t>7KK25</t>
        </is>
      </c>
      <c r="J3270" t="inlineStr">
        <is>
          <t>MATERIALS</t>
        </is>
      </c>
      <c r="K3270" t="inlineStr">
        <is>
          <t>Unplanned</t>
        </is>
      </c>
      <c r="L3270" t="inlineStr">
        <is>
          <t>HACKING STATION</t>
        </is>
      </c>
      <c r="M3270" t="inlineStr">
        <is>
          <t>上下料工位</t>
        </is>
      </c>
      <c r="N3270" t="inlineStr">
        <is>
          <t>RACK STARVATION</t>
        </is>
      </c>
      <c r="O3270" s="59" t="n">
        <v>46105.71736111111</v>
      </c>
      <c r="P3270" s="59" t="n">
        <v>46105.72291666667</v>
      </c>
      <c r="Q3270" s="60" t="n">
        <v>8</v>
      </c>
      <c r="R3270" s="60" t="n">
        <v>1.1367</v>
      </c>
      <c r="S3270" t="inlineStr">
        <is>
          <t>团队模拟数据（基于公开单线数据派生）</t>
        </is>
      </c>
      <c r="T3270" t="inlineStr">
        <is>
          <t>SIM-v2.2-20260807-20260804</t>
        </is>
      </c>
      <c r="U3270" t="inlineStr">
        <is>
          <t>https://zenodo.org/records/17855209</t>
        </is>
      </c>
      <c r="V3270" t="inlineStr">
        <is>
          <t>LINE-S02-POST-20260324</t>
        </is>
      </c>
      <c r="W3270" t="inlineStr">
        <is>
          <t>已关联</t>
        </is>
      </c>
      <c r="X3270" t="inlineStr">
        <is>
          <t>按班次口径判断</t>
        </is>
      </c>
      <c r="Z3270" t="inlineStr">
        <is>
          <t>否</t>
        </is>
      </c>
    </row>
    <row r="3271">
      <c r="A3271" t="inlineStr">
        <is>
          <t>SIM-STOP-03270</t>
        </is>
      </c>
      <c r="B3271" t="inlineStr">
        <is>
          <t>STOP-POST-00455</t>
        </is>
      </c>
      <c r="C3271" t="inlineStr">
        <is>
          <t>LINE-S03-POST-20260324</t>
        </is>
      </c>
      <c r="D3271" t="inlineStr">
        <is>
          <t>SHIFT-POST-20260324</t>
        </is>
      </c>
      <c r="E3271" t="inlineStr">
        <is>
          <t>LINE-S03</t>
        </is>
      </c>
      <c r="F3271" t="inlineStr">
        <is>
          <t>改善后</t>
        </is>
      </c>
      <c r="G3271" s="57" t="n">
        <v>46105</v>
      </c>
      <c r="H3271" t="inlineStr">
        <is>
          <t>音频模组系列</t>
        </is>
      </c>
      <c r="I3271" t="inlineStr">
        <is>
          <t>7KK25</t>
        </is>
      </c>
      <c r="J3271" t="inlineStr">
        <is>
          <t>MATERIALS</t>
        </is>
      </c>
      <c r="K3271" t="inlineStr">
        <is>
          <t>Unplanned</t>
        </is>
      </c>
      <c r="L3271" t="inlineStr">
        <is>
          <t>HACKING STATION</t>
        </is>
      </c>
      <c r="M3271" t="inlineStr">
        <is>
          <t>上下料工位</t>
        </is>
      </c>
      <c r="N3271" t="inlineStr">
        <is>
          <t>RACK STARVATION</t>
        </is>
      </c>
      <c r="O3271" s="59" t="n">
        <v>46105.73125</v>
      </c>
      <c r="P3271" s="59" t="n">
        <v>46105.73576388889</v>
      </c>
      <c r="Q3271" s="60" t="n">
        <v>6.5</v>
      </c>
      <c r="R3271" s="60" t="n">
        <v>0.9256</v>
      </c>
      <c r="S3271" t="inlineStr">
        <is>
          <t>团队模拟数据（基于公开单线数据派生）</t>
        </is>
      </c>
      <c r="T3271" t="inlineStr">
        <is>
          <t>SIM-v2.2-20260807-20260804</t>
        </is>
      </c>
      <c r="U3271" t="inlineStr">
        <is>
          <t>https://zenodo.org/records/17855209</t>
        </is>
      </c>
      <c r="V3271" t="inlineStr">
        <is>
          <t>LINE-S03-POST-20260324</t>
        </is>
      </c>
      <c r="W3271" t="inlineStr">
        <is>
          <t>已关联</t>
        </is>
      </c>
      <c r="X3271" t="inlineStr">
        <is>
          <t>按班次口径判断</t>
        </is>
      </c>
      <c r="Z3271" t="inlineStr">
        <is>
          <t>否</t>
        </is>
      </c>
    </row>
    <row r="3272">
      <c r="A3272" t="inlineStr">
        <is>
          <t>SIM-STOP-03271</t>
        </is>
      </c>
      <c r="B3272" t="inlineStr">
        <is>
          <t>STOP-POST-00456</t>
        </is>
      </c>
      <c r="C3272" t="inlineStr">
        <is>
          <t>LINE-S01-POST-20260324</t>
        </is>
      </c>
      <c r="D3272" t="inlineStr">
        <is>
          <t>SHIFT-POST-20260324</t>
        </is>
      </c>
      <c r="E3272" t="inlineStr">
        <is>
          <t>LINE-S01</t>
        </is>
      </c>
      <c r="F3272" t="inlineStr">
        <is>
          <t>改善后</t>
        </is>
      </c>
      <c r="G3272" s="57" t="n">
        <v>46105</v>
      </c>
      <c r="H3272" t="inlineStr">
        <is>
          <t>智能终端系列</t>
        </is>
      </c>
      <c r="I3272" t="inlineStr">
        <is>
          <t>7KK25</t>
        </is>
      </c>
      <c r="J3272" t="inlineStr">
        <is>
          <t>MATERIALS</t>
        </is>
      </c>
      <c r="K3272" t="inlineStr">
        <is>
          <t>Unplanned</t>
        </is>
      </c>
      <c r="L3272" t="inlineStr">
        <is>
          <t>HACKING STATION</t>
        </is>
      </c>
      <c r="M3272" t="inlineStr">
        <is>
          <t>上下料工位</t>
        </is>
      </c>
      <c r="N3272" t="inlineStr">
        <is>
          <t>RACK STARVATION</t>
        </is>
      </c>
      <c r="O3272" s="59" t="n">
        <v>46105.71666666667</v>
      </c>
      <c r="P3272" s="59" t="n">
        <v>46105.71895833333</v>
      </c>
      <c r="Q3272" s="60" t="n">
        <v>3.3</v>
      </c>
      <c r="R3272" s="60" t="n">
        <v>0.8125</v>
      </c>
      <c r="S3272" t="inlineStr">
        <is>
          <t>团队模拟数据（基于公开单线数据派生）</t>
        </is>
      </c>
      <c r="T3272" t="inlineStr">
        <is>
          <t>SIM-v2.2-20260807-20260804</t>
        </is>
      </c>
      <c r="U3272" t="inlineStr">
        <is>
          <t>https://zenodo.org/records/17855209</t>
        </is>
      </c>
      <c r="V3272" t="inlineStr">
        <is>
          <t>LINE-S01-POST-20260324</t>
        </is>
      </c>
      <c r="W3272" t="inlineStr">
        <is>
          <t>已关联</t>
        </is>
      </c>
      <c r="X3272" t="inlineStr">
        <is>
          <t>按班次口径判断</t>
        </is>
      </c>
      <c r="Z3272" t="inlineStr">
        <is>
          <t>否</t>
        </is>
      </c>
    </row>
    <row r="3273">
      <c r="A3273" t="inlineStr">
        <is>
          <t>SIM-STOP-03272</t>
        </is>
      </c>
      <c r="B3273" t="inlineStr">
        <is>
          <t>STOP-POST-00456</t>
        </is>
      </c>
      <c r="C3273" t="inlineStr">
        <is>
          <t>LINE-S02-POST-20260324</t>
        </is>
      </c>
      <c r="D3273" t="inlineStr">
        <is>
          <t>SHIFT-POST-20260324</t>
        </is>
      </c>
      <c r="E3273" t="inlineStr">
        <is>
          <t>LINE-S02</t>
        </is>
      </c>
      <c r="F3273" t="inlineStr">
        <is>
          <t>改善后</t>
        </is>
      </c>
      <c r="G3273" s="57" t="n">
        <v>46105</v>
      </c>
      <c r="H3273" t="inlineStr">
        <is>
          <t>视觉设备系列</t>
        </is>
      </c>
      <c r="I3273" t="inlineStr">
        <is>
          <t>7KK25</t>
        </is>
      </c>
      <c r="J3273" t="inlineStr">
        <is>
          <t>MATERIALS</t>
        </is>
      </c>
      <c r="K3273" t="inlineStr">
        <is>
          <t>Unplanned</t>
        </is>
      </c>
      <c r="L3273" t="inlineStr">
        <is>
          <t>HACKING STATION</t>
        </is>
      </c>
      <c r="M3273" t="inlineStr">
        <is>
          <t>上下料工位</t>
        </is>
      </c>
      <c r="N3273" t="inlineStr">
        <is>
          <t>RACK STARVATION</t>
        </is>
      </c>
      <c r="O3273" s="59" t="n">
        <v>46105.73055555556</v>
      </c>
      <c r="P3273" s="59" t="n">
        <v>46105.73354166667</v>
      </c>
      <c r="Q3273" s="60" t="n">
        <v>4.3</v>
      </c>
      <c r="R3273" s="60" t="n">
        <v>1.0633</v>
      </c>
      <c r="S3273" t="inlineStr">
        <is>
          <t>团队模拟数据（基于公开单线数据派生）</t>
        </is>
      </c>
      <c r="T3273" t="inlineStr">
        <is>
          <t>SIM-v2.2-20260807-20260804</t>
        </is>
      </c>
      <c r="U3273" t="inlineStr">
        <is>
          <t>https://zenodo.org/records/17855209</t>
        </is>
      </c>
      <c r="V3273" t="inlineStr">
        <is>
          <t>LINE-S02-POST-20260324</t>
        </is>
      </c>
      <c r="W3273" t="inlineStr">
        <is>
          <t>已关联</t>
        </is>
      </c>
      <c r="X3273" t="inlineStr">
        <is>
          <t>按班次口径判断</t>
        </is>
      </c>
      <c r="Z3273" t="inlineStr">
        <is>
          <t>否</t>
        </is>
      </c>
    </row>
    <row r="3274">
      <c r="A3274" t="inlineStr">
        <is>
          <t>SIM-STOP-03273</t>
        </is>
      </c>
      <c r="B3274" t="inlineStr">
        <is>
          <t>STOP-POST-00456</t>
        </is>
      </c>
      <c r="C3274" t="inlineStr">
        <is>
          <t>LINE-S03-POST-20260324</t>
        </is>
      </c>
      <c r="D3274" t="inlineStr">
        <is>
          <t>SHIFT-POST-20260324</t>
        </is>
      </c>
      <c r="E3274" t="inlineStr">
        <is>
          <t>LINE-S03</t>
        </is>
      </c>
      <c r="F3274" t="inlineStr">
        <is>
          <t>改善后</t>
        </is>
      </c>
      <c r="G3274" s="57" t="n">
        <v>46105</v>
      </c>
      <c r="H3274" t="inlineStr">
        <is>
          <t>音频模组系列</t>
        </is>
      </c>
      <c r="I3274" t="inlineStr">
        <is>
          <t>7KK25</t>
        </is>
      </c>
      <c r="J3274" t="inlineStr">
        <is>
          <t>MATERIALS</t>
        </is>
      </c>
      <c r="K3274" t="inlineStr">
        <is>
          <t>Unplanned</t>
        </is>
      </c>
      <c r="L3274" t="inlineStr">
        <is>
          <t>HACKING STATION</t>
        </is>
      </c>
      <c r="M3274" t="inlineStr">
        <is>
          <t>上下料工位</t>
        </is>
      </c>
      <c r="N3274" t="inlineStr">
        <is>
          <t>RACK STARVATION</t>
        </is>
      </c>
      <c r="O3274" s="59" t="n">
        <v>46105.74444444444</v>
      </c>
      <c r="P3274" s="59" t="n">
        <v>46105.74708333334</v>
      </c>
      <c r="Q3274" s="60" t="n">
        <v>3.8</v>
      </c>
      <c r="R3274" s="60" t="n">
        <v>0.962</v>
      </c>
      <c r="S3274" t="inlineStr">
        <is>
          <t>团队模拟数据（基于公开单线数据派生）</t>
        </is>
      </c>
      <c r="T3274" t="inlineStr">
        <is>
          <t>SIM-v2.2-20260807-20260804</t>
        </is>
      </c>
      <c r="U3274" t="inlineStr">
        <is>
          <t>https://zenodo.org/records/17855209</t>
        </is>
      </c>
      <c r="V3274" t="inlineStr">
        <is>
          <t>LINE-S03-POST-20260324</t>
        </is>
      </c>
      <c r="W3274" t="inlineStr">
        <is>
          <t>已关联</t>
        </is>
      </c>
      <c r="X3274" t="inlineStr">
        <is>
          <t>按班次口径判断</t>
        </is>
      </c>
      <c r="Z3274" t="inlineStr">
        <is>
          <t>否</t>
        </is>
      </c>
    </row>
    <row r="3275">
      <c r="A3275" t="inlineStr">
        <is>
          <t>SIM-STOP-03274</t>
        </is>
      </c>
      <c r="B3275" t="inlineStr">
        <is>
          <t>STOP-POST-00457</t>
        </is>
      </c>
      <c r="C3275" t="inlineStr">
        <is>
          <t>LINE-S01-POST-20260324</t>
        </is>
      </c>
      <c r="D3275" t="inlineStr">
        <is>
          <t>SHIFT-POST-20260324</t>
        </is>
      </c>
      <c r="E3275" t="inlineStr">
        <is>
          <t>LINE-S01</t>
        </is>
      </c>
      <c r="F3275" t="inlineStr">
        <is>
          <t>改善后</t>
        </is>
      </c>
      <c r="G3275" s="57" t="n">
        <v>46105</v>
      </c>
      <c r="H3275" t="inlineStr">
        <is>
          <t>智能终端系列</t>
        </is>
      </c>
      <c r="I3275" t="inlineStr">
        <is>
          <t>7KK25</t>
        </is>
      </c>
      <c r="J3275" t="inlineStr">
        <is>
          <t>MATERIALS</t>
        </is>
      </c>
      <c r="K3275" t="inlineStr">
        <is>
          <t>Unplanned</t>
        </is>
      </c>
      <c r="L3275" t="inlineStr">
        <is>
          <t>EXTRUDER PRESS</t>
        </is>
      </c>
      <c r="M3275" t="inlineStr">
        <is>
          <t>主加工工位</t>
        </is>
      </c>
      <c r="N3275" t="inlineStr">
        <is>
          <t>RACK STARVATION</t>
        </is>
      </c>
      <c r="O3275" s="59" t="n">
        <v>46105.72708333333</v>
      </c>
      <c r="P3275" s="59" t="n">
        <v>46105.73118055556</v>
      </c>
      <c r="Q3275" s="60" t="n">
        <v>5.9</v>
      </c>
      <c r="R3275" s="60" t="n">
        <v>0.8438</v>
      </c>
      <c r="S3275" t="inlineStr">
        <is>
          <t>团队模拟数据（基于公开单线数据派生）</t>
        </is>
      </c>
      <c r="T3275" t="inlineStr">
        <is>
          <t>SIM-v2.2-20260807-20260804</t>
        </is>
      </c>
      <c r="U3275" t="inlineStr">
        <is>
          <t>https://zenodo.org/records/17855209</t>
        </is>
      </c>
      <c r="V3275" t="inlineStr">
        <is>
          <t>LINE-S01-POST-20260324</t>
        </is>
      </c>
      <c r="W3275" t="inlineStr">
        <is>
          <t>已关联</t>
        </is>
      </c>
      <c r="X3275" t="inlineStr">
        <is>
          <t>按班次口径判断</t>
        </is>
      </c>
      <c r="Z3275" t="inlineStr">
        <is>
          <t>否</t>
        </is>
      </c>
    </row>
    <row r="3276">
      <c r="A3276" t="inlineStr">
        <is>
          <t>SIM-STOP-03275</t>
        </is>
      </c>
      <c r="B3276" t="inlineStr">
        <is>
          <t>STOP-POST-00457</t>
        </is>
      </c>
      <c r="C3276" t="inlineStr">
        <is>
          <t>LINE-S02-POST-20260324</t>
        </is>
      </c>
      <c r="D3276" t="inlineStr">
        <is>
          <t>SHIFT-POST-20260324</t>
        </is>
      </c>
      <c r="E3276" t="inlineStr">
        <is>
          <t>LINE-S02</t>
        </is>
      </c>
      <c r="F3276" t="inlineStr">
        <is>
          <t>改善后</t>
        </is>
      </c>
      <c r="G3276" s="57" t="n">
        <v>46105</v>
      </c>
      <c r="H3276" t="inlineStr">
        <is>
          <t>视觉设备系列</t>
        </is>
      </c>
      <c r="I3276" t="inlineStr">
        <is>
          <t>7KK25</t>
        </is>
      </c>
      <c r="J3276" t="inlineStr">
        <is>
          <t>MATERIALS</t>
        </is>
      </c>
      <c r="K3276" t="inlineStr">
        <is>
          <t>Unplanned</t>
        </is>
      </c>
      <c r="L3276" t="inlineStr">
        <is>
          <t>EXTRUDER PRESS</t>
        </is>
      </c>
      <c r="M3276" t="inlineStr">
        <is>
          <t>主加工工位</t>
        </is>
      </c>
      <c r="N3276" t="inlineStr">
        <is>
          <t>RACK STARVATION</t>
        </is>
      </c>
      <c r="O3276" s="59" t="n">
        <v>46105.74097222222</v>
      </c>
      <c r="P3276" s="59" t="n">
        <v>46105.74680555556</v>
      </c>
      <c r="Q3276" s="60" t="n">
        <v>8.4</v>
      </c>
      <c r="R3276" s="60" t="n">
        <v>1.1946</v>
      </c>
      <c r="S3276" t="inlineStr">
        <is>
          <t>团队模拟数据（基于公开单线数据派生）</t>
        </is>
      </c>
      <c r="T3276" t="inlineStr">
        <is>
          <t>SIM-v2.2-20260807-20260804</t>
        </is>
      </c>
      <c r="U3276" t="inlineStr">
        <is>
          <t>https://zenodo.org/records/17855209</t>
        </is>
      </c>
      <c r="V3276" t="inlineStr">
        <is>
          <t>LINE-S02-POST-20260324</t>
        </is>
      </c>
      <c r="W3276" t="inlineStr">
        <is>
          <t>已关联</t>
        </is>
      </c>
      <c r="X3276" t="inlineStr">
        <is>
          <t>按班次口径判断</t>
        </is>
      </c>
      <c r="Z3276" t="inlineStr">
        <is>
          <t>否</t>
        </is>
      </c>
    </row>
    <row r="3277">
      <c r="A3277" t="inlineStr">
        <is>
          <t>SIM-STOP-03276</t>
        </is>
      </c>
      <c r="B3277" t="inlineStr">
        <is>
          <t>STOP-POST-00457</t>
        </is>
      </c>
      <c r="C3277" t="inlineStr">
        <is>
          <t>LINE-S03-POST-20260324</t>
        </is>
      </c>
      <c r="D3277" t="inlineStr">
        <is>
          <t>SHIFT-POST-20260324</t>
        </is>
      </c>
      <c r="E3277" t="inlineStr">
        <is>
          <t>LINE-S03</t>
        </is>
      </c>
      <c r="F3277" t="inlineStr">
        <is>
          <t>改善后</t>
        </is>
      </c>
      <c r="G3277" s="57" t="n">
        <v>46105</v>
      </c>
      <c r="H3277" t="inlineStr">
        <is>
          <t>音频模组系列</t>
        </is>
      </c>
      <c r="I3277" t="inlineStr">
        <is>
          <t>7KK25</t>
        </is>
      </c>
      <c r="J3277" t="inlineStr">
        <is>
          <t>MATERIALS</t>
        </is>
      </c>
      <c r="K3277" t="inlineStr">
        <is>
          <t>Unplanned</t>
        </is>
      </c>
      <c r="L3277" t="inlineStr">
        <is>
          <t>EXTRUDER PRESS</t>
        </is>
      </c>
      <c r="M3277" t="inlineStr">
        <is>
          <t>主加工工位</t>
        </is>
      </c>
      <c r="N3277" t="inlineStr">
        <is>
          <t>RACK STARVATION</t>
        </is>
      </c>
      <c r="O3277" s="59" t="n">
        <v>46105.75486111111</v>
      </c>
      <c r="P3277" s="59" t="n">
        <v>46105.75923611111</v>
      </c>
      <c r="Q3277" s="60" t="n">
        <v>6.3</v>
      </c>
      <c r="R3277" s="60" t="n">
        <v>0.8996</v>
      </c>
      <c r="S3277" t="inlineStr">
        <is>
          <t>团队模拟数据（基于公开单线数据派生）</t>
        </is>
      </c>
      <c r="T3277" t="inlineStr">
        <is>
          <t>SIM-v2.2-20260807-20260804</t>
        </is>
      </c>
      <c r="U3277" t="inlineStr">
        <is>
          <t>https://zenodo.org/records/17855209</t>
        </is>
      </c>
      <c r="V3277" t="inlineStr">
        <is>
          <t>LINE-S03-POST-20260324</t>
        </is>
      </c>
      <c r="W3277" t="inlineStr">
        <is>
          <t>已关联</t>
        </is>
      </c>
      <c r="X3277" t="inlineStr">
        <is>
          <t>按班次口径判断</t>
        </is>
      </c>
      <c r="Z3277" t="inlineStr">
        <is>
          <t>否</t>
        </is>
      </c>
    </row>
    <row r="3278">
      <c r="A3278" t="inlineStr">
        <is>
          <t>SIM-STOP-03277</t>
        </is>
      </c>
      <c r="B3278" t="inlineStr">
        <is>
          <t>STOP-POST-00458</t>
        </is>
      </c>
      <c r="C3278" t="inlineStr">
        <is>
          <t>LINE-S01-POST-20260324</t>
        </is>
      </c>
      <c r="D3278" t="inlineStr">
        <is>
          <t>SHIFT-POST-20260324</t>
        </is>
      </c>
      <c r="E3278" t="inlineStr">
        <is>
          <t>LINE-S01</t>
        </is>
      </c>
      <c r="F3278" t="inlineStr">
        <is>
          <t>改善后</t>
        </is>
      </c>
      <c r="G3278" s="57" t="n">
        <v>46105</v>
      </c>
      <c r="H3278" t="inlineStr">
        <is>
          <t>智能终端系列</t>
        </is>
      </c>
      <c r="I3278" t="inlineStr">
        <is>
          <t>7KK25</t>
        </is>
      </c>
      <c r="J3278" t="inlineStr">
        <is>
          <t>OPERATIONAL</t>
        </is>
      </c>
      <c r="K3278" t="inlineStr">
        <is>
          <t>Unplanned</t>
        </is>
      </c>
      <c r="L3278" t="inlineStr">
        <is>
          <t>EXTRUDER PRESS</t>
        </is>
      </c>
      <c r="M3278" t="inlineStr">
        <is>
          <t>主加工工位</t>
        </is>
      </c>
      <c r="N3278" t="inlineStr">
        <is>
          <t>OTHER</t>
        </is>
      </c>
      <c r="O3278" s="59" t="n">
        <v>46105.74444444444</v>
      </c>
      <c r="P3278" s="59" t="n">
        <v>46105.75708333333</v>
      </c>
      <c r="Q3278" s="60" t="n">
        <v>18.2</v>
      </c>
      <c r="R3278" s="60" t="n">
        <v>0.7902</v>
      </c>
      <c r="S3278" t="inlineStr">
        <is>
          <t>团队模拟数据（基于公开单线数据派生）</t>
        </is>
      </c>
      <c r="T3278" t="inlineStr">
        <is>
          <t>SIM-v2.2-20260807-20260804</t>
        </is>
      </c>
      <c r="U3278" t="inlineStr">
        <is>
          <t>https://zenodo.org/records/17855209</t>
        </is>
      </c>
      <c r="V3278" t="inlineStr">
        <is>
          <t>LINE-S01-POST-20260324</t>
        </is>
      </c>
      <c r="W3278" t="inlineStr">
        <is>
          <t>已关联</t>
        </is>
      </c>
      <c r="X3278" t="inlineStr">
        <is>
          <t>按班次口径判断</t>
        </is>
      </c>
      <c r="Z3278" t="inlineStr">
        <is>
          <t>否</t>
        </is>
      </c>
    </row>
    <row r="3279">
      <c r="A3279" t="inlineStr">
        <is>
          <t>SIM-STOP-03278</t>
        </is>
      </c>
      <c r="B3279" t="inlineStr">
        <is>
          <t>STOP-POST-00458</t>
        </is>
      </c>
      <c r="C3279" t="inlineStr">
        <is>
          <t>LINE-S02-POST-20260324</t>
        </is>
      </c>
      <c r="D3279" t="inlineStr">
        <is>
          <t>SHIFT-POST-20260324</t>
        </is>
      </c>
      <c r="E3279" t="inlineStr">
        <is>
          <t>LINE-S02</t>
        </is>
      </c>
      <c r="F3279" t="inlineStr">
        <is>
          <t>改善后</t>
        </is>
      </c>
      <c r="G3279" s="57" t="n">
        <v>46105</v>
      </c>
      <c r="H3279" t="inlineStr">
        <is>
          <t>视觉设备系列</t>
        </is>
      </c>
      <c r="I3279" t="inlineStr">
        <is>
          <t>7KK25</t>
        </is>
      </c>
      <c r="J3279" t="inlineStr">
        <is>
          <t>OPERATIONAL</t>
        </is>
      </c>
      <c r="K3279" t="inlineStr">
        <is>
          <t>Unplanned</t>
        </is>
      </c>
      <c r="L3279" t="inlineStr">
        <is>
          <t>EXTRUDER PRESS</t>
        </is>
      </c>
      <c r="M3279" t="inlineStr">
        <is>
          <t>主加工工位</t>
        </is>
      </c>
      <c r="N3279" t="inlineStr">
        <is>
          <t>OTHER</t>
        </is>
      </c>
      <c r="O3279" s="59" t="n">
        <v>46105.75833333333</v>
      </c>
      <c r="P3279" s="59" t="n">
        <v>46105.778125</v>
      </c>
      <c r="Q3279" s="60" t="n">
        <v>28.5</v>
      </c>
      <c r="R3279" s="60" t="n">
        <v>1.2408</v>
      </c>
      <c r="S3279" t="inlineStr">
        <is>
          <t>团队模拟数据（基于公开单线数据派生）</t>
        </is>
      </c>
      <c r="T3279" t="inlineStr">
        <is>
          <t>SIM-v2.2-20260807-20260804</t>
        </is>
      </c>
      <c r="U3279" t="inlineStr">
        <is>
          <t>https://zenodo.org/records/17855209</t>
        </is>
      </c>
      <c r="V3279" t="inlineStr">
        <is>
          <t>LINE-S02-POST-20260324</t>
        </is>
      </c>
      <c r="W3279" t="inlineStr">
        <is>
          <t>已关联</t>
        </is>
      </c>
      <c r="X3279" t="inlineStr">
        <is>
          <t>按班次口径判断</t>
        </is>
      </c>
      <c r="Z3279" t="inlineStr">
        <is>
          <t>否</t>
        </is>
      </c>
    </row>
    <row r="3280">
      <c r="A3280" t="inlineStr">
        <is>
          <t>SIM-STOP-03279</t>
        </is>
      </c>
      <c r="B3280" t="inlineStr">
        <is>
          <t>STOP-POST-00458</t>
        </is>
      </c>
      <c r="C3280" t="inlineStr">
        <is>
          <t>LINE-S03-POST-20260324</t>
        </is>
      </c>
      <c r="D3280" t="inlineStr">
        <is>
          <t>SHIFT-POST-20260324</t>
        </is>
      </c>
      <c r="E3280" t="inlineStr">
        <is>
          <t>LINE-S03</t>
        </is>
      </c>
      <c r="F3280" t="inlineStr">
        <is>
          <t>改善后</t>
        </is>
      </c>
      <c r="G3280" s="57" t="n">
        <v>46105</v>
      </c>
      <c r="H3280" t="inlineStr">
        <is>
          <t>音频模组系列</t>
        </is>
      </c>
      <c r="I3280" t="inlineStr">
        <is>
          <t>7KK25</t>
        </is>
      </c>
      <c r="J3280" t="inlineStr">
        <is>
          <t>OPERATIONAL</t>
        </is>
      </c>
      <c r="K3280" t="inlineStr">
        <is>
          <t>Unplanned</t>
        </is>
      </c>
      <c r="L3280" t="inlineStr">
        <is>
          <t>EXTRUDER PRESS</t>
        </is>
      </c>
      <c r="M3280" t="inlineStr">
        <is>
          <t>主加工工位</t>
        </is>
      </c>
      <c r="N3280" t="inlineStr">
        <is>
          <t>OTHER</t>
        </is>
      </c>
      <c r="O3280" s="59" t="n">
        <v>46105.77222222222</v>
      </c>
      <c r="P3280" s="59" t="n">
        <v>46105.78659722222</v>
      </c>
      <c r="Q3280" s="60" t="n">
        <v>20.7</v>
      </c>
      <c r="R3280" s="60" t="n">
        <v>0.9</v>
      </c>
      <c r="S3280" t="inlineStr">
        <is>
          <t>团队模拟数据（基于公开单线数据派生）</t>
        </is>
      </c>
      <c r="T3280" t="inlineStr">
        <is>
          <t>SIM-v2.2-20260807-20260804</t>
        </is>
      </c>
      <c r="U3280" t="inlineStr">
        <is>
          <t>https://zenodo.org/records/17855209</t>
        </is>
      </c>
      <c r="V3280" t="inlineStr">
        <is>
          <t>LINE-S03-POST-20260324</t>
        </is>
      </c>
      <c r="W3280" t="inlineStr">
        <is>
          <t>已关联</t>
        </is>
      </c>
      <c r="X3280" t="inlineStr">
        <is>
          <t>按班次口径判断</t>
        </is>
      </c>
      <c r="Z3280" t="inlineStr">
        <is>
          <t>否</t>
        </is>
      </c>
    </row>
    <row r="3281">
      <c r="A3281" t="inlineStr">
        <is>
          <t>SIM-STOP-03280</t>
        </is>
      </c>
      <c r="B3281" t="inlineStr">
        <is>
          <t>STOP-POST-00459</t>
        </is>
      </c>
      <c r="C3281" t="inlineStr">
        <is>
          <t>LINE-S01-POST-20260324</t>
        </is>
      </c>
      <c r="D3281" t="inlineStr">
        <is>
          <t>SHIFT-POST-20260324</t>
        </is>
      </c>
      <c r="E3281" t="inlineStr">
        <is>
          <t>LINE-S01</t>
        </is>
      </c>
      <c r="F3281" t="inlineStr">
        <is>
          <t>改善后</t>
        </is>
      </c>
      <c r="G3281" s="57" t="n">
        <v>46105</v>
      </c>
      <c r="H3281" t="inlineStr">
        <is>
          <t>智能终端系列</t>
        </is>
      </c>
      <c r="I3281" t="inlineStr">
        <is>
          <t>7KK25</t>
        </is>
      </c>
      <c r="J3281" t="inlineStr">
        <is>
          <t>MATERIALS</t>
        </is>
      </c>
      <c r="K3281" t="inlineStr">
        <is>
          <t>Unplanned</t>
        </is>
      </c>
      <c r="L3281" t="inlineStr">
        <is>
          <t>HACKING STATION</t>
        </is>
      </c>
      <c r="M3281" t="inlineStr">
        <is>
          <t>上下料工位</t>
        </is>
      </c>
      <c r="N3281" t="inlineStr">
        <is>
          <t>RACK STARVATION</t>
        </is>
      </c>
      <c r="O3281" s="59" t="n">
        <v>46105.77013888889</v>
      </c>
      <c r="P3281" s="59" t="n">
        <v>46105.77638888889</v>
      </c>
      <c r="Q3281" s="60" t="n">
        <v>9</v>
      </c>
      <c r="R3281" s="60" t="n">
        <v>0.8215</v>
      </c>
      <c r="S3281" t="inlineStr">
        <is>
          <t>团队模拟数据（基于公开单线数据派生）</t>
        </is>
      </c>
      <c r="T3281" t="inlineStr">
        <is>
          <t>SIM-v2.2-20260807-20260804</t>
        </is>
      </c>
      <c r="U3281" t="inlineStr">
        <is>
          <t>https://zenodo.org/records/17855209</t>
        </is>
      </c>
      <c r="V3281" t="inlineStr">
        <is>
          <t>LINE-S01-POST-20260324</t>
        </is>
      </c>
      <c r="W3281" t="inlineStr">
        <is>
          <t>已关联</t>
        </is>
      </c>
      <c r="X3281" t="inlineStr">
        <is>
          <t>按班次口径判断</t>
        </is>
      </c>
      <c r="Z3281" t="inlineStr">
        <is>
          <t>否</t>
        </is>
      </c>
    </row>
    <row r="3282">
      <c r="A3282" t="inlineStr">
        <is>
          <t>SIM-STOP-03281</t>
        </is>
      </c>
      <c r="B3282" t="inlineStr">
        <is>
          <t>STOP-POST-00459</t>
        </is>
      </c>
      <c r="C3282" t="inlineStr">
        <is>
          <t>LINE-S02-POST-20260324</t>
        </is>
      </c>
      <c r="D3282" t="inlineStr">
        <is>
          <t>SHIFT-POST-20260324</t>
        </is>
      </c>
      <c r="E3282" t="inlineStr">
        <is>
          <t>LINE-S02</t>
        </is>
      </c>
      <c r="F3282" t="inlineStr">
        <is>
          <t>改善后</t>
        </is>
      </c>
      <c r="G3282" s="57" t="n">
        <v>46105</v>
      </c>
      <c r="H3282" t="inlineStr">
        <is>
          <t>视觉设备系列</t>
        </is>
      </c>
      <c r="I3282" t="inlineStr">
        <is>
          <t>7KK25</t>
        </is>
      </c>
      <c r="J3282" t="inlineStr">
        <is>
          <t>MATERIALS</t>
        </is>
      </c>
      <c r="K3282" t="inlineStr">
        <is>
          <t>Unplanned</t>
        </is>
      </c>
      <c r="L3282" t="inlineStr">
        <is>
          <t>HACKING STATION</t>
        </is>
      </c>
      <c r="M3282" t="inlineStr">
        <is>
          <t>上下料工位</t>
        </is>
      </c>
      <c r="N3282" t="inlineStr">
        <is>
          <t>RACK STARVATION</t>
        </is>
      </c>
      <c r="O3282" s="59" t="n">
        <v>46105.78402777778</v>
      </c>
      <c r="P3282" s="59" t="n">
        <v>46105.79222222222</v>
      </c>
      <c r="Q3282" s="60" t="n">
        <v>11.8</v>
      </c>
      <c r="R3282" s="60" t="n">
        <v>1.0756</v>
      </c>
      <c r="S3282" t="inlineStr">
        <is>
          <t>团队模拟数据（基于公开单线数据派生）</t>
        </is>
      </c>
      <c r="T3282" t="inlineStr">
        <is>
          <t>SIM-v2.2-20260807-20260804</t>
        </is>
      </c>
      <c r="U3282" t="inlineStr">
        <is>
          <t>https://zenodo.org/records/17855209</t>
        </is>
      </c>
      <c r="V3282" t="inlineStr">
        <is>
          <t>LINE-S02-POST-20260324</t>
        </is>
      </c>
      <c r="W3282" t="inlineStr">
        <is>
          <t>已关联</t>
        </is>
      </c>
      <c r="X3282" t="inlineStr">
        <is>
          <t>按班次口径判断</t>
        </is>
      </c>
      <c r="Z3282" t="inlineStr">
        <is>
          <t>否</t>
        </is>
      </c>
    </row>
    <row r="3283">
      <c r="A3283" t="inlineStr">
        <is>
          <t>SIM-STOP-03282</t>
        </is>
      </c>
      <c r="B3283" t="inlineStr">
        <is>
          <t>STOP-POST-00459</t>
        </is>
      </c>
      <c r="C3283" t="inlineStr">
        <is>
          <t>LINE-S03-POST-20260324</t>
        </is>
      </c>
      <c r="D3283" t="inlineStr">
        <is>
          <t>SHIFT-POST-20260324</t>
        </is>
      </c>
      <c r="E3283" t="inlineStr">
        <is>
          <t>LINE-S03</t>
        </is>
      </c>
      <c r="F3283" t="inlineStr">
        <is>
          <t>改善后</t>
        </is>
      </c>
      <c r="G3283" s="57" t="n">
        <v>46105</v>
      </c>
      <c r="H3283" t="inlineStr">
        <is>
          <t>音频模组系列</t>
        </is>
      </c>
      <c r="I3283" t="inlineStr">
        <is>
          <t>7KK25</t>
        </is>
      </c>
      <c r="J3283" t="inlineStr">
        <is>
          <t>MATERIALS</t>
        </is>
      </c>
      <c r="K3283" t="inlineStr">
        <is>
          <t>Unplanned</t>
        </is>
      </c>
      <c r="L3283" t="inlineStr">
        <is>
          <t>HACKING STATION</t>
        </is>
      </c>
      <c r="M3283" t="inlineStr">
        <is>
          <t>上下料工位</t>
        </is>
      </c>
      <c r="N3283" t="inlineStr">
        <is>
          <t>RACK STARVATION</t>
        </is>
      </c>
      <c r="O3283" s="59" t="n">
        <v>46105.79791666667</v>
      </c>
      <c r="P3283" s="59" t="n">
        <v>46105.80534722222</v>
      </c>
      <c r="Q3283" s="60" t="n">
        <v>10.7</v>
      </c>
      <c r="R3283" s="60" t="n">
        <v>0.9724</v>
      </c>
      <c r="S3283" t="inlineStr">
        <is>
          <t>团队模拟数据（基于公开单线数据派生）</t>
        </is>
      </c>
      <c r="T3283" t="inlineStr">
        <is>
          <t>SIM-v2.2-20260807-20260804</t>
        </is>
      </c>
      <c r="U3283" t="inlineStr">
        <is>
          <t>https://zenodo.org/records/17855209</t>
        </is>
      </c>
      <c r="V3283" t="inlineStr">
        <is>
          <t>LINE-S03-POST-20260324</t>
        </is>
      </c>
      <c r="W3283" t="inlineStr">
        <is>
          <t>已关联</t>
        </is>
      </c>
      <c r="X3283" t="inlineStr">
        <is>
          <t>按班次口径判断</t>
        </is>
      </c>
      <c r="Z3283" t="inlineStr">
        <is>
          <t>否</t>
        </is>
      </c>
    </row>
    <row r="3284">
      <c r="A3284" t="inlineStr">
        <is>
          <t>SIM-STOP-03283</t>
        </is>
      </c>
      <c r="B3284" t="inlineStr">
        <is>
          <t>STOP-POST-00460</t>
        </is>
      </c>
      <c r="C3284" t="inlineStr">
        <is>
          <t>LINE-S01-POST-20260324</t>
        </is>
      </c>
      <c r="D3284" t="inlineStr">
        <is>
          <t>SHIFT-POST-20260324</t>
        </is>
      </c>
      <c r="E3284" t="inlineStr">
        <is>
          <t>LINE-S01</t>
        </is>
      </c>
      <c r="F3284" t="inlineStr">
        <is>
          <t>改善后</t>
        </is>
      </c>
      <c r="G3284" s="57" t="n">
        <v>46105</v>
      </c>
      <c r="H3284" t="inlineStr">
        <is>
          <t>智能终端系列</t>
        </is>
      </c>
      <c r="I3284" t="inlineStr">
        <is>
          <t>7KK25</t>
        </is>
      </c>
      <c r="J3284" t="inlineStr">
        <is>
          <t>OPERATIONAL</t>
        </is>
      </c>
      <c r="K3284" t="inlineStr">
        <is>
          <t>Planned - Not included in OEE</t>
        </is>
      </c>
      <c r="L3284" t="inlineStr">
        <is>
          <t>-</t>
        </is>
      </c>
      <c r="M3284" t="inlineStr">
        <is>
          <t>未标注工位</t>
        </is>
      </c>
      <c r="N3284" t="inlineStr">
        <is>
          <t>NO PRODUCTION SCHEDULE</t>
        </is>
      </c>
      <c r="O3284" s="59" t="n">
        <v>46105.79027777778</v>
      </c>
      <c r="P3284" s="59" t="n">
        <v>46105.81006944444</v>
      </c>
      <c r="Q3284" s="60" t="n">
        <v>28.5</v>
      </c>
      <c r="R3284" s="60" t="n">
        <v>0.8895999999999999</v>
      </c>
      <c r="S3284" t="inlineStr">
        <is>
          <t>团队模拟数据（基于公开单线数据派生）</t>
        </is>
      </c>
      <c r="T3284" t="inlineStr">
        <is>
          <t>SIM-v2.2-20260807-20260804</t>
        </is>
      </c>
      <c r="U3284" t="inlineStr">
        <is>
          <t>https://zenodo.org/records/17855209</t>
        </is>
      </c>
      <c r="V3284" t="inlineStr">
        <is>
          <t>LINE-S01-POST-20260324</t>
        </is>
      </c>
      <c r="W3284" t="inlineStr">
        <is>
          <t>已关联</t>
        </is>
      </c>
      <c r="X3284" t="inlineStr">
        <is>
          <t>按班次口径判断</t>
        </is>
      </c>
      <c r="Z3284" t="inlineStr">
        <is>
          <t>否</t>
        </is>
      </c>
    </row>
    <row r="3285">
      <c r="A3285" t="inlineStr">
        <is>
          <t>SIM-STOP-03284</t>
        </is>
      </c>
      <c r="B3285" t="inlineStr">
        <is>
          <t>STOP-POST-00460</t>
        </is>
      </c>
      <c r="C3285" t="inlineStr">
        <is>
          <t>LINE-S02-POST-20260324</t>
        </is>
      </c>
      <c r="D3285" t="inlineStr">
        <is>
          <t>SHIFT-POST-20260324</t>
        </is>
      </c>
      <c r="E3285" t="inlineStr">
        <is>
          <t>LINE-S02</t>
        </is>
      </c>
      <c r="F3285" t="inlineStr">
        <is>
          <t>改善后</t>
        </is>
      </c>
      <c r="G3285" s="57" t="n">
        <v>46105</v>
      </c>
      <c r="H3285" t="inlineStr">
        <is>
          <t>视觉设备系列</t>
        </is>
      </c>
      <c r="I3285" t="inlineStr">
        <is>
          <t>7KK25</t>
        </is>
      </c>
      <c r="J3285" t="inlineStr">
        <is>
          <t>OPERATIONAL</t>
        </is>
      </c>
      <c r="K3285" t="inlineStr">
        <is>
          <t>Planned - Not included in OEE</t>
        </is>
      </c>
      <c r="L3285" t="inlineStr">
        <is>
          <t>-</t>
        </is>
      </c>
      <c r="M3285" t="inlineStr">
        <is>
          <t>未标注工位</t>
        </is>
      </c>
      <c r="N3285" t="inlineStr">
        <is>
          <t>NO PRODUCTION SCHEDULE</t>
        </is>
      </c>
      <c r="O3285" s="59" t="n">
        <v>46105.80416666667</v>
      </c>
      <c r="P3285" s="59" t="n">
        <v>46105.82631944444</v>
      </c>
      <c r="Q3285" s="60" t="n">
        <v>31.9</v>
      </c>
      <c r="R3285" s="60" t="n">
        <v>0.9963</v>
      </c>
      <c r="S3285" t="inlineStr">
        <is>
          <t>团队模拟数据（基于公开单线数据派生）</t>
        </is>
      </c>
      <c r="T3285" t="inlineStr">
        <is>
          <t>SIM-v2.2-20260807-20260804</t>
        </is>
      </c>
      <c r="U3285" t="inlineStr">
        <is>
          <t>https://zenodo.org/records/17855209</t>
        </is>
      </c>
      <c r="V3285" t="inlineStr">
        <is>
          <t>LINE-S02-POST-20260324</t>
        </is>
      </c>
      <c r="W3285" t="inlineStr">
        <is>
          <t>已关联</t>
        </is>
      </c>
      <c r="X3285" t="inlineStr">
        <is>
          <t>按班次口径判断</t>
        </is>
      </c>
      <c r="Z3285" t="inlineStr">
        <is>
          <t>否</t>
        </is>
      </c>
    </row>
    <row r="3286">
      <c r="A3286" t="inlineStr">
        <is>
          <t>SIM-STOP-03285</t>
        </is>
      </c>
      <c r="B3286" t="inlineStr">
        <is>
          <t>STOP-POST-00460</t>
        </is>
      </c>
      <c r="C3286" t="inlineStr">
        <is>
          <t>LINE-S03-POST-20260324</t>
        </is>
      </c>
      <c r="D3286" t="inlineStr">
        <is>
          <t>SHIFT-POST-20260324</t>
        </is>
      </c>
      <c r="E3286" t="inlineStr">
        <is>
          <t>LINE-S03</t>
        </is>
      </c>
      <c r="F3286" t="inlineStr">
        <is>
          <t>改善后</t>
        </is>
      </c>
      <c r="G3286" s="57" t="n">
        <v>46105</v>
      </c>
      <c r="H3286" t="inlineStr">
        <is>
          <t>音频模组系列</t>
        </is>
      </c>
      <c r="I3286" t="inlineStr">
        <is>
          <t>7KK25</t>
        </is>
      </c>
      <c r="J3286" t="inlineStr">
        <is>
          <t>OPERATIONAL</t>
        </is>
      </c>
      <c r="K3286" t="inlineStr">
        <is>
          <t>Planned - Not included in OEE</t>
        </is>
      </c>
      <c r="L3286" t="inlineStr">
        <is>
          <t>-</t>
        </is>
      </c>
      <c r="M3286" t="inlineStr">
        <is>
          <t>未标注工位</t>
        </is>
      </c>
      <c r="N3286" t="inlineStr">
        <is>
          <t>NO PRODUCTION SCHEDULE</t>
        </is>
      </c>
      <c r="O3286" s="59" t="n">
        <v>46105.81805555556</v>
      </c>
      <c r="P3286" s="59" t="n">
        <v>46105.83881944444</v>
      </c>
      <c r="Q3286" s="60" t="n">
        <v>29.9</v>
      </c>
      <c r="R3286" s="60" t="n">
        <v>0.9333</v>
      </c>
      <c r="S3286" t="inlineStr">
        <is>
          <t>团队模拟数据（基于公开单线数据派生）</t>
        </is>
      </c>
      <c r="T3286" t="inlineStr">
        <is>
          <t>SIM-v2.2-20260807-20260804</t>
        </is>
      </c>
      <c r="U3286" t="inlineStr">
        <is>
          <t>https://zenodo.org/records/17855209</t>
        </is>
      </c>
      <c r="V3286" t="inlineStr">
        <is>
          <t>LINE-S03-POST-20260324</t>
        </is>
      </c>
      <c r="W3286" t="inlineStr">
        <is>
          <t>已关联</t>
        </is>
      </c>
      <c r="X3286" t="inlineStr">
        <is>
          <t>按班次口径判断</t>
        </is>
      </c>
      <c r="Z3286" t="inlineStr">
        <is>
          <t>否</t>
        </is>
      </c>
    </row>
    <row r="3287">
      <c r="A3287" t="inlineStr">
        <is>
          <t>SIM-STOP-03286</t>
        </is>
      </c>
      <c r="B3287" t="inlineStr">
        <is>
          <t>STOP-POST-00461</t>
        </is>
      </c>
      <c r="C3287" t="inlineStr">
        <is>
          <t>LINE-S01-POST-20260325</t>
        </is>
      </c>
      <c r="D3287" t="inlineStr">
        <is>
          <t>SHIFT-POST-20260325</t>
        </is>
      </c>
      <c r="E3287" t="inlineStr">
        <is>
          <t>LINE-S01</t>
        </is>
      </c>
      <c r="F3287" t="inlineStr">
        <is>
          <t>改善后</t>
        </is>
      </c>
      <c r="G3287" s="57" t="n">
        <v>46106</v>
      </c>
      <c r="H3287" t="inlineStr">
        <is>
          <t>智能终端系列</t>
        </is>
      </c>
      <c r="I3287" t="inlineStr">
        <is>
          <t>7KK25</t>
        </is>
      </c>
      <c r="J3287" t="inlineStr">
        <is>
          <t>OPERATIONAL</t>
        </is>
      </c>
      <c r="K3287" t="inlineStr">
        <is>
          <t>Planned - Not included in OEE</t>
        </is>
      </c>
      <c r="L3287" t="inlineStr">
        <is>
          <t>-</t>
        </is>
      </c>
      <c r="M3287" t="inlineStr">
        <is>
          <t>未标注工位</t>
        </is>
      </c>
      <c r="N3287" t="inlineStr">
        <is>
          <t>NO PRODUCTION SCHEDULE</t>
        </is>
      </c>
      <c r="O3287" s="59" t="n">
        <v>46106.46875</v>
      </c>
      <c r="P3287" s="59" t="n">
        <v>46106.77736111111</v>
      </c>
      <c r="Q3287" s="60" t="n">
        <v>444.4</v>
      </c>
      <c r="R3287" s="60" t="n">
        <v>0.9258</v>
      </c>
      <c r="S3287" t="inlineStr">
        <is>
          <t>团队模拟数据（基于公开单线数据派生）</t>
        </is>
      </c>
      <c r="T3287" t="inlineStr">
        <is>
          <t>SIM-v2.2-20260807-20260804</t>
        </is>
      </c>
      <c r="U3287" t="inlineStr">
        <is>
          <t>https://zenodo.org/records/17855209</t>
        </is>
      </c>
      <c r="W3287" t="inlineStr">
        <is>
          <t>无模拟生产班次（业务合理）</t>
        </is>
      </c>
      <c r="X3287" t="inlineStr">
        <is>
          <t>不纳入OEE</t>
        </is>
      </c>
      <c r="Y3287" t="inlineStr">
        <is>
          <t>当日无正式模拟生产班次，源事件为无生产计划停机；停机事件保留用于设备日历和计划停机统计，不纳入OEE计算。</t>
        </is>
      </c>
      <c r="Z3287" t="inlineStr">
        <is>
          <t>否</t>
        </is>
      </c>
    </row>
    <row r="3288">
      <c r="A3288" t="inlineStr">
        <is>
          <t>SIM-STOP-03287</t>
        </is>
      </c>
      <c r="B3288" t="inlineStr">
        <is>
          <t>STOP-POST-00461</t>
        </is>
      </c>
      <c r="C3288" t="inlineStr">
        <is>
          <t>LINE-S02-POST-20260325</t>
        </is>
      </c>
      <c r="D3288" t="inlineStr">
        <is>
          <t>SHIFT-POST-20260325</t>
        </is>
      </c>
      <c r="E3288" t="inlineStr">
        <is>
          <t>LINE-S02</t>
        </is>
      </c>
      <c r="F3288" t="inlineStr">
        <is>
          <t>改善后</t>
        </is>
      </c>
      <c r="G3288" s="57" t="n">
        <v>46106</v>
      </c>
      <c r="H3288" t="inlineStr">
        <is>
          <t>视觉设备系列</t>
        </is>
      </c>
      <c r="I3288" t="inlineStr">
        <is>
          <t>7KK25</t>
        </is>
      </c>
      <c r="J3288" t="inlineStr">
        <is>
          <t>OPERATIONAL</t>
        </is>
      </c>
      <c r="K3288" t="inlineStr">
        <is>
          <t>Planned - Not included in OEE</t>
        </is>
      </c>
      <c r="L3288" t="inlineStr">
        <is>
          <t>-</t>
        </is>
      </c>
      <c r="M3288" t="inlineStr">
        <is>
          <t>未标注工位</t>
        </is>
      </c>
      <c r="N3288" t="inlineStr">
        <is>
          <t>NO PRODUCTION SCHEDULE</t>
        </is>
      </c>
      <c r="O3288" s="59" t="n">
        <v>46106.48263888889</v>
      </c>
      <c r="P3288" s="59" t="n">
        <v>46106.79298611111</v>
      </c>
      <c r="Q3288" s="60" t="n">
        <v>446.9</v>
      </c>
      <c r="R3288" s="60" t="n">
        <v>0.931</v>
      </c>
      <c r="S3288" t="inlineStr">
        <is>
          <t>团队模拟数据（基于公开单线数据派生）</t>
        </is>
      </c>
      <c r="T3288" t="inlineStr">
        <is>
          <t>SIM-v2.2-20260807-20260804</t>
        </is>
      </c>
      <c r="U3288" t="inlineStr">
        <is>
          <t>https://zenodo.org/records/17855209</t>
        </is>
      </c>
      <c r="W3288" t="inlineStr">
        <is>
          <t>无模拟生产班次（业务合理）</t>
        </is>
      </c>
      <c r="X3288" t="inlineStr">
        <is>
          <t>不纳入OEE</t>
        </is>
      </c>
      <c r="Y3288" t="inlineStr">
        <is>
          <t>当日无正式模拟生产班次，源事件为无生产计划停机；停机事件保留用于设备日历和计划停机统计，不纳入OEE计算。</t>
        </is>
      </c>
      <c r="Z3288" t="inlineStr">
        <is>
          <t>否</t>
        </is>
      </c>
    </row>
    <row r="3289">
      <c r="A3289" t="inlineStr">
        <is>
          <t>SIM-STOP-03288</t>
        </is>
      </c>
      <c r="B3289" t="inlineStr">
        <is>
          <t>STOP-POST-00461</t>
        </is>
      </c>
      <c r="C3289" t="inlineStr">
        <is>
          <t>LINE-S03-POST-20260325</t>
        </is>
      </c>
      <c r="D3289" t="inlineStr">
        <is>
          <t>SHIFT-POST-20260325</t>
        </is>
      </c>
      <c r="E3289" t="inlineStr">
        <is>
          <t>LINE-S03</t>
        </is>
      </c>
      <c r="F3289" t="inlineStr">
        <is>
          <t>改善后</t>
        </is>
      </c>
      <c r="G3289" s="57" t="n">
        <v>46106</v>
      </c>
      <c r="H3289" t="inlineStr">
        <is>
          <t>音频模组系列</t>
        </is>
      </c>
      <c r="I3289" t="inlineStr">
        <is>
          <t>7KK25</t>
        </is>
      </c>
      <c r="J3289" t="inlineStr">
        <is>
          <t>OPERATIONAL</t>
        </is>
      </c>
      <c r="K3289" t="inlineStr">
        <is>
          <t>Planned - Not included in OEE</t>
        </is>
      </c>
      <c r="L3289" t="inlineStr">
        <is>
          <t>-</t>
        </is>
      </c>
      <c r="M3289" t="inlineStr">
        <is>
          <t>未标注工位</t>
        </is>
      </c>
      <c r="N3289" t="inlineStr">
        <is>
          <t>NO PRODUCTION SCHEDULE</t>
        </is>
      </c>
      <c r="O3289" s="59" t="n">
        <v>46106.49652777778</v>
      </c>
      <c r="P3289" s="59" t="n">
        <v>46106.82006944445</v>
      </c>
      <c r="Q3289" s="60" t="n">
        <v>465.9</v>
      </c>
      <c r="R3289" s="60" t="n">
        <v>0.9707</v>
      </c>
      <c r="S3289" t="inlineStr">
        <is>
          <t>团队模拟数据（基于公开单线数据派生）</t>
        </is>
      </c>
      <c r="T3289" t="inlineStr">
        <is>
          <t>SIM-v2.2-20260807-20260804</t>
        </is>
      </c>
      <c r="U3289" t="inlineStr">
        <is>
          <t>https://zenodo.org/records/17855209</t>
        </is>
      </c>
      <c r="W3289" t="inlineStr">
        <is>
          <t>无模拟生产班次（业务合理）</t>
        </is>
      </c>
      <c r="X3289" t="inlineStr">
        <is>
          <t>不纳入OEE</t>
        </is>
      </c>
      <c r="Y3289" t="inlineStr">
        <is>
          <t>当日无正式模拟生产班次，源事件为无生产计划停机；停机事件保留用于设备日历和计划停机统计，不纳入OEE计算。</t>
        </is>
      </c>
      <c r="Z3289" t="inlineStr">
        <is>
          <t>否</t>
        </is>
      </c>
    </row>
    <row r="3290">
      <c r="A3290" t="inlineStr">
        <is>
          <t>SIM-STOP-03289</t>
        </is>
      </c>
      <c r="B3290" t="inlineStr">
        <is>
          <t>STOP-POST-00462</t>
        </is>
      </c>
      <c r="C3290" t="inlineStr">
        <is>
          <t>LINE-S01-POST-20260326</t>
        </is>
      </c>
      <c r="D3290" t="inlineStr">
        <is>
          <t>SHIFT-POST-20260326</t>
        </is>
      </c>
      <c r="E3290" t="inlineStr">
        <is>
          <t>LINE-S01</t>
        </is>
      </c>
      <c r="F3290" t="inlineStr">
        <is>
          <t>改善后</t>
        </is>
      </c>
      <c r="G3290" s="57" t="n">
        <v>46107</v>
      </c>
      <c r="H3290" t="inlineStr">
        <is>
          <t>智能终端系列</t>
        </is>
      </c>
      <c r="I3290" t="inlineStr">
        <is>
          <t>7KK25</t>
        </is>
      </c>
      <c r="J3290" t="inlineStr">
        <is>
          <t>MATERIALS</t>
        </is>
      </c>
      <c r="K3290" t="inlineStr">
        <is>
          <t>Unplanned</t>
        </is>
      </c>
      <c r="L3290" t="inlineStr">
        <is>
          <t>-</t>
        </is>
      </c>
      <c r="M3290" t="inlineStr">
        <is>
          <t>未标注工位</t>
        </is>
      </c>
      <c r="N3290" t="inlineStr">
        <is>
          <t>EXTRUSION DEFECTS</t>
        </is>
      </c>
      <c r="O3290" s="59" t="n">
        <v>46107.475</v>
      </c>
      <c r="P3290" s="59" t="n">
        <v>46107.47673611111</v>
      </c>
      <c r="Q3290" s="60" t="n">
        <v>2.5</v>
      </c>
      <c r="R3290" s="60" t="n">
        <v>0.8304</v>
      </c>
      <c r="S3290" t="inlineStr">
        <is>
          <t>团队模拟数据（基于公开单线数据派生）</t>
        </is>
      </c>
      <c r="T3290" t="inlineStr">
        <is>
          <t>SIM-v2.2-20260807-20260804</t>
        </is>
      </c>
      <c r="U3290" t="inlineStr">
        <is>
          <t>https://zenodo.org/records/17855209</t>
        </is>
      </c>
      <c r="V3290" t="inlineStr">
        <is>
          <t>LINE-S01-POST-20260326</t>
        </is>
      </c>
      <c r="W3290" t="inlineStr">
        <is>
          <t>已关联</t>
        </is>
      </c>
      <c r="X3290" t="inlineStr">
        <is>
          <t>按班次口径判断</t>
        </is>
      </c>
      <c r="Z3290" t="inlineStr">
        <is>
          <t>否</t>
        </is>
      </c>
    </row>
    <row r="3291">
      <c r="A3291" t="inlineStr">
        <is>
          <t>SIM-STOP-03290</t>
        </is>
      </c>
      <c r="B3291" t="inlineStr">
        <is>
          <t>STOP-POST-00462</t>
        </is>
      </c>
      <c r="C3291" t="inlineStr">
        <is>
          <t>LINE-S02-POST-20260326</t>
        </is>
      </c>
      <c r="D3291" t="inlineStr">
        <is>
          <t>SHIFT-POST-20260326</t>
        </is>
      </c>
      <c r="E3291" t="inlineStr">
        <is>
          <t>LINE-S02</t>
        </is>
      </c>
      <c r="F3291" t="inlineStr">
        <is>
          <t>改善后</t>
        </is>
      </c>
      <c r="G3291" s="57" t="n">
        <v>46107</v>
      </c>
      <c r="H3291" t="inlineStr">
        <is>
          <t>视觉设备系列</t>
        </is>
      </c>
      <c r="I3291" t="inlineStr">
        <is>
          <t>7KK25</t>
        </is>
      </c>
      <c r="J3291" t="inlineStr">
        <is>
          <t>MATERIALS</t>
        </is>
      </c>
      <c r="K3291" t="inlineStr">
        <is>
          <t>Unplanned</t>
        </is>
      </c>
      <c r="L3291" t="inlineStr">
        <is>
          <t>-</t>
        </is>
      </c>
      <c r="M3291" t="inlineStr">
        <is>
          <t>未标注工位</t>
        </is>
      </c>
      <c r="N3291" t="inlineStr">
        <is>
          <t>EXTRUSION DEFECTS</t>
        </is>
      </c>
      <c r="O3291" s="59" t="n">
        <v>46107.48888888889</v>
      </c>
      <c r="P3291" s="59" t="n">
        <v>46107.49118055555</v>
      </c>
      <c r="Q3291" s="60" t="n">
        <v>3.3</v>
      </c>
      <c r="R3291" s="60" t="n">
        <v>1.0878</v>
      </c>
      <c r="S3291" t="inlineStr">
        <is>
          <t>团队模拟数据（基于公开单线数据派生）</t>
        </is>
      </c>
      <c r="T3291" t="inlineStr">
        <is>
          <t>SIM-v2.2-20260807-20260804</t>
        </is>
      </c>
      <c r="U3291" t="inlineStr">
        <is>
          <t>https://zenodo.org/records/17855209</t>
        </is>
      </c>
      <c r="V3291" t="inlineStr">
        <is>
          <t>LINE-S02-POST-20260326</t>
        </is>
      </c>
      <c r="W3291" t="inlineStr">
        <is>
          <t>已关联</t>
        </is>
      </c>
      <c r="X3291" t="inlineStr">
        <is>
          <t>按班次口径判断</t>
        </is>
      </c>
      <c r="Z3291" t="inlineStr">
        <is>
          <t>否</t>
        </is>
      </c>
    </row>
    <row r="3292">
      <c r="A3292" t="inlineStr">
        <is>
          <t>SIM-STOP-03291</t>
        </is>
      </c>
      <c r="B3292" t="inlineStr">
        <is>
          <t>STOP-POST-00462</t>
        </is>
      </c>
      <c r="C3292" t="inlineStr">
        <is>
          <t>LINE-S03-POST-20260326</t>
        </is>
      </c>
      <c r="D3292" t="inlineStr">
        <is>
          <t>SHIFT-POST-20260326</t>
        </is>
      </c>
      <c r="E3292" t="inlineStr">
        <is>
          <t>LINE-S03</t>
        </is>
      </c>
      <c r="F3292" t="inlineStr">
        <is>
          <t>改善后</t>
        </is>
      </c>
      <c r="G3292" s="57" t="n">
        <v>46107</v>
      </c>
      <c r="H3292" t="inlineStr">
        <is>
          <t>音频模组系列</t>
        </is>
      </c>
      <c r="I3292" t="inlineStr">
        <is>
          <t>7KK25</t>
        </is>
      </c>
      <c r="J3292" t="inlineStr">
        <is>
          <t>MATERIALS</t>
        </is>
      </c>
      <c r="K3292" t="inlineStr">
        <is>
          <t>Unplanned</t>
        </is>
      </c>
      <c r="L3292" t="inlineStr">
        <is>
          <t>-</t>
        </is>
      </c>
      <c r="M3292" t="inlineStr">
        <is>
          <t>未标注工位</t>
        </is>
      </c>
      <c r="N3292" t="inlineStr">
        <is>
          <t>EXTRUSION DEFECTS</t>
        </is>
      </c>
      <c r="O3292" s="59" t="n">
        <v>46107.50277777778</v>
      </c>
      <c r="P3292" s="59" t="n">
        <v>46107.50479166667</v>
      </c>
      <c r="Q3292" s="60" t="n">
        <v>2.9</v>
      </c>
      <c r="R3292" s="60" t="n">
        <v>0.9828</v>
      </c>
      <c r="S3292" t="inlineStr">
        <is>
          <t>团队模拟数据（基于公开单线数据派生）</t>
        </is>
      </c>
      <c r="T3292" t="inlineStr">
        <is>
          <t>SIM-v2.2-20260807-20260804</t>
        </is>
      </c>
      <c r="U3292" t="inlineStr">
        <is>
          <t>https://zenodo.org/records/17855209</t>
        </is>
      </c>
      <c r="V3292" t="inlineStr">
        <is>
          <t>LINE-S03-POST-20260326</t>
        </is>
      </c>
      <c r="W3292" t="inlineStr">
        <is>
          <t>已关联</t>
        </is>
      </c>
      <c r="X3292" t="inlineStr">
        <is>
          <t>按班次口径判断</t>
        </is>
      </c>
      <c r="Z3292" t="inlineStr">
        <is>
          <t>否</t>
        </is>
      </c>
    </row>
    <row r="3293">
      <c r="A3293" t="inlineStr">
        <is>
          <t>SIM-STOP-03292</t>
        </is>
      </c>
      <c r="B3293" t="inlineStr">
        <is>
          <t>STOP-POST-00463</t>
        </is>
      </c>
      <c r="C3293" t="inlineStr">
        <is>
          <t>LINE-S01-POST-20260326</t>
        </is>
      </c>
      <c r="D3293" t="inlineStr">
        <is>
          <t>SHIFT-POST-20260326</t>
        </is>
      </c>
      <c r="E3293" t="inlineStr">
        <is>
          <t>LINE-S01</t>
        </is>
      </c>
      <c r="F3293" t="inlineStr">
        <is>
          <t>改善后</t>
        </is>
      </c>
      <c r="G3293" s="57" t="n">
        <v>46107</v>
      </c>
      <c r="H3293" t="inlineStr">
        <is>
          <t>智能终端系列</t>
        </is>
      </c>
      <c r="I3293" t="inlineStr">
        <is>
          <t>9KK25</t>
        </is>
      </c>
      <c r="J3293" t="inlineStr">
        <is>
          <t>SETUPS-CHANGEOVERS</t>
        </is>
      </c>
      <c r="K3293" t="inlineStr">
        <is>
          <t>Planned - Included in OEE</t>
        </is>
      </c>
      <c r="L3293" t="inlineStr">
        <is>
          <t>EXTRUDER PRESS</t>
        </is>
      </c>
      <c r="M3293" t="inlineStr">
        <is>
          <t>主加工工位</t>
        </is>
      </c>
      <c r="N3293" t="inlineStr">
        <is>
          <t>MATERIAL CHANGEOVER</t>
        </is>
      </c>
      <c r="O3293" s="59" t="n">
        <v>46107.49305555555</v>
      </c>
      <c r="P3293" s="59" t="n">
        <v>46107.50368055556</v>
      </c>
      <c r="Q3293" s="60" t="n">
        <v>15.3</v>
      </c>
      <c r="R3293" s="60" t="n">
        <v>0.9</v>
      </c>
      <c r="S3293" t="inlineStr">
        <is>
          <t>团队模拟数据（基于公开单线数据派生）</t>
        </is>
      </c>
      <c r="T3293" t="inlineStr">
        <is>
          <t>SIM-v2.2-20260807-20260804</t>
        </is>
      </c>
      <c r="U3293" t="inlineStr">
        <is>
          <t>https://zenodo.org/records/17855209</t>
        </is>
      </c>
      <c r="V3293" t="inlineStr">
        <is>
          <t>LINE-S01-POST-20260326</t>
        </is>
      </c>
      <c r="W3293" t="inlineStr">
        <is>
          <t>已关联</t>
        </is>
      </c>
      <c r="X3293" t="inlineStr">
        <is>
          <t>按班次口径判断</t>
        </is>
      </c>
      <c r="Z3293" t="inlineStr">
        <is>
          <t>是</t>
        </is>
      </c>
      <c r="AA3293">
        <f>IFERROR(VLOOKUP(N3293,'18_换产标准_模拟'!$B$2:$F$4,3,FALSE),"")</f>
        <v/>
      </c>
      <c r="AB3293">
        <f>IFERROR(MAX(Q3293-AA3293,0),"")</f>
        <v/>
      </c>
      <c r="AC3293">
        <f>IFERROR(IF(AB3293=0,"达标",IF(AB3293&lt;=VLOOKUP(N3293,'18_换产标准_模拟'!$B$2:$F$4,4,FALSE)-VLOOKUP(N3293,'18_换产标准_模拟'!$B$2:$F$4,3,FALSE),"轻微超时",IF(AB3293&lt;=VLOOKUP(N3293,'18_换产标准_模拟'!$B$2:$F$4,5,FALSE)-VLOOKUP(N3293,'18_换产标准_模拟'!$B$2:$F$4,3,FALSE),"超时","严重超时"))),"")</f>
        <v/>
      </c>
      <c r="AD3293">
        <f>IFERROR(INDEX('18_换产标准_模拟'!$A$2:$A$4,MATCH(N3293,'18_换产标准_模拟'!$B$2:$B$4,0)),"")</f>
        <v/>
      </c>
      <c r="AE3293" t="inlineStr">
        <is>
          <t>团队模拟数据</t>
        </is>
      </c>
    </row>
    <row r="3294">
      <c r="A3294" t="inlineStr">
        <is>
          <t>SIM-STOP-03293</t>
        </is>
      </c>
      <c r="B3294" t="inlineStr">
        <is>
          <t>STOP-POST-00463</t>
        </is>
      </c>
      <c r="C3294" t="inlineStr">
        <is>
          <t>LINE-S02-POST-20260326</t>
        </is>
      </c>
      <c r="D3294" t="inlineStr">
        <is>
          <t>SHIFT-POST-20260326</t>
        </is>
      </c>
      <c r="E3294" t="inlineStr">
        <is>
          <t>LINE-S02</t>
        </is>
      </c>
      <c r="F3294" t="inlineStr">
        <is>
          <t>改善后</t>
        </is>
      </c>
      <c r="G3294" s="57" t="n">
        <v>46107</v>
      </c>
      <c r="H3294" t="inlineStr">
        <is>
          <t>视觉设备系列</t>
        </is>
      </c>
      <c r="I3294" t="inlineStr">
        <is>
          <t>9KK25</t>
        </is>
      </c>
      <c r="J3294" t="inlineStr">
        <is>
          <t>SETUPS-CHANGEOVERS</t>
        </is>
      </c>
      <c r="K3294" t="inlineStr">
        <is>
          <t>Planned - Included in OEE</t>
        </is>
      </c>
      <c r="L3294" t="inlineStr">
        <is>
          <t>EXTRUDER PRESS</t>
        </is>
      </c>
      <c r="M3294" t="inlineStr">
        <is>
          <t>主加工工位</t>
        </is>
      </c>
      <c r="N3294" t="inlineStr">
        <is>
          <t>MATERIAL CHANGEOVER</t>
        </is>
      </c>
      <c r="O3294" s="59" t="n">
        <v>46107.50694444445</v>
      </c>
      <c r="P3294" s="59" t="n">
        <v>46107.51881944444</v>
      </c>
      <c r="Q3294" s="60" t="n">
        <v>17.1</v>
      </c>
      <c r="R3294" s="60" t="n">
        <v>1.0072</v>
      </c>
      <c r="S3294" t="inlineStr">
        <is>
          <t>团队模拟数据（基于公开单线数据派生）</t>
        </is>
      </c>
      <c r="T3294" t="inlineStr">
        <is>
          <t>SIM-v2.2-20260807-20260804</t>
        </is>
      </c>
      <c r="U3294" t="inlineStr">
        <is>
          <t>https://zenodo.org/records/17855209</t>
        </is>
      </c>
      <c r="V3294" t="inlineStr">
        <is>
          <t>LINE-S02-POST-20260326</t>
        </is>
      </c>
      <c r="W3294" t="inlineStr">
        <is>
          <t>已关联</t>
        </is>
      </c>
      <c r="X3294" t="inlineStr">
        <is>
          <t>按班次口径判断</t>
        </is>
      </c>
      <c r="Z3294" t="inlineStr">
        <is>
          <t>是</t>
        </is>
      </c>
      <c r="AA3294">
        <f>IFERROR(VLOOKUP(N3294,'18_换产标准_模拟'!$B$2:$F$4,3,FALSE),"")</f>
        <v/>
      </c>
      <c r="AB3294">
        <f>IFERROR(MAX(Q3294-AA3294,0),"")</f>
        <v/>
      </c>
      <c r="AC3294">
        <f>IFERROR(IF(AB3294=0,"达标",IF(AB3294&lt;=VLOOKUP(N3294,'18_换产标准_模拟'!$B$2:$F$4,4,FALSE)-VLOOKUP(N3294,'18_换产标准_模拟'!$B$2:$F$4,3,FALSE),"轻微超时",IF(AB3294&lt;=VLOOKUP(N3294,'18_换产标准_模拟'!$B$2:$F$4,5,FALSE)-VLOOKUP(N3294,'18_换产标准_模拟'!$B$2:$F$4,3,FALSE),"超时","严重超时"))),"")</f>
        <v/>
      </c>
      <c r="AD3294">
        <f>IFERROR(INDEX('18_换产标准_模拟'!$A$2:$A$4,MATCH(N3294,'18_换产标准_模拟'!$B$2:$B$4,0)),"")</f>
        <v/>
      </c>
      <c r="AE3294" t="inlineStr">
        <is>
          <t>团队模拟数据</t>
        </is>
      </c>
    </row>
    <row r="3295">
      <c r="A3295" t="inlineStr">
        <is>
          <t>SIM-STOP-03294</t>
        </is>
      </c>
      <c r="B3295" t="inlineStr">
        <is>
          <t>STOP-POST-00463</t>
        </is>
      </c>
      <c r="C3295" t="inlineStr">
        <is>
          <t>LINE-S03-POST-20260326</t>
        </is>
      </c>
      <c r="D3295" t="inlineStr">
        <is>
          <t>SHIFT-POST-20260326</t>
        </is>
      </c>
      <c r="E3295" t="inlineStr">
        <is>
          <t>LINE-S03</t>
        </is>
      </c>
      <c r="F3295" t="inlineStr">
        <is>
          <t>改善后</t>
        </is>
      </c>
      <c r="G3295" s="57" t="n">
        <v>46107</v>
      </c>
      <c r="H3295" t="inlineStr">
        <is>
          <t>音频模组系列</t>
        </is>
      </c>
      <c r="I3295" t="inlineStr">
        <is>
          <t>9KK25</t>
        </is>
      </c>
      <c r="J3295" t="inlineStr">
        <is>
          <t>SETUPS-CHANGEOVERS</t>
        </is>
      </c>
      <c r="K3295" t="inlineStr">
        <is>
          <t>Planned - Included in OEE</t>
        </is>
      </c>
      <c r="L3295" t="inlineStr">
        <is>
          <t>EXTRUDER PRESS</t>
        </is>
      </c>
      <c r="M3295" t="inlineStr">
        <is>
          <t>主加工工位</t>
        </is>
      </c>
      <c r="N3295" t="inlineStr">
        <is>
          <t>MATERIAL CHANGEOVER</t>
        </is>
      </c>
      <c r="O3295" s="59" t="n">
        <v>46107.52083333334</v>
      </c>
      <c r="P3295" s="59" t="n">
        <v>46107.53194444445</v>
      </c>
      <c r="Q3295" s="60" t="n">
        <v>16</v>
      </c>
      <c r="R3295" s="60" t="n">
        <v>0.944</v>
      </c>
      <c r="S3295" t="inlineStr">
        <is>
          <t>团队模拟数据（基于公开单线数据派生）</t>
        </is>
      </c>
      <c r="T3295" t="inlineStr">
        <is>
          <t>SIM-v2.2-20260807-20260804</t>
        </is>
      </c>
      <c r="U3295" t="inlineStr">
        <is>
          <t>https://zenodo.org/records/17855209</t>
        </is>
      </c>
      <c r="V3295" t="inlineStr">
        <is>
          <t>LINE-S03-POST-20260326</t>
        </is>
      </c>
      <c r="W3295" t="inlineStr">
        <is>
          <t>已关联</t>
        </is>
      </c>
      <c r="X3295" t="inlineStr">
        <is>
          <t>按班次口径判断</t>
        </is>
      </c>
      <c r="Z3295" t="inlineStr">
        <is>
          <t>是</t>
        </is>
      </c>
      <c r="AA3295">
        <f>IFERROR(VLOOKUP(N3295,'18_换产标准_模拟'!$B$2:$F$4,3,FALSE),"")</f>
        <v/>
      </c>
      <c r="AB3295">
        <f>IFERROR(MAX(Q3295-AA3295,0),"")</f>
        <v/>
      </c>
      <c r="AC3295">
        <f>IFERROR(IF(AB3295=0,"达标",IF(AB3295&lt;=VLOOKUP(N3295,'18_换产标准_模拟'!$B$2:$F$4,4,FALSE)-VLOOKUP(N3295,'18_换产标准_模拟'!$B$2:$F$4,3,FALSE),"轻微超时",IF(AB3295&lt;=VLOOKUP(N3295,'18_换产标准_模拟'!$B$2:$F$4,5,FALSE)-VLOOKUP(N3295,'18_换产标准_模拟'!$B$2:$F$4,3,FALSE),"超时","严重超时"))),"")</f>
        <v/>
      </c>
      <c r="AD3295">
        <f>IFERROR(INDEX('18_换产标准_模拟'!$A$2:$A$4,MATCH(N3295,'18_换产标准_模拟'!$B$2:$B$4,0)),"")</f>
        <v/>
      </c>
      <c r="AE3295" t="inlineStr">
        <is>
          <t>团队模拟数据</t>
        </is>
      </c>
    </row>
    <row r="3296">
      <c r="A3296" t="inlineStr">
        <is>
          <t>SIM-STOP-03295</t>
        </is>
      </c>
      <c r="B3296" t="inlineStr">
        <is>
          <t>STOP-POST-00464</t>
        </is>
      </c>
      <c r="C3296" t="inlineStr">
        <is>
          <t>LINE-S01-POST-20260326</t>
        </is>
      </c>
      <c r="D3296" t="inlineStr">
        <is>
          <t>SHIFT-POST-20260326</t>
        </is>
      </c>
      <c r="E3296" t="inlineStr">
        <is>
          <t>LINE-S01</t>
        </is>
      </c>
      <c r="F3296" t="inlineStr">
        <is>
          <t>改善后</t>
        </is>
      </c>
      <c r="G3296" s="57" t="n">
        <v>46107</v>
      </c>
      <c r="H3296" t="inlineStr">
        <is>
          <t>智能终端系列</t>
        </is>
      </c>
      <c r="I3296" t="inlineStr">
        <is>
          <t>9KK25</t>
        </is>
      </c>
      <c r="J3296" t="inlineStr">
        <is>
          <t>MATERIALS</t>
        </is>
      </c>
      <c r="K3296" t="inlineStr">
        <is>
          <t>Unplanned</t>
        </is>
      </c>
      <c r="L3296" t="inlineStr">
        <is>
          <t>DRYER</t>
        </is>
      </c>
      <c r="M3296" t="inlineStr">
        <is>
          <t>烘干/固化工位</t>
        </is>
      </c>
      <c r="N3296" t="inlineStr">
        <is>
          <t>RACKS</t>
        </is>
      </c>
      <c r="O3296" s="59" t="n">
        <v>46107.5125</v>
      </c>
      <c r="P3296" s="59" t="n">
        <v>46107.51416666667</v>
      </c>
      <c r="Q3296" s="60" t="n">
        <v>2.4</v>
      </c>
      <c r="R3296" s="60" t="n">
        <v>0.8081</v>
      </c>
      <c r="S3296" t="inlineStr">
        <is>
          <t>团队模拟数据（基于公开单线数据派生）</t>
        </is>
      </c>
      <c r="T3296" t="inlineStr">
        <is>
          <t>SIM-v2.2-20260807-20260804</t>
        </is>
      </c>
      <c r="U3296" t="inlineStr">
        <is>
          <t>https://zenodo.org/records/17855209</t>
        </is>
      </c>
      <c r="V3296" t="inlineStr">
        <is>
          <t>LINE-S01-POST-20260326</t>
        </is>
      </c>
      <c r="W3296" t="inlineStr">
        <is>
          <t>已关联</t>
        </is>
      </c>
      <c r="X3296" t="inlineStr">
        <is>
          <t>按班次口径判断</t>
        </is>
      </c>
      <c r="Z3296" t="inlineStr">
        <is>
          <t>否</t>
        </is>
      </c>
    </row>
    <row r="3297">
      <c r="A3297" t="inlineStr">
        <is>
          <t>SIM-STOP-03296</t>
        </is>
      </c>
      <c r="B3297" t="inlineStr">
        <is>
          <t>STOP-POST-00464</t>
        </is>
      </c>
      <c r="C3297" t="inlineStr">
        <is>
          <t>LINE-S02-POST-20260326</t>
        </is>
      </c>
      <c r="D3297" t="inlineStr">
        <is>
          <t>SHIFT-POST-20260326</t>
        </is>
      </c>
      <c r="E3297" t="inlineStr">
        <is>
          <t>LINE-S02</t>
        </is>
      </c>
      <c r="F3297" t="inlineStr">
        <is>
          <t>改善后</t>
        </is>
      </c>
      <c r="G3297" s="57" t="n">
        <v>46107</v>
      </c>
      <c r="H3297" t="inlineStr">
        <is>
          <t>视觉设备系列</t>
        </is>
      </c>
      <c r="I3297" t="inlineStr">
        <is>
          <t>9KK25</t>
        </is>
      </c>
      <c r="J3297" t="inlineStr">
        <is>
          <t>MATERIALS</t>
        </is>
      </c>
      <c r="K3297" t="inlineStr">
        <is>
          <t>Unplanned</t>
        </is>
      </c>
      <c r="L3297" t="inlineStr">
        <is>
          <t>DRYER</t>
        </is>
      </c>
      <c r="M3297" t="inlineStr">
        <is>
          <t>烘干/固化工位</t>
        </is>
      </c>
      <c r="N3297" t="inlineStr">
        <is>
          <t>RACKS</t>
        </is>
      </c>
      <c r="O3297" s="59" t="n">
        <v>46107.52638888889</v>
      </c>
      <c r="P3297" s="59" t="n">
        <v>46107.52861111111</v>
      </c>
      <c r="Q3297" s="60" t="n">
        <v>3.2</v>
      </c>
      <c r="R3297" s="60" t="n">
        <v>1.0572</v>
      </c>
      <c r="S3297" t="inlineStr">
        <is>
          <t>团队模拟数据（基于公开单线数据派生）</t>
        </is>
      </c>
      <c r="T3297" t="inlineStr">
        <is>
          <t>SIM-v2.2-20260807-20260804</t>
        </is>
      </c>
      <c r="U3297" t="inlineStr">
        <is>
          <t>https://zenodo.org/records/17855209</t>
        </is>
      </c>
      <c r="V3297" t="inlineStr">
        <is>
          <t>LINE-S02-POST-20260326</t>
        </is>
      </c>
      <c r="W3297" t="inlineStr">
        <is>
          <t>已关联</t>
        </is>
      </c>
      <c r="X3297" t="inlineStr">
        <is>
          <t>按班次口径判断</t>
        </is>
      </c>
      <c r="Z3297" t="inlineStr">
        <is>
          <t>否</t>
        </is>
      </c>
    </row>
    <row r="3298">
      <c r="A3298" t="inlineStr">
        <is>
          <t>SIM-STOP-03297</t>
        </is>
      </c>
      <c r="B3298" t="inlineStr">
        <is>
          <t>STOP-POST-00464</t>
        </is>
      </c>
      <c r="C3298" t="inlineStr">
        <is>
          <t>LINE-S03-POST-20260326</t>
        </is>
      </c>
      <c r="D3298" t="inlineStr">
        <is>
          <t>SHIFT-POST-20260326</t>
        </is>
      </c>
      <c r="E3298" t="inlineStr">
        <is>
          <t>LINE-S03</t>
        </is>
      </c>
      <c r="F3298" t="inlineStr">
        <is>
          <t>改善后</t>
        </is>
      </c>
      <c r="G3298" s="57" t="n">
        <v>46107</v>
      </c>
      <c r="H3298" t="inlineStr">
        <is>
          <t>音频模组系列</t>
        </is>
      </c>
      <c r="I3298" t="inlineStr">
        <is>
          <t>9KK25</t>
        </is>
      </c>
      <c r="J3298" t="inlineStr">
        <is>
          <t>MATERIALS</t>
        </is>
      </c>
      <c r="K3298" t="inlineStr">
        <is>
          <t>Unplanned</t>
        </is>
      </c>
      <c r="L3298" t="inlineStr">
        <is>
          <t>DRYER</t>
        </is>
      </c>
      <c r="M3298" t="inlineStr">
        <is>
          <t>烘干/固化工位</t>
        </is>
      </c>
      <c r="N3298" t="inlineStr">
        <is>
          <t>RACKS</t>
        </is>
      </c>
      <c r="O3298" s="59" t="n">
        <v>46107.54027777778</v>
      </c>
      <c r="P3298" s="59" t="n">
        <v>46107.54229166666</v>
      </c>
      <c r="Q3298" s="60" t="n">
        <v>2.9</v>
      </c>
      <c r="R3298" s="60" t="n">
        <v>0.9568</v>
      </c>
      <c r="S3298" t="inlineStr">
        <is>
          <t>团队模拟数据（基于公开单线数据派生）</t>
        </is>
      </c>
      <c r="T3298" t="inlineStr">
        <is>
          <t>SIM-v2.2-20260807-20260804</t>
        </is>
      </c>
      <c r="U3298" t="inlineStr">
        <is>
          <t>https://zenodo.org/records/17855209</t>
        </is>
      </c>
      <c r="V3298" t="inlineStr">
        <is>
          <t>LINE-S03-POST-20260326</t>
        </is>
      </c>
      <c r="W3298" t="inlineStr">
        <is>
          <t>已关联</t>
        </is>
      </c>
      <c r="X3298" t="inlineStr">
        <is>
          <t>按班次口径判断</t>
        </is>
      </c>
      <c r="Z3298" t="inlineStr">
        <is>
          <t>否</t>
        </is>
      </c>
    </row>
    <row r="3299">
      <c r="A3299" t="inlineStr">
        <is>
          <t>SIM-STOP-03298</t>
        </is>
      </c>
      <c r="B3299" t="inlineStr">
        <is>
          <t>STOP-POST-00465</t>
        </is>
      </c>
      <c r="C3299" t="inlineStr">
        <is>
          <t>LINE-S01-POST-20260326</t>
        </is>
      </c>
      <c r="D3299" t="inlineStr">
        <is>
          <t>SHIFT-POST-20260326</t>
        </is>
      </c>
      <c r="E3299" t="inlineStr">
        <is>
          <t>LINE-S01</t>
        </is>
      </c>
      <c r="F3299" t="inlineStr">
        <is>
          <t>改善后</t>
        </is>
      </c>
      <c r="G3299" s="57" t="n">
        <v>46107</v>
      </c>
      <c r="H3299" t="inlineStr">
        <is>
          <t>智能终端系列</t>
        </is>
      </c>
      <c r="I3299" t="inlineStr">
        <is>
          <t>9KK25</t>
        </is>
      </c>
      <c r="J3299" t="inlineStr">
        <is>
          <t>MATERIALS</t>
        </is>
      </c>
      <c r="K3299" t="inlineStr">
        <is>
          <t>Unplanned</t>
        </is>
      </c>
      <c r="L3299" t="inlineStr">
        <is>
          <t>HACKING STATION</t>
        </is>
      </c>
      <c r="M3299" t="inlineStr">
        <is>
          <t>上下料工位</t>
        </is>
      </c>
      <c r="N3299" t="inlineStr">
        <is>
          <t>RACK STARVATION</t>
        </is>
      </c>
      <c r="O3299" s="59" t="n">
        <v>46107.52222222222</v>
      </c>
      <c r="P3299" s="59" t="n">
        <v>46107.52923611111</v>
      </c>
      <c r="Q3299" s="60" t="n">
        <v>10.1</v>
      </c>
      <c r="R3299" s="60" t="n">
        <v>0.8393</v>
      </c>
      <c r="S3299" t="inlineStr">
        <is>
          <t>团队模拟数据（基于公开单线数据派生）</t>
        </is>
      </c>
      <c r="T3299" t="inlineStr">
        <is>
          <t>SIM-v2.2-20260807-20260804</t>
        </is>
      </c>
      <c r="U3299" t="inlineStr">
        <is>
          <t>https://zenodo.org/records/17855209</t>
        </is>
      </c>
      <c r="V3299" t="inlineStr">
        <is>
          <t>LINE-S01-POST-20260326</t>
        </is>
      </c>
      <c r="W3299" t="inlineStr">
        <is>
          <t>已关联</t>
        </is>
      </c>
      <c r="X3299" t="inlineStr">
        <is>
          <t>按班次口径判断</t>
        </is>
      </c>
      <c r="Z3299" t="inlineStr">
        <is>
          <t>否</t>
        </is>
      </c>
    </row>
    <row r="3300">
      <c r="A3300" t="inlineStr">
        <is>
          <t>SIM-STOP-03299</t>
        </is>
      </c>
      <c r="B3300" t="inlineStr">
        <is>
          <t>STOP-POST-00465</t>
        </is>
      </c>
      <c r="C3300" t="inlineStr">
        <is>
          <t>LINE-S02-POST-20260326</t>
        </is>
      </c>
      <c r="D3300" t="inlineStr">
        <is>
          <t>SHIFT-POST-20260326</t>
        </is>
      </c>
      <c r="E3300" t="inlineStr">
        <is>
          <t>LINE-S02</t>
        </is>
      </c>
      <c r="F3300" t="inlineStr">
        <is>
          <t>改善后</t>
        </is>
      </c>
      <c r="G3300" s="57" t="n">
        <v>46107</v>
      </c>
      <c r="H3300" t="inlineStr">
        <is>
          <t>视觉设备系列</t>
        </is>
      </c>
      <c r="I3300" t="inlineStr">
        <is>
          <t>9KK25</t>
        </is>
      </c>
      <c r="J3300" t="inlineStr">
        <is>
          <t>MATERIALS</t>
        </is>
      </c>
      <c r="K3300" t="inlineStr">
        <is>
          <t>Unplanned</t>
        </is>
      </c>
      <c r="L3300" t="inlineStr">
        <is>
          <t>HACKING STATION</t>
        </is>
      </c>
      <c r="M3300" t="inlineStr">
        <is>
          <t>上下料工位</t>
        </is>
      </c>
      <c r="N3300" t="inlineStr">
        <is>
          <t>RACK STARVATION</t>
        </is>
      </c>
      <c r="O3300" s="59" t="n">
        <v>46107.53611111111</v>
      </c>
      <c r="P3300" s="59" t="n">
        <v>46107.54527777778</v>
      </c>
      <c r="Q3300" s="60" t="n">
        <v>13.2</v>
      </c>
      <c r="R3300" s="60" t="n">
        <v>1.1</v>
      </c>
      <c r="S3300" t="inlineStr">
        <is>
          <t>团队模拟数据（基于公开单线数据派生）</t>
        </is>
      </c>
      <c r="T3300" t="inlineStr">
        <is>
          <t>SIM-v2.2-20260807-20260804</t>
        </is>
      </c>
      <c r="U3300" t="inlineStr">
        <is>
          <t>https://zenodo.org/records/17855209</t>
        </is>
      </c>
      <c r="V3300" t="inlineStr">
        <is>
          <t>LINE-S02-POST-20260326</t>
        </is>
      </c>
      <c r="W3300" t="inlineStr">
        <is>
          <t>已关联</t>
        </is>
      </c>
      <c r="X3300" t="inlineStr">
        <is>
          <t>按班次口径判断</t>
        </is>
      </c>
      <c r="Z3300" t="inlineStr">
        <is>
          <t>否</t>
        </is>
      </c>
    </row>
    <row r="3301">
      <c r="A3301" t="inlineStr">
        <is>
          <t>SIM-STOP-03300</t>
        </is>
      </c>
      <c r="B3301" t="inlineStr">
        <is>
          <t>STOP-POST-00465</t>
        </is>
      </c>
      <c r="C3301" t="inlineStr">
        <is>
          <t>LINE-S03-POST-20260326</t>
        </is>
      </c>
      <c r="D3301" t="inlineStr">
        <is>
          <t>SHIFT-POST-20260326</t>
        </is>
      </c>
      <c r="E3301" t="inlineStr">
        <is>
          <t>LINE-S03</t>
        </is>
      </c>
      <c r="F3301" t="inlineStr">
        <is>
          <t>改善后</t>
        </is>
      </c>
      <c r="G3301" s="57" t="n">
        <v>46107</v>
      </c>
      <c r="H3301" t="inlineStr">
        <is>
          <t>音频模组系列</t>
        </is>
      </c>
      <c r="I3301" t="inlineStr">
        <is>
          <t>9KK25</t>
        </is>
      </c>
      <c r="J3301" t="inlineStr">
        <is>
          <t>MATERIALS</t>
        </is>
      </c>
      <c r="K3301" t="inlineStr">
        <is>
          <t>Unplanned</t>
        </is>
      </c>
      <c r="L3301" t="inlineStr">
        <is>
          <t>HACKING STATION</t>
        </is>
      </c>
      <c r="M3301" t="inlineStr">
        <is>
          <t>上下料工位</t>
        </is>
      </c>
      <c r="N3301" t="inlineStr">
        <is>
          <t>RACK STARVATION</t>
        </is>
      </c>
      <c r="O3301" s="59" t="n">
        <v>46107.55</v>
      </c>
      <c r="P3301" s="59" t="n">
        <v>46107.55743055556</v>
      </c>
      <c r="Q3301" s="60" t="n">
        <v>10.7</v>
      </c>
      <c r="R3301" s="60" t="n">
        <v>0.8944</v>
      </c>
      <c r="S3301" t="inlineStr">
        <is>
          <t>团队模拟数据（基于公开单线数据派生）</t>
        </is>
      </c>
      <c r="T3301" t="inlineStr">
        <is>
          <t>SIM-v2.2-20260807-20260804</t>
        </is>
      </c>
      <c r="U3301" t="inlineStr">
        <is>
          <t>https://zenodo.org/records/17855209</t>
        </is>
      </c>
      <c r="V3301" t="inlineStr">
        <is>
          <t>LINE-S03-POST-20260326</t>
        </is>
      </c>
      <c r="W3301" t="inlineStr">
        <is>
          <t>已关联</t>
        </is>
      </c>
      <c r="X3301" t="inlineStr">
        <is>
          <t>按班次口径判断</t>
        </is>
      </c>
      <c r="Z3301" t="inlineStr">
        <is>
          <t>否</t>
        </is>
      </c>
    </row>
    <row r="3302">
      <c r="A3302" t="inlineStr">
        <is>
          <t>SIM-STOP-03301</t>
        </is>
      </c>
      <c r="B3302" t="inlineStr">
        <is>
          <t>STOP-POST-00466</t>
        </is>
      </c>
      <c r="C3302" t="inlineStr">
        <is>
          <t>LINE-S01-POST-20260326</t>
        </is>
      </c>
      <c r="D3302" t="inlineStr">
        <is>
          <t>SHIFT-POST-20260326</t>
        </is>
      </c>
      <c r="E3302" t="inlineStr">
        <is>
          <t>LINE-S01</t>
        </is>
      </c>
      <c r="F3302" t="inlineStr">
        <is>
          <t>改善后</t>
        </is>
      </c>
      <c r="G3302" s="57" t="n">
        <v>46107</v>
      </c>
      <c r="H3302" t="inlineStr">
        <is>
          <t>智能终端系列</t>
        </is>
      </c>
      <c r="I3302" t="inlineStr">
        <is>
          <t>9KK25</t>
        </is>
      </c>
      <c r="J3302" t="inlineStr">
        <is>
          <t>FAILURE</t>
        </is>
      </c>
      <c r="K3302" t="inlineStr">
        <is>
          <t>Unplanned</t>
        </is>
      </c>
      <c r="L3302" t="inlineStr">
        <is>
          <t>HACKING STATION</t>
        </is>
      </c>
      <c r="M3302" t="inlineStr">
        <is>
          <t>上下料工位</t>
        </is>
      </c>
      <c r="N3302" t="inlineStr">
        <is>
          <t>OTHER FAILURE</t>
        </is>
      </c>
      <c r="O3302" s="59" t="n">
        <v>46107.55138888889</v>
      </c>
      <c r="P3302" s="59" t="n">
        <v>46107.56555555556</v>
      </c>
      <c r="Q3302" s="60" t="n">
        <v>20.4</v>
      </c>
      <c r="R3302" s="60" t="n">
        <v>0.7857</v>
      </c>
      <c r="S3302" t="inlineStr">
        <is>
          <t>团队模拟数据（基于公开单线数据派生）</t>
        </is>
      </c>
      <c r="T3302" t="inlineStr">
        <is>
          <t>SIM-v2.2-20260807-20260804</t>
        </is>
      </c>
      <c r="U3302" t="inlineStr">
        <is>
          <t>https://zenodo.org/records/17855209</t>
        </is>
      </c>
      <c r="V3302" t="inlineStr">
        <is>
          <t>LINE-S01-POST-20260326</t>
        </is>
      </c>
      <c r="W3302" t="inlineStr">
        <is>
          <t>已关联</t>
        </is>
      </c>
      <c r="X3302" t="inlineStr">
        <is>
          <t>按班次口径判断</t>
        </is>
      </c>
      <c r="Z3302" t="inlineStr">
        <is>
          <t>否</t>
        </is>
      </c>
    </row>
    <row r="3303">
      <c r="A3303" t="inlineStr">
        <is>
          <t>SIM-STOP-03302</t>
        </is>
      </c>
      <c r="B3303" t="inlineStr">
        <is>
          <t>STOP-POST-00466</t>
        </is>
      </c>
      <c r="C3303" t="inlineStr">
        <is>
          <t>LINE-S02-POST-20260326</t>
        </is>
      </c>
      <c r="D3303" t="inlineStr">
        <is>
          <t>SHIFT-POST-20260326</t>
        </is>
      </c>
      <c r="E3303" t="inlineStr">
        <is>
          <t>LINE-S02</t>
        </is>
      </c>
      <c r="F3303" t="inlineStr">
        <is>
          <t>改善后</t>
        </is>
      </c>
      <c r="G3303" s="57" t="n">
        <v>46107</v>
      </c>
      <c r="H3303" t="inlineStr">
        <is>
          <t>视觉设备系列</t>
        </is>
      </c>
      <c r="I3303" t="inlineStr">
        <is>
          <t>9KK25</t>
        </is>
      </c>
      <c r="J3303" t="inlineStr">
        <is>
          <t>FAILURE</t>
        </is>
      </c>
      <c r="K3303" t="inlineStr">
        <is>
          <t>Unplanned</t>
        </is>
      </c>
      <c r="L3303" t="inlineStr">
        <is>
          <t>HACKING STATION</t>
        </is>
      </c>
      <c r="M3303" t="inlineStr">
        <is>
          <t>上下料工位</t>
        </is>
      </c>
      <c r="N3303" t="inlineStr">
        <is>
          <t>OTHER FAILURE</t>
        </is>
      </c>
      <c r="O3303" s="59" t="n">
        <v>46107.56527777778</v>
      </c>
      <c r="P3303" s="59" t="n">
        <v>46107.58590277778</v>
      </c>
      <c r="Q3303" s="60" t="n">
        <v>29.7</v>
      </c>
      <c r="R3303" s="60" t="n">
        <v>1.1428</v>
      </c>
      <c r="S3303" t="inlineStr">
        <is>
          <t>团队模拟数据（基于公开单线数据派生）</t>
        </is>
      </c>
      <c r="T3303" t="inlineStr">
        <is>
          <t>SIM-v2.2-20260807-20260804</t>
        </is>
      </c>
      <c r="U3303" t="inlineStr">
        <is>
          <t>https://zenodo.org/records/17855209</t>
        </is>
      </c>
      <c r="V3303" t="inlineStr">
        <is>
          <t>LINE-S02-POST-20260326</t>
        </is>
      </c>
      <c r="W3303" t="inlineStr">
        <is>
          <t>已关联</t>
        </is>
      </c>
      <c r="X3303" t="inlineStr">
        <is>
          <t>按班次口径判断</t>
        </is>
      </c>
      <c r="Z3303" t="inlineStr">
        <is>
          <t>否</t>
        </is>
      </c>
    </row>
    <row r="3304">
      <c r="A3304" t="inlineStr">
        <is>
          <t>SIM-STOP-03303</t>
        </is>
      </c>
      <c r="B3304" t="inlineStr">
        <is>
          <t>STOP-POST-00466</t>
        </is>
      </c>
      <c r="C3304" t="inlineStr">
        <is>
          <t>LINE-S03-POST-20260326</t>
        </is>
      </c>
      <c r="D3304" t="inlineStr">
        <is>
          <t>SHIFT-POST-20260326</t>
        </is>
      </c>
      <c r="E3304" t="inlineStr">
        <is>
          <t>LINE-S03</t>
        </is>
      </c>
      <c r="F3304" t="inlineStr">
        <is>
          <t>改善后</t>
        </is>
      </c>
      <c r="G3304" s="57" t="n">
        <v>46107</v>
      </c>
      <c r="H3304" t="inlineStr">
        <is>
          <t>音频模组系列</t>
        </is>
      </c>
      <c r="I3304" t="inlineStr">
        <is>
          <t>9KK25</t>
        </is>
      </c>
      <c r="J3304" t="inlineStr">
        <is>
          <t>FAILURE</t>
        </is>
      </c>
      <c r="K3304" t="inlineStr">
        <is>
          <t>Unplanned</t>
        </is>
      </c>
      <c r="L3304" t="inlineStr">
        <is>
          <t>HACKING STATION</t>
        </is>
      </c>
      <c r="M3304" t="inlineStr">
        <is>
          <t>上下料工位</t>
        </is>
      </c>
      <c r="N3304" t="inlineStr">
        <is>
          <t>OTHER FAILURE</t>
        </is>
      </c>
      <c r="O3304" s="59" t="n">
        <v>46107.57916666667</v>
      </c>
      <c r="P3304" s="59" t="n">
        <v>46107.59597222223</v>
      </c>
      <c r="Q3304" s="60" t="n">
        <v>24.2</v>
      </c>
      <c r="R3304" s="60" t="n">
        <v>0.9308</v>
      </c>
      <c r="S3304" t="inlineStr">
        <is>
          <t>团队模拟数据（基于公开单线数据派生）</t>
        </is>
      </c>
      <c r="T3304" t="inlineStr">
        <is>
          <t>SIM-v2.2-20260807-20260804</t>
        </is>
      </c>
      <c r="U3304" t="inlineStr">
        <is>
          <t>https://zenodo.org/records/17855209</t>
        </is>
      </c>
      <c r="V3304" t="inlineStr">
        <is>
          <t>LINE-S03-POST-20260326</t>
        </is>
      </c>
      <c r="W3304" t="inlineStr">
        <is>
          <t>已关联</t>
        </is>
      </c>
      <c r="X3304" t="inlineStr">
        <is>
          <t>按班次口径判断</t>
        </is>
      </c>
      <c r="Z3304" t="inlineStr">
        <is>
          <t>否</t>
        </is>
      </c>
    </row>
    <row r="3305">
      <c r="A3305" t="inlineStr">
        <is>
          <t>SIM-STOP-03304</t>
        </is>
      </c>
      <c r="B3305" t="inlineStr">
        <is>
          <t>STOP-POST-00467</t>
        </is>
      </c>
      <c r="C3305" t="inlineStr">
        <is>
          <t>LINE-S01-POST-20260326</t>
        </is>
      </c>
      <c r="D3305" t="inlineStr">
        <is>
          <t>SHIFT-POST-20260326</t>
        </is>
      </c>
      <c r="E3305" t="inlineStr">
        <is>
          <t>LINE-S01</t>
        </is>
      </c>
      <c r="F3305" t="inlineStr">
        <is>
          <t>改善后</t>
        </is>
      </c>
      <c r="G3305" s="57" t="n">
        <v>46107</v>
      </c>
      <c r="H3305" t="inlineStr">
        <is>
          <t>智能终端系列</t>
        </is>
      </c>
      <c r="I3305" t="inlineStr">
        <is>
          <t>9KK25</t>
        </is>
      </c>
      <c r="J3305" t="inlineStr">
        <is>
          <t>MATERIALS</t>
        </is>
      </c>
      <c r="K3305" t="inlineStr">
        <is>
          <t>Unplanned</t>
        </is>
      </c>
      <c r="L3305" t="inlineStr">
        <is>
          <t>EXTRUDER PRESS</t>
        </is>
      </c>
      <c r="M3305" t="inlineStr">
        <is>
          <t>主加工工位</t>
        </is>
      </c>
      <c r="N3305" t="inlineStr">
        <is>
          <t>EXTRUSION DEFECTS</t>
        </is>
      </c>
      <c r="O3305" s="59" t="n">
        <v>46107.59236111111</v>
      </c>
      <c r="P3305" s="59" t="n">
        <v>46107.5975</v>
      </c>
      <c r="Q3305" s="60" t="n">
        <v>7.4</v>
      </c>
      <c r="R3305" s="60" t="n">
        <v>0.8169999999999999</v>
      </c>
      <c r="S3305" t="inlineStr">
        <is>
          <t>团队模拟数据（基于公开单线数据派生）</t>
        </is>
      </c>
      <c r="T3305" t="inlineStr">
        <is>
          <t>SIM-v2.2-20260807-20260804</t>
        </is>
      </c>
      <c r="U3305" t="inlineStr">
        <is>
          <t>https://zenodo.org/records/17855209</t>
        </is>
      </c>
      <c r="V3305" t="inlineStr">
        <is>
          <t>LINE-S01-POST-20260326</t>
        </is>
      </c>
      <c r="W3305" t="inlineStr">
        <is>
          <t>已关联</t>
        </is>
      </c>
      <c r="X3305" t="inlineStr">
        <is>
          <t>按班次口径判断</t>
        </is>
      </c>
      <c r="Z3305" t="inlineStr">
        <is>
          <t>否</t>
        </is>
      </c>
    </row>
    <row r="3306">
      <c r="A3306" t="inlineStr">
        <is>
          <t>SIM-STOP-03305</t>
        </is>
      </c>
      <c r="B3306" t="inlineStr">
        <is>
          <t>STOP-POST-00467</t>
        </is>
      </c>
      <c r="C3306" t="inlineStr">
        <is>
          <t>LINE-S02-POST-20260326</t>
        </is>
      </c>
      <c r="D3306" t="inlineStr">
        <is>
          <t>SHIFT-POST-20260326</t>
        </is>
      </c>
      <c r="E3306" t="inlineStr">
        <is>
          <t>LINE-S02</t>
        </is>
      </c>
      <c r="F3306" t="inlineStr">
        <is>
          <t>改善后</t>
        </is>
      </c>
      <c r="G3306" s="57" t="n">
        <v>46107</v>
      </c>
      <c r="H3306" t="inlineStr">
        <is>
          <t>视觉设备系列</t>
        </is>
      </c>
      <c r="I3306" t="inlineStr">
        <is>
          <t>9KK25</t>
        </is>
      </c>
      <c r="J3306" t="inlineStr">
        <is>
          <t>MATERIALS</t>
        </is>
      </c>
      <c r="K3306" t="inlineStr">
        <is>
          <t>Unplanned</t>
        </is>
      </c>
      <c r="L3306" t="inlineStr">
        <is>
          <t>EXTRUDER PRESS</t>
        </is>
      </c>
      <c r="M3306" t="inlineStr">
        <is>
          <t>主加工工位</t>
        </is>
      </c>
      <c r="N3306" t="inlineStr">
        <is>
          <t>EXTRUSION DEFECTS</t>
        </is>
      </c>
      <c r="O3306" s="59" t="n">
        <v>46107.60625</v>
      </c>
      <c r="P3306" s="59" t="n">
        <v>46107.61347222222</v>
      </c>
      <c r="Q3306" s="60" t="n">
        <v>10.4</v>
      </c>
      <c r="R3306" s="60" t="n">
        <v>1.155</v>
      </c>
      <c r="S3306" t="inlineStr">
        <is>
          <t>团队模拟数据（基于公开单线数据派生）</t>
        </is>
      </c>
      <c r="T3306" t="inlineStr">
        <is>
          <t>SIM-v2.2-20260807-20260804</t>
        </is>
      </c>
      <c r="U3306" t="inlineStr">
        <is>
          <t>https://zenodo.org/records/17855209</t>
        </is>
      </c>
      <c r="V3306" t="inlineStr">
        <is>
          <t>LINE-S02-POST-20260326</t>
        </is>
      </c>
      <c r="W3306" t="inlineStr">
        <is>
          <t>已关联</t>
        </is>
      </c>
      <c r="X3306" t="inlineStr">
        <is>
          <t>按班次口径判断</t>
        </is>
      </c>
      <c r="Z3306" t="inlineStr">
        <is>
          <t>否</t>
        </is>
      </c>
    </row>
    <row r="3307">
      <c r="A3307" t="inlineStr">
        <is>
          <t>SIM-STOP-03306</t>
        </is>
      </c>
      <c r="B3307" t="inlineStr">
        <is>
          <t>STOP-POST-00467</t>
        </is>
      </c>
      <c r="C3307" t="inlineStr">
        <is>
          <t>LINE-S03-POST-20260326</t>
        </is>
      </c>
      <c r="D3307" t="inlineStr">
        <is>
          <t>SHIFT-POST-20260326</t>
        </is>
      </c>
      <c r="E3307" t="inlineStr">
        <is>
          <t>LINE-S03</t>
        </is>
      </c>
      <c r="F3307" t="inlineStr">
        <is>
          <t>改善后</t>
        </is>
      </c>
      <c r="G3307" s="57" t="n">
        <v>46107</v>
      </c>
      <c r="H3307" t="inlineStr">
        <is>
          <t>音频模组系列</t>
        </is>
      </c>
      <c r="I3307" t="inlineStr">
        <is>
          <t>9KK25</t>
        </is>
      </c>
      <c r="J3307" t="inlineStr">
        <is>
          <t>MATERIALS</t>
        </is>
      </c>
      <c r="K3307" t="inlineStr">
        <is>
          <t>Unplanned</t>
        </is>
      </c>
      <c r="L3307" t="inlineStr">
        <is>
          <t>EXTRUDER PRESS</t>
        </is>
      </c>
      <c r="M3307" t="inlineStr">
        <is>
          <t>主加工工位</t>
        </is>
      </c>
      <c r="N3307" t="inlineStr">
        <is>
          <t>EXTRUSION DEFECTS</t>
        </is>
      </c>
      <c r="O3307" s="59" t="n">
        <v>46107.62013888889</v>
      </c>
      <c r="P3307" s="59" t="n">
        <v>46107.62618055556</v>
      </c>
      <c r="Q3307" s="60" t="n">
        <v>8.699999999999999</v>
      </c>
      <c r="R3307" s="60" t="n">
        <v>0.9671999999999999</v>
      </c>
      <c r="S3307" t="inlineStr">
        <is>
          <t>团队模拟数据（基于公开单线数据派生）</t>
        </is>
      </c>
      <c r="T3307" t="inlineStr">
        <is>
          <t>SIM-v2.2-20260807-20260804</t>
        </is>
      </c>
      <c r="U3307" t="inlineStr">
        <is>
          <t>https://zenodo.org/records/17855209</t>
        </is>
      </c>
      <c r="V3307" t="inlineStr">
        <is>
          <t>LINE-S03-POST-20260326</t>
        </is>
      </c>
      <c r="W3307" t="inlineStr">
        <is>
          <t>已关联</t>
        </is>
      </c>
      <c r="X3307" t="inlineStr">
        <is>
          <t>按班次口径判断</t>
        </is>
      </c>
      <c r="Z3307" t="inlineStr">
        <is>
          <t>否</t>
        </is>
      </c>
    </row>
    <row r="3308">
      <c r="A3308" t="inlineStr">
        <is>
          <t>SIM-STOP-03307</t>
        </is>
      </c>
      <c r="B3308" t="inlineStr">
        <is>
          <t>STOP-POST-00468</t>
        </is>
      </c>
      <c r="C3308" t="inlineStr">
        <is>
          <t>LINE-S01-POST-20260326</t>
        </is>
      </c>
      <c r="D3308" t="inlineStr">
        <is>
          <t>SHIFT-POST-20260326</t>
        </is>
      </c>
      <c r="E3308" t="inlineStr">
        <is>
          <t>LINE-S01</t>
        </is>
      </c>
      <c r="F3308" t="inlineStr">
        <is>
          <t>改善后</t>
        </is>
      </c>
      <c r="G3308" s="57" t="n">
        <v>46107</v>
      </c>
      <c r="H3308" t="inlineStr">
        <is>
          <t>智能终端系列</t>
        </is>
      </c>
      <c r="I3308" t="inlineStr">
        <is>
          <t>9KK25</t>
        </is>
      </c>
      <c r="J3308" t="inlineStr">
        <is>
          <t>MATERIALS</t>
        </is>
      </c>
      <c r="K3308" t="inlineStr">
        <is>
          <t>Unplanned</t>
        </is>
      </c>
      <c r="L3308" t="inlineStr">
        <is>
          <t>EXTRUDER PRESS</t>
        </is>
      </c>
      <c r="M3308" t="inlineStr">
        <is>
          <t>主加工工位</t>
        </is>
      </c>
      <c r="N3308" t="inlineStr">
        <is>
          <t>EXTRUSION DEFECTS</t>
        </is>
      </c>
      <c r="O3308" s="59" t="n">
        <v>46107.6</v>
      </c>
      <c r="P3308" s="59" t="n">
        <v>46107.60479166666</v>
      </c>
      <c r="Q3308" s="60" t="n">
        <v>6.9</v>
      </c>
      <c r="R3308" s="60" t="n">
        <v>0.7634</v>
      </c>
      <c r="S3308" t="inlineStr">
        <is>
          <t>团队模拟数据（基于公开单线数据派生）</t>
        </is>
      </c>
      <c r="T3308" t="inlineStr">
        <is>
          <t>SIM-v2.2-20260807-20260804</t>
        </is>
      </c>
      <c r="U3308" t="inlineStr">
        <is>
          <t>https://zenodo.org/records/17855209</t>
        </is>
      </c>
      <c r="V3308" t="inlineStr">
        <is>
          <t>LINE-S01-POST-20260326</t>
        </is>
      </c>
      <c r="W3308" t="inlineStr">
        <is>
          <t>已关联</t>
        </is>
      </c>
      <c r="X3308" t="inlineStr">
        <is>
          <t>按班次口径判断</t>
        </is>
      </c>
      <c r="Z3308" t="inlineStr">
        <is>
          <t>否</t>
        </is>
      </c>
    </row>
    <row r="3309">
      <c r="A3309" t="inlineStr">
        <is>
          <t>SIM-STOP-03308</t>
        </is>
      </c>
      <c r="B3309" t="inlineStr">
        <is>
          <t>STOP-POST-00468</t>
        </is>
      </c>
      <c r="C3309" t="inlineStr">
        <is>
          <t>LINE-S02-POST-20260326</t>
        </is>
      </c>
      <c r="D3309" t="inlineStr">
        <is>
          <t>SHIFT-POST-20260326</t>
        </is>
      </c>
      <c r="E3309" t="inlineStr">
        <is>
          <t>LINE-S02</t>
        </is>
      </c>
      <c r="F3309" t="inlineStr">
        <is>
          <t>改善后</t>
        </is>
      </c>
      <c r="G3309" s="57" t="n">
        <v>46107</v>
      </c>
      <c r="H3309" t="inlineStr">
        <is>
          <t>视觉设备系列</t>
        </is>
      </c>
      <c r="I3309" t="inlineStr">
        <is>
          <t>9KK25</t>
        </is>
      </c>
      <c r="J3309" t="inlineStr">
        <is>
          <t>MATERIALS</t>
        </is>
      </c>
      <c r="K3309" t="inlineStr">
        <is>
          <t>Unplanned</t>
        </is>
      </c>
      <c r="L3309" t="inlineStr">
        <is>
          <t>EXTRUDER PRESS</t>
        </is>
      </c>
      <c r="M3309" t="inlineStr">
        <is>
          <t>主加工工位</t>
        </is>
      </c>
      <c r="N3309" t="inlineStr">
        <is>
          <t>EXTRUSION DEFECTS</t>
        </is>
      </c>
      <c r="O3309" s="59" t="n">
        <v>46107.61388888889</v>
      </c>
      <c r="P3309" s="59" t="n">
        <v>46107.62138888889</v>
      </c>
      <c r="Q3309" s="60" t="n">
        <v>10.8</v>
      </c>
      <c r="R3309" s="60" t="n">
        <v>1.2012</v>
      </c>
      <c r="S3309" t="inlineStr">
        <is>
          <t>团队模拟数据（基于公开单线数据派生）</t>
        </is>
      </c>
      <c r="T3309" t="inlineStr">
        <is>
          <t>SIM-v2.2-20260807-20260804</t>
        </is>
      </c>
      <c r="U3309" t="inlineStr">
        <is>
          <t>https://zenodo.org/records/17855209</t>
        </is>
      </c>
      <c r="V3309" t="inlineStr">
        <is>
          <t>LINE-S02-POST-20260326</t>
        </is>
      </c>
      <c r="W3309" t="inlineStr">
        <is>
          <t>已关联</t>
        </is>
      </c>
      <c r="X3309" t="inlineStr">
        <is>
          <t>按班次口径判断</t>
        </is>
      </c>
      <c r="Z3309" t="inlineStr">
        <is>
          <t>否</t>
        </is>
      </c>
    </row>
    <row r="3310">
      <c r="A3310" t="inlineStr">
        <is>
          <t>SIM-STOP-03309</t>
        </is>
      </c>
      <c r="B3310" t="inlineStr">
        <is>
          <t>STOP-POST-00468</t>
        </is>
      </c>
      <c r="C3310" t="inlineStr">
        <is>
          <t>LINE-S03-POST-20260326</t>
        </is>
      </c>
      <c r="D3310" t="inlineStr">
        <is>
          <t>SHIFT-POST-20260326</t>
        </is>
      </c>
      <c r="E3310" t="inlineStr">
        <is>
          <t>LINE-S03</t>
        </is>
      </c>
      <c r="F3310" t="inlineStr">
        <is>
          <t>改善后</t>
        </is>
      </c>
      <c r="G3310" s="57" t="n">
        <v>46107</v>
      </c>
      <c r="H3310" t="inlineStr">
        <is>
          <t>音频模组系列</t>
        </is>
      </c>
      <c r="I3310" t="inlineStr">
        <is>
          <t>9KK25</t>
        </is>
      </c>
      <c r="J3310" t="inlineStr">
        <is>
          <t>MATERIALS</t>
        </is>
      </c>
      <c r="K3310" t="inlineStr">
        <is>
          <t>Unplanned</t>
        </is>
      </c>
      <c r="L3310" t="inlineStr">
        <is>
          <t>EXTRUDER PRESS</t>
        </is>
      </c>
      <c r="M3310" t="inlineStr">
        <is>
          <t>主加工工位</t>
        </is>
      </c>
      <c r="N3310" t="inlineStr">
        <is>
          <t>EXTRUSION DEFECTS</t>
        </is>
      </c>
      <c r="O3310" s="59" t="n">
        <v>46107.62777777778</v>
      </c>
      <c r="P3310" s="59" t="n">
        <v>46107.63340277778</v>
      </c>
      <c r="Q3310" s="60" t="n">
        <v>8.1</v>
      </c>
      <c r="R3310" s="60" t="n">
        <v>0.9048</v>
      </c>
      <c r="S3310" t="inlineStr">
        <is>
          <t>团队模拟数据（基于公开单线数据派生）</t>
        </is>
      </c>
      <c r="T3310" t="inlineStr">
        <is>
          <t>SIM-v2.2-20260807-20260804</t>
        </is>
      </c>
      <c r="U3310" t="inlineStr">
        <is>
          <t>https://zenodo.org/records/17855209</t>
        </is>
      </c>
      <c r="V3310" t="inlineStr">
        <is>
          <t>LINE-S03-POST-20260326</t>
        </is>
      </c>
      <c r="W3310" t="inlineStr">
        <is>
          <t>已关联</t>
        </is>
      </c>
      <c r="X3310" t="inlineStr">
        <is>
          <t>按班次口径判断</t>
        </is>
      </c>
      <c r="Z3310" t="inlineStr">
        <is>
          <t>否</t>
        </is>
      </c>
    </row>
    <row r="3311">
      <c r="A3311" t="inlineStr">
        <is>
          <t>SIM-STOP-03310</t>
        </is>
      </c>
      <c r="B3311" t="inlineStr">
        <is>
          <t>STOP-POST-00469</t>
        </is>
      </c>
      <c r="C3311" t="inlineStr">
        <is>
          <t>LINE-S01-POST-20260326</t>
        </is>
      </c>
      <c r="D3311" t="inlineStr">
        <is>
          <t>SHIFT-POST-20260326</t>
        </is>
      </c>
      <c r="E3311" t="inlineStr">
        <is>
          <t>LINE-S01</t>
        </is>
      </c>
      <c r="F3311" t="inlineStr">
        <is>
          <t>改善后</t>
        </is>
      </c>
      <c r="G3311" s="57" t="n">
        <v>46107</v>
      </c>
      <c r="H3311" t="inlineStr">
        <is>
          <t>智能终端系列</t>
        </is>
      </c>
      <c r="I3311" t="inlineStr">
        <is>
          <t>9KK25</t>
        </is>
      </c>
      <c r="J3311" t="inlineStr">
        <is>
          <t>MATERIALS</t>
        </is>
      </c>
      <c r="K3311" t="inlineStr">
        <is>
          <t>Unplanned</t>
        </is>
      </c>
      <c r="L3311" t="inlineStr">
        <is>
          <t>EXTRUDER PRESS</t>
        </is>
      </c>
      <c r="M3311" t="inlineStr">
        <is>
          <t>主加工工位</t>
        </is>
      </c>
      <c r="N3311" t="inlineStr">
        <is>
          <t>RACK STARVATION</t>
        </is>
      </c>
      <c r="O3311" s="59" t="n">
        <v>46107.62847222222</v>
      </c>
      <c r="P3311" s="59" t="n">
        <v>46107.63180555555</v>
      </c>
      <c r="Q3311" s="60" t="n">
        <v>4.8</v>
      </c>
      <c r="R3311" s="60" t="n">
        <v>0.7947</v>
      </c>
      <c r="S3311" t="inlineStr">
        <is>
          <t>团队模拟数据（基于公开单线数据派生）</t>
        </is>
      </c>
      <c r="T3311" t="inlineStr">
        <is>
          <t>SIM-v2.2-20260807-20260804</t>
        </is>
      </c>
      <c r="U3311" t="inlineStr">
        <is>
          <t>https://zenodo.org/records/17855209</t>
        </is>
      </c>
      <c r="V3311" t="inlineStr">
        <is>
          <t>LINE-S01-POST-20260326</t>
        </is>
      </c>
      <c r="W3311" t="inlineStr">
        <is>
          <t>已关联</t>
        </is>
      </c>
      <c r="X3311" t="inlineStr">
        <is>
          <t>按班次口径判断</t>
        </is>
      </c>
      <c r="Z3311" t="inlineStr">
        <is>
          <t>否</t>
        </is>
      </c>
    </row>
    <row r="3312">
      <c r="A3312" t="inlineStr">
        <is>
          <t>SIM-STOP-03311</t>
        </is>
      </c>
      <c r="B3312" t="inlineStr">
        <is>
          <t>STOP-POST-00469</t>
        </is>
      </c>
      <c r="C3312" t="inlineStr">
        <is>
          <t>LINE-S02-POST-20260326</t>
        </is>
      </c>
      <c r="D3312" t="inlineStr">
        <is>
          <t>SHIFT-POST-20260326</t>
        </is>
      </c>
      <c r="E3312" t="inlineStr">
        <is>
          <t>LINE-S02</t>
        </is>
      </c>
      <c r="F3312" t="inlineStr">
        <is>
          <t>改善后</t>
        </is>
      </c>
      <c r="G3312" s="57" t="n">
        <v>46107</v>
      </c>
      <c r="H3312" t="inlineStr">
        <is>
          <t>视觉设备系列</t>
        </is>
      </c>
      <c r="I3312" t="inlineStr">
        <is>
          <t>9KK25</t>
        </is>
      </c>
      <c r="J3312" t="inlineStr">
        <is>
          <t>MATERIALS</t>
        </is>
      </c>
      <c r="K3312" t="inlineStr">
        <is>
          <t>Unplanned</t>
        </is>
      </c>
      <c r="L3312" t="inlineStr">
        <is>
          <t>EXTRUDER PRESS</t>
        </is>
      </c>
      <c r="M3312" t="inlineStr">
        <is>
          <t>主加工工位</t>
        </is>
      </c>
      <c r="N3312" t="inlineStr">
        <is>
          <t>RACK STARVATION</t>
        </is>
      </c>
      <c r="O3312" s="59" t="n">
        <v>46107.64236111111</v>
      </c>
      <c r="P3312" s="59" t="n">
        <v>46107.64756944445</v>
      </c>
      <c r="Q3312" s="60" t="n">
        <v>7.5</v>
      </c>
      <c r="R3312" s="60" t="n">
        <v>1.2474</v>
      </c>
      <c r="S3312" t="inlineStr">
        <is>
          <t>团队模拟数据（基于公开单线数据派生）</t>
        </is>
      </c>
      <c r="T3312" t="inlineStr">
        <is>
          <t>SIM-v2.2-20260807-20260804</t>
        </is>
      </c>
      <c r="U3312" t="inlineStr">
        <is>
          <t>https://zenodo.org/records/17855209</t>
        </is>
      </c>
      <c r="V3312" t="inlineStr">
        <is>
          <t>LINE-S02-POST-20260326</t>
        </is>
      </c>
      <c r="W3312" t="inlineStr">
        <is>
          <t>已关联</t>
        </is>
      </c>
      <c r="X3312" t="inlineStr">
        <is>
          <t>按班次口径判断</t>
        </is>
      </c>
      <c r="Z3312" t="inlineStr">
        <is>
          <t>否</t>
        </is>
      </c>
    </row>
    <row r="3313">
      <c r="A3313" t="inlineStr">
        <is>
          <t>SIM-STOP-03312</t>
        </is>
      </c>
      <c r="B3313" t="inlineStr">
        <is>
          <t>STOP-POST-00469</t>
        </is>
      </c>
      <c r="C3313" t="inlineStr">
        <is>
          <t>LINE-S03-POST-20260326</t>
        </is>
      </c>
      <c r="D3313" t="inlineStr">
        <is>
          <t>SHIFT-POST-20260326</t>
        </is>
      </c>
      <c r="E3313" t="inlineStr">
        <is>
          <t>LINE-S03</t>
        </is>
      </c>
      <c r="F3313" t="inlineStr">
        <is>
          <t>改善后</t>
        </is>
      </c>
      <c r="G3313" s="57" t="n">
        <v>46107</v>
      </c>
      <c r="H3313" t="inlineStr">
        <is>
          <t>音频模组系列</t>
        </is>
      </c>
      <c r="I3313" t="inlineStr">
        <is>
          <t>9KK25</t>
        </is>
      </c>
      <c r="J3313" t="inlineStr">
        <is>
          <t>MATERIALS</t>
        </is>
      </c>
      <c r="K3313" t="inlineStr">
        <is>
          <t>Unplanned</t>
        </is>
      </c>
      <c r="L3313" t="inlineStr">
        <is>
          <t>EXTRUDER PRESS</t>
        </is>
      </c>
      <c r="M3313" t="inlineStr">
        <is>
          <t>主加工工位</t>
        </is>
      </c>
      <c r="N3313" t="inlineStr">
        <is>
          <t>RACK STARVATION</t>
        </is>
      </c>
      <c r="O3313" s="59" t="n">
        <v>46107.65625</v>
      </c>
      <c r="P3313" s="59" t="n">
        <v>46107.66013888889</v>
      </c>
      <c r="Q3313" s="60" t="n">
        <v>5.6</v>
      </c>
      <c r="R3313" s="60" t="n">
        <v>0.9412</v>
      </c>
      <c r="S3313" t="inlineStr">
        <is>
          <t>团队模拟数据（基于公开单线数据派生）</t>
        </is>
      </c>
      <c r="T3313" t="inlineStr">
        <is>
          <t>SIM-v2.2-20260807-20260804</t>
        </is>
      </c>
      <c r="U3313" t="inlineStr">
        <is>
          <t>https://zenodo.org/records/17855209</t>
        </is>
      </c>
      <c r="V3313" t="inlineStr">
        <is>
          <t>LINE-S03-POST-20260326</t>
        </is>
      </c>
      <c r="W3313" t="inlineStr">
        <is>
          <t>已关联</t>
        </is>
      </c>
      <c r="X3313" t="inlineStr">
        <is>
          <t>按班次口径判断</t>
        </is>
      </c>
      <c r="Z3313" t="inlineStr">
        <is>
          <t>否</t>
        </is>
      </c>
    </row>
    <row r="3314">
      <c r="A3314" t="inlineStr">
        <is>
          <t>SIM-STOP-03313</t>
        </is>
      </c>
      <c r="B3314" t="inlineStr">
        <is>
          <t>STOP-POST-00470</t>
        </is>
      </c>
      <c r="C3314" t="inlineStr">
        <is>
          <t>LINE-S01-POST-20260326</t>
        </is>
      </c>
      <c r="D3314" t="inlineStr">
        <is>
          <t>SHIFT-POST-20260326</t>
        </is>
      </c>
      <c r="E3314" t="inlineStr">
        <is>
          <t>LINE-S01</t>
        </is>
      </c>
      <c r="F3314" t="inlineStr">
        <is>
          <t>改善后</t>
        </is>
      </c>
      <c r="G3314" s="57" t="n">
        <v>46107</v>
      </c>
      <c r="H3314" t="inlineStr">
        <is>
          <t>智能终端系列</t>
        </is>
      </c>
      <c r="I3314" t="inlineStr">
        <is>
          <t>9KK25</t>
        </is>
      </c>
      <c r="J3314" t="inlineStr">
        <is>
          <t>MATERIALS</t>
        </is>
      </c>
      <c r="K3314" t="inlineStr">
        <is>
          <t>Unplanned</t>
        </is>
      </c>
      <c r="L3314" t="inlineStr">
        <is>
          <t>EXTRUDER PRESS</t>
        </is>
      </c>
      <c r="M3314" t="inlineStr">
        <is>
          <t>主加工工位</t>
        </is>
      </c>
      <c r="N3314" t="inlineStr">
        <is>
          <t>RACK STARVATION</t>
        </is>
      </c>
      <c r="O3314" s="59" t="n">
        <v>46107.63611111111</v>
      </c>
      <c r="P3314" s="59" t="n">
        <v>46107.641875</v>
      </c>
      <c r="Q3314" s="60" t="n">
        <v>8.300000000000001</v>
      </c>
      <c r="R3314" s="60" t="n">
        <v>0.8259</v>
      </c>
      <c r="S3314" t="inlineStr">
        <is>
          <t>团队模拟数据（基于公开单线数据派生）</t>
        </is>
      </c>
      <c r="T3314" t="inlineStr">
        <is>
          <t>SIM-v2.2-20260807-20260804</t>
        </is>
      </c>
      <c r="U3314" t="inlineStr">
        <is>
          <t>https://zenodo.org/records/17855209</t>
        </is>
      </c>
      <c r="V3314" t="inlineStr">
        <is>
          <t>LINE-S01-POST-20260326</t>
        </is>
      </c>
      <c r="W3314" t="inlineStr">
        <is>
          <t>已关联</t>
        </is>
      </c>
      <c r="X3314" t="inlineStr">
        <is>
          <t>按班次口径判断</t>
        </is>
      </c>
      <c r="Z3314" t="inlineStr">
        <is>
          <t>否</t>
        </is>
      </c>
    </row>
    <row r="3315">
      <c r="A3315" t="inlineStr">
        <is>
          <t>SIM-STOP-03314</t>
        </is>
      </c>
      <c r="B3315" t="inlineStr">
        <is>
          <t>STOP-POST-00470</t>
        </is>
      </c>
      <c r="C3315" t="inlineStr">
        <is>
          <t>LINE-S02-POST-20260326</t>
        </is>
      </c>
      <c r="D3315" t="inlineStr">
        <is>
          <t>SHIFT-POST-20260326</t>
        </is>
      </c>
      <c r="E3315" t="inlineStr">
        <is>
          <t>LINE-S02</t>
        </is>
      </c>
      <c r="F3315" t="inlineStr">
        <is>
          <t>改善后</t>
        </is>
      </c>
      <c r="G3315" s="57" t="n">
        <v>46107</v>
      </c>
      <c r="H3315" t="inlineStr">
        <is>
          <t>视觉设备系列</t>
        </is>
      </c>
      <c r="I3315" t="inlineStr">
        <is>
          <t>9KK25</t>
        </is>
      </c>
      <c r="J3315" t="inlineStr">
        <is>
          <t>MATERIALS</t>
        </is>
      </c>
      <c r="K3315" t="inlineStr">
        <is>
          <t>Unplanned</t>
        </is>
      </c>
      <c r="L3315" t="inlineStr">
        <is>
          <t>EXTRUDER PRESS</t>
        </is>
      </c>
      <c r="M3315" t="inlineStr">
        <is>
          <t>主加工工位</t>
        </is>
      </c>
      <c r="N3315" t="inlineStr">
        <is>
          <t>RACK STARVATION</t>
        </is>
      </c>
      <c r="O3315" s="59" t="n">
        <v>46107.65</v>
      </c>
      <c r="P3315" s="59" t="n">
        <v>46107.658125</v>
      </c>
      <c r="Q3315" s="60" t="n">
        <v>11.7</v>
      </c>
      <c r="R3315" s="60" t="n">
        <v>1.1682</v>
      </c>
      <c r="S3315" t="inlineStr">
        <is>
          <t>团队模拟数据（基于公开单线数据派生）</t>
        </is>
      </c>
      <c r="T3315" t="inlineStr">
        <is>
          <t>SIM-v2.2-20260807-20260804</t>
        </is>
      </c>
      <c r="U3315" t="inlineStr">
        <is>
          <t>https://zenodo.org/records/17855209</t>
        </is>
      </c>
      <c r="V3315" t="inlineStr">
        <is>
          <t>LINE-S02-POST-20260326</t>
        </is>
      </c>
      <c r="W3315" t="inlineStr">
        <is>
          <t>已关联</t>
        </is>
      </c>
      <c r="X3315" t="inlineStr">
        <is>
          <t>按班次口径判断</t>
        </is>
      </c>
      <c r="Z3315" t="inlineStr">
        <is>
          <t>否</t>
        </is>
      </c>
    </row>
    <row r="3316">
      <c r="A3316" t="inlineStr">
        <is>
          <t>SIM-STOP-03315</t>
        </is>
      </c>
      <c r="B3316" t="inlineStr">
        <is>
          <t>STOP-POST-00470</t>
        </is>
      </c>
      <c r="C3316" t="inlineStr">
        <is>
          <t>LINE-S03-POST-20260326</t>
        </is>
      </c>
      <c r="D3316" t="inlineStr">
        <is>
          <t>SHIFT-POST-20260326</t>
        </is>
      </c>
      <c r="E3316" t="inlineStr">
        <is>
          <t>LINE-S03</t>
        </is>
      </c>
      <c r="F3316" t="inlineStr">
        <is>
          <t>改善后</t>
        </is>
      </c>
      <c r="G3316" s="57" t="n">
        <v>46107</v>
      </c>
      <c r="H3316" t="inlineStr">
        <is>
          <t>音频模组系列</t>
        </is>
      </c>
      <c r="I3316" t="inlineStr">
        <is>
          <t>9KK25</t>
        </is>
      </c>
      <c r="J3316" t="inlineStr">
        <is>
          <t>MATERIALS</t>
        </is>
      </c>
      <c r="K3316" t="inlineStr">
        <is>
          <t>Unplanned</t>
        </is>
      </c>
      <c r="L3316" t="inlineStr">
        <is>
          <t>EXTRUDER PRESS</t>
        </is>
      </c>
      <c r="M3316" t="inlineStr">
        <is>
          <t>主加工工位</t>
        </is>
      </c>
      <c r="N3316" t="inlineStr">
        <is>
          <t>RACK STARVATION</t>
        </is>
      </c>
      <c r="O3316" s="59" t="n">
        <v>46107.66388888889</v>
      </c>
      <c r="P3316" s="59" t="n">
        <v>46107.67069444444</v>
      </c>
      <c r="Q3316" s="60" t="n">
        <v>9.800000000000001</v>
      </c>
      <c r="R3316" s="60" t="n">
        <v>0.9776</v>
      </c>
      <c r="S3316" t="inlineStr">
        <is>
          <t>团队模拟数据（基于公开单线数据派生）</t>
        </is>
      </c>
      <c r="T3316" t="inlineStr">
        <is>
          <t>SIM-v2.2-20260807-20260804</t>
        </is>
      </c>
      <c r="U3316" t="inlineStr">
        <is>
          <t>https://zenodo.org/records/17855209</t>
        </is>
      </c>
      <c r="V3316" t="inlineStr">
        <is>
          <t>LINE-S03-POST-20260326</t>
        </is>
      </c>
      <c r="W3316" t="inlineStr">
        <is>
          <t>已关联</t>
        </is>
      </c>
      <c r="X3316" t="inlineStr">
        <is>
          <t>按班次口径判断</t>
        </is>
      </c>
      <c r="Z3316" t="inlineStr">
        <is>
          <t>否</t>
        </is>
      </c>
    </row>
    <row r="3317">
      <c r="A3317" t="inlineStr">
        <is>
          <t>SIM-STOP-03316</t>
        </is>
      </c>
      <c r="B3317" t="inlineStr">
        <is>
          <t>STOP-POST-00471</t>
        </is>
      </c>
      <c r="C3317" t="inlineStr">
        <is>
          <t>LINE-S01-POST-20260326</t>
        </is>
      </c>
      <c r="D3317" t="inlineStr">
        <is>
          <t>SHIFT-POST-20260326</t>
        </is>
      </c>
      <c r="E3317" t="inlineStr">
        <is>
          <t>LINE-S01</t>
        </is>
      </c>
      <c r="F3317" t="inlineStr">
        <is>
          <t>改善后</t>
        </is>
      </c>
      <c r="G3317" s="57" t="n">
        <v>46107</v>
      </c>
      <c r="H3317" t="inlineStr">
        <is>
          <t>智能终端系列</t>
        </is>
      </c>
      <c r="I3317" t="inlineStr">
        <is>
          <t>9KK25</t>
        </is>
      </c>
      <c r="J3317" t="inlineStr">
        <is>
          <t>MATERIALS</t>
        </is>
      </c>
      <c r="K3317" t="inlineStr">
        <is>
          <t>Unplanned</t>
        </is>
      </c>
      <c r="L3317" t="inlineStr">
        <is>
          <t>EXTRUDER PRESS</t>
        </is>
      </c>
      <c r="M3317" t="inlineStr">
        <is>
          <t>主加工工位</t>
        </is>
      </c>
      <c r="N3317" t="inlineStr">
        <is>
          <t>RACK STARVATION</t>
        </is>
      </c>
      <c r="O3317" s="59" t="n">
        <v>46107.65347222222</v>
      </c>
      <c r="P3317" s="59" t="n">
        <v>46107.65618055555</v>
      </c>
      <c r="Q3317" s="60" t="n">
        <v>3.9</v>
      </c>
      <c r="R3317" s="60" t="n">
        <v>0.7723</v>
      </c>
      <c r="S3317" t="inlineStr">
        <is>
          <t>团队模拟数据（基于公开单线数据派生）</t>
        </is>
      </c>
      <c r="T3317" t="inlineStr">
        <is>
          <t>SIM-v2.2-20260807-20260804</t>
        </is>
      </c>
      <c r="U3317" t="inlineStr">
        <is>
          <t>https://zenodo.org/records/17855209</t>
        </is>
      </c>
      <c r="V3317" t="inlineStr">
        <is>
          <t>LINE-S01-POST-20260326</t>
        </is>
      </c>
      <c r="W3317" t="inlineStr">
        <is>
          <t>已关联</t>
        </is>
      </c>
      <c r="X3317" t="inlineStr">
        <is>
          <t>按班次口径判断</t>
        </is>
      </c>
      <c r="Z3317" t="inlineStr">
        <is>
          <t>否</t>
        </is>
      </c>
    </row>
    <row r="3318">
      <c r="A3318" t="inlineStr">
        <is>
          <t>SIM-STOP-03317</t>
        </is>
      </c>
      <c r="B3318" t="inlineStr">
        <is>
          <t>STOP-POST-00471</t>
        </is>
      </c>
      <c r="C3318" t="inlineStr">
        <is>
          <t>LINE-S02-POST-20260326</t>
        </is>
      </c>
      <c r="D3318" t="inlineStr">
        <is>
          <t>SHIFT-POST-20260326</t>
        </is>
      </c>
      <c r="E3318" t="inlineStr">
        <is>
          <t>LINE-S02</t>
        </is>
      </c>
      <c r="F3318" t="inlineStr">
        <is>
          <t>改善后</t>
        </is>
      </c>
      <c r="G3318" s="57" t="n">
        <v>46107</v>
      </c>
      <c r="H3318" t="inlineStr">
        <is>
          <t>视觉设备系列</t>
        </is>
      </c>
      <c r="I3318" t="inlineStr">
        <is>
          <t>9KK25</t>
        </is>
      </c>
      <c r="J3318" t="inlineStr">
        <is>
          <t>MATERIALS</t>
        </is>
      </c>
      <c r="K3318" t="inlineStr">
        <is>
          <t>Unplanned</t>
        </is>
      </c>
      <c r="L3318" t="inlineStr">
        <is>
          <t>EXTRUDER PRESS</t>
        </is>
      </c>
      <c r="M3318" t="inlineStr">
        <is>
          <t>主加工工位</t>
        </is>
      </c>
      <c r="N3318" t="inlineStr">
        <is>
          <t>RACK STARVATION</t>
        </is>
      </c>
      <c r="O3318" s="59" t="n">
        <v>46107.66736111111</v>
      </c>
      <c r="P3318" s="59" t="n">
        <v>46107.67159722222</v>
      </c>
      <c r="Q3318" s="60" t="n">
        <v>6.1</v>
      </c>
      <c r="R3318" s="60" t="n">
        <v>1.2144</v>
      </c>
      <c r="S3318" t="inlineStr">
        <is>
          <t>团队模拟数据（基于公开单线数据派生）</t>
        </is>
      </c>
      <c r="T3318" t="inlineStr">
        <is>
          <t>SIM-v2.2-20260807-20260804</t>
        </is>
      </c>
      <c r="U3318" t="inlineStr">
        <is>
          <t>https://zenodo.org/records/17855209</t>
        </is>
      </c>
      <c r="V3318" t="inlineStr">
        <is>
          <t>LINE-S02-POST-20260326</t>
        </is>
      </c>
      <c r="W3318" t="inlineStr">
        <is>
          <t>已关联</t>
        </is>
      </c>
      <c r="X3318" t="inlineStr">
        <is>
          <t>按班次口径判断</t>
        </is>
      </c>
      <c r="Z3318" t="inlineStr">
        <is>
          <t>否</t>
        </is>
      </c>
    </row>
    <row r="3319">
      <c r="A3319" t="inlineStr">
        <is>
          <t>SIM-STOP-03318</t>
        </is>
      </c>
      <c r="B3319" t="inlineStr">
        <is>
          <t>STOP-POST-00471</t>
        </is>
      </c>
      <c r="C3319" t="inlineStr">
        <is>
          <t>LINE-S03-POST-20260326</t>
        </is>
      </c>
      <c r="D3319" t="inlineStr">
        <is>
          <t>SHIFT-POST-20260326</t>
        </is>
      </c>
      <c r="E3319" t="inlineStr">
        <is>
          <t>LINE-S03</t>
        </is>
      </c>
      <c r="F3319" t="inlineStr">
        <is>
          <t>改善后</t>
        </is>
      </c>
      <c r="G3319" s="57" t="n">
        <v>46107</v>
      </c>
      <c r="H3319" t="inlineStr">
        <is>
          <t>音频模组系列</t>
        </is>
      </c>
      <c r="I3319" t="inlineStr">
        <is>
          <t>9KK25</t>
        </is>
      </c>
      <c r="J3319" t="inlineStr">
        <is>
          <t>MATERIALS</t>
        </is>
      </c>
      <c r="K3319" t="inlineStr">
        <is>
          <t>Unplanned</t>
        </is>
      </c>
      <c r="L3319" t="inlineStr">
        <is>
          <t>EXTRUDER PRESS</t>
        </is>
      </c>
      <c r="M3319" t="inlineStr">
        <is>
          <t>主加工工位</t>
        </is>
      </c>
      <c r="N3319" t="inlineStr">
        <is>
          <t>RACK STARVATION</t>
        </is>
      </c>
      <c r="O3319" s="59" t="n">
        <v>46107.68125</v>
      </c>
      <c r="P3319" s="59" t="n">
        <v>46107.68444444444</v>
      </c>
      <c r="Q3319" s="60" t="n">
        <v>4.6</v>
      </c>
      <c r="R3319" s="60" t="n">
        <v>0.9152</v>
      </c>
      <c r="S3319" t="inlineStr">
        <is>
          <t>团队模拟数据（基于公开单线数据派生）</t>
        </is>
      </c>
      <c r="T3319" t="inlineStr">
        <is>
          <t>SIM-v2.2-20260807-20260804</t>
        </is>
      </c>
      <c r="U3319" t="inlineStr">
        <is>
          <t>https://zenodo.org/records/17855209</t>
        </is>
      </c>
      <c r="V3319" t="inlineStr">
        <is>
          <t>LINE-S03-POST-20260326</t>
        </is>
      </c>
      <c r="W3319" t="inlineStr">
        <is>
          <t>已关联</t>
        </is>
      </c>
      <c r="X3319" t="inlineStr">
        <is>
          <t>按班次口径判断</t>
        </is>
      </c>
      <c r="Z3319" t="inlineStr">
        <is>
          <t>否</t>
        </is>
      </c>
    </row>
    <row r="3320">
      <c r="A3320" t="inlineStr">
        <is>
          <t>SIM-STOP-03319</t>
        </is>
      </c>
      <c r="B3320" t="inlineStr">
        <is>
          <t>STOP-POST-00472</t>
        </is>
      </c>
      <c r="C3320" t="inlineStr">
        <is>
          <t>LINE-S01-POST-20260326</t>
        </is>
      </c>
      <c r="D3320" t="inlineStr">
        <is>
          <t>SHIFT-POST-20260326</t>
        </is>
      </c>
      <c r="E3320" t="inlineStr">
        <is>
          <t>LINE-S01</t>
        </is>
      </c>
      <c r="F3320" t="inlineStr">
        <is>
          <t>改善后</t>
        </is>
      </c>
      <c r="G3320" s="57" t="n">
        <v>46107</v>
      </c>
      <c r="H3320" t="inlineStr">
        <is>
          <t>智能终端系列</t>
        </is>
      </c>
      <c r="I3320" t="inlineStr">
        <is>
          <t>9KK25</t>
        </is>
      </c>
      <c r="J3320" t="inlineStr">
        <is>
          <t>MATERIALS</t>
        </is>
      </c>
      <c r="K3320" t="inlineStr">
        <is>
          <t>Unplanned</t>
        </is>
      </c>
      <c r="L3320" t="inlineStr">
        <is>
          <t>EXTRUDER PRESS</t>
        </is>
      </c>
      <c r="M3320" t="inlineStr">
        <is>
          <t>主加工工位</t>
        </is>
      </c>
      <c r="N3320" t="inlineStr">
        <is>
          <t>RACK STARVATION</t>
        </is>
      </c>
      <c r="O3320" s="59" t="n">
        <v>46107.66736111111</v>
      </c>
      <c r="P3320" s="59" t="n">
        <v>46107.67347222222</v>
      </c>
      <c r="Q3320" s="60" t="n">
        <v>8.800000000000001</v>
      </c>
      <c r="R3320" s="60" t="n">
        <v>0.8036</v>
      </c>
      <c r="S3320" t="inlineStr">
        <is>
          <t>团队模拟数据（基于公开单线数据派生）</t>
        </is>
      </c>
      <c r="T3320" t="inlineStr">
        <is>
          <t>SIM-v2.2-20260807-20260804</t>
        </is>
      </c>
      <c r="U3320" t="inlineStr">
        <is>
          <t>https://zenodo.org/records/17855209</t>
        </is>
      </c>
      <c r="V3320" t="inlineStr">
        <is>
          <t>LINE-S01-POST-20260326</t>
        </is>
      </c>
      <c r="W3320" t="inlineStr">
        <is>
          <t>已关联</t>
        </is>
      </c>
      <c r="X3320" t="inlineStr">
        <is>
          <t>按班次口径判断</t>
        </is>
      </c>
      <c r="Z3320" t="inlineStr">
        <is>
          <t>否</t>
        </is>
      </c>
    </row>
    <row r="3321">
      <c r="A3321" t="inlineStr">
        <is>
          <t>SIM-STOP-03320</t>
        </is>
      </c>
      <c r="B3321" t="inlineStr">
        <is>
          <t>STOP-POST-00472</t>
        </is>
      </c>
      <c r="C3321" t="inlineStr">
        <is>
          <t>LINE-S02-POST-20260326</t>
        </is>
      </c>
      <c r="D3321" t="inlineStr">
        <is>
          <t>SHIFT-POST-20260326</t>
        </is>
      </c>
      <c r="E3321" t="inlineStr">
        <is>
          <t>LINE-S02</t>
        </is>
      </c>
      <c r="F3321" t="inlineStr">
        <is>
          <t>改善后</t>
        </is>
      </c>
      <c r="G3321" s="57" t="n">
        <v>46107</v>
      </c>
      <c r="H3321" t="inlineStr">
        <is>
          <t>视觉设备系列</t>
        </is>
      </c>
      <c r="I3321" t="inlineStr">
        <is>
          <t>9KK25</t>
        </is>
      </c>
      <c r="J3321" t="inlineStr">
        <is>
          <t>MATERIALS</t>
        </is>
      </c>
      <c r="K3321" t="inlineStr">
        <is>
          <t>Unplanned</t>
        </is>
      </c>
      <c r="L3321" t="inlineStr">
        <is>
          <t>EXTRUDER PRESS</t>
        </is>
      </c>
      <c r="M3321" t="inlineStr">
        <is>
          <t>主加工工位</t>
        </is>
      </c>
      <c r="N3321" t="inlineStr">
        <is>
          <t>RACK STARVATION</t>
        </is>
      </c>
      <c r="O3321" s="59" t="n">
        <v>46107.68125</v>
      </c>
      <c r="P3321" s="59" t="n">
        <v>46107.68993055556</v>
      </c>
      <c r="Q3321" s="60" t="n">
        <v>12.5</v>
      </c>
      <c r="R3321" s="60" t="n">
        <v>1.1352</v>
      </c>
      <c r="S3321" t="inlineStr">
        <is>
          <t>团队模拟数据（基于公开单线数据派生）</t>
        </is>
      </c>
      <c r="T3321" t="inlineStr">
        <is>
          <t>SIM-v2.2-20260807-20260804</t>
        </is>
      </c>
      <c r="U3321" t="inlineStr">
        <is>
          <t>https://zenodo.org/records/17855209</t>
        </is>
      </c>
      <c r="V3321" t="inlineStr">
        <is>
          <t>LINE-S02-POST-20260326</t>
        </is>
      </c>
      <c r="W3321" t="inlineStr">
        <is>
          <t>已关联</t>
        </is>
      </c>
      <c r="X3321" t="inlineStr">
        <is>
          <t>按班次口径判断</t>
        </is>
      </c>
      <c r="Z3321" t="inlineStr">
        <is>
          <t>否</t>
        </is>
      </c>
    </row>
    <row r="3322">
      <c r="A3322" t="inlineStr">
        <is>
          <t>SIM-STOP-03321</t>
        </is>
      </c>
      <c r="B3322" t="inlineStr">
        <is>
          <t>STOP-POST-00472</t>
        </is>
      </c>
      <c r="C3322" t="inlineStr">
        <is>
          <t>LINE-S03-POST-20260326</t>
        </is>
      </c>
      <c r="D3322" t="inlineStr">
        <is>
          <t>SHIFT-POST-20260326</t>
        </is>
      </c>
      <c r="E3322" t="inlineStr">
        <is>
          <t>LINE-S03</t>
        </is>
      </c>
      <c r="F3322" t="inlineStr">
        <is>
          <t>改善后</t>
        </is>
      </c>
      <c r="G3322" s="57" t="n">
        <v>46107</v>
      </c>
      <c r="H3322" t="inlineStr">
        <is>
          <t>音频模组系列</t>
        </is>
      </c>
      <c r="I3322" t="inlineStr">
        <is>
          <t>9KK25</t>
        </is>
      </c>
      <c r="J3322" t="inlineStr">
        <is>
          <t>MATERIALS</t>
        </is>
      </c>
      <c r="K3322" t="inlineStr">
        <is>
          <t>Unplanned</t>
        </is>
      </c>
      <c r="L3322" t="inlineStr">
        <is>
          <t>EXTRUDER PRESS</t>
        </is>
      </c>
      <c r="M3322" t="inlineStr">
        <is>
          <t>主加工工位</t>
        </is>
      </c>
      <c r="N3322" t="inlineStr">
        <is>
          <t>RACK STARVATION</t>
        </is>
      </c>
      <c r="O3322" s="59" t="n">
        <v>46107.69513888889</v>
      </c>
      <c r="P3322" s="59" t="n">
        <v>46107.70243055555</v>
      </c>
      <c r="Q3322" s="60" t="n">
        <v>10.5</v>
      </c>
      <c r="R3322" s="60" t="n">
        <v>0.9516</v>
      </c>
      <c r="S3322" t="inlineStr">
        <is>
          <t>团队模拟数据（基于公开单线数据派生）</t>
        </is>
      </c>
      <c r="T3322" t="inlineStr">
        <is>
          <t>SIM-v2.2-20260807-20260804</t>
        </is>
      </c>
      <c r="U3322" t="inlineStr">
        <is>
          <t>https://zenodo.org/records/17855209</t>
        </is>
      </c>
      <c r="V3322" t="inlineStr">
        <is>
          <t>LINE-S03-POST-20260326</t>
        </is>
      </c>
      <c r="W3322" t="inlineStr">
        <is>
          <t>已关联</t>
        </is>
      </c>
      <c r="X3322" t="inlineStr">
        <is>
          <t>按班次口径判断</t>
        </is>
      </c>
      <c r="Z3322" t="inlineStr">
        <is>
          <t>否</t>
        </is>
      </c>
    </row>
    <row r="3323">
      <c r="A3323" t="inlineStr">
        <is>
          <t>SIM-STOP-03322</t>
        </is>
      </c>
      <c r="B3323" t="inlineStr">
        <is>
          <t>STOP-POST-00473</t>
        </is>
      </c>
      <c r="C3323" t="inlineStr">
        <is>
          <t>LINE-S01-POST-20260326</t>
        </is>
      </c>
      <c r="D3323" t="inlineStr">
        <is>
          <t>SHIFT-POST-20260326</t>
        </is>
      </c>
      <c r="E3323" t="inlineStr">
        <is>
          <t>LINE-S01</t>
        </is>
      </c>
      <c r="F3323" t="inlineStr">
        <is>
          <t>改善后</t>
        </is>
      </c>
      <c r="G3323" s="57" t="n">
        <v>46107</v>
      </c>
      <c r="H3323" t="inlineStr">
        <is>
          <t>智能终端系列</t>
        </is>
      </c>
      <c r="I3323" t="inlineStr">
        <is>
          <t>9KK25</t>
        </is>
      </c>
      <c r="J3323" t="inlineStr">
        <is>
          <t>MATERIALS</t>
        </is>
      </c>
      <c r="K3323" t="inlineStr">
        <is>
          <t>Unplanned</t>
        </is>
      </c>
      <c r="L3323" t="inlineStr">
        <is>
          <t>EXTRUDER PRESS</t>
        </is>
      </c>
      <c r="M3323" t="inlineStr">
        <is>
          <t>主加工工位</t>
        </is>
      </c>
      <c r="N3323" t="inlineStr">
        <is>
          <t>RACK STARVATION</t>
        </is>
      </c>
      <c r="O3323" s="59" t="n">
        <v>46107.69444444445</v>
      </c>
      <c r="P3323" s="59" t="n">
        <v>46107.69673611111</v>
      </c>
      <c r="Q3323" s="60" t="n">
        <v>3.3</v>
      </c>
      <c r="R3323" s="60" t="n">
        <v>0.8349</v>
      </c>
      <c r="S3323" t="inlineStr">
        <is>
          <t>团队模拟数据（基于公开单线数据派生）</t>
        </is>
      </c>
      <c r="T3323" t="inlineStr">
        <is>
          <t>SIM-v2.2-20260807-20260804</t>
        </is>
      </c>
      <c r="U3323" t="inlineStr">
        <is>
          <t>https://zenodo.org/records/17855209</t>
        </is>
      </c>
      <c r="V3323" t="inlineStr">
        <is>
          <t>LINE-S01-POST-20260326</t>
        </is>
      </c>
      <c r="W3323" t="inlineStr">
        <is>
          <t>已关联</t>
        </is>
      </c>
      <c r="X3323" t="inlineStr">
        <is>
          <t>按班次口径判断</t>
        </is>
      </c>
      <c r="Z3323" t="inlineStr">
        <is>
          <t>否</t>
        </is>
      </c>
    </row>
    <row r="3324">
      <c r="A3324" t="inlineStr">
        <is>
          <t>SIM-STOP-03323</t>
        </is>
      </c>
      <c r="B3324" t="inlineStr">
        <is>
          <t>STOP-POST-00473</t>
        </is>
      </c>
      <c r="C3324" t="inlineStr">
        <is>
          <t>LINE-S02-POST-20260326</t>
        </is>
      </c>
      <c r="D3324" t="inlineStr">
        <is>
          <t>SHIFT-POST-20260326</t>
        </is>
      </c>
      <c r="E3324" t="inlineStr">
        <is>
          <t>LINE-S02</t>
        </is>
      </c>
      <c r="F3324" t="inlineStr">
        <is>
          <t>改善后</t>
        </is>
      </c>
      <c r="G3324" s="57" t="n">
        <v>46107</v>
      </c>
      <c r="H3324" t="inlineStr">
        <is>
          <t>视觉设备系列</t>
        </is>
      </c>
      <c r="I3324" t="inlineStr">
        <is>
          <t>9KK25</t>
        </is>
      </c>
      <c r="J3324" t="inlineStr">
        <is>
          <t>MATERIALS</t>
        </is>
      </c>
      <c r="K3324" t="inlineStr">
        <is>
          <t>Unplanned</t>
        </is>
      </c>
      <c r="L3324" t="inlineStr">
        <is>
          <t>EXTRUDER PRESS</t>
        </is>
      </c>
      <c r="M3324" t="inlineStr">
        <is>
          <t>主加工工位</t>
        </is>
      </c>
      <c r="N3324" t="inlineStr">
        <is>
          <t>RACK STARVATION</t>
        </is>
      </c>
      <c r="O3324" s="59" t="n">
        <v>46107.70833333334</v>
      </c>
      <c r="P3324" s="59" t="n">
        <v>46107.71159722222</v>
      </c>
      <c r="Q3324" s="60" t="n">
        <v>4.7</v>
      </c>
      <c r="R3324" s="60" t="n">
        <v>1.1814</v>
      </c>
      <c r="S3324" t="inlineStr">
        <is>
          <t>团队模拟数据（基于公开单线数据派生）</t>
        </is>
      </c>
      <c r="T3324" t="inlineStr">
        <is>
          <t>SIM-v2.2-20260807-20260804</t>
        </is>
      </c>
      <c r="U3324" t="inlineStr">
        <is>
          <t>https://zenodo.org/records/17855209</t>
        </is>
      </c>
      <c r="V3324" t="inlineStr">
        <is>
          <t>LINE-S02-POST-20260326</t>
        </is>
      </c>
      <c r="W3324" t="inlineStr">
        <is>
          <t>已关联</t>
        </is>
      </c>
      <c r="X3324" t="inlineStr">
        <is>
          <t>按班次口径判断</t>
        </is>
      </c>
      <c r="Z3324" t="inlineStr">
        <is>
          <t>否</t>
        </is>
      </c>
    </row>
    <row r="3325">
      <c r="A3325" t="inlineStr">
        <is>
          <t>SIM-STOP-03324</t>
        </is>
      </c>
      <c r="B3325" t="inlineStr">
        <is>
          <t>STOP-POST-00473</t>
        </is>
      </c>
      <c r="C3325" t="inlineStr">
        <is>
          <t>LINE-S03-POST-20260326</t>
        </is>
      </c>
      <c r="D3325" t="inlineStr">
        <is>
          <t>SHIFT-POST-20260326</t>
        </is>
      </c>
      <c r="E3325" t="inlineStr">
        <is>
          <t>LINE-S03</t>
        </is>
      </c>
      <c r="F3325" t="inlineStr">
        <is>
          <t>改善后</t>
        </is>
      </c>
      <c r="G3325" s="57" t="n">
        <v>46107</v>
      </c>
      <c r="H3325" t="inlineStr">
        <is>
          <t>音频模组系列</t>
        </is>
      </c>
      <c r="I3325" t="inlineStr">
        <is>
          <t>9KK25</t>
        </is>
      </c>
      <c r="J3325" t="inlineStr">
        <is>
          <t>MATERIALS</t>
        </is>
      </c>
      <c r="K3325" t="inlineStr">
        <is>
          <t>Unplanned</t>
        </is>
      </c>
      <c r="L3325" t="inlineStr">
        <is>
          <t>EXTRUDER PRESS</t>
        </is>
      </c>
      <c r="M3325" t="inlineStr">
        <is>
          <t>主加工工位</t>
        </is>
      </c>
      <c r="N3325" t="inlineStr">
        <is>
          <t>RACK STARVATION</t>
        </is>
      </c>
      <c r="O3325" s="59" t="n">
        <v>46107.72222222222</v>
      </c>
      <c r="P3325" s="59" t="n">
        <v>46107.72472222222</v>
      </c>
      <c r="Q3325" s="60" t="n">
        <v>3.6</v>
      </c>
      <c r="R3325" s="60" t="n">
        <v>0.8892</v>
      </c>
      <c r="S3325" t="inlineStr">
        <is>
          <t>团队模拟数据（基于公开单线数据派生）</t>
        </is>
      </c>
      <c r="T3325" t="inlineStr">
        <is>
          <t>SIM-v2.2-20260807-20260804</t>
        </is>
      </c>
      <c r="U3325" t="inlineStr">
        <is>
          <t>https://zenodo.org/records/17855209</t>
        </is>
      </c>
      <c r="V3325" t="inlineStr">
        <is>
          <t>LINE-S03-POST-20260326</t>
        </is>
      </c>
      <c r="W3325" t="inlineStr">
        <is>
          <t>已关联</t>
        </is>
      </c>
      <c r="X3325" t="inlineStr">
        <is>
          <t>按班次口径判断</t>
        </is>
      </c>
      <c r="Z3325" t="inlineStr">
        <is>
          <t>否</t>
        </is>
      </c>
    </row>
    <row r="3326">
      <c r="A3326" t="inlineStr">
        <is>
          <t>SIM-STOP-03325</t>
        </is>
      </c>
      <c r="B3326" t="inlineStr">
        <is>
          <t>STOP-POST-00474</t>
        </is>
      </c>
      <c r="C3326" t="inlineStr">
        <is>
          <t>LINE-S01-POST-20260326</t>
        </is>
      </c>
      <c r="D3326" t="inlineStr">
        <is>
          <t>SHIFT-POST-20260326</t>
        </is>
      </c>
      <c r="E3326" t="inlineStr">
        <is>
          <t>LINE-S01</t>
        </is>
      </c>
      <c r="F3326" t="inlineStr">
        <is>
          <t>改善后</t>
        </is>
      </c>
      <c r="G3326" s="57" t="n">
        <v>46107</v>
      </c>
      <c r="H3326" t="inlineStr">
        <is>
          <t>智能终端系列</t>
        </is>
      </c>
      <c r="I3326" t="inlineStr">
        <is>
          <t>9KK25</t>
        </is>
      </c>
      <c r="J3326" t="inlineStr">
        <is>
          <t>MATERIALS</t>
        </is>
      </c>
      <c r="K3326" t="inlineStr">
        <is>
          <t>Unplanned</t>
        </is>
      </c>
      <c r="L3326" t="inlineStr">
        <is>
          <t>DRYER</t>
        </is>
      </c>
      <c r="M3326" t="inlineStr">
        <is>
          <t>烘干/固化工位</t>
        </is>
      </c>
      <c r="N3326" t="inlineStr">
        <is>
          <t>RACKS</t>
        </is>
      </c>
      <c r="O3326" s="59" t="n">
        <v>46107.70763888889</v>
      </c>
      <c r="P3326" s="59" t="n">
        <v>46107.71034722222</v>
      </c>
      <c r="Q3326" s="60" t="n">
        <v>3.9</v>
      </c>
      <c r="R3326" s="60" t="n">
        <v>0.7813</v>
      </c>
      <c r="S3326" t="inlineStr">
        <is>
          <t>团队模拟数据（基于公开单线数据派生）</t>
        </is>
      </c>
      <c r="T3326" t="inlineStr">
        <is>
          <t>SIM-v2.2-20260807-20260804</t>
        </is>
      </c>
      <c r="U3326" t="inlineStr">
        <is>
          <t>https://zenodo.org/records/17855209</t>
        </is>
      </c>
      <c r="V3326" t="inlineStr">
        <is>
          <t>LINE-S01-POST-20260326</t>
        </is>
      </c>
      <c r="W3326" t="inlineStr">
        <is>
          <t>已关联</t>
        </is>
      </c>
      <c r="X3326" t="inlineStr">
        <is>
          <t>按班次口径判断</t>
        </is>
      </c>
      <c r="Z3326" t="inlineStr">
        <is>
          <t>否</t>
        </is>
      </c>
    </row>
    <row r="3327">
      <c r="A3327" t="inlineStr">
        <is>
          <t>SIM-STOP-03326</t>
        </is>
      </c>
      <c r="B3327" t="inlineStr">
        <is>
          <t>STOP-POST-00474</t>
        </is>
      </c>
      <c r="C3327" t="inlineStr">
        <is>
          <t>LINE-S02-POST-20260326</t>
        </is>
      </c>
      <c r="D3327" t="inlineStr">
        <is>
          <t>SHIFT-POST-20260326</t>
        </is>
      </c>
      <c r="E3327" t="inlineStr">
        <is>
          <t>LINE-S02</t>
        </is>
      </c>
      <c r="F3327" t="inlineStr">
        <is>
          <t>改善后</t>
        </is>
      </c>
      <c r="G3327" s="57" t="n">
        <v>46107</v>
      </c>
      <c r="H3327" t="inlineStr">
        <is>
          <t>视觉设备系列</t>
        </is>
      </c>
      <c r="I3327" t="inlineStr">
        <is>
          <t>9KK25</t>
        </is>
      </c>
      <c r="J3327" t="inlineStr">
        <is>
          <t>MATERIALS</t>
        </is>
      </c>
      <c r="K3327" t="inlineStr">
        <is>
          <t>Unplanned</t>
        </is>
      </c>
      <c r="L3327" t="inlineStr">
        <is>
          <t>DRYER</t>
        </is>
      </c>
      <c r="M3327" t="inlineStr">
        <is>
          <t>烘干/固化工位</t>
        </is>
      </c>
      <c r="N3327" t="inlineStr">
        <is>
          <t>RACKS</t>
        </is>
      </c>
      <c r="O3327" s="59" t="n">
        <v>46107.72152777778</v>
      </c>
      <c r="P3327" s="59" t="n">
        <v>46107.72548611111</v>
      </c>
      <c r="Q3327" s="60" t="n">
        <v>5.7</v>
      </c>
      <c r="R3327" s="60" t="n">
        <v>1.1367</v>
      </c>
      <c r="S3327" t="inlineStr">
        <is>
          <t>团队模拟数据（基于公开单线数据派生）</t>
        </is>
      </c>
      <c r="T3327" t="inlineStr">
        <is>
          <t>SIM-v2.2-20260807-20260804</t>
        </is>
      </c>
      <c r="U3327" t="inlineStr">
        <is>
          <t>https://zenodo.org/records/17855209</t>
        </is>
      </c>
      <c r="V3327" t="inlineStr">
        <is>
          <t>LINE-S02-POST-20260326</t>
        </is>
      </c>
      <c r="W3327" t="inlineStr">
        <is>
          <t>已关联</t>
        </is>
      </c>
      <c r="X3327" t="inlineStr">
        <is>
          <t>按班次口径判断</t>
        </is>
      </c>
      <c r="Z3327" t="inlineStr">
        <is>
          <t>否</t>
        </is>
      </c>
    </row>
    <row r="3328">
      <c r="A3328" t="inlineStr">
        <is>
          <t>SIM-STOP-03327</t>
        </is>
      </c>
      <c r="B3328" t="inlineStr">
        <is>
          <t>STOP-POST-00474</t>
        </is>
      </c>
      <c r="C3328" t="inlineStr">
        <is>
          <t>LINE-S03-POST-20260326</t>
        </is>
      </c>
      <c r="D3328" t="inlineStr">
        <is>
          <t>SHIFT-POST-20260326</t>
        </is>
      </c>
      <c r="E3328" t="inlineStr">
        <is>
          <t>LINE-S03</t>
        </is>
      </c>
      <c r="F3328" t="inlineStr">
        <is>
          <t>改善后</t>
        </is>
      </c>
      <c r="G3328" s="57" t="n">
        <v>46107</v>
      </c>
      <c r="H3328" t="inlineStr">
        <is>
          <t>音频模组系列</t>
        </is>
      </c>
      <c r="I3328" t="inlineStr">
        <is>
          <t>9KK25</t>
        </is>
      </c>
      <c r="J3328" t="inlineStr">
        <is>
          <t>MATERIALS</t>
        </is>
      </c>
      <c r="K3328" t="inlineStr">
        <is>
          <t>Unplanned</t>
        </is>
      </c>
      <c r="L3328" t="inlineStr">
        <is>
          <t>DRYER</t>
        </is>
      </c>
      <c r="M3328" t="inlineStr">
        <is>
          <t>烘干/固化工位</t>
        </is>
      </c>
      <c r="N3328" t="inlineStr">
        <is>
          <t>RACKS</t>
        </is>
      </c>
      <c r="O3328" s="59" t="n">
        <v>46107.73541666667</v>
      </c>
      <c r="P3328" s="59" t="n">
        <v>46107.73861111111</v>
      </c>
      <c r="Q3328" s="60" t="n">
        <v>4.6</v>
      </c>
      <c r="R3328" s="60" t="n">
        <v>0.9256</v>
      </c>
      <c r="S3328" t="inlineStr">
        <is>
          <t>团队模拟数据（基于公开单线数据派生）</t>
        </is>
      </c>
      <c r="T3328" t="inlineStr">
        <is>
          <t>SIM-v2.2-20260807-20260804</t>
        </is>
      </c>
      <c r="U3328" t="inlineStr">
        <is>
          <t>https://zenodo.org/records/17855209</t>
        </is>
      </c>
      <c r="V3328" t="inlineStr">
        <is>
          <t>LINE-S03-POST-20260326</t>
        </is>
      </c>
      <c r="W3328" t="inlineStr">
        <is>
          <t>已关联</t>
        </is>
      </c>
      <c r="X3328" t="inlineStr">
        <is>
          <t>按班次口径判断</t>
        </is>
      </c>
      <c r="Z3328" t="inlineStr">
        <is>
          <t>否</t>
        </is>
      </c>
    </row>
    <row r="3329">
      <c r="A3329" t="inlineStr">
        <is>
          <t>SIM-STOP-03328</t>
        </is>
      </c>
      <c r="B3329" t="inlineStr">
        <is>
          <t>STOP-POST-00475</t>
        </is>
      </c>
      <c r="C3329" t="inlineStr">
        <is>
          <t>LINE-S01-POST-20260326</t>
        </is>
      </c>
      <c r="D3329" t="inlineStr">
        <is>
          <t>SHIFT-POST-20260326</t>
        </is>
      </c>
      <c r="E3329" t="inlineStr">
        <is>
          <t>LINE-S01</t>
        </is>
      </c>
      <c r="F3329" t="inlineStr">
        <is>
          <t>改善后</t>
        </is>
      </c>
      <c r="G3329" s="57" t="n">
        <v>46107</v>
      </c>
      <c r="H3329" t="inlineStr">
        <is>
          <t>智能终端系列</t>
        </is>
      </c>
      <c r="I3329" t="inlineStr">
        <is>
          <t>9KK25</t>
        </is>
      </c>
      <c r="J3329" t="inlineStr">
        <is>
          <t>MATERIALS</t>
        </is>
      </c>
      <c r="K3329" t="inlineStr">
        <is>
          <t>Unplanned</t>
        </is>
      </c>
      <c r="L3329" t="inlineStr">
        <is>
          <t>EXTRUDER PRESS</t>
        </is>
      </c>
      <c r="M3329" t="inlineStr">
        <is>
          <t>主加工工位</t>
        </is>
      </c>
      <c r="N3329" t="inlineStr">
        <is>
          <t>RACK STARVATION</t>
        </is>
      </c>
      <c r="O3329" s="59" t="n">
        <v>46107.72708333333</v>
      </c>
      <c r="P3329" s="59" t="n">
        <v>46107.73048611111</v>
      </c>
      <c r="Q3329" s="60" t="n">
        <v>4.9</v>
      </c>
      <c r="R3329" s="60" t="n">
        <v>0.8125</v>
      </c>
      <c r="S3329" t="inlineStr">
        <is>
          <t>团队模拟数据（基于公开单线数据派生）</t>
        </is>
      </c>
      <c r="T3329" t="inlineStr">
        <is>
          <t>SIM-v2.2-20260807-20260804</t>
        </is>
      </c>
      <c r="U3329" t="inlineStr">
        <is>
          <t>https://zenodo.org/records/17855209</t>
        </is>
      </c>
      <c r="V3329" t="inlineStr">
        <is>
          <t>LINE-S01-POST-20260326</t>
        </is>
      </c>
      <c r="W3329" t="inlineStr">
        <is>
          <t>已关联</t>
        </is>
      </c>
      <c r="X3329" t="inlineStr">
        <is>
          <t>按班次口径判断</t>
        </is>
      </c>
      <c r="Z3329" t="inlineStr">
        <is>
          <t>否</t>
        </is>
      </c>
    </row>
    <row r="3330">
      <c r="A3330" t="inlineStr">
        <is>
          <t>SIM-STOP-03329</t>
        </is>
      </c>
      <c r="B3330" t="inlineStr">
        <is>
          <t>STOP-POST-00475</t>
        </is>
      </c>
      <c r="C3330" t="inlineStr">
        <is>
          <t>LINE-S02-POST-20260326</t>
        </is>
      </c>
      <c r="D3330" t="inlineStr">
        <is>
          <t>SHIFT-POST-20260326</t>
        </is>
      </c>
      <c r="E3330" t="inlineStr">
        <is>
          <t>LINE-S02</t>
        </is>
      </c>
      <c r="F3330" t="inlineStr">
        <is>
          <t>改善后</t>
        </is>
      </c>
      <c r="G3330" s="57" t="n">
        <v>46107</v>
      </c>
      <c r="H3330" t="inlineStr">
        <is>
          <t>视觉设备系列</t>
        </is>
      </c>
      <c r="I3330" t="inlineStr">
        <is>
          <t>9KK25</t>
        </is>
      </c>
      <c r="J3330" t="inlineStr">
        <is>
          <t>MATERIALS</t>
        </is>
      </c>
      <c r="K3330" t="inlineStr">
        <is>
          <t>Unplanned</t>
        </is>
      </c>
      <c r="L3330" t="inlineStr">
        <is>
          <t>EXTRUDER PRESS</t>
        </is>
      </c>
      <c r="M3330" t="inlineStr">
        <is>
          <t>主加工工位</t>
        </is>
      </c>
      <c r="N3330" t="inlineStr">
        <is>
          <t>RACK STARVATION</t>
        </is>
      </c>
      <c r="O3330" s="59" t="n">
        <v>46107.74097222222</v>
      </c>
      <c r="P3330" s="59" t="n">
        <v>46107.74576388889</v>
      </c>
      <c r="Q3330" s="60" t="n">
        <v>6.9</v>
      </c>
      <c r="R3330" s="60" t="n">
        <v>1.1484</v>
      </c>
      <c r="S3330" t="inlineStr">
        <is>
          <t>团队模拟数据（基于公开单线数据派生）</t>
        </is>
      </c>
      <c r="T3330" t="inlineStr">
        <is>
          <t>SIM-v2.2-20260807-20260804</t>
        </is>
      </c>
      <c r="U3330" t="inlineStr">
        <is>
          <t>https://zenodo.org/records/17855209</t>
        </is>
      </c>
      <c r="V3330" t="inlineStr">
        <is>
          <t>LINE-S02-POST-20260326</t>
        </is>
      </c>
      <c r="W3330" t="inlineStr">
        <is>
          <t>已关联</t>
        </is>
      </c>
      <c r="X3330" t="inlineStr">
        <is>
          <t>按班次口径判断</t>
        </is>
      </c>
      <c r="Z3330" t="inlineStr">
        <is>
          <t>否</t>
        </is>
      </c>
    </row>
    <row r="3331">
      <c r="A3331" t="inlineStr">
        <is>
          <t>SIM-STOP-03330</t>
        </is>
      </c>
      <c r="B3331" t="inlineStr">
        <is>
          <t>STOP-POST-00475</t>
        </is>
      </c>
      <c r="C3331" t="inlineStr">
        <is>
          <t>LINE-S03-POST-20260326</t>
        </is>
      </c>
      <c r="D3331" t="inlineStr">
        <is>
          <t>SHIFT-POST-20260326</t>
        </is>
      </c>
      <c r="E3331" t="inlineStr">
        <is>
          <t>LINE-S03</t>
        </is>
      </c>
      <c r="F3331" t="inlineStr">
        <is>
          <t>改善后</t>
        </is>
      </c>
      <c r="G3331" s="57" t="n">
        <v>46107</v>
      </c>
      <c r="H3331" t="inlineStr">
        <is>
          <t>音频模组系列</t>
        </is>
      </c>
      <c r="I3331" t="inlineStr">
        <is>
          <t>9KK25</t>
        </is>
      </c>
      <c r="J3331" t="inlineStr">
        <is>
          <t>MATERIALS</t>
        </is>
      </c>
      <c r="K3331" t="inlineStr">
        <is>
          <t>Unplanned</t>
        </is>
      </c>
      <c r="L3331" t="inlineStr">
        <is>
          <t>EXTRUDER PRESS</t>
        </is>
      </c>
      <c r="M3331" t="inlineStr">
        <is>
          <t>主加工工位</t>
        </is>
      </c>
      <c r="N3331" t="inlineStr">
        <is>
          <t>RACK STARVATION</t>
        </is>
      </c>
      <c r="O3331" s="59" t="n">
        <v>46107.75486111111</v>
      </c>
      <c r="P3331" s="59" t="n">
        <v>46107.75888888889</v>
      </c>
      <c r="Q3331" s="60" t="n">
        <v>5.8</v>
      </c>
      <c r="R3331" s="60" t="n">
        <v>0.962</v>
      </c>
      <c r="S3331" t="inlineStr">
        <is>
          <t>团队模拟数据（基于公开单线数据派生）</t>
        </is>
      </c>
      <c r="T3331" t="inlineStr">
        <is>
          <t>SIM-v2.2-20260807-20260804</t>
        </is>
      </c>
      <c r="U3331" t="inlineStr">
        <is>
          <t>https://zenodo.org/records/17855209</t>
        </is>
      </c>
      <c r="V3331" t="inlineStr">
        <is>
          <t>LINE-S03-POST-20260326</t>
        </is>
      </c>
      <c r="W3331" t="inlineStr">
        <is>
          <t>已关联</t>
        </is>
      </c>
      <c r="X3331" t="inlineStr">
        <is>
          <t>按班次口径判断</t>
        </is>
      </c>
      <c r="Z3331" t="inlineStr">
        <is>
          <t>否</t>
        </is>
      </c>
    </row>
    <row r="3332">
      <c r="A3332" t="inlineStr">
        <is>
          <t>SIM-STOP-03331</t>
        </is>
      </c>
      <c r="B3332" t="inlineStr">
        <is>
          <t>STOP-POST-00476</t>
        </is>
      </c>
      <c r="C3332" t="inlineStr">
        <is>
          <t>LINE-S01-POST-20260326</t>
        </is>
      </c>
      <c r="D3332" t="inlineStr">
        <is>
          <t>SHIFT-POST-20260326</t>
        </is>
      </c>
      <c r="E3332" t="inlineStr">
        <is>
          <t>LINE-S01</t>
        </is>
      </c>
      <c r="F3332" t="inlineStr">
        <is>
          <t>改善后</t>
        </is>
      </c>
      <c r="G3332" s="57" t="n">
        <v>46107</v>
      </c>
      <c r="H3332" t="inlineStr">
        <is>
          <t>智能终端系列</t>
        </is>
      </c>
      <c r="I3332" t="inlineStr">
        <is>
          <t>9KK25</t>
        </is>
      </c>
      <c r="J3332" t="inlineStr">
        <is>
          <t>MATERIALS</t>
        </is>
      </c>
      <c r="K3332" t="inlineStr">
        <is>
          <t>Unplanned</t>
        </is>
      </c>
      <c r="L3332" t="inlineStr">
        <is>
          <t>EXTRUDER PRESS</t>
        </is>
      </c>
      <c r="M3332" t="inlineStr">
        <is>
          <t>主加工工位</t>
        </is>
      </c>
      <c r="N3332" t="inlineStr">
        <is>
          <t>RACK STARVATION</t>
        </is>
      </c>
      <c r="O3332" s="59" t="n">
        <v>46107.74375</v>
      </c>
      <c r="P3332" s="59" t="n">
        <v>46107.74729166667</v>
      </c>
      <c r="Q3332" s="60" t="n">
        <v>5.1</v>
      </c>
      <c r="R3332" s="60" t="n">
        <v>0.8438</v>
      </c>
      <c r="S3332" t="inlineStr">
        <is>
          <t>团队模拟数据（基于公开单线数据派生）</t>
        </is>
      </c>
      <c r="T3332" t="inlineStr">
        <is>
          <t>SIM-v2.2-20260807-20260804</t>
        </is>
      </c>
      <c r="U3332" t="inlineStr">
        <is>
          <t>https://zenodo.org/records/17855209</t>
        </is>
      </c>
      <c r="V3332" t="inlineStr">
        <is>
          <t>LINE-S01-POST-20260326</t>
        </is>
      </c>
      <c r="W3332" t="inlineStr">
        <is>
          <t>已关联</t>
        </is>
      </c>
      <c r="X3332" t="inlineStr">
        <is>
          <t>按班次口径判断</t>
        </is>
      </c>
      <c r="Z3332" t="inlineStr">
        <is>
          <t>否</t>
        </is>
      </c>
    </row>
    <row r="3333">
      <c r="A3333" t="inlineStr">
        <is>
          <t>SIM-STOP-03332</t>
        </is>
      </c>
      <c r="B3333" t="inlineStr">
        <is>
          <t>STOP-POST-00476</t>
        </is>
      </c>
      <c r="C3333" t="inlineStr">
        <is>
          <t>LINE-S02-POST-20260326</t>
        </is>
      </c>
      <c r="D3333" t="inlineStr">
        <is>
          <t>SHIFT-POST-20260326</t>
        </is>
      </c>
      <c r="E3333" t="inlineStr">
        <is>
          <t>LINE-S02</t>
        </is>
      </c>
      <c r="F3333" t="inlineStr">
        <is>
          <t>改善后</t>
        </is>
      </c>
      <c r="G3333" s="57" t="n">
        <v>46107</v>
      </c>
      <c r="H3333" t="inlineStr">
        <is>
          <t>视觉设备系列</t>
        </is>
      </c>
      <c r="I3333" t="inlineStr">
        <is>
          <t>9KK25</t>
        </is>
      </c>
      <c r="J3333" t="inlineStr">
        <is>
          <t>MATERIALS</t>
        </is>
      </c>
      <c r="K3333" t="inlineStr">
        <is>
          <t>Unplanned</t>
        </is>
      </c>
      <c r="L3333" t="inlineStr">
        <is>
          <t>EXTRUDER PRESS</t>
        </is>
      </c>
      <c r="M3333" t="inlineStr">
        <is>
          <t>主加工工位</t>
        </is>
      </c>
      <c r="N3333" t="inlineStr">
        <is>
          <t>RACK STARVATION</t>
        </is>
      </c>
      <c r="O3333" s="59" t="n">
        <v>46107.75763888889</v>
      </c>
      <c r="P3333" s="59" t="n">
        <v>46107.76263888889</v>
      </c>
      <c r="Q3333" s="60" t="n">
        <v>7.2</v>
      </c>
      <c r="R3333" s="60" t="n">
        <v>1.1946</v>
      </c>
      <c r="S3333" t="inlineStr">
        <is>
          <t>团队模拟数据（基于公开单线数据派生）</t>
        </is>
      </c>
      <c r="T3333" t="inlineStr">
        <is>
          <t>SIM-v2.2-20260807-20260804</t>
        </is>
      </c>
      <c r="U3333" t="inlineStr">
        <is>
          <t>https://zenodo.org/records/17855209</t>
        </is>
      </c>
      <c r="V3333" t="inlineStr">
        <is>
          <t>LINE-S02-POST-20260326</t>
        </is>
      </c>
      <c r="W3333" t="inlineStr">
        <is>
          <t>已关联</t>
        </is>
      </c>
      <c r="X3333" t="inlineStr">
        <is>
          <t>按班次口径判断</t>
        </is>
      </c>
      <c r="Z3333" t="inlineStr">
        <is>
          <t>否</t>
        </is>
      </c>
    </row>
    <row r="3334">
      <c r="A3334" t="inlineStr">
        <is>
          <t>SIM-STOP-03333</t>
        </is>
      </c>
      <c r="B3334" t="inlineStr">
        <is>
          <t>STOP-POST-00476</t>
        </is>
      </c>
      <c r="C3334" t="inlineStr">
        <is>
          <t>LINE-S03-POST-20260326</t>
        </is>
      </c>
      <c r="D3334" t="inlineStr">
        <is>
          <t>SHIFT-POST-20260326</t>
        </is>
      </c>
      <c r="E3334" t="inlineStr">
        <is>
          <t>LINE-S03</t>
        </is>
      </c>
      <c r="F3334" t="inlineStr">
        <is>
          <t>改善后</t>
        </is>
      </c>
      <c r="G3334" s="57" t="n">
        <v>46107</v>
      </c>
      <c r="H3334" t="inlineStr">
        <is>
          <t>音频模组系列</t>
        </is>
      </c>
      <c r="I3334" t="inlineStr">
        <is>
          <t>9KK25</t>
        </is>
      </c>
      <c r="J3334" t="inlineStr">
        <is>
          <t>MATERIALS</t>
        </is>
      </c>
      <c r="K3334" t="inlineStr">
        <is>
          <t>Unplanned</t>
        </is>
      </c>
      <c r="L3334" t="inlineStr">
        <is>
          <t>EXTRUDER PRESS</t>
        </is>
      </c>
      <c r="M3334" t="inlineStr">
        <is>
          <t>主加工工位</t>
        </is>
      </c>
      <c r="N3334" t="inlineStr">
        <is>
          <t>RACK STARVATION</t>
        </is>
      </c>
      <c r="O3334" s="59" t="n">
        <v>46107.77152777778</v>
      </c>
      <c r="P3334" s="59" t="n">
        <v>46107.77527777778</v>
      </c>
      <c r="Q3334" s="60" t="n">
        <v>5.4</v>
      </c>
      <c r="R3334" s="60" t="n">
        <v>0.8996</v>
      </c>
      <c r="S3334" t="inlineStr">
        <is>
          <t>团队模拟数据（基于公开单线数据派生）</t>
        </is>
      </c>
      <c r="T3334" t="inlineStr">
        <is>
          <t>SIM-v2.2-20260807-20260804</t>
        </is>
      </c>
      <c r="U3334" t="inlineStr">
        <is>
          <t>https://zenodo.org/records/17855209</t>
        </is>
      </c>
      <c r="V3334" t="inlineStr">
        <is>
          <t>LINE-S03-POST-20260326</t>
        </is>
      </c>
      <c r="W3334" t="inlineStr">
        <is>
          <t>已关联</t>
        </is>
      </c>
      <c r="X3334" t="inlineStr">
        <is>
          <t>按班次口径判断</t>
        </is>
      </c>
      <c r="Z3334" t="inlineStr">
        <is>
          <t>否</t>
        </is>
      </c>
    </row>
    <row r="3335">
      <c r="A3335" t="inlineStr">
        <is>
          <t>SIM-STOP-03334</t>
        </is>
      </c>
      <c r="B3335" t="inlineStr">
        <is>
          <t>STOP-POST-00477</t>
        </is>
      </c>
      <c r="C3335" t="inlineStr">
        <is>
          <t>LINE-S01-POST-20260326</t>
        </is>
      </c>
      <c r="D3335" t="inlineStr">
        <is>
          <t>SHIFT-POST-20260326</t>
        </is>
      </c>
      <c r="E3335" t="inlineStr">
        <is>
          <t>LINE-S01</t>
        </is>
      </c>
      <c r="F3335" t="inlineStr">
        <is>
          <t>改善后</t>
        </is>
      </c>
      <c r="G3335" s="57" t="n">
        <v>46107</v>
      </c>
      <c r="H3335" t="inlineStr">
        <is>
          <t>智能终端系列</t>
        </is>
      </c>
      <c r="I3335" t="inlineStr">
        <is>
          <t>9KK25</t>
        </is>
      </c>
      <c r="J3335" t="inlineStr">
        <is>
          <t>MATERIALS</t>
        </is>
      </c>
      <c r="K3335" t="inlineStr">
        <is>
          <t>Unplanned</t>
        </is>
      </c>
      <c r="L3335" t="inlineStr">
        <is>
          <t>HACKING STATION</t>
        </is>
      </c>
      <c r="M3335" t="inlineStr">
        <is>
          <t>上下料工位</t>
        </is>
      </c>
      <c r="N3335" t="inlineStr">
        <is>
          <t>RACKS</t>
        </is>
      </c>
      <c r="O3335" s="59" t="n">
        <v>46107.75902777778</v>
      </c>
      <c r="P3335" s="59" t="n">
        <v>46107.77055555556</v>
      </c>
      <c r="Q3335" s="60" t="n">
        <v>16.6</v>
      </c>
      <c r="R3335" s="60" t="n">
        <v>0.7902</v>
      </c>
      <c r="S3335" t="inlineStr">
        <is>
          <t>团队模拟数据（基于公开单线数据派生）</t>
        </is>
      </c>
      <c r="T3335" t="inlineStr">
        <is>
          <t>SIM-v2.2-20260807-20260804</t>
        </is>
      </c>
      <c r="U3335" t="inlineStr">
        <is>
          <t>https://zenodo.org/records/17855209</t>
        </is>
      </c>
      <c r="V3335" t="inlineStr">
        <is>
          <t>LINE-S01-POST-20260326</t>
        </is>
      </c>
      <c r="W3335" t="inlineStr">
        <is>
          <t>已关联</t>
        </is>
      </c>
      <c r="X3335" t="inlineStr">
        <is>
          <t>按班次口径判断</t>
        </is>
      </c>
      <c r="Z3335" t="inlineStr">
        <is>
          <t>否</t>
        </is>
      </c>
    </row>
    <row r="3336">
      <c r="A3336" t="inlineStr">
        <is>
          <t>SIM-STOP-03335</t>
        </is>
      </c>
      <c r="B3336" t="inlineStr">
        <is>
          <t>STOP-POST-00477</t>
        </is>
      </c>
      <c r="C3336" t="inlineStr">
        <is>
          <t>LINE-S02-POST-20260326</t>
        </is>
      </c>
      <c r="D3336" t="inlineStr">
        <is>
          <t>SHIFT-POST-20260326</t>
        </is>
      </c>
      <c r="E3336" t="inlineStr">
        <is>
          <t>LINE-S02</t>
        </is>
      </c>
      <c r="F3336" t="inlineStr">
        <is>
          <t>改善后</t>
        </is>
      </c>
      <c r="G3336" s="57" t="n">
        <v>46107</v>
      </c>
      <c r="H3336" t="inlineStr">
        <is>
          <t>视觉设备系列</t>
        </is>
      </c>
      <c r="I3336" t="inlineStr">
        <is>
          <t>9KK25</t>
        </is>
      </c>
      <c r="J3336" t="inlineStr">
        <is>
          <t>MATERIALS</t>
        </is>
      </c>
      <c r="K3336" t="inlineStr">
        <is>
          <t>Unplanned</t>
        </is>
      </c>
      <c r="L3336" t="inlineStr">
        <is>
          <t>HACKING STATION</t>
        </is>
      </c>
      <c r="M3336" t="inlineStr">
        <is>
          <t>上下料工位</t>
        </is>
      </c>
      <c r="N3336" t="inlineStr">
        <is>
          <t>RACKS</t>
        </is>
      </c>
      <c r="O3336" s="59" t="n">
        <v>46107.77291666667</v>
      </c>
      <c r="P3336" s="59" t="n">
        <v>46107.78965277778</v>
      </c>
      <c r="Q3336" s="60" t="n">
        <v>24.1</v>
      </c>
      <c r="R3336" s="60" t="n">
        <v>1.1489</v>
      </c>
      <c r="S3336" t="inlineStr">
        <is>
          <t>团队模拟数据（基于公开单线数据派生）</t>
        </is>
      </c>
      <c r="T3336" t="inlineStr">
        <is>
          <t>SIM-v2.2-20260807-20260804</t>
        </is>
      </c>
      <c r="U3336" t="inlineStr">
        <is>
          <t>https://zenodo.org/records/17855209</t>
        </is>
      </c>
      <c r="V3336" t="inlineStr">
        <is>
          <t>LINE-S02-POST-20260326</t>
        </is>
      </c>
      <c r="W3336" t="inlineStr">
        <is>
          <t>已关联</t>
        </is>
      </c>
      <c r="X3336" t="inlineStr">
        <is>
          <t>按班次口径判断</t>
        </is>
      </c>
      <c r="Z3336" t="inlineStr">
        <is>
          <t>否</t>
        </is>
      </c>
    </row>
    <row r="3337">
      <c r="A3337" t="inlineStr">
        <is>
          <t>SIM-STOP-03336</t>
        </is>
      </c>
      <c r="B3337" t="inlineStr">
        <is>
          <t>STOP-POST-00477</t>
        </is>
      </c>
      <c r="C3337" t="inlineStr">
        <is>
          <t>LINE-S03-POST-20260326</t>
        </is>
      </c>
      <c r="D3337" t="inlineStr">
        <is>
          <t>SHIFT-POST-20260326</t>
        </is>
      </c>
      <c r="E3337" t="inlineStr">
        <is>
          <t>LINE-S03</t>
        </is>
      </c>
      <c r="F3337" t="inlineStr">
        <is>
          <t>改善后</t>
        </is>
      </c>
      <c r="G3337" s="57" t="n">
        <v>46107</v>
      </c>
      <c r="H3337" t="inlineStr">
        <is>
          <t>音频模组系列</t>
        </is>
      </c>
      <c r="I3337" t="inlineStr">
        <is>
          <t>9KK25</t>
        </is>
      </c>
      <c r="J3337" t="inlineStr">
        <is>
          <t>MATERIALS</t>
        </is>
      </c>
      <c r="K3337" t="inlineStr">
        <is>
          <t>Unplanned</t>
        </is>
      </c>
      <c r="L3337" t="inlineStr">
        <is>
          <t>HACKING STATION</t>
        </is>
      </c>
      <c r="M3337" t="inlineStr">
        <is>
          <t>上下料工位</t>
        </is>
      </c>
      <c r="N3337" t="inlineStr">
        <is>
          <t>RACKS</t>
        </is>
      </c>
      <c r="O3337" s="59" t="n">
        <v>46107.78680555556</v>
      </c>
      <c r="P3337" s="59" t="n">
        <v>46107.80048611111</v>
      </c>
      <c r="Q3337" s="60" t="n">
        <v>19.7</v>
      </c>
      <c r="R3337" s="60" t="n">
        <v>0.9360000000000001</v>
      </c>
      <c r="S3337" t="inlineStr">
        <is>
          <t>团队模拟数据（基于公开单线数据派生）</t>
        </is>
      </c>
      <c r="T3337" t="inlineStr">
        <is>
          <t>SIM-v2.2-20260807-20260804</t>
        </is>
      </c>
      <c r="U3337" t="inlineStr">
        <is>
          <t>https://zenodo.org/records/17855209</t>
        </is>
      </c>
      <c r="V3337" t="inlineStr">
        <is>
          <t>LINE-S03-POST-20260326</t>
        </is>
      </c>
      <c r="W3337" t="inlineStr">
        <is>
          <t>已关联</t>
        </is>
      </c>
      <c r="X3337" t="inlineStr">
        <is>
          <t>按班次口径判断</t>
        </is>
      </c>
      <c r="Z3337" t="inlineStr">
        <is>
          <t>否</t>
        </is>
      </c>
    </row>
    <row r="3338">
      <c r="A3338" t="inlineStr">
        <is>
          <t>SIM-STOP-03337</t>
        </is>
      </c>
      <c r="B3338" t="inlineStr">
        <is>
          <t>STOP-POST-00478</t>
        </is>
      </c>
      <c r="C3338" t="inlineStr">
        <is>
          <t>LINE-S01-POST-20260326</t>
        </is>
      </c>
      <c r="D3338" t="inlineStr">
        <is>
          <t>SHIFT-POST-20260326</t>
        </is>
      </c>
      <c r="E3338" t="inlineStr">
        <is>
          <t>LINE-S01</t>
        </is>
      </c>
      <c r="F3338" t="inlineStr">
        <is>
          <t>改善后</t>
        </is>
      </c>
      <c r="G3338" s="57" t="n">
        <v>46107</v>
      </c>
      <c r="H3338" t="inlineStr">
        <is>
          <t>智能终端系列</t>
        </is>
      </c>
      <c r="I3338" t="inlineStr">
        <is>
          <t>9KK25</t>
        </is>
      </c>
      <c r="J3338" t="inlineStr">
        <is>
          <t>OPERATIONAL</t>
        </is>
      </c>
      <c r="K3338" t="inlineStr">
        <is>
          <t>Planned - Not included in OEE</t>
        </is>
      </c>
      <c r="L3338" t="inlineStr">
        <is>
          <t>-</t>
        </is>
      </c>
      <c r="M3338" t="inlineStr">
        <is>
          <t>未标注工位</t>
        </is>
      </c>
      <c r="N3338" t="inlineStr">
        <is>
          <t>NO PRODUCTION SCHEDULE</t>
        </is>
      </c>
      <c r="O3338" s="59" t="n">
        <v>46107.78888888889</v>
      </c>
      <c r="P3338" s="59" t="n">
        <v>46107.81069444444</v>
      </c>
      <c r="Q3338" s="60" t="n">
        <v>31.4</v>
      </c>
      <c r="R3338" s="60" t="n">
        <v>0.9517</v>
      </c>
      <c r="S3338" t="inlineStr">
        <is>
          <t>团队模拟数据（基于公开单线数据派生）</t>
        </is>
      </c>
      <c r="T3338" t="inlineStr">
        <is>
          <t>SIM-v2.2-20260807-20260804</t>
        </is>
      </c>
      <c r="U3338" t="inlineStr">
        <is>
          <t>https://zenodo.org/records/17855209</t>
        </is>
      </c>
      <c r="V3338" t="inlineStr">
        <is>
          <t>LINE-S01-POST-20260326</t>
        </is>
      </c>
      <c r="W3338" t="inlineStr">
        <is>
          <t>已关联</t>
        </is>
      </c>
      <c r="X3338" t="inlineStr">
        <is>
          <t>按班次口径判断</t>
        </is>
      </c>
      <c r="Z3338" t="inlineStr">
        <is>
          <t>否</t>
        </is>
      </c>
    </row>
    <row r="3339">
      <c r="A3339" t="inlineStr">
        <is>
          <t>SIM-STOP-03338</t>
        </is>
      </c>
      <c r="B3339" t="inlineStr">
        <is>
          <t>STOP-POST-00478</t>
        </is>
      </c>
      <c r="C3339" t="inlineStr">
        <is>
          <t>LINE-S02-POST-20260326</t>
        </is>
      </c>
      <c r="D3339" t="inlineStr">
        <is>
          <t>SHIFT-POST-20260326</t>
        </is>
      </c>
      <c r="E3339" t="inlineStr">
        <is>
          <t>LINE-S02</t>
        </is>
      </c>
      <c r="F3339" t="inlineStr">
        <is>
          <t>改善后</t>
        </is>
      </c>
      <c r="G3339" s="57" t="n">
        <v>46107</v>
      </c>
      <c r="H3339" t="inlineStr">
        <is>
          <t>视觉设备系列</t>
        </is>
      </c>
      <c r="I3339" t="inlineStr">
        <is>
          <t>9KK25</t>
        </is>
      </c>
      <c r="J3339" t="inlineStr">
        <is>
          <t>OPERATIONAL</t>
        </is>
      </c>
      <c r="K3339" t="inlineStr">
        <is>
          <t>Planned - Not included in OEE</t>
        </is>
      </c>
      <c r="L3339" t="inlineStr">
        <is>
          <t>-</t>
        </is>
      </c>
      <c r="M3339" t="inlineStr">
        <is>
          <t>未标注工位</t>
        </is>
      </c>
      <c r="N3339" t="inlineStr">
        <is>
          <t>NO PRODUCTION SCHEDULE</t>
        </is>
      </c>
      <c r="O3339" s="59" t="n">
        <v>46107.80277777778</v>
      </c>
      <c r="P3339" s="59" t="n">
        <v>46107.82472222222</v>
      </c>
      <c r="Q3339" s="60" t="n">
        <v>31.6</v>
      </c>
      <c r="R3339" s="60" t="n">
        <v>0.9582000000000001</v>
      </c>
      <c r="S3339" t="inlineStr">
        <is>
          <t>团队模拟数据（基于公开单线数据派生）</t>
        </is>
      </c>
      <c r="T3339" t="inlineStr">
        <is>
          <t>SIM-v2.2-20260807-20260804</t>
        </is>
      </c>
      <c r="U3339" t="inlineStr">
        <is>
          <t>https://zenodo.org/records/17855209</t>
        </is>
      </c>
      <c r="V3339" t="inlineStr">
        <is>
          <t>LINE-S02-POST-20260326</t>
        </is>
      </c>
      <c r="W3339" t="inlineStr">
        <is>
          <t>已关联</t>
        </is>
      </c>
      <c r="X3339" t="inlineStr">
        <is>
          <t>按班次口径判断</t>
        </is>
      </c>
      <c r="Z3339" t="inlineStr">
        <is>
          <t>否</t>
        </is>
      </c>
    </row>
    <row r="3340">
      <c r="A3340" t="inlineStr">
        <is>
          <t>SIM-STOP-03339</t>
        </is>
      </c>
      <c r="B3340" t="inlineStr">
        <is>
          <t>STOP-POST-00478</t>
        </is>
      </c>
      <c r="C3340" t="inlineStr">
        <is>
          <t>LINE-S03-POST-20260326</t>
        </is>
      </c>
      <c r="D3340" t="inlineStr">
        <is>
          <t>SHIFT-POST-20260326</t>
        </is>
      </c>
      <c r="E3340" t="inlineStr">
        <is>
          <t>LINE-S03</t>
        </is>
      </c>
      <c r="F3340" t="inlineStr">
        <is>
          <t>改善后</t>
        </is>
      </c>
      <c r="G3340" s="57" t="n">
        <v>46107</v>
      </c>
      <c r="H3340" t="inlineStr">
        <is>
          <t>音频模组系列</t>
        </is>
      </c>
      <c r="I3340" t="inlineStr">
        <is>
          <t>9KK25</t>
        </is>
      </c>
      <c r="J3340" t="inlineStr">
        <is>
          <t>OPERATIONAL</t>
        </is>
      </c>
      <c r="K3340" t="inlineStr">
        <is>
          <t>Planned - Not included in OEE</t>
        </is>
      </c>
      <c r="L3340" t="inlineStr">
        <is>
          <t>-</t>
        </is>
      </c>
      <c r="M3340" t="inlineStr">
        <is>
          <t>未标注工位</t>
        </is>
      </c>
      <c r="N3340" t="inlineStr">
        <is>
          <t>NO PRODUCTION SCHEDULE</t>
        </is>
      </c>
      <c r="O3340" s="59" t="n">
        <v>46107.81666666667</v>
      </c>
      <c r="P3340" s="59" t="n">
        <v>46107.83951388889</v>
      </c>
      <c r="Q3340" s="60" t="n">
        <v>32.9</v>
      </c>
      <c r="R3340" s="60" t="n">
        <v>0.9973</v>
      </c>
      <c r="S3340" t="inlineStr">
        <is>
          <t>团队模拟数据（基于公开单线数据派生）</t>
        </is>
      </c>
      <c r="T3340" t="inlineStr">
        <is>
          <t>SIM-v2.2-20260807-20260804</t>
        </is>
      </c>
      <c r="U3340" t="inlineStr">
        <is>
          <t>https://zenodo.org/records/17855209</t>
        </is>
      </c>
      <c r="V3340" t="inlineStr">
        <is>
          <t>LINE-S03-POST-20260326</t>
        </is>
      </c>
      <c r="W3340" t="inlineStr">
        <is>
          <t>已关联</t>
        </is>
      </c>
      <c r="X3340" t="inlineStr">
        <is>
          <t>按班次口径判断</t>
        </is>
      </c>
      <c r="Z3340" t="inlineStr">
        <is>
          <t>否</t>
        </is>
      </c>
    </row>
    <row r="3341">
      <c r="A3341" t="inlineStr">
        <is>
          <t>SIM-STOP-03340</t>
        </is>
      </c>
      <c r="B3341" t="inlineStr">
        <is>
          <t>STOP-POST-00479</t>
        </is>
      </c>
      <c r="C3341" t="inlineStr">
        <is>
          <t>LINE-S01-POST-20260327</t>
        </is>
      </c>
      <c r="D3341" t="inlineStr">
        <is>
          <t>SHIFT-POST-20260327</t>
        </is>
      </c>
      <c r="E3341" t="inlineStr">
        <is>
          <t>LINE-S01</t>
        </is>
      </c>
      <c r="F3341" t="inlineStr">
        <is>
          <t>改善后</t>
        </is>
      </c>
      <c r="G3341" s="57" t="n">
        <v>46108</v>
      </c>
      <c r="H3341" t="inlineStr">
        <is>
          <t>智能终端系列</t>
        </is>
      </c>
      <c r="I3341" t="inlineStr">
        <is>
          <t>13KK33</t>
        </is>
      </c>
      <c r="J3341" t="inlineStr">
        <is>
          <t>SETUPS-CHANGEOVERS</t>
        </is>
      </c>
      <c r="K3341" t="inlineStr">
        <is>
          <t>Planned - Included in OEE</t>
        </is>
      </c>
      <c r="L3341" t="inlineStr">
        <is>
          <t>EXTRUDER PRESS</t>
        </is>
      </c>
      <c r="M3341" t="inlineStr">
        <is>
          <t>主加工工位</t>
        </is>
      </c>
      <c r="N3341" t="inlineStr">
        <is>
          <t>MATERIAL CHANGEOVER</t>
        </is>
      </c>
      <c r="O3341" s="59" t="n">
        <v>46108.47152777778</v>
      </c>
      <c r="P3341" s="59" t="n">
        <v>46108.49131944445</v>
      </c>
      <c r="Q3341" s="60" t="n">
        <v>28.5</v>
      </c>
      <c r="R3341" s="60" t="n">
        <v>0.8895999999999999</v>
      </c>
      <c r="S3341" t="inlineStr">
        <is>
          <t>团队模拟数据（基于公开单线数据派生）</t>
        </is>
      </c>
      <c r="T3341" t="inlineStr">
        <is>
          <t>SIM-v2.2-20260807-20260804</t>
        </is>
      </c>
      <c r="U3341" t="inlineStr">
        <is>
          <t>https://zenodo.org/records/17855209</t>
        </is>
      </c>
      <c r="V3341" t="inlineStr">
        <is>
          <t>LINE-S01-POST-20260327</t>
        </is>
      </c>
      <c r="W3341" t="inlineStr">
        <is>
          <t>已关联</t>
        </is>
      </c>
      <c r="X3341" t="inlineStr">
        <is>
          <t>按班次口径判断</t>
        </is>
      </c>
      <c r="Z3341" t="inlineStr">
        <is>
          <t>是</t>
        </is>
      </c>
      <c r="AA3341">
        <f>IFERROR(VLOOKUP(N3341,'18_换产标准_模拟'!$B$2:$F$4,3,FALSE),"")</f>
        <v/>
      </c>
      <c r="AB3341">
        <f>IFERROR(MAX(Q3341-AA3341,0),"")</f>
        <v/>
      </c>
      <c r="AC3341">
        <f>IFERROR(IF(AB3341=0,"达标",IF(AB3341&lt;=VLOOKUP(N3341,'18_换产标准_模拟'!$B$2:$F$4,4,FALSE)-VLOOKUP(N3341,'18_换产标准_模拟'!$B$2:$F$4,3,FALSE),"轻微超时",IF(AB3341&lt;=VLOOKUP(N3341,'18_换产标准_模拟'!$B$2:$F$4,5,FALSE)-VLOOKUP(N3341,'18_换产标准_模拟'!$B$2:$F$4,3,FALSE),"超时","严重超时"))),"")</f>
        <v/>
      </c>
      <c r="AD3341">
        <f>IFERROR(INDEX('18_换产标准_模拟'!$A$2:$A$4,MATCH(N3341,'18_换产标准_模拟'!$B$2:$B$4,0)),"")</f>
        <v/>
      </c>
      <c r="AE3341" t="inlineStr">
        <is>
          <t>团队模拟数据</t>
        </is>
      </c>
    </row>
    <row r="3342">
      <c r="A3342" t="inlineStr">
        <is>
          <t>SIM-STOP-03341</t>
        </is>
      </c>
      <c r="B3342" t="inlineStr">
        <is>
          <t>STOP-POST-00479</t>
        </is>
      </c>
      <c r="C3342" t="inlineStr">
        <is>
          <t>LINE-S02-POST-20260327</t>
        </is>
      </c>
      <c r="D3342" t="inlineStr">
        <is>
          <t>SHIFT-POST-20260327</t>
        </is>
      </c>
      <c r="E3342" t="inlineStr">
        <is>
          <t>LINE-S02</t>
        </is>
      </c>
      <c r="F3342" t="inlineStr">
        <is>
          <t>改善后</t>
        </is>
      </c>
      <c r="G3342" s="57" t="n">
        <v>46108</v>
      </c>
      <c r="H3342" t="inlineStr">
        <is>
          <t>视觉设备系列</t>
        </is>
      </c>
      <c r="I3342" t="inlineStr">
        <is>
          <t>13KK33</t>
        </is>
      </c>
      <c r="J3342" t="inlineStr">
        <is>
          <t>SETUPS-CHANGEOVERS</t>
        </is>
      </c>
      <c r="K3342" t="inlineStr">
        <is>
          <t>Planned - Included in OEE</t>
        </is>
      </c>
      <c r="L3342" t="inlineStr">
        <is>
          <t>EXTRUDER PRESS</t>
        </is>
      </c>
      <c r="M3342" t="inlineStr">
        <is>
          <t>主加工工位</t>
        </is>
      </c>
      <c r="N3342" t="inlineStr">
        <is>
          <t>MATERIAL CHANGEOVER</t>
        </is>
      </c>
      <c r="O3342" s="59" t="n">
        <v>46108.48541666667</v>
      </c>
      <c r="P3342" s="59" t="n">
        <v>46108.50756944445</v>
      </c>
      <c r="Q3342" s="60" t="n">
        <v>31.9</v>
      </c>
      <c r="R3342" s="60" t="n">
        <v>0.9963</v>
      </c>
      <c r="S3342" t="inlineStr">
        <is>
          <t>团队模拟数据（基于公开单线数据派生）</t>
        </is>
      </c>
      <c r="T3342" t="inlineStr">
        <is>
          <t>SIM-v2.2-20260807-20260804</t>
        </is>
      </c>
      <c r="U3342" t="inlineStr">
        <is>
          <t>https://zenodo.org/records/17855209</t>
        </is>
      </c>
      <c r="V3342" t="inlineStr">
        <is>
          <t>LINE-S02-POST-20260327</t>
        </is>
      </c>
      <c r="W3342" t="inlineStr">
        <is>
          <t>已关联</t>
        </is>
      </c>
      <c r="X3342" t="inlineStr">
        <is>
          <t>按班次口径判断</t>
        </is>
      </c>
      <c r="Z3342" t="inlineStr">
        <is>
          <t>是</t>
        </is>
      </c>
      <c r="AA3342">
        <f>IFERROR(VLOOKUP(N3342,'18_换产标准_模拟'!$B$2:$F$4,3,FALSE),"")</f>
        <v/>
      </c>
      <c r="AB3342">
        <f>IFERROR(MAX(Q3342-AA3342,0),"")</f>
        <v/>
      </c>
      <c r="AC3342">
        <f>IFERROR(IF(AB3342=0,"达标",IF(AB3342&lt;=VLOOKUP(N3342,'18_换产标准_模拟'!$B$2:$F$4,4,FALSE)-VLOOKUP(N3342,'18_换产标准_模拟'!$B$2:$F$4,3,FALSE),"轻微超时",IF(AB3342&lt;=VLOOKUP(N3342,'18_换产标准_模拟'!$B$2:$F$4,5,FALSE)-VLOOKUP(N3342,'18_换产标准_模拟'!$B$2:$F$4,3,FALSE),"超时","严重超时"))),"")</f>
        <v/>
      </c>
      <c r="AD3342">
        <f>IFERROR(INDEX('18_换产标准_模拟'!$A$2:$A$4,MATCH(N3342,'18_换产标准_模拟'!$B$2:$B$4,0)),"")</f>
        <v/>
      </c>
      <c r="AE3342" t="inlineStr">
        <is>
          <t>团队模拟数据</t>
        </is>
      </c>
    </row>
    <row r="3343">
      <c r="A3343" t="inlineStr">
        <is>
          <t>SIM-STOP-03342</t>
        </is>
      </c>
      <c r="B3343" t="inlineStr">
        <is>
          <t>STOP-POST-00479</t>
        </is>
      </c>
      <c r="C3343" t="inlineStr">
        <is>
          <t>LINE-S03-POST-20260327</t>
        </is>
      </c>
      <c r="D3343" t="inlineStr">
        <is>
          <t>SHIFT-POST-20260327</t>
        </is>
      </c>
      <c r="E3343" t="inlineStr">
        <is>
          <t>LINE-S03</t>
        </is>
      </c>
      <c r="F3343" t="inlineStr">
        <is>
          <t>改善后</t>
        </is>
      </c>
      <c r="G3343" s="57" t="n">
        <v>46108</v>
      </c>
      <c r="H3343" t="inlineStr">
        <is>
          <t>音频模组系列</t>
        </is>
      </c>
      <c r="I3343" t="inlineStr">
        <is>
          <t>13KK33</t>
        </is>
      </c>
      <c r="J3343" t="inlineStr">
        <is>
          <t>SETUPS-CHANGEOVERS</t>
        </is>
      </c>
      <c r="K3343" t="inlineStr">
        <is>
          <t>Planned - Included in OEE</t>
        </is>
      </c>
      <c r="L3343" t="inlineStr">
        <is>
          <t>EXTRUDER PRESS</t>
        </is>
      </c>
      <c r="M3343" t="inlineStr">
        <is>
          <t>主加工工位</t>
        </is>
      </c>
      <c r="N3343" t="inlineStr">
        <is>
          <t>MATERIAL CHANGEOVER</t>
        </is>
      </c>
      <c r="O3343" s="59" t="n">
        <v>46108.49930555555</v>
      </c>
      <c r="P3343" s="59" t="n">
        <v>46108.52006944444</v>
      </c>
      <c r="Q3343" s="60" t="n">
        <v>29.9</v>
      </c>
      <c r="R3343" s="60" t="n">
        <v>0.9333</v>
      </c>
      <c r="S3343" t="inlineStr">
        <is>
          <t>团队模拟数据（基于公开单线数据派生）</t>
        </is>
      </c>
      <c r="T3343" t="inlineStr">
        <is>
          <t>SIM-v2.2-20260807-20260804</t>
        </is>
      </c>
      <c r="U3343" t="inlineStr">
        <is>
          <t>https://zenodo.org/records/17855209</t>
        </is>
      </c>
      <c r="V3343" t="inlineStr">
        <is>
          <t>LINE-S03-POST-20260327</t>
        </is>
      </c>
      <c r="W3343" t="inlineStr">
        <is>
          <t>已关联</t>
        </is>
      </c>
      <c r="X3343" t="inlineStr">
        <is>
          <t>按班次口径判断</t>
        </is>
      </c>
      <c r="Z3343" t="inlineStr">
        <is>
          <t>是</t>
        </is>
      </c>
      <c r="AA3343">
        <f>IFERROR(VLOOKUP(N3343,'18_换产标准_模拟'!$B$2:$F$4,3,FALSE),"")</f>
        <v/>
      </c>
      <c r="AB3343">
        <f>IFERROR(MAX(Q3343-AA3343,0),"")</f>
        <v/>
      </c>
      <c r="AC3343">
        <f>IFERROR(IF(AB3343=0,"达标",IF(AB3343&lt;=VLOOKUP(N3343,'18_换产标准_模拟'!$B$2:$F$4,4,FALSE)-VLOOKUP(N3343,'18_换产标准_模拟'!$B$2:$F$4,3,FALSE),"轻微超时",IF(AB3343&lt;=VLOOKUP(N3343,'18_换产标准_模拟'!$B$2:$F$4,5,FALSE)-VLOOKUP(N3343,'18_换产标准_模拟'!$B$2:$F$4,3,FALSE),"超时","严重超时"))),"")</f>
        <v/>
      </c>
      <c r="AD3343">
        <f>IFERROR(INDEX('18_换产标准_模拟'!$A$2:$A$4,MATCH(N3343,'18_换产标准_模拟'!$B$2:$B$4,0)),"")</f>
        <v/>
      </c>
      <c r="AE3343" t="inlineStr">
        <is>
          <t>团队模拟数据</t>
        </is>
      </c>
    </row>
    <row r="3344">
      <c r="A3344" t="inlineStr">
        <is>
          <t>SIM-STOP-03343</t>
        </is>
      </c>
      <c r="B3344" t="inlineStr">
        <is>
          <t>STOP-POST-00480</t>
        </is>
      </c>
      <c r="C3344" t="inlineStr">
        <is>
          <t>LINE-S01-POST-20260327</t>
        </is>
      </c>
      <c r="D3344" t="inlineStr">
        <is>
          <t>SHIFT-POST-20260327</t>
        </is>
      </c>
      <c r="E3344" t="inlineStr">
        <is>
          <t>LINE-S01</t>
        </is>
      </c>
      <c r="F3344" t="inlineStr">
        <is>
          <t>改善后</t>
        </is>
      </c>
      <c r="G3344" s="57" t="n">
        <v>46108</v>
      </c>
      <c r="H3344" t="inlineStr">
        <is>
          <t>智能终端系列</t>
        </is>
      </c>
      <c r="I3344" t="inlineStr">
        <is>
          <t>13KK33</t>
        </is>
      </c>
      <c r="J3344" t="inlineStr">
        <is>
          <t>MATERIALS</t>
        </is>
      </c>
      <c r="K3344" t="inlineStr">
        <is>
          <t>Unplanned</t>
        </is>
      </c>
      <c r="L3344" t="inlineStr">
        <is>
          <t>DRYER</t>
        </is>
      </c>
      <c r="M3344" t="inlineStr">
        <is>
          <t>烘干/固化工位</t>
        </is>
      </c>
      <c r="N3344" t="inlineStr">
        <is>
          <t>RACKS</t>
        </is>
      </c>
      <c r="O3344" s="59" t="n">
        <v>46108.55486111111</v>
      </c>
      <c r="P3344" s="59" t="n">
        <v>46108.55930555556</v>
      </c>
      <c r="Q3344" s="60" t="n">
        <v>6.4</v>
      </c>
      <c r="R3344" s="60" t="n">
        <v>0.7991</v>
      </c>
      <c r="S3344" t="inlineStr">
        <is>
          <t>团队模拟数据（基于公开单线数据派生）</t>
        </is>
      </c>
      <c r="T3344" t="inlineStr">
        <is>
          <t>SIM-v2.2-20260807-20260804</t>
        </is>
      </c>
      <c r="U3344" t="inlineStr">
        <is>
          <t>https://zenodo.org/records/17855209</t>
        </is>
      </c>
      <c r="V3344" t="inlineStr">
        <is>
          <t>LINE-S01-POST-20260327</t>
        </is>
      </c>
      <c r="W3344" t="inlineStr">
        <is>
          <t>已关联</t>
        </is>
      </c>
      <c r="X3344" t="inlineStr">
        <is>
          <t>按班次口径判断</t>
        </is>
      </c>
      <c r="Z3344" t="inlineStr">
        <is>
          <t>否</t>
        </is>
      </c>
    </row>
    <row r="3345">
      <c r="A3345" t="inlineStr">
        <is>
          <t>SIM-STOP-03344</t>
        </is>
      </c>
      <c r="B3345" t="inlineStr">
        <is>
          <t>STOP-POST-00480</t>
        </is>
      </c>
      <c r="C3345" t="inlineStr">
        <is>
          <t>LINE-S02-POST-20260327</t>
        </is>
      </c>
      <c r="D3345" t="inlineStr">
        <is>
          <t>SHIFT-POST-20260327</t>
        </is>
      </c>
      <c r="E3345" t="inlineStr">
        <is>
          <t>LINE-S02</t>
        </is>
      </c>
      <c r="F3345" t="inlineStr">
        <is>
          <t>改善后</t>
        </is>
      </c>
      <c r="G3345" s="57" t="n">
        <v>46108</v>
      </c>
      <c r="H3345" t="inlineStr">
        <is>
          <t>视觉设备系列</t>
        </is>
      </c>
      <c r="I3345" t="inlineStr">
        <is>
          <t>13KK33</t>
        </is>
      </c>
      <c r="J3345" t="inlineStr">
        <is>
          <t>MATERIALS</t>
        </is>
      </c>
      <c r="K3345" t="inlineStr">
        <is>
          <t>Unplanned</t>
        </is>
      </c>
      <c r="L3345" t="inlineStr">
        <is>
          <t>DRYER</t>
        </is>
      </c>
      <c r="M3345" t="inlineStr">
        <is>
          <t>烘干/固化工位</t>
        </is>
      </c>
      <c r="N3345" t="inlineStr">
        <is>
          <t>RACKS</t>
        </is>
      </c>
      <c r="O3345" s="59" t="n">
        <v>46108.56875</v>
      </c>
      <c r="P3345" s="59" t="n">
        <v>46108.57458333333</v>
      </c>
      <c r="Q3345" s="60" t="n">
        <v>8.4</v>
      </c>
      <c r="R3345" s="60" t="n">
        <v>1.045</v>
      </c>
      <c r="S3345" t="inlineStr">
        <is>
          <t>团队模拟数据（基于公开单线数据派生）</t>
        </is>
      </c>
      <c r="T3345" t="inlineStr">
        <is>
          <t>SIM-v2.2-20260807-20260804</t>
        </is>
      </c>
      <c r="U3345" t="inlineStr">
        <is>
          <t>https://zenodo.org/records/17855209</t>
        </is>
      </c>
      <c r="V3345" t="inlineStr">
        <is>
          <t>LINE-S02-POST-20260327</t>
        </is>
      </c>
      <c r="W3345" t="inlineStr">
        <is>
          <t>已关联</t>
        </is>
      </c>
      <c r="X3345" t="inlineStr">
        <is>
          <t>按班次口径判断</t>
        </is>
      </c>
      <c r="Z3345" t="inlineStr">
        <is>
          <t>否</t>
        </is>
      </c>
    </row>
    <row r="3346">
      <c r="A3346" t="inlineStr">
        <is>
          <t>SIM-STOP-03345</t>
        </is>
      </c>
      <c r="B3346" t="inlineStr">
        <is>
          <t>STOP-POST-00480</t>
        </is>
      </c>
      <c r="C3346" t="inlineStr">
        <is>
          <t>LINE-S03-POST-20260327</t>
        </is>
      </c>
      <c r="D3346" t="inlineStr">
        <is>
          <t>SHIFT-POST-20260327</t>
        </is>
      </c>
      <c r="E3346" t="inlineStr">
        <is>
          <t>LINE-S03</t>
        </is>
      </c>
      <c r="F3346" t="inlineStr">
        <is>
          <t>改善后</t>
        </is>
      </c>
      <c r="G3346" s="57" t="n">
        <v>46108</v>
      </c>
      <c r="H3346" t="inlineStr">
        <is>
          <t>音频模组系列</t>
        </is>
      </c>
      <c r="I3346" t="inlineStr">
        <is>
          <t>13KK33</t>
        </is>
      </c>
      <c r="J3346" t="inlineStr">
        <is>
          <t>MATERIALS</t>
        </is>
      </c>
      <c r="K3346" t="inlineStr">
        <is>
          <t>Unplanned</t>
        </is>
      </c>
      <c r="L3346" t="inlineStr">
        <is>
          <t>DRYER</t>
        </is>
      </c>
      <c r="M3346" t="inlineStr">
        <is>
          <t>烘干/固化工位</t>
        </is>
      </c>
      <c r="N3346" t="inlineStr">
        <is>
          <t>RACKS</t>
        </is>
      </c>
      <c r="O3346" s="59" t="n">
        <v>46108.58263888889</v>
      </c>
      <c r="P3346" s="59" t="n">
        <v>46108.58791666666</v>
      </c>
      <c r="Q3346" s="60" t="n">
        <v>7.6</v>
      </c>
      <c r="R3346" s="60" t="n">
        <v>0.9464</v>
      </c>
      <c r="S3346" t="inlineStr">
        <is>
          <t>团队模拟数据（基于公开单线数据派生）</t>
        </is>
      </c>
      <c r="T3346" t="inlineStr">
        <is>
          <t>SIM-v2.2-20260807-20260804</t>
        </is>
      </c>
      <c r="U3346" t="inlineStr">
        <is>
          <t>https://zenodo.org/records/17855209</t>
        </is>
      </c>
      <c r="V3346" t="inlineStr">
        <is>
          <t>LINE-S03-POST-20260327</t>
        </is>
      </c>
      <c r="W3346" t="inlineStr">
        <is>
          <t>已关联</t>
        </is>
      </c>
      <c r="X3346" t="inlineStr">
        <is>
          <t>按班次口径判断</t>
        </is>
      </c>
      <c r="Z3346" t="inlineStr">
        <is>
          <t>否</t>
        </is>
      </c>
    </row>
    <row r="3347">
      <c r="A3347" t="inlineStr">
        <is>
          <t>SIM-STOP-03346</t>
        </is>
      </c>
      <c r="B3347" t="inlineStr">
        <is>
          <t>STOP-POST-00481</t>
        </is>
      </c>
      <c r="C3347" t="inlineStr">
        <is>
          <t>LINE-S01-POST-20260327</t>
        </is>
      </c>
      <c r="D3347" t="inlineStr">
        <is>
          <t>SHIFT-POST-20260327</t>
        </is>
      </c>
      <c r="E3347" t="inlineStr">
        <is>
          <t>LINE-S01</t>
        </is>
      </c>
      <c r="F3347" t="inlineStr">
        <is>
          <t>改善后</t>
        </is>
      </c>
      <c r="G3347" s="57" t="n">
        <v>46108</v>
      </c>
      <c r="H3347" t="inlineStr">
        <is>
          <t>智能终端系列</t>
        </is>
      </c>
      <c r="I3347" t="inlineStr">
        <is>
          <t>13KK33</t>
        </is>
      </c>
      <c r="J3347" t="inlineStr">
        <is>
          <t>MATERIALS</t>
        </is>
      </c>
      <c r="K3347" t="inlineStr">
        <is>
          <t>Unplanned</t>
        </is>
      </c>
      <c r="L3347" t="inlineStr">
        <is>
          <t>HACKING STATION</t>
        </is>
      </c>
      <c r="M3347" t="inlineStr">
        <is>
          <t>上下料工位</t>
        </is>
      </c>
      <c r="N3347" t="inlineStr">
        <is>
          <t>RACK STARVATION</t>
        </is>
      </c>
      <c r="O3347" s="59" t="n">
        <v>46108.64513888889</v>
      </c>
      <c r="P3347" s="59" t="n">
        <v>46108.646875</v>
      </c>
      <c r="Q3347" s="60" t="n">
        <v>2.5</v>
      </c>
      <c r="R3347" s="60" t="n">
        <v>0.8304</v>
      </c>
      <c r="S3347" t="inlineStr">
        <is>
          <t>团队模拟数据（基于公开单线数据派生）</t>
        </is>
      </c>
      <c r="T3347" t="inlineStr">
        <is>
          <t>SIM-v2.2-20260807-20260804</t>
        </is>
      </c>
      <c r="U3347" t="inlineStr">
        <is>
          <t>https://zenodo.org/records/17855209</t>
        </is>
      </c>
      <c r="V3347" t="inlineStr">
        <is>
          <t>LINE-S01-POST-20260327</t>
        </is>
      </c>
      <c r="W3347" t="inlineStr">
        <is>
          <t>已关联</t>
        </is>
      </c>
      <c r="X3347" t="inlineStr">
        <is>
          <t>按班次口径判断</t>
        </is>
      </c>
      <c r="Z3347" t="inlineStr">
        <is>
          <t>否</t>
        </is>
      </c>
    </row>
    <row r="3348">
      <c r="A3348" t="inlineStr">
        <is>
          <t>SIM-STOP-03347</t>
        </is>
      </c>
      <c r="B3348" t="inlineStr">
        <is>
          <t>STOP-POST-00481</t>
        </is>
      </c>
      <c r="C3348" t="inlineStr">
        <is>
          <t>LINE-S02-POST-20260327</t>
        </is>
      </c>
      <c r="D3348" t="inlineStr">
        <is>
          <t>SHIFT-POST-20260327</t>
        </is>
      </c>
      <c r="E3348" t="inlineStr">
        <is>
          <t>LINE-S02</t>
        </is>
      </c>
      <c r="F3348" t="inlineStr">
        <is>
          <t>改善后</t>
        </is>
      </c>
      <c r="G3348" s="57" t="n">
        <v>46108</v>
      </c>
      <c r="H3348" t="inlineStr">
        <is>
          <t>视觉设备系列</t>
        </is>
      </c>
      <c r="I3348" t="inlineStr">
        <is>
          <t>13KK33</t>
        </is>
      </c>
      <c r="J3348" t="inlineStr">
        <is>
          <t>MATERIALS</t>
        </is>
      </c>
      <c r="K3348" t="inlineStr">
        <is>
          <t>Unplanned</t>
        </is>
      </c>
      <c r="L3348" t="inlineStr">
        <is>
          <t>HACKING STATION</t>
        </is>
      </c>
      <c r="M3348" t="inlineStr">
        <is>
          <t>上下料工位</t>
        </is>
      </c>
      <c r="N3348" t="inlineStr">
        <is>
          <t>RACK STARVATION</t>
        </is>
      </c>
      <c r="O3348" s="59" t="n">
        <v>46108.65902777778</v>
      </c>
      <c r="P3348" s="59" t="n">
        <v>46108.66131944444</v>
      </c>
      <c r="Q3348" s="60" t="n">
        <v>3.3</v>
      </c>
      <c r="R3348" s="60" t="n">
        <v>1.0878</v>
      </c>
      <c r="S3348" t="inlineStr">
        <is>
          <t>团队模拟数据（基于公开单线数据派生）</t>
        </is>
      </c>
      <c r="T3348" t="inlineStr">
        <is>
          <t>SIM-v2.2-20260807-20260804</t>
        </is>
      </c>
      <c r="U3348" t="inlineStr">
        <is>
          <t>https://zenodo.org/records/17855209</t>
        </is>
      </c>
      <c r="V3348" t="inlineStr">
        <is>
          <t>LINE-S02-POST-20260327</t>
        </is>
      </c>
      <c r="W3348" t="inlineStr">
        <is>
          <t>已关联</t>
        </is>
      </c>
      <c r="X3348" t="inlineStr">
        <is>
          <t>按班次口径判断</t>
        </is>
      </c>
      <c r="Z3348" t="inlineStr">
        <is>
          <t>否</t>
        </is>
      </c>
    </row>
    <row r="3349">
      <c r="A3349" t="inlineStr">
        <is>
          <t>SIM-STOP-03348</t>
        </is>
      </c>
      <c r="B3349" t="inlineStr">
        <is>
          <t>STOP-POST-00481</t>
        </is>
      </c>
      <c r="C3349" t="inlineStr">
        <is>
          <t>LINE-S03-POST-20260327</t>
        </is>
      </c>
      <c r="D3349" t="inlineStr">
        <is>
          <t>SHIFT-POST-20260327</t>
        </is>
      </c>
      <c r="E3349" t="inlineStr">
        <is>
          <t>LINE-S03</t>
        </is>
      </c>
      <c r="F3349" t="inlineStr">
        <is>
          <t>改善后</t>
        </is>
      </c>
      <c r="G3349" s="57" t="n">
        <v>46108</v>
      </c>
      <c r="H3349" t="inlineStr">
        <is>
          <t>音频模组系列</t>
        </is>
      </c>
      <c r="I3349" t="inlineStr">
        <is>
          <t>13KK33</t>
        </is>
      </c>
      <c r="J3349" t="inlineStr">
        <is>
          <t>MATERIALS</t>
        </is>
      </c>
      <c r="K3349" t="inlineStr">
        <is>
          <t>Unplanned</t>
        </is>
      </c>
      <c r="L3349" t="inlineStr">
        <is>
          <t>HACKING STATION</t>
        </is>
      </c>
      <c r="M3349" t="inlineStr">
        <is>
          <t>上下料工位</t>
        </is>
      </c>
      <c r="N3349" t="inlineStr">
        <is>
          <t>RACK STARVATION</t>
        </is>
      </c>
      <c r="O3349" s="59" t="n">
        <v>46108.67291666667</v>
      </c>
      <c r="P3349" s="59" t="n">
        <v>46108.67493055556</v>
      </c>
      <c r="Q3349" s="60" t="n">
        <v>2.9</v>
      </c>
      <c r="R3349" s="60" t="n">
        <v>0.9828</v>
      </c>
      <c r="S3349" t="inlineStr">
        <is>
          <t>团队模拟数据（基于公开单线数据派生）</t>
        </is>
      </c>
      <c r="T3349" t="inlineStr">
        <is>
          <t>SIM-v2.2-20260807-20260804</t>
        </is>
      </c>
      <c r="U3349" t="inlineStr">
        <is>
          <t>https://zenodo.org/records/17855209</t>
        </is>
      </c>
      <c r="V3349" t="inlineStr">
        <is>
          <t>LINE-S03-POST-20260327</t>
        </is>
      </c>
      <c r="W3349" t="inlineStr">
        <is>
          <t>已关联</t>
        </is>
      </c>
      <c r="X3349" t="inlineStr">
        <is>
          <t>按班次口径判断</t>
        </is>
      </c>
      <c r="Z3349" t="inlineStr">
        <is>
          <t>否</t>
        </is>
      </c>
    </row>
    <row r="3350">
      <c r="A3350" t="inlineStr">
        <is>
          <t>SIM-STOP-03349</t>
        </is>
      </c>
      <c r="B3350" t="inlineStr">
        <is>
          <t>STOP-POST-00482</t>
        </is>
      </c>
      <c r="C3350" t="inlineStr">
        <is>
          <t>LINE-S01-POST-20260327</t>
        </is>
      </c>
      <c r="D3350" t="inlineStr">
        <is>
          <t>SHIFT-POST-20260327</t>
        </is>
      </c>
      <c r="E3350" t="inlineStr">
        <is>
          <t>LINE-S01</t>
        </is>
      </c>
      <c r="F3350" t="inlineStr">
        <is>
          <t>改善后</t>
        </is>
      </c>
      <c r="G3350" s="57" t="n">
        <v>46108</v>
      </c>
      <c r="H3350" t="inlineStr">
        <is>
          <t>智能终端系列</t>
        </is>
      </c>
      <c r="I3350" t="inlineStr">
        <is>
          <t>13KK33</t>
        </is>
      </c>
      <c r="J3350" t="inlineStr">
        <is>
          <t>MATERIALS</t>
        </is>
      </c>
      <c r="K3350" t="inlineStr">
        <is>
          <t>Unplanned</t>
        </is>
      </c>
      <c r="L3350" t="inlineStr">
        <is>
          <t>EXTRUDER PRESS</t>
        </is>
      </c>
      <c r="M3350" t="inlineStr">
        <is>
          <t>主加工工位</t>
        </is>
      </c>
      <c r="N3350" t="inlineStr">
        <is>
          <t>EXTRUSION DEFECTS</t>
        </is>
      </c>
      <c r="O3350" s="59" t="n">
        <v>46108.65277777778</v>
      </c>
      <c r="P3350" s="59" t="n">
        <v>46108.65819444445</v>
      </c>
      <c r="Q3350" s="60" t="n">
        <v>7.8</v>
      </c>
      <c r="R3350" s="60" t="n">
        <v>0.7768</v>
      </c>
      <c r="S3350" t="inlineStr">
        <is>
          <t>团队模拟数据（基于公开单线数据派生）</t>
        </is>
      </c>
      <c r="T3350" t="inlineStr">
        <is>
          <t>SIM-v2.2-20260807-20260804</t>
        </is>
      </c>
      <c r="U3350" t="inlineStr">
        <is>
          <t>https://zenodo.org/records/17855209</t>
        </is>
      </c>
      <c r="V3350" t="inlineStr">
        <is>
          <t>LINE-S01-POST-20260327</t>
        </is>
      </c>
      <c r="W3350" t="inlineStr">
        <is>
          <t>已关联</t>
        </is>
      </c>
      <c r="X3350" t="inlineStr">
        <is>
          <t>按班次口径判断</t>
        </is>
      </c>
      <c r="Z3350" t="inlineStr">
        <is>
          <t>否</t>
        </is>
      </c>
    </row>
    <row r="3351">
      <c r="A3351" t="inlineStr">
        <is>
          <t>SIM-STOP-03350</t>
        </is>
      </c>
      <c r="B3351" t="inlineStr">
        <is>
          <t>STOP-POST-00482</t>
        </is>
      </c>
      <c r="C3351" t="inlineStr">
        <is>
          <t>LINE-S02-POST-20260327</t>
        </is>
      </c>
      <c r="D3351" t="inlineStr">
        <is>
          <t>SHIFT-POST-20260327</t>
        </is>
      </c>
      <c r="E3351" t="inlineStr">
        <is>
          <t>LINE-S02</t>
        </is>
      </c>
      <c r="F3351" t="inlineStr">
        <is>
          <t>改善后</t>
        </is>
      </c>
      <c r="G3351" s="57" t="n">
        <v>46108</v>
      </c>
      <c r="H3351" t="inlineStr">
        <is>
          <t>视觉设备系列</t>
        </is>
      </c>
      <c r="I3351" t="inlineStr">
        <is>
          <t>13KK33</t>
        </is>
      </c>
      <c r="J3351" t="inlineStr">
        <is>
          <t>MATERIALS</t>
        </is>
      </c>
      <c r="K3351" t="inlineStr">
        <is>
          <t>Unplanned</t>
        </is>
      </c>
      <c r="L3351" t="inlineStr">
        <is>
          <t>EXTRUDER PRESS</t>
        </is>
      </c>
      <c r="M3351" t="inlineStr">
        <is>
          <t>主加工工位</t>
        </is>
      </c>
      <c r="N3351" t="inlineStr">
        <is>
          <t>EXTRUSION DEFECTS</t>
        </is>
      </c>
      <c r="O3351" s="59" t="n">
        <v>46108.66666666666</v>
      </c>
      <c r="P3351" s="59" t="n">
        <v>46108.67513888889</v>
      </c>
      <c r="Q3351" s="60" t="n">
        <v>12.2</v>
      </c>
      <c r="R3351" s="60" t="n">
        <v>1.221</v>
      </c>
      <c r="S3351" t="inlineStr">
        <is>
          <t>团队模拟数据（基于公开单线数据派生）</t>
        </is>
      </c>
      <c r="T3351" t="inlineStr">
        <is>
          <t>SIM-v2.2-20260807-20260804</t>
        </is>
      </c>
      <c r="U3351" t="inlineStr">
        <is>
          <t>https://zenodo.org/records/17855209</t>
        </is>
      </c>
      <c r="V3351" t="inlineStr">
        <is>
          <t>LINE-S02-POST-20260327</t>
        </is>
      </c>
      <c r="W3351" t="inlineStr">
        <is>
          <t>已关联</t>
        </is>
      </c>
      <c r="X3351" t="inlineStr">
        <is>
          <t>按班次口径判断</t>
        </is>
      </c>
      <c r="Z3351" t="inlineStr">
        <is>
          <t>否</t>
        </is>
      </c>
    </row>
    <row r="3352">
      <c r="A3352" t="inlineStr">
        <is>
          <t>SIM-STOP-03351</t>
        </is>
      </c>
      <c r="B3352" t="inlineStr">
        <is>
          <t>STOP-POST-00482</t>
        </is>
      </c>
      <c r="C3352" t="inlineStr">
        <is>
          <t>LINE-S03-POST-20260327</t>
        </is>
      </c>
      <c r="D3352" t="inlineStr">
        <is>
          <t>SHIFT-POST-20260327</t>
        </is>
      </c>
      <c r="E3352" t="inlineStr">
        <is>
          <t>LINE-S03</t>
        </is>
      </c>
      <c r="F3352" t="inlineStr">
        <is>
          <t>改善后</t>
        </is>
      </c>
      <c r="G3352" s="57" t="n">
        <v>46108</v>
      </c>
      <c r="H3352" t="inlineStr">
        <is>
          <t>音频模组系列</t>
        </is>
      </c>
      <c r="I3352" t="inlineStr">
        <is>
          <t>13KK33</t>
        </is>
      </c>
      <c r="J3352" t="inlineStr">
        <is>
          <t>MATERIALS</t>
        </is>
      </c>
      <c r="K3352" t="inlineStr">
        <is>
          <t>Unplanned</t>
        </is>
      </c>
      <c r="L3352" t="inlineStr">
        <is>
          <t>EXTRUDER PRESS</t>
        </is>
      </c>
      <c r="M3352" t="inlineStr">
        <is>
          <t>主加工工位</t>
        </is>
      </c>
      <c r="N3352" t="inlineStr">
        <is>
          <t>EXTRUSION DEFECTS</t>
        </is>
      </c>
      <c r="O3352" s="59" t="n">
        <v>46108.68055555555</v>
      </c>
      <c r="P3352" s="59" t="n">
        <v>46108.68694444445</v>
      </c>
      <c r="Q3352" s="60" t="n">
        <v>9.199999999999999</v>
      </c>
      <c r="R3352" s="60" t="n">
        <v>0.9204</v>
      </c>
      <c r="S3352" t="inlineStr">
        <is>
          <t>团队模拟数据（基于公开单线数据派生）</t>
        </is>
      </c>
      <c r="T3352" t="inlineStr">
        <is>
          <t>SIM-v2.2-20260807-20260804</t>
        </is>
      </c>
      <c r="U3352" t="inlineStr">
        <is>
          <t>https://zenodo.org/records/17855209</t>
        </is>
      </c>
      <c r="V3352" t="inlineStr">
        <is>
          <t>LINE-S03-POST-20260327</t>
        </is>
      </c>
      <c r="W3352" t="inlineStr">
        <is>
          <t>已关联</t>
        </is>
      </c>
      <c r="X3352" t="inlineStr">
        <is>
          <t>按班次口径判断</t>
        </is>
      </c>
      <c r="Z3352" t="inlineStr">
        <is>
          <t>否</t>
        </is>
      </c>
    </row>
    <row r="3353">
      <c r="A3353" t="inlineStr">
        <is>
          <t>SIM-STOP-03352</t>
        </is>
      </c>
      <c r="B3353" t="inlineStr">
        <is>
          <t>STOP-POST-00483</t>
        </is>
      </c>
      <c r="C3353" t="inlineStr">
        <is>
          <t>LINE-S01-POST-20260327</t>
        </is>
      </c>
      <c r="D3353" t="inlineStr">
        <is>
          <t>SHIFT-POST-20260327</t>
        </is>
      </c>
      <c r="E3353" t="inlineStr">
        <is>
          <t>LINE-S01</t>
        </is>
      </c>
      <c r="F3353" t="inlineStr">
        <is>
          <t>改善后</t>
        </is>
      </c>
      <c r="G3353" s="57" t="n">
        <v>46108</v>
      </c>
      <c r="H3353" t="inlineStr">
        <is>
          <t>智能终端系列</t>
        </is>
      </c>
      <c r="I3353" t="inlineStr">
        <is>
          <t>KK200-1</t>
        </is>
      </c>
      <c r="J3353" t="inlineStr">
        <is>
          <t>SETUPS-CHANGEOVERS</t>
        </is>
      </c>
      <c r="K3353" t="inlineStr">
        <is>
          <t>Planned - Included in OEE</t>
        </is>
      </c>
      <c r="L3353" t="inlineStr">
        <is>
          <t>EXTRUDER PRESS</t>
        </is>
      </c>
      <c r="M3353" t="inlineStr">
        <is>
          <t>主加工工位</t>
        </is>
      </c>
      <c r="N3353" t="inlineStr">
        <is>
          <t>MATERIAL CHANGEOVER</t>
        </is>
      </c>
      <c r="O3353" s="59" t="n">
        <v>46108.70555555556</v>
      </c>
      <c r="P3353" s="59" t="n">
        <v>46108.72375</v>
      </c>
      <c r="Q3353" s="60" t="n">
        <v>26.2</v>
      </c>
      <c r="R3353" s="60" t="n">
        <v>0.9362</v>
      </c>
      <c r="S3353" t="inlineStr">
        <is>
          <t>团队模拟数据（基于公开单线数据派生）</t>
        </is>
      </c>
      <c r="T3353" t="inlineStr">
        <is>
          <t>SIM-v2.2-20260807-20260804</t>
        </is>
      </c>
      <c r="U3353" t="inlineStr">
        <is>
          <t>https://zenodo.org/records/17855209</t>
        </is>
      </c>
      <c r="V3353" t="inlineStr">
        <is>
          <t>LINE-S01-POST-20260327</t>
        </is>
      </c>
      <c r="W3353" t="inlineStr">
        <is>
          <t>已关联</t>
        </is>
      </c>
      <c r="X3353" t="inlineStr">
        <is>
          <t>按班次口径判断</t>
        </is>
      </c>
      <c r="Z3353" t="inlineStr">
        <is>
          <t>是</t>
        </is>
      </c>
      <c r="AA3353">
        <f>IFERROR(VLOOKUP(N3353,'18_换产标准_模拟'!$B$2:$F$4,3,FALSE),"")</f>
        <v/>
      </c>
      <c r="AB3353">
        <f>IFERROR(MAX(Q3353-AA3353,0),"")</f>
        <v/>
      </c>
      <c r="AC3353">
        <f>IFERROR(IF(AB3353=0,"达标",IF(AB3353&lt;=VLOOKUP(N3353,'18_换产标准_模拟'!$B$2:$F$4,4,FALSE)-VLOOKUP(N3353,'18_换产标准_模拟'!$B$2:$F$4,3,FALSE),"轻微超时",IF(AB3353&lt;=VLOOKUP(N3353,'18_换产标准_模拟'!$B$2:$F$4,5,FALSE)-VLOOKUP(N3353,'18_换产标准_模拟'!$B$2:$F$4,3,FALSE),"超时","严重超时"))),"")</f>
        <v/>
      </c>
      <c r="AD3353">
        <f>IFERROR(INDEX('18_换产标准_模拟'!$A$2:$A$4,MATCH(N3353,'18_换产标准_模拟'!$B$2:$B$4,0)),"")</f>
        <v/>
      </c>
      <c r="AE3353" t="inlineStr">
        <is>
          <t>团队模拟数据</t>
        </is>
      </c>
    </row>
    <row r="3354">
      <c r="A3354" t="inlineStr">
        <is>
          <t>SIM-STOP-03353</t>
        </is>
      </c>
      <c r="B3354" t="inlineStr">
        <is>
          <t>STOP-POST-00483</t>
        </is>
      </c>
      <c r="C3354" t="inlineStr">
        <is>
          <t>LINE-S02-POST-20260327</t>
        </is>
      </c>
      <c r="D3354" t="inlineStr">
        <is>
          <t>SHIFT-POST-20260327</t>
        </is>
      </c>
      <c r="E3354" t="inlineStr">
        <is>
          <t>LINE-S02</t>
        </is>
      </c>
      <c r="F3354" t="inlineStr">
        <is>
          <t>改善后</t>
        </is>
      </c>
      <c r="G3354" s="57" t="n">
        <v>46108</v>
      </c>
      <c r="H3354" t="inlineStr">
        <is>
          <t>视觉设备系列</t>
        </is>
      </c>
      <c r="I3354" t="inlineStr">
        <is>
          <t>KK200-1</t>
        </is>
      </c>
      <c r="J3354" t="inlineStr">
        <is>
          <t>SETUPS-CHANGEOVERS</t>
        </is>
      </c>
      <c r="K3354" t="inlineStr">
        <is>
          <t>Planned - Included in OEE</t>
        </is>
      </c>
      <c r="L3354" t="inlineStr">
        <is>
          <t>EXTRUDER PRESS</t>
        </is>
      </c>
      <c r="M3354" t="inlineStr">
        <is>
          <t>主加工工位</t>
        </is>
      </c>
      <c r="N3354" t="inlineStr">
        <is>
          <t>MATERIAL CHANGEOVER</t>
        </is>
      </c>
      <c r="O3354" s="59" t="n">
        <v>46108.71944444445</v>
      </c>
      <c r="P3354" s="59" t="n">
        <v>46108.73777777778</v>
      </c>
      <c r="Q3354" s="60" t="n">
        <v>26.4</v>
      </c>
      <c r="R3354" s="60" t="n">
        <v>0.9419</v>
      </c>
      <c r="S3354" t="inlineStr">
        <is>
          <t>团队模拟数据（基于公开单线数据派生）</t>
        </is>
      </c>
      <c r="T3354" t="inlineStr">
        <is>
          <t>SIM-v2.2-20260807-20260804</t>
        </is>
      </c>
      <c r="U3354" t="inlineStr">
        <is>
          <t>https://zenodo.org/records/17855209</t>
        </is>
      </c>
      <c r="V3354" t="inlineStr">
        <is>
          <t>LINE-S02-POST-20260327</t>
        </is>
      </c>
      <c r="W3354" t="inlineStr">
        <is>
          <t>已关联</t>
        </is>
      </c>
      <c r="X3354" t="inlineStr">
        <is>
          <t>按班次口径判断</t>
        </is>
      </c>
      <c r="Z3354" t="inlineStr">
        <is>
          <t>是</t>
        </is>
      </c>
      <c r="AA3354">
        <f>IFERROR(VLOOKUP(N3354,'18_换产标准_模拟'!$B$2:$F$4,3,FALSE),"")</f>
        <v/>
      </c>
      <c r="AB3354">
        <f>IFERROR(MAX(Q3354-AA3354,0),"")</f>
        <v/>
      </c>
      <c r="AC3354">
        <f>IFERROR(IF(AB3354=0,"达标",IF(AB3354&lt;=VLOOKUP(N3354,'18_换产标准_模拟'!$B$2:$F$4,4,FALSE)-VLOOKUP(N3354,'18_换产标准_模拟'!$B$2:$F$4,3,FALSE),"轻微超时",IF(AB3354&lt;=VLOOKUP(N3354,'18_换产标准_模拟'!$B$2:$F$4,5,FALSE)-VLOOKUP(N3354,'18_换产标准_模拟'!$B$2:$F$4,3,FALSE),"超时","严重超时"))),"")</f>
        <v/>
      </c>
      <c r="AD3354">
        <f>IFERROR(INDEX('18_换产标准_模拟'!$A$2:$A$4,MATCH(N3354,'18_换产标准_模拟'!$B$2:$B$4,0)),"")</f>
        <v/>
      </c>
      <c r="AE3354" t="inlineStr">
        <is>
          <t>团队模拟数据</t>
        </is>
      </c>
    </row>
    <row r="3355">
      <c r="A3355" t="inlineStr">
        <is>
          <t>SIM-STOP-03354</t>
        </is>
      </c>
      <c r="B3355" t="inlineStr">
        <is>
          <t>STOP-POST-00483</t>
        </is>
      </c>
      <c r="C3355" t="inlineStr">
        <is>
          <t>LINE-S03-POST-20260327</t>
        </is>
      </c>
      <c r="D3355" t="inlineStr">
        <is>
          <t>SHIFT-POST-20260327</t>
        </is>
      </c>
      <c r="E3355" t="inlineStr">
        <is>
          <t>LINE-S03</t>
        </is>
      </c>
      <c r="F3355" t="inlineStr">
        <is>
          <t>改善后</t>
        </is>
      </c>
      <c r="G3355" s="57" t="n">
        <v>46108</v>
      </c>
      <c r="H3355" t="inlineStr">
        <is>
          <t>音频模组系列</t>
        </is>
      </c>
      <c r="I3355" t="inlineStr">
        <is>
          <t>KK200-1</t>
        </is>
      </c>
      <c r="J3355" t="inlineStr">
        <is>
          <t>SETUPS-CHANGEOVERS</t>
        </is>
      </c>
      <c r="K3355" t="inlineStr">
        <is>
          <t>Planned - Included in OEE</t>
        </is>
      </c>
      <c r="L3355" t="inlineStr">
        <is>
          <t>EXTRUDER PRESS</t>
        </is>
      </c>
      <c r="M3355" t="inlineStr">
        <is>
          <t>主加工工位</t>
        </is>
      </c>
      <c r="N3355" t="inlineStr">
        <is>
          <t>MATERIAL CHANGEOVER</t>
        </is>
      </c>
      <c r="O3355" s="59" t="n">
        <v>46108.73333333333</v>
      </c>
      <c r="P3355" s="59" t="n">
        <v>46108.75243055556</v>
      </c>
      <c r="Q3355" s="60" t="n">
        <v>27.5</v>
      </c>
      <c r="R3355" s="60" t="n">
        <v>0.9813</v>
      </c>
      <c r="S3355" t="inlineStr">
        <is>
          <t>团队模拟数据（基于公开单线数据派生）</t>
        </is>
      </c>
      <c r="T3355" t="inlineStr">
        <is>
          <t>SIM-v2.2-20260807-20260804</t>
        </is>
      </c>
      <c r="U3355" t="inlineStr">
        <is>
          <t>https://zenodo.org/records/17855209</t>
        </is>
      </c>
      <c r="V3355" t="inlineStr">
        <is>
          <t>LINE-S03-POST-20260327</t>
        </is>
      </c>
      <c r="W3355" t="inlineStr">
        <is>
          <t>已关联</t>
        </is>
      </c>
      <c r="X3355" t="inlineStr">
        <is>
          <t>按班次口径判断</t>
        </is>
      </c>
      <c r="Z3355" t="inlineStr">
        <is>
          <t>是</t>
        </is>
      </c>
      <c r="AA3355">
        <f>IFERROR(VLOOKUP(N3355,'18_换产标准_模拟'!$B$2:$F$4,3,FALSE),"")</f>
        <v/>
      </c>
      <c r="AB3355">
        <f>IFERROR(MAX(Q3355-AA3355,0),"")</f>
        <v/>
      </c>
      <c r="AC3355">
        <f>IFERROR(IF(AB3355=0,"达标",IF(AB3355&lt;=VLOOKUP(N3355,'18_换产标准_模拟'!$B$2:$F$4,4,FALSE)-VLOOKUP(N3355,'18_换产标准_模拟'!$B$2:$F$4,3,FALSE),"轻微超时",IF(AB3355&lt;=VLOOKUP(N3355,'18_换产标准_模拟'!$B$2:$F$4,5,FALSE)-VLOOKUP(N3355,'18_换产标准_模拟'!$B$2:$F$4,3,FALSE),"超时","严重超时"))),"")</f>
        <v/>
      </c>
      <c r="AD3355">
        <f>IFERROR(INDEX('18_换产标准_模拟'!$A$2:$A$4,MATCH(N3355,'18_换产标准_模拟'!$B$2:$B$4,0)),"")</f>
        <v/>
      </c>
      <c r="AE3355" t="inlineStr">
        <is>
          <t>团队模拟数据</t>
        </is>
      </c>
    </row>
    <row r="3356">
      <c r="A3356" t="inlineStr">
        <is>
          <t>SIM-STOP-03355</t>
        </is>
      </c>
      <c r="B3356" t="inlineStr">
        <is>
          <t>STOP-POST-00484</t>
        </is>
      </c>
      <c r="C3356" t="inlineStr">
        <is>
          <t>LINE-S01-POST-20260327</t>
        </is>
      </c>
      <c r="D3356" t="inlineStr">
        <is>
          <t>SHIFT-POST-20260327</t>
        </is>
      </c>
      <c r="E3356" t="inlineStr">
        <is>
          <t>LINE-S01</t>
        </is>
      </c>
      <c r="F3356" t="inlineStr">
        <is>
          <t>改善后</t>
        </is>
      </c>
      <c r="G3356" s="57" t="n">
        <v>46108</v>
      </c>
      <c r="H3356" t="inlineStr">
        <is>
          <t>智能终端系列</t>
        </is>
      </c>
      <c r="I3356" t="inlineStr">
        <is>
          <t>KK200-1</t>
        </is>
      </c>
      <c r="J3356" t="inlineStr">
        <is>
          <t>OPERATIONAL</t>
        </is>
      </c>
      <c r="K3356" t="inlineStr">
        <is>
          <t>Planned - Not included in OEE</t>
        </is>
      </c>
      <c r="L3356" t="inlineStr">
        <is>
          <t>-</t>
        </is>
      </c>
      <c r="M3356" t="inlineStr">
        <is>
          <t>未标注工位</t>
        </is>
      </c>
      <c r="N3356" t="inlineStr">
        <is>
          <t>NO PRODUCTION SCHEDULE</t>
        </is>
      </c>
      <c r="O3356" s="59" t="n">
        <v>46108.77708333333</v>
      </c>
      <c r="P3356" s="59" t="n">
        <v>46108.79125</v>
      </c>
      <c r="Q3356" s="60" t="n">
        <v>20.4</v>
      </c>
      <c r="R3356" s="60" t="n">
        <v>0.9724</v>
      </c>
      <c r="S3356" t="inlineStr">
        <is>
          <t>团队模拟数据（基于公开单线数据派生）</t>
        </is>
      </c>
      <c r="T3356" t="inlineStr">
        <is>
          <t>SIM-v2.2-20260807-20260804</t>
        </is>
      </c>
      <c r="U3356" t="inlineStr">
        <is>
          <t>https://zenodo.org/records/17855209</t>
        </is>
      </c>
      <c r="V3356" t="inlineStr">
        <is>
          <t>LINE-S01-POST-20260327</t>
        </is>
      </c>
      <c r="W3356" t="inlineStr">
        <is>
          <t>已关联</t>
        </is>
      </c>
      <c r="X3356" t="inlineStr">
        <is>
          <t>按班次口径判断</t>
        </is>
      </c>
      <c r="Z3356" t="inlineStr">
        <is>
          <t>否</t>
        </is>
      </c>
    </row>
    <row r="3357">
      <c r="A3357" t="inlineStr">
        <is>
          <t>SIM-STOP-03356</t>
        </is>
      </c>
      <c r="B3357" t="inlineStr">
        <is>
          <t>STOP-POST-00484</t>
        </is>
      </c>
      <c r="C3357" t="inlineStr">
        <is>
          <t>LINE-S02-POST-20260327</t>
        </is>
      </c>
      <c r="D3357" t="inlineStr">
        <is>
          <t>SHIFT-POST-20260327</t>
        </is>
      </c>
      <c r="E3357" t="inlineStr">
        <is>
          <t>LINE-S02</t>
        </is>
      </c>
      <c r="F3357" t="inlineStr">
        <is>
          <t>改善后</t>
        </is>
      </c>
      <c r="G3357" s="57" t="n">
        <v>46108</v>
      </c>
      <c r="H3357" t="inlineStr">
        <is>
          <t>视觉设备系列</t>
        </is>
      </c>
      <c r="I3357" t="inlineStr">
        <is>
          <t>KK200-1</t>
        </is>
      </c>
      <c r="J3357" t="inlineStr">
        <is>
          <t>OPERATIONAL</t>
        </is>
      </c>
      <c r="K3357" t="inlineStr">
        <is>
          <t>Planned - Not included in OEE</t>
        </is>
      </c>
      <c r="L3357" t="inlineStr">
        <is>
          <t>-</t>
        </is>
      </c>
      <c r="M3357" t="inlineStr">
        <is>
          <t>未标注工位</t>
        </is>
      </c>
      <c r="N3357" t="inlineStr">
        <is>
          <t>NO PRODUCTION SCHEDULE</t>
        </is>
      </c>
      <c r="O3357" s="59" t="n">
        <v>46108.79097222222</v>
      </c>
      <c r="P3357" s="59" t="n">
        <v>46108.80527777778</v>
      </c>
      <c r="Q3357" s="60" t="n">
        <v>20.6</v>
      </c>
      <c r="R3357" s="60" t="n">
        <v>0.98</v>
      </c>
      <c r="S3357" t="inlineStr">
        <is>
          <t>团队模拟数据（基于公开单线数据派生）</t>
        </is>
      </c>
      <c r="T3357" t="inlineStr">
        <is>
          <t>SIM-v2.2-20260807-20260804</t>
        </is>
      </c>
      <c r="U3357" t="inlineStr">
        <is>
          <t>https://zenodo.org/records/17855209</t>
        </is>
      </c>
      <c r="V3357" t="inlineStr">
        <is>
          <t>LINE-S02-POST-20260327</t>
        </is>
      </c>
      <c r="W3357" t="inlineStr">
        <is>
          <t>已关联</t>
        </is>
      </c>
      <c r="X3357" t="inlineStr">
        <is>
          <t>按班次口径判断</t>
        </is>
      </c>
      <c r="Z3357" t="inlineStr">
        <is>
          <t>否</t>
        </is>
      </c>
    </row>
    <row r="3358">
      <c r="A3358" t="inlineStr">
        <is>
          <t>SIM-STOP-03357</t>
        </is>
      </c>
      <c r="B3358" t="inlineStr">
        <is>
          <t>STOP-POST-00484</t>
        </is>
      </c>
      <c r="C3358" t="inlineStr">
        <is>
          <t>LINE-S03-POST-20260327</t>
        </is>
      </c>
      <c r="D3358" t="inlineStr">
        <is>
          <t>SHIFT-POST-20260327</t>
        </is>
      </c>
      <c r="E3358" t="inlineStr">
        <is>
          <t>LINE-S03</t>
        </is>
      </c>
      <c r="F3358" t="inlineStr">
        <is>
          <t>改善后</t>
        </is>
      </c>
      <c r="G3358" s="57" t="n">
        <v>46108</v>
      </c>
      <c r="H3358" t="inlineStr">
        <is>
          <t>音频模组系列</t>
        </is>
      </c>
      <c r="I3358" t="inlineStr">
        <is>
          <t>KK200-1</t>
        </is>
      </c>
      <c r="J3358" t="inlineStr">
        <is>
          <t>OPERATIONAL</t>
        </is>
      </c>
      <c r="K3358" t="inlineStr">
        <is>
          <t>Planned - Not included in OEE</t>
        </is>
      </c>
      <c r="L3358" t="inlineStr">
        <is>
          <t>-</t>
        </is>
      </c>
      <c r="M3358" t="inlineStr">
        <is>
          <t>未标注工位</t>
        </is>
      </c>
      <c r="N3358" t="inlineStr">
        <is>
          <t>NO PRODUCTION SCHEDULE</t>
        </is>
      </c>
      <c r="O3358" s="59" t="n">
        <v>46108.80486111111</v>
      </c>
      <c r="P3358" s="59" t="n">
        <v>46108.81826388889</v>
      </c>
      <c r="Q3358" s="60" t="n">
        <v>19.3</v>
      </c>
      <c r="R3358" s="60" t="n">
        <v>0.9173</v>
      </c>
      <c r="S3358" t="inlineStr">
        <is>
          <t>团队模拟数据（基于公开单线数据派生）</t>
        </is>
      </c>
      <c r="T3358" t="inlineStr">
        <is>
          <t>SIM-v2.2-20260807-20260804</t>
        </is>
      </c>
      <c r="U3358" t="inlineStr">
        <is>
          <t>https://zenodo.org/records/17855209</t>
        </is>
      </c>
      <c r="V3358" t="inlineStr">
        <is>
          <t>LINE-S03-POST-20260327</t>
        </is>
      </c>
      <c r="W3358" t="inlineStr">
        <is>
          <t>已关联</t>
        </is>
      </c>
      <c r="X3358" t="inlineStr">
        <is>
          <t>按班次口径判断</t>
        </is>
      </c>
      <c r="Z3358" t="inlineStr">
        <is>
          <t>否</t>
        </is>
      </c>
    </row>
    <row r="3359">
      <c r="A3359" t="inlineStr">
        <is>
          <t>SIM-STOP-03358</t>
        </is>
      </c>
      <c r="B3359" t="inlineStr">
        <is>
          <t>STOP-POST-00485</t>
        </is>
      </c>
      <c r="C3359" t="inlineStr">
        <is>
          <t>LINE-S01-POST-20260330</t>
        </is>
      </c>
      <c r="D3359" t="inlineStr">
        <is>
          <t>SHIFT-POST-20260330</t>
        </is>
      </c>
      <c r="E3359" t="inlineStr">
        <is>
          <t>LINE-S01</t>
        </is>
      </c>
      <c r="F3359" t="inlineStr">
        <is>
          <t>改善后</t>
        </is>
      </c>
      <c r="G3359" s="57" t="n">
        <v>46111</v>
      </c>
      <c r="H3359" t="inlineStr">
        <is>
          <t>智能终端系列</t>
        </is>
      </c>
      <c r="I3359" t="inlineStr">
        <is>
          <t>KK200-1</t>
        </is>
      </c>
      <c r="J3359" t="inlineStr">
        <is>
          <t>MATERIALS</t>
        </is>
      </c>
      <c r="K3359" t="inlineStr">
        <is>
          <t>Unplanned</t>
        </is>
      </c>
      <c r="L3359" t="inlineStr">
        <is>
          <t>EXTRUDER PRESS</t>
        </is>
      </c>
      <c r="M3359" t="inlineStr">
        <is>
          <t>主加工工位</t>
        </is>
      </c>
      <c r="N3359" t="inlineStr">
        <is>
          <t>RACK STARVATION</t>
        </is>
      </c>
      <c r="O3359" s="59" t="n">
        <v>46111.475</v>
      </c>
      <c r="P3359" s="59" t="n">
        <v>46111.47770833333</v>
      </c>
      <c r="Q3359" s="60" t="n">
        <v>3.9</v>
      </c>
      <c r="R3359" s="60" t="n">
        <v>0.7857</v>
      </c>
      <c r="S3359" t="inlineStr">
        <is>
          <t>团队模拟数据（基于公开单线数据派生）</t>
        </is>
      </c>
      <c r="T3359" t="inlineStr">
        <is>
          <t>SIM-v2.2-20260807-20260804</t>
        </is>
      </c>
      <c r="U3359" t="inlineStr">
        <is>
          <t>https://zenodo.org/records/17855209</t>
        </is>
      </c>
      <c r="V3359" t="inlineStr">
        <is>
          <t>LINE-S01-POST-20260330</t>
        </is>
      </c>
      <c r="W3359" t="inlineStr">
        <is>
          <t>已关联</t>
        </is>
      </c>
      <c r="X3359" t="inlineStr">
        <is>
          <t>按班次口径判断</t>
        </is>
      </c>
      <c r="Z3359" t="inlineStr">
        <is>
          <t>否</t>
        </is>
      </c>
    </row>
    <row r="3360">
      <c r="A3360" t="inlineStr">
        <is>
          <t>SIM-STOP-03359</t>
        </is>
      </c>
      <c r="B3360" t="inlineStr">
        <is>
          <t>STOP-POST-00485</t>
        </is>
      </c>
      <c r="C3360" t="inlineStr">
        <is>
          <t>LINE-S02-POST-20260330</t>
        </is>
      </c>
      <c r="D3360" t="inlineStr">
        <is>
          <t>SHIFT-POST-20260330</t>
        </is>
      </c>
      <c r="E3360" t="inlineStr">
        <is>
          <t>LINE-S02</t>
        </is>
      </c>
      <c r="F3360" t="inlineStr">
        <is>
          <t>改善后</t>
        </is>
      </c>
      <c r="G3360" s="57" t="n">
        <v>46111</v>
      </c>
      <c r="H3360" t="inlineStr">
        <is>
          <t>视觉设备系列</t>
        </is>
      </c>
      <c r="I3360" t="inlineStr">
        <is>
          <t>KK200-1</t>
        </is>
      </c>
      <c r="J3360" t="inlineStr">
        <is>
          <t>MATERIALS</t>
        </is>
      </c>
      <c r="K3360" t="inlineStr">
        <is>
          <t>Unplanned</t>
        </is>
      </c>
      <c r="L3360" t="inlineStr">
        <is>
          <t>EXTRUDER PRESS</t>
        </is>
      </c>
      <c r="M3360" t="inlineStr">
        <is>
          <t>主加工工位</t>
        </is>
      </c>
      <c r="N3360" t="inlineStr">
        <is>
          <t>RACK STARVATION</t>
        </is>
      </c>
      <c r="O3360" s="59" t="n">
        <v>46111.48888888889</v>
      </c>
      <c r="P3360" s="59" t="n">
        <v>46111.49319444445</v>
      </c>
      <c r="Q3360" s="60" t="n">
        <v>6.2</v>
      </c>
      <c r="R3360" s="60" t="n">
        <v>1.2342</v>
      </c>
      <c r="S3360" t="inlineStr">
        <is>
          <t>团队模拟数据（基于公开单线数据派生）</t>
        </is>
      </c>
      <c r="T3360" t="inlineStr">
        <is>
          <t>SIM-v2.2-20260807-20260804</t>
        </is>
      </c>
      <c r="U3360" t="inlineStr">
        <is>
          <t>https://zenodo.org/records/17855209</t>
        </is>
      </c>
      <c r="V3360" t="inlineStr">
        <is>
          <t>LINE-S02-POST-20260330</t>
        </is>
      </c>
      <c r="W3360" t="inlineStr">
        <is>
          <t>已关联</t>
        </is>
      </c>
      <c r="X3360" t="inlineStr">
        <is>
          <t>按班次口径判断</t>
        </is>
      </c>
      <c r="Z3360" t="inlineStr">
        <is>
          <t>否</t>
        </is>
      </c>
    </row>
    <row r="3361">
      <c r="A3361" t="inlineStr">
        <is>
          <t>SIM-STOP-03360</t>
        </is>
      </c>
      <c r="B3361" t="inlineStr">
        <is>
          <t>STOP-POST-00485</t>
        </is>
      </c>
      <c r="C3361" t="inlineStr">
        <is>
          <t>LINE-S03-POST-20260330</t>
        </is>
      </c>
      <c r="D3361" t="inlineStr">
        <is>
          <t>SHIFT-POST-20260330</t>
        </is>
      </c>
      <c r="E3361" t="inlineStr">
        <is>
          <t>LINE-S03</t>
        </is>
      </c>
      <c r="F3361" t="inlineStr">
        <is>
          <t>改善后</t>
        </is>
      </c>
      <c r="G3361" s="57" t="n">
        <v>46111</v>
      </c>
      <c r="H3361" t="inlineStr">
        <is>
          <t>音频模组系列</t>
        </is>
      </c>
      <c r="I3361" t="inlineStr">
        <is>
          <t>KK200-1</t>
        </is>
      </c>
      <c r="J3361" t="inlineStr">
        <is>
          <t>MATERIALS</t>
        </is>
      </c>
      <c r="K3361" t="inlineStr">
        <is>
          <t>Unplanned</t>
        </is>
      </c>
      <c r="L3361" t="inlineStr">
        <is>
          <t>EXTRUDER PRESS</t>
        </is>
      </c>
      <c r="M3361" t="inlineStr">
        <is>
          <t>主加工工位</t>
        </is>
      </c>
      <c r="N3361" t="inlineStr">
        <is>
          <t>RACK STARVATION</t>
        </is>
      </c>
      <c r="O3361" s="59" t="n">
        <v>46111.50277777778</v>
      </c>
      <c r="P3361" s="59" t="n">
        <v>46111.50604166667</v>
      </c>
      <c r="Q3361" s="60" t="n">
        <v>4.7</v>
      </c>
      <c r="R3361" s="60" t="n">
        <v>0.9308</v>
      </c>
      <c r="S3361" t="inlineStr">
        <is>
          <t>团队模拟数据（基于公开单线数据派生）</t>
        </is>
      </c>
      <c r="T3361" t="inlineStr">
        <is>
          <t>SIM-v2.2-20260807-20260804</t>
        </is>
      </c>
      <c r="U3361" t="inlineStr">
        <is>
          <t>https://zenodo.org/records/17855209</t>
        </is>
      </c>
      <c r="V3361" t="inlineStr">
        <is>
          <t>LINE-S03-POST-20260330</t>
        </is>
      </c>
      <c r="W3361" t="inlineStr">
        <is>
          <t>已关联</t>
        </is>
      </c>
      <c r="X3361" t="inlineStr">
        <is>
          <t>按班次口径判断</t>
        </is>
      </c>
      <c r="Z3361" t="inlineStr">
        <is>
          <t>否</t>
        </is>
      </c>
    </row>
    <row r="3362">
      <c r="A3362" t="inlineStr">
        <is>
          <t>SIM-STOP-03361</t>
        </is>
      </c>
      <c r="B3362" t="inlineStr">
        <is>
          <t>STOP-POST-00486</t>
        </is>
      </c>
      <c r="C3362" t="inlineStr">
        <is>
          <t>LINE-S01-POST-20260330</t>
        </is>
      </c>
      <c r="D3362" t="inlineStr">
        <is>
          <t>SHIFT-POST-20260330</t>
        </is>
      </c>
      <c r="E3362" t="inlineStr">
        <is>
          <t>LINE-S01</t>
        </is>
      </c>
      <c r="F3362" t="inlineStr">
        <is>
          <t>改善后</t>
        </is>
      </c>
      <c r="G3362" s="57" t="n">
        <v>46111</v>
      </c>
      <c r="H3362" t="inlineStr">
        <is>
          <t>智能终端系列</t>
        </is>
      </c>
      <c r="I3362" t="inlineStr">
        <is>
          <t>KK200-1</t>
        </is>
      </c>
      <c r="J3362" t="inlineStr">
        <is>
          <t>MATERIALS</t>
        </is>
      </c>
      <c r="K3362" t="inlineStr">
        <is>
          <t>Unplanned</t>
        </is>
      </c>
      <c r="L3362" t="inlineStr">
        <is>
          <t>EXTRUDER PRESS</t>
        </is>
      </c>
      <c r="M3362" t="inlineStr">
        <is>
          <t>主加工工位</t>
        </is>
      </c>
      <c r="N3362" t="inlineStr">
        <is>
          <t>RACK STARVATION</t>
        </is>
      </c>
      <c r="O3362" s="59" t="n">
        <v>46111.49652777778</v>
      </c>
      <c r="P3362" s="59" t="n">
        <v>46111.49993055555</v>
      </c>
      <c r="Q3362" s="60" t="n">
        <v>4.9</v>
      </c>
      <c r="R3362" s="60" t="n">
        <v>0.8169999999999999</v>
      </c>
      <c r="S3362" t="inlineStr">
        <is>
          <t>团队模拟数据（基于公开单线数据派生）</t>
        </is>
      </c>
      <c r="T3362" t="inlineStr">
        <is>
          <t>SIM-v2.2-20260807-20260804</t>
        </is>
      </c>
      <c r="U3362" t="inlineStr">
        <is>
          <t>https://zenodo.org/records/17855209</t>
        </is>
      </c>
      <c r="V3362" t="inlineStr">
        <is>
          <t>LINE-S01-POST-20260330</t>
        </is>
      </c>
      <c r="W3362" t="inlineStr">
        <is>
          <t>已关联</t>
        </is>
      </c>
      <c r="X3362" t="inlineStr">
        <is>
          <t>按班次口径判断</t>
        </is>
      </c>
      <c r="Z3362" t="inlineStr">
        <is>
          <t>否</t>
        </is>
      </c>
    </row>
    <row r="3363">
      <c r="A3363" t="inlineStr">
        <is>
          <t>SIM-STOP-03362</t>
        </is>
      </c>
      <c r="B3363" t="inlineStr">
        <is>
          <t>STOP-POST-00486</t>
        </is>
      </c>
      <c r="C3363" t="inlineStr">
        <is>
          <t>LINE-S02-POST-20260330</t>
        </is>
      </c>
      <c r="D3363" t="inlineStr">
        <is>
          <t>SHIFT-POST-20260330</t>
        </is>
      </c>
      <c r="E3363" t="inlineStr">
        <is>
          <t>LINE-S02</t>
        </is>
      </c>
      <c r="F3363" t="inlineStr">
        <is>
          <t>改善后</t>
        </is>
      </c>
      <c r="G3363" s="57" t="n">
        <v>46111</v>
      </c>
      <c r="H3363" t="inlineStr">
        <is>
          <t>视觉设备系列</t>
        </is>
      </c>
      <c r="I3363" t="inlineStr">
        <is>
          <t>KK200-1</t>
        </is>
      </c>
      <c r="J3363" t="inlineStr">
        <is>
          <t>MATERIALS</t>
        </is>
      </c>
      <c r="K3363" t="inlineStr">
        <is>
          <t>Unplanned</t>
        </is>
      </c>
      <c r="L3363" t="inlineStr">
        <is>
          <t>EXTRUDER PRESS</t>
        </is>
      </c>
      <c r="M3363" t="inlineStr">
        <is>
          <t>主加工工位</t>
        </is>
      </c>
      <c r="N3363" t="inlineStr">
        <is>
          <t>RACK STARVATION</t>
        </is>
      </c>
      <c r="O3363" s="59" t="n">
        <v>46111.51041666666</v>
      </c>
      <c r="P3363" s="59" t="n">
        <v>46111.51520833333</v>
      </c>
      <c r="Q3363" s="60" t="n">
        <v>6.9</v>
      </c>
      <c r="R3363" s="60" t="n">
        <v>1.155</v>
      </c>
      <c r="S3363" t="inlineStr">
        <is>
          <t>团队模拟数据（基于公开单线数据派生）</t>
        </is>
      </c>
      <c r="T3363" t="inlineStr">
        <is>
          <t>SIM-v2.2-20260807-20260804</t>
        </is>
      </c>
      <c r="U3363" t="inlineStr">
        <is>
          <t>https://zenodo.org/records/17855209</t>
        </is>
      </c>
      <c r="V3363" t="inlineStr">
        <is>
          <t>LINE-S02-POST-20260330</t>
        </is>
      </c>
      <c r="W3363" t="inlineStr">
        <is>
          <t>已关联</t>
        </is>
      </c>
      <c r="X3363" t="inlineStr">
        <is>
          <t>按班次口径判断</t>
        </is>
      </c>
      <c r="Z3363" t="inlineStr">
        <is>
          <t>否</t>
        </is>
      </c>
    </row>
    <row r="3364">
      <c r="A3364" t="inlineStr">
        <is>
          <t>SIM-STOP-03363</t>
        </is>
      </c>
      <c r="B3364" t="inlineStr">
        <is>
          <t>STOP-POST-00486</t>
        </is>
      </c>
      <c r="C3364" t="inlineStr">
        <is>
          <t>LINE-S03-POST-20260330</t>
        </is>
      </c>
      <c r="D3364" t="inlineStr">
        <is>
          <t>SHIFT-POST-20260330</t>
        </is>
      </c>
      <c r="E3364" t="inlineStr">
        <is>
          <t>LINE-S03</t>
        </is>
      </c>
      <c r="F3364" t="inlineStr">
        <is>
          <t>改善后</t>
        </is>
      </c>
      <c r="G3364" s="57" t="n">
        <v>46111</v>
      </c>
      <c r="H3364" t="inlineStr">
        <is>
          <t>音频模组系列</t>
        </is>
      </c>
      <c r="I3364" t="inlineStr">
        <is>
          <t>KK200-1</t>
        </is>
      </c>
      <c r="J3364" t="inlineStr">
        <is>
          <t>MATERIALS</t>
        </is>
      </c>
      <c r="K3364" t="inlineStr">
        <is>
          <t>Unplanned</t>
        </is>
      </c>
      <c r="L3364" t="inlineStr">
        <is>
          <t>EXTRUDER PRESS</t>
        </is>
      </c>
      <c r="M3364" t="inlineStr">
        <is>
          <t>主加工工位</t>
        </is>
      </c>
      <c r="N3364" t="inlineStr">
        <is>
          <t>RACK STARVATION</t>
        </is>
      </c>
      <c r="O3364" s="59" t="n">
        <v>46111.52430555555</v>
      </c>
      <c r="P3364" s="59" t="n">
        <v>46111.52833333334</v>
      </c>
      <c r="Q3364" s="60" t="n">
        <v>5.8</v>
      </c>
      <c r="R3364" s="60" t="n">
        <v>0.9671999999999999</v>
      </c>
      <c r="S3364" t="inlineStr">
        <is>
          <t>团队模拟数据（基于公开单线数据派生）</t>
        </is>
      </c>
      <c r="T3364" t="inlineStr">
        <is>
          <t>SIM-v2.2-20260807-20260804</t>
        </is>
      </c>
      <c r="U3364" t="inlineStr">
        <is>
          <t>https://zenodo.org/records/17855209</t>
        </is>
      </c>
      <c r="V3364" t="inlineStr">
        <is>
          <t>LINE-S03-POST-20260330</t>
        </is>
      </c>
      <c r="W3364" t="inlineStr">
        <is>
          <t>已关联</t>
        </is>
      </c>
      <c r="X3364" t="inlineStr">
        <is>
          <t>按班次口径判断</t>
        </is>
      </c>
      <c r="Z3364" t="inlineStr">
        <is>
          <t>否</t>
        </is>
      </c>
    </row>
    <row r="3365">
      <c r="A3365" t="inlineStr">
        <is>
          <t>SIM-STOP-03364</t>
        </is>
      </c>
      <c r="B3365" t="inlineStr">
        <is>
          <t>STOP-POST-00487</t>
        </is>
      </c>
      <c r="C3365" t="inlineStr">
        <is>
          <t>LINE-S01-POST-20260330</t>
        </is>
      </c>
      <c r="D3365" t="inlineStr">
        <is>
          <t>SHIFT-POST-20260330</t>
        </is>
      </c>
      <c r="E3365" t="inlineStr">
        <is>
          <t>LINE-S01</t>
        </is>
      </c>
      <c r="F3365" t="inlineStr">
        <is>
          <t>改善后</t>
        </is>
      </c>
      <c r="G3365" s="57" t="n">
        <v>46111</v>
      </c>
      <c r="H3365" t="inlineStr">
        <is>
          <t>智能终端系列</t>
        </is>
      </c>
      <c r="I3365" t="inlineStr">
        <is>
          <t>KK200-1</t>
        </is>
      </c>
      <c r="J3365" t="inlineStr">
        <is>
          <t>MATERIALS</t>
        </is>
      </c>
      <c r="K3365" t="inlineStr">
        <is>
          <t>Unplanned</t>
        </is>
      </c>
      <c r="L3365" t="inlineStr">
        <is>
          <t>DRYER</t>
        </is>
      </c>
      <c r="M3365" t="inlineStr">
        <is>
          <t>烘干/固化工位</t>
        </is>
      </c>
      <c r="N3365" t="inlineStr">
        <is>
          <t>RACKS</t>
        </is>
      </c>
      <c r="O3365" s="59" t="n">
        <v>46111.52291666667</v>
      </c>
      <c r="P3365" s="59" t="n">
        <v>46111.52451388889</v>
      </c>
      <c r="Q3365" s="60" t="n">
        <v>2.3</v>
      </c>
      <c r="R3365" s="60" t="n">
        <v>0.7634</v>
      </c>
      <c r="S3365" t="inlineStr">
        <is>
          <t>团队模拟数据（基于公开单线数据派生）</t>
        </is>
      </c>
      <c r="T3365" t="inlineStr">
        <is>
          <t>SIM-v2.2-20260807-20260804</t>
        </is>
      </c>
      <c r="U3365" t="inlineStr">
        <is>
          <t>https://zenodo.org/records/17855209</t>
        </is>
      </c>
      <c r="V3365" t="inlineStr">
        <is>
          <t>LINE-S01-POST-20260330</t>
        </is>
      </c>
      <c r="W3365" t="inlineStr">
        <is>
          <t>已关联</t>
        </is>
      </c>
      <c r="X3365" t="inlineStr">
        <is>
          <t>按班次口径判断</t>
        </is>
      </c>
      <c r="Z3365" t="inlineStr">
        <is>
          <t>否</t>
        </is>
      </c>
    </row>
    <row r="3366">
      <c r="A3366" t="inlineStr">
        <is>
          <t>SIM-STOP-03365</t>
        </is>
      </c>
      <c r="B3366" t="inlineStr">
        <is>
          <t>STOP-POST-00487</t>
        </is>
      </c>
      <c r="C3366" t="inlineStr">
        <is>
          <t>LINE-S02-POST-20260330</t>
        </is>
      </c>
      <c r="D3366" t="inlineStr">
        <is>
          <t>SHIFT-POST-20260330</t>
        </is>
      </c>
      <c r="E3366" t="inlineStr">
        <is>
          <t>LINE-S02</t>
        </is>
      </c>
      <c r="F3366" t="inlineStr">
        <is>
          <t>改善后</t>
        </is>
      </c>
      <c r="G3366" s="57" t="n">
        <v>46111</v>
      </c>
      <c r="H3366" t="inlineStr">
        <is>
          <t>视觉设备系列</t>
        </is>
      </c>
      <c r="I3366" t="inlineStr">
        <is>
          <t>KK200-1</t>
        </is>
      </c>
      <c r="J3366" t="inlineStr">
        <is>
          <t>MATERIALS</t>
        </is>
      </c>
      <c r="K3366" t="inlineStr">
        <is>
          <t>Unplanned</t>
        </is>
      </c>
      <c r="L3366" t="inlineStr">
        <is>
          <t>DRYER</t>
        </is>
      </c>
      <c r="M3366" t="inlineStr">
        <is>
          <t>烘干/固化工位</t>
        </is>
      </c>
      <c r="N3366" t="inlineStr">
        <is>
          <t>RACKS</t>
        </is>
      </c>
      <c r="O3366" s="59" t="n">
        <v>46111.53680555556</v>
      </c>
      <c r="P3366" s="59" t="n">
        <v>46111.53909722222</v>
      </c>
      <c r="Q3366" s="60" t="n">
        <v>3.3</v>
      </c>
      <c r="R3366" s="60" t="n">
        <v>1.1122</v>
      </c>
      <c r="S3366" t="inlineStr">
        <is>
          <t>团队模拟数据（基于公开单线数据派生）</t>
        </is>
      </c>
      <c r="T3366" t="inlineStr">
        <is>
          <t>SIM-v2.2-20260807-20260804</t>
        </is>
      </c>
      <c r="U3366" t="inlineStr">
        <is>
          <t>https://zenodo.org/records/17855209</t>
        </is>
      </c>
      <c r="V3366" t="inlineStr">
        <is>
          <t>LINE-S02-POST-20260330</t>
        </is>
      </c>
      <c r="W3366" t="inlineStr">
        <is>
          <t>已关联</t>
        </is>
      </c>
      <c r="X3366" t="inlineStr">
        <is>
          <t>按班次口径判断</t>
        </is>
      </c>
      <c r="Z3366" t="inlineStr">
        <is>
          <t>否</t>
        </is>
      </c>
    </row>
    <row r="3367">
      <c r="A3367" t="inlineStr">
        <is>
          <t>SIM-STOP-03366</t>
        </is>
      </c>
      <c r="B3367" t="inlineStr">
        <is>
          <t>STOP-POST-00487</t>
        </is>
      </c>
      <c r="C3367" t="inlineStr">
        <is>
          <t>LINE-S03-POST-20260330</t>
        </is>
      </c>
      <c r="D3367" t="inlineStr">
        <is>
          <t>SHIFT-POST-20260330</t>
        </is>
      </c>
      <c r="E3367" t="inlineStr">
        <is>
          <t>LINE-S03</t>
        </is>
      </c>
      <c r="F3367" t="inlineStr">
        <is>
          <t>改善后</t>
        </is>
      </c>
      <c r="G3367" s="57" t="n">
        <v>46111</v>
      </c>
      <c r="H3367" t="inlineStr">
        <is>
          <t>音频模组系列</t>
        </is>
      </c>
      <c r="I3367" t="inlineStr">
        <is>
          <t>KK200-1</t>
        </is>
      </c>
      <c r="J3367" t="inlineStr">
        <is>
          <t>MATERIALS</t>
        </is>
      </c>
      <c r="K3367" t="inlineStr">
        <is>
          <t>Unplanned</t>
        </is>
      </c>
      <c r="L3367" t="inlineStr">
        <is>
          <t>DRYER</t>
        </is>
      </c>
      <c r="M3367" t="inlineStr">
        <is>
          <t>烘干/固化工位</t>
        </is>
      </c>
      <c r="N3367" t="inlineStr">
        <is>
          <t>RACKS</t>
        </is>
      </c>
      <c r="O3367" s="59" t="n">
        <v>46111.55069444444</v>
      </c>
      <c r="P3367" s="59" t="n">
        <v>46111.55256944444</v>
      </c>
      <c r="Q3367" s="60" t="n">
        <v>2.7</v>
      </c>
      <c r="R3367" s="60" t="n">
        <v>0.9048</v>
      </c>
      <c r="S3367" t="inlineStr">
        <is>
          <t>团队模拟数据（基于公开单线数据派生）</t>
        </is>
      </c>
      <c r="T3367" t="inlineStr">
        <is>
          <t>SIM-v2.2-20260807-20260804</t>
        </is>
      </c>
      <c r="U3367" t="inlineStr">
        <is>
          <t>https://zenodo.org/records/17855209</t>
        </is>
      </c>
      <c r="V3367" t="inlineStr">
        <is>
          <t>LINE-S03-POST-20260330</t>
        </is>
      </c>
      <c r="W3367" t="inlineStr">
        <is>
          <t>已关联</t>
        </is>
      </c>
      <c r="X3367" t="inlineStr">
        <is>
          <t>按班次口径判断</t>
        </is>
      </c>
      <c r="Z3367" t="inlineStr">
        <is>
          <t>否</t>
        </is>
      </c>
    </row>
    <row r="3368">
      <c r="A3368" t="inlineStr">
        <is>
          <t>SIM-STOP-03367</t>
        </is>
      </c>
      <c r="B3368" t="inlineStr">
        <is>
          <t>STOP-POST-00488</t>
        </is>
      </c>
      <c r="C3368" t="inlineStr">
        <is>
          <t>LINE-S01-POST-20260330</t>
        </is>
      </c>
      <c r="D3368" t="inlineStr">
        <is>
          <t>SHIFT-POST-20260330</t>
        </is>
      </c>
      <c r="E3368" t="inlineStr">
        <is>
          <t>LINE-S01</t>
        </is>
      </c>
      <c r="F3368" t="inlineStr">
        <is>
          <t>改善后</t>
        </is>
      </c>
      <c r="G3368" s="57" t="n">
        <v>46111</v>
      </c>
      <c r="H3368" t="inlineStr">
        <is>
          <t>智能终端系列</t>
        </is>
      </c>
      <c r="I3368" t="inlineStr">
        <is>
          <t>KK200-1</t>
        </is>
      </c>
      <c r="J3368" t="inlineStr">
        <is>
          <t>MATERIALS</t>
        </is>
      </c>
      <c r="K3368" t="inlineStr">
        <is>
          <t>Unplanned</t>
        </is>
      </c>
      <c r="L3368" t="inlineStr">
        <is>
          <t>HYDRAULIC ELEVATOR (UNLOADING)</t>
        </is>
      </c>
      <c r="M3368" t="inlineStr">
        <is>
          <t>输送系统</t>
        </is>
      </c>
      <c r="N3368" t="inlineStr">
        <is>
          <t>RACKS</t>
        </is>
      </c>
      <c r="O3368" s="59" t="n">
        <v>46111.56527777778</v>
      </c>
      <c r="P3368" s="59" t="n">
        <v>46111.56972222222</v>
      </c>
      <c r="Q3368" s="60" t="n">
        <v>6.4</v>
      </c>
      <c r="R3368" s="60" t="n">
        <v>0.7947</v>
      </c>
      <c r="S3368" t="inlineStr">
        <is>
          <t>团队模拟数据（基于公开单线数据派生）</t>
        </is>
      </c>
      <c r="T3368" t="inlineStr">
        <is>
          <t>SIM-v2.2-20260807-20260804</t>
        </is>
      </c>
      <c r="U3368" t="inlineStr">
        <is>
          <t>https://zenodo.org/records/17855209</t>
        </is>
      </c>
      <c r="V3368" t="inlineStr">
        <is>
          <t>LINE-S01-POST-20260330</t>
        </is>
      </c>
      <c r="W3368" t="inlineStr">
        <is>
          <t>已关联</t>
        </is>
      </c>
      <c r="X3368" t="inlineStr">
        <is>
          <t>按班次口径判断</t>
        </is>
      </c>
      <c r="Z3368" t="inlineStr">
        <is>
          <t>否</t>
        </is>
      </c>
    </row>
    <row r="3369">
      <c r="A3369" t="inlineStr">
        <is>
          <t>SIM-STOP-03368</t>
        </is>
      </c>
      <c r="B3369" t="inlineStr">
        <is>
          <t>STOP-POST-00488</t>
        </is>
      </c>
      <c r="C3369" t="inlineStr">
        <is>
          <t>LINE-S02-POST-20260330</t>
        </is>
      </c>
      <c r="D3369" t="inlineStr">
        <is>
          <t>SHIFT-POST-20260330</t>
        </is>
      </c>
      <c r="E3369" t="inlineStr">
        <is>
          <t>LINE-S02</t>
        </is>
      </c>
      <c r="F3369" t="inlineStr">
        <is>
          <t>改善后</t>
        </is>
      </c>
      <c r="G3369" s="57" t="n">
        <v>46111</v>
      </c>
      <c r="H3369" t="inlineStr">
        <is>
          <t>视觉设备系列</t>
        </is>
      </c>
      <c r="I3369" t="inlineStr">
        <is>
          <t>KK200-1</t>
        </is>
      </c>
      <c r="J3369" t="inlineStr">
        <is>
          <t>MATERIALS</t>
        </is>
      </c>
      <c r="K3369" t="inlineStr">
        <is>
          <t>Unplanned</t>
        </is>
      </c>
      <c r="L3369" t="inlineStr">
        <is>
          <t>HYDRAULIC ELEVATOR (UNLOADING)</t>
        </is>
      </c>
      <c r="M3369" t="inlineStr">
        <is>
          <t>输送系统</t>
        </is>
      </c>
      <c r="N3369" t="inlineStr">
        <is>
          <t>RACKS</t>
        </is>
      </c>
      <c r="O3369" s="59" t="n">
        <v>46111.57916666667</v>
      </c>
      <c r="P3369" s="59" t="n">
        <v>46111.58611111111</v>
      </c>
      <c r="Q3369" s="60" t="n">
        <v>10</v>
      </c>
      <c r="R3369" s="60" t="n">
        <v>1.2474</v>
      </c>
      <c r="S3369" t="inlineStr">
        <is>
          <t>团队模拟数据（基于公开单线数据派生）</t>
        </is>
      </c>
      <c r="T3369" t="inlineStr">
        <is>
          <t>SIM-v2.2-20260807-20260804</t>
        </is>
      </c>
      <c r="U3369" t="inlineStr">
        <is>
          <t>https://zenodo.org/records/17855209</t>
        </is>
      </c>
      <c r="V3369" t="inlineStr">
        <is>
          <t>LINE-S02-POST-20260330</t>
        </is>
      </c>
      <c r="W3369" t="inlineStr">
        <is>
          <t>已关联</t>
        </is>
      </c>
      <c r="X3369" t="inlineStr">
        <is>
          <t>按班次口径判断</t>
        </is>
      </c>
      <c r="Z3369" t="inlineStr">
        <is>
          <t>否</t>
        </is>
      </c>
    </row>
    <row r="3370">
      <c r="A3370" t="inlineStr">
        <is>
          <t>SIM-STOP-03369</t>
        </is>
      </c>
      <c r="B3370" t="inlineStr">
        <is>
          <t>STOP-POST-00488</t>
        </is>
      </c>
      <c r="C3370" t="inlineStr">
        <is>
          <t>LINE-S03-POST-20260330</t>
        </is>
      </c>
      <c r="D3370" t="inlineStr">
        <is>
          <t>SHIFT-POST-20260330</t>
        </is>
      </c>
      <c r="E3370" t="inlineStr">
        <is>
          <t>LINE-S03</t>
        </is>
      </c>
      <c r="F3370" t="inlineStr">
        <is>
          <t>改善后</t>
        </is>
      </c>
      <c r="G3370" s="57" t="n">
        <v>46111</v>
      </c>
      <c r="H3370" t="inlineStr">
        <is>
          <t>音频模组系列</t>
        </is>
      </c>
      <c r="I3370" t="inlineStr">
        <is>
          <t>KK200-1</t>
        </is>
      </c>
      <c r="J3370" t="inlineStr">
        <is>
          <t>MATERIALS</t>
        </is>
      </c>
      <c r="K3370" t="inlineStr">
        <is>
          <t>Unplanned</t>
        </is>
      </c>
      <c r="L3370" t="inlineStr">
        <is>
          <t>HYDRAULIC ELEVATOR (UNLOADING)</t>
        </is>
      </c>
      <c r="M3370" t="inlineStr">
        <is>
          <t>输送系统</t>
        </is>
      </c>
      <c r="N3370" t="inlineStr">
        <is>
          <t>RACKS</t>
        </is>
      </c>
      <c r="O3370" s="59" t="n">
        <v>46111.59305555555</v>
      </c>
      <c r="P3370" s="59" t="n">
        <v>46111.59826388889</v>
      </c>
      <c r="Q3370" s="60" t="n">
        <v>7.5</v>
      </c>
      <c r="R3370" s="60" t="n">
        <v>0.9412</v>
      </c>
      <c r="S3370" t="inlineStr">
        <is>
          <t>团队模拟数据（基于公开单线数据派生）</t>
        </is>
      </c>
      <c r="T3370" t="inlineStr">
        <is>
          <t>SIM-v2.2-20260807-20260804</t>
        </is>
      </c>
      <c r="U3370" t="inlineStr">
        <is>
          <t>https://zenodo.org/records/17855209</t>
        </is>
      </c>
      <c r="V3370" t="inlineStr">
        <is>
          <t>LINE-S03-POST-20260330</t>
        </is>
      </c>
      <c r="W3370" t="inlineStr">
        <is>
          <t>已关联</t>
        </is>
      </c>
      <c r="X3370" t="inlineStr">
        <is>
          <t>按班次口径判断</t>
        </is>
      </c>
      <c r="Z3370" t="inlineStr">
        <is>
          <t>否</t>
        </is>
      </c>
    </row>
    <row r="3371">
      <c r="A3371" t="inlineStr">
        <is>
          <t>SIM-STOP-03370</t>
        </is>
      </c>
      <c r="B3371" t="inlineStr">
        <is>
          <t>STOP-POST-00489</t>
        </is>
      </c>
      <c r="C3371" t="inlineStr">
        <is>
          <t>LINE-S01-POST-20260330</t>
        </is>
      </c>
      <c r="D3371" t="inlineStr">
        <is>
          <t>SHIFT-POST-20260330</t>
        </is>
      </c>
      <c r="E3371" t="inlineStr">
        <is>
          <t>LINE-S01</t>
        </is>
      </c>
      <c r="F3371" t="inlineStr">
        <is>
          <t>改善后</t>
        </is>
      </c>
      <c r="G3371" s="57" t="n">
        <v>46111</v>
      </c>
      <c r="H3371" t="inlineStr">
        <is>
          <t>智能终端系列</t>
        </is>
      </c>
      <c r="I3371" t="inlineStr">
        <is>
          <t>KK200-1</t>
        </is>
      </c>
      <c r="J3371" t="inlineStr">
        <is>
          <t>MATERIALS</t>
        </is>
      </c>
      <c r="K3371" t="inlineStr">
        <is>
          <t>Unplanned</t>
        </is>
      </c>
      <c r="L3371" t="inlineStr">
        <is>
          <t>HYDRAULIC ELEVATOR (UNLOADING)</t>
        </is>
      </c>
      <c r="M3371" t="inlineStr">
        <is>
          <t>输送系统</t>
        </is>
      </c>
      <c r="N3371" t="inlineStr">
        <is>
          <t>RACKS</t>
        </is>
      </c>
      <c r="O3371" s="59" t="n">
        <v>46111.57083333333</v>
      </c>
      <c r="P3371" s="59" t="n">
        <v>46111.57430555556</v>
      </c>
      <c r="Q3371" s="60" t="n">
        <v>5</v>
      </c>
      <c r="R3371" s="60" t="n">
        <v>0.8259</v>
      </c>
      <c r="S3371" t="inlineStr">
        <is>
          <t>团队模拟数据（基于公开单线数据派生）</t>
        </is>
      </c>
      <c r="T3371" t="inlineStr">
        <is>
          <t>SIM-v2.2-20260807-20260804</t>
        </is>
      </c>
      <c r="U3371" t="inlineStr">
        <is>
          <t>https://zenodo.org/records/17855209</t>
        </is>
      </c>
      <c r="V3371" t="inlineStr">
        <is>
          <t>LINE-S01-POST-20260330</t>
        </is>
      </c>
      <c r="W3371" t="inlineStr">
        <is>
          <t>已关联</t>
        </is>
      </c>
      <c r="X3371" t="inlineStr">
        <is>
          <t>按班次口径判断</t>
        </is>
      </c>
      <c r="Z3371" t="inlineStr">
        <is>
          <t>否</t>
        </is>
      </c>
    </row>
    <row r="3372">
      <c r="A3372" t="inlineStr">
        <is>
          <t>SIM-STOP-03371</t>
        </is>
      </c>
      <c r="B3372" t="inlineStr">
        <is>
          <t>STOP-POST-00489</t>
        </is>
      </c>
      <c r="C3372" t="inlineStr">
        <is>
          <t>LINE-S02-POST-20260330</t>
        </is>
      </c>
      <c r="D3372" t="inlineStr">
        <is>
          <t>SHIFT-POST-20260330</t>
        </is>
      </c>
      <c r="E3372" t="inlineStr">
        <is>
          <t>LINE-S02</t>
        </is>
      </c>
      <c r="F3372" t="inlineStr">
        <is>
          <t>改善后</t>
        </is>
      </c>
      <c r="G3372" s="57" t="n">
        <v>46111</v>
      </c>
      <c r="H3372" t="inlineStr">
        <is>
          <t>视觉设备系列</t>
        </is>
      </c>
      <c r="I3372" t="inlineStr">
        <is>
          <t>KK200-1</t>
        </is>
      </c>
      <c r="J3372" t="inlineStr">
        <is>
          <t>MATERIALS</t>
        </is>
      </c>
      <c r="K3372" t="inlineStr">
        <is>
          <t>Unplanned</t>
        </is>
      </c>
      <c r="L3372" t="inlineStr">
        <is>
          <t>HYDRAULIC ELEVATOR (UNLOADING)</t>
        </is>
      </c>
      <c r="M3372" t="inlineStr">
        <is>
          <t>输送系统</t>
        </is>
      </c>
      <c r="N3372" t="inlineStr">
        <is>
          <t>RACKS</t>
        </is>
      </c>
      <c r="O3372" s="59" t="n">
        <v>46111.58472222222</v>
      </c>
      <c r="P3372" s="59" t="n">
        <v>46111.58958333333</v>
      </c>
      <c r="Q3372" s="60" t="n">
        <v>7</v>
      </c>
      <c r="R3372" s="60" t="n">
        <v>1.1682</v>
      </c>
      <c r="S3372" t="inlineStr">
        <is>
          <t>团队模拟数据（基于公开单线数据派生）</t>
        </is>
      </c>
      <c r="T3372" t="inlineStr">
        <is>
          <t>SIM-v2.2-20260807-20260804</t>
        </is>
      </c>
      <c r="U3372" t="inlineStr">
        <is>
          <t>https://zenodo.org/records/17855209</t>
        </is>
      </c>
      <c r="V3372" t="inlineStr">
        <is>
          <t>LINE-S02-POST-20260330</t>
        </is>
      </c>
      <c r="W3372" t="inlineStr">
        <is>
          <t>已关联</t>
        </is>
      </c>
      <c r="X3372" t="inlineStr">
        <is>
          <t>按班次口径判断</t>
        </is>
      </c>
      <c r="Z3372" t="inlineStr">
        <is>
          <t>否</t>
        </is>
      </c>
    </row>
    <row r="3373">
      <c r="A3373" t="inlineStr">
        <is>
          <t>SIM-STOP-03372</t>
        </is>
      </c>
      <c r="B3373" t="inlineStr">
        <is>
          <t>STOP-POST-00489</t>
        </is>
      </c>
      <c r="C3373" t="inlineStr">
        <is>
          <t>LINE-S03-POST-20260330</t>
        </is>
      </c>
      <c r="D3373" t="inlineStr">
        <is>
          <t>SHIFT-POST-20260330</t>
        </is>
      </c>
      <c r="E3373" t="inlineStr">
        <is>
          <t>LINE-S03</t>
        </is>
      </c>
      <c r="F3373" t="inlineStr">
        <is>
          <t>改善后</t>
        </is>
      </c>
      <c r="G3373" s="57" t="n">
        <v>46111</v>
      </c>
      <c r="H3373" t="inlineStr">
        <is>
          <t>音频模组系列</t>
        </is>
      </c>
      <c r="I3373" t="inlineStr">
        <is>
          <t>KK200-1</t>
        </is>
      </c>
      <c r="J3373" t="inlineStr">
        <is>
          <t>MATERIALS</t>
        </is>
      </c>
      <c r="K3373" t="inlineStr">
        <is>
          <t>Unplanned</t>
        </is>
      </c>
      <c r="L3373" t="inlineStr">
        <is>
          <t>HYDRAULIC ELEVATOR (UNLOADING)</t>
        </is>
      </c>
      <c r="M3373" t="inlineStr">
        <is>
          <t>输送系统</t>
        </is>
      </c>
      <c r="N3373" t="inlineStr">
        <is>
          <t>RACKS</t>
        </is>
      </c>
      <c r="O3373" s="59" t="n">
        <v>46111.59861111111</v>
      </c>
      <c r="P3373" s="59" t="n">
        <v>46111.60270833333</v>
      </c>
      <c r="Q3373" s="60" t="n">
        <v>5.9</v>
      </c>
      <c r="R3373" s="60" t="n">
        <v>0.9776</v>
      </c>
      <c r="S3373" t="inlineStr">
        <is>
          <t>团队模拟数据（基于公开单线数据派生）</t>
        </is>
      </c>
      <c r="T3373" t="inlineStr">
        <is>
          <t>SIM-v2.2-20260807-20260804</t>
        </is>
      </c>
      <c r="U3373" t="inlineStr">
        <is>
          <t>https://zenodo.org/records/17855209</t>
        </is>
      </c>
      <c r="V3373" t="inlineStr">
        <is>
          <t>LINE-S03-POST-20260330</t>
        </is>
      </c>
      <c r="W3373" t="inlineStr">
        <is>
          <t>已关联</t>
        </is>
      </c>
      <c r="X3373" t="inlineStr">
        <is>
          <t>按班次口径判断</t>
        </is>
      </c>
      <c r="Z3373" t="inlineStr">
        <is>
          <t>否</t>
        </is>
      </c>
    </row>
    <row r="3374">
      <c r="A3374" t="inlineStr">
        <is>
          <t>SIM-STOP-03373</t>
        </is>
      </c>
      <c r="B3374" t="inlineStr">
        <is>
          <t>STOP-POST-00490</t>
        </is>
      </c>
      <c r="C3374" t="inlineStr">
        <is>
          <t>LINE-S01-POST-20260330</t>
        </is>
      </c>
      <c r="D3374" t="inlineStr">
        <is>
          <t>SHIFT-POST-20260330</t>
        </is>
      </c>
      <c r="E3374" t="inlineStr">
        <is>
          <t>LINE-S01</t>
        </is>
      </c>
      <c r="F3374" t="inlineStr">
        <is>
          <t>改善后</t>
        </is>
      </c>
      <c r="G3374" s="57" t="n">
        <v>46111</v>
      </c>
      <c r="H3374" t="inlineStr">
        <is>
          <t>智能终端系列</t>
        </is>
      </c>
      <c r="I3374" t="inlineStr">
        <is>
          <t>KK200-1</t>
        </is>
      </c>
      <c r="J3374" t="inlineStr">
        <is>
          <t>MATERIALS</t>
        </is>
      </c>
      <c r="K3374" t="inlineStr">
        <is>
          <t>Unplanned</t>
        </is>
      </c>
      <c r="L3374" t="inlineStr">
        <is>
          <t>HACKING STATION</t>
        </is>
      </c>
      <c r="M3374" t="inlineStr">
        <is>
          <t>上下料工位</t>
        </is>
      </c>
      <c r="N3374" t="inlineStr">
        <is>
          <t>MANUAL BRICK HANDLING</t>
        </is>
      </c>
      <c r="O3374" s="59" t="n">
        <v>46111.59861111111</v>
      </c>
      <c r="P3374" s="59" t="n">
        <v>46111.60236111111</v>
      </c>
      <c r="Q3374" s="60" t="n">
        <v>5.4</v>
      </c>
      <c r="R3374" s="60" t="n">
        <v>0.7723</v>
      </c>
      <c r="S3374" t="inlineStr">
        <is>
          <t>团队模拟数据（基于公开单线数据派生）</t>
        </is>
      </c>
      <c r="T3374" t="inlineStr">
        <is>
          <t>SIM-v2.2-20260807-20260804</t>
        </is>
      </c>
      <c r="U3374" t="inlineStr">
        <is>
          <t>https://zenodo.org/records/17855209</t>
        </is>
      </c>
      <c r="V3374" t="inlineStr">
        <is>
          <t>LINE-S01-POST-20260330</t>
        </is>
      </c>
      <c r="W3374" t="inlineStr">
        <is>
          <t>已关联</t>
        </is>
      </c>
      <c r="X3374" t="inlineStr">
        <is>
          <t>按班次口径判断</t>
        </is>
      </c>
      <c r="Z3374" t="inlineStr">
        <is>
          <t>否</t>
        </is>
      </c>
    </row>
    <row r="3375">
      <c r="A3375" t="inlineStr">
        <is>
          <t>SIM-STOP-03374</t>
        </is>
      </c>
      <c r="B3375" t="inlineStr">
        <is>
          <t>STOP-POST-00490</t>
        </is>
      </c>
      <c r="C3375" t="inlineStr">
        <is>
          <t>LINE-S02-POST-20260330</t>
        </is>
      </c>
      <c r="D3375" t="inlineStr">
        <is>
          <t>SHIFT-POST-20260330</t>
        </is>
      </c>
      <c r="E3375" t="inlineStr">
        <is>
          <t>LINE-S02</t>
        </is>
      </c>
      <c r="F3375" t="inlineStr">
        <is>
          <t>改善后</t>
        </is>
      </c>
      <c r="G3375" s="57" t="n">
        <v>46111</v>
      </c>
      <c r="H3375" t="inlineStr">
        <is>
          <t>视觉设备系列</t>
        </is>
      </c>
      <c r="I3375" t="inlineStr">
        <is>
          <t>KK200-1</t>
        </is>
      </c>
      <c r="J3375" t="inlineStr">
        <is>
          <t>MATERIALS</t>
        </is>
      </c>
      <c r="K3375" t="inlineStr">
        <is>
          <t>Unplanned</t>
        </is>
      </c>
      <c r="L3375" t="inlineStr">
        <is>
          <t>HACKING STATION</t>
        </is>
      </c>
      <c r="M3375" t="inlineStr">
        <is>
          <t>上下料工位</t>
        </is>
      </c>
      <c r="N3375" t="inlineStr">
        <is>
          <t>MANUAL BRICK HANDLING</t>
        </is>
      </c>
      <c r="O3375" s="59" t="n">
        <v>46111.6125</v>
      </c>
      <c r="P3375" s="59" t="n">
        <v>46111.61798611111</v>
      </c>
      <c r="Q3375" s="60" t="n">
        <v>7.9</v>
      </c>
      <c r="R3375" s="60" t="n">
        <v>1.1244</v>
      </c>
      <c r="S3375" t="inlineStr">
        <is>
          <t>团队模拟数据（基于公开单线数据派生）</t>
        </is>
      </c>
      <c r="T3375" t="inlineStr">
        <is>
          <t>SIM-v2.2-20260807-20260804</t>
        </is>
      </c>
      <c r="U3375" t="inlineStr">
        <is>
          <t>https://zenodo.org/records/17855209</t>
        </is>
      </c>
      <c r="V3375" t="inlineStr">
        <is>
          <t>LINE-S02-POST-20260330</t>
        </is>
      </c>
      <c r="W3375" t="inlineStr">
        <is>
          <t>已关联</t>
        </is>
      </c>
      <c r="X3375" t="inlineStr">
        <is>
          <t>按班次口径判断</t>
        </is>
      </c>
      <c r="Z3375" t="inlineStr">
        <is>
          <t>否</t>
        </is>
      </c>
    </row>
    <row r="3376">
      <c r="A3376" t="inlineStr">
        <is>
          <t>SIM-STOP-03375</t>
        </is>
      </c>
      <c r="B3376" t="inlineStr">
        <is>
          <t>STOP-POST-00490</t>
        </is>
      </c>
      <c r="C3376" t="inlineStr">
        <is>
          <t>LINE-S03-POST-20260330</t>
        </is>
      </c>
      <c r="D3376" t="inlineStr">
        <is>
          <t>SHIFT-POST-20260330</t>
        </is>
      </c>
      <c r="E3376" t="inlineStr">
        <is>
          <t>LINE-S03</t>
        </is>
      </c>
      <c r="F3376" t="inlineStr">
        <is>
          <t>改善后</t>
        </is>
      </c>
      <c r="G3376" s="57" t="n">
        <v>46111</v>
      </c>
      <c r="H3376" t="inlineStr">
        <is>
          <t>音频模组系列</t>
        </is>
      </c>
      <c r="I3376" t="inlineStr">
        <is>
          <t>KK200-1</t>
        </is>
      </c>
      <c r="J3376" t="inlineStr">
        <is>
          <t>MATERIALS</t>
        </is>
      </c>
      <c r="K3376" t="inlineStr">
        <is>
          <t>Unplanned</t>
        </is>
      </c>
      <c r="L3376" t="inlineStr">
        <is>
          <t>HACKING STATION</t>
        </is>
      </c>
      <c r="M3376" t="inlineStr">
        <is>
          <t>上下料工位</t>
        </is>
      </c>
      <c r="N3376" t="inlineStr">
        <is>
          <t>MANUAL BRICK HANDLING</t>
        </is>
      </c>
      <c r="O3376" s="59" t="n">
        <v>46111.62638888889</v>
      </c>
      <c r="P3376" s="59" t="n">
        <v>46111.63083333334</v>
      </c>
      <c r="Q3376" s="60" t="n">
        <v>6.4</v>
      </c>
      <c r="R3376" s="60" t="n">
        <v>0.9152</v>
      </c>
      <c r="S3376" t="inlineStr">
        <is>
          <t>团队模拟数据（基于公开单线数据派生）</t>
        </is>
      </c>
      <c r="T3376" t="inlineStr">
        <is>
          <t>SIM-v2.2-20260807-20260804</t>
        </is>
      </c>
      <c r="U3376" t="inlineStr">
        <is>
          <t>https://zenodo.org/records/17855209</t>
        </is>
      </c>
      <c r="V3376" t="inlineStr">
        <is>
          <t>LINE-S03-POST-20260330</t>
        </is>
      </c>
      <c r="W3376" t="inlineStr">
        <is>
          <t>已关联</t>
        </is>
      </c>
      <c r="X3376" t="inlineStr">
        <is>
          <t>按班次口径判断</t>
        </is>
      </c>
      <c r="Z3376" t="inlineStr">
        <is>
          <t>否</t>
        </is>
      </c>
    </row>
    <row r="3377">
      <c r="A3377" t="inlineStr">
        <is>
          <t>SIM-STOP-03376</t>
        </is>
      </c>
      <c r="B3377" t="inlineStr">
        <is>
          <t>STOP-POST-00491</t>
        </is>
      </c>
      <c r="C3377" t="inlineStr">
        <is>
          <t>LINE-S01-POST-20260330</t>
        </is>
      </c>
      <c r="D3377" t="inlineStr">
        <is>
          <t>SHIFT-POST-20260330</t>
        </is>
      </c>
      <c r="E3377" t="inlineStr">
        <is>
          <t>LINE-S01</t>
        </is>
      </c>
      <c r="F3377" t="inlineStr">
        <is>
          <t>改善后</t>
        </is>
      </c>
      <c r="G3377" s="57" t="n">
        <v>46111</v>
      </c>
      <c r="H3377" t="inlineStr">
        <is>
          <t>智能终端系列</t>
        </is>
      </c>
      <c r="I3377" t="inlineStr">
        <is>
          <t>KK200-1</t>
        </is>
      </c>
      <c r="J3377" t="inlineStr">
        <is>
          <t>SETUPS-CHANGEOVERS</t>
        </is>
      </c>
      <c r="K3377" t="inlineStr">
        <is>
          <t>Unplanned</t>
        </is>
      </c>
      <c r="L3377" t="inlineStr">
        <is>
          <t>CUTTER</t>
        </is>
      </c>
      <c r="M3377" t="inlineStr">
        <is>
          <t>切割/分板工位</t>
        </is>
      </c>
      <c r="N3377" t="inlineStr">
        <is>
          <t>WIRE ROLL REPLACEMENT</t>
        </is>
      </c>
      <c r="O3377" s="59" t="n">
        <v>46111.60694444444</v>
      </c>
      <c r="P3377" s="59" t="n">
        <v>46111.6125</v>
      </c>
      <c r="Q3377" s="60" t="n">
        <v>8</v>
      </c>
      <c r="R3377" s="60" t="n">
        <v>0.8036</v>
      </c>
      <c r="S3377" t="inlineStr">
        <is>
          <t>团队模拟数据（基于公开单线数据派生）</t>
        </is>
      </c>
      <c r="T3377" t="inlineStr">
        <is>
          <t>SIM-v2.2-20260807-20260804</t>
        </is>
      </c>
      <c r="U3377" t="inlineStr">
        <is>
          <t>https://zenodo.org/records/17855209</t>
        </is>
      </c>
      <c r="V3377" t="inlineStr">
        <is>
          <t>LINE-S01-POST-20260330</t>
        </is>
      </c>
      <c r="W3377" t="inlineStr">
        <is>
          <t>已关联</t>
        </is>
      </c>
      <c r="X3377" t="inlineStr">
        <is>
          <t>按班次口径判断</t>
        </is>
      </c>
      <c r="Z3377" t="inlineStr">
        <is>
          <t>是</t>
        </is>
      </c>
      <c r="AA3377">
        <f>IFERROR(VLOOKUP(N3377,'18_换产标准_模拟'!$B$2:$F$4,3,FALSE),"")</f>
        <v/>
      </c>
      <c r="AB3377">
        <f>IFERROR(MAX(Q3377-AA3377,0),"")</f>
        <v/>
      </c>
      <c r="AC3377">
        <f>IFERROR(IF(AB3377=0,"达标",IF(AB3377&lt;=VLOOKUP(N3377,'18_换产标准_模拟'!$B$2:$F$4,4,FALSE)-VLOOKUP(N3377,'18_换产标准_模拟'!$B$2:$F$4,3,FALSE),"轻微超时",IF(AB3377&lt;=VLOOKUP(N3377,'18_换产标准_模拟'!$B$2:$F$4,5,FALSE)-VLOOKUP(N3377,'18_换产标准_模拟'!$B$2:$F$4,3,FALSE),"超时","严重超时"))),"")</f>
        <v/>
      </c>
      <c r="AD3377">
        <f>IFERROR(INDEX('18_换产标准_模拟'!$A$2:$A$4,MATCH(N3377,'18_换产标准_模拟'!$B$2:$B$4,0)),"")</f>
        <v/>
      </c>
      <c r="AE3377" t="inlineStr">
        <is>
          <t>团队模拟数据</t>
        </is>
      </c>
    </row>
    <row r="3378">
      <c r="A3378" t="inlineStr">
        <is>
          <t>SIM-STOP-03377</t>
        </is>
      </c>
      <c r="B3378" t="inlineStr">
        <is>
          <t>STOP-POST-00491</t>
        </is>
      </c>
      <c r="C3378" t="inlineStr">
        <is>
          <t>LINE-S02-POST-20260330</t>
        </is>
      </c>
      <c r="D3378" t="inlineStr">
        <is>
          <t>SHIFT-POST-20260330</t>
        </is>
      </c>
      <c r="E3378" t="inlineStr">
        <is>
          <t>LINE-S02</t>
        </is>
      </c>
      <c r="F3378" t="inlineStr">
        <is>
          <t>改善后</t>
        </is>
      </c>
      <c r="G3378" s="57" t="n">
        <v>46111</v>
      </c>
      <c r="H3378" t="inlineStr">
        <is>
          <t>视觉设备系列</t>
        </is>
      </c>
      <c r="I3378" t="inlineStr">
        <is>
          <t>KK200-1</t>
        </is>
      </c>
      <c r="J3378" t="inlineStr">
        <is>
          <t>SETUPS-CHANGEOVERS</t>
        </is>
      </c>
      <c r="K3378" t="inlineStr">
        <is>
          <t>Unplanned</t>
        </is>
      </c>
      <c r="L3378" t="inlineStr">
        <is>
          <t>CUTTER</t>
        </is>
      </c>
      <c r="M3378" t="inlineStr">
        <is>
          <t>切割/分板工位</t>
        </is>
      </c>
      <c r="N3378" t="inlineStr">
        <is>
          <t>WIRE ROLL REPLACEMENT</t>
        </is>
      </c>
      <c r="O3378" s="59" t="n">
        <v>46111.62083333333</v>
      </c>
      <c r="P3378" s="59" t="n">
        <v>46111.62875</v>
      </c>
      <c r="Q3378" s="60" t="n">
        <v>11.4</v>
      </c>
      <c r="R3378" s="60" t="n">
        <v>1.1352</v>
      </c>
      <c r="S3378" t="inlineStr">
        <is>
          <t>团队模拟数据（基于公开单线数据派生）</t>
        </is>
      </c>
      <c r="T3378" t="inlineStr">
        <is>
          <t>SIM-v2.2-20260807-20260804</t>
        </is>
      </c>
      <c r="U3378" t="inlineStr">
        <is>
          <t>https://zenodo.org/records/17855209</t>
        </is>
      </c>
      <c r="V3378" t="inlineStr">
        <is>
          <t>LINE-S02-POST-20260330</t>
        </is>
      </c>
      <c r="W3378" t="inlineStr">
        <is>
          <t>已关联</t>
        </is>
      </c>
      <c r="X3378" t="inlineStr">
        <is>
          <t>按班次口径判断</t>
        </is>
      </c>
      <c r="Z3378" t="inlineStr">
        <is>
          <t>是</t>
        </is>
      </c>
      <c r="AA3378">
        <f>IFERROR(VLOOKUP(N3378,'18_换产标准_模拟'!$B$2:$F$4,3,FALSE),"")</f>
        <v/>
      </c>
      <c r="AB3378">
        <f>IFERROR(MAX(Q3378-AA3378,0),"")</f>
        <v/>
      </c>
      <c r="AC3378">
        <f>IFERROR(IF(AB3378=0,"达标",IF(AB3378&lt;=VLOOKUP(N3378,'18_换产标准_模拟'!$B$2:$F$4,4,FALSE)-VLOOKUP(N3378,'18_换产标准_模拟'!$B$2:$F$4,3,FALSE),"轻微超时",IF(AB3378&lt;=VLOOKUP(N3378,'18_换产标准_模拟'!$B$2:$F$4,5,FALSE)-VLOOKUP(N3378,'18_换产标准_模拟'!$B$2:$F$4,3,FALSE),"超时","严重超时"))),"")</f>
        <v/>
      </c>
      <c r="AD3378">
        <f>IFERROR(INDEX('18_换产标准_模拟'!$A$2:$A$4,MATCH(N3378,'18_换产标准_模拟'!$B$2:$B$4,0)),"")</f>
        <v/>
      </c>
      <c r="AE3378" t="inlineStr">
        <is>
          <t>团队模拟数据</t>
        </is>
      </c>
    </row>
    <row r="3379">
      <c r="A3379" t="inlineStr">
        <is>
          <t>SIM-STOP-03378</t>
        </is>
      </c>
      <c r="B3379" t="inlineStr">
        <is>
          <t>STOP-POST-00491</t>
        </is>
      </c>
      <c r="C3379" t="inlineStr">
        <is>
          <t>LINE-S03-POST-20260330</t>
        </is>
      </c>
      <c r="D3379" t="inlineStr">
        <is>
          <t>SHIFT-POST-20260330</t>
        </is>
      </c>
      <c r="E3379" t="inlineStr">
        <is>
          <t>LINE-S03</t>
        </is>
      </c>
      <c r="F3379" t="inlineStr">
        <is>
          <t>改善后</t>
        </is>
      </c>
      <c r="G3379" s="57" t="n">
        <v>46111</v>
      </c>
      <c r="H3379" t="inlineStr">
        <is>
          <t>音频模组系列</t>
        </is>
      </c>
      <c r="I3379" t="inlineStr">
        <is>
          <t>KK200-1</t>
        </is>
      </c>
      <c r="J3379" t="inlineStr">
        <is>
          <t>SETUPS-CHANGEOVERS</t>
        </is>
      </c>
      <c r="K3379" t="inlineStr">
        <is>
          <t>Unplanned</t>
        </is>
      </c>
      <c r="L3379" t="inlineStr">
        <is>
          <t>CUTTER</t>
        </is>
      </c>
      <c r="M3379" t="inlineStr">
        <is>
          <t>切割/分板工位</t>
        </is>
      </c>
      <c r="N3379" t="inlineStr">
        <is>
          <t>WIRE ROLL REPLACEMENT</t>
        </is>
      </c>
      <c r="O3379" s="59" t="n">
        <v>46111.63472222222</v>
      </c>
      <c r="P3379" s="59" t="n">
        <v>46111.64104166667</v>
      </c>
      <c r="Q3379" s="60" t="n">
        <v>9.1</v>
      </c>
      <c r="R3379" s="60" t="n">
        <v>0.915</v>
      </c>
      <c r="S3379" t="inlineStr">
        <is>
          <t>团队模拟数据（基于公开单线数据派生）</t>
        </is>
      </c>
      <c r="T3379" t="inlineStr">
        <is>
          <t>SIM-v2.2-20260807-20260804</t>
        </is>
      </c>
      <c r="U3379" t="inlineStr">
        <is>
          <t>https://zenodo.org/records/17855209</t>
        </is>
      </c>
      <c r="V3379" t="inlineStr">
        <is>
          <t>LINE-S03-POST-20260330</t>
        </is>
      </c>
      <c r="W3379" t="inlineStr">
        <is>
          <t>已关联</t>
        </is>
      </c>
      <c r="X3379" t="inlineStr">
        <is>
          <t>按班次口径判断</t>
        </is>
      </c>
      <c r="Z3379" t="inlineStr">
        <is>
          <t>是</t>
        </is>
      </c>
      <c r="AA3379">
        <f>IFERROR(VLOOKUP(N3379,'18_换产标准_模拟'!$B$2:$F$4,3,FALSE),"")</f>
        <v/>
      </c>
      <c r="AB3379">
        <f>IFERROR(MAX(Q3379-AA3379,0),"")</f>
        <v/>
      </c>
      <c r="AC3379">
        <f>IFERROR(IF(AB3379=0,"达标",IF(AB3379&lt;=VLOOKUP(N3379,'18_换产标准_模拟'!$B$2:$F$4,4,FALSE)-VLOOKUP(N3379,'18_换产标准_模拟'!$B$2:$F$4,3,FALSE),"轻微超时",IF(AB3379&lt;=VLOOKUP(N3379,'18_换产标准_模拟'!$B$2:$F$4,5,FALSE)-VLOOKUP(N3379,'18_换产标准_模拟'!$B$2:$F$4,3,FALSE),"超时","严重超时"))),"")</f>
        <v/>
      </c>
      <c r="AD3379">
        <f>IFERROR(INDEX('18_换产标准_模拟'!$A$2:$A$4,MATCH(N3379,'18_换产标准_模拟'!$B$2:$B$4,0)),"")</f>
        <v/>
      </c>
      <c r="AE3379" t="inlineStr">
        <is>
          <t>团队模拟数据</t>
        </is>
      </c>
    </row>
    <row r="3380">
      <c r="A3380" t="inlineStr">
        <is>
          <t>SIM-STOP-03379</t>
        </is>
      </c>
      <c r="B3380" t="inlineStr">
        <is>
          <t>STOP-POST-00492</t>
        </is>
      </c>
      <c r="C3380" t="inlineStr">
        <is>
          <t>LINE-S01-POST-20260330</t>
        </is>
      </c>
      <c r="D3380" t="inlineStr">
        <is>
          <t>SHIFT-POST-20260330</t>
        </is>
      </c>
      <c r="E3380" t="inlineStr">
        <is>
          <t>LINE-S01</t>
        </is>
      </c>
      <c r="F3380" t="inlineStr">
        <is>
          <t>改善后</t>
        </is>
      </c>
      <c r="G3380" s="57" t="n">
        <v>46111</v>
      </c>
      <c r="H3380" t="inlineStr">
        <is>
          <t>智能终端系列</t>
        </is>
      </c>
      <c r="I3380" t="inlineStr">
        <is>
          <t>KK200-1</t>
        </is>
      </c>
      <c r="J3380" t="inlineStr">
        <is>
          <t>MATERIALS</t>
        </is>
      </c>
      <c r="K3380" t="inlineStr">
        <is>
          <t>Unplanned</t>
        </is>
      </c>
      <c r="L3380" t="inlineStr">
        <is>
          <t>DRYER</t>
        </is>
      </c>
      <c r="M3380" t="inlineStr">
        <is>
          <t>烘干/固化工位</t>
        </is>
      </c>
      <c r="N3380" t="inlineStr">
        <is>
          <t>RACKS</t>
        </is>
      </c>
      <c r="O3380" s="59" t="n">
        <v>46111.62083333333</v>
      </c>
      <c r="P3380" s="59" t="n">
        <v>46111.62375</v>
      </c>
      <c r="Q3380" s="60" t="n">
        <v>4.2</v>
      </c>
      <c r="R3380" s="60" t="n">
        <v>0.8349</v>
      </c>
      <c r="S3380" t="inlineStr">
        <is>
          <t>团队模拟数据（基于公开单线数据派生）</t>
        </is>
      </c>
      <c r="T3380" t="inlineStr">
        <is>
          <t>SIM-v2.2-20260807-20260804</t>
        </is>
      </c>
      <c r="U3380" t="inlineStr">
        <is>
          <t>https://zenodo.org/records/17855209</t>
        </is>
      </c>
      <c r="V3380" t="inlineStr">
        <is>
          <t>LINE-S01-POST-20260330</t>
        </is>
      </c>
      <c r="W3380" t="inlineStr">
        <is>
          <t>已关联</t>
        </is>
      </c>
      <c r="X3380" t="inlineStr">
        <is>
          <t>按班次口径判断</t>
        </is>
      </c>
      <c r="Z3380" t="inlineStr">
        <is>
          <t>否</t>
        </is>
      </c>
    </row>
    <row r="3381">
      <c r="A3381" t="inlineStr">
        <is>
          <t>SIM-STOP-03380</t>
        </is>
      </c>
      <c r="B3381" t="inlineStr">
        <is>
          <t>STOP-POST-00492</t>
        </is>
      </c>
      <c r="C3381" t="inlineStr">
        <is>
          <t>LINE-S02-POST-20260330</t>
        </is>
      </c>
      <c r="D3381" t="inlineStr">
        <is>
          <t>SHIFT-POST-20260330</t>
        </is>
      </c>
      <c r="E3381" t="inlineStr">
        <is>
          <t>LINE-S02</t>
        </is>
      </c>
      <c r="F3381" t="inlineStr">
        <is>
          <t>改善后</t>
        </is>
      </c>
      <c r="G3381" s="57" t="n">
        <v>46111</v>
      </c>
      <c r="H3381" t="inlineStr">
        <is>
          <t>视觉设备系列</t>
        </is>
      </c>
      <c r="I3381" t="inlineStr">
        <is>
          <t>KK200-1</t>
        </is>
      </c>
      <c r="J3381" t="inlineStr">
        <is>
          <t>MATERIALS</t>
        </is>
      </c>
      <c r="K3381" t="inlineStr">
        <is>
          <t>Unplanned</t>
        </is>
      </c>
      <c r="L3381" t="inlineStr">
        <is>
          <t>DRYER</t>
        </is>
      </c>
      <c r="M3381" t="inlineStr">
        <is>
          <t>烘干/固化工位</t>
        </is>
      </c>
      <c r="N3381" t="inlineStr">
        <is>
          <t>RACKS</t>
        </is>
      </c>
      <c r="O3381" s="59" t="n">
        <v>46111.63472222222</v>
      </c>
      <c r="P3381" s="59" t="n">
        <v>46111.63854166667</v>
      </c>
      <c r="Q3381" s="60" t="n">
        <v>5.5</v>
      </c>
      <c r="R3381" s="60" t="n">
        <v>1.0939</v>
      </c>
      <c r="S3381" t="inlineStr">
        <is>
          <t>团队模拟数据（基于公开单线数据派生）</t>
        </is>
      </c>
      <c r="T3381" t="inlineStr">
        <is>
          <t>SIM-v2.2-20260807-20260804</t>
        </is>
      </c>
      <c r="U3381" t="inlineStr">
        <is>
          <t>https://zenodo.org/records/17855209</t>
        </is>
      </c>
      <c r="V3381" t="inlineStr">
        <is>
          <t>LINE-S02-POST-20260330</t>
        </is>
      </c>
      <c r="W3381" t="inlineStr">
        <is>
          <t>已关联</t>
        </is>
      </c>
      <c r="X3381" t="inlineStr">
        <is>
          <t>按班次口径判断</t>
        </is>
      </c>
      <c r="Z3381" t="inlineStr">
        <is>
          <t>否</t>
        </is>
      </c>
    </row>
    <row r="3382">
      <c r="A3382" t="inlineStr">
        <is>
          <t>SIM-STOP-03381</t>
        </is>
      </c>
      <c r="B3382" t="inlineStr">
        <is>
          <t>STOP-POST-00492</t>
        </is>
      </c>
      <c r="C3382" t="inlineStr">
        <is>
          <t>LINE-S03-POST-20260330</t>
        </is>
      </c>
      <c r="D3382" t="inlineStr">
        <is>
          <t>SHIFT-POST-20260330</t>
        </is>
      </c>
      <c r="E3382" t="inlineStr">
        <is>
          <t>LINE-S03</t>
        </is>
      </c>
      <c r="F3382" t="inlineStr">
        <is>
          <t>改善后</t>
        </is>
      </c>
      <c r="G3382" s="57" t="n">
        <v>46111</v>
      </c>
      <c r="H3382" t="inlineStr">
        <is>
          <t>音频模组系列</t>
        </is>
      </c>
      <c r="I3382" t="inlineStr">
        <is>
          <t>KK200-1</t>
        </is>
      </c>
      <c r="J3382" t="inlineStr">
        <is>
          <t>MATERIALS</t>
        </is>
      </c>
      <c r="K3382" t="inlineStr">
        <is>
          <t>Unplanned</t>
        </is>
      </c>
      <c r="L3382" t="inlineStr">
        <is>
          <t>DRYER</t>
        </is>
      </c>
      <c r="M3382" t="inlineStr">
        <is>
          <t>烘干/固化工位</t>
        </is>
      </c>
      <c r="N3382" t="inlineStr">
        <is>
          <t>RACKS</t>
        </is>
      </c>
      <c r="O3382" s="59" t="n">
        <v>46111.64861111111</v>
      </c>
      <c r="P3382" s="59" t="n">
        <v>46111.65166666666</v>
      </c>
      <c r="Q3382" s="60" t="n">
        <v>4.4</v>
      </c>
      <c r="R3382" s="60" t="n">
        <v>0.8892</v>
      </c>
      <c r="S3382" t="inlineStr">
        <is>
          <t>团队模拟数据（基于公开单线数据派生）</t>
        </is>
      </c>
      <c r="T3382" t="inlineStr">
        <is>
          <t>SIM-v2.2-20260807-20260804</t>
        </is>
      </c>
      <c r="U3382" t="inlineStr">
        <is>
          <t>https://zenodo.org/records/17855209</t>
        </is>
      </c>
      <c r="V3382" t="inlineStr">
        <is>
          <t>LINE-S03-POST-20260330</t>
        </is>
      </c>
      <c r="W3382" t="inlineStr">
        <is>
          <t>已关联</t>
        </is>
      </c>
      <c r="X3382" t="inlineStr">
        <is>
          <t>按班次口径判断</t>
        </is>
      </c>
      <c r="Z3382" t="inlineStr">
        <is>
          <t>否</t>
        </is>
      </c>
    </row>
    <row r="3383">
      <c r="A3383" t="inlineStr">
        <is>
          <t>SIM-STOP-03382</t>
        </is>
      </c>
      <c r="B3383" t="inlineStr">
        <is>
          <t>STOP-POST-00493</t>
        </is>
      </c>
      <c r="C3383" t="inlineStr">
        <is>
          <t>LINE-S01-POST-20260330</t>
        </is>
      </c>
      <c r="D3383" t="inlineStr">
        <is>
          <t>SHIFT-POST-20260330</t>
        </is>
      </c>
      <c r="E3383" t="inlineStr">
        <is>
          <t>LINE-S01</t>
        </is>
      </c>
      <c r="F3383" t="inlineStr">
        <is>
          <t>改善后</t>
        </is>
      </c>
      <c r="G3383" s="57" t="n">
        <v>46111</v>
      </c>
      <c r="H3383" t="inlineStr">
        <is>
          <t>智能终端系列</t>
        </is>
      </c>
      <c r="I3383" t="inlineStr">
        <is>
          <t>KK250</t>
        </is>
      </c>
      <c r="J3383" t="inlineStr">
        <is>
          <t>SETUPS-CHANGEOVERS</t>
        </is>
      </c>
      <c r="K3383" t="inlineStr">
        <is>
          <t>Planned - Included in OEE</t>
        </is>
      </c>
      <c r="L3383" t="inlineStr">
        <is>
          <t>EXTRUDER PRESS</t>
        </is>
      </c>
      <c r="M3383" t="inlineStr">
        <is>
          <t>主加工工位</t>
        </is>
      </c>
      <c r="N3383" t="inlineStr">
        <is>
          <t>MATERIAL CHANGEOVER</t>
        </is>
      </c>
      <c r="O3383" s="59" t="n">
        <v>46111.69027777778</v>
      </c>
      <c r="P3383" s="59" t="n">
        <v>46111.70159722222</v>
      </c>
      <c r="Q3383" s="60" t="n">
        <v>16.3</v>
      </c>
      <c r="R3383" s="60" t="n">
        <v>0.9051</v>
      </c>
      <c r="S3383" t="inlineStr">
        <is>
          <t>团队模拟数据（基于公开单线数据派生）</t>
        </is>
      </c>
      <c r="T3383" t="inlineStr">
        <is>
          <t>SIM-v2.2-20260807-20260804</t>
        </is>
      </c>
      <c r="U3383" t="inlineStr">
        <is>
          <t>https://zenodo.org/records/17855209</t>
        </is>
      </c>
      <c r="V3383" t="inlineStr">
        <is>
          <t>LINE-S01-POST-20260330</t>
        </is>
      </c>
      <c r="W3383" t="inlineStr">
        <is>
          <t>已关联</t>
        </is>
      </c>
      <c r="X3383" t="inlineStr">
        <is>
          <t>按班次口径判断</t>
        </is>
      </c>
      <c r="Z3383" t="inlineStr">
        <is>
          <t>是</t>
        </is>
      </c>
      <c r="AA3383">
        <f>IFERROR(VLOOKUP(N3383,'18_换产标准_模拟'!$B$2:$F$4,3,FALSE),"")</f>
        <v/>
      </c>
      <c r="AB3383">
        <f>IFERROR(MAX(Q3383-AA3383,0),"")</f>
        <v/>
      </c>
      <c r="AC3383">
        <f>IFERROR(IF(AB3383=0,"达标",IF(AB3383&lt;=VLOOKUP(N3383,'18_换产标准_模拟'!$B$2:$F$4,4,FALSE)-VLOOKUP(N3383,'18_换产标准_模拟'!$B$2:$F$4,3,FALSE),"轻微超时",IF(AB3383&lt;=VLOOKUP(N3383,'18_换产标准_模拟'!$B$2:$F$4,5,FALSE)-VLOOKUP(N3383,'18_换产标准_模拟'!$B$2:$F$4,3,FALSE),"超时","严重超时"))),"")</f>
        <v/>
      </c>
      <c r="AD3383">
        <f>IFERROR(INDEX('18_换产标准_模拟'!$A$2:$A$4,MATCH(N3383,'18_换产标准_模拟'!$B$2:$B$4,0)),"")</f>
        <v/>
      </c>
      <c r="AE3383" t="inlineStr">
        <is>
          <t>团队模拟数据</t>
        </is>
      </c>
    </row>
    <row r="3384">
      <c r="A3384" t="inlineStr">
        <is>
          <t>SIM-STOP-03383</t>
        </is>
      </c>
      <c r="B3384" t="inlineStr">
        <is>
          <t>STOP-POST-00493</t>
        </is>
      </c>
      <c r="C3384" t="inlineStr">
        <is>
          <t>LINE-S02-POST-20260330</t>
        </is>
      </c>
      <c r="D3384" t="inlineStr">
        <is>
          <t>SHIFT-POST-20260330</t>
        </is>
      </c>
      <c r="E3384" t="inlineStr">
        <is>
          <t>LINE-S02</t>
        </is>
      </c>
      <c r="F3384" t="inlineStr">
        <is>
          <t>改善后</t>
        </is>
      </c>
      <c r="G3384" s="57" t="n">
        <v>46111</v>
      </c>
      <c r="H3384" t="inlineStr">
        <is>
          <t>视觉设备系列</t>
        </is>
      </c>
      <c r="I3384" t="inlineStr">
        <is>
          <t>KK250</t>
        </is>
      </c>
      <c r="J3384" t="inlineStr">
        <is>
          <t>SETUPS-CHANGEOVERS</t>
        </is>
      </c>
      <c r="K3384" t="inlineStr">
        <is>
          <t>Planned - Included in OEE</t>
        </is>
      </c>
      <c r="L3384" t="inlineStr">
        <is>
          <t>EXTRUDER PRESS</t>
        </is>
      </c>
      <c r="M3384" t="inlineStr">
        <is>
          <t>主加工工位</t>
        </is>
      </c>
      <c r="N3384" t="inlineStr">
        <is>
          <t>MATERIAL CHANGEOVER</t>
        </is>
      </c>
      <c r="O3384" s="59" t="n">
        <v>46111.70416666667</v>
      </c>
      <c r="P3384" s="59" t="n">
        <v>46111.71680555555</v>
      </c>
      <c r="Q3384" s="60" t="n">
        <v>18.2</v>
      </c>
      <c r="R3384" s="60" t="n">
        <v>1.0127</v>
      </c>
      <c r="S3384" t="inlineStr">
        <is>
          <t>团队模拟数据（基于公开单线数据派生）</t>
        </is>
      </c>
      <c r="T3384" t="inlineStr">
        <is>
          <t>SIM-v2.2-20260807-20260804</t>
        </is>
      </c>
      <c r="U3384" t="inlineStr">
        <is>
          <t>https://zenodo.org/records/17855209</t>
        </is>
      </c>
      <c r="V3384" t="inlineStr">
        <is>
          <t>LINE-S02-POST-20260330</t>
        </is>
      </c>
      <c r="W3384" t="inlineStr">
        <is>
          <t>已关联</t>
        </is>
      </c>
      <c r="X3384" t="inlineStr">
        <is>
          <t>按班次口径判断</t>
        </is>
      </c>
      <c r="Z3384" t="inlineStr">
        <is>
          <t>是</t>
        </is>
      </c>
      <c r="AA3384">
        <f>IFERROR(VLOOKUP(N3384,'18_换产标准_模拟'!$B$2:$F$4,3,FALSE),"")</f>
        <v/>
      </c>
      <c r="AB3384">
        <f>IFERROR(MAX(Q3384-AA3384,0),"")</f>
        <v/>
      </c>
      <c r="AC3384">
        <f>IFERROR(IF(AB3384=0,"达标",IF(AB3384&lt;=VLOOKUP(N3384,'18_换产标准_模拟'!$B$2:$F$4,4,FALSE)-VLOOKUP(N3384,'18_换产标准_模拟'!$B$2:$F$4,3,FALSE),"轻微超时",IF(AB3384&lt;=VLOOKUP(N3384,'18_换产标准_模拟'!$B$2:$F$4,5,FALSE)-VLOOKUP(N3384,'18_换产标准_模拟'!$B$2:$F$4,3,FALSE),"超时","严重超时"))),"")</f>
        <v/>
      </c>
      <c r="AD3384">
        <f>IFERROR(INDEX('18_换产标准_模拟'!$A$2:$A$4,MATCH(N3384,'18_换产标准_模拟'!$B$2:$B$4,0)),"")</f>
        <v/>
      </c>
      <c r="AE3384" t="inlineStr">
        <is>
          <t>团队模拟数据</t>
        </is>
      </c>
    </row>
    <row r="3385">
      <c r="A3385" t="inlineStr">
        <is>
          <t>SIM-STOP-03384</t>
        </is>
      </c>
      <c r="B3385" t="inlineStr">
        <is>
          <t>STOP-POST-00493</t>
        </is>
      </c>
      <c r="C3385" t="inlineStr">
        <is>
          <t>LINE-S03-POST-20260330</t>
        </is>
      </c>
      <c r="D3385" t="inlineStr">
        <is>
          <t>SHIFT-POST-20260330</t>
        </is>
      </c>
      <c r="E3385" t="inlineStr">
        <is>
          <t>LINE-S03</t>
        </is>
      </c>
      <c r="F3385" t="inlineStr">
        <is>
          <t>改善后</t>
        </is>
      </c>
      <c r="G3385" s="57" t="n">
        <v>46111</v>
      </c>
      <c r="H3385" t="inlineStr">
        <is>
          <t>音频模组系列</t>
        </is>
      </c>
      <c r="I3385" t="inlineStr">
        <is>
          <t>KK250</t>
        </is>
      </c>
      <c r="J3385" t="inlineStr">
        <is>
          <t>SETUPS-CHANGEOVERS</t>
        </is>
      </c>
      <c r="K3385" t="inlineStr">
        <is>
          <t>Planned - Included in OEE</t>
        </is>
      </c>
      <c r="L3385" t="inlineStr">
        <is>
          <t>EXTRUDER PRESS</t>
        </is>
      </c>
      <c r="M3385" t="inlineStr">
        <is>
          <t>主加工工位</t>
        </is>
      </c>
      <c r="N3385" t="inlineStr">
        <is>
          <t>MATERIAL CHANGEOVER</t>
        </is>
      </c>
      <c r="O3385" s="59" t="n">
        <v>46111.71805555555</v>
      </c>
      <c r="P3385" s="59" t="n">
        <v>46111.72993055556</v>
      </c>
      <c r="Q3385" s="60" t="n">
        <v>17.1</v>
      </c>
      <c r="R3385" s="60" t="n">
        <v>0.9493</v>
      </c>
      <c r="S3385" t="inlineStr">
        <is>
          <t>团队模拟数据（基于公开单线数据派生）</t>
        </is>
      </c>
      <c r="T3385" t="inlineStr">
        <is>
          <t>SIM-v2.2-20260807-20260804</t>
        </is>
      </c>
      <c r="U3385" t="inlineStr">
        <is>
          <t>https://zenodo.org/records/17855209</t>
        </is>
      </c>
      <c r="V3385" t="inlineStr">
        <is>
          <t>LINE-S03-POST-20260330</t>
        </is>
      </c>
      <c r="W3385" t="inlineStr">
        <is>
          <t>已关联</t>
        </is>
      </c>
      <c r="X3385" t="inlineStr">
        <is>
          <t>按班次口径判断</t>
        </is>
      </c>
      <c r="Z3385" t="inlineStr">
        <is>
          <t>是</t>
        </is>
      </c>
      <c r="AA3385">
        <f>IFERROR(VLOOKUP(N3385,'18_换产标准_模拟'!$B$2:$F$4,3,FALSE),"")</f>
        <v/>
      </c>
      <c r="AB3385">
        <f>IFERROR(MAX(Q3385-AA3385,0),"")</f>
        <v/>
      </c>
      <c r="AC3385">
        <f>IFERROR(IF(AB3385=0,"达标",IF(AB3385&lt;=VLOOKUP(N3385,'18_换产标准_模拟'!$B$2:$F$4,4,FALSE)-VLOOKUP(N3385,'18_换产标准_模拟'!$B$2:$F$4,3,FALSE),"轻微超时",IF(AB3385&lt;=VLOOKUP(N3385,'18_换产标准_模拟'!$B$2:$F$4,5,FALSE)-VLOOKUP(N3385,'18_换产标准_模拟'!$B$2:$F$4,3,FALSE),"超时","严重超时"))),"")</f>
        <v/>
      </c>
      <c r="AD3385">
        <f>IFERROR(INDEX('18_换产标准_模拟'!$A$2:$A$4,MATCH(N3385,'18_换产标准_模拟'!$B$2:$B$4,0)),"")</f>
        <v/>
      </c>
      <c r="AE3385" t="inlineStr">
        <is>
          <t>团队模拟数据</t>
        </is>
      </c>
    </row>
    <row r="3386">
      <c r="A3386" t="inlineStr">
        <is>
          <t>SIM-STOP-03385</t>
        </is>
      </c>
      <c r="B3386" t="inlineStr">
        <is>
          <t>STOP-POST-00494</t>
        </is>
      </c>
      <c r="C3386" t="inlineStr">
        <is>
          <t>LINE-S01-POST-20260330</t>
        </is>
      </c>
      <c r="D3386" t="inlineStr">
        <is>
          <t>SHIFT-POST-20260330</t>
        </is>
      </c>
      <c r="E3386" t="inlineStr">
        <is>
          <t>LINE-S01</t>
        </is>
      </c>
      <c r="F3386" t="inlineStr">
        <is>
          <t>改善后</t>
        </is>
      </c>
      <c r="G3386" s="57" t="n">
        <v>46111</v>
      </c>
      <c r="H3386" t="inlineStr">
        <is>
          <t>智能终端系列</t>
        </is>
      </c>
      <c r="I3386" t="inlineStr">
        <is>
          <t>KK250</t>
        </is>
      </c>
      <c r="J3386" t="inlineStr">
        <is>
          <t>MATERIALS</t>
        </is>
      </c>
      <c r="K3386" t="inlineStr">
        <is>
          <t>Unplanned</t>
        </is>
      </c>
      <c r="L3386" t="inlineStr">
        <is>
          <t>EXTRUDER PRESS</t>
        </is>
      </c>
      <c r="M3386" t="inlineStr">
        <is>
          <t>主加工工位</t>
        </is>
      </c>
      <c r="N3386" t="inlineStr">
        <is>
          <t>EXTRUSION DEFECTS</t>
        </is>
      </c>
      <c r="O3386" s="59" t="n">
        <v>46111.70416666667</v>
      </c>
      <c r="P3386" s="59" t="n">
        <v>46111.70868055556</v>
      </c>
      <c r="Q3386" s="60" t="n">
        <v>6.5</v>
      </c>
      <c r="R3386" s="60" t="n">
        <v>0.8125</v>
      </c>
      <c r="S3386" t="inlineStr">
        <is>
          <t>团队模拟数据（基于公开单线数据派生）</t>
        </is>
      </c>
      <c r="T3386" t="inlineStr">
        <is>
          <t>SIM-v2.2-20260807-20260804</t>
        </is>
      </c>
      <c r="U3386" t="inlineStr">
        <is>
          <t>https://zenodo.org/records/17855209</t>
        </is>
      </c>
      <c r="V3386" t="inlineStr">
        <is>
          <t>LINE-S01-POST-20260330</t>
        </is>
      </c>
      <c r="W3386" t="inlineStr">
        <is>
          <t>已关联</t>
        </is>
      </c>
      <c r="X3386" t="inlineStr">
        <is>
          <t>按班次口径判断</t>
        </is>
      </c>
      <c r="Z3386" t="inlineStr">
        <is>
          <t>否</t>
        </is>
      </c>
    </row>
    <row r="3387">
      <c r="A3387" t="inlineStr">
        <is>
          <t>SIM-STOP-03386</t>
        </is>
      </c>
      <c r="B3387" t="inlineStr">
        <is>
          <t>STOP-POST-00494</t>
        </is>
      </c>
      <c r="C3387" t="inlineStr">
        <is>
          <t>LINE-S02-POST-20260330</t>
        </is>
      </c>
      <c r="D3387" t="inlineStr">
        <is>
          <t>SHIFT-POST-20260330</t>
        </is>
      </c>
      <c r="E3387" t="inlineStr">
        <is>
          <t>LINE-S02</t>
        </is>
      </c>
      <c r="F3387" t="inlineStr">
        <is>
          <t>改善后</t>
        </is>
      </c>
      <c r="G3387" s="57" t="n">
        <v>46111</v>
      </c>
      <c r="H3387" t="inlineStr">
        <is>
          <t>视觉设备系列</t>
        </is>
      </c>
      <c r="I3387" t="inlineStr">
        <is>
          <t>KK250</t>
        </is>
      </c>
      <c r="J3387" t="inlineStr">
        <is>
          <t>MATERIALS</t>
        </is>
      </c>
      <c r="K3387" t="inlineStr">
        <is>
          <t>Unplanned</t>
        </is>
      </c>
      <c r="L3387" t="inlineStr">
        <is>
          <t>EXTRUDER PRESS</t>
        </is>
      </c>
      <c r="M3387" t="inlineStr">
        <is>
          <t>主加工工位</t>
        </is>
      </c>
      <c r="N3387" t="inlineStr">
        <is>
          <t>EXTRUSION DEFECTS</t>
        </is>
      </c>
      <c r="O3387" s="59" t="n">
        <v>46111.71805555555</v>
      </c>
      <c r="P3387" s="59" t="n">
        <v>46111.72444444444</v>
      </c>
      <c r="Q3387" s="60" t="n">
        <v>9.199999999999999</v>
      </c>
      <c r="R3387" s="60" t="n">
        <v>1.1484</v>
      </c>
      <c r="S3387" t="inlineStr">
        <is>
          <t>团队模拟数据（基于公开单线数据派生）</t>
        </is>
      </c>
      <c r="T3387" t="inlineStr">
        <is>
          <t>SIM-v2.2-20260807-20260804</t>
        </is>
      </c>
      <c r="U3387" t="inlineStr">
        <is>
          <t>https://zenodo.org/records/17855209</t>
        </is>
      </c>
      <c r="V3387" t="inlineStr">
        <is>
          <t>LINE-S02-POST-20260330</t>
        </is>
      </c>
      <c r="W3387" t="inlineStr">
        <is>
          <t>已关联</t>
        </is>
      </c>
      <c r="X3387" t="inlineStr">
        <is>
          <t>按班次口径判断</t>
        </is>
      </c>
      <c r="Z3387" t="inlineStr">
        <is>
          <t>否</t>
        </is>
      </c>
    </row>
    <row r="3388">
      <c r="A3388" t="inlineStr">
        <is>
          <t>SIM-STOP-03387</t>
        </is>
      </c>
      <c r="B3388" t="inlineStr">
        <is>
          <t>STOP-POST-00494</t>
        </is>
      </c>
      <c r="C3388" t="inlineStr">
        <is>
          <t>LINE-S03-POST-20260330</t>
        </is>
      </c>
      <c r="D3388" t="inlineStr">
        <is>
          <t>SHIFT-POST-20260330</t>
        </is>
      </c>
      <c r="E3388" t="inlineStr">
        <is>
          <t>LINE-S03</t>
        </is>
      </c>
      <c r="F3388" t="inlineStr">
        <is>
          <t>改善后</t>
        </is>
      </c>
      <c r="G3388" s="57" t="n">
        <v>46111</v>
      </c>
      <c r="H3388" t="inlineStr">
        <is>
          <t>音频模组系列</t>
        </is>
      </c>
      <c r="I3388" t="inlineStr">
        <is>
          <t>KK250</t>
        </is>
      </c>
      <c r="J3388" t="inlineStr">
        <is>
          <t>MATERIALS</t>
        </is>
      </c>
      <c r="K3388" t="inlineStr">
        <is>
          <t>Unplanned</t>
        </is>
      </c>
      <c r="L3388" t="inlineStr">
        <is>
          <t>EXTRUDER PRESS</t>
        </is>
      </c>
      <c r="M3388" t="inlineStr">
        <is>
          <t>主加工工位</t>
        </is>
      </c>
      <c r="N3388" t="inlineStr">
        <is>
          <t>EXTRUSION DEFECTS</t>
        </is>
      </c>
      <c r="O3388" s="59" t="n">
        <v>46111.73194444444</v>
      </c>
      <c r="P3388" s="59" t="n">
        <v>46111.73729166666</v>
      </c>
      <c r="Q3388" s="60" t="n">
        <v>7.7</v>
      </c>
      <c r="R3388" s="60" t="n">
        <v>0.962</v>
      </c>
      <c r="S3388" t="inlineStr">
        <is>
          <t>团队模拟数据（基于公开单线数据派生）</t>
        </is>
      </c>
      <c r="T3388" t="inlineStr">
        <is>
          <t>SIM-v2.2-20260807-20260804</t>
        </is>
      </c>
      <c r="U3388" t="inlineStr">
        <is>
          <t>https://zenodo.org/records/17855209</t>
        </is>
      </c>
      <c r="V3388" t="inlineStr">
        <is>
          <t>LINE-S03-POST-20260330</t>
        </is>
      </c>
      <c r="W3388" t="inlineStr">
        <is>
          <t>已关联</t>
        </is>
      </c>
      <c r="X3388" t="inlineStr">
        <is>
          <t>按班次口径判断</t>
        </is>
      </c>
      <c r="Z3388" t="inlineStr">
        <is>
          <t>否</t>
        </is>
      </c>
    </row>
    <row r="3389">
      <c r="A3389" t="inlineStr">
        <is>
          <t>SIM-STOP-03388</t>
        </is>
      </c>
      <c r="B3389" t="inlineStr">
        <is>
          <t>STOP-POST-00495</t>
        </is>
      </c>
      <c r="C3389" t="inlineStr">
        <is>
          <t>LINE-S01-POST-20260330</t>
        </is>
      </c>
      <c r="D3389" t="inlineStr">
        <is>
          <t>SHIFT-POST-20260330</t>
        </is>
      </c>
      <c r="E3389" t="inlineStr">
        <is>
          <t>LINE-S01</t>
        </is>
      </c>
      <c r="F3389" t="inlineStr">
        <is>
          <t>改善后</t>
        </is>
      </c>
      <c r="G3389" s="57" t="n">
        <v>46111</v>
      </c>
      <c r="H3389" t="inlineStr">
        <is>
          <t>智能终端系列</t>
        </is>
      </c>
      <c r="I3389" t="inlineStr">
        <is>
          <t>KK250</t>
        </is>
      </c>
      <c r="J3389" t="inlineStr">
        <is>
          <t>FAILURE</t>
        </is>
      </c>
      <c r="K3389" t="inlineStr">
        <is>
          <t>Unplanned</t>
        </is>
      </c>
      <c r="L3389" t="inlineStr">
        <is>
          <t>HACKING STATION</t>
        </is>
      </c>
      <c r="M3389" t="inlineStr">
        <is>
          <t>上下料工位</t>
        </is>
      </c>
      <c r="N3389" t="inlineStr">
        <is>
          <t>OTHER FAILURE</t>
        </is>
      </c>
      <c r="O3389" s="59" t="n">
        <v>46111.72430555556</v>
      </c>
      <c r="P3389" s="59" t="n">
        <v>46111.73541666667</v>
      </c>
      <c r="Q3389" s="60" t="n">
        <v>16</v>
      </c>
      <c r="R3389" s="60" t="n">
        <v>0.8438</v>
      </c>
      <c r="S3389" t="inlineStr">
        <is>
          <t>团队模拟数据（基于公开单线数据派生）</t>
        </is>
      </c>
      <c r="T3389" t="inlineStr">
        <is>
          <t>SIM-v2.2-20260807-20260804</t>
        </is>
      </c>
      <c r="U3389" t="inlineStr">
        <is>
          <t>https://zenodo.org/records/17855209</t>
        </is>
      </c>
      <c r="V3389" t="inlineStr">
        <is>
          <t>LINE-S01-POST-20260330</t>
        </is>
      </c>
      <c r="W3389" t="inlineStr">
        <is>
          <t>已关联</t>
        </is>
      </c>
      <c r="X3389" t="inlineStr">
        <is>
          <t>按班次口径判断</t>
        </is>
      </c>
      <c r="Z3389" t="inlineStr">
        <is>
          <t>否</t>
        </is>
      </c>
    </row>
    <row r="3390">
      <c r="A3390" t="inlineStr">
        <is>
          <t>SIM-STOP-03389</t>
        </is>
      </c>
      <c r="B3390" t="inlineStr">
        <is>
          <t>STOP-POST-00495</t>
        </is>
      </c>
      <c r="C3390" t="inlineStr">
        <is>
          <t>LINE-S02-POST-20260330</t>
        </is>
      </c>
      <c r="D3390" t="inlineStr">
        <is>
          <t>SHIFT-POST-20260330</t>
        </is>
      </c>
      <c r="E3390" t="inlineStr">
        <is>
          <t>LINE-S02</t>
        </is>
      </c>
      <c r="F3390" t="inlineStr">
        <is>
          <t>改善后</t>
        </is>
      </c>
      <c r="G3390" s="57" t="n">
        <v>46111</v>
      </c>
      <c r="H3390" t="inlineStr">
        <is>
          <t>视觉设备系列</t>
        </is>
      </c>
      <c r="I3390" t="inlineStr">
        <is>
          <t>KK250</t>
        </is>
      </c>
      <c r="J3390" t="inlineStr">
        <is>
          <t>FAILURE</t>
        </is>
      </c>
      <c r="K3390" t="inlineStr">
        <is>
          <t>Unplanned</t>
        </is>
      </c>
      <c r="L3390" t="inlineStr">
        <is>
          <t>HACKING STATION</t>
        </is>
      </c>
      <c r="M3390" t="inlineStr">
        <is>
          <t>上下料工位</t>
        </is>
      </c>
      <c r="N3390" t="inlineStr">
        <is>
          <t>OTHER FAILURE</t>
        </is>
      </c>
      <c r="O3390" s="59" t="n">
        <v>46111.73819444444</v>
      </c>
      <c r="P3390" s="59" t="n">
        <v>46111.75277777778</v>
      </c>
      <c r="Q3390" s="60" t="n">
        <v>21</v>
      </c>
      <c r="R3390" s="60" t="n">
        <v>1.1061</v>
      </c>
      <c r="S3390" t="inlineStr">
        <is>
          <t>团队模拟数据（基于公开单线数据派生）</t>
        </is>
      </c>
      <c r="T3390" t="inlineStr">
        <is>
          <t>SIM-v2.2-20260807-20260804</t>
        </is>
      </c>
      <c r="U3390" t="inlineStr">
        <is>
          <t>https://zenodo.org/records/17855209</t>
        </is>
      </c>
      <c r="V3390" t="inlineStr">
        <is>
          <t>LINE-S02-POST-20260330</t>
        </is>
      </c>
      <c r="W3390" t="inlineStr">
        <is>
          <t>已关联</t>
        </is>
      </c>
      <c r="X3390" t="inlineStr">
        <is>
          <t>按班次口径判断</t>
        </is>
      </c>
      <c r="Z3390" t="inlineStr">
        <is>
          <t>否</t>
        </is>
      </c>
    </row>
    <row r="3391">
      <c r="A3391" t="inlineStr">
        <is>
          <t>SIM-STOP-03390</t>
        </is>
      </c>
      <c r="B3391" t="inlineStr">
        <is>
          <t>STOP-POST-00495</t>
        </is>
      </c>
      <c r="C3391" t="inlineStr">
        <is>
          <t>LINE-S03-POST-20260330</t>
        </is>
      </c>
      <c r="D3391" t="inlineStr">
        <is>
          <t>SHIFT-POST-20260330</t>
        </is>
      </c>
      <c r="E3391" t="inlineStr">
        <is>
          <t>LINE-S03</t>
        </is>
      </c>
      <c r="F3391" t="inlineStr">
        <is>
          <t>改善后</t>
        </is>
      </c>
      <c r="G3391" s="57" t="n">
        <v>46111</v>
      </c>
      <c r="H3391" t="inlineStr">
        <is>
          <t>音频模组系列</t>
        </is>
      </c>
      <c r="I3391" t="inlineStr">
        <is>
          <t>KK250</t>
        </is>
      </c>
      <c r="J3391" t="inlineStr">
        <is>
          <t>FAILURE</t>
        </is>
      </c>
      <c r="K3391" t="inlineStr">
        <is>
          <t>Unplanned</t>
        </is>
      </c>
      <c r="L3391" t="inlineStr">
        <is>
          <t>HACKING STATION</t>
        </is>
      </c>
      <c r="M3391" t="inlineStr">
        <is>
          <t>上下料工位</t>
        </is>
      </c>
      <c r="N3391" t="inlineStr">
        <is>
          <t>OTHER FAILURE</t>
        </is>
      </c>
      <c r="O3391" s="59" t="n">
        <v>46111.75208333333</v>
      </c>
      <c r="P3391" s="59" t="n">
        <v>46111.76395833334</v>
      </c>
      <c r="Q3391" s="60" t="n">
        <v>17.1</v>
      </c>
      <c r="R3391" s="60" t="n">
        <v>0.8996</v>
      </c>
      <c r="S3391" t="inlineStr">
        <is>
          <t>团队模拟数据（基于公开单线数据派生）</t>
        </is>
      </c>
      <c r="T3391" t="inlineStr">
        <is>
          <t>SIM-v2.2-20260807-20260804</t>
        </is>
      </c>
      <c r="U3391" t="inlineStr">
        <is>
          <t>https://zenodo.org/records/17855209</t>
        </is>
      </c>
      <c r="V3391" t="inlineStr">
        <is>
          <t>LINE-S03-POST-20260330</t>
        </is>
      </c>
      <c r="W3391" t="inlineStr">
        <is>
          <t>已关联</t>
        </is>
      </c>
      <c r="X3391" t="inlineStr">
        <is>
          <t>按班次口径判断</t>
        </is>
      </c>
      <c r="Z3391" t="inlineStr">
        <is>
          <t>否</t>
        </is>
      </c>
    </row>
    <row r="3392">
      <c r="A3392" t="inlineStr">
        <is>
          <t>SIM-STOP-03391</t>
        </is>
      </c>
      <c r="B3392" t="inlineStr">
        <is>
          <t>STOP-POST-00496</t>
        </is>
      </c>
      <c r="C3392" t="inlineStr">
        <is>
          <t>LINE-S01-POST-20260330</t>
        </is>
      </c>
      <c r="D3392" t="inlineStr">
        <is>
          <t>SHIFT-POST-20260330</t>
        </is>
      </c>
      <c r="E3392" t="inlineStr">
        <is>
          <t>LINE-S01</t>
        </is>
      </c>
      <c r="F3392" t="inlineStr">
        <is>
          <t>改善后</t>
        </is>
      </c>
      <c r="G3392" s="57" t="n">
        <v>46111</v>
      </c>
      <c r="H3392" t="inlineStr">
        <is>
          <t>智能终端系列</t>
        </is>
      </c>
      <c r="I3392" t="inlineStr">
        <is>
          <t>KK250</t>
        </is>
      </c>
      <c r="J3392" t="inlineStr">
        <is>
          <t>FAILURE</t>
        </is>
      </c>
      <c r="K3392" t="inlineStr">
        <is>
          <t>Unplanned</t>
        </is>
      </c>
      <c r="L3392" t="inlineStr">
        <is>
          <t>SILO</t>
        </is>
      </c>
      <c r="M3392" t="inlineStr">
        <is>
          <t>供料系统</t>
        </is>
      </c>
      <c r="N3392" t="inlineStr">
        <is>
          <t>OTHER FAILURE</t>
        </is>
      </c>
      <c r="O3392" s="59" t="n">
        <v>46111.75694444445</v>
      </c>
      <c r="P3392" s="59" t="n">
        <v>46111.76354166667</v>
      </c>
      <c r="Q3392" s="60" t="n">
        <v>9.5</v>
      </c>
      <c r="R3392" s="60" t="n">
        <v>0.7902</v>
      </c>
      <c r="S3392" t="inlineStr">
        <is>
          <t>团队模拟数据（基于公开单线数据派生）</t>
        </is>
      </c>
      <c r="T3392" t="inlineStr">
        <is>
          <t>SIM-v2.2-20260807-20260804</t>
        </is>
      </c>
      <c r="U3392" t="inlineStr">
        <is>
          <t>https://zenodo.org/records/17855209</t>
        </is>
      </c>
      <c r="V3392" t="inlineStr">
        <is>
          <t>LINE-S01-POST-20260330</t>
        </is>
      </c>
      <c r="W3392" t="inlineStr">
        <is>
          <t>已关联</t>
        </is>
      </c>
      <c r="X3392" t="inlineStr">
        <is>
          <t>按班次口径判断</t>
        </is>
      </c>
      <c r="Z3392" t="inlineStr">
        <is>
          <t>否</t>
        </is>
      </c>
    </row>
    <row r="3393">
      <c r="A3393" t="inlineStr">
        <is>
          <t>SIM-STOP-03392</t>
        </is>
      </c>
      <c r="B3393" t="inlineStr">
        <is>
          <t>STOP-POST-00496</t>
        </is>
      </c>
      <c r="C3393" t="inlineStr">
        <is>
          <t>LINE-S02-POST-20260330</t>
        </is>
      </c>
      <c r="D3393" t="inlineStr">
        <is>
          <t>SHIFT-POST-20260330</t>
        </is>
      </c>
      <c r="E3393" t="inlineStr">
        <is>
          <t>LINE-S02</t>
        </is>
      </c>
      <c r="F3393" t="inlineStr">
        <is>
          <t>改善后</t>
        </is>
      </c>
      <c r="G3393" s="57" t="n">
        <v>46111</v>
      </c>
      <c r="H3393" t="inlineStr">
        <is>
          <t>视觉设备系列</t>
        </is>
      </c>
      <c r="I3393" t="inlineStr">
        <is>
          <t>KK250</t>
        </is>
      </c>
      <c r="J3393" t="inlineStr">
        <is>
          <t>FAILURE</t>
        </is>
      </c>
      <c r="K3393" t="inlineStr">
        <is>
          <t>Unplanned</t>
        </is>
      </c>
      <c r="L3393" t="inlineStr">
        <is>
          <t>SILO</t>
        </is>
      </c>
      <c r="M3393" t="inlineStr">
        <is>
          <t>供料系统</t>
        </is>
      </c>
      <c r="N3393" t="inlineStr">
        <is>
          <t>OTHER FAILURE</t>
        </is>
      </c>
      <c r="O3393" s="59" t="n">
        <v>46111.77083333334</v>
      </c>
      <c r="P3393" s="59" t="n">
        <v>46111.78041666667</v>
      </c>
      <c r="Q3393" s="60" t="n">
        <v>13.8</v>
      </c>
      <c r="R3393" s="60" t="n">
        <v>1.1489</v>
      </c>
      <c r="S3393" t="inlineStr">
        <is>
          <t>团队模拟数据（基于公开单线数据派生）</t>
        </is>
      </c>
      <c r="T3393" t="inlineStr">
        <is>
          <t>SIM-v2.2-20260807-20260804</t>
        </is>
      </c>
      <c r="U3393" t="inlineStr">
        <is>
          <t>https://zenodo.org/records/17855209</t>
        </is>
      </c>
      <c r="V3393" t="inlineStr">
        <is>
          <t>LINE-S02-POST-20260330</t>
        </is>
      </c>
      <c r="W3393" t="inlineStr">
        <is>
          <t>已关联</t>
        </is>
      </c>
      <c r="X3393" t="inlineStr">
        <is>
          <t>按班次口径判断</t>
        </is>
      </c>
      <c r="Z3393" t="inlineStr">
        <is>
          <t>否</t>
        </is>
      </c>
    </row>
    <row r="3394">
      <c r="A3394" t="inlineStr">
        <is>
          <t>SIM-STOP-03393</t>
        </is>
      </c>
      <c r="B3394" t="inlineStr">
        <is>
          <t>STOP-POST-00496</t>
        </is>
      </c>
      <c r="C3394" t="inlineStr">
        <is>
          <t>LINE-S03-POST-20260330</t>
        </is>
      </c>
      <c r="D3394" t="inlineStr">
        <is>
          <t>SHIFT-POST-20260330</t>
        </is>
      </c>
      <c r="E3394" t="inlineStr">
        <is>
          <t>LINE-S03</t>
        </is>
      </c>
      <c r="F3394" t="inlineStr">
        <is>
          <t>改善后</t>
        </is>
      </c>
      <c r="G3394" s="57" t="n">
        <v>46111</v>
      </c>
      <c r="H3394" t="inlineStr">
        <is>
          <t>音频模组系列</t>
        </is>
      </c>
      <c r="I3394" t="inlineStr">
        <is>
          <t>KK250</t>
        </is>
      </c>
      <c r="J3394" t="inlineStr">
        <is>
          <t>FAILURE</t>
        </is>
      </c>
      <c r="K3394" t="inlineStr">
        <is>
          <t>Unplanned</t>
        </is>
      </c>
      <c r="L3394" t="inlineStr">
        <is>
          <t>SILO</t>
        </is>
      </c>
      <c r="M3394" t="inlineStr">
        <is>
          <t>供料系统</t>
        </is>
      </c>
      <c r="N3394" t="inlineStr">
        <is>
          <t>OTHER FAILURE</t>
        </is>
      </c>
      <c r="O3394" s="59" t="n">
        <v>46111.78472222222</v>
      </c>
      <c r="P3394" s="59" t="n">
        <v>46111.79222222222</v>
      </c>
      <c r="Q3394" s="60" t="n">
        <v>10.8</v>
      </c>
      <c r="R3394" s="60" t="n">
        <v>0.9</v>
      </c>
      <c r="S3394" t="inlineStr">
        <is>
          <t>团队模拟数据（基于公开单线数据派生）</t>
        </is>
      </c>
      <c r="T3394" t="inlineStr">
        <is>
          <t>SIM-v2.2-20260807-20260804</t>
        </is>
      </c>
      <c r="U3394" t="inlineStr">
        <is>
          <t>https://zenodo.org/records/17855209</t>
        </is>
      </c>
      <c r="V3394" t="inlineStr">
        <is>
          <t>LINE-S03-POST-20260330</t>
        </is>
      </c>
      <c r="W3394" t="inlineStr">
        <is>
          <t>已关联</t>
        </is>
      </c>
      <c r="X3394" t="inlineStr">
        <is>
          <t>按班次口径判断</t>
        </is>
      </c>
      <c r="Z3394" t="inlineStr">
        <is>
          <t>否</t>
        </is>
      </c>
    </row>
    <row r="3395">
      <c r="A3395" t="inlineStr">
        <is>
          <t>SIM-STOP-03394</t>
        </is>
      </c>
      <c r="B3395" t="inlineStr">
        <is>
          <t>STOP-POST-00497</t>
        </is>
      </c>
      <c r="C3395" t="inlineStr">
        <is>
          <t>LINE-S01-POST-20260330</t>
        </is>
      </c>
      <c r="D3395" t="inlineStr">
        <is>
          <t>SHIFT-POST-20260330</t>
        </is>
      </c>
      <c r="E3395" t="inlineStr">
        <is>
          <t>LINE-S01</t>
        </is>
      </c>
      <c r="F3395" t="inlineStr">
        <is>
          <t>改善后</t>
        </is>
      </c>
      <c r="G3395" s="57" t="n">
        <v>46111</v>
      </c>
      <c r="H3395" t="inlineStr">
        <is>
          <t>智能终端系列</t>
        </is>
      </c>
      <c r="I3395" t="inlineStr">
        <is>
          <t>KK250</t>
        </is>
      </c>
      <c r="J3395" t="inlineStr">
        <is>
          <t>FAILURE</t>
        </is>
      </c>
      <c r="K3395" t="inlineStr">
        <is>
          <t>Unplanned</t>
        </is>
      </c>
      <c r="L3395" t="inlineStr">
        <is>
          <t>SILO</t>
        </is>
      </c>
      <c r="M3395" t="inlineStr">
        <is>
          <t>供料系统</t>
        </is>
      </c>
      <c r="N3395" t="inlineStr">
        <is>
          <t>OTHER FAILURE</t>
        </is>
      </c>
      <c r="O3395" s="59" t="n">
        <v>46111.77152777778</v>
      </c>
      <c r="P3395" s="59" t="n">
        <v>46111.77666666666</v>
      </c>
      <c r="Q3395" s="60" t="n">
        <v>7.4</v>
      </c>
      <c r="R3395" s="60" t="n">
        <v>0.8215</v>
      </c>
      <c r="S3395" t="inlineStr">
        <is>
          <t>团队模拟数据（基于公开单线数据派生）</t>
        </is>
      </c>
      <c r="T3395" t="inlineStr">
        <is>
          <t>SIM-v2.2-20260807-20260804</t>
        </is>
      </c>
      <c r="U3395" t="inlineStr">
        <is>
          <t>https://zenodo.org/records/17855209</t>
        </is>
      </c>
      <c r="V3395" t="inlineStr">
        <is>
          <t>LINE-S01-POST-20260330</t>
        </is>
      </c>
      <c r="W3395" t="inlineStr">
        <is>
          <t>已关联</t>
        </is>
      </c>
      <c r="X3395" t="inlineStr">
        <is>
          <t>按班次口径判断</t>
        </is>
      </c>
      <c r="Z3395" t="inlineStr">
        <is>
          <t>否</t>
        </is>
      </c>
    </row>
    <row r="3396">
      <c r="A3396" t="inlineStr">
        <is>
          <t>SIM-STOP-03395</t>
        </is>
      </c>
      <c r="B3396" t="inlineStr">
        <is>
          <t>STOP-POST-00497</t>
        </is>
      </c>
      <c r="C3396" t="inlineStr">
        <is>
          <t>LINE-S02-POST-20260330</t>
        </is>
      </c>
      <c r="D3396" t="inlineStr">
        <is>
          <t>SHIFT-POST-20260330</t>
        </is>
      </c>
      <c r="E3396" t="inlineStr">
        <is>
          <t>LINE-S02</t>
        </is>
      </c>
      <c r="F3396" t="inlineStr">
        <is>
          <t>改善后</t>
        </is>
      </c>
      <c r="G3396" s="57" t="n">
        <v>46111</v>
      </c>
      <c r="H3396" t="inlineStr">
        <is>
          <t>视觉设备系列</t>
        </is>
      </c>
      <c r="I3396" t="inlineStr">
        <is>
          <t>KK250</t>
        </is>
      </c>
      <c r="J3396" t="inlineStr">
        <is>
          <t>FAILURE</t>
        </is>
      </c>
      <c r="K3396" t="inlineStr">
        <is>
          <t>Unplanned</t>
        </is>
      </c>
      <c r="L3396" t="inlineStr">
        <is>
          <t>SILO</t>
        </is>
      </c>
      <c r="M3396" t="inlineStr">
        <is>
          <t>供料系统</t>
        </is>
      </c>
      <c r="N3396" t="inlineStr">
        <is>
          <t>OTHER FAILURE</t>
        </is>
      </c>
      <c r="O3396" s="59" t="n">
        <v>46111.78541666667</v>
      </c>
      <c r="P3396" s="59" t="n">
        <v>46111.79215277778</v>
      </c>
      <c r="Q3396" s="60" t="n">
        <v>9.699999999999999</v>
      </c>
      <c r="R3396" s="60" t="n">
        <v>1.0756</v>
      </c>
      <c r="S3396" t="inlineStr">
        <is>
          <t>团队模拟数据（基于公开单线数据派生）</t>
        </is>
      </c>
      <c r="T3396" t="inlineStr">
        <is>
          <t>SIM-v2.2-20260807-20260804</t>
        </is>
      </c>
      <c r="U3396" t="inlineStr">
        <is>
          <t>https://zenodo.org/records/17855209</t>
        </is>
      </c>
      <c r="V3396" t="inlineStr">
        <is>
          <t>LINE-S02-POST-20260330</t>
        </is>
      </c>
      <c r="W3396" t="inlineStr">
        <is>
          <t>已关联</t>
        </is>
      </c>
      <c r="X3396" t="inlineStr">
        <is>
          <t>按班次口径判断</t>
        </is>
      </c>
      <c r="Z3396" t="inlineStr">
        <is>
          <t>否</t>
        </is>
      </c>
    </row>
    <row r="3397">
      <c r="A3397" t="inlineStr">
        <is>
          <t>SIM-STOP-03396</t>
        </is>
      </c>
      <c r="B3397" t="inlineStr">
        <is>
          <t>STOP-POST-00497</t>
        </is>
      </c>
      <c r="C3397" t="inlineStr">
        <is>
          <t>LINE-S03-POST-20260330</t>
        </is>
      </c>
      <c r="D3397" t="inlineStr">
        <is>
          <t>SHIFT-POST-20260330</t>
        </is>
      </c>
      <c r="E3397" t="inlineStr">
        <is>
          <t>LINE-S03</t>
        </is>
      </c>
      <c r="F3397" t="inlineStr">
        <is>
          <t>改善后</t>
        </is>
      </c>
      <c r="G3397" s="57" t="n">
        <v>46111</v>
      </c>
      <c r="H3397" t="inlineStr">
        <is>
          <t>音频模组系列</t>
        </is>
      </c>
      <c r="I3397" t="inlineStr">
        <is>
          <t>KK250</t>
        </is>
      </c>
      <c r="J3397" t="inlineStr">
        <is>
          <t>FAILURE</t>
        </is>
      </c>
      <c r="K3397" t="inlineStr">
        <is>
          <t>Unplanned</t>
        </is>
      </c>
      <c r="L3397" t="inlineStr">
        <is>
          <t>SILO</t>
        </is>
      </c>
      <c r="M3397" t="inlineStr">
        <is>
          <t>供料系统</t>
        </is>
      </c>
      <c r="N3397" t="inlineStr">
        <is>
          <t>OTHER FAILURE</t>
        </is>
      </c>
      <c r="O3397" s="59" t="n">
        <v>46111.79930555556</v>
      </c>
      <c r="P3397" s="59" t="n">
        <v>46111.80513888889</v>
      </c>
      <c r="Q3397" s="60" t="n">
        <v>8.4</v>
      </c>
      <c r="R3397" s="60" t="n">
        <v>0.9350000000000001</v>
      </c>
      <c r="S3397" t="inlineStr">
        <is>
          <t>团队模拟数据（基于公开单线数据派生）</t>
        </is>
      </c>
      <c r="T3397" t="inlineStr">
        <is>
          <t>SIM-v2.2-20260807-20260804</t>
        </is>
      </c>
      <c r="U3397" t="inlineStr">
        <is>
          <t>https://zenodo.org/records/17855209</t>
        </is>
      </c>
      <c r="V3397" t="inlineStr">
        <is>
          <t>LINE-S03-POST-20260330</t>
        </is>
      </c>
      <c r="W3397" t="inlineStr">
        <is>
          <t>已关联</t>
        </is>
      </c>
      <c r="X3397" t="inlineStr">
        <is>
          <t>按班次口径判断</t>
        </is>
      </c>
      <c r="Z3397" t="inlineStr">
        <is>
          <t>否</t>
        </is>
      </c>
    </row>
    <row r="3398">
      <c r="A3398" t="inlineStr">
        <is>
          <t>SIM-STOP-03397</t>
        </is>
      </c>
      <c r="B3398" t="inlineStr">
        <is>
          <t>STOP-POST-00498</t>
        </is>
      </c>
      <c r="C3398" t="inlineStr">
        <is>
          <t>LINE-S01-POST-20260330</t>
        </is>
      </c>
      <c r="D3398" t="inlineStr">
        <is>
          <t>SHIFT-POST-20260330</t>
        </is>
      </c>
      <c r="E3398" t="inlineStr">
        <is>
          <t>LINE-S01</t>
        </is>
      </c>
      <c r="F3398" t="inlineStr">
        <is>
          <t>改善后</t>
        </is>
      </c>
      <c r="G3398" s="57" t="n">
        <v>46111</v>
      </c>
      <c r="H3398" t="inlineStr">
        <is>
          <t>智能终端系列</t>
        </is>
      </c>
      <c r="I3398" t="inlineStr">
        <is>
          <t>KK250</t>
        </is>
      </c>
      <c r="J3398" t="inlineStr">
        <is>
          <t>OPERATIONAL</t>
        </is>
      </c>
      <c r="K3398" t="inlineStr">
        <is>
          <t>Planned - Not included in OEE</t>
        </is>
      </c>
      <c r="L3398" t="inlineStr">
        <is>
          <t>-</t>
        </is>
      </c>
      <c r="M3398" t="inlineStr">
        <is>
          <t>未标注工位</t>
        </is>
      </c>
      <c r="N3398" t="inlineStr">
        <is>
          <t>NO PRODUCTION SCHEDULE</t>
        </is>
      </c>
      <c r="O3398" s="59" t="n">
        <v>46111.80208333334</v>
      </c>
      <c r="P3398" s="59" t="n">
        <v>46111.81131944444</v>
      </c>
      <c r="Q3398" s="60" t="n">
        <v>13.3</v>
      </c>
      <c r="R3398" s="60" t="n">
        <v>0.8895999999999999</v>
      </c>
      <c r="S3398" t="inlineStr">
        <is>
          <t>团队模拟数据（基于公开单线数据派生）</t>
        </is>
      </c>
      <c r="T3398" t="inlineStr">
        <is>
          <t>SIM-v2.2-20260807-20260804</t>
        </is>
      </c>
      <c r="U3398" t="inlineStr">
        <is>
          <t>https://zenodo.org/records/17855209</t>
        </is>
      </c>
      <c r="V3398" t="inlineStr">
        <is>
          <t>LINE-S01-POST-20260330</t>
        </is>
      </c>
      <c r="W3398" t="inlineStr">
        <is>
          <t>已关联</t>
        </is>
      </c>
      <c r="X3398" t="inlineStr">
        <is>
          <t>按班次口径判断</t>
        </is>
      </c>
      <c r="Z3398" t="inlineStr">
        <is>
          <t>否</t>
        </is>
      </c>
    </row>
    <row r="3399">
      <c r="A3399" t="inlineStr">
        <is>
          <t>SIM-STOP-03398</t>
        </is>
      </c>
      <c r="B3399" t="inlineStr">
        <is>
          <t>STOP-POST-00498</t>
        </is>
      </c>
      <c r="C3399" t="inlineStr">
        <is>
          <t>LINE-S02-POST-20260330</t>
        </is>
      </c>
      <c r="D3399" t="inlineStr">
        <is>
          <t>SHIFT-POST-20260330</t>
        </is>
      </c>
      <c r="E3399" t="inlineStr">
        <is>
          <t>LINE-S02</t>
        </is>
      </c>
      <c r="F3399" t="inlineStr">
        <is>
          <t>改善后</t>
        </is>
      </c>
      <c r="G3399" s="57" t="n">
        <v>46111</v>
      </c>
      <c r="H3399" t="inlineStr">
        <is>
          <t>视觉设备系列</t>
        </is>
      </c>
      <c r="I3399" t="inlineStr">
        <is>
          <t>KK250</t>
        </is>
      </c>
      <c r="J3399" t="inlineStr">
        <is>
          <t>OPERATIONAL</t>
        </is>
      </c>
      <c r="K3399" t="inlineStr">
        <is>
          <t>Planned - Not included in OEE</t>
        </is>
      </c>
      <c r="L3399" t="inlineStr">
        <is>
          <t>-</t>
        </is>
      </c>
      <c r="M3399" t="inlineStr">
        <is>
          <t>未标注工位</t>
        </is>
      </c>
      <c r="N3399" t="inlineStr">
        <is>
          <t>NO PRODUCTION SCHEDULE</t>
        </is>
      </c>
      <c r="O3399" s="59" t="n">
        <v>46111.81597222222</v>
      </c>
      <c r="P3399" s="59" t="n">
        <v>46111.82631944444</v>
      </c>
      <c r="Q3399" s="60" t="n">
        <v>14.9</v>
      </c>
      <c r="R3399" s="60" t="n">
        <v>0.9963</v>
      </c>
      <c r="S3399" t="inlineStr">
        <is>
          <t>团队模拟数据（基于公开单线数据派生）</t>
        </is>
      </c>
      <c r="T3399" t="inlineStr">
        <is>
          <t>SIM-v2.2-20260807-20260804</t>
        </is>
      </c>
      <c r="U3399" t="inlineStr">
        <is>
          <t>https://zenodo.org/records/17855209</t>
        </is>
      </c>
      <c r="V3399" t="inlineStr">
        <is>
          <t>LINE-S02-POST-20260330</t>
        </is>
      </c>
      <c r="W3399" t="inlineStr">
        <is>
          <t>已关联</t>
        </is>
      </c>
      <c r="X3399" t="inlineStr">
        <is>
          <t>按班次口径判断</t>
        </is>
      </c>
      <c r="Z3399" t="inlineStr">
        <is>
          <t>否</t>
        </is>
      </c>
    </row>
    <row r="3400">
      <c r="A3400" t="inlineStr">
        <is>
          <t>SIM-STOP-03399</t>
        </is>
      </c>
      <c r="B3400" t="inlineStr">
        <is>
          <t>STOP-POST-00498</t>
        </is>
      </c>
      <c r="C3400" t="inlineStr">
        <is>
          <t>LINE-S03-POST-20260330</t>
        </is>
      </c>
      <c r="D3400" t="inlineStr">
        <is>
          <t>SHIFT-POST-20260330</t>
        </is>
      </c>
      <c r="E3400" t="inlineStr">
        <is>
          <t>LINE-S03</t>
        </is>
      </c>
      <c r="F3400" t="inlineStr">
        <is>
          <t>改善后</t>
        </is>
      </c>
      <c r="G3400" s="57" t="n">
        <v>46111</v>
      </c>
      <c r="H3400" t="inlineStr">
        <is>
          <t>音频模组系列</t>
        </is>
      </c>
      <c r="I3400" t="inlineStr">
        <is>
          <t>KK250</t>
        </is>
      </c>
      <c r="J3400" t="inlineStr">
        <is>
          <t>OPERATIONAL</t>
        </is>
      </c>
      <c r="K3400" t="inlineStr">
        <is>
          <t>Planned - Not included in OEE</t>
        </is>
      </c>
      <c r="L3400" t="inlineStr">
        <is>
          <t>-</t>
        </is>
      </c>
      <c r="M3400" t="inlineStr">
        <is>
          <t>未标注工位</t>
        </is>
      </c>
      <c r="N3400" t="inlineStr">
        <is>
          <t>NO PRODUCTION SCHEDULE</t>
        </is>
      </c>
      <c r="O3400" s="59" t="n">
        <v>46111.82986111111</v>
      </c>
      <c r="P3400" s="59" t="n">
        <v>46111.83958333333</v>
      </c>
      <c r="Q3400" s="60" t="n">
        <v>14</v>
      </c>
      <c r="R3400" s="60" t="n">
        <v>0.9333</v>
      </c>
      <c r="S3400" t="inlineStr">
        <is>
          <t>团队模拟数据（基于公开单线数据派生）</t>
        </is>
      </c>
      <c r="T3400" t="inlineStr">
        <is>
          <t>SIM-v2.2-20260807-20260804</t>
        </is>
      </c>
      <c r="U3400" t="inlineStr">
        <is>
          <t>https://zenodo.org/records/17855209</t>
        </is>
      </c>
      <c r="V3400" t="inlineStr">
        <is>
          <t>LINE-S03-POST-20260330</t>
        </is>
      </c>
      <c r="W3400" t="inlineStr">
        <is>
          <t>已关联</t>
        </is>
      </c>
      <c r="X3400" t="inlineStr">
        <is>
          <t>按班次口径判断</t>
        </is>
      </c>
      <c r="Z3400" t="inlineStr">
        <is>
          <t>否</t>
        </is>
      </c>
    </row>
    <row r="3401">
      <c r="A3401" t="inlineStr">
        <is>
          <t>SIM-STOP-03400</t>
        </is>
      </c>
      <c r="B3401" t="inlineStr">
        <is>
          <t>STOP-POST-00499</t>
        </is>
      </c>
      <c r="C3401" t="inlineStr">
        <is>
          <t>LINE-S01-POST-20260331</t>
        </is>
      </c>
      <c r="D3401" t="inlineStr">
        <is>
          <t>SHIFT-POST-20260331</t>
        </is>
      </c>
      <c r="E3401" t="inlineStr">
        <is>
          <t>LINE-S01</t>
        </is>
      </c>
      <c r="F3401" t="inlineStr">
        <is>
          <t>改善后</t>
        </is>
      </c>
      <c r="G3401" s="57" t="n">
        <v>46112</v>
      </c>
      <c r="H3401" t="inlineStr">
        <is>
          <t>智能终端系列</t>
        </is>
      </c>
      <c r="I3401" t="inlineStr">
        <is>
          <t>KK250</t>
        </is>
      </c>
      <c r="J3401" t="inlineStr">
        <is>
          <t>MATERIALS</t>
        </is>
      </c>
      <c r="K3401" t="inlineStr">
        <is>
          <t>Unplanned</t>
        </is>
      </c>
      <c r="L3401" t="inlineStr">
        <is>
          <t>HACKING STATION</t>
        </is>
      </c>
      <c r="M3401" t="inlineStr">
        <is>
          <t>上下料工位</t>
        </is>
      </c>
      <c r="N3401" t="inlineStr">
        <is>
          <t>MANUAL BRICK HANDLING</t>
        </is>
      </c>
      <c r="O3401" s="59" t="n">
        <v>46112.51944444444</v>
      </c>
      <c r="P3401" s="59" t="n">
        <v>46112.52277777778</v>
      </c>
      <c r="Q3401" s="60" t="n">
        <v>4.8</v>
      </c>
      <c r="R3401" s="60" t="n">
        <v>0.7991</v>
      </c>
      <c r="S3401" t="inlineStr">
        <is>
          <t>团队模拟数据（基于公开单线数据派生）</t>
        </is>
      </c>
      <c r="T3401" t="inlineStr">
        <is>
          <t>SIM-v2.2-20260807-20260804</t>
        </is>
      </c>
      <c r="U3401" t="inlineStr">
        <is>
          <t>https://zenodo.org/records/17855209</t>
        </is>
      </c>
      <c r="V3401" t="inlineStr">
        <is>
          <t>LINE-S01-POST-20260331</t>
        </is>
      </c>
      <c r="W3401" t="inlineStr">
        <is>
          <t>已关联</t>
        </is>
      </c>
      <c r="X3401" t="inlineStr">
        <is>
          <t>按班次口径判断</t>
        </is>
      </c>
      <c r="Z3401" t="inlineStr">
        <is>
          <t>否</t>
        </is>
      </c>
    </row>
    <row r="3402">
      <c r="A3402" t="inlineStr">
        <is>
          <t>SIM-STOP-03401</t>
        </is>
      </c>
      <c r="B3402" t="inlineStr">
        <is>
          <t>STOP-POST-00499</t>
        </is>
      </c>
      <c r="C3402" t="inlineStr">
        <is>
          <t>LINE-S02-POST-20260331</t>
        </is>
      </c>
      <c r="D3402" t="inlineStr">
        <is>
          <t>SHIFT-POST-20260331</t>
        </is>
      </c>
      <c r="E3402" t="inlineStr">
        <is>
          <t>LINE-S02</t>
        </is>
      </c>
      <c r="F3402" t="inlineStr">
        <is>
          <t>改善后</t>
        </is>
      </c>
      <c r="G3402" s="57" t="n">
        <v>46112</v>
      </c>
      <c r="H3402" t="inlineStr">
        <is>
          <t>视觉设备系列</t>
        </is>
      </c>
      <c r="I3402" t="inlineStr">
        <is>
          <t>KK250</t>
        </is>
      </c>
      <c r="J3402" t="inlineStr">
        <is>
          <t>MATERIALS</t>
        </is>
      </c>
      <c r="K3402" t="inlineStr">
        <is>
          <t>Unplanned</t>
        </is>
      </c>
      <c r="L3402" t="inlineStr">
        <is>
          <t>HACKING STATION</t>
        </is>
      </c>
      <c r="M3402" t="inlineStr">
        <is>
          <t>上下料工位</t>
        </is>
      </c>
      <c r="N3402" t="inlineStr">
        <is>
          <t>MANUAL BRICK HANDLING</t>
        </is>
      </c>
      <c r="O3402" s="59" t="n">
        <v>46112.53333333333</v>
      </c>
      <c r="P3402" s="59" t="n">
        <v>46112.53770833334</v>
      </c>
      <c r="Q3402" s="60" t="n">
        <v>6.3</v>
      </c>
      <c r="R3402" s="60" t="n">
        <v>1.045</v>
      </c>
      <c r="S3402" t="inlineStr">
        <is>
          <t>团队模拟数据（基于公开单线数据派生）</t>
        </is>
      </c>
      <c r="T3402" t="inlineStr">
        <is>
          <t>SIM-v2.2-20260807-20260804</t>
        </is>
      </c>
      <c r="U3402" t="inlineStr">
        <is>
          <t>https://zenodo.org/records/17855209</t>
        </is>
      </c>
      <c r="V3402" t="inlineStr">
        <is>
          <t>LINE-S02-POST-20260331</t>
        </is>
      </c>
      <c r="W3402" t="inlineStr">
        <is>
          <t>已关联</t>
        </is>
      </c>
      <c r="X3402" t="inlineStr">
        <is>
          <t>按班次口径判断</t>
        </is>
      </c>
      <c r="Z3402" t="inlineStr">
        <is>
          <t>否</t>
        </is>
      </c>
    </row>
    <row r="3403">
      <c r="A3403" t="inlineStr">
        <is>
          <t>SIM-STOP-03402</t>
        </is>
      </c>
      <c r="B3403" t="inlineStr">
        <is>
          <t>STOP-POST-00499</t>
        </is>
      </c>
      <c r="C3403" t="inlineStr">
        <is>
          <t>LINE-S03-POST-20260331</t>
        </is>
      </c>
      <c r="D3403" t="inlineStr">
        <is>
          <t>SHIFT-POST-20260331</t>
        </is>
      </c>
      <c r="E3403" t="inlineStr">
        <is>
          <t>LINE-S03</t>
        </is>
      </c>
      <c r="F3403" t="inlineStr">
        <is>
          <t>改善后</t>
        </is>
      </c>
      <c r="G3403" s="57" t="n">
        <v>46112</v>
      </c>
      <c r="H3403" t="inlineStr">
        <is>
          <t>音频模组系列</t>
        </is>
      </c>
      <c r="I3403" t="inlineStr">
        <is>
          <t>KK250</t>
        </is>
      </c>
      <c r="J3403" t="inlineStr">
        <is>
          <t>MATERIALS</t>
        </is>
      </c>
      <c r="K3403" t="inlineStr">
        <is>
          <t>Unplanned</t>
        </is>
      </c>
      <c r="L3403" t="inlineStr">
        <is>
          <t>HACKING STATION</t>
        </is>
      </c>
      <c r="M3403" t="inlineStr">
        <is>
          <t>上下料工位</t>
        </is>
      </c>
      <c r="N3403" t="inlineStr">
        <is>
          <t>MANUAL BRICK HANDLING</t>
        </is>
      </c>
      <c r="O3403" s="59" t="n">
        <v>46112.54722222222</v>
      </c>
      <c r="P3403" s="59" t="n">
        <v>46112.55118055556</v>
      </c>
      <c r="Q3403" s="60" t="n">
        <v>5.7</v>
      </c>
      <c r="R3403" s="60" t="n">
        <v>0.9464</v>
      </c>
      <c r="S3403" t="inlineStr">
        <is>
          <t>团队模拟数据（基于公开单线数据派生）</t>
        </is>
      </c>
      <c r="T3403" t="inlineStr">
        <is>
          <t>SIM-v2.2-20260807-20260804</t>
        </is>
      </c>
      <c r="U3403" t="inlineStr">
        <is>
          <t>https://zenodo.org/records/17855209</t>
        </is>
      </c>
      <c r="V3403" t="inlineStr">
        <is>
          <t>LINE-S03-POST-20260331</t>
        </is>
      </c>
      <c r="W3403" t="inlineStr">
        <is>
          <t>已关联</t>
        </is>
      </c>
      <c r="X3403" t="inlineStr">
        <is>
          <t>按班次口径判断</t>
        </is>
      </c>
      <c r="Z3403" t="inlineStr">
        <is>
          <t>否</t>
        </is>
      </c>
    </row>
    <row r="3404">
      <c r="A3404" t="inlineStr">
        <is>
          <t>SIM-STOP-03403</t>
        </is>
      </c>
      <c r="B3404" t="inlineStr">
        <is>
          <t>STOP-POST-00500</t>
        </is>
      </c>
      <c r="C3404" t="inlineStr">
        <is>
          <t>LINE-S01-POST-20260331</t>
        </is>
      </c>
      <c r="D3404" t="inlineStr">
        <is>
          <t>SHIFT-POST-20260331</t>
        </is>
      </c>
      <c r="E3404" t="inlineStr">
        <is>
          <t>LINE-S01</t>
        </is>
      </c>
      <c r="F3404" t="inlineStr">
        <is>
          <t>改善后</t>
        </is>
      </c>
      <c r="G3404" s="57" t="n">
        <v>46112</v>
      </c>
      <c r="H3404" t="inlineStr">
        <is>
          <t>智能终端系列</t>
        </is>
      </c>
      <c r="I3404" t="inlineStr">
        <is>
          <t>KK250</t>
        </is>
      </c>
      <c r="J3404" t="inlineStr">
        <is>
          <t>MATERIALS</t>
        </is>
      </c>
      <c r="K3404" t="inlineStr">
        <is>
          <t>Unplanned</t>
        </is>
      </c>
      <c r="L3404" t="inlineStr">
        <is>
          <t>SCREEN FEEDER</t>
        </is>
      </c>
      <c r="M3404" t="inlineStr">
        <is>
          <t>供料系统</t>
        </is>
      </c>
      <c r="N3404" t="inlineStr">
        <is>
          <t>MATERIAL STARVATION</t>
        </is>
      </c>
      <c r="O3404" s="59" t="n">
        <v>46112.54027777778</v>
      </c>
      <c r="P3404" s="59" t="n">
        <v>46112.54256944444</v>
      </c>
      <c r="Q3404" s="60" t="n">
        <v>3.3</v>
      </c>
      <c r="R3404" s="60" t="n">
        <v>0.8304</v>
      </c>
      <c r="S3404" t="inlineStr">
        <is>
          <t>团队模拟数据（基于公开单线数据派生）</t>
        </is>
      </c>
      <c r="T3404" t="inlineStr">
        <is>
          <t>SIM-v2.2-20260807-20260804</t>
        </is>
      </c>
      <c r="U3404" t="inlineStr">
        <is>
          <t>https://zenodo.org/records/17855209</t>
        </is>
      </c>
      <c r="V3404" t="inlineStr">
        <is>
          <t>LINE-S01-POST-20260331</t>
        </is>
      </c>
      <c r="W3404" t="inlineStr">
        <is>
          <t>已关联</t>
        </is>
      </c>
      <c r="X3404" t="inlineStr">
        <is>
          <t>按班次口径判断</t>
        </is>
      </c>
      <c r="Z3404" t="inlineStr">
        <is>
          <t>否</t>
        </is>
      </c>
    </row>
    <row r="3405">
      <c r="A3405" t="inlineStr">
        <is>
          <t>SIM-STOP-03404</t>
        </is>
      </c>
      <c r="B3405" t="inlineStr">
        <is>
          <t>STOP-POST-00500</t>
        </is>
      </c>
      <c r="C3405" t="inlineStr">
        <is>
          <t>LINE-S02-POST-20260331</t>
        </is>
      </c>
      <c r="D3405" t="inlineStr">
        <is>
          <t>SHIFT-POST-20260331</t>
        </is>
      </c>
      <c r="E3405" t="inlineStr">
        <is>
          <t>LINE-S02</t>
        </is>
      </c>
      <c r="F3405" t="inlineStr">
        <is>
          <t>改善后</t>
        </is>
      </c>
      <c r="G3405" s="57" t="n">
        <v>46112</v>
      </c>
      <c r="H3405" t="inlineStr">
        <is>
          <t>视觉设备系列</t>
        </is>
      </c>
      <c r="I3405" t="inlineStr">
        <is>
          <t>KK250</t>
        </is>
      </c>
      <c r="J3405" t="inlineStr">
        <is>
          <t>MATERIALS</t>
        </is>
      </c>
      <c r="K3405" t="inlineStr">
        <is>
          <t>Unplanned</t>
        </is>
      </c>
      <c r="L3405" t="inlineStr">
        <is>
          <t>SCREEN FEEDER</t>
        </is>
      </c>
      <c r="M3405" t="inlineStr">
        <is>
          <t>供料系统</t>
        </is>
      </c>
      <c r="N3405" t="inlineStr">
        <is>
          <t>MATERIAL STARVATION</t>
        </is>
      </c>
      <c r="O3405" s="59" t="n">
        <v>46112.55416666667</v>
      </c>
      <c r="P3405" s="59" t="n">
        <v>46112.55722222223</v>
      </c>
      <c r="Q3405" s="60" t="n">
        <v>4.4</v>
      </c>
      <c r="R3405" s="60" t="n">
        <v>1.0878</v>
      </c>
      <c r="S3405" t="inlineStr">
        <is>
          <t>团队模拟数据（基于公开单线数据派生）</t>
        </is>
      </c>
      <c r="T3405" t="inlineStr">
        <is>
          <t>SIM-v2.2-20260807-20260804</t>
        </is>
      </c>
      <c r="U3405" t="inlineStr">
        <is>
          <t>https://zenodo.org/records/17855209</t>
        </is>
      </c>
      <c r="V3405" t="inlineStr">
        <is>
          <t>LINE-S02-POST-20260331</t>
        </is>
      </c>
      <c r="W3405" t="inlineStr">
        <is>
          <t>已关联</t>
        </is>
      </c>
      <c r="X3405" t="inlineStr">
        <is>
          <t>按班次口径判断</t>
        </is>
      </c>
      <c r="Z3405" t="inlineStr">
        <is>
          <t>否</t>
        </is>
      </c>
    </row>
    <row r="3406">
      <c r="A3406" t="inlineStr">
        <is>
          <t>SIM-STOP-03405</t>
        </is>
      </c>
      <c r="B3406" t="inlineStr">
        <is>
          <t>STOP-POST-00500</t>
        </is>
      </c>
      <c r="C3406" t="inlineStr">
        <is>
          <t>LINE-S03-POST-20260331</t>
        </is>
      </c>
      <c r="D3406" t="inlineStr">
        <is>
          <t>SHIFT-POST-20260331</t>
        </is>
      </c>
      <c r="E3406" t="inlineStr">
        <is>
          <t>LINE-S03</t>
        </is>
      </c>
      <c r="F3406" t="inlineStr">
        <is>
          <t>改善后</t>
        </is>
      </c>
      <c r="G3406" s="57" t="n">
        <v>46112</v>
      </c>
      <c r="H3406" t="inlineStr">
        <is>
          <t>音频模组系列</t>
        </is>
      </c>
      <c r="I3406" t="inlineStr">
        <is>
          <t>KK250</t>
        </is>
      </c>
      <c r="J3406" t="inlineStr">
        <is>
          <t>MATERIALS</t>
        </is>
      </c>
      <c r="K3406" t="inlineStr">
        <is>
          <t>Unplanned</t>
        </is>
      </c>
      <c r="L3406" t="inlineStr">
        <is>
          <t>SCREEN FEEDER</t>
        </is>
      </c>
      <c r="M3406" t="inlineStr">
        <is>
          <t>供料系统</t>
        </is>
      </c>
      <c r="N3406" t="inlineStr">
        <is>
          <t>MATERIAL STARVATION</t>
        </is>
      </c>
      <c r="O3406" s="59" t="n">
        <v>46112.56805555556</v>
      </c>
      <c r="P3406" s="59" t="n">
        <v>46112.57076388889</v>
      </c>
      <c r="Q3406" s="60" t="n">
        <v>3.9</v>
      </c>
      <c r="R3406" s="60" t="n">
        <v>0.9828</v>
      </c>
      <c r="S3406" t="inlineStr">
        <is>
          <t>团队模拟数据（基于公开单线数据派生）</t>
        </is>
      </c>
      <c r="T3406" t="inlineStr">
        <is>
          <t>SIM-v2.2-20260807-20260804</t>
        </is>
      </c>
      <c r="U3406" t="inlineStr">
        <is>
          <t>https://zenodo.org/records/17855209</t>
        </is>
      </c>
      <c r="V3406" t="inlineStr">
        <is>
          <t>LINE-S03-POST-20260331</t>
        </is>
      </c>
      <c r="W3406" t="inlineStr">
        <is>
          <t>已关联</t>
        </is>
      </c>
      <c r="X3406" t="inlineStr">
        <is>
          <t>按班次口径判断</t>
        </is>
      </c>
      <c r="Z3406" t="inlineStr">
        <is>
          <t>否</t>
        </is>
      </c>
    </row>
    <row r="3407">
      <c r="A3407" t="inlineStr">
        <is>
          <t>SIM-STOP-03406</t>
        </is>
      </c>
      <c r="B3407" t="inlineStr">
        <is>
          <t>STOP-POST-00501</t>
        </is>
      </c>
      <c r="C3407" t="inlineStr">
        <is>
          <t>LINE-S01-POST-20260331</t>
        </is>
      </c>
      <c r="D3407" t="inlineStr">
        <is>
          <t>SHIFT-POST-20260331</t>
        </is>
      </c>
      <c r="E3407" t="inlineStr">
        <is>
          <t>LINE-S01</t>
        </is>
      </c>
      <c r="F3407" t="inlineStr">
        <is>
          <t>改善后</t>
        </is>
      </c>
      <c r="G3407" s="57" t="n">
        <v>46112</v>
      </c>
      <c r="H3407" t="inlineStr">
        <is>
          <t>智能终端系列</t>
        </is>
      </c>
      <c r="I3407" t="inlineStr">
        <is>
          <t>7KK25</t>
        </is>
      </c>
      <c r="J3407" t="inlineStr">
        <is>
          <t>SETUPS-CHANGEOVERS</t>
        </is>
      </c>
      <c r="K3407" t="inlineStr">
        <is>
          <t>Planned - Included in OEE</t>
        </is>
      </c>
      <c r="L3407" t="inlineStr">
        <is>
          <t>EXTRUDER PRESS</t>
        </is>
      </c>
      <c r="M3407" t="inlineStr">
        <is>
          <t>主加工工位</t>
        </is>
      </c>
      <c r="N3407" t="inlineStr">
        <is>
          <t>MATERIAL CHANGEOVER</t>
        </is>
      </c>
      <c r="O3407" s="59" t="n">
        <v>46112.55208333334</v>
      </c>
      <c r="P3407" s="59" t="n">
        <v>46112.56458333333</v>
      </c>
      <c r="Q3407" s="60" t="n">
        <v>18</v>
      </c>
      <c r="R3407" s="60" t="n">
        <v>0.9</v>
      </c>
      <c r="S3407" t="inlineStr">
        <is>
          <t>团队模拟数据（基于公开单线数据派生）</t>
        </is>
      </c>
      <c r="T3407" t="inlineStr">
        <is>
          <t>SIM-v2.2-20260807-20260804</t>
        </is>
      </c>
      <c r="U3407" t="inlineStr">
        <is>
          <t>https://zenodo.org/records/17855209</t>
        </is>
      </c>
      <c r="V3407" t="inlineStr">
        <is>
          <t>LINE-S01-POST-20260331</t>
        </is>
      </c>
      <c r="W3407" t="inlineStr">
        <is>
          <t>已关联</t>
        </is>
      </c>
      <c r="X3407" t="inlineStr">
        <is>
          <t>按班次口径判断</t>
        </is>
      </c>
      <c r="Z3407" t="inlineStr">
        <is>
          <t>是</t>
        </is>
      </c>
      <c r="AA3407">
        <f>IFERROR(VLOOKUP(N3407,'18_换产标准_模拟'!$B$2:$F$4,3,FALSE),"")</f>
        <v/>
      </c>
      <c r="AB3407">
        <f>IFERROR(MAX(Q3407-AA3407,0),"")</f>
        <v/>
      </c>
      <c r="AC3407">
        <f>IFERROR(IF(AB3407=0,"达标",IF(AB3407&lt;=VLOOKUP(N3407,'18_换产标准_模拟'!$B$2:$F$4,4,FALSE)-VLOOKUP(N3407,'18_换产标准_模拟'!$B$2:$F$4,3,FALSE),"轻微超时",IF(AB3407&lt;=VLOOKUP(N3407,'18_换产标准_模拟'!$B$2:$F$4,5,FALSE)-VLOOKUP(N3407,'18_换产标准_模拟'!$B$2:$F$4,3,FALSE),"超时","严重超时"))),"")</f>
        <v/>
      </c>
      <c r="AD3407">
        <f>IFERROR(INDEX('18_换产标准_模拟'!$A$2:$A$4,MATCH(N3407,'18_换产标准_模拟'!$B$2:$B$4,0)),"")</f>
        <v/>
      </c>
      <c r="AE3407" t="inlineStr">
        <is>
          <t>团队模拟数据</t>
        </is>
      </c>
    </row>
    <row r="3408">
      <c r="A3408" t="inlineStr">
        <is>
          <t>SIM-STOP-03407</t>
        </is>
      </c>
      <c r="B3408" t="inlineStr">
        <is>
          <t>STOP-POST-00501</t>
        </is>
      </c>
      <c r="C3408" t="inlineStr">
        <is>
          <t>LINE-S02-POST-20260331</t>
        </is>
      </c>
      <c r="D3408" t="inlineStr">
        <is>
          <t>SHIFT-POST-20260331</t>
        </is>
      </c>
      <c r="E3408" t="inlineStr">
        <is>
          <t>LINE-S02</t>
        </is>
      </c>
      <c r="F3408" t="inlineStr">
        <is>
          <t>改善后</t>
        </is>
      </c>
      <c r="G3408" s="57" t="n">
        <v>46112</v>
      </c>
      <c r="H3408" t="inlineStr">
        <is>
          <t>视觉设备系列</t>
        </is>
      </c>
      <c r="I3408" t="inlineStr">
        <is>
          <t>7KK25</t>
        </is>
      </c>
      <c r="J3408" t="inlineStr">
        <is>
          <t>SETUPS-CHANGEOVERS</t>
        </is>
      </c>
      <c r="K3408" t="inlineStr">
        <is>
          <t>Planned - Included in OEE</t>
        </is>
      </c>
      <c r="L3408" t="inlineStr">
        <is>
          <t>EXTRUDER PRESS</t>
        </is>
      </c>
      <c r="M3408" t="inlineStr">
        <is>
          <t>主加工工位</t>
        </is>
      </c>
      <c r="N3408" t="inlineStr">
        <is>
          <t>MATERIAL CHANGEOVER</t>
        </is>
      </c>
      <c r="O3408" s="59" t="n">
        <v>46112.56597222222</v>
      </c>
      <c r="P3408" s="59" t="n">
        <v>46112.57993055556</v>
      </c>
      <c r="Q3408" s="60" t="n">
        <v>20.1</v>
      </c>
      <c r="R3408" s="60" t="n">
        <v>1.0072</v>
      </c>
      <c r="S3408" t="inlineStr">
        <is>
          <t>团队模拟数据（基于公开单线数据派生）</t>
        </is>
      </c>
      <c r="T3408" t="inlineStr">
        <is>
          <t>SIM-v2.2-20260807-20260804</t>
        </is>
      </c>
      <c r="U3408" t="inlineStr">
        <is>
          <t>https://zenodo.org/records/17855209</t>
        </is>
      </c>
      <c r="V3408" t="inlineStr">
        <is>
          <t>LINE-S02-POST-20260331</t>
        </is>
      </c>
      <c r="W3408" t="inlineStr">
        <is>
          <t>已关联</t>
        </is>
      </c>
      <c r="X3408" t="inlineStr">
        <is>
          <t>按班次口径判断</t>
        </is>
      </c>
      <c r="Z3408" t="inlineStr">
        <is>
          <t>是</t>
        </is>
      </c>
      <c r="AA3408">
        <f>IFERROR(VLOOKUP(N3408,'18_换产标准_模拟'!$B$2:$F$4,3,FALSE),"")</f>
        <v/>
      </c>
      <c r="AB3408">
        <f>IFERROR(MAX(Q3408-AA3408,0),"")</f>
        <v/>
      </c>
      <c r="AC3408">
        <f>IFERROR(IF(AB3408=0,"达标",IF(AB3408&lt;=VLOOKUP(N3408,'18_换产标准_模拟'!$B$2:$F$4,4,FALSE)-VLOOKUP(N3408,'18_换产标准_模拟'!$B$2:$F$4,3,FALSE),"轻微超时",IF(AB3408&lt;=VLOOKUP(N3408,'18_换产标准_模拟'!$B$2:$F$4,5,FALSE)-VLOOKUP(N3408,'18_换产标准_模拟'!$B$2:$F$4,3,FALSE),"超时","严重超时"))),"")</f>
        <v/>
      </c>
      <c r="AD3408">
        <f>IFERROR(INDEX('18_换产标准_模拟'!$A$2:$A$4,MATCH(N3408,'18_换产标准_模拟'!$B$2:$B$4,0)),"")</f>
        <v/>
      </c>
      <c r="AE3408" t="inlineStr">
        <is>
          <t>团队模拟数据</t>
        </is>
      </c>
    </row>
    <row r="3409">
      <c r="A3409" t="inlineStr">
        <is>
          <t>SIM-STOP-03408</t>
        </is>
      </c>
      <c r="B3409" t="inlineStr">
        <is>
          <t>STOP-POST-00501</t>
        </is>
      </c>
      <c r="C3409" t="inlineStr">
        <is>
          <t>LINE-S03-POST-20260331</t>
        </is>
      </c>
      <c r="D3409" t="inlineStr">
        <is>
          <t>SHIFT-POST-20260331</t>
        </is>
      </c>
      <c r="E3409" t="inlineStr">
        <is>
          <t>LINE-S03</t>
        </is>
      </c>
      <c r="F3409" t="inlineStr">
        <is>
          <t>改善后</t>
        </is>
      </c>
      <c r="G3409" s="57" t="n">
        <v>46112</v>
      </c>
      <c r="H3409" t="inlineStr">
        <is>
          <t>音频模组系列</t>
        </is>
      </c>
      <c r="I3409" t="inlineStr">
        <is>
          <t>7KK25</t>
        </is>
      </c>
      <c r="J3409" t="inlineStr">
        <is>
          <t>SETUPS-CHANGEOVERS</t>
        </is>
      </c>
      <c r="K3409" t="inlineStr">
        <is>
          <t>Planned - Included in OEE</t>
        </is>
      </c>
      <c r="L3409" t="inlineStr">
        <is>
          <t>EXTRUDER PRESS</t>
        </is>
      </c>
      <c r="M3409" t="inlineStr">
        <is>
          <t>主加工工位</t>
        </is>
      </c>
      <c r="N3409" t="inlineStr">
        <is>
          <t>MATERIAL CHANGEOVER</t>
        </is>
      </c>
      <c r="O3409" s="59" t="n">
        <v>46112.57986111111</v>
      </c>
      <c r="P3409" s="59" t="n">
        <v>46112.59298611111</v>
      </c>
      <c r="Q3409" s="60" t="n">
        <v>18.9</v>
      </c>
      <c r="R3409" s="60" t="n">
        <v>0.944</v>
      </c>
      <c r="S3409" t="inlineStr">
        <is>
          <t>团队模拟数据（基于公开单线数据派生）</t>
        </is>
      </c>
      <c r="T3409" t="inlineStr">
        <is>
          <t>SIM-v2.2-20260807-20260804</t>
        </is>
      </c>
      <c r="U3409" t="inlineStr">
        <is>
          <t>https://zenodo.org/records/17855209</t>
        </is>
      </c>
      <c r="V3409" t="inlineStr">
        <is>
          <t>LINE-S03-POST-20260331</t>
        </is>
      </c>
      <c r="W3409" t="inlineStr">
        <is>
          <t>已关联</t>
        </is>
      </c>
      <c r="X3409" t="inlineStr">
        <is>
          <t>按班次口径判断</t>
        </is>
      </c>
      <c r="Z3409" t="inlineStr">
        <is>
          <t>是</t>
        </is>
      </c>
      <c r="AA3409">
        <f>IFERROR(VLOOKUP(N3409,'18_换产标准_模拟'!$B$2:$F$4,3,FALSE),"")</f>
        <v/>
      </c>
      <c r="AB3409">
        <f>IFERROR(MAX(Q3409-AA3409,0),"")</f>
        <v/>
      </c>
      <c r="AC3409">
        <f>IFERROR(IF(AB3409=0,"达标",IF(AB3409&lt;=VLOOKUP(N3409,'18_换产标准_模拟'!$B$2:$F$4,4,FALSE)-VLOOKUP(N3409,'18_换产标准_模拟'!$B$2:$F$4,3,FALSE),"轻微超时",IF(AB3409&lt;=VLOOKUP(N3409,'18_换产标准_模拟'!$B$2:$F$4,5,FALSE)-VLOOKUP(N3409,'18_换产标准_模拟'!$B$2:$F$4,3,FALSE),"超时","严重超时"))),"")</f>
        <v/>
      </c>
      <c r="AD3409">
        <f>IFERROR(INDEX('18_换产标准_模拟'!$A$2:$A$4,MATCH(N3409,'18_换产标准_模拟'!$B$2:$B$4,0)),"")</f>
        <v/>
      </c>
      <c r="AE3409" t="inlineStr">
        <is>
          <t>团队模拟数据</t>
        </is>
      </c>
    </row>
    <row r="3410">
      <c r="A3410" t="inlineStr">
        <is>
          <t>SIM-STOP-03409</t>
        </is>
      </c>
      <c r="B3410" t="inlineStr">
        <is>
          <t>STOP-POST-00502</t>
        </is>
      </c>
      <c r="C3410" t="inlineStr">
        <is>
          <t>LINE-S01-POST-20260331</t>
        </is>
      </c>
      <c r="D3410" t="inlineStr">
        <is>
          <t>SHIFT-POST-20260331</t>
        </is>
      </c>
      <c r="E3410" t="inlineStr">
        <is>
          <t>LINE-S01</t>
        </is>
      </c>
      <c r="F3410" t="inlineStr">
        <is>
          <t>改善后</t>
        </is>
      </c>
      <c r="G3410" s="57" t="n">
        <v>46112</v>
      </c>
      <c r="H3410" t="inlineStr">
        <is>
          <t>智能终端系列</t>
        </is>
      </c>
      <c r="I3410" t="inlineStr">
        <is>
          <t>7KK25</t>
        </is>
      </c>
      <c r="J3410" t="inlineStr">
        <is>
          <t>MATERIALS</t>
        </is>
      </c>
      <c r="K3410" t="inlineStr">
        <is>
          <t>Unplanned</t>
        </is>
      </c>
      <c r="L3410" t="inlineStr">
        <is>
          <t>DRYER</t>
        </is>
      </c>
      <c r="M3410" t="inlineStr">
        <is>
          <t>烘干/固化工位</t>
        </is>
      </c>
      <c r="N3410" t="inlineStr">
        <is>
          <t>RACKS</t>
        </is>
      </c>
      <c r="O3410" s="59" t="n">
        <v>46112.57986111111</v>
      </c>
      <c r="P3410" s="59" t="n">
        <v>46112.58770833333</v>
      </c>
      <c r="Q3410" s="60" t="n">
        <v>11.3</v>
      </c>
      <c r="R3410" s="60" t="n">
        <v>0.8081</v>
      </c>
      <c r="S3410" t="inlineStr">
        <is>
          <t>团队模拟数据（基于公开单线数据派生）</t>
        </is>
      </c>
      <c r="T3410" t="inlineStr">
        <is>
          <t>SIM-v2.2-20260807-20260804</t>
        </is>
      </c>
      <c r="U3410" t="inlineStr">
        <is>
          <t>https://zenodo.org/records/17855209</t>
        </is>
      </c>
      <c r="V3410" t="inlineStr">
        <is>
          <t>LINE-S01-POST-20260331</t>
        </is>
      </c>
      <c r="W3410" t="inlineStr">
        <is>
          <t>已关联</t>
        </is>
      </c>
      <c r="X3410" t="inlineStr">
        <is>
          <t>按班次口径判断</t>
        </is>
      </c>
      <c r="Z3410" t="inlineStr">
        <is>
          <t>否</t>
        </is>
      </c>
    </row>
    <row r="3411">
      <c r="A3411" t="inlineStr">
        <is>
          <t>SIM-STOP-03410</t>
        </is>
      </c>
      <c r="B3411" t="inlineStr">
        <is>
          <t>STOP-POST-00502</t>
        </is>
      </c>
      <c r="C3411" t="inlineStr">
        <is>
          <t>LINE-S02-POST-20260331</t>
        </is>
      </c>
      <c r="D3411" t="inlineStr">
        <is>
          <t>SHIFT-POST-20260331</t>
        </is>
      </c>
      <c r="E3411" t="inlineStr">
        <is>
          <t>LINE-S02</t>
        </is>
      </c>
      <c r="F3411" t="inlineStr">
        <is>
          <t>改善后</t>
        </is>
      </c>
      <c r="G3411" s="57" t="n">
        <v>46112</v>
      </c>
      <c r="H3411" t="inlineStr">
        <is>
          <t>视觉设备系列</t>
        </is>
      </c>
      <c r="I3411" t="inlineStr">
        <is>
          <t>7KK25</t>
        </is>
      </c>
      <c r="J3411" t="inlineStr">
        <is>
          <t>MATERIALS</t>
        </is>
      </c>
      <c r="K3411" t="inlineStr">
        <is>
          <t>Unplanned</t>
        </is>
      </c>
      <c r="L3411" t="inlineStr">
        <is>
          <t>DRYER</t>
        </is>
      </c>
      <c r="M3411" t="inlineStr">
        <is>
          <t>烘干/固化工位</t>
        </is>
      </c>
      <c r="N3411" t="inlineStr">
        <is>
          <t>RACKS</t>
        </is>
      </c>
      <c r="O3411" s="59" t="n">
        <v>46112.59375</v>
      </c>
      <c r="P3411" s="59" t="n">
        <v>46112.60402777778</v>
      </c>
      <c r="Q3411" s="60" t="n">
        <v>14.8</v>
      </c>
      <c r="R3411" s="60" t="n">
        <v>1.0572</v>
      </c>
      <c r="S3411" t="inlineStr">
        <is>
          <t>团队模拟数据（基于公开单线数据派生）</t>
        </is>
      </c>
      <c r="T3411" t="inlineStr">
        <is>
          <t>SIM-v2.2-20260807-20260804</t>
        </is>
      </c>
      <c r="U3411" t="inlineStr">
        <is>
          <t>https://zenodo.org/records/17855209</t>
        </is>
      </c>
      <c r="V3411" t="inlineStr">
        <is>
          <t>LINE-S02-POST-20260331</t>
        </is>
      </c>
      <c r="W3411" t="inlineStr">
        <is>
          <t>已关联</t>
        </is>
      </c>
      <c r="X3411" t="inlineStr">
        <is>
          <t>按班次口径判断</t>
        </is>
      </c>
      <c r="Z3411" t="inlineStr">
        <is>
          <t>否</t>
        </is>
      </c>
    </row>
    <row r="3412">
      <c r="A3412" t="inlineStr">
        <is>
          <t>SIM-STOP-03411</t>
        </is>
      </c>
      <c r="B3412" t="inlineStr">
        <is>
          <t>STOP-POST-00502</t>
        </is>
      </c>
      <c r="C3412" t="inlineStr">
        <is>
          <t>LINE-S03-POST-20260331</t>
        </is>
      </c>
      <c r="D3412" t="inlineStr">
        <is>
          <t>SHIFT-POST-20260331</t>
        </is>
      </c>
      <c r="E3412" t="inlineStr">
        <is>
          <t>LINE-S03</t>
        </is>
      </c>
      <c r="F3412" t="inlineStr">
        <is>
          <t>改善后</t>
        </is>
      </c>
      <c r="G3412" s="57" t="n">
        <v>46112</v>
      </c>
      <c r="H3412" t="inlineStr">
        <is>
          <t>音频模组系列</t>
        </is>
      </c>
      <c r="I3412" t="inlineStr">
        <is>
          <t>7KK25</t>
        </is>
      </c>
      <c r="J3412" t="inlineStr">
        <is>
          <t>MATERIALS</t>
        </is>
      </c>
      <c r="K3412" t="inlineStr">
        <is>
          <t>Unplanned</t>
        </is>
      </c>
      <c r="L3412" t="inlineStr">
        <is>
          <t>DRYER</t>
        </is>
      </c>
      <c r="M3412" t="inlineStr">
        <is>
          <t>烘干/固化工位</t>
        </is>
      </c>
      <c r="N3412" t="inlineStr">
        <is>
          <t>RACKS</t>
        </is>
      </c>
      <c r="O3412" s="59" t="n">
        <v>46112.60763888889</v>
      </c>
      <c r="P3412" s="59" t="n">
        <v>46112.61694444445</v>
      </c>
      <c r="Q3412" s="60" t="n">
        <v>13.4</v>
      </c>
      <c r="R3412" s="60" t="n">
        <v>0.9568</v>
      </c>
      <c r="S3412" t="inlineStr">
        <is>
          <t>团队模拟数据（基于公开单线数据派生）</t>
        </is>
      </c>
      <c r="T3412" t="inlineStr">
        <is>
          <t>SIM-v2.2-20260807-20260804</t>
        </is>
      </c>
      <c r="U3412" t="inlineStr">
        <is>
          <t>https://zenodo.org/records/17855209</t>
        </is>
      </c>
      <c r="V3412" t="inlineStr">
        <is>
          <t>LINE-S03-POST-20260331</t>
        </is>
      </c>
      <c r="W3412" t="inlineStr">
        <is>
          <t>已关联</t>
        </is>
      </c>
      <c r="X3412" t="inlineStr">
        <is>
          <t>按班次口径判断</t>
        </is>
      </c>
      <c r="Z3412" t="inlineStr">
        <is>
          <t>否</t>
        </is>
      </c>
    </row>
    <row r="3413">
      <c r="A3413" t="inlineStr">
        <is>
          <t>SIM-STOP-03412</t>
        </is>
      </c>
      <c r="B3413" t="inlineStr">
        <is>
          <t>STOP-POST-00503</t>
        </is>
      </c>
      <c r="C3413" t="inlineStr">
        <is>
          <t>LINE-S01-POST-20260331</t>
        </is>
      </c>
      <c r="D3413" t="inlineStr">
        <is>
          <t>SHIFT-POST-20260331</t>
        </is>
      </c>
      <c r="E3413" t="inlineStr">
        <is>
          <t>LINE-S01</t>
        </is>
      </c>
      <c r="F3413" t="inlineStr">
        <is>
          <t>改善后</t>
        </is>
      </c>
      <c r="G3413" s="57" t="n">
        <v>46112</v>
      </c>
      <c r="H3413" t="inlineStr">
        <is>
          <t>智能终端系列</t>
        </is>
      </c>
      <c r="I3413" t="inlineStr">
        <is>
          <t>7KK25</t>
        </is>
      </c>
      <c r="J3413" t="inlineStr">
        <is>
          <t>FAILURE</t>
        </is>
      </c>
      <c r="K3413" t="inlineStr">
        <is>
          <t>Unplanned</t>
        </is>
      </c>
      <c r="L3413" t="inlineStr">
        <is>
          <t>KILN CAR TRANSPORTER (EXIT)</t>
        </is>
      </c>
      <c r="M3413" t="inlineStr">
        <is>
          <t>热处理工位</t>
        </is>
      </c>
      <c r="N3413" t="inlineStr">
        <is>
          <t>MECHANICAL FAILURE</t>
        </is>
      </c>
      <c r="O3413" s="59" t="n">
        <v>46112.64236111111</v>
      </c>
      <c r="P3413" s="59" t="n">
        <v>46112.77819444444</v>
      </c>
      <c r="Q3413" s="60" t="n">
        <v>195.6</v>
      </c>
      <c r="R3413" s="60" t="n">
        <v>0.8393</v>
      </c>
      <c r="S3413" t="inlineStr">
        <is>
          <t>团队模拟数据（基于公开单线数据派生）</t>
        </is>
      </c>
      <c r="T3413" t="inlineStr">
        <is>
          <t>SIM-v2.2-20260807-20260804</t>
        </is>
      </c>
      <c r="U3413" t="inlineStr">
        <is>
          <t>https://zenodo.org/records/17855209</t>
        </is>
      </c>
      <c r="V3413" t="inlineStr">
        <is>
          <t>LINE-S01-POST-20260331</t>
        </is>
      </c>
      <c r="W3413" t="inlineStr">
        <is>
          <t>已关联</t>
        </is>
      </c>
      <c r="X3413" t="inlineStr">
        <is>
          <t>按班次口径判断</t>
        </is>
      </c>
      <c r="Z3413" t="inlineStr">
        <is>
          <t>否</t>
        </is>
      </c>
    </row>
    <row r="3414">
      <c r="A3414" t="inlineStr">
        <is>
          <t>SIM-STOP-03413</t>
        </is>
      </c>
      <c r="B3414" t="inlineStr">
        <is>
          <t>STOP-POST-00503</t>
        </is>
      </c>
      <c r="C3414" t="inlineStr">
        <is>
          <t>LINE-S02-POST-20260331</t>
        </is>
      </c>
      <c r="D3414" t="inlineStr">
        <is>
          <t>SHIFT-POST-20260331</t>
        </is>
      </c>
      <c r="E3414" t="inlineStr">
        <is>
          <t>LINE-S02</t>
        </is>
      </c>
      <c r="F3414" t="inlineStr">
        <is>
          <t>改善后</t>
        </is>
      </c>
      <c r="G3414" s="57" t="n">
        <v>46112</v>
      </c>
      <c r="H3414" t="inlineStr">
        <is>
          <t>视觉设备系列</t>
        </is>
      </c>
      <c r="I3414" t="inlineStr">
        <is>
          <t>7KK25</t>
        </is>
      </c>
      <c r="J3414" t="inlineStr">
        <is>
          <t>FAILURE</t>
        </is>
      </c>
      <c r="K3414" t="inlineStr">
        <is>
          <t>Unplanned</t>
        </is>
      </c>
      <c r="L3414" t="inlineStr">
        <is>
          <t>KILN CAR TRANSPORTER (EXIT)</t>
        </is>
      </c>
      <c r="M3414" t="inlineStr">
        <is>
          <t>热处理工位</t>
        </is>
      </c>
      <c r="N3414" t="inlineStr">
        <is>
          <t>MECHANICAL FAILURE</t>
        </is>
      </c>
      <c r="O3414" s="59" t="n">
        <v>46112.65625</v>
      </c>
      <c r="P3414" s="59" t="n">
        <v>46112.83423611111</v>
      </c>
      <c r="Q3414" s="60" t="n">
        <v>256.3</v>
      </c>
      <c r="R3414" s="60" t="n">
        <v>1.1</v>
      </c>
      <c r="S3414" t="inlineStr">
        <is>
          <t>团队模拟数据（基于公开单线数据派生）</t>
        </is>
      </c>
      <c r="T3414" t="inlineStr">
        <is>
          <t>SIM-v2.2-20260807-20260804</t>
        </is>
      </c>
      <c r="U3414" t="inlineStr">
        <is>
          <t>https://zenodo.org/records/17855209</t>
        </is>
      </c>
      <c r="V3414" t="inlineStr">
        <is>
          <t>LINE-S02-POST-20260331</t>
        </is>
      </c>
      <c r="W3414" t="inlineStr">
        <is>
          <t>已关联</t>
        </is>
      </c>
      <c r="X3414" t="inlineStr">
        <is>
          <t>按班次口径判断</t>
        </is>
      </c>
      <c r="Z3414" t="inlineStr">
        <is>
          <t>否</t>
        </is>
      </c>
    </row>
    <row r="3415">
      <c r="A3415" t="inlineStr">
        <is>
          <t>SIM-STOP-03414</t>
        </is>
      </c>
      <c r="B3415" t="inlineStr">
        <is>
          <t>STOP-POST-00503</t>
        </is>
      </c>
      <c r="C3415" t="inlineStr">
        <is>
          <t>LINE-S03-POST-20260331</t>
        </is>
      </c>
      <c r="D3415" t="inlineStr">
        <is>
          <t>SHIFT-POST-20260331</t>
        </is>
      </c>
      <c r="E3415" t="inlineStr">
        <is>
          <t>LINE-S03</t>
        </is>
      </c>
      <c r="F3415" t="inlineStr">
        <is>
          <t>改善后</t>
        </is>
      </c>
      <c r="G3415" s="57" t="n">
        <v>46112</v>
      </c>
      <c r="H3415" t="inlineStr">
        <is>
          <t>音频模组系列</t>
        </is>
      </c>
      <c r="I3415" t="inlineStr">
        <is>
          <t>7KK25</t>
        </is>
      </c>
      <c r="J3415" t="inlineStr">
        <is>
          <t>FAILURE</t>
        </is>
      </c>
      <c r="K3415" t="inlineStr">
        <is>
          <t>Unplanned</t>
        </is>
      </c>
      <c r="L3415" t="inlineStr">
        <is>
          <t>KILN CAR TRANSPORTER (EXIT)</t>
        </is>
      </c>
      <c r="M3415" t="inlineStr">
        <is>
          <t>热处理工位</t>
        </is>
      </c>
      <c r="N3415" t="inlineStr">
        <is>
          <t>MECHANICAL FAILURE</t>
        </is>
      </c>
      <c r="O3415" s="59" t="n">
        <v>46112.67013888889</v>
      </c>
      <c r="P3415" s="59" t="n">
        <v>46112.80930555556</v>
      </c>
      <c r="Q3415" s="60" t="n">
        <v>200.4</v>
      </c>
      <c r="R3415" s="60" t="n">
        <v>0.86</v>
      </c>
      <c r="S3415" t="inlineStr">
        <is>
          <t>团队模拟数据（基于公开单线数据派生）</t>
        </is>
      </c>
      <c r="T3415" t="inlineStr">
        <is>
          <t>SIM-v2.2-20260807-20260804</t>
        </is>
      </c>
      <c r="U3415" t="inlineStr">
        <is>
          <t>https://zenodo.org/records/17855209</t>
        </is>
      </c>
      <c r="V3415" t="inlineStr">
        <is>
          <t>LINE-S03-POST-20260331</t>
        </is>
      </c>
      <c r="W3415" t="inlineStr">
        <is>
          <t>已关联</t>
        </is>
      </c>
      <c r="X3415" t="inlineStr">
        <is>
          <t>按班次口径判断</t>
        </is>
      </c>
      <c r="Z3415" t="inlineStr">
        <is>
          <t>否</t>
        </is>
      </c>
    </row>
    <row r="3416">
      <c r="A3416" t="inlineStr">
        <is>
          <t>SIM-STOP-03415</t>
        </is>
      </c>
      <c r="B3416" t="inlineStr">
        <is>
          <t>STOP-POST-00504</t>
        </is>
      </c>
      <c r="C3416" t="inlineStr">
        <is>
          <t>LINE-S01-POST-20260331</t>
        </is>
      </c>
      <c r="D3416" t="inlineStr">
        <is>
          <t>SHIFT-POST-20260331</t>
        </is>
      </c>
      <c r="E3416" t="inlineStr">
        <is>
          <t>LINE-S01</t>
        </is>
      </c>
      <c r="F3416" t="inlineStr">
        <is>
          <t>改善后</t>
        </is>
      </c>
      <c r="G3416" s="57" t="n">
        <v>46112</v>
      </c>
      <c r="H3416" t="inlineStr">
        <is>
          <t>智能终端系列</t>
        </is>
      </c>
      <c r="I3416" t="inlineStr">
        <is>
          <t>7KK25</t>
        </is>
      </c>
      <c r="J3416" t="inlineStr">
        <is>
          <t>OPERATIONAL</t>
        </is>
      </c>
      <c r="K3416" t="inlineStr">
        <is>
          <t>Planned - Included in OEE</t>
        </is>
      </c>
      <c r="L3416" t="inlineStr">
        <is>
          <t>EXTRUDER PRESS</t>
        </is>
      </c>
      <c r="M3416" t="inlineStr">
        <is>
          <t>主加工工位</t>
        </is>
      </c>
      <c r="N3416" t="inlineStr">
        <is>
          <t>CLEANING</t>
        </is>
      </c>
      <c r="O3416" s="59" t="n">
        <v>46112.81041666667</v>
      </c>
      <c r="P3416" s="59" t="n">
        <v>46112.81229166667</v>
      </c>
      <c r="Q3416" s="60" t="n">
        <v>2.7</v>
      </c>
      <c r="R3416" s="60" t="n">
        <v>0.9103</v>
      </c>
      <c r="S3416" t="inlineStr">
        <is>
          <t>团队模拟数据（基于公开单线数据派生）</t>
        </is>
      </c>
      <c r="T3416" t="inlineStr">
        <is>
          <t>SIM-v2.2-20260807-20260804</t>
        </is>
      </c>
      <c r="U3416" t="inlineStr">
        <is>
          <t>https://zenodo.org/records/17855209</t>
        </is>
      </c>
      <c r="V3416" t="inlineStr">
        <is>
          <t>LINE-S01-POST-20260331</t>
        </is>
      </c>
      <c r="W3416" t="inlineStr">
        <is>
          <t>已关联</t>
        </is>
      </c>
      <c r="X3416" t="inlineStr">
        <is>
          <t>按班次口径判断</t>
        </is>
      </c>
      <c r="Z3416" t="inlineStr">
        <is>
          <t>否</t>
        </is>
      </c>
    </row>
    <row r="3417">
      <c r="A3417" t="inlineStr">
        <is>
          <t>SIM-STOP-03416</t>
        </is>
      </c>
      <c r="B3417" t="inlineStr">
        <is>
          <t>STOP-POST-00504</t>
        </is>
      </c>
      <c r="C3417" t="inlineStr">
        <is>
          <t>LINE-S02-POST-20260331</t>
        </is>
      </c>
      <c r="D3417" t="inlineStr">
        <is>
          <t>SHIFT-POST-20260331</t>
        </is>
      </c>
      <c r="E3417" t="inlineStr">
        <is>
          <t>LINE-S02</t>
        </is>
      </c>
      <c r="F3417" t="inlineStr">
        <is>
          <t>改善后</t>
        </is>
      </c>
      <c r="G3417" s="57" t="n">
        <v>46112</v>
      </c>
      <c r="H3417" t="inlineStr">
        <is>
          <t>视觉设备系列</t>
        </is>
      </c>
      <c r="I3417" t="inlineStr">
        <is>
          <t>7KK25</t>
        </is>
      </c>
      <c r="J3417" t="inlineStr">
        <is>
          <t>OPERATIONAL</t>
        </is>
      </c>
      <c r="K3417" t="inlineStr">
        <is>
          <t>Planned - Included in OEE</t>
        </is>
      </c>
      <c r="L3417" t="inlineStr">
        <is>
          <t>EXTRUDER PRESS</t>
        </is>
      </c>
      <c r="M3417" t="inlineStr">
        <is>
          <t>主加工工位</t>
        </is>
      </c>
      <c r="N3417" t="inlineStr">
        <is>
          <t>CLEANING</t>
        </is>
      </c>
      <c r="O3417" s="59" t="n">
        <v>46112.82430555556</v>
      </c>
      <c r="P3417" s="59" t="n">
        <v>46112.82645833334</v>
      </c>
      <c r="Q3417" s="60" t="n">
        <v>3.1</v>
      </c>
      <c r="R3417" s="60" t="n">
        <v>1.0181</v>
      </c>
      <c r="S3417" t="inlineStr">
        <is>
          <t>团队模拟数据（基于公开单线数据派生）</t>
        </is>
      </c>
      <c r="T3417" t="inlineStr">
        <is>
          <t>SIM-v2.2-20260807-20260804</t>
        </is>
      </c>
      <c r="U3417" t="inlineStr">
        <is>
          <t>https://zenodo.org/records/17855209</t>
        </is>
      </c>
      <c r="V3417" t="inlineStr">
        <is>
          <t>LINE-S02-POST-20260331</t>
        </is>
      </c>
      <c r="W3417" t="inlineStr">
        <is>
          <t>已关联</t>
        </is>
      </c>
      <c r="X3417" t="inlineStr">
        <is>
          <t>按班次口径判断</t>
        </is>
      </c>
      <c r="Z3417" t="inlineStr">
        <is>
          <t>否</t>
        </is>
      </c>
    </row>
    <row r="3418">
      <c r="A3418" t="inlineStr">
        <is>
          <t>SIM-STOP-03417</t>
        </is>
      </c>
      <c r="B3418" t="inlineStr">
        <is>
          <t>STOP-POST-00504</t>
        </is>
      </c>
      <c r="C3418" t="inlineStr">
        <is>
          <t>LINE-S03-POST-20260331</t>
        </is>
      </c>
      <c r="D3418" t="inlineStr">
        <is>
          <t>SHIFT-POST-20260331</t>
        </is>
      </c>
      <c r="E3418" t="inlineStr">
        <is>
          <t>LINE-S03</t>
        </is>
      </c>
      <c r="F3418" t="inlineStr">
        <is>
          <t>改善后</t>
        </is>
      </c>
      <c r="G3418" s="57" t="n">
        <v>46112</v>
      </c>
      <c r="H3418" t="inlineStr">
        <is>
          <t>音频模组系列</t>
        </is>
      </c>
      <c r="I3418" t="inlineStr">
        <is>
          <t>7KK25</t>
        </is>
      </c>
      <c r="J3418" t="inlineStr">
        <is>
          <t>OPERATIONAL</t>
        </is>
      </c>
      <c r="K3418" t="inlineStr">
        <is>
          <t>Planned - Included in OEE</t>
        </is>
      </c>
      <c r="L3418" t="inlineStr">
        <is>
          <t>EXTRUDER PRESS</t>
        </is>
      </c>
      <c r="M3418" t="inlineStr">
        <is>
          <t>主加工工位</t>
        </is>
      </c>
      <c r="N3418" t="inlineStr">
        <is>
          <t>CLEANING</t>
        </is>
      </c>
      <c r="O3418" s="59" t="n">
        <v>46112.83819444444</v>
      </c>
      <c r="P3418" s="59" t="n">
        <v>46112.84020833333</v>
      </c>
      <c r="Q3418" s="60" t="n">
        <v>2.9</v>
      </c>
      <c r="R3418" s="60" t="n">
        <v>0.9547</v>
      </c>
      <c r="S3418" t="inlineStr">
        <is>
          <t>团队模拟数据（基于公开单线数据派生）</t>
        </is>
      </c>
      <c r="T3418" t="inlineStr">
        <is>
          <t>SIM-v2.2-20260807-20260804</t>
        </is>
      </c>
      <c r="U3418" t="inlineStr">
        <is>
          <t>https://zenodo.org/records/17855209</t>
        </is>
      </c>
      <c r="V3418" t="inlineStr">
        <is>
          <t>LINE-S03-POST-20260331</t>
        </is>
      </c>
      <c r="W3418" t="inlineStr">
        <is>
          <t>已关联</t>
        </is>
      </c>
      <c r="X3418" t="inlineStr">
        <is>
          <t>按班次口径判断</t>
        </is>
      </c>
      <c r="Z3418" t="inlineStr">
        <is>
          <t>否</t>
        </is>
      </c>
    </row>
    <row r="3419">
      <c r="A3419" t="inlineStr">
        <is>
          <t>SIM-STOP-03418</t>
        </is>
      </c>
      <c r="B3419" t="inlineStr">
        <is>
          <t>STOP-POST-00505</t>
        </is>
      </c>
      <c r="C3419" t="inlineStr">
        <is>
          <t>LINE-S01-POST-20260331</t>
        </is>
      </c>
      <c r="D3419" t="inlineStr">
        <is>
          <t>SHIFT-POST-20260331</t>
        </is>
      </c>
      <c r="E3419" t="inlineStr">
        <is>
          <t>LINE-S01</t>
        </is>
      </c>
      <c r="F3419" t="inlineStr">
        <is>
          <t>改善后</t>
        </is>
      </c>
      <c r="G3419" s="57" t="n">
        <v>46112</v>
      </c>
      <c r="H3419" t="inlineStr">
        <is>
          <t>智能终端系列</t>
        </is>
      </c>
      <c r="I3419" t="inlineStr">
        <is>
          <t>7KK25</t>
        </is>
      </c>
      <c r="J3419" t="inlineStr">
        <is>
          <t>MATERIALS</t>
        </is>
      </c>
      <c r="K3419" t="inlineStr">
        <is>
          <t>Unplanned</t>
        </is>
      </c>
      <c r="L3419" t="inlineStr">
        <is>
          <t>HACKING STATION</t>
        </is>
      </c>
      <c r="M3419" t="inlineStr">
        <is>
          <t>上下料工位</t>
        </is>
      </c>
      <c r="N3419" t="inlineStr">
        <is>
          <t>RACK STARVATION</t>
        </is>
      </c>
      <c r="O3419" s="59" t="n">
        <v>46112.81319444445</v>
      </c>
      <c r="P3419" s="59" t="n">
        <v>46112.81493055556</v>
      </c>
      <c r="Q3419" s="60" t="n">
        <v>2.5</v>
      </c>
      <c r="R3419" s="60" t="n">
        <v>0.8169999999999999</v>
      </c>
      <c r="S3419" t="inlineStr">
        <is>
          <t>团队模拟数据（基于公开单线数据派生）</t>
        </is>
      </c>
      <c r="T3419" t="inlineStr">
        <is>
          <t>SIM-v2.2-20260807-20260804</t>
        </is>
      </c>
      <c r="U3419" t="inlineStr">
        <is>
          <t>https://zenodo.org/records/17855209</t>
        </is>
      </c>
      <c r="V3419" t="inlineStr">
        <is>
          <t>LINE-S01-POST-20260331</t>
        </is>
      </c>
      <c r="W3419" t="inlineStr">
        <is>
          <t>已关联</t>
        </is>
      </c>
      <c r="X3419" t="inlineStr">
        <is>
          <t>按班次口径判断</t>
        </is>
      </c>
      <c r="Z3419" t="inlineStr">
        <is>
          <t>否</t>
        </is>
      </c>
    </row>
    <row r="3420">
      <c r="A3420" t="inlineStr">
        <is>
          <t>SIM-STOP-03419</t>
        </is>
      </c>
      <c r="B3420" t="inlineStr">
        <is>
          <t>STOP-POST-00505</t>
        </is>
      </c>
      <c r="C3420" t="inlineStr">
        <is>
          <t>LINE-S02-POST-20260331</t>
        </is>
      </c>
      <c r="D3420" t="inlineStr">
        <is>
          <t>SHIFT-POST-20260331</t>
        </is>
      </c>
      <c r="E3420" t="inlineStr">
        <is>
          <t>LINE-S02</t>
        </is>
      </c>
      <c r="F3420" t="inlineStr">
        <is>
          <t>改善后</t>
        </is>
      </c>
      <c r="G3420" s="57" t="n">
        <v>46112</v>
      </c>
      <c r="H3420" t="inlineStr">
        <is>
          <t>视觉设备系列</t>
        </is>
      </c>
      <c r="I3420" t="inlineStr">
        <is>
          <t>7KK25</t>
        </is>
      </c>
      <c r="J3420" t="inlineStr">
        <is>
          <t>MATERIALS</t>
        </is>
      </c>
      <c r="K3420" t="inlineStr">
        <is>
          <t>Unplanned</t>
        </is>
      </c>
      <c r="L3420" t="inlineStr">
        <is>
          <t>HACKING STATION</t>
        </is>
      </c>
      <c r="M3420" t="inlineStr">
        <is>
          <t>上下料工位</t>
        </is>
      </c>
      <c r="N3420" t="inlineStr">
        <is>
          <t>RACK STARVATION</t>
        </is>
      </c>
      <c r="O3420" s="59" t="n">
        <v>46112.82708333333</v>
      </c>
      <c r="P3420" s="59" t="n">
        <v>46112.82930555556</v>
      </c>
      <c r="Q3420" s="60" t="n">
        <v>3.2</v>
      </c>
      <c r="R3420" s="60" t="n">
        <v>1.0694</v>
      </c>
      <c r="S3420" t="inlineStr">
        <is>
          <t>团队模拟数据（基于公开单线数据派生）</t>
        </is>
      </c>
      <c r="T3420" t="inlineStr">
        <is>
          <t>SIM-v2.2-20260807-20260804</t>
        </is>
      </c>
      <c r="U3420" t="inlineStr">
        <is>
          <t>https://zenodo.org/records/17855209</t>
        </is>
      </c>
      <c r="V3420" t="inlineStr">
        <is>
          <t>LINE-S02-POST-20260331</t>
        </is>
      </c>
      <c r="W3420" t="inlineStr">
        <is>
          <t>已关联</t>
        </is>
      </c>
      <c r="X3420" t="inlineStr">
        <is>
          <t>按班次口径判断</t>
        </is>
      </c>
      <c r="Z3420" t="inlineStr">
        <is>
          <t>否</t>
        </is>
      </c>
    </row>
    <row r="3421">
      <c r="A3421" t="inlineStr">
        <is>
          <t>SIM-STOP-03420</t>
        </is>
      </c>
      <c r="B3421" t="inlineStr">
        <is>
          <t>STOP-POST-00505</t>
        </is>
      </c>
      <c r="C3421" t="inlineStr">
        <is>
          <t>LINE-S03-POST-20260331</t>
        </is>
      </c>
      <c r="D3421" t="inlineStr">
        <is>
          <t>SHIFT-POST-20260331</t>
        </is>
      </c>
      <c r="E3421" t="inlineStr">
        <is>
          <t>LINE-S03</t>
        </is>
      </c>
      <c r="F3421" t="inlineStr">
        <is>
          <t>改善后</t>
        </is>
      </c>
      <c r="G3421" s="57" t="n">
        <v>46112</v>
      </c>
      <c r="H3421" t="inlineStr">
        <is>
          <t>音频模组系列</t>
        </is>
      </c>
      <c r="I3421" t="inlineStr">
        <is>
          <t>7KK25</t>
        </is>
      </c>
      <c r="J3421" t="inlineStr">
        <is>
          <t>MATERIALS</t>
        </is>
      </c>
      <c r="K3421" t="inlineStr">
        <is>
          <t>Unplanned</t>
        </is>
      </c>
      <c r="L3421" t="inlineStr">
        <is>
          <t>HACKING STATION</t>
        </is>
      </c>
      <c r="M3421" t="inlineStr">
        <is>
          <t>上下料工位</t>
        </is>
      </c>
      <c r="N3421" t="inlineStr">
        <is>
          <t>RACK STARVATION</t>
        </is>
      </c>
      <c r="O3421" s="59" t="n">
        <v>46112.84097222222</v>
      </c>
      <c r="P3421" s="59" t="n">
        <v>46112.84298611111</v>
      </c>
      <c r="Q3421" s="60" t="n">
        <v>2.9</v>
      </c>
      <c r="R3421" s="60" t="n">
        <v>0.9671999999999999</v>
      </c>
      <c r="S3421" t="inlineStr">
        <is>
          <t>团队模拟数据（基于公开单线数据派生）</t>
        </is>
      </c>
      <c r="T3421" t="inlineStr">
        <is>
          <t>SIM-v2.2-20260807-20260804</t>
        </is>
      </c>
      <c r="U3421" t="inlineStr">
        <is>
          <t>https://zenodo.org/records/17855209</t>
        </is>
      </c>
      <c r="V3421" t="inlineStr">
        <is>
          <t>LINE-S03-POST-20260331</t>
        </is>
      </c>
      <c r="W3421" t="inlineStr">
        <is>
          <t>已关联</t>
        </is>
      </c>
      <c r="X3421" t="inlineStr">
        <is>
          <t>按班次口径判断</t>
        </is>
      </c>
      <c r="Z3421" t="inlineStr">
        <is>
          <t>否</t>
        </is>
      </c>
    </row>
    <row r="3422">
      <c r="A3422" t="inlineStr">
        <is>
          <t>SIM-STOP-03421</t>
        </is>
      </c>
      <c r="B3422" t="inlineStr">
        <is>
          <t>STOP-POST-00506</t>
        </is>
      </c>
      <c r="C3422" t="inlineStr">
        <is>
          <t>LINE-S01-POST-20260331</t>
        </is>
      </c>
      <c r="D3422" t="inlineStr">
        <is>
          <t>SHIFT-POST-20260331</t>
        </is>
      </c>
      <c r="E3422" t="inlineStr">
        <is>
          <t>LINE-S01</t>
        </is>
      </c>
      <c r="F3422" t="inlineStr">
        <is>
          <t>改善后</t>
        </is>
      </c>
      <c r="G3422" s="57" t="n">
        <v>46112</v>
      </c>
      <c r="H3422" t="inlineStr">
        <is>
          <t>智能终端系列</t>
        </is>
      </c>
      <c r="I3422" t="inlineStr">
        <is>
          <t>7KK25</t>
        </is>
      </c>
      <c r="J3422" t="inlineStr">
        <is>
          <t>MATERIALS</t>
        </is>
      </c>
      <c r="K3422" t="inlineStr">
        <is>
          <t>Unplanned</t>
        </is>
      </c>
      <c r="L3422" t="inlineStr">
        <is>
          <t>HACKING STATION</t>
        </is>
      </c>
      <c r="M3422" t="inlineStr">
        <is>
          <t>上下料工位</t>
        </is>
      </c>
      <c r="N3422" t="inlineStr">
        <is>
          <t>RACK STARVATION</t>
        </is>
      </c>
      <c r="O3422" s="59" t="n">
        <v>46112.81597222222</v>
      </c>
      <c r="P3422" s="59" t="n">
        <v>46112.82395833333</v>
      </c>
      <c r="Q3422" s="60" t="n">
        <v>11.5</v>
      </c>
      <c r="R3422" s="60" t="n">
        <v>0.7634</v>
      </c>
      <c r="S3422" t="inlineStr">
        <is>
          <t>团队模拟数据（基于公开单线数据派生）</t>
        </is>
      </c>
      <c r="T3422" t="inlineStr">
        <is>
          <t>SIM-v2.2-20260807-20260804</t>
        </is>
      </c>
      <c r="U3422" t="inlineStr">
        <is>
          <t>https://zenodo.org/records/17855209</t>
        </is>
      </c>
      <c r="V3422" t="inlineStr">
        <is>
          <t>LINE-S01-POST-20260331</t>
        </is>
      </c>
      <c r="W3422" t="inlineStr">
        <is>
          <t>已关联</t>
        </is>
      </c>
      <c r="X3422" t="inlineStr">
        <is>
          <t>按班次口径判断</t>
        </is>
      </c>
      <c r="Z3422" t="inlineStr">
        <is>
          <t>否</t>
        </is>
      </c>
    </row>
    <row r="3423">
      <c r="A3423" t="inlineStr">
        <is>
          <t>SIM-STOP-03422</t>
        </is>
      </c>
      <c r="B3423" t="inlineStr">
        <is>
          <t>STOP-POST-00506</t>
        </is>
      </c>
      <c r="C3423" t="inlineStr">
        <is>
          <t>LINE-S02-POST-20260331</t>
        </is>
      </c>
      <c r="D3423" t="inlineStr">
        <is>
          <t>SHIFT-POST-20260331</t>
        </is>
      </c>
      <c r="E3423" t="inlineStr">
        <is>
          <t>LINE-S02</t>
        </is>
      </c>
      <c r="F3423" t="inlineStr">
        <is>
          <t>改善后</t>
        </is>
      </c>
      <c r="G3423" s="57" t="n">
        <v>46112</v>
      </c>
      <c r="H3423" t="inlineStr">
        <is>
          <t>视觉设备系列</t>
        </is>
      </c>
      <c r="I3423" t="inlineStr">
        <is>
          <t>7KK25</t>
        </is>
      </c>
      <c r="J3423" t="inlineStr">
        <is>
          <t>MATERIALS</t>
        </is>
      </c>
      <c r="K3423" t="inlineStr">
        <is>
          <t>Unplanned</t>
        </is>
      </c>
      <c r="L3423" t="inlineStr">
        <is>
          <t>HACKING STATION</t>
        </is>
      </c>
      <c r="M3423" t="inlineStr">
        <is>
          <t>上下料工位</t>
        </is>
      </c>
      <c r="N3423" t="inlineStr">
        <is>
          <t>RACK STARVATION</t>
        </is>
      </c>
      <c r="O3423" s="59" t="n">
        <v>46112.82986111111</v>
      </c>
      <c r="P3423" s="59" t="n">
        <v>46112.84145833334</v>
      </c>
      <c r="Q3423" s="60" t="n">
        <v>16.7</v>
      </c>
      <c r="R3423" s="60" t="n">
        <v>1.1122</v>
      </c>
      <c r="S3423" t="inlineStr">
        <is>
          <t>团队模拟数据（基于公开单线数据派生）</t>
        </is>
      </c>
      <c r="T3423" t="inlineStr">
        <is>
          <t>SIM-v2.2-20260807-20260804</t>
        </is>
      </c>
      <c r="U3423" t="inlineStr">
        <is>
          <t>https://zenodo.org/records/17855209</t>
        </is>
      </c>
      <c r="V3423" t="inlineStr">
        <is>
          <t>LINE-S02-POST-20260331</t>
        </is>
      </c>
      <c r="W3423" t="inlineStr">
        <is>
          <t>已关联</t>
        </is>
      </c>
      <c r="X3423" t="inlineStr">
        <is>
          <t>按班次口径判断</t>
        </is>
      </c>
      <c r="Z3423" t="inlineStr">
        <is>
          <t>否</t>
        </is>
      </c>
    </row>
    <row r="3424">
      <c r="A3424" t="inlineStr">
        <is>
          <t>SIM-STOP-03423</t>
        </is>
      </c>
      <c r="B3424" t="inlineStr">
        <is>
          <t>STOP-POST-00506</t>
        </is>
      </c>
      <c r="C3424" t="inlineStr">
        <is>
          <t>LINE-S03-POST-20260331</t>
        </is>
      </c>
      <c r="D3424" t="inlineStr">
        <is>
          <t>SHIFT-POST-20260331</t>
        </is>
      </c>
      <c r="E3424" t="inlineStr">
        <is>
          <t>LINE-S03</t>
        </is>
      </c>
      <c r="F3424" t="inlineStr">
        <is>
          <t>改善后</t>
        </is>
      </c>
      <c r="G3424" s="57" t="n">
        <v>46112</v>
      </c>
      <c r="H3424" t="inlineStr">
        <is>
          <t>音频模组系列</t>
        </is>
      </c>
      <c r="I3424" t="inlineStr">
        <is>
          <t>7KK25</t>
        </is>
      </c>
      <c r="J3424" t="inlineStr">
        <is>
          <t>MATERIALS</t>
        </is>
      </c>
      <c r="K3424" t="inlineStr">
        <is>
          <t>Unplanned</t>
        </is>
      </c>
      <c r="L3424" t="inlineStr">
        <is>
          <t>HACKING STATION</t>
        </is>
      </c>
      <c r="M3424" t="inlineStr">
        <is>
          <t>上下料工位</t>
        </is>
      </c>
      <c r="N3424" t="inlineStr">
        <is>
          <t>RACK STARVATION</t>
        </is>
      </c>
      <c r="O3424" s="59" t="n">
        <v>46112.84375</v>
      </c>
      <c r="P3424" s="59" t="n">
        <v>46112.85319444445</v>
      </c>
      <c r="Q3424" s="60" t="n">
        <v>13.6</v>
      </c>
      <c r="R3424" s="60" t="n">
        <v>0.9048</v>
      </c>
      <c r="S3424" t="inlineStr">
        <is>
          <t>团队模拟数据（基于公开单线数据派生）</t>
        </is>
      </c>
      <c r="T3424" t="inlineStr">
        <is>
          <t>SIM-v2.2-20260807-20260804</t>
        </is>
      </c>
      <c r="U3424" t="inlineStr">
        <is>
          <t>https://zenodo.org/records/17855209</t>
        </is>
      </c>
      <c r="V3424" t="inlineStr">
        <is>
          <t>LINE-S03-POST-20260331</t>
        </is>
      </c>
      <c r="W3424" t="inlineStr">
        <is>
          <t>已关联</t>
        </is>
      </c>
      <c r="X3424" t="inlineStr">
        <is>
          <t>按班次口径判断</t>
        </is>
      </c>
      <c r="Z3424" t="inlineStr">
        <is>
          <t>否</t>
        </is>
      </c>
    </row>
    <row r="3425">
      <c r="A3425" t="inlineStr">
        <is>
          <t>SIM-STOP-03424</t>
        </is>
      </c>
      <c r="B3425" t="inlineStr">
        <is>
          <t>STOP-POST-00507</t>
        </is>
      </c>
      <c r="C3425" t="inlineStr">
        <is>
          <t>LINE-S01-POST-20260331</t>
        </is>
      </c>
      <c r="D3425" t="inlineStr">
        <is>
          <t>SHIFT-POST-20260331</t>
        </is>
      </c>
      <c r="E3425" t="inlineStr">
        <is>
          <t>LINE-S01</t>
        </is>
      </c>
      <c r="F3425" t="inlineStr">
        <is>
          <t>改善后</t>
        </is>
      </c>
      <c r="G3425" s="57" t="n">
        <v>46112</v>
      </c>
      <c r="H3425" t="inlineStr">
        <is>
          <t>智能终端系列</t>
        </is>
      </c>
      <c r="I3425" t="inlineStr">
        <is>
          <t>7KK25</t>
        </is>
      </c>
      <c r="J3425" t="inlineStr">
        <is>
          <t>MATERIALS</t>
        </is>
      </c>
      <c r="K3425" t="inlineStr">
        <is>
          <t>Unplanned</t>
        </is>
      </c>
      <c r="L3425" t="inlineStr">
        <is>
          <t>HACKING STATION</t>
        </is>
      </c>
      <c r="M3425" t="inlineStr">
        <is>
          <t>上下料工位</t>
        </is>
      </c>
      <c r="N3425" t="inlineStr">
        <is>
          <t>RACK STARVATION</t>
        </is>
      </c>
      <c r="O3425" s="59" t="n">
        <v>46112.83680555555</v>
      </c>
      <c r="P3425" s="59" t="n">
        <v>46112.84125</v>
      </c>
      <c r="Q3425" s="60" t="n">
        <v>6.4</v>
      </c>
      <c r="R3425" s="60" t="n">
        <v>0.7947</v>
      </c>
      <c r="S3425" t="inlineStr">
        <is>
          <t>团队模拟数据（基于公开单线数据派生）</t>
        </is>
      </c>
      <c r="T3425" t="inlineStr">
        <is>
          <t>SIM-v2.2-20260807-20260804</t>
        </is>
      </c>
      <c r="U3425" t="inlineStr">
        <is>
          <t>https://zenodo.org/records/17855209</t>
        </is>
      </c>
      <c r="V3425" t="inlineStr">
        <is>
          <t>LINE-S01-POST-20260331</t>
        </is>
      </c>
      <c r="W3425" t="inlineStr">
        <is>
          <t>已关联</t>
        </is>
      </c>
      <c r="X3425" t="inlineStr">
        <is>
          <t>按班次口径判断</t>
        </is>
      </c>
      <c r="Z3425" t="inlineStr">
        <is>
          <t>否</t>
        </is>
      </c>
    </row>
    <row r="3426">
      <c r="A3426" t="inlineStr">
        <is>
          <t>SIM-STOP-03425</t>
        </is>
      </c>
      <c r="B3426" t="inlineStr">
        <is>
          <t>STOP-POST-00507</t>
        </is>
      </c>
      <c r="C3426" t="inlineStr">
        <is>
          <t>LINE-S02-POST-20260331</t>
        </is>
      </c>
      <c r="D3426" t="inlineStr">
        <is>
          <t>SHIFT-POST-20260331</t>
        </is>
      </c>
      <c r="E3426" t="inlineStr">
        <is>
          <t>LINE-S02</t>
        </is>
      </c>
      <c r="F3426" t="inlineStr">
        <is>
          <t>改善后</t>
        </is>
      </c>
      <c r="G3426" s="57" t="n">
        <v>46112</v>
      </c>
      <c r="H3426" t="inlineStr">
        <is>
          <t>视觉设备系列</t>
        </is>
      </c>
      <c r="I3426" t="inlineStr">
        <is>
          <t>7KK25</t>
        </is>
      </c>
      <c r="J3426" t="inlineStr">
        <is>
          <t>MATERIALS</t>
        </is>
      </c>
      <c r="K3426" t="inlineStr">
        <is>
          <t>Unplanned</t>
        </is>
      </c>
      <c r="L3426" t="inlineStr">
        <is>
          <t>HACKING STATION</t>
        </is>
      </c>
      <c r="M3426" t="inlineStr">
        <is>
          <t>上下料工位</t>
        </is>
      </c>
      <c r="N3426" t="inlineStr">
        <is>
          <t>RACK STARVATION</t>
        </is>
      </c>
      <c r="O3426" s="59" t="n">
        <v>46112.85069444445</v>
      </c>
      <c r="P3426" s="59" t="n">
        <v>46112.85708333334</v>
      </c>
      <c r="Q3426" s="60" t="n">
        <v>9.199999999999999</v>
      </c>
      <c r="R3426" s="60" t="n">
        <v>1.155</v>
      </c>
      <c r="S3426" t="inlineStr">
        <is>
          <t>团队模拟数据（基于公开单线数据派生）</t>
        </is>
      </c>
      <c r="T3426" t="inlineStr">
        <is>
          <t>SIM-v2.2-20260807-20260804</t>
        </is>
      </c>
      <c r="U3426" t="inlineStr">
        <is>
          <t>https://zenodo.org/records/17855209</t>
        </is>
      </c>
      <c r="V3426" t="inlineStr">
        <is>
          <t>LINE-S02-POST-20260331</t>
        </is>
      </c>
      <c r="W3426" t="inlineStr">
        <is>
          <t>已关联</t>
        </is>
      </c>
      <c r="X3426" t="inlineStr">
        <is>
          <t>按班次口径判断</t>
        </is>
      </c>
      <c r="Z3426" t="inlineStr">
        <is>
          <t>否</t>
        </is>
      </c>
    </row>
    <row r="3427">
      <c r="A3427" t="inlineStr">
        <is>
          <t>SIM-STOP-03426</t>
        </is>
      </c>
      <c r="B3427" t="inlineStr">
        <is>
          <t>STOP-POST-00507</t>
        </is>
      </c>
      <c r="C3427" t="inlineStr">
        <is>
          <t>LINE-S03-POST-20260331</t>
        </is>
      </c>
      <c r="D3427" t="inlineStr">
        <is>
          <t>SHIFT-POST-20260331</t>
        </is>
      </c>
      <c r="E3427" t="inlineStr">
        <is>
          <t>LINE-S03</t>
        </is>
      </c>
      <c r="F3427" t="inlineStr">
        <is>
          <t>改善后</t>
        </is>
      </c>
      <c r="G3427" s="57" t="n">
        <v>46112</v>
      </c>
      <c r="H3427" t="inlineStr">
        <is>
          <t>音频模组系列</t>
        </is>
      </c>
      <c r="I3427" t="inlineStr">
        <is>
          <t>7KK25</t>
        </is>
      </c>
      <c r="J3427" t="inlineStr">
        <is>
          <t>MATERIALS</t>
        </is>
      </c>
      <c r="K3427" t="inlineStr">
        <is>
          <t>Unplanned</t>
        </is>
      </c>
      <c r="L3427" t="inlineStr">
        <is>
          <t>HACKING STATION</t>
        </is>
      </c>
      <c r="M3427" t="inlineStr">
        <is>
          <t>上下料工位</t>
        </is>
      </c>
      <c r="N3427" t="inlineStr">
        <is>
          <t>RACK STARVATION</t>
        </is>
      </c>
      <c r="O3427" s="59" t="n">
        <v>46112.86458333334</v>
      </c>
      <c r="P3427" s="59" t="n">
        <v>46112.86979166666</v>
      </c>
      <c r="Q3427" s="60" t="n">
        <v>7.5</v>
      </c>
      <c r="R3427" s="60" t="n">
        <v>0.9412</v>
      </c>
      <c r="S3427" t="inlineStr">
        <is>
          <t>团队模拟数据（基于公开单线数据派生）</t>
        </is>
      </c>
      <c r="T3427" t="inlineStr">
        <is>
          <t>SIM-v2.2-20260807-20260804</t>
        </is>
      </c>
      <c r="U3427" t="inlineStr">
        <is>
          <t>https://zenodo.org/records/17855209</t>
        </is>
      </c>
      <c r="V3427" t="inlineStr">
        <is>
          <t>LINE-S03-POST-20260331</t>
        </is>
      </c>
      <c r="W3427" t="inlineStr">
        <is>
          <t>已关联</t>
        </is>
      </c>
      <c r="X3427" t="inlineStr">
        <is>
          <t>按班次口径判断</t>
        </is>
      </c>
      <c r="Z3427" t="inlineStr">
        <is>
          <t>否</t>
        </is>
      </c>
    </row>
    <row r="3428">
      <c r="A3428" t="inlineStr">
        <is>
          <t>SIM-STOP-03427</t>
        </is>
      </c>
      <c r="B3428" t="inlineStr">
        <is>
          <t>STOP-POST-00508</t>
        </is>
      </c>
      <c r="C3428" t="inlineStr">
        <is>
          <t>LINE-S01-POST-20260331</t>
        </is>
      </c>
      <c r="D3428" t="inlineStr">
        <is>
          <t>SHIFT-POST-20260331</t>
        </is>
      </c>
      <c r="E3428" t="inlineStr">
        <is>
          <t>LINE-S01</t>
        </is>
      </c>
      <c r="F3428" t="inlineStr">
        <is>
          <t>改善后</t>
        </is>
      </c>
      <c r="G3428" s="57" t="n">
        <v>46112</v>
      </c>
      <c r="H3428" t="inlineStr">
        <is>
          <t>智能终端系列</t>
        </is>
      </c>
      <c r="I3428" t="inlineStr">
        <is>
          <t>7KK25</t>
        </is>
      </c>
      <c r="J3428" t="inlineStr">
        <is>
          <t>OPERATIONAL</t>
        </is>
      </c>
      <c r="K3428" t="inlineStr">
        <is>
          <t>Planned - Not included in OEE</t>
        </is>
      </c>
      <c r="L3428" t="inlineStr">
        <is>
          <t>-</t>
        </is>
      </c>
      <c r="M3428" t="inlineStr">
        <is>
          <t>未标注工位</t>
        </is>
      </c>
      <c r="N3428" t="inlineStr">
        <is>
          <t>NO PRODUCTION SCHEDULE</t>
        </is>
      </c>
      <c r="O3428" s="59" t="n">
        <v>46112.86041666667</v>
      </c>
      <c r="P3428" s="59" t="n">
        <v>46113.03381944444</v>
      </c>
      <c r="Q3428" s="60" t="n">
        <v>249.7</v>
      </c>
      <c r="R3428" s="60" t="n">
        <v>0.9569</v>
      </c>
      <c r="S3428" t="inlineStr">
        <is>
          <t>团队模拟数据（基于公开单线数据派生）</t>
        </is>
      </c>
      <c r="T3428" t="inlineStr">
        <is>
          <t>SIM-v2.2-20260807-20260804</t>
        </is>
      </c>
      <c r="U3428" t="inlineStr">
        <is>
          <t>https://zenodo.org/records/17855209</t>
        </is>
      </c>
      <c r="V3428" t="inlineStr">
        <is>
          <t>LINE-S01-POST-20260331</t>
        </is>
      </c>
      <c r="W3428" t="inlineStr">
        <is>
          <t>已关联</t>
        </is>
      </c>
      <c r="X3428" t="inlineStr">
        <is>
          <t>按班次口径判断</t>
        </is>
      </c>
      <c r="Z3428" t="inlineStr">
        <is>
          <t>否</t>
        </is>
      </c>
    </row>
    <row r="3429">
      <c r="A3429" t="inlineStr">
        <is>
          <t>SIM-STOP-03428</t>
        </is>
      </c>
      <c r="B3429" t="inlineStr">
        <is>
          <t>STOP-POST-00508</t>
        </is>
      </c>
      <c r="C3429" t="inlineStr">
        <is>
          <t>LINE-S02-POST-20260331</t>
        </is>
      </c>
      <c r="D3429" t="inlineStr">
        <is>
          <t>SHIFT-POST-20260331</t>
        </is>
      </c>
      <c r="E3429" t="inlineStr">
        <is>
          <t>LINE-S02</t>
        </is>
      </c>
      <c r="F3429" t="inlineStr">
        <is>
          <t>改善后</t>
        </is>
      </c>
      <c r="G3429" s="57" t="n">
        <v>46112</v>
      </c>
      <c r="H3429" t="inlineStr">
        <is>
          <t>视觉设备系列</t>
        </is>
      </c>
      <c r="I3429" t="inlineStr">
        <is>
          <t>7KK25</t>
        </is>
      </c>
      <c r="J3429" t="inlineStr">
        <is>
          <t>OPERATIONAL</t>
        </is>
      </c>
      <c r="K3429" t="inlineStr">
        <is>
          <t>Planned - Not included in OEE</t>
        </is>
      </c>
      <c r="L3429" t="inlineStr">
        <is>
          <t>-</t>
        </is>
      </c>
      <c r="M3429" t="inlineStr">
        <is>
          <t>未标注工位</t>
        </is>
      </c>
      <c r="N3429" t="inlineStr">
        <is>
          <t>NO PRODUCTION SCHEDULE</t>
        </is>
      </c>
      <c r="O3429" s="59" t="n">
        <v>46112.87430555555</v>
      </c>
      <c r="P3429" s="59" t="n">
        <v>46113.04895833333</v>
      </c>
      <c r="Q3429" s="60" t="n">
        <v>251.5</v>
      </c>
      <c r="R3429" s="60" t="n">
        <v>0.9637</v>
      </c>
      <c r="S3429" t="inlineStr">
        <is>
          <t>团队模拟数据（基于公开单线数据派生）</t>
        </is>
      </c>
      <c r="T3429" t="inlineStr">
        <is>
          <t>SIM-v2.2-20260807-20260804</t>
        </is>
      </c>
      <c r="U3429" t="inlineStr">
        <is>
          <t>https://zenodo.org/records/17855209</t>
        </is>
      </c>
      <c r="V3429" t="inlineStr">
        <is>
          <t>LINE-S02-POST-20260331</t>
        </is>
      </c>
      <c r="W3429" t="inlineStr">
        <is>
          <t>已关联</t>
        </is>
      </c>
      <c r="X3429" t="inlineStr">
        <is>
          <t>按班次口径判断</t>
        </is>
      </c>
      <c r="Z3429" t="inlineStr">
        <is>
          <t>否</t>
        </is>
      </c>
    </row>
    <row r="3430">
      <c r="A3430" t="inlineStr">
        <is>
          <t>SIM-STOP-03429</t>
        </is>
      </c>
      <c r="B3430" t="inlineStr">
        <is>
          <t>STOP-POST-00508</t>
        </is>
      </c>
      <c r="C3430" t="inlineStr">
        <is>
          <t>LINE-S03-POST-20260331</t>
        </is>
      </c>
      <c r="D3430" t="inlineStr">
        <is>
          <t>SHIFT-POST-20260331</t>
        </is>
      </c>
      <c r="E3430" t="inlineStr">
        <is>
          <t>LINE-S03</t>
        </is>
      </c>
      <c r="F3430" t="inlineStr">
        <is>
          <t>改善后</t>
        </is>
      </c>
      <c r="G3430" s="57" t="n">
        <v>46112</v>
      </c>
      <c r="H3430" t="inlineStr">
        <is>
          <t>音频模组系列</t>
        </is>
      </c>
      <c r="I3430" t="inlineStr">
        <is>
          <t>7KK25</t>
        </is>
      </c>
      <c r="J3430" t="inlineStr">
        <is>
          <t>OPERATIONAL</t>
        </is>
      </c>
      <c r="K3430" t="inlineStr">
        <is>
          <t>Planned - Not included in OEE</t>
        </is>
      </c>
      <c r="L3430" t="inlineStr">
        <is>
          <t>-</t>
        </is>
      </c>
      <c r="M3430" t="inlineStr">
        <is>
          <t>未标注工位</t>
        </is>
      </c>
      <c r="N3430" t="inlineStr">
        <is>
          <t>NO PRODUCTION SCHEDULE</t>
        </is>
      </c>
      <c r="O3430" s="59" t="n">
        <v>46112.88819444444</v>
      </c>
      <c r="P3430" s="59" t="n">
        <v>46113.06993055555</v>
      </c>
      <c r="Q3430" s="60" t="n">
        <v>261.7</v>
      </c>
      <c r="R3430" s="60" t="n">
        <v>1.0027</v>
      </c>
      <c r="S3430" t="inlineStr">
        <is>
          <t>团队模拟数据（基于公开单线数据派生）</t>
        </is>
      </c>
      <c r="T3430" t="inlineStr">
        <is>
          <t>SIM-v2.2-20260807-20260804</t>
        </is>
      </c>
      <c r="U3430" t="inlineStr">
        <is>
          <t>https://zenodo.org/records/17855209</t>
        </is>
      </c>
      <c r="V3430" t="inlineStr">
        <is>
          <t>LINE-S03-POST-20260331</t>
        </is>
      </c>
      <c r="W3430" t="inlineStr">
        <is>
          <t>已关联</t>
        </is>
      </c>
      <c r="X3430" t="inlineStr">
        <is>
          <t>按班次口径判断</t>
        </is>
      </c>
      <c r="Z3430" t="inlineStr">
        <is>
          <t>否</t>
        </is>
      </c>
    </row>
    <row r="3431">
      <c r="A3431" t="inlineStr">
        <is>
          <t>SIM-STOP-03430</t>
        </is>
      </c>
      <c r="B3431" t="inlineStr">
        <is>
          <t>STOP-POST-00509</t>
        </is>
      </c>
      <c r="C3431" t="inlineStr">
        <is>
          <t>LINE-S01-POST-20260401</t>
        </is>
      </c>
      <c r="D3431" t="inlineStr">
        <is>
          <t>SHIFT-POST-20260401</t>
        </is>
      </c>
      <c r="E3431" t="inlineStr">
        <is>
          <t>LINE-S01</t>
        </is>
      </c>
      <c r="F3431" t="inlineStr">
        <is>
          <t>改善后</t>
        </is>
      </c>
      <c r="G3431" s="57" t="n">
        <v>46113</v>
      </c>
      <c r="H3431" t="inlineStr">
        <is>
          <t>智能终端系列</t>
        </is>
      </c>
      <c r="I3431" t="inlineStr">
        <is>
          <t>7KK25</t>
        </is>
      </c>
      <c r="J3431" t="inlineStr">
        <is>
          <t>OPERATIONAL</t>
        </is>
      </c>
      <c r="K3431" t="inlineStr">
        <is>
          <t>Planned - Not included in OEE</t>
        </is>
      </c>
      <c r="L3431" t="inlineStr">
        <is>
          <t>-</t>
        </is>
      </c>
      <c r="M3431" t="inlineStr">
        <is>
          <t>未标注工位</t>
        </is>
      </c>
      <c r="N3431" t="inlineStr">
        <is>
          <t>NO PRODUCTION SCHEDULE</t>
        </is>
      </c>
      <c r="O3431" s="59" t="n">
        <v>46113.8125</v>
      </c>
      <c r="P3431" s="59" t="n">
        <v>46114.01756944445</v>
      </c>
      <c r="Q3431" s="60" t="n">
        <v>295.3</v>
      </c>
      <c r="R3431" s="60" t="n">
        <v>0.8948</v>
      </c>
      <c r="S3431" t="inlineStr">
        <is>
          <t>团队模拟数据（基于公开单线数据派生）</t>
        </is>
      </c>
      <c r="T3431" t="inlineStr">
        <is>
          <t>SIM-v2.2-20260807-20260804</t>
        </is>
      </c>
      <c r="U3431" t="inlineStr">
        <is>
          <t>https://zenodo.org/records/17855209</t>
        </is>
      </c>
      <c r="W3431" t="inlineStr">
        <is>
          <t>无模拟生产班次（业务合理）</t>
        </is>
      </c>
      <c r="X3431" t="inlineStr">
        <is>
          <t>不纳入OEE</t>
        </is>
      </c>
      <c r="Y3431" t="inlineStr">
        <is>
          <t>当日无正式模拟生产班次，源事件为无生产计划停机；停机事件保留用于设备日历和计划停机统计，不纳入OEE计算。</t>
        </is>
      </c>
      <c r="Z3431" t="inlineStr">
        <is>
          <t>否</t>
        </is>
      </c>
    </row>
    <row r="3432">
      <c r="A3432" t="inlineStr">
        <is>
          <t>SIM-STOP-03431</t>
        </is>
      </c>
      <c r="B3432" t="inlineStr">
        <is>
          <t>STOP-POST-00509</t>
        </is>
      </c>
      <c r="C3432" t="inlineStr">
        <is>
          <t>LINE-S02-POST-20260401</t>
        </is>
      </c>
      <c r="D3432" t="inlineStr">
        <is>
          <t>SHIFT-POST-20260401</t>
        </is>
      </c>
      <c r="E3432" t="inlineStr">
        <is>
          <t>LINE-S02</t>
        </is>
      </c>
      <c r="F3432" t="inlineStr">
        <is>
          <t>改善后</t>
        </is>
      </c>
      <c r="G3432" s="57" t="n">
        <v>46113</v>
      </c>
      <c r="H3432" t="inlineStr">
        <is>
          <t>视觉设备系列</t>
        </is>
      </c>
      <c r="I3432" t="inlineStr">
        <is>
          <t>7KK25</t>
        </is>
      </c>
      <c r="J3432" t="inlineStr">
        <is>
          <t>OPERATIONAL</t>
        </is>
      </c>
      <c r="K3432" t="inlineStr">
        <is>
          <t>Planned - Not included in OEE</t>
        </is>
      </c>
      <c r="L3432" t="inlineStr">
        <is>
          <t>-</t>
        </is>
      </c>
      <c r="M3432" t="inlineStr">
        <is>
          <t>未标注工位</t>
        </is>
      </c>
      <c r="N3432" t="inlineStr">
        <is>
          <t>NO PRODUCTION SCHEDULE</t>
        </is>
      </c>
      <c r="O3432" s="59" t="n">
        <v>46113.82638888889</v>
      </c>
      <c r="P3432" s="59" t="n">
        <v>46114.05597222222</v>
      </c>
      <c r="Q3432" s="60" t="n">
        <v>330.6</v>
      </c>
      <c r="R3432" s="60" t="n">
        <v>1.0018</v>
      </c>
      <c r="S3432" t="inlineStr">
        <is>
          <t>团队模拟数据（基于公开单线数据派生）</t>
        </is>
      </c>
      <c r="T3432" t="inlineStr">
        <is>
          <t>SIM-v2.2-20260807-20260804</t>
        </is>
      </c>
      <c r="U3432" t="inlineStr">
        <is>
          <t>https://zenodo.org/records/17855209</t>
        </is>
      </c>
      <c r="W3432" t="inlineStr">
        <is>
          <t>无模拟生产班次（业务合理）</t>
        </is>
      </c>
      <c r="X3432" t="inlineStr">
        <is>
          <t>不纳入OEE</t>
        </is>
      </c>
      <c r="Y3432" t="inlineStr">
        <is>
          <t>当日无正式模拟生产班次，源事件为无生产计划停机；停机事件保留用于设备日历和计划停机统计，不纳入OEE计算。</t>
        </is>
      </c>
      <c r="Z3432" t="inlineStr">
        <is>
          <t>否</t>
        </is>
      </c>
    </row>
    <row r="3433">
      <c r="A3433" t="inlineStr">
        <is>
          <t>SIM-STOP-03432</t>
        </is>
      </c>
      <c r="B3433" t="inlineStr">
        <is>
          <t>STOP-POST-00509</t>
        </is>
      </c>
      <c r="C3433" t="inlineStr">
        <is>
          <t>LINE-S03-POST-20260401</t>
        </is>
      </c>
      <c r="D3433" t="inlineStr">
        <is>
          <t>SHIFT-POST-20260401</t>
        </is>
      </c>
      <c r="E3433" t="inlineStr">
        <is>
          <t>LINE-S03</t>
        </is>
      </c>
      <c r="F3433" t="inlineStr">
        <is>
          <t>改善后</t>
        </is>
      </c>
      <c r="G3433" s="57" t="n">
        <v>46113</v>
      </c>
      <c r="H3433" t="inlineStr">
        <is>
          <t>音频模组系列</t>
        </is>
      </c>
      <c r="I3433" t="inlineStr">
        <is>
          <t>7KK25</t>
        </is>
      </c>
      <c r="J3433" t="inlineStr">
        <is>
          <t>OPERATIONAL</t>
        </is>
      </c>
      <c r="K3433" t="inlineStr">
        <is>
          <t>Planned - Not included in OEE</t>
        </is>
      </c>
      <c r="L3433" t="inlineStr">
        <is>
          <t>-</t>
        </is>
      </c>
      <c r="M3433" t="inlineStr">
        <is>
          <t>未标注工位</t>
        </is>
      </c>
      <c r="N3433" t="inlineStr">
        <is>
          <t>NO PRODUCTION SCHEDULE</t>
        </is>
      </c>
      <c r="O3433" s="59" t="n">
        <v>46113.84027777778</v>
      </c>
      <c r="P3433" s="59" t="n">
        <v>46114.05541666667</v>
      </c>
      <c r="Q3433" s="60" t="n">
        <v>309.8</v>
      </c>
      <c r="R3433" s="60" t="n">
        <v>0.9387</v>
      </c>
      <c r="S3433" t="inlineStr">
        <is>
          <t>团队模拟数据（基于公开单线数据派生）</t>
        </is>
      </c>
      <c r="T3433" t="inlineStr">
        <is>
          <t>SIM-v2.2-20260807-20260804</t>
        </is>
      </c>
      <c r="U3433" t="inlineStr">
        <is>
          <t>https://zenodo.org/records/17855209</t>
        </is>
      </c>
      <c r="W3433" t="inlineStr">
        <is>
          <t>无模拟生产班次（业务合理）</t>
        </is>
      </c>
      <c r="X3433" t="inlineStr">
        <is>
          <t>不纳入OEE</t>
        </is>
      </c>
      <c r="Y3433" t="inlineStr">
        <is>
          <t>当日无正式模拟生产班次，源事件为无生产计划停机；停机事件保留用于设备日历和计划停机统计，不纳入OEE计算。</t>
        </is>
      </c>
      <c r="Z3433" t="inlineStr">
        <is>
          <t>否</t>
        </is>
      </c>
    </row>
    <row r="3434">
      <c r="A3434" t="inlineStr">
        <is>
          <t>SIM-STOP-03433</t>
        </is>
      </c>
      <c r="B3434" t="inlineStr">
        <is>
          <t>STOP-POST-00510</t>
        </is>
      </c>
      <c r="C3434" t="inlineStr">
        <is>
          <t>LINE-S01-POST-20260402</t>
        </is>
      </c>
      <c r="D3434" t="inlineStr">
        <is>
          <t>SHIFT-POST-20260402</t>
        </is>
      </c>
      <c r="E3434" t="inlineStr">
        <is>
          <t>LINE-S01</t>
        </is>
      </c>
      <c r="F3434" t="inlineStr">
        <is>
          <t>改善后</t>
        </is>
      </c>
      <c r="G3434" s="57" t="n">
        <v>46114</v>
      </c>
      <c r="H3434" t="inlineStr">
        <is>
          <t>智能终端系列</t>
        </is>
      </c>
      <c r="I3434" t="inlineStr">
        <is>
          <t>7KK25</t>
        </is>
      </c>
      <c r="J3434" t="inlineStr">
        <is>
          <t>OPERATIONAL</t>
        </is>
      </c>
      <c r="K3434" t="inlineStr">
        <is>
          <t>Planned - Included in OEE</t>
        </is>
      </c>
      <c r="L3434" t="inlineStr">
        <is>
          <t>EXTRUDER PRESS</t>
        </is>
      </c>
      <c r="M3434" t="inlineStr">
        <is>
          <t>主加工工位</t>
        </is>
      </c>
      <c r="N3434" t="inlineStr">
        <is>
          <t>CLEANING</t>
        </is>
      </c>
      <c r="O3434" s="59" t="n">
        <v>46114.46875</v>
      </c>
      <c r="P3434" s="59" t="n">
        <v>46114.47263888889</v>
      </c>
      <c r="Q3434" s="60" t="n">
        <v>5.6</v>
      </c>
      <c r="R3434" s="60" t="n">
        <v>0.931</v>
      </c>
      <c r="S3434" t="inlineStr">
        <is>
          <t>团队模拟数据（基于公开单线数据派生）</t>
        </is>
      </c>
      <c r="T3434" t="inlineStr">
        <is>
          <t>SIM-v2.2-20260807-20260804</t>
        </is>
      </c>
      <c r="U3434" t="inlineStr">
        <is>
          <t>https://zenodo.org/records/17855209</t>
        </is>
      </c>
      <c r="V3434" t="inlineStr">
        <is>
          <t>LINE-S01-POST-20260402</t>
        </is>
      </c>
      <c r="W3434" t="inlineStr">
        <is>
          <t>已关联</t>
        </is>
      </c>
      <c r="X3434" t="inlineStr">
        <is>
          <t>按班次口径判断</t>
        </is>
      </c>
      <c r="Z3434" t="inlineStr">
        <is>
          <t>否</t>
        </is>
      </c>
    </row>
    <row r="3435">
      <c r="A3435" t="inlineStr">
        <is>
          <t>SIM-STOP-03434</t>
        </is>
      </c>
      <c r="B3435" t="inlineStr">
        <is>
          <t>STOP-POST-00510</t>
        </is>
      </c>
      <c r="C3435" t="inlineStr">
        <is>
          <t>LINE-S02-POST-20260402</t>
        </is>
      </c>
      <c r="D3435" t="inlineStr">
        <is>
          <t>SHIFT-POST-20260402</t>
        </is>
      </c>
      <c r="E3435" t="inlineStr">
        <is>
          <t>LINE-S02</t>
        </is>
      </c>
      <c r="F3435" t="inlineStr">
        <is>
          <t>改善后</t>
        </is>
      </c>
      <c r="G3435" s="57" t="n">
        <v>46114</v>
      </c>
      <c r="H3435" t="inlineStr">
        <is>
          <t>视觉设备系列</t>
        </is>
      </c>
      <c r="I3435" t="inlineStr">
        <is>
          <t>7KK25</t>
        </is>
      </c>
      <c r="J3435" t="inlineStr">
        <is>
          <t>OPERATIONAL</t>
        </is>
      </c>
      <c r="K3435" t="inlineStr">
        <is>
          <t>Planned - Included in OEE</t>
        </is>
      </c>
      <c r="L3435" t="inlineStr">
        <is>
          <t>EXTRUDER PRESS</t>
        </is>
      </c>
      <c r="M3435" t="inlineStr">
        <is>
          <t>主加工工位</t>
        </is>
      </c>
      <c r="N3435" t="inlineStr">
        <is>
          <t>CLEANING</t>
        </is>
      </c>
      <c r="O3435" s="59" t="n">
        <v>46114.48263888889</v>
      </c>
      <c r="P3435" s="59" t="n">
        <v>46114.48652777778</v>
      </c>
      <c r="Q3435" s="60" t="n">
        <v>5.6</v>
      </c>
      <c r="R3435" s="60" t="n">
        <v>0.9364</v>
      </c>
      <c r="S3435" t="inlineStr">
        <is>
          <t>团队模拟数据（基于公开单线数据派生）</t>
        </is>
      </c>
      <c r="T3435" t="inlineStr">
        <is>
          <t>SIM-v2.2-20260807-20260804</t>
        </is>
      </c>
      <c r="U3435" t="inlineStr">
        <is>
          <t>https://zenodo.org/records/17855209</t>
        </is>
      </c>
      <c r="V3435" t="inlineStr">
        <is>
          <t>LINE-S02-POST-20260402</t>
        </is>
      </c>
      <c r="W3435" t="inlineStr">
        <is>
          <t>已关联</t>
        </is>
      </c>
      <c r="X3435" t="inlineStr">
        <is>
          <t>按班次口径判断</t>
        </is>
      </c>
      <c r="Z3435" t="inlineStr">
        <is>
          <t>否</t>
        </is>
      </c>
    </row>
    <row r="3436">
      <c r="A3436" t="inlineStr">
        <is>
          <t>SIM-STOP-03435</t>
        </is>
      </c>
      <c r="B3436" t="inlineStr">
        <is>
          <t>STOP-POST-00510</t>
        </is>
      </c>
      <c r="C3436" t="inlineStr">
        <is>
          <t>LINE-S03-POST-20260402</t>
        </is>
      </c>
      <c r="D3436" t="inlineStr">
        <is>
          <t>SHIFT-POST-20260402</t>
        </is>
      </c>
      <c r="E3436" t="inlineStr">
        <is>
          <t>LINE-S03</t>
        </is>
      </c>
      <c r="F3436" t="inlineStr">
        <is>
          <t>改善后</t>
        </is>
      </c>
      <c r="G3436" s="57" t="n">
        <v>46114</v>
      </c>
      <c r="H3436" t="inlineStr">
        <is>
          <t>音频模组系列</t>
        </is>
      </c>
      <c r="I3436" t="inlineStr">
        <is>
          <t>7KK25</t>
        </is>
      </c>
      <c r="J3436" t="inlineStr">
        <is>
          <t>OPERATIONAL</t>
        </is>
      </c>
      <c r="K3436" t="inlineStr">
        <is>
          <t>Planned - Included in OEE</t>
        </is>
      </c>
      <c r="L3436" t="inlineStr">
        <is>
          <t>EXTRUDER PRESS</t>
        </is>
      </c>
      <c r="M3436" t="inlineStr">
        <is>
          <t>主加工工位</t>
        </is>
      </c>
      <c r="N3436" t="inlineStr">
        <is>
          <t>CLEANING</t>
        </is>
      </c>
      <c r="O3436" s="59" t="n">
        <v>46114.49652777778</v>
      </c>
      <c r="P3436" s="59" t="n">
        <v>46114.500625</v>
      </c>
      <c r="Q3436" s="60" t="n">
        <v>5.9</v>
      </c>
      <c r="R3436" s="60" t="n">
        <v>0.976</v>
      </c>
      <c r="S3436" t="inlineStr">
        <is>
          <t>团队模拟数据（基于公开单线数据派生）</t>
        </is>
      </c>
      <c r="T3436" t="inlineStr">
        <is>
          <t>SIM-v2.2-20260807-20260804</t>
        </is>
      </c>
      <c r="U3436" t="inlineStr">
        <is>
          <t>https://zenodo.org/records/17855209</t>
        </is>
      </c>
      <c r="V3436" t="inlineStr">
        <is>
          <t>LINE-S03-POST-20260402</t>
        </is>
      </c>
      <c r="W3436" t="inlineStr">
        <is>
          <t>已关联</t>
        </is>
      </c>
      <c r="X3436" t="inlineStr">
        <is>
          <t>按班次口径判断</t>
        </is>
      </c>
      <c r="Z3436" t="inlineStr">
        <is>
          <t>否</t>
        </is>
      </c>
    </row>
    <row r="3437">
      <c r="A3437" t="inlineStr">
        <is>
          <t>SIM-STOP-03436</t>
        </is>
      </c>
      <c r="B3437" t="inlineStr">
        <is>
          <t>STOP-POST-00511</t>
        </is>
      </c>
      <c r="C3437" t="inlineStr">
        <is>
          <t>LINE-S01-POST-20260402</t>
        </is>
      </c>
      <c r="D3437" t="inlineStr">
        <is>
          <t>SHIFT-POST-20260402</t>
        </is>
      </c>
      <c r="E3437" t="inlineStr">
        <is>
          <t>LINE-S01</t>
        </is>
      </c>
      <c r="F3437" t="inlineStr">
        <is>
          <t>改善后</t>
        </is>
      </c>
      <c r="G3437" s="57" t="n">
        <v>46114</v>
      </c>
      <c r="H3437" t="inlineStr">
        <is>
          <t>智能终端系列</t>
        </is>
      </c>
      <c r="I3437" t="inlineStr">
        <is>
          <t>7KK25</t>
        </is>
      </c>
      <c r="J3437" t="inlineStr">
        <is>
          <t>MATERIALS</t>
        </is>
      </c>
      <c r="K3437" t="inlineStr">
        <is>
          <t>Unplanned</t>
        </is>
      </c>
      <c r="L3437" t="inlineStr">
        <is>
          <t>HACKING STATION</t>
        </is>
      </c>
      <c r="M3437" t="inlineStr">
        <is>
          <t>上下料工位</t>
        </is>
      </c>
      <c r="N3437" t="inlineStr">
        <is>
          <t>MANUAL BRICK HANDLING</t>
        </is>
      </c>
      <c r="O3437" s="59" t="n">
        <v>46114.50902777778</v>
      </c>
      <c r="P3437" s="59" t="n">
        <v>46114.51833333333</v>
      </c>
      <c r="Q3437" s="60" t="n">
        <v>13.4</v>
      </c>
      <c r="R3437" s="60" t="n">
        <v>0.8349</v>
      </c>
      <c r="S3437" t="inlineStr">
        <is>
          <t>团队模拟数据（基于公开单线数据派生）</t>
        </is>
      </c>
      <c r="T3437" t="inlineStr">
        <is>
          <t>SIM-v2.2-20260807-20260804</t>
        </is>
      </c>
      <c r="U3437" t="inlineStr">
        <is>
          <t>https://zenodo.org/records/17855209</t>
        </is>
      </c>
      <c r="V3437" t="inlineStr">
        <is>
          <t>LINE-S01-POST-20260402</t>
        </is>
      </c>
      <c r="W3437" t="inlineStr">
        <is>
          <t>已关联</t>
        </is>
      </c>
      <c r="X3437" t="inlineStr">
        <is>
          <t>按班次口径判断</t>
        </is>
      </c>
      <c r="Z3437" t="inlineStr">
        <is>
          <t>否</t>
        </is>
      </c>
    </row>
    <row r="3438">
      <c r="A3438" t="inlineStr">
        <is>
          <t>SIM-STOP-03437</t>
        </is>
      </c>
      <c r="B3438" t="inlineStr">
        <is>
          <t>STOP-POST-00511</t>
        </is>
      </c>
      <c r="C3438" t="inlineStr">
        <is>
          <t>LINE-S02-POST-20260402</t>
        </is>
      </c>
      <c r="D3438" t="inlineStr">
        <is>
          <t>SHIFT-POST-20260402</t>
        </is>
      </c>
      <c r="E3438" t="inlineStr">
        <is>
          <t>LINE-S02</t>
        </is>
      </c>
      <c r="F3438" t="inlineStr">
        <is>
          <t>改善后</t>
        </is>
      </c>
      <c r="G3438" s="57" t="n">
        <v>46114</v>
      </c>
      <c r="H3438" t="inlineStr">
        <is>
          <t>视觉设备系列</t>
        </is>
      </c>
      <c r="I3438" t="inlineStr">
        <is>
          <t>7KK25</t>
        </is>
      </c>
      <c r="J3438" t="inlineStr">
        <is>
          <t>MATERIALS</t>
        </is>
      </c>
      <c r="K3438" t="inlineStr">
        <is>
          <t>Unplanned</t>
        </is>
      </c>
      <c r="L3438" t="inlineStr">
        <is>
          <t>HACKING STATION</t>
        </is>
      </c>
      <c r="M3438" t="inlineStr">
        <is>
          <t>上下料工位</t>
        </is>
      </c>
      <c r="N3438" t="inlineStr">
        <is>
          <t>MANUAL BRICK HANDLING</t>
        </is>
      </c>
      <c r="O3438" s="59" t="n">
        <v>46114.52291666667</v>
      </c>
      <c r="P3438" s="59" t="n">
        <v>46114.53506944444</v>
      </c>
      <c r="Q3438" s="60" t="n">
        <v>17.5</v>
      </c>
      <c r="R3438" s="60" t="n">
        <v>1.0939</v>
      </c>
      <c r="S3438" t="inlineStr">
        <is>
          <t>团队模拟数据（基于公开单线数据派生）</t>
        </is>
      </c>
      <c r="T3438" t="inlineStr">
        <is>
          <t>SIM-v2.2-20260807-20260804</t>
        </is>
      </c>
      <c r="U3438" t="inlineStr">
        <is>
          <t>https://zenodo.org/records/17855209</t>
        </is>
      </c>
      <c r="V3438" t="inlineStr">
        <is>
          <t>LINE-S02-POST-20260402</t>
        </is>
      </c>
      <c r="W3438" t="inlineStr">
        <is>
          <t>已关联</t>
        </is>
      </c>
      <c r="X3438" t="inlineStr">
        <is>
          <t>按班次口径判断</t>
        </is>
      </c>
      <c r="Z3438" t="inlineStr">
        <is>
          <t>否</t>
        </is>
      </c>
    </row>
    <row r="3439">
      <c r="A3439" t="inlineStr">
        <is>
          <t>SIM-STOP-03438</t>
        </is>
      </c>
      <c r="B3439" t="inlineStr">
        <is>
          <t>STOP-POST-00511</t>
        </is>
      </c>
      <c r="C3439" t="inlineStr">
        <is>
          <t>LINE-S03-POST-20260402</t>
        </is>
      </c>
      <c r="D3439" t="inlineStr">
        <is>
          <t>SHIFT-POST-20260402</t>
        </is>
      </c>
      <c r="E3439" t="inlineStr">
        <is>
          <t>LINE-S03</t>
        </is>
      </c>
      <c r="F3439" t="inlineStr">
        <is>
          <t>改善后</t>
        </is>
      </c>
      <c r="G3439" s="57" t="n">
        <v>46114</v>
      </c>
      <c r="H3439" t="inlineStr">
        <is>
          <t>音频模组系列</t>
        </is>
      </c>
      <c r="I3439" t="inlineStr">
        <is>
          <t>7KK25</t>
        </is>
      </c>
      <c r="J3439" t="inlineStr">
        <is>
          <t>MATERIALS</t>
        </is>
      </c>
      <c r="K3439" t="inlineStr">
        <is>
          <t>Unplanned</t>
        </is>
      </c>
      <c r="L3439" t="inlineStr">
        <is>
          <t>HACKING STATION</t>
        </is>
      </c>
      <c r="M3439" t="inlineStr">
        <is>
          <t>上下料工位</t>
        </is>
      </c>
      <c r="N3439" t="inlineStr">
        <is>
          <t>MANUAL BRICK HANDLING</t>
        </is>
      </c>
      <c r="O3439" s="59" t="n">
        <v>46114.53680555556</v>
      </c>
      <c r="P3439" s="59" t="n">
        <v>46114.54666666667</v>
      </c>
      <c r="Q3439" s="60" t="n">
        <v>14.2</v>
      </c>
      <c r="R3439" s="60" t="n">
        <v>0.8892</v>
      </c>
      <c r="S3439" t="inlineStr">
        <is>
          <t>团队模拟数据（基于公开单线数据派生）</t>
        </is>
      </c>
      <c r="T3439" t="inlineStr">
        <is>
          <t>SIM-v2.2-20260807-20260804</t>
        </is>
      </c>
      <c r="U3439" t="inlineStr">
        <is>
          <t>https://zenodo.org/records/17855209</t>
        </is>
      </c>
      <c r="V3439" t="inlineStr">
        <is>
          <t>LINE-S03-POST-20260402</t>
        </is>
      </c>
      <c r="W3439" t="inlineStr">
        <is>
          <t>已关联</t>
        </is>
      </c>
      <c r="X3439" t="inlineStr">
        <is>
          <t>按班次口径判断</t>
        </is>
      </c>
      <c r="Z3439" t="inlineStr">
        <is>
          <t>否</t>
        </is>
      </c>
    </row>
    <row r="3440">
      <c r="A3440" t="inlineStr">
        <is>
          <t>SIM-STOP-03439</t>
        </is>
      </c>
      <c r="B3440" t="inlineStr">
        <is>
          <t>STOP-POST-00512</t>
        </is>
      </c>
      <c r="C3440" t="inlineStr">
        <is>
          <t>LINE-S01-POST-20260402</t>
        </is>
      </c>
      <c r="D3440" t="inlineStr">
        <is>
          <t>SHIFT-POST-20260402</t>
        </is>
      </c>
      <c r="E3440" t="inlineStr">
        <is>
          <t>LINE-S01</t>
        </is>
      </c>
      <c r="F3440" t="inlineStr">
        <is>
          <t>改善后</t>
        </is>
      </c>
      <c r="G3440" s="57" t="n">
        <v>46114</v>
      </c>
      <c r="H3440" t="inlineStr">
        <is>
          <t>智能终端系列</t>
        </is>
      </c>
      <c r="I3440" t="inlineStr">
        <is>
          <t>7KK25</t>
        </is>
      </c>
      <c r="J3440" t="inlineStr">
        <is>
          <t>FAILURE</t>
        </is>
      </c>
      <c r="K3440" t="inlineStr">
        <is>
          <t>Unplanned</t>
        </is>
      </c>
      <c r="L3440" t="inlineStr">
        <is>
          <t>EXTRUDER PRESS</t>
        </is>
      </c>
      <c r="M3440" t="inlineStr">
        <is>
          <t>主加工工位</t>
        </is>
      </c>
      <c r="N3440" t="inlineStr">
        <is>
          <t>WIRE FAILURE</t>
        </is>
      </c>
      <c r="O3440" s="59" t="n">
        <v>46114.52083333334</v>
      </c>
      <c r="P3440" s="59" t="n">
        <v>46114.52465277778</v>
      </c>
      <c r="Q3440" s="60" t="n">
        <v>5.5</v>
      </c>
      <c r="R3440" s="60" t="n">
        <v>0.7813</v>
      </c>
      <c r="S3440" t="inlineStr">
        <is>
          <t>团队模拟数据（基于公开单线数据派生）</t>
        </is>
      </c>
      <c r="T3440" t="inlineStr">
        <is>
          <t>SIM-v2.2-20260807-20260804</t>
        </is>
      </c>
      <c r="U3440" t="inlineStr">
        <is>
          <t>https://zenodo.org/records/17855209</t>
        </is>
      </c>
      <c r="V3440" t="inlineStr">
        <is>
          <t>LINE-S01-POST-20260402</t>
        </is>
      </c>
      <c r="W3440" t="inlineStr">
        <is>
          <t>已关联</t>
        </is>
      </c>
      <c r="X3440" t="inlineStr">
        <is>
          <t>按班次口径判断</t>
        </is>
      </c>
      <c r="Z3440" t="inlineStr">
        <is>
          <t>否</t>
        </is>
      </c>
    </row>
    <row r="3441">
      <c r="A3441" t="inlineStr">
        <is>
          <t>SIM-STOP-03440</t>
        </is>
      </c>
      <c r="B3441" t="inlineStr">
        <is>
          <t>STOP-POST-00512</t>
        </is>
      </c>
      <c r="C3441" t="inlineStr">
        <is>
          <t>LINE-S02-POST-20260402</t>
        </is>
      </c>
      <c r="D3441" t="inlineStr">
        <is>
          <t>SHIFT-POST-20260402</t>
        </is>
      </c>
      <c r="E3441" t="inlineStr">
        <is>
          <t>LINE-S02</t>
        </is>
      </c>
      <c r="F3441" t="inlineStr">
        <is>
          <t>改善后</t>
        </is>
      </c>
      <c r="G3441" s="57" t="n">
        <v>46114</v>
      </c>
      <c r="H3441" t="inlineStr">
        <is>
          <t>视觉设备系列</t>
        </is>
      </c>
      <c r="I3441" t="inlineStr">
        <is>
          <t>7KK25</t>
        </is>
      </c>
      <c r="J3441" t="inlineStr">
        <is>
          <t>FAILURE</t>
        </is>
      </c>
      <c r="K3441" t="inlineStr">
        <is>
          <t>Unplanned</t>
        </is>
      </c>
      <c r="L3441" t="inlineStr">
        <is>
          <t>EXTRUDER PRESS</t>
        </is>
      </c>
      <c r="M3441" t="inlineStr">
        <is>
          <t>主加工工位</t>
        </is>
      </c>
      <c r="N3441" t="inlineStr">
        <is>
          <t>WIRE FAILURE</t>
        </is>
      </c>
      <c r="O3441" s="59" t="n">
        <v>46114.53472222222</v>
      </c>
      <c r="P3441" s="59" t="n">
        <v>46114.54069444445</v>
      </c>
      <c r="Q3441" s="60" t="n">
        <v>8.6</v>
      </c>
      <c r="R3441" s="60" t="n">
        <v>1.2276</v>
      </c>
      <c r="S3441" t="inlineStr">
        <is>
          <t>团队模拟数据（基于公开单线数据派生）</t>
        </is>
      </c>
      <c r="T3441" t="inlineStr">
        <is>
          <t>SIM-v2.2-20260807-20260804</t>
        </is>
      </c>
      <c r="U3441" t="inlineStr">
        <is>
          <t>https://zenodo.org/records/17855209</t>
        </is>
      </c>
      <c r="V3441" t="inlineStr">
        <is>
          <t>LINE-S02-POST-20260402</t>
        </is>
      </c>
      <c r="W3441" t="inlineStr">
        <is>
          <t>已关联</t>
        </is>
      </c>
      <c r="X3441" t="inlineStr">
        <is>
          <t>按班次口径判断</t>
        </is>
      </c>
      <c r="Z3441" t="inlineStr">
        <is>
          <t>否</t>
        </is>
      </c>
    </row>
    <row r="3442">
      <c r="A3442" t="inlineStr">
        <is>
          <t>SIM-STOP-03441</t>
        </is>
      </c>
      <c r="B3442" t="inlineStr">
        <is>
          <t>STOP-POST-00512</t>
        </is>
      </c>
      <c r="C3442" t="inlineStr">
        <is>
          <t>LINE-S03-POST-20260402</t>
        </is>
      </c>
      <c r="D3442" t="inlineStr">
        <is>
          <t>SHIFT-POST-20260402</t>
        </is>
      </c>
      <c r="E3442" t="inlineStr">
        <is>
          <t>LINE-S03</t>
        </is>
      </c>
      <c r="F3442" t="inlineStr">
        <is>
          <t>改善后</t>
        </is>
      </c>
      <c r="G3442" s="57" t="n">
        <v>46114</v>
      </c>
      <c r="H3442" t="inlineStr">
        <is>
          <t>音频模组系列</t>
        </is>
      </c>
      <c r="I3442" t="inlineStr">
        <is>
          <t>7KK25</t>
        </is>
      </c>
      <c r="J3442" t="inlineStr">
        <is>
          <t>FAILURE</t>
        </is>
      </c>
      <c r="K3442" t="inlineStr">
        <is>
          <t>Unplanned</t>
        </is>
      </c>
      <c r="L3442" t="inlineStr">
        <is>
          <t>EXTRUDER PRESS</t>
        </is>
      </c>
      <c r="M3442" t="inlineStr">
        <is>
          <t>主加工工位</t>
        </is>
      </c>
      <c r="N3442" t="inlineStr">
        <is>
          <t>WIRE FAILURE</t>
        </is>
      </c>
      <c r="O3442" s="59" t="n">
        <v>46114.54861111111</v>
      </c>
      <c r="P3442" s="59" t="n">
        <v>46114.55291666667</v>
      </c>
      <c r="Q3442" s="60" t="n">
        <v>6.2</v>
      </c>
      <c r="R3442" s="60" t="n">
        <v>0.89</v>
      </c>
      <c r="S3442" t="inlineStr">
        <is>
          <t>团队模拟数据（基于公开单线数据派生）</t>
        </is>
      </c>
      <c r="T3442" t="inlineStr">
        <is>
          <t>SIM-v2.2-20260807-20260804</t>
        </is>
      </c>
      <c r="U3442" t="inlineStr">
        <is>
          <t>https://zenodo.org/records/17855209</t>
        </is>
      </c>
      <c r="V3442" t="inlineStr">
        <is>
          <t>LINE-S03-POST-20260402</t>
        </is>
      </c>
      <c r="W3442" t="inlineStr">
        <is>
          <t>已关联</t>
        </is>
      </c>
      <c r="X3442" t="inlineStr">
        <is>
          <t>按班次口径判断</t>
        </is>
      </c>
      <c r="Z3442" t="inlineStr">
        <is>
          <t>否</t>
        </is>
      </c>
    </row>
    <row r="3443">
      <c r="A3443" t="inlineStr">
        <is>
          <t>SIM-STOP-03442</t>
        </is>
      </c>
      <c r="B3443" t="inlineStr">
        <is>
          <t>STOP-POST-00513</t>
        </is>
      </c>
      <c r="C3443" t="inlineStr">
        <is>
          <t>LINE-S01-POST-20260402</t>
        </is>
      </c>
      <c r="D3443" t="inlineStr">
        <is>
          <t>SHIFT-POST-20260402</t>
        </is>
      </c>
      <c r="E3443" t="inlineStr">
        <is>
          <t>LINE-S01</t>
        </is>
      </c>
      <c r="F3443" t="inlineStr">
        <is>
          <t>改善后</t>
        </is>
      </c>
      <c r="G3443" s="57" t="n">
        <v>46114</v>
      </c>
      <c r="H3443" t="inlineStr">
        <is>
          <t>智能终端系列</t>
        </is>
      </c>
      <c r="I3443" t="inlineStr">
        <is>
          <t>7KK25</t>
        </is>
      </c>
      <c r="J3443" t="inlineStr">
        <is>
          <t>FAILURE</t>
        </is>
      </c>
      <c r="K3443" t="inlineStr">
        <is>
          <t>Unplanned</t>
        </is>
      </c>
      <c r="L3443" t="inlineStr">
        <is>
          <t>EXTRUDER PRESS</t>
        </is>
      </c>
      <c r="M3443" t="inlineStr">
        <is>
          <t>主加工工位</t>
        </is>
      </c>
      <c r="N3443" t="inlineStr">
        <is>
          <t>WIRE FAILURE</t>
        </is>
      </c>
      <c r="O3443" s="59" t="n">
        <v>46114.52569444444</v>
      </c>
      <c r="P3443" s="59" t="n">
        <v>46114.52736111111</v>
      </c>
      <c r="Q3443" s="60" t="n">
        <v>2.4</v>
      </c>
      <c r="R3443" s="60" t="n">
        <v>0.8125</v>
      </c>
      <c r="S3443" t="inlineStr">
        <is>
          <t>团队模拟数据（基于公开单线数据派生）</t>
        </is>
      </c>
      <c r="T3443" t="inlineStr">
        <is>
          <t>SIM-v2.2-20260807-20260804</t>
        </is>
      </c>
      <c r="U3443" t="inlineStr">
        <is>
          <t>https://zenodo.org/records/17855209</t>
        </is>
      </c>
      <c r="V3443" t="inlineStr">
        <is>
          <t>LINE-S01-POST-20260402</t>
        </is>
      </c>
      <c r="W3443" t="inlineStr">
        <is>
          <t>已关联</t>
        </is>
      </c>
      <c r="X3443" t="inlineStr">
        <is>
          <t>按班次口径判断</t>
        </is>
      </c>
      <c r="Z3443" t="inlineStr">
        <is>
          <t>否</t>
        </is>
      </c>
    </row>
    <row r="3444">
      <c r="A3444" t="inlineStr">
        <is>
          <t>SIM-STOP-03443</t>
        </is>
      </c>
      <c r="B3444" t="inlineStr">
        <is>
          <t>STOP-POST-00513</t>
        </is>
      </c>
      <c r="C3444" t="inlineStr">
        <is>
          <t>LINE-S02-POST-20260402</t>
        </is>
      </c>
      <c r="D3444" t="inlineStr">
        <is>
          <t>SHIFT-POST-20260402</t>
        </is>
      </c>
      <c r="E3444" t="inlineStr">
        <is>
          <t>LINE-S02</t>
        </is>
      </c>
      <c r="F3444" t="inlineStr">
        <is>
          <t>改善后</t>
        </is>
      </c>
      <c r="G3444" s="57" t="n">
        <v>46114</v>
      </c>
      <c r="H3444" t="inlineStr">
        <is>
          <t>视觉设备系列</t>
        </is>
      </c>
      <c r="I3444" t="inlineStr">
        <is>
          <t>7KK25</t>
        </is>
      </c>
      <c r="J3444" t="inlineStr">
        <is>
          <t>FAILURE</t>
        </is>
      </c>
      <c r="K3444" t="inlineStr">
        <is>
          <t>Unplanned</t>
        </is>
      </c>
      <c r="L3444" t="inlineStr">
        <is>
          <t>EXTRUDER PRESS</t>
        </is>
      </c>
      <c r="M3444" t="inlineStr">
        <is>
          <t>主加工工位</t>
        </is>
      </c>
      <c r="N3444" t="inlineStr">
        <is>
          <t>WIRE FAILURE</t>
        </is>
      </c>
      <c r="O3444" s="59" t="n">
        <v>46114.53958333333</v>
      </c>
      <c r="P3444" s="59" t="n">
        <v>46114.54194444444</v>
      </c>
      <c r="Q3444" s="60" t="n">
        <v>3.4</v>
      </c>
      <c r="R3444" s="60" t="n">
        <v>1.1484</v>
      </c>
      <c r="S3444" t="inlineStr">
        <is>
          <t>团队模拟数据（基于公开单线数据派生）</t>
        </is>
      </c>
      <c r="T3444" t="inlineStr">
        <is>
          <t>SIM-v2.2-20260807-20260804</t>
        </is>
      </c>
      <c r="U3444" t="inlineStr">
        <is>
          <t>https://zenodo.org/records/17855209</t>
        </is>
      </c>
      <c r="V3444" t="inlineStr">
        <is>
          <t>LINE-S02-POST-20260402</t>
        </is>
      </c>
      <c r="W3444" t="inlineStr">
        <is>
          <t>已关联</t>
        </is>
      </c>
      <c r="X3444" t="inlineStr">
        <is>
          <t>按班次口径判断</t>
        </is>
      </c>
      <c r="Z3444" t="inlineStr">
        <is>
          <t>否</t>
        </is>
      </c>
    </row>
    <row r="3445">
      <c r="A3445" t="inlineStr">
        <is>
          <t>SIM-STOP-03444</t>
        </is>
      </c>
      <c r="B3445" t="inlineStr">
        <is>
          <t>STOP-POST-00513</t>
        </is>
      </c>
      <c r="C3445" t="inlineStr">
        <is>
          <t>LINE-S03-POST-20260402</t>
        </is>
      </c>
      <c r="D3445" t="inlineStr">
        <is>
          <t>SHIFT-POST-20260402</t>
        </is>
      </c>
      <c r="E3445" t="inlineStr">
        <is>
          <t>LINE-S03</t>
        </is>
      </c>
      <c r="F3445" t="inlineStr">
        <is>
          <t>改善后</t>
        </is>
      </c>
      <c r="G3445" s="57" t="n">
        <v>46114</v>
      </c>
      <c r="H3445" t="inlineStr">
        <is>
          <t>音频模组系列</t>
        </is>
      </c>
      <c r="I3445" t="inlineStr">
        <is>
          <t>7KK25</t>
        </is>
      </c>
      <c r="J3445" t="inlineStr">
        <is>
          <t>FAILURE</t>
        </is>
      </c>
      <c r="K3445" t="inlineStr">
        <is>
          <t>Unplanned</t>
        </is>
      </c>
      <c r="L3445" t="inlineStr">
        <is>
          <t>EXTRUDER PRESS</t>
        </is>
      </c>
      <c r="M3445" t="inlineStr">
        <is>
          <t>主加工工位</t>
        </is>
      </c>
      <c r="N3445" t="inlineStr">
        <is>
          <t>WIRE FAILURE</t>
        </is>
      </c>
      <c r="O3445" s="59" t="n">
        <v>46114.55347222222</v>
      </c>
      <c r="P3445" s="59" t="n">
        <v>46114.55541666667</v>
      </c>
      <c r="Q3445" s="60" t="n">
        <v>2.8</v>
      </c>
      <c r="R3445" s="60" t="n">
        <v>0.925</v>
      </c>
      <c r="S3445" t="inlineStr">
        <is>
          <t>团队模拟数据（基于公开单线数据派生）</t>
        </is>
      </c>
      <c r="T3445" t="inlineStr">
        <is>
          <t>SIM-v2.2-20260807-20260804</t>
        </is>
      </c>
      <c r="U3445" t="inlineStr">
        <is>
          <t>https://zenodo.org/records/17855209</t>
        </is>
      </c>
      <c r="V3445" t="inlineStr">
        <is>
          <t>LINE-S03-POST-20260402</t>
        </is>
      </c>
      <c r="W3445" t="inlineStr">
        <is>
          <t>已关联</t>
        </is>
      </c>
      <c r="X3445" t="inlineStr">
        <is>
          <t>按班次口径判断</t>
        </is>
      </c>
      <c r="Z3445" t="inlineStr">
        <is>
          <t>否</t>
        </is>
      </c>
    </row>
    <row r="3446">
      <c r="A3446" t="inlineStr">
        <is>
          <t>SIM-STOP-03445</t>
        </is>
      </c>
      <c r="B3446" t="inlineStr">
        <is>
          <t>STOP-POST-00514</t>
        </is>
      </c>
      <c r="C3446" t="inlineStr">
        <is>
          <t>LINE-S01-POST-20260402</t>
        </is>
      </c>
      <c r="D3446" t="inlineStr">
        <is>
          <t>SHIFT-POST-20260402</t>
        </is>
      </c>
      <c r="E3446" t="inlineStr">
        <is>
          <t>LINE-S01</t>
        </is>
      </c>
      <c r="F3446" t="inlineStr">
        <is>
          <t>改善后</t>
        </is>
      </c>
      <c r="G3446" s="57" t="n">
        <v>46114</v>
      </c>
      <c r="H3446" t="inlineStr">
        <is>
          <t>智能终端系列</t>
        </is>
      </c>
      <c r="I3446" t="inlineStr">
        <is>
          <t>7KK25</t>
        </is>
      </c>
      <c r="J3446" t="inlineStr">
        <is>
          <t>MATERIALS</t>
        </is>
      </c>
      <c r="K3446" t="inlineStr">
        <is>
          <t>Unplanned</t>
        </is>
      </c>
      <c r="L3446" t="inlineStr">
        <is>
          <t>SCREEN FEEDER</t>
        </is>
      </c>
      <c r="M3446" t="inlineStr">
        <is>
          <t>供料系统</t>
        </is>
      </c>
      <c r="N3446" t="inlineStr">
        <is>
          <t>MATERIAL STARVATION</t>
        </is>
      </c>
      <c r="O3446" s="59" t="n">
        <v>46114.5375</v>
      </c>
      <c r="P3446" s="59" t="n">
        <v>46114.53986111111</v>
      </c>
      <c r="Q3446" s="60" t="n">
        <v>3.4</v>
      </c>
      <c r="R3446" s="60" t="n">
        <v>0.8438</v>
      </c>
      <c r="S3446" t="inlineStr">
        <is>
          <t>团队模拟数据（基于公开单线数据派生）</t>
        </is>
      </c>
      <c r="T3446" t="inlineStr">
        <is>
          <t>SIM-v2.2-20260807-20260804</t>
        </is>
      </c>
      <c r="U3446" t="inlineStr">
        <is>
          <t>https://zenodo.org/records/17855209</t>
        </is>
      </c>
      <c r="V3446" t="inlineStr">
        <is>
          <t>LINE-S01-POST-20260402</t>
        </is>
      </c>
      <c r="W3446" t="inlineStr">
        <is>
          <t>已关联</t>
        </is>
      </c>
      <c r="X3446" t="inlineStr">
        <is>
          <t>按班次口径判断</t>
        </is>
      </c>
      <c r="Z3446" t="inlineStr">
        <is>
          <t>否</t>
        </is>
      </c>
    </row>
    <row r="3447">
      <c r="A3447" t="inlineStr">
        <is>
          <t>SIM-STOP-03446</t>
        </is>
      </c>
      <c r="B3447" t="inlineStr">
        <is>
          <t>STOP-POST-00514</t>
        </is>
      </c>
      <c r="C3447" t="inlineStr">
        <is>
          <t>LINE-S02-POST-20260402</t>
        </is>
      </c>
      <c r="D3447" t="inlineStr">
        <is>
          <t>SHIFT-POST-20260402</t>
        </is>
      </c>
      <c r="E3447" t="inlineStr">
        <is>
          <t>LINE-S02</t>
        </is>
      </c>
      <c r="F3447" t="inlineStr">
        <is>
          <t>改善后</t>
        </is>
      </c>
      <c r="G3447" s="57" t="n">
        <v>46114</v>
      </c>
      <c r="H3447" t="inlineStr">
        <is>
          <t>视觉设备系列</t>
        </is>
      </c>
      <c r="I3447" t="inlineStr">
        <is>
          <t>7KK25</t>
        </is>
      </c>
      <c r="J3447" t="inlineStr">
        <is>
          <t>MATERIALS</t>
        </is>
      </c>
      <c r="K3447" t="inlineStr">
        <is>
          <t>Unplanned</t>
        </is>
      </c>
      <c r="L3447" t="inlineStr">
        <is>
          <t>SCREEN FEEDER</t>
        </is>
      </c>
      <c r="M3447" t="inlineStr">
        <is>
          <t>供料系统</t>
        </is>
      </c>
      <c r="N3447" t="inlineStr">
        <is>
          <t>MATERIAL STARVATION</t>
        </is>
      </c>
      <c r="O3447" s="59" t="n">
        <v>46114.55138888889</v>
      </c>
      <c r="P3447" s="59" t="n">
        <v>46114.55444444445</v>
      </c>
      <c r="Q3447" s="60" t="n">
        <v>4.4</v>
      </c>
      <c r="R3447" s="60" t="n">
        <v>1.1061</v>
      </c>
      <c r="S3447" t="inlineStr">
        <is>
          <t>团队模拟数据（基于公开单线数据派生）</t>
        </is>
      </c>
      <c r="T3447" t="inlineStr">
        <is>
          <t>SIM-v2.2-20260807-20260804</t>
        </is>
      </c>
      <c r="U3447" t="inlineStr">
        <is>
          <t>https://zenodo.org/records/17855209</t>
        </is>
      </c>
      <c r="V3447" t="inlineStr">
        <is>
          <t>LINE-S02-POST-20260402</t>
        </is>
      </c>
      <c r="W3447" t="inlineStr">
        <is>
          <t>已关联</t>
        </is>
      </c>
      <c r="X3447" t="inlineStr">
        <is>
          <t>按班次口径判断</t>
        </is>
      </c>
      <c r="Z3447" t="inlineStr">
        <is>
          <t>否</t>
        </is>
      </c>
    </row>
    <row r="3448">
      <c r="A3448" t="inlineStr">
        <is>
          <t>SIM-STOP-03447</t>
        </is>
      </c>
      <c r="B3448" t="inlineStr">
        <is>
          <t>STOP-POST-00514</t>
        </is>
      </c>
      <c r="C3448" t="inlineStr">
        <is>
          <t>LINE-S03-POST-20260402</t>
        </is>
      </c>
      <c r="D3448" t="inlineStr">
        <is>
          <t>SHIFT-POST-20260402</t>
        </is>
      </c>
      <c r="E3448" t="inlineStr">
        <is>
          <t>LINE-S03</t>
        </is>
      </c>
      <c r="F3448" t="inlineStr">
        <is>
          <t>改善后</t>
        </is>
      </c>
      <c r="G3448" s="57" t="n">
        <v>46114</v>
      </c>
      <c r="H3448" t="inlineStr">
        <is>
          <t>音频模组系列</t>
        </is>
      </c>
      <c r="I3448" t="inlineStr">
        <is>
          <t>7KK25</t>
        </is>
      </c>
      <c r="J3448" t="inlineStr">
        <is>
          <t>MATERIALS</t>
        </is>
      </c>
      <c r="K3448" t="inlineStr">
        <is>
          <t>Unplanned</t>
        </is>
      </c>
      <c r="L3448" t="inlineStr">
        <is>
          <t>SCREEN FEEDER</t>
        </is>
      </c>
      <c r="M3448" t="inlineStr">
        <is>
          <t>供料系统</t>
        </is>
      </c>
      <c r="N3448" t="inlineStr">
        <is>
          <t>MATERIAL STARVATION</t>
        </is>
      </c>
      <c r="O3448" s="59" t="n">
        <v>46114.56527777778</v>
      </c>
      <c r="P3448" s="59" t="n">
        <v>46114.56777777777</v>
      </c>
      <c r="Q3448" s="60" t="n">
        <v>3.6</v>
      </c>
      <c r="R3448" s="60" t="n">
        <v>0.8996</v>
      </c>
      <c r="S3448" t="inlineStr">
        <is>
          <t>团队模拟数据（基于公开单线数据派生）</t>
        </is>
      </c>
      <c r="T3448" t="inlineStr">
        <is>
          <t>SIM-v2.2-20260807-20260804</t>
        </is>
      </c>
      <c r="U3448" t="inlineStr">
        <is>
          <t>https://zenodo.org/records/17855209</t>
        </is>
      </c>
      <c r="V3448" t="inlineStr">
        <is>
          <t>LINE-S03-POST-20260402</t>
        </is>
      </c>
      <c r="W3448" t="inlineStr">
        <is>
          <t>已关联</t>
        </is>
      </c>
      <c r="X3448" t="inlineStr">
        <is>
          <t>按班次口径判断</t>
        </is>
      </c>
      <c r="Z3448" t="inlineStr">
        <is>
          <t>否</t>
        </is>
      </c>
    </row>
    <row r="3449">
      <c r="A3449" t="inlineStr">
        <is>
          <t>SIM-STOP-03448</t>
        </is>
      </c>
      <c r="B3449" t="inlineStr">
        <is>
          <t>STOP-POST-00515</t>
        </is>
      </c>
      <c r="C3449" t="inlineStr">
        <is>
          <t>LINE-S01-POST-20260402</t>
        </is>
      </c>
      <c r="D3449" t="inlineStr">
        <is>
          <t>SHIFT-POST-20260402</t>
        </is>
      </c>
      <c r="E3449" t="inlineStr">
        <is>
          <t>LINE-S01</t>
        </is>
      </c>
      <c r="F3449" t="inlineStr">
        <is>
          <t>改善后</t>
        </is>
      </c>
      <c r="G3449" s="57" t="n">
        <v>46114</v>
      </c>
      <c r="H3449" t="inlineStr">
        <is>
          <t>智能终端系列</t>
        </is>
      </c>
      <c r="I3449" t="inlineStr">
        <is>
          <t>7KK25</t>
        </is>
      </c>
      <c r="J3449" t="inlineStr">
        <is>
          <t>MATERIALS</t>
        </is>
      </c>
      <c r="K3449" t="inlineStr">
        <is>
          <t>Unplanned</t>
        </is>
      </c>
      <c r="L3449" t="inlineStr">
        <is>
          <t>HACKING STATION</t>
        </is>
      </c>
      <c r="M3449" t="inlineStr">
        <is>
          <t>上下料工位</t>
        </is>
      </c>
      <c r="N3449" t="inlineStr">
        <is>
          <t>RACK STARVATION</t>
        </is>
      </c>
      <c r="O3449" s="59" t="n">
        <v>46114.54930555556</v>
      </c>
      <c r="P3449" s="59" t="n">
        <v>46114.55256944444</v>
      </c>
      <c r="Q3449" s="60" t="n">
        <v>4.7</v>
      </c>
      <c r="R3449" s="60" t="n">
        <v>0.7902</v>
      </c>
      <c r="S3449" t="inlineStr">
        <is>
          <t>团队模拟数据（基于公开单线数据派生）</t>
        </is>
      </c>
      <c r="T3449" t="inlineStr">
        <is>
          <t>SIM-v2.2-20260807-20260804</t>
        </is>
      </c>
      <c r="U3449" t="inlineStr">
        <is>
          <t>https://zenodo.org/records/17855209</t>
        </is>
      </c>
      <c r="V3449" t="inlineStr">
        <is>
          <t>LINE-S01-POST-20260402</t>
        </is>
      </c>
      <c r="W3449" t="inlineStr">
        <is>
          <t>已关联</t>
        </is>
      </c>
      <c r="X3449" t="inlineStr">
        <is>
          <t>按班次口径判断</t>
        </is>
      </c>
      <c r="Z3449" t="inlineStr">
        <is>
          <t>否</t>
        </is>
      </c>
    </row>
    <row r="3450">
      <c r="A3450" t="inlineStr">
        <is>
          <t>SIM-STOP-03449</t>
        </is>
      </c>
      <c r="B3450" t="inlineStr">
        <is>
          <t>STOP-POST-00515</t>
        </is>
      </c>
      <c r="C3450" t="inlineStr">
        <is>
          <t>LINE-S02-POST-20260402</t>
        </is>
      </c>
      <c r="D3450" t="inlineStr">
        <is>
          <t>SHIFT-POST-20260402</t>
        </is>
      </c>
      <c r="E3450" t="inlineStr">
        <is>
          <t>LINE-S02</t>
        </is>
      </c>
      <c r="F3450" t="inlineStr">
        <is>
          <t>改善后</t>
        </is>
      </c>
      <c r="G3450" s="57" t="n">
        <v>46114</v>
      </c>
      <c r="H3450" t="inlineStr">
        <is>
          <t>视觉设备系列</t>
        </is>
      </c>
      <c r="I3450" t="inlineStr">
        <is>
          <t>7KK25</t>
        </is>
      </c>
      <c r="J3450" t="inlineStr">
        <is>
          <t>MATERIALS</t>
        </is>
      </c>
      <c r="K3450" t="inlineStr">
        <is>
          <t>Unplanned</t>
        </is>
      </c>
      <c r="L3450" t="inlineStr">
        <is>
          <t>HACKING STATION</t>
        </is>
      </c>
      <c r="M3450" t="inlineStr">
        <is>
          <t>上下料工位</t>
        </is>
      </c>
      <c r="N3450" t="inlineStr">
        <is>
          <t>RACK STARVATION</t>
        </is>
      </c>
      <c r="O3450" s="59" t="n">
        <v>46114.56319444445</v>
      </c>
      <c r="P3450" s="59" t="n">
        <v>46114.56798611111</v>
      </c>
      <c r="Q3450" s="60" t="n">
        <v>6.9</v>
      </c>
      <c r="R3450" s="60" t="n">
        <v>1.1489</v>
      </c>
      <c r="S3450" t="inlineStr">
        <is>
          <t>团队模拟数据（基于公开单线数据派生）</t>
        </is>
      </c>
      <c r="T3450" t="inlineStr">
        <is>
          <t>SIM-v2.2-20260807-20260804</t>
        </is>
      </c>
      <c r="U3450" t="inlineStr">
        <is>
          <t>https://zenodo.org/records/17855209</t>
        </is>
      </c>
      <c r="V3450" t="inlineStr">
        <is>
          <t>LINE-S02-POST-20260402</t>
        </is>
      </c>
      <c r="W3450" t="inlineStr">
        <is>
          <t>已关联</t>
        </is>
      </c>
      <c r="X3450" t="inlineStr">
        <is>
          <t>按班次口径判断</t>
        </is>
      </c>
      <c r="Z3450" t="inlineStr">
        <is>
          <t>否</t>
        </is>
      </c>
    </row>
    <row r="3451">
      <c r="A3451" t="inlineStr">
        <is>
          <t>SIM-STOP-03450</t>
        </is>
      </c>
      <c r="B3451" t="inlineStr">
        <is>
          <t>STOP-POST-00515</t>
        </is>
      </c>
      <c r="C3451" t="inlineStr">
        <is>
          <t>LINE-S03-POST-20260402</t>
        </is>
      </c>
      <c r="D3451" t="inlineStr">
        <is>
          <t>SHIFT-POST-20260402</t>
        </is>
      </c>
      <c r="E3451" t="inlineStr">
        <is>
          <t>LINE-S03</t>
        </is>
      </c>
      <c r="F3451" t="inlineStr">
        <is>
          <t>改善后</t>
        </is>
      </c>
      <c r="G3451" s="57" t="n">
        <v>46114</v>
      </c>
      <c r="H3451" t="inlineStr">
        <is>
          <t>音频模组系列</t>
        </is>
      </c>
      <c r="I3451" t="inlineStr">
        <is>
          <t>7KK25</t>
        </is>
      </c>
      <c r="J3451" t="inlineStr">
        <is>
          <t>MATERIALS</t>
        </is>
      </c>
      <c r="K3451" t="inlineStr">
        <is>
          <t>Unplanned</t>
        </is>
      </c>
      <c r="L3451" t="inlineStr">
        <is>
          <t>HACKING STATION</t>
        </is>
      </c>
      <c r="M3451" t="inlineStr">
        <is>
          <t>上下料工位</t>
        </is>
      </c>
      <c r="N3451" t="inlineStr">
        <is>
          <t>RACK STARVATION</t>
        </is>
      </c>
      <c r="O3451" s="59" t="n">
        <v>46114.57708333333</v>
      </c>
      <c r="P3451" s="59" t="n">
        <v>46114.58097222223</v>
      </c>
      <c r="Q3451" s="60" t="n">
        <v>5.6</v>
      </c>
      <c r="R3451" s="60" t="n">
        <v>0.9360000000000001</v>
      </c>
      <c r="S3451" t="inlineStr">
        <is>
          <t>团队模拟数据（基于公开单线数据派生）</t>
        </is>
      </c>
      <c r="T3451" t="inlineStr">
        <is>
          <t>SIM-v2.2-20260807-20260804</t>
        </is>
      </c>
      <c r="U3451" t="inlineStr">
        <is>
          <t>https://zenodo.org/records/17855209</t>
        </is>
      </c>
      <c r="V3451" t="inlineStr">
        <is>
          <t>LINE-S03-POST-20260402</t>
        </is>
      </c>
      <c r="W3451" t="inlineStr">
        <is>
          <t>已关联</t>
        </is>
      </c>
      <c r="X3451" t="inlineStr">
        <is>
          <t>按班次口径判断</t>
        </is>
      </c>
      <c r="Z3451" t="inlineStr">
        <is>
          <t>否</t>
        </is>
      </c>
    </row>
    <row r="3452">
      <c r="A3452" t="inlineStr">
        <is>
          <t>SIM-STOP-03451</t>
        </is>
      </c>
      <c r="B3452" t="inlineStr">
        <is>
          <t>STOP-POST-00516</t>
        </is>
      </c>
      <c r="C3452" t="inlineStr">
        <is>
          <t>LINE-S01-POST-20260402</t>
        </is>
      </c>
      <c r="D3452" t="inlineStr">
        <is>
          <t>SHIFT-POST-20260402</t>
        </is>
      </c>
      <c r="E3452" t="inlineStr">
        <is>
          <t>LINE-S01</t>
        </is>
      </c>
      <c r="F3452" t="inlineStr">
        <is>
          <t>改善后</t>
        </is>
      </c>
      <c r="G3452" s="57" t="n">
        <v>46114</v>
      </c>
      <c r="H3452" t="inlineStr">
        <is>
          <t>智能终端系列</t>
        </is>
      </c>
      <c r="I3452" t="inlineStr">
        <is>
          <t>7KK25</t>
        </is>
      </c>
      <c r="J3452" t="inlineStr">
        <is>
          <t>SETUPS-CHANGEOVERS</t>
        </is>
      </c>
      <c r="K3452" t="inlineStr">
        <is>
          <t>Planned - Included in OEE</t>
        </is>
      </c>
      <c r="L3452" t="inlineStr">
        <is>
          <t>HACKING STATION</t>
        </is>
      </c>
      <c r="M3452" t="inlineStr">
        <is>
          <t>上下料工位</t>
        </is>
      </c>
      <c r="N3452" t="inlineStr">
        <is>
          <t>MATERIAL CHANGEOVER</t>
        </is>
      </c>
      <c r="O3452" s="59" t="n">
        <v>46114.57013888889</v>
      </c>
      <c r="P3452" s="59" t="n">
        <v>46114.58006944445</v>
      </c>
      <c r="Q3452" s="60" t="n">
        <v>14.3</v>
      </c>
      <c r="R3452" s="60" t="n">
        <v>0.9517</v>
      </c>
      <c r="S3452" t="inlineStr">
        <is>
          <t>团队模拟数据（基于公开单线数据派生）</t>
        </is>
      </c>
      <c r="T3452" t="inlineStr">
        <is>
          <t>SIM-v2.2-20260807-20260804</t>
        </is>
      </c>
      <c r="U3452" t="inlineStr">
        <is>
          <t>https://zenodo.org/records/17855209</t>
        </is>
      </c>
      <c r="V3452" t="inlineStr">
        <is>
          <t>LINE-S01-POST-20260402</t>
        </is>
      </c>
      <c r="W3452" t="inlineStr">
        <is>
          <t>已关联</t>
        </is>
      </c>
      <c r="X3452" t="inlineStr">
        <is>
          <t>按班次口径判断</t>
        </is>
      </c>
      <c r="Z3452" t="inlineStr">
        <is>
          <t>是</t>
        </is>
      </c>
      <c r="AA3452">
        <f>IFERROR(VLOOKUP(N3452,'18_换产标准_模拟'!$B$2:$F$4,3,FALSE),"")</f>
        <v/>
      </c>
      <c r="AB3452">
        <f>IFERROR(MAX(Q3452-AA3452,0),"")</f>
        <v/>
      </c>
      <c r="AC3452">
        <f>IFERROR(IF(AB3452=0,"达标",IF(AB3452&lt;=VLOOKUP(N3452,'18_换产标准_模拟'!$B$2:$F$4,4,FALSE)-VLOOKUP(N3452,'18_换产标准_模拟'!$B$2:$F$4,3,FALSE),"轻微超时",IF(AB3452&lt;=VLOOKUP(N3452,'18_换产标准_模拟'!$B$2:$F$4,5,FALSE)-VLOOKUP(N3452,'18_换产标准_模拟'!$B$2:$F$4,3,FALSE),"超时","严重超时"))),"")</f>
        <v/>
      </c>
      <c r="AD3452">
        <f>IFERROR(INDEX('18_换产标准_模拟'!$A$2:$A$4,MATCH(N3452,'18_换产标准_模拟'!$B$2:$B$4,0)),"")</f>
        <v/>
      </c>
      <c r="AE3452" t="inlineStr">
        <is>
          <t>团队模拟数据</t>
        </is>
      </c>
    </row>
    <row r="3453">
      <c r="A3453" t="inlineStr">
        <is>
          <t>SIM-STOP-03452</t>
        </is>
      </c>
      <c r="B3453" t="inlineStr">
        <is>
          <t>STOP-POST-00516</t>
        </is>
      </c>
      <c r="C3453" t="inlineStr">
        <is>
          <t>LINE-S02-POST-20260402</t>
        </is>
      </c>
      <c r="D3453" t="inlineStr">
        <is>
          <t>SHIFT-POST-20260402</t>
        </is>
      </c>
      <c r="E3453" t="inlineStr">
        <is>
          <t>LINE-S02</t>
        </is>
      </c>
      <c r="F3453" t="inlineStr">
        <is>
          <t>改善后</t>
        </is>
      </c>
      <c r="G3453" s="57" t="n">
        <v>46114</v>
      </c>
      <c r="H3453" t="inlineStr">
        <is>
          <t>视觉设备系列</t>
        </is>
      </c>
      <c r="I3453" t="inlineStr">
        <is>
          <t>7KK25</t>
        </is>
      </c>
      <c r="J3453" t="inlineStr">
        <is>
          <t>SETUPS-CHANGEOVERS</t>
        </is>
      </c>
      <c r="K3453" t="inlineStr">
        <is>
          <t>Planned - Included in OEE</t>
        </is>
      </c>
      <c r="L3453" t="inlineStr">
        <is>
          <t>HACKING STATION</t>
        </is>
      </c>
      <c r="M3453" t="inlineStr">
        <is>
          <t>上下料工位</t>
        </is>
      </c>
      <c r="N3453" t="inlineStr">
        <is>
          <t>MATERIAL CHANGEOVER</t>
        </is>
      </c>
      <c r="O3453" s="59" t="n">
        <v>46114.58402777778</v>
      </c>
      <c r="P3453" s="59" t="n">
        <v>46114.59402777778</v>
      </c>
      <c r="Q3453" s="60" t="n">
        <v>14.4</v>
      </c>
      <c r="R3453" s="60" t="n">
        <v>0.9582000000000001</v>
      </c>
      <c r="S3453" t="inlineStr">
        <is>
          <t>团队模拟数据（基于公开单线数据派生）</t>
        </is>
      </c>
      <c r="T3453" t="inlineStr">
        <is>
          <t>SIM-v2.2-20260807-20260804</t>
        </is>
      </c>
      <c r="U3453" t="inlineStr">
        <is>
          <t>https://zenodo.org/records/17855209</t>
        </is>
      </c>
      <c r="V3453" t="inlineStr">
        <is>
          <t>LINE-S02-POST-20260402</t>
        </is>
      </c>
      <c r="W3453" t="inlineStr">
        <is>
          <t>已关联</t>
        </is>
      </c>
      <c r="X3453" t="inlineStr">
        <is>
          <t>按班次口径判断</t>
        </is>
      </c>
      <c r="Z3453" t="inlineStr">
        <is>
          <t>是</t>
        </is>
      </c>
      <c r="AA3453">
        <f>IFERROR(VLOOKUP(N3453,'18_换产标准_模拟'!$B$2:$F$4,3,FALSE),"")</f>
        <v/>
      </c>
      <c r="AB3453">
        <f>IFERROR(MAX(Q3453-AA3453,0),"")</f>
        <v/>
      </c>
      <c r="AC3453">
        <f>IFERROR(IF(AB3453=0,"达标",IF(AB3453&lt;=VLOOKUP(N3453,'18_换产标准_模拟'!$B$2:$F$4,4,FALSE)-VLOOKUP(N3453,'18_换产标准_模拟'!$B$2:$F$4,3,FALSE),"轻微超时",IF(AB3453&lt;=VLOOKUP(N3453,'18_换产标准_模拟'!$B$2:$F$4,5,FALSE)-VLOOKUP(N3453,'18_换产标准_模拟'!$B$2:$F$4,3,FALSE),"超时","严重超时"))),"")</f>
        <v/>
      </c>
      <c r="AD3453">
        <f>IFERROR(INDEX('18_换产标准_模拟'!$A$2:$A$4,MATCH(N3453,'18_换产标准_模拟'!$B$2:$B$4,0)),"")</f>
        <v/>
      </c>
      <c r="AE3453" t="inlineStr">
        <is>
          <t>团队模拟数据</t>
        </is>
      </c>
    </row>
    <row r="3454">
      <c r="A3454" t="inlineStr">
        <is>
          <t>SIM-STOP-03453</t>
        </is>
      </c>
      <c r="B3454" t="inlineStr">
        <is>
          <t>STOP-POST-00516</t>
        </is>
      </c>
      <c r="C3454" t="inlineStr">
        <is>
          <t>LINE-S03-POST-20260402</t>
        </is>
      </c>
      <c r="D3454" t="inlineStr">
        <is>
          <t>SHIFT-POST-20260402</t>
        </is>
      </c>
      <c r="E3454" t="inlineStr">
        <is>
          <t>LINE-S03</t>
        </is>
      </c>
      <c r="F3454" t="inlineStr">
        <is>
          <t>改善后</t>
        </is>
      </c>
      <c r="G3454" s="57" t="n">
        <v>46114</v>
      </c>
      <c r="H3454" t="inlineStr">
        <is>
          <t>音频模组系列</t>
        </is>
      </c>
      <c r="I3454" t="inlineStr">
        <is>
          <t>7KK25</t>
        </is>
      </c>
      <c r="J3454" t="inlineStr">
        <is>
          <t>SETUPS-CHANGEOVERS</t>
        </is>
      </c>
      <c r="K3454" t="inlineStr">
        <is>
          <t>Planned - Included in OEE</t>
        </is>
      </c>
      <c r="L3454" t="inlineStr">
        <is>
          <t>HACKING STATION</t>
        </is>
      </c>
      <c r="M3454" t="inlineStr">
        <is>
          <t>上下料工位</t>
        </is>
      </c>
      <c r="N3454" t="inlineStr">
        <is>
          <t>MATERIAL CHANGEOVER</t>
        </is>
      </c>
      <c r="O3454" s="59" t="n">
        <v>46114.59791666667</v>
      </c>
      <c r="P3454" s="59" t="n">
        <v>46114.60875</v>
      </c>
      <c r="Q3454" s="60" t="n">
        <v>15.6</v>
      </c>
      <c r="R3454" s="60" t="n">
        <v>1.0372</v>
      </c>
      <c r="S3454" t="inlineStr">
        <is>
          <t>团队模拟数据（基于公开单线数据派生）</t>
        </is>
      </c>
      <c r="T3454" t="inlineStr">
        <is>
          <t>SIM-v2.2-20260807-20260804</t>
        </is>
      </c>
      <c r="U3454" t="inlineStr">
        <is>
          <t>https://zenodo.org/records/17855209</t>
        </is>
      </c>
      <c r="V3454" t="inlineStr">
        <is>
          <t>LINE-S03-POST-20260402</t>
        </is>
      </c>
      <c r="W3454" t="inlineStr">
        <is>
          <t>已关联</t>
        </is>
      </c>
      <c r="X3454" t="inlineStr">
        <is>
          <t>按班次口径判断</t>
        </is>
      </c>
      <c r="Z3454" t="inlineStr">
        <is>
          <t>是</t>
        </is>
      </c>
      <c r="AA3454">
        <f>IFERROR(VLOOKUP(N3454,'18_换产标准_模拟'!$B$2:$F$4,3,FALSE),"")</f>
        <v/>
      </c>
      <c r="AB3454">
        <f>IFERROR(MAX(Q3454-AA3454,0),"")</f>
        <v/>
      </c>
      <c r="AC3454">
        <f>IFERROR(IF(AB3454=0,"达标",IF(AB3454&lt;=VLOOKUP(N3454,'18_换产标准_模拟'!$B$2:$F$4,4,FALSE)-VLOOKUP(N3454,'18_换产标准_模拟'!$B$2:$F$4,3,FALSE),"轻微超时",IF(AB3454&lt;=VLOOKUP(N3454,'18_换产标准_模拟'!$B$2:$F$4,5,FALSE)-VLOOKUP(N3454,'18_换产标准_模拟'!$B$2:$F$4,3,FALSE),"超时","严重超时"))),"")</f>
        <v/>
      </c>
      <c r="AD3454">
        <f>IFERROR(INDEX('18_换产标准_模拟'!$A$2:$A$4,MATCH(N3454,'18_换产标准_模拟'!$B$2:$B$4,0)),"")</f>
        <v/>
      </c>
      <c r="AE3454" t="inlineStr">
        <is>
          <t>团队模拟数据</t>
        </is>
      </c>
    </row>
    <row r="3455">
      <c r="A3455" t="inlineStr">
        <is>
          <t>SIM-STOP-03454</t>
        </is>
      </c>
      <c r="B3455" t="inlineStr">
        <is>
          <t>STOP-POST-00517</t>
        </is>
      </c>
      <c r="C3455" t="inlineStr">
        <is>
          <t>LINE-S01-POST-20260402</t>
        </is>
      </c>
      <c r="D3455" t="inlineStr">
        <is>
          <t>SHIFT-POST-20260402</t>
        </is>
      </c>
      <c r="E3455" t="inlineStr">
        <is>
          <t>LINE-S01</t>
        </is>
      </c>
      <c r="F3455" t="inlineStr">
        <is>
          <t>改善后</t>
        </is>
      </c>
      <c r="G3455" s="57" t="n">
        <v>46114</v>
      </c>
      <c r="H3455" t="inlineStr">
        <is>
          <t>智能终端系列</t>
        </is>
      </c>
      <c r="I3455" t="inlineStr">
        <is>
          <t>7KK25</t>
        </is>
      </c>
      <c r="J3455" t="inlineStr">
        <is>
          <t>MATERIALS</t>
        </is>
      </c>
      <c r="K3455" t="inlineStr">
        <is>
          <t>Unplanned</t>
        </is>
      </c>
      <c r="L3455" t="inlineStr">
        <is>
          <t>HACKING STATION</t>
        </is>
      </c>
      <c r="M3455" t="inlineStr">
        <is>
          <t>上下料工位</t>
        </is>
      </c>
      <c r="N3455" t="inlineStr">
        <is>
          <t>RACK STARVATION</t>
        </is>
      </c>
      <c r="O3455" s="59" t="n">
        <v>46114.58611111111</v>
      </c>
      <c r="P3455" s="59" t="n">
        <v>46114.58930555556</v>
      </c>
      <c r="Q3455" s="60" t="n">
        <v>4.6</v>
      </c>
      <c r="R3455" s="60" t="n">
        <v>0.7679</v>
      </c>
      <c r="S3455" t="inlineStr">
        <is>
          <t>团队模拟数据（基于公开单线数据派生）</t>
        </is>
      </c>
      <c r="T3455" t="inlineStr">
        <is>
          <t>SIM-v2.2-20260807-20260804</t>
        </is>
      </c>
      <c r="U3455" t="inlineStr">
        <is>
          <t>https://zenodo.org/records/17855209</t>
        </is>
      </c>
      <c r="V3455" t="inlineStr">
        <is>
          <t>LINE-S01-POST-20260402</t>
        </is>
      </c>
      <c r="W3455" t="inlineStr">
        <is>
          <t>已关联</t>
        </is>
      </c>
      <c r="X3455" t="inlineStr">
        <is>
          <t>按班次口径判断</t>
        </is>
      </c>
      <c r="Z3455" t="inlineStr">
        <is>
          <t>否</t>
        </is>
      </c>
    </row>
    <row r="3456">
      <c r="A3456" t="inlineStr">
        <is>
          <t>SIM-STOP-03455</t>
        </is>
      </c>
      <c r="B3456" t="inlineStr">
        <is>
          <t>STOP-POST-00517</t>
        </is>
      </c>
      <c r="C3456" t="inlineStr">
        <is>
          <t>LINE-S02-POST-20260402</t>
        </is>
      </c>
      <c r="D3456" t="inlineStr">
        <is>
          <t>SHIFT-POST-20260402</t>
        </is>
      </c>
      <c r="E3456" t="inlineStr">
        <is>
          <t>LINE-S02</t>
        </is>
      </c>
      <c r="F3456" t="inlineStr">
        <is>
          <t>改善后</t>
        </is>
      </c>
      <c r="G3456" s="57" t="n">
        <v>46114</v>
      </c>
      <c r="H3456" t="inlineStr">
        <is>
          <t>视觉设备系列</t>
        </is>
      </c>
      <c r="I3456" t="inlineStr">
        <is>
          <t>7KK25</t>
        </is>
      </c>
      <c r="J3456" t="inlineStr">
        <is>
          <t>MATERIALS</t>
        </is>
      </c>
      <c r="K3456" t="inlineStr">
        <is>
          <t>Unplanned</t>
        </is>
      </c>
      <c r="L3456" t="inlineStr">
        <is>
          <t>HACKING STATION</t>
        </is>
      </c>
      <c r="M3456" t="inlineStr">
        <is>
          <t>上下料工位</t>
        </is>
      </c>
      <c r="N3456" t="inlineStr">
        <is>
          <t>RACK STARVATION</t>
        </is>
      </c>
      <c r="O3456" s="59" t="n">
        <v>46114.6</v>
      </c>
      <c r="P3456" s="59" t="n">
        <v>46114.60465277778</v>
      </c>
      <c r="Q3456" s="60" t="n">
        <v>6.7</v>
      </c>
      <c r="R3456" s="60" t="n">
        <v>1.1183</v>
      </c>
      <c r="S3456" t="inlineStr">
        <is>
          <t>团队模拟数据（基于公开单线数据派生）</t>
        </is>
      </c>
      <c r="T3456" t="inlineStr">
        <is>
          <t>SIM-v2.2-20260807-20260804</t>
        </is>
      </c>
      <c r="U3456" t="inlineStr">
        <is>
          <t>https://zenodo.org/records/17855209</t>
        </is>
      </c>
      <c r="V3456" t="inlineStr">
        <is>
          <t>LINE-S02-POST-20260402</t>
        </is>
      </c>
      <c r="W3456" t="inlineStr">
        <is>
          <t>已关联</t>
        </is>
      </c>
      <c r="X3456" t="inlineStr">
        <is>
          <t>按班次口径判断</t>
        </is>
      </c>
      <c r="Z3456" t="inlineStr">
        <is>
          <t>否</t>
        </is>
      </c>
    </row>
    <row r="3457">
      <c r="A3457" t="inlineStr">
        <is>
          <t>SIM-STOP-03456</t>
        </is>
      </c>
      <c r="B3457" t="inlineStr">
        <is>
          <t>STOP-POST-00517</t>
        </is>
      </c>
      <c r="C3457" t="inlineStr">
        <is>
          <t>LINE-S03-POST-20260402</t>
        </is>
      </c>
      <c r="D3457" t="inlineStr">
        <is>
          <t>SHIFT-POST-20260402</t>
        </is>
      </c>
      <c r="E3457" t="inlineStr">
        <is>
          <t>LINE-S03</t>
        </is>
      </c>
      <c r="F3457" t="inlineStr">
        <is>
          <t>改善后</t>
        </is>
      </c>
      <c r="G3457" s="57" t="n">
        <v>46114</v>
      </c>
      <c r="H3457" t="inlineStr">
        <is>
          <t>音频模组系列</t>
        </is>
      </c>
      <c r="I3457" t="inlineStr">
        <is>
          <t>7KK25</t>
        </is>
      </c>
      <c r="J3457" t="inlineStr">
        <is>
          <t>MATERIALS</t>
        </is>
      </c>
      <c r="K3457" t="inlineStr">
        <is>
          <t>Unplanned</t>
        </is>
      </c>
      <c r="L3457" t="inlineStr">
        <is>
          <t>HACKING STATION</t>
        </is>
      </c>
      <c r="M3457" t="inlineStr">
        <is>
          <t>上下料工位</t>
        </is>
      </c>
      <c r="N3457" t="inlineStr">
        <is>
          <t>RACK STARVATION</t>
        </is>
      </c>
      <c r="O3457" s="59" t="n">
        <v>46114.61388888889</v>
      </c>
      <c r="P3457" s="59" t="n">
        <v>46114.61770833333</v>
      </c>
      <c r="Q3457" s="60" t="n">
        <v>5.5</v>
      </c>
      <c r="R3457" s="60" t="n">
        <v>0.91</v>
      </c>
      <c r="S3457" t="inlineStr">
        <is>
          <t>团队模拟数据（基于公开单线数据派生）</t>
        </is>
      </c>
      <c r="T3457" t="inlineStr">
        <is>
          <t>SIM-v2.2-20260807-20260804</t>
        </is>
      </c>
      <c r="U3457" t="inlineStr">
        <is>
          <t>https://zenodo.org/records/17855209</t>
        </is>
      </c>
      <c r="V3457" t="inlineStr">
        <is>
          <t>LINE-S03-POST-20260402</t>
        </is>
      </c>
      <c r="W3457" t="inlineStr">
        <is>
          <t>已关联</t>
        </is>
      </c>
      <c r="X3457" t="inlineStr">
        <is>
          <t>按班次口径判断</t>
        </is>
      </c>
      <c r="Z3457" t="inlineStr">
        <is>
          <t>否</t>
        </is>
      </c>
    </row>
    <row r="3458">
      <c r="A3458" t="inlineStr">
        <is>
          <t>SIM-STOP-03457</t>
        </is>
      </c>
      <c r="B3458" t="inlineStr">
        <is>
          <t>STOP-POST-00518</t>
        </is>
      </c>
      <c r="C3458" t="inlineStr">
        <is>
          <t>LINE-S01-POST-20260402</t>
        </is>
      </c>
      <c r="D3458" t="inlineStr">
        <is>
          <t>SHIFT-POST-20260402</t>
        </is>
      </c>
      <c r="E3458" t="inlineStr">
        <is>
          <t>LINE-S01</t>
        </is>
      </c>
      <c r="F3458" t="inlineStr">
        <is>
          <t>改善后</t>
        </is>
      </c>
      <c r="G3458" s="57" t="n">
        <v>46114</v>
      </c>
      <c r="H3458" t="inlineStr">
        <is>
          <t>智能终端系列</t>
        </is>
      </c>
      <c r="I3458" t="inlineStr">
        <is>
          <t>7KK25</t>
        </is>
      </c>
      <c r="J3458" t="inlineStr">
        <is>
          <t>MATERIALS</t>
        </is>
      </c>
      <c r="K3458" t="inlineStr">
        <is>
          <t>Unplanned</t>
        </is>
      </c>
      <c r="L3458" t="inlineStr">
        <is>
          <t>HACKING STATION</t>
        </is>
      </c>
      <c r="M3458" t="inlineStr">
        <is>
          <t>上下料工位</t>
        </is>
      </c>
      <c r="N3458" t="inlineStr">
        <is>
          <t>RACK STARVATION</t>
        </is>
      </c>
      <c r="O3458" s="59" t="n">
        <v>46114.59305555555</v>
      </c>
      <c r="P3458" s="59" t="n">
        <v>46114.60361111111</v>
      </c>
      <c r="Q3458" s="60" t="n">
        <v>15.2</v>
      </c>
      <c r="R3458" s="60" t="n">
        <v>0.7991</v>
      </c>
      <c r="S3458" t="inlineStr">
        <is>
          <t>团队模拟数据（基于公开单线数据派生）</t>
        </is>
      </c>
      <c r="T3458" t="inlineStr">
        <is>
          <t>SIM-v2.2-20260807-20260804</t>
        </is>
      </c>
      <c r="U3458" t="inlineStr">
        <is>
          <t>https://zenodo.org/records/17855209</t>
        </is>
      </c>
      <c r="V3458" t="inlineStr">
        <is>
          <t>LINE-S01-POST-20260402</t>
        </is>
      </c>
      <c r="W3458" t="inlineStr">
        <is>
          <t>已关联</t>
        </is>
      </c>
      <c r="X3458" t="inlineStr">
        <is>
          <t>按班次口径判断</t>
        </is>
      </c>
      <c r="Z3458" t="inlineStr">
        <is>
          <t>否</t>
        </is>
      </c>
    </row>
    <row r="3459">
      <c r="A3459" t="inlineStr">
        <is>
          <t>SIM-STOP-03458</t>
        </is>
      </c>
      <c r="B3459" t="inlineStr">
        <is>
          <t>STOP-POST-00518</t>
        </is>
      </c>
      <c r="C3459" t="inlineStr">
        <is>
          <t>LINE-S02-POST-20260402</t>
        </is>
      </c>
      <c r="D3459" t="inlineStr">
        <is>
          <t>SHIFT-POST-20260402</t>
        </is>
      </c>
      <c r="E3459" t="inlineStr">
        <is>
          <t>LINE-S02</t>
        </is>
      </c>
      <c r="F3459" t="inlineStr">
        <is>
          <t>改善后</t>
        </is>
      </c>
      <c r="G3459" s="57" t="n">
        <v>46114</v>
      </c>
      <c r="H3459" t="inlineStr">
        <is>
          <t>视觉设备系列</t>
        </is>
      </c>
      <c r="I3459" t="inlineStr">
        <is>
          <t>7KK25</t>
        </is>
      </c>
      <c r="J3459" t="inlineStr">
        <is>
          <t>MATERIALS</t>
        </is>
      </c>
      <c r="K3459" t="inlineStr">
        <is>
          <t>Unplanned</t>
        </is>
      </c>
      <c r="L3459" t="inlineStr">
        <is>
          <t>HACKING STATION</t>
        </is>
      </c>
      <c r="M3459" t="inlineStr">
        <is>
          <t>上下料工位</t>
        </is>
      </c>
      <c r="N3459" t="inlineStr">
        <is>
          <t>RACK STARVATION</t>
        </is>
      </c>
      <c r="O3459" s="59" t="n">
        <v>46114.60694444444</v>
      </c>
      <c r="P3459" s="59" t="n">
        <v>46114.62076388889</v>
      </c>
      <c r="Q3459" s="60" t="n">
        <v>19.9</v>
      </c>
      <c r="R3459" s="60" t="n">
        <v>1.045</v>
      </c>
      <c r="S3459" t="inlineStr">
        <is>
          <t>团队模拟数据（基于公开单线数据派生）</t>
        </is>
      </c>
      <c r="T3459" t="inlineStr">
        <is>
          <t>SIM-v2.2-20260807-20260804</t>
        </is>
      </c>
      <c r="U3459" t="inlineStr">
        <is>
          <t>https://zenodo.org/records/17855209</t>
        </is>
      </c>
      <c r="V3459" t="inlineStr">
        <is>
          <t>LINE-S02-POST-20260402</t>
        </is>
      </c>
      <c r="W3459" t="inlineStr">
        <is>
          <t>已关联</t>
        </is>
      </c>
      <c r="X3459" t="inlineStr">
        <is>
          <t>按班次口径判断</t>
        </is>
      </c>
      <c r="Z3459" t="inlineStr">
        <is>
          <t>否</t>
        </is>
      </c>
    </row>
    <row r="3460">
      <c r="A3460" t="inlineStr">
        <is>
          <t>SIM-STOP-03459</t>
        </is>
      </c>
      <c r="B3460" t="inlineStr">
        <is>
          <t>STOP-POST-00518</t>
        </is>
      </c>
      <c r="C3460" t="inlineStr">
        <is>
          <t>LINE-S03-POST-20260402</t>
        </is>
      </c>
      <c r="D3460" t="inlineStr">
        <is>
          <t>SHIFT-POST-20260402</t>
        </is>
      </c>
      <c r="E3460" t="inlineStr">
        <is>
          <t>LINE-S03</t>
        </is>
      </c>
      <c r="F3460" t="inlineStr">
        <is>
          <t>改善后</t>
        </is>
      </c>
      <c r="G3460" s="57" t="n">
        <v>46114</v>
      </c>
      <c r="H3460" t="inlineStr">
        <is>
          <t>音频模组系列</t>
        </is>
      </c>
      <c r="I3460" t="inlineStr">
        <is>
          <t>7KK25</t>
        </is>
      </c>
      <c r="J3460" t="inlineStr">
        <is>
          <t>MATERIALS</t>
        </is>
      </c>
      <c r="K3460" t="inlineStr">
        <is>
          <t>Unplanned</t>
        </is>
      </c>
      <c r="L3460" t="inlineStr">
        <is>
          <t>HACKING STATION</t>
        </is>
      </c>
      <c r="M3460" t="inlineStr">
        <is>
          <t>上下料工位</t>
        </is>
      </c>
      <c r="N3460" t="inlineStr">
        <is>
          <t>RACK STARVATION</t>
        </is>
      </c>
      <c r="O3460" s="59" t="n">
        <v>46114.62083333333</v>
      </c>
      <c r="P3460" s="59" t="n">
        <v>46114.63333333333</v>
      </c>
      <c r="Q3460" s="60" t="n">
        <v>18</v>
      </c>
      <c r="R3460" s="60" t="n">
        <v>0.9464</v>
      </c>
      <c r="S3460" t="inlineStr">
        <is>
          <t>团队模拟数据（基于公开单线数据派生）</t>
        </is>
      </c>
      <c r="T3460" t="inlineStr">
        <is>
          <t>SIM-v2.2-20260807-20260804</t>
        </is>
      </c>
      <c r="U3460" t="inlineStr">
        <is>
          <t>https://zenodo.org/records/17855209</t>
        </is>
      </c>
      <c r="V3460" t="inlineStr">
        <is>
          <t>LINE-S03-POST-20260402</t>
        </is>
      </c>
      <c r="W3460" t="inlineStr">
        <is>
          <t>已关联</t>
        </is>
      </c>
      <c r="X3460" t="inlineStr">
        <is>
          <t>按班次口径判断</t>
        </is>
      </c>
      <c r="Z3460" t="inlineStr">
        <is>
          <t>否</t>
        </is>
      </c>
    </row>
    <row r="3461">
      <c r="A3461" t="inlineStr">
        <is>
          <t>SIM-STOP-03460</t>
        </is>
      </c>
      <c r="B3461" t="inlineStr">
        <is>
          <t>STOP-POST-00519</t>
        </is>
      </c>
      <c r="C3461" t="inlineStr">
        <is>
          <t>LINE-S01-POST-20260402</t>
        </is>
      </c>
      <c r="D3461" t="inlineStr">
        <is>
          <t>SHIFT-POST-20260402</t>
        </is>
      </c>
      <c r="E3461" t="inlineStr">
        <is>
          <t>LINE-S01</t>
        </is>
      </c>
      <c r="F3461" t="inlineStr">
        <is>
          <t>改善后</t>
        </is>
      </c>
      <c r="G3461" s="57" t="n">
        <v>46114</v>
      </c>
      <c r="H3461" t="inlineStr">
        <is>
          <t>智能终端系列</t>
        </is>
      </c>
      <c r="I3461" t="inlineStr">
        <is>
          <t>7KK25</t>
        </is>
      </c>
      <c r="J3461" t="inlineStr">
        <is>
          <t>MATERIALS</t>
        </is>
      </c>
      <c r="K3461" t="inlineStr">
        <is>
          <t>Unplanned</t>
        </is>
      </c>
      <c r="L3461" t="inlineStr">
        <is>
          <t>HACKING STATION</t>
        </is>
      </c>
      <c r="M3461" t="inlineStr">
        <is>
          <t>上下料工位</t>
        </is>
      </c>
      <c r="N3461" t="inlineStr">
        <is>
          <t>MANUAL BRICK HANDLING</t>
        </is>
      </c>
      <c r="O3461" s="59" t="n">
        <v>46114.61666666667</v>
      </c>
      <c r="P3461" s="59" t="n">
        <v>46114.62069444444</v>
      </c>
      <c r="Q3461" s="60" t="n">
        <v>5.8</v>
      </c>
      <c r="R3461" s="60" t="n">
        <v>0.8304</v>
      </c>
      <c r="S3461" t="inlineStr">
        <is>
          <t>团队模拟数据（基于公开单线数据派生）</t>
        </is>
      </c>
      <c r="T3461" t="inlineStr">
        <is>
          <t>SIM-v2.2-20260807-20260804</t>
        </is>
      </c>
      <c r="U3461" t="inlineStr">
        <is>
          <t>https://zenodo.org/records/17855209</t>
        </is>
      </c>
      <c r="V3461" t="inlineStr">
        <is>
          <t>LINE-S01-POST-20260402</t>
        </is>
      </c>
      <c r="W3461" t="inlineStr">
        <is>
          <t>已关联</t>
        </is>
      </c>
      <c r="X3461" t="inlineStr">
        <is>
          <t>按班次口径判断</t>
        </is>
      </c>
      <c r="Z3461" t="inlineStr">
        <is>
          <t>否</t>
        </is>
      </c>
    </row>
    <row r="3462">
      <c r="A3462" t="inlineStr">
        <is>
          <t>SIM-STOP-03461</t>
        </is>
      </c>
      <c r="B3462" t="inlineStr">
        <is>
          <t>STOP-POST-00519</t>
        </is>
      </c>
      <c r="C3462" t="inlineStr">
        <is>
          <t>LINE-S02-POST-20260402</t>
        </is>
      </c>
      <c r="D3462" t="inlineStr">
        <is>
          <t>SHIFT-POST-20260402</t>
        </is>
      </c>
      <c r="E3462" t="inlineStr">
        <is>
          <t>LINE-S02</t>
        </is>
      </c>
      <c r="F3462" t="inlineStr">
        <is>
          <t>改善后</t>
        </is>
      </c>
      <c r="G3462" s="57" t="n">
        <v>46114</v>
      </c>
      <c r="H3462" t="inlineStr">
        <is>
          <t>视觉设备系列</t>
        </is>
      </c>
      <c r="I3462" t="inlineStr">
        <is>
          <t>7KK25</t>
        </is>
      </c>
      <c r="J3462" t="inlineStr">
        <is>
          <t>MATERIALS</t>
        </is>
      </c>
      <c r="K3462" t="inlineStr">
        <is>
          <t>Unplanned</t>
        </is>
      </c>
      <c r="L3462" t="inlineStr">
        <is>
          <t>HACKING STATION</t>
        </is>
      </c>
      <c r="M3462" t="inlineStr">
        <is>
          <t>上下料工位</t>
        </is>
      </c>
      <c r="N3462" t="inlineStr">
        <is>
          <t>MANUAL BRICK HANDLING</t>
        </is>
      </c>
      <c r="O3462" s="59" t="n">
        <v>46114.63055555556</v>
      </c>
      <c r="P3462" s="59" t="n">
        <v>46114.63583333333</v>
      </c>
      <c r="Q3462" s="60" t="n">
        <v>7.6</v>
      </c>
      <c r="R3462" s="60" t="n">
        <v>1.0878</v>
      </c>
      <c r="S3462" t="inlineStr">
        <is>
          <t>团队模拟数据（基于公开单线数据派生）</t>
        </is>
      </c>
      <c r="T3462" t="inlineStr">
        <is>
          <t>SIM-v2.2-20260807-20260804</t>
        </is>
      </c>
      <c r="U3462" t="inlineStr">
        <is>
          <t>https://zenodo.org/records/17855209</t>
        </is>
      </c>
      <c r="V3462" t="inlineStr">
        <is>
          <t>LINE-S02-POST-20260402</t>
        </is>
      </c>
      <c r="W3462" t="inlineStr">
        <is>
          <t>已关联</t>
        </is>
      </c>
      <c r="X3462" t="inlineStr">
        <is>
          <t>按班次口径判断</t>
        </is>
      </c>
      <c r="Z3462" t="inlineStr">
        <is>
          <t>否</t>
        </is>
      </c>
    </row>
    <row r="3463">
      <c r="A3463" t="inlineStr">
        <is>
          <t>SIM-STOP-03462</t>
        </is>
      </c>
      <c r="B3463" t="inlineStr">
        <is>
          <t>STOP-POST-00519</t>
        </is>
      </c>
      <c r="C3463" t="inlineStr">
        <is>
          <t>LINE-S03-POST-20260402</t>
        </is>
      </c>
      <c r="D3463" t="inlineStr">
        <is>
          <t>SHIFT-POST-20260402</t>
        </is>
      </c>
      <c r="E3463" t="inlineStr">
        <is>
          <t>LINE-S03</t>
        </is>
      </c>
      <c r="F3463" t="inlineStr">
        <is>
          <t>改善后</t>
        </is>
      </c>
      <c r="G3463" s="57" t="n">
        <v>46114</v>
      </c>
      <c r="H3463" t="inlineStr">
        <is>
          <t>音频模组系列</t>
        </is>
      </c>
      <c r="I3463" t="inlineStr">
        <is>
          <t>7KK25</t>
        </is>
      </c>
      <c r="J3463" t="inlineStr">
        <is>
          <t>MATERIALS</t>
        </is>
      </c>
      <c r="K3463" t="inlineStr">
        <is>
          <t>Unplanned</t>
        </is>
      </c>
      <c r="L3463" t="inlineStr">
        <is>
          <t>HACKING STATION</t>
        </is>
      </c>
      <c r="M3463" t="inlineStr">
        <is>
          <t>上下料工位</t>
        </is>
      </c>
      <c r="N3463" t="inlineStr">
        <is>
          <t>MANUAL BRICK HANDLING</t>
        </is>
      </c>
      <c r="O3463" s="59" t="n">
        <v>46114.64444444444</v>
      </c>
      <c r="P3463" s="59" t="n">
        <v>46114.64923611111</v>
      </c>
      <c r="Q3463" s="60" t="n">
        <v>6.9</v>
      </c>
      <c r="R3463" s="60" t="n">
        <v>0.9828</v>
      </c>
      <c r="S3463" t="inlineStr">
        <is>
          <t>团队模拟数据（基于公开单线数据派生）</t>
        </is>
      </c>
      <c r="T3463" t="inlineStr">
        <is>
          <t>SIM-v2.2-20260807-20260804</t>
        </is>
      </c>
      <c r="U3463" t="inlineStr">
        <is>
          <t>https://zenodo.org/records/17855209</t>
        </is>
      </c>
      <c r="V3463" t="inlineStr">
        <is>
          <t>LINE-S03-POST-20260402</t>
        </is>
      </c>
      <c r="W3463" t="inlineStr">
        <is>
          <t>已关联</t>
        </is>
      </c>
      <c r="X3463" t="inlineStr">
        <is>
          <t>按班次口径判断</t>
        </is>
      </c>
      <c r="Z3463" t="inlineStr">
        <is>
          <t>否</t>
        </is>
      </c>
    </row>
    <row r="3464">
      <c r="A3464" t="inlineStr">
        <is>
          <t>SIM-STOP-03463</t>
        </is>
      </c>
      <c r="B3464" t="inlineStr">
        <is>
          <t>STOP-POST-00520</t>
        </is>
      </c>
      <c r="C3464" t="inlineStr">
        <is>
          <t>LINE-S01-POST-20260402</t>
        </is>
      </c>
      <c r="D3464" t="inlineStr">
        <is>
          <t>SHIFT-POST-20260402</t>
        </is>
      </c>
      <c r="E3464" t="inlineStr">
        <is>
          <t>LINE-S01</t>
        </is>
      </c>
      <c r="F3464" t="inlineStr">
        <is>
          <t>改善后</t>
        </is>
      </c>
      <c r="G3464" s="57" t="n">
        <v>46114</v>
      </c>
      <c r="H3464" t="inlineStr">
        <is>
          <t>智能终端系列</t>
        </is>
      </c>
      <c r="I3464" t="inlineStr">
        <is>
          <t>9KK25</t>
        </is>
      </c>
      <c r="J3464" t="inlineStr">
        <is>
          <t>SETUPS-CHANGEOVERS</t>
        </is>
      </c>
      <c r="K3464" t="inlineStr">
        <is>
          <t>Planned - Included in OEE</t>
        </is>
      </c>
      <c r="L3464" t="inlineStr">
        <is>
          <t>EXTRUDER PRESS</t>
        </is>
      </c>
      <c r="M3464" t="inlineStr">
        <is>
          <t>主加工工位</t>
        </is>
      </c>
      <c r="N3464" t="inlineStr">
        <is>
          <t>MATERIAL CHANGEOVER</t>
        </is>
      </c>
      <c r="O3464" s="59" t="n">
        <v>46114.62291666667</v>
      </c>
      <c r="P3464" s="59" t="n">
        <v>46114.63229166667</v>
      </c>
      <c r="Q3464" s="60" t="n">
        <v>13.5</v>
      </c>
      <c r="R3464" s="60" t="n">
        <v>0.9</v>
      </c>
      <c r="S3464" t="inlineStr">
        <is>
          <t>团队模拟数据（基于公开单线数据派生）</t>
        </is>
      </c>
      <c r="T3464" t="inlineStr">
        <is>
          <t>SIM-v2.2-20260807-20260804</t>
        </is>
      </c>
      <c r="U3464" t="inlineStr">
        <is>
          <t>https://zenodo.org/records/17855209</t>
        </is>
      </c>
      <c r="V3464" t="inlineStr">
        <is>
          <t>LINE-S01-POST-20260402</t>
        </is>
      </c>
      <c r="W3464" t="inlineStr">
        <is>
          <t>已关联</t>
        </is>
      </c>
      <c r="X3464" t="inlineStr">
        <is>
          <t>按班次口径判断</t>
        </is>
      </c>
      <c r="Z3464" t="inlineStr">
        <is>
          <t>是</t>
        </is>
      </c>
      <c r="AA3464">
        <f>IFERROR(VLOOKUP(N3464,'18_换产标准_模拟'!$B$2:$F$4,3,FALSE),"")</f>
        <v/>
      </c>
      <c r="AB3464">
        <f>IFERROR(MAX(Q3464-AA3464,0),"")</f>
        <v/>
      </c>
      <c r="AC3464">
        <f>IFERROR(IF(AB3464=0,"达标",IF(AB3464&lt;=VLOOKUP(N3464,'18_换产标准_模拟'!$B$2:$F$4,4,FALSE)-VLOOKUP(N3464,'18_换产标准_模拟'!$B$2:$F$4,3,FALSE),"轻微超时",IF(AB3464&lt;=VLOOKUP(N3464,'18_换产标准_模拟'!$B$2:$F$4,5,FALSE)-VLOOKUP(N3464,'18_换产标准_模拟'!$B$2:$F$4,3,FALSE),"超时","严重超时"))),"")</f>
        <v/>
      </c>
      <c r="AD3464">
        <f>IFERROR(INDEX('18_换产标准_模拟'!$A$2:$A$4,MATCH(N3464,'18_换产标准_模拟'!$B$2:$B$4,0)),"")</f>
        <v/>
      </c>
      <c r="AE3464" t="inlineStr">
        <is>
          <t>团队模拟数据</t>
        </is>
      </c>
    </row>
    <row r="3465">
      <c r="A3465" t="inlineStr">
        <is>
          <t>SIM-STOP-03464</t>
        </is>
      </c>
      <c r="B3465" t="inlineStr">
        <is>
          <t>STOP-POST-00520</t>
        </is>
      </c>
      <c r="C3465" t="inlineStr">
        <is>
          <t>LINE-S02-POST-20260402</t>
        </is>
      </c>
      <c r="D3465" t="inlineStr">
        <is>
          <t>SHIFT-POST-20260402</t>
        </is>
      </c>
      <c r="E3465" t="inlineStr">
        <is>
          <t>LINE-S02</t>
        </is>
      </c>
      <c r="F3465" t="inlineStr">
        <is>
          <t>改善后</t>
        </is>
      </c>
      <c r="G3465" s="57" t="n">
        <v>46114</v>
      </c>
      <c r="H3465" t="inlineStr">
        <is>
          <t>视觉设备系列</t>
        </is>
      </c>
      <c r="I3465" t="inlineStr">
        <is>
          <t>9KK25</t>
        </is>
      </c>
      <c r="J3465" t="inlineStr">
        <is>
          <t>SETUPS-CHANGEOVERS</t>
        </is>
      </c>
      <c r="K3465" t="inlineStr">
        <is>
          <t>Planned - Included in OEE</t>
        </is>
      </c>
      <c r="L3465" t="inlineStr">
        <is>
          <t>EXTRUDER PRESS</t>
        </is>
      </c>
      <c r="M3465" t="inlineStr">
        <is>
          <t>主加工工位</t>
        </is>
      </c>
      <c r="N3465" t="inlineStr">
        <is>
          <t>MATERIAL CHANGEOVER</t>
        </is>
      </c>
      <c r="O3465" s="59" t="n">
        <v>46114.63680555556</v>
      </c>
      <c r="P3465" s="59" t="n">
        <v>46114.64729166667</v>
      </c>
      <c r="Q3465" s="60" t="n">
        <v>15.1</v>
      </c>
      <c r="R3465" s="60" t="n">
        <v>1.0072</v>
      </c>
      <c r="S3465" t="inlineStr">
        <is>
          <t>团队模拟数据（基于公开单线数据派生）</t>
        </is>
      </c>
      <c r="T3465" t="inlineStr">
        <is>
          <t>SIM-v2.2-20260807-20260804</t>
        </is>
      </c>
      <c r="U3465" t="inlineStr">
        <is>
          <t>https://zenodo.org/records/17855209</t>
        </is>
      </c>
      <c r="V3465" t="inlineStr">
        <is>
          <t>LINE-S02-POST-20260402</t>
        </is>
      </c>
      <c r="W3465" t="inlineStr">
        <is>
          <t>已关联</t>
        </is>
      </c>
      <c r="X3465" t="inlineStr">
        <is>
          <t>按班次口径判断</t>
        </is>
      </c>
      <c r="Z3465" t="inlineStr">
        <is>
          <t>是</t>
        </is>
      </c>
      <c r="AA3465">
        <f>IFERROR(VLOOKUP(N3465,'18_换产标准_模拟'!$B$2:$F$4,3,FALSE),"")</f>
        <v/>
      </c>
      <c r="AB3465">
        <f>IFERROR(MAX(Q3465-AA3465,0),"")</f>
        <v/>
      </c>
      <c r="AC3465">
        <f>IFERROR(IF(AB3465=0,"达标",IF(AB3465&lt;=VLOOKUP(N3465,'18_换产标准_模拟'!$B$2:$F$4,4,FALSE)-VLOOKUP(N3465,'18_换产标准_模拟'!$B$2:$F$4,3,FALSE),"轻微超时",IF(AB3465&lt;=VLOOKUP(N3465,'18_换产标准_模拟'!$B$2:$F$4,5,FALSE)-VLOOKUP(N3465,'18_换产标准_模拟'!$B$2:$F$4,3,FALSE),"超时","严重超时"))),"")</f>
        <v/>
      </c>
      <c r="AD3465">
        <f>IFERROR(INDEX('18_换产标准_模拟'!$A$2:$A$4,MATCH(N3465,'18_换产标准_模拟'!$B$2:$B$4,0)),"")</f>
        <v/>
      </c>
      <c r="AE3465" t="inlineStr">
        <is>
          <t>团队模拟数据</t>
        </is>
      </c>
    </row>
    <row r="3466">
      <c r="A3466" t="inlineStr">
        <is>
          <t>SIM-STOP-03465</t>
        </is>
      </c>
      <c r="B3466" t="inlineStr">
        <is>
          <t>STOP-POST-00520</t>
        </is>
      </c>
      <c r="C3466" t="inlineStr">
        <is>
          <t>LINE-S03-POST-20260402</t>
        </is>
      </c>
      <c r="D3466" t="inlineStr">
        <is>
          <t>SHIFT-POST-20260402</t>
        </is>
      </c>
      <c r="E3466" t="inlineStr">
        <is>
          <t>LINE-S03</t>
        </is>
      </c>
      <c r="F3466" t="inlineStr">
        <is>
          <t>改善后</t>
        </is>
      </c>
      <c r="G3466" s="57" t="n">
        <v>46114</v>
      </c>
      <c r="H3466" t="inlineStr">
        <is>
          <t>音频模组系列</t>
        </is>
      </c>
      <c r="I3466" t="inlineStr">
        <is>
          <t>9KK25</t>
        </is>
      </c>
      <c r="J3466" t="inlineStr">
        <is>
          <t>SETUPS-CHANGEOVERS</t>
        </is>
      </c>
      <c r="K3466" t="inlineStr">
        <is>
          <t>Planned - Included in OEE</t>
        </is>
      </c>
      <c r="L3466" t="inlineStr">
        <is>
          <t>EXTRUDER PRESS</t>
        </is>
      </c>
      <c r="M3466" t="inlineStr">
        <is>
          <t>主加工工位</t>
        </is>
      </c>
      <c r="N3466" t="inlineStr">
        <is>
          <t>MATERIAL CHANGEOVER</t>
        </is>
      </c>
      <c r="O3466" s="59" t="n">
        <v>46114.65069444444</v>
      </c>
      <c r="P3466" s="59" t="n">
        <v>46114.66055555556</v>
      </c>
      <c r="Q3466" s="60" t="n">
        <v>14.2</v>
      </c>
      <c r="R3466" s="60" t="n">
        <v>0.944</v>
      </c>
      <c r="S3466" t="inlineStr">
        <is>
          <t>团队模拟数据（基于公开单线数据派生）</t>
        </is>
      </c>
      <c r="T3466" t="inlineStr">
        <is>
          <t>SIM-v2.2-20260807-20260804</t>
        </is>
      </c>
      <c r="U3466" t="inlineStr">
        <is>
          <t>https://zenodo.org/records/17855209</t>
        </is>
      </c>
      <c r="V3466" t="inlineStr">
        <is>
          <t>LINE-S03-POST-20260402</t>
        </is>
      </c>
      <c r="W3466" t="inlineStr">
        <is>
          <t>已关联</t>
        </is>
      </c>
      <c r="X3466" t="inlineStr">
        <is>
          <t>按班次口径判断</t>
        </is>
      </c>
      <c r="Z3466" t="inlineStr">
        <is>
          <t>是</t>
        </is>
      </c>
      <c r="AA3466">
        <f>IFERROR(VLOOKUP(N3466,'18_换产标准_模拟'!$B$2:$F$4,3,FALSE),"")</f>
        <v/>
      </c>
      <c r="AB3466">
        <f>IFERROR(MAX(Q3466-AA3466,0),"")</f>
        <v/>
      </c>
      <c r="AC3466">
        <f>IFERROR(IF(AB3466=0,"达标",IF(AB3466&lt;=VLOOKUP(N3466,'18_换产标准_模拟'!$B$2:$F$4,4,FALSE)-VLOOKUP(N3466,'18_换产标准_模拟'!$B$2:$F$4,3,FALSE),"轻微超时",IF(AB3466&lt;=VLOOKUP(N3466,'18_换产标准_模拟'!$B$2:$F$4,5,FALSE)-VLOOKUP(N3466,'18_换产标准_模拟'!$B$2:$F$4,3,FALSE),"超时","严重超时"))),"")</f>
        <v/>
      </c>
      <c r="AD3466">
        <f>IFERROR(INDEX('18_换产标准_模拟'!$A$2:$A$4,MATCH(N3466,'18_换产标准_模拟'!$B$2:$B$4,0)),"")</f>
        <v/>
      </c>
      <c r="AE3466" t="inlineStr">
        <is>
          <t>团队模拟数据</t>
        </is>
      </c>
    </row>
    <row r="3467">
      <c r="A3467" t="inlineStr">
        <is>
          <t>SIM-STOP-03466</t>
        </is>
      </c>
      <c r="B3467" t="inlineStr">
        <is>
          <t>STOP-POST-00521</t>
        </is>
      </c>
      <c r="C3467" t="inlineStr">
        <is>
          <t>LINE-S01-POST-20260402</t>
        </is>
      </c>
      <c r="D3467" t="inlineStr">
        <is>
          <t>SHIFT-POST-20260402</t>
        </is>
      </c>
      <c r="E3467" t="inlineStr">
        <is>
          <t>LINE-S01</t>
        </is>
      </c>
      <c r="F3467" t="inlineStr">
        <is>
          <t>改善后</t>
        </is>
      </c>
      <c r="G3467" s="57" t="n">
        <v>46114</v>
      </c>
      <c r="H3467" t="inlineStr">
        <is>
          <t>智能终端系列</t>
        </is>
      </c>
      <c r="I3467" t="inlineStr">
        <is>
          <t>9KK25</t>
        </is>
      </c>
      <c r="J3467" t="inlineStr">
        <is>
          <t>MATERIALS</t>
        </is>
      </c>
      <c r="K3467" t="inlineStr">
        <is>
          <t>Unplanned</t>
        </is>
      </c>
      <c r="L3467" t="inlineStr">
        <is>
          <t>HACKING STATION</t>
        </is>
      </c>
      <c r="M3467" t="inlineStr">
        <is>
          <t>上下料工位</t>
        </is>
      </c>
      <c r="N3467" t="inlineStr">
        <is>
          <t>RACK STARVATION</t>
        </is>
      </c>
      <c r="O3467" s="59" t="n">
        <v>46114.65694444445</v>
      </c>
      <c r="P3467" s="59" t="n">
        <v>46114.66645833333</v>
      </c>
      <c r="Q3467" s="60" t="n">
        <v>13.7</v>
      </c>
      <c r="R3467" s="60" t="n">
        <v>0.8081</v>
      </c>
      <c r="S3467" t="inlineStr">
        <is>
          <t>团队模拟数据（基于公开单线数据派生）</t>
        </is>
      </c>
      <c r="T3467" t="inlineStr">
        <is>
          <t>SIM-v2.2-20260807-20260804</t>
        </is>
      </c>
      <c r="U3467" t="inlineStr">
        <is>
          <t>https://zenodo.org/records/17855209</t>
        </is>
      </c>
      <c r="V3467" t="inlineStr">
        <is>
          <t>LINE-S01-POST-20260402</t>
        </is>
      </c>
      <c r="W3467" t="inlineStr">
        <is>
          <t>已关联</t>
        </is>
      </c>
      <c r="X3467" t="inlineStr">
        <is>
          <t>按班次口径判断</t>
        </is>
      </c>
      <c r="Z3467" t="inlineStr">
        <is>
          <t>否</t>
        </is>
      </c>
    </row>
    <row r="3468">
      <c r="A3468" t="inlineStr">
        <is>
          <t>SIM-STOP-03467</t>
        </is>
      </c>
      <c r="B3468" t="inlineStr">
        <is>
          <t>STOP-POST-00521</t>
        </is>
      </c>
      <c r="C3468" t="inlineStr">
        <is>
          <t>LINE-S02-POST-20260402</t>
        </is>
      </c>
      <c r="D3468" t="inlineStr">
        <is>
          <t>SHIFT-POST-20260402</t>
        </is>
      </c>
      <c r="E3468" t="inlineStr">
        <is>
          <t>LINE-S02</t>
        </is>
      </c>
      <c r="F3468" t="inlineStr">
        <is>
          <t>改善后</t>
        </is>
      </c>
      <c r="G3468" s="57" t="n">
        <v>46114</v>
      </c>
      <c r="H3468" t="inlineStr">
        <is>
          <t>视觉设备系列</t>
        </is>
      </c>
      <c r="I3468" t="inlineStr">
        <is>
          <t>9KK25</t>
        </is>
      </c>
      <c r="J3468" t="inlineStr">
        <is>
          <t>MATERIALS</t>
        </is>
      </c>
      <c r="K3468" t="inlineStr">
        <is>
          <t>Unplanned</t>
        </is>
      </c>
      <c r="L3468" t="inlineStr">
        <is>
          <t>HACKING STATION</t>
        </is>
      </c>
      <c r="M3468" t="inlineStr">
        <is>
          <t>上下料工位</t>
        </is>
      </c>
      <c r="N3468" t="inlineStr">
        <is>
          <t>RACK STARVATION</t>
        </is>
      </c>
      <c r="O3468" s="59" t="n">
        <v>46114.67083333333</v>
      </c>
      <c r="P3468" s="59" t="n">
        <v>46114.68333333333</v>
      </c>
      <c r="Q3468" s="60" t="n">
        <v>18</v>
      </c>
      <c r="R3468" s="60" t="n">
        <v>1.0572</v>
      </c>
      <c r="S3468" t="inlineStr">
        <is>
          <t>团队模拟数据（基于公开单线数据派生）</t>
        </is>
      </c>
      <c r="T3468" t="inlineStr">
        <is>
          <t>SIM-v2.2-20260807-20260804</t>
        </is>
      </c>
      <c r="U3468" t="inlineStr">
        <is>
          <t>https://zenodo.org/records/17855209</t>
        </is>
      </c>
      <c r="V3468" t="inlineStr">
        <is>
          <t>LINE-S02-POST-20260402</t>
        </is>
      </c>
      <c r="W3468" t="inlineStr">
        <is>
          <t>已关联</t>
        </is>
      </c>
      <c r="X3468" t="inlineStr">
        <is>
          <t>按班次口径判断</t>
        </is>
      </c>
      <c r="Z3468" t="inlineStr">
        <is>
          <t>否</t>
        </is>
      </c>
    </row>
    <row r="3469">
      <c r="A3469" t="inlineStr">
        <is>
          <t>SIM-STOP-03468</t>
        </is>
      </c>
      <c r="B3469" t="inlineStr">
        <is>
          <t>STOP-POST-00521</t>
        </is>
      </c>
      <c r="C3469" t="inlineStr">
        <is>
          <t>LINE-S03-POST-20260402</t>
        </is>
      </c>
      <c r="D3469" t="inlineStr">
        <is>
          <t>SHIFT-POST-20260402</t>
        </is>
      </c>
      <c r="E3469" t="inlineStr">
        <is>
          <t>LINE-S03</t>
        </is>
      </c>
      <c r="F3469" t="inlineStr">
        <is>
          <t>改善后</t>
        </is>
      </c>
      <c r="G3469" s="57" t="n">
        <v>46114</v>
      </c>
      <c r="H3469" t="inlineStr">
        <is>
          <t>音频模组系列</t>
        </is>
      </c>
      <c r="I3469" t="inlineStr">
        <is>
          <t>9KK25</t>
        </is>
      </c>
      <c r="J3469" t="inlineStr">
        <is>
          <t>MATERIALS</t>
        </is>
      </c>
      <c r="K3469" t="inlineStr">
        <is>
          <t>Unplanned</t>
        </is>
      </c>
      <c r="L3469" t="inlineStr">
        <is>
          <t>HACKING STATION</t>
        </is>
      </c>
      <c r="M3469" t="inlineStr">
        <is>
          <t>上下料工位</t>
        </is>
      </c>
      <c r="N3469" t="inlineStr">
        <is>
          <t>RACK STARVATION</t>
        </is>
      </c>
      <c r="O3469" s="59" t="n">
        <v>46114.68472222222</v>
      </c>
      <c r="P3469" s="59" t="n">
        <v>46114.69604166667</v>
      </c>
      <c r="Q3469" s="60" t="n">
        <v>16.3</v>
      </c>
      <c r="R3469" s="60" t="n">
        <v>0.9568</v>
      </c>
      <c r="S3469" t="inlineStr">
        <is>
          <t>团队模拟数据（基于公开单线数据派生）</t>
        </is>
      </c>
      <c r="T3469" t="inlineStr">
        <is>
          <t>SIM-v2.2-20260807-20260804</t>
        </is>
      </c>
      <c r="U3469" t="inlineStr">
        <is>
          <t>https://zenodo.org/records/17855209</t>
        </is>
      </c>
      <c r="V3469" t="inlineStr">
        <is>
          <t>LINE-S03-POST-20260402</t>
        </is>
      </c>
      <c r="W3469" t="inlineStr">
        <is>
          <t>已关联</t>
        </is>
      </c>
      <c r="X3469" t="inlineStr">
        <is>
          <t>按班次口径判断</t>
        </is>
      </c>
      <c r="Z3469" t="inlineStr">
        <is>
          <t>否</t>
        </is>
      </c>
    </row>
    <row r="3470">
      <c r="A3470" t="inlineStr">
        <is>
          <t>SIM-STOP-03469</t>
        </is>
      </c>
      <c r="B3470" t="inlineStr">
        <is>
          <t>STOP-POST-00522</t>
        </is>
      </c>
      <c r="C3470" t="inlineStr">
        <is>
          <t>LINE-S01-POST-20260402</t>
        </is>
      </c>
      <c r="D3470" t="inlineStr">
        <is>
          <t>SHIFT-POST-20260402</t>
        </is>
      </c>
      <c r="E3470" t="inlineStr">
        <is>
          <t>LINE-S01</t>
        </is>
      </c>
      <c r="F3470" t="inlineStr">
        <is>
          <t>改善后</t>
        </is>
      </c>
      <c r="G3470" s="57" t="n">
        <v>46114</v>
      </c>
      <c r="H3470" t="inlineStr">
        <is>
          <t>智能终端系列</t>
        </is>
      </c>
      <c r="I3470" t="inlineStr">
        <is>
          <t>9KK25</t>
        </is>
      </c>
      <c r="J3470" t="inlineStr">
        <is>
          <t>MATERIALS</t>
        </is>
      </c>
      <c r="K3470" t="inlineStr">
        <is>
          <t>Unplanned</t>
        </is>
      </c>
      <c r="L3470" t="inlineStr">
        <is>
          <t>HACKING STATION</t>
        </is>
      </c>
      <c r="M3470" t="inlineStr">
        <is>
          <t>上下料工位</t>
        </is>
      </c>
      <c r="N3470" t="inlineStr">
        <is>
          <t>RACK STARVATION</t>
        </is>
      </c>
      <c r="O3470" s="59" t="n">
        <v>46114.68472222222</v>
      </c>
      <c r="P3470" s="59" t="n">
        <v>46114.68881944445</v>
      </c>
      <c r="Q3470" s="60" t="n">
        <v>5.9</v>
      </c>
      <c r="R3470" s="60" t="n">
        <v>0.8393</v>
      </c>
      <c r="S3470" t="inlineStr">
        <is>
          <t>团队模拟数据（基于公开单线数据派生）</t>
        </is>
      </c>
      <c r="T3470" t="inlineStr">
        <is>
          <t>SIM-v2.2-20260807-20260804</t>
        </is>
      </c>
      <c r="U3470" t="inlineStr">
        <is>
          <t>https://zenodo.org/records/17855209</t>
        </is>
      </c>
      <c r="V3470" t="inlineStr">
        <is>
          <t>LINE-S01-POST-20260402</t>
        </is>
      </c>
      <c r="W3470" t="inlineStr">
        <is>
          <t>已关联</t>
        </is>
      </c>
      <c r="X3470" t="inlineStr">
        <is>
          <t>按班次口径判断</t>
        </is>
      </c>
      <c r="Z3470" t="inlineStr">
        <is>
          <t>否</t>
        </is>
      </c>
    </row>
    <row r="3471">
      <c r="A3471" t="inlineStr">
        <is>
          <t>SIM-STOP-03470</t>
        </is>
      </c>
      <c r="B3471" t="inlineStr">
        <is>
          <t>STOP-POST-00522</t>
        </is>
      </c>
      <c r="C3471" t="inlineStr">
        <is>
          <t>LINE-S02-POST-20260402</t>
        </is>
      </c>
      <c r="D3471" t="inlineStr">
        <is>
          <t>SHIFT-POST-20260402</t>
        </is>
      </c>
      <c r="E3471" t="inlineStr">
        <is>
          <t>LINE-S02</t>
        </is>
      </c>
      <c r="F3471" t="inlineStr">
        <is>
          <t>改善后</t>
        </is>
      </c>
      <c r="G3471" s="57" t="n">
        <v>46114</v>
      </c>
      <c r="H3471" t="inlineStr">
        <is>
          <t>视觉设备系列</t>
        </is>
      </c>
      <c r="I3471" t="inlineStr">
        <is>
          <t>9KK25</t>
        </is>
      </c>
      <c r="J3471" t="inlineStr">
        <is>
          <t>MATERIALS</t>
        </is>
      </c>
      <c r="K3471" t="inlineStr">
        <is>
          <t>Unplanned</t>
        </is>
      </c>
      <c r="L3471" t="inlineStr">
        <is>
          <t>HACKING STATION</t>
        </is>
      </c>
      <c r="M3471" t="inlineStr">
        <is>
          <t>上下料工位</t>
        </is>
      </c>
      <c r="N3471" t="inlineStr">
        <is>
          <t>RACK STARVATION</t>
        </is>
      </c>
      <c r="O3471" s="59" t="n">
        <v>46114.69861111111</v>
      </c>
      <c r="P3471" s="59" t="n">
        <v>46114.70395833333</v>
      </c>
      <c r="Q3471" s="60" t="n">
        <v>7.7</v>
      </c>
      <c r="R3471" s="60" t="n">
        <v>1.1</v>
      </c>
      <c r="S3471" t="inlineStr">
        <is>
          <t>团队模拟数据（基于公开单线数据派生）</t>
        </is>
      </c>
      <c r="T3471" t="inlineStr">
        <is>
          <t>SIM-v2.2-20260807-20260804</t>
        </is>
      </c>
      <c r="U3471" t="inlineStr">
        <is>
          <t>https://zenodo.org/records/17855209</t>
        </is>
      </c>
      <c r="V3471" t="inlineStr">
        <is>
          <t>LINE-S02-POST-20260402</t>
        </is>
      </c>
      <c r="W3471" t="inlineStr">
        <is>
          <t>已关联</t>
        </is>
      </c>
      <c r="X3471" t="inlineStr">
        <is>
          <t>按班次口径判断</t>
        </is>
      </c>
      <c r="Z3471" t="inlineStr">
        <is>
          <t>否</t>
        </is>
      </c>
    </row>
    <row r="3472">
      <c r="A3472" t="inlineStr">
        <is>
          <t>SIM-STOP-03471</t>
        </is>
      </c>
      <c r="B3472" t="inlineStr">
        <is>
          <t>STOP-POST-00522</t>
        </is>
      </c>
      <c r="C3472" t="inlineStr">
        <is>
          <t>LINE-S03-POST-20260402</t>
        </is>
      </c>
      <c r="D3472" t="inlineStr">
        <is>
          <t>SHIFT-POST-20260402</t>
        </is>
      </c>
      <c r="E3472" t="inlineStr">
        <is>
          <t>LINE-S03</t>
        </is>
      </c>
      <c r="F3472" t="inlineStr">
        <is>
          <t>改善后</t>
        </is>
      </c>
      <c r="G3472" s="57" t="n">
        <v>46114</v>
      </c>
      <c r="H3472" t="inlineStr">
        <is>
          <t>音频模组系列</t>
        </is>
      </c>
      <c r="I3472" t="inlineStr">
        <is>
          <t>9KK25</t>
        </is>
      </c>
      <c r="J3472" t="inlineStr">
        <is>
          <t>MATERIALS</t>
        </is>
      </c>
      <c r="K3472" t="inlineStr">
        <is>
          <t>Unplanned</t>
        </is>
      </c>
      <c r="L3472" t="inlineStr">
        <is>
          <t>HACKING STATION</t>
        </is>
      </c>
      <c r="M3472" t="inlineStr">
        <is>
          <t>上下料工位</t>
        </is>
      </c>
      <c r="N3472" t="inlineStr">
        <is>
          <t>RACK STARVATION</t>
        </is>
      </c>
      <c r="O3472" s="59" t="n">
        <v>46114.7125</v>
      </c>
      <c r="P3472" s="59" t="n">
        <v>46114.716875</v>
      </c>
      <c r="Q3472" s="60" t="n">
        <v>6.3</v>
      </c>
      <c r="R3472" s="60" t="n">
        <v>0.8944</v>
      </c>
      <c r="S3472" t="inlineStr">
        <is>
          <t>团队模拟数据（基于公开单线数据派生）</t>
        </is>
      </c>
      <c r="T3472" t="inlineStr">
        <is>
          <t>SIM-v2.2-20260807-20260804</t>
        </is>
      </c>
      <c r="U3472" t="inlineStr">
        <is>
          <t>https://zenodo.org/records/17855209</t>
        </is>
      </c>
      <c r="V3472" t="inlineStr">
        <is>
          <t>LINE-S03-POST-20260402</t>
        </is>
      </c>
      <c r="W3472" t="inlineStr">
        <is>
          <t>已关联</t>
        </is>
      </c>
      <c r="X3472" t="inlineStr">
        <is>
          <t>按班次口径判断</t>
        </is>
      </c>
      <c r="Z3472" t="inlineStr">
        <is>
          <t>否</t>
        </is>
      </c>
    </row>
    <row r="3473">
      <c r="A3473" t="inlineStr">
        <is>
          <t>SIM-STOP-03472</t>
        </is>
      </c>
      <c r="B3473" t="inlineStr">
        <is>
          <t>STOP-POST-00523</t>
        </is>
      </c>
      <c r="C3473" t="inlineStr">
        <is>
          <t>LINE-S01-POST-20260402</t>
        </is>
      </c>
      <c r="D3473" t="inlineStr">
        <is>
          <t>SHIFT-POST-20260402</t>
        </is>
      </c>
      <c r="E3473" t="inlineStr">
        <is>
          <t>LINE-S01</t>
        </is>
      </c>
      <c r="F3473" t="inlineStr">
        <is>
          <t>改善后</t>
        </is>
      </c>
      <c r="G3473" s="57" t="n">
        <v>46114</v>
      </c>
      <c r="H3473" t="inlineStr">
        <is>
          <t>智能终端系列</t>
        </is>
      </c>
      <c r="I3473" t="inlineStr">
        <is>
          <t>9KK25</t>
        </is>
      </c>
      <c r="J3473" t="inlineStr">
        <is>
          <t>MATERIALS</t>
        </is>
      </c>
      <c r="K3473" t="inlineStr">
        <is>
          <t>Unplanned</t>
        </is>
      </c>
      <c r="L3473" t="inlineStr">
        <is>
          <t>EXTRUDER PRESS</t>
        </is>
      </c>
      <c r="M3473" t="inlineStr">
        <is>
          <t>主加工工位</t>
        </is>
      </c>
      <c r="N3473" t="inlineStr">
        <is>
          <t>RACK STARVATION</t>
        </is>
      </c>
      <c r="O3473" s="59" t="n">
        <v>46114.70902777778</v>
      </c>
      <c r="P3473" s="59" t="n">
        <v>46114.71173611111</v>
      </c>
      <c r="Q3473" s="60" t="n">
        <v>3.9</v>
      </c>
      <c r="R3473" s="60" t="n">
        <v>0.7857</v>
      </c>
      <c r="S3473" t="inlineStr">
        <is>
          <t>团队模拟数据（基于公开单线数据派生）</t>
        </is>
      </c>
      <c r="T3473" t="inlineStr">
        <is>
          <t>SIM-v2.2-20260807-20260804</t>
        </is>
      </c>
      <c r="U3473" t="inlineStr">
        <is>
          <t>https://zenodo.org/records/17855209</t>
        </is>
      </c>
      <c r="V3473" t="inlineStr">
        <is>
          <t>LINE-S01-POST-20260402</t>
        </is>
      </c>
      <c r="W3473" t="inlineStr">
        <is>
          <t>已关联</t>
        </is>
      </c>
      <c r="X3473" t="inlineStr">
        <is>
          <t>按班次口径判断</t>
        </is>
      </c>
      <c r="Z3473" t="inlineStr">
        <is>
          <t>否</t>
        </is>
      </c>
    </row>
    <row r="3474">
      <c r="A3474" t="inlineStr">
        <is>
          <t>SIM-STOP-03473</t>
        </is>
      </c>
      <c r="B3474" t="inlineStr">
        <is>
          <t>STOP-POST-00523</t>
        </is>
      </c>
      <c r="C3474" t="inlineStr">
        <is>
          <t>LINE-S02-POST-20260402</t>
        </is>
      </c>
      <c r="D3474" t="inlineStr">
        <is>
          <t>SHIFT-POST-20260402</t>
        </is>
      </c>
      <c r="E3474" t="inlineStr">
        <is>
          <t>LINE-S02</t>
        </is>
      </c>
      <c r="F3474" t="inlineStr">
        <is>
          <t>改善后</t>
        </is>
      </c>
      <c r="G3474" s="57" t="n">
        <v>46114</v>
      </c>
      <c r="H3474" t="inlineStr">
        <is>
          <t>视觉设备系列</t>
        </is>
      </c>
      <c r="I3474" t="inlineStr">
        <is>
          <t>9KK25</t>
        </is>
      </c>
      <c r="J3474" t="inlineStr">
        <is>
          <t>MATERIALS</t>
        </is>
      </c>
      <c r="K3474" t="inlineStr">
        <is>
          <t>Unplanned</t>
        </is>
      </c>
      <c r="L3474" t="inlineStr">
        <is>
          <t>EXTRUDER PRESS</t>
        </is>
      </c>
      <c r="M3474" t="inlineStr">
        <is>
          <t>主加工工位</t>
        </is>
      </c>
      <c r="N3474" t="inlineStr">
        <is>
          <t>RACK STARVATION</t>
        </is>
      </c>
      <c r="O3474" s="59" t="n">
        <v>46114.72291666667</v>
      </c>
      <c r="P3474" s="59" t="n">
        <v>46114.72722222222</v>
      </c>
      <c r="Q3474" s="60" t="n">
        <v>6.2</v>
      </c>
      <c r="R3474" s="60" t="n">
        <v>1.2342</v>
      </c>
      <c r="S3474" t="inlineStr">
        <is>
          <t>团队模拟数据（基于公开单线数据派生）</t>
        </is>
      </c>
      <c r="T3474" t="inlineStr">
        <is>
          <t>SIM-v2.2-20260807-20260804</t>
        </is>
      </c>
      <c r="U3474" t="inlineStr">
        <is>
          <t>https://zenodo.org/records/17855209</t>
        </is>
      </c>
      <c r="V3474" t="inlineStr">
        <is>
          <t>LINE-S02-POST-20260402</t>
        </is>
      </c>
      <c r="W3474" t="inlineStr">
        <is>
          <t>已关联</t>
        </is>
      </c>
      <c r="X3474" t="inlineStr">
        <is>
          <t>按班次口径判断</t>
        </is>
      </c>
      <c r="Z3474" t="inlineStr">
        <is>
          <t>否</t>
        </is>
      </c>
    </row>
    <row r="3475">
      <c r="A3475" t="inlineStr">
        <is>
          <t>SIM-STOP-03474</t>
        </is>
      </c>
      <c r="B3475" t="inlineStr">
        <is>
          <t>STOP-POST-00523</t>
        </is>
      </c>
      <c r="C3475" t="inlineStr">
        <is>
          <t>LINE-S03-POST-20260402</t>
        </is>
      </c>
      <c r="D3475" t="inlineStr">
        <is>
          <t>SHIFT-POST-20260402</t>
        </is>
      </c>
      <c r="E3475" t="inlineStr">
        <is>
          <t>LINE-S03</t>
        </is>
      </c>
      <c r="F3475" t="inlineStr">
        <is>
          <t>改善后</t>
        </is>
      </c>
      <c r="G3475" s="57" t="n">
        <v>46114</v>
      </c>
      <c r="H3475" t="inlineStr">
        <is>
          <t>音频模组系列</t>
        </is>
      </c>
      <c r="I3475" t="inlineStr">
        <is>
          <t>9KK25</t>
        </is>
      </c>
      <c r="J3475" t="inlineStr">
        <is>
          <t>MATERIALS</t>
        </is>
      </c>
      <c r="K3475" t="inlineStr">
        <is>
          <t>Unplanned</t>
        </is>
      </c>
      <c r="L3475" t="inlineStr">
        <is>
          <t>EXTRUDER PRESS</t>
        </is>
      </c>
      <c r="M3475" t="inlineStr">
        <is>
          <t>主加工工位</t>
        </is>
      </c>
      <c r="N3475" t="inlineStr">
        <is>
          <t>RACK STARVATION</t>
        </is>
      </c>
      <c r="O3475" s="59" t="n">
        <v>46114.73680555556</v>
      </c>
      <c r="P3475" s="59" t="n">
        <v>46114.74006944444</v>
      </c>
      <c r="Q3475" s="60" t="n">
        <v>4.7</v>
      </c>
      <c r="R3475" s="60" t="n">
        <v>0.9308</v>
      </c>
      <c r="S3475" t="inlineStr">
        <is>
          <t>团队模拟数据（基于公开单线数据派生）</t>
        </is>
      </c>
      <c r="T3475" t="inlineStr">
        <is>
          <t>SIM-v2.2-20260807-20260804</t>
        </is>
      </c>
      <c r="U3475" t="inlineStr">
        <is>
          <t>https://zenodo.org/records/17855209</t>
        </is>
      </c>
      <c r="V3475" t="inlineStr">
        <is>
          <t>LINE-S03-POST-20260402</t>
        </is>
      </c>
      <c r="W3475" t="inlineStr">
        <is>
          <t>已关联</t>
        </is>
      </c>
      <c r="X3475" t="inlineStr">
        <is>
          <t>按班次口径判断</t>
        </is>
      </c>
      <c r="Z3475" t="inlineStr">
        <is>
          <t>否</t>
        </is>
      </c>
    </row>
    <row r="3476">
      <c r="A3476" t="inlineStr">
        <is>
          <t>SIM-STOP-03475</t>
        </is>
      </c>
      <c r="B3476" t="inlineStr">
        <is>
          <t>STOP-POST-00524</t>
        </is>
      </c>
      <c r="C3476" t="inlineStr">
        <is>
          <t>LINE-S01-POST-20260402</t>
        </is>
      </c>
      <c r="D3476" t="inlineStr">
        <is>
          <t>SHIFT-POST-20260402</t>
        </is>
      </c>
      <c r="E3476" t="inlineStr">
        <is>
          <t>LINE-S01</t>
        </is>
      </c>
      <c r="F3476" t="inlineStr">
        <is>
          <t>改善后</t>
        </is>
      </c>
      <c r="G3476" s="57" t="n">
        <v>46114</v>
      </c>
      <c r="H3476" t="inlineStr">
        <is>
          <t>智能终端系列</t>
        </is>
      </c>
      <c r="I3476" t="inlineStr">
        <is>
          <t>9KK25</t>
        </is>
      </c>
      <c r="J3476" t="inlineStr">
        <is>
          <t>MATERIALS</t>
        </is>
      </c>
      <c r="K3476" t="inlineStr">
        <is>
          <t>Unplanned</t>
        </is>
      </c>
      <c r="L3476" t="inlineStr">
        <is>
          <t>HACKING STATION</t>
        </is>
      </c>
      <c r="M3476" t="inlineStr">
        <is>
          <t>上下料工位</t>
        </is>
      </c>
      <c r="N3476" t="inlineStr">
        <is>
          <t>MANUAL BRICK HANDLING</t>
        </is>
      </c>
      <c r="O3476" s="59" t="n">
        <v>46114.71805555555</v>
      </c>
      <c r="P3476" s="59" t="n">
        <v>46114.72486111111</v>
      </c>
      <c r="Q3476" s="60" t="n">
        <v>9.800000000000001</v>
      </c>
      <c r="R3476" s="60" t="n">
        <v>0.8169999999999999</v>
      </c>
      <c r="S3476" t="inlineStr">
        <is>
          <t>团队模拟数据（基于公开单线数据派生）</t>
        </is>
      </c>
      <c r="T3476" t="inlineStr">
        <is>
          <t>SIM-v2.2-20260807-20260804</t>
        </is>
      </c>
      <c r="U3476" t="inlineStr">
        <is>
          <t>https://zenodo.org/records/17855209</t>
        </is>
      </c>
      <c r="V3476" t="inlineStr">
        <is>
          <t>LINE-S01-POST-20260402</t>
        </is>
      </c>
      <c r="W3476" t="inlineStr">
        <is>
          <t>已关联</t>
        </is>
      </c>
      <c r="X3476" t="inlineStr">
        <is>
          <t>按班次口径判断</t>
        </is>
      </c>
      <c r="Z3476" t="inlineStr">
        <is>
          <t>否</t>
        </is>
      </c>
    </row>
    <row r="3477">
      <c r="A3477" t="inlineStr">
        <is>
          <t>SIM-STOP-03476</t>
        </is>
      </c>
      <c r="B3477" t="inlineStr">
        <is>
          <t>STOP-POST-00524</t>
        </is>
      </c>
      <c r="C3477" t="inlineStr">
        <is>
          <t>LINE-S02-POST-20260402</t>
        </is>
      </c>
      <c r="D3477" t="inlineStr">
        <is>
          <t>SHIFT-POST-20260402</t>
        </is>
      </c>
      <c r="E3477" t="inlineStr">
        <is>
          <t>LINE-S02</t>
        </is>
      </c>
      <c r="F3477" t="inlineStr">
        <is>
          <t>改善后</t>
        </is>
      </c>
      <c r="G3477" s="57" t="n">
        <v>46114</v>
      </c>
      <c r="H3477" t="inlineStr">
        <is>
          <t>视觉设备系列</t>
        </is>
      </c>
      <c r="I3477" t="inlineStr">
        <is>
          <t>9KK25</t>
        </is>
      </c>
      <c r="J3477" t="inlineStr">
        <is>
          <t>MATERIALS</t>
        </is>
      </c>
      <c r="K3477" t="inlineStr">
        <is>
          <t>Unplanned</t>
        </is>
      </c>
      <c r="L3477" t="inlineStr">
        <is>
          <t>HACKING STATION</t>
        </is>
      </c>
      <c r="M3477" t="inlineStr">
        <is>
          <t>上下料工位</t>
        </is>
      </c>
      <c r="N3477" t="inlineStr">
        <is>
          <t>MANUAL BRICK HANDLING</t>
        </is>
      </c>
      <c r="O3477" s="59" t="n">
        <v>46114.73194444444</v>
      </c>
      <c r="P3477" s="59" t="n">
        <v>46114.74083333334</v>
      </c>
      <c r="Q3477" s="60" t="n">
        <v>12.8</v>
      </c>
      <c r="R3477" s="60" t="n">
        <v>1.0694</v>
      </c>
      <c r="S3477" t="inlineStr">
        <is>
          <t>团队模拟数据（基于公开单线数据派生）</t>
        </is>
      </c>
      <c r="T3477" t="inlineStr">
        <is>
          <t>SIM-v2.2-20260807-20260804</t>
        </is>
      </c>
      <c r="U3477" t="inlineStr">
        <is>
          <t>https://zenodo.org/records/17855209</t>
        </is>
      </c>
      <c r="V3477" t="inlineStr">
        <is>
          <t>LINE-S02-POST-20260402</t>
        </is>
      </c>
      <c r="W3477" t="inlineStr">
        <is>
          <t>已关联</t>
        </is>
      </c>
      <c r="X3477" t="inlineStr">
        <is>
          <t>按班次口径判断</t>
        </is>
      </c>
      <c r="Z3477" t="inlineStr">
        <is>
          <t>否</t>
        </is>
      </c>
    </row>
    <row r="3478">
      <c r="A3478" t="inlineStr">
        <is>
          <t>SIM-STOP-03477</t>
        </is>
      </c>
      <c r="B3478" t="inlineStr">
        <is>
          <t>STOP-POST-00524</t>
        </is>
      </c>
      <c r="C3478" t="inlineStr">
        <is>
          <t>LINE-S03-POST-20260402</t>
        </is>
      </c>
      <c r="D3478" t="inlineStr">
        <is>
          <t>SHIFT-POST-20260402</t>
        </is>
      </c>
      <c r="E3478" t="inlineStr">
        <is>
          <t>LINE-S03</t>
        </is>
      </c>
      <c r="F3478" t="inlineStr">
        <is>
          <t>改善后</t>
        </is>
      </c>
      <c r="G3478" s="57" t="n">
        <v>46114</v>
      </c>
      <c r="H3478" t="inlineStr">
        <is>
          <t>音频模组系列</t>
        </is>
      </c>
      <c r="I3478" t="inlineStr">
        <is>
          <t>9KK25</t>
        </is>
      </c>
      <c r="J3478" t="inlineStr">
        <is>
          <t>MATERIALS</t>
        </is>
      </c>
      <c r="K3478" t="inlineStr">
        <is>
          <t>Unplanned</t>
        </is>
      </c>
      <c r="L3478" t="inlineStr">
        <is>
          <t>HACKING STATION</t>
        </is>
      </c>
      <c r="M3478" t="inlineStr">
        <is>
          <t>上下料工位</t>
        </is>
      </c>
      <c r="N3478" t="inlineStr">
        <is>
          <t>MANUAL BRICK HANDLING</t>
        </is>
      </c>
      <c r="O3478" s="59" t="n">
        <v>46114.74583333333</v>
      </c>
      <c r="P3478" s="59" t="n">
        <v>46114.75388888889</v>
      </c>
      <c r="Q3478" s="60" t="n">
        <v>11.6</v>
      </c>
      <c r="R3478" s="60" t="n">
        <v>0.9671999999999999</v>
      </c>
      <c r="S3478" t="inlineStr">
        <is>
          <t>团队模拟数据（基于公开单线数据派生）</t>
        </is>
      </c>
      <c r="T3478" t="inlineStr">
        <is>
          <t>SIM-v2.2-20260807-20260804</t>
        </is>
      </c>
      <c r="U3478" t="inlineStr">
        <is>
          <t>https://zenodo.org/records/17855209</t>
        </is>
      </c>
      <c r="V3478" t="inlineStr">
        <is>
          <t>LINE-S03-POST-20260402</t>
        </is>
      </c>
      <c r="W3478" t="inlineStr">
        <is>
          <t>已关联</t>
        </is>
      </c>
      <c r="X3478" t="inlineStr">
        <is>
          <t>按班次口径判断</t>
        </is>
      </c>
      <c r="Z3478" t="inlineStr">
        <is>
          <t>否</t>
        </is>
      </c>
    </row>
    <row r="3479">
      <c r="A3479" t="inlineStr">
        <is>
          <t>SIM-STOP-03478</t>
        </is>
      </c>
      <c r="B3479" t="inlineStr">
        <is>
          <t>STOP-POST-00525</t>
        </is>
      </c>
      <c r="C3479" t="inlineStr">
        <is>
          <t>LINE-S01-POST-20260402</t>
        </is>
      </c>
      <c r="D3479" t="inlineStr">
        <is>
          <t>SHIFT-POST-20260402</t>
        </is>
      </c>
      <c r="E3479" t="inlineStr">
        <is>
          <t>LINE-S01</t>
        </is>
      </c>
      <c r="F3479" t="inlineStr">
        <is>
          <t>改善后</t>
        </is>
      </c>
      <c r="G3479" s="57" t="n">
        <v>46114</v>
      </c>
      <c r="H3479" t="inlineStr">
        <is>
          <t>智能终端系列</t>
        </is>
      </c>
      <c r="I3479" t="inlineStr">
        <is>
          <t>9KK25</t>
        </is>
      </c>
      <c r="J3479" t="inlineStr">
        <is>
          <t>SETUPS-CHANGEOVERS</t>
        </is>
      </c>
      <c r="K3479" t="inlineStr">
        <is>
          <t>Unplanned</t>
        </is>
      </c>
      <c r="L3479" t="inlineStr">
        <is>
          <t>HACKING STATION</t>
        </is>
      </c>
      <c r="M3479" t="inlineStr">
        <is>
          <t>上下料工位</t>
        </is>
      </c>
      <c r="N3479" t="inlineStr">
        <is>
          <t>OTHER CALIBRATION</t>
        </is>
      </c>
      <c r="O3479" s="59" t="n">
        <v>46114.73541666667</v>
      </c>
      <c r="P3479" s="59" t="n">
        <v>46114.74340277778</v>
      </c>
      <c r="Q3479" s="60" t="n">
        <v>11.5</v>
      </c>
      <c r="R3479" s="60" t="n">
        <v>0.7634</v>
      </c>
      <c r="S3479" t="inlineStr">
        <is>
          <t>团队模拟数据（基于公开单线数据派生）</t>
        </is>
      </c>
      <c r="T3479" t="inlineStr">
        <is>
          <t>SIM-v2.2-20260807-20260804</t>
        </is>
      </c>
      <c r="U3479" t="inlineStr">
        <is>
          <t>https://zenodo.org/records/17855209</t>
        </is>
      </c>
      <c r="V3479" t="inlineStr">
        <is>
          <t>LINE-S01-POST-20260402</t>
        </is>
      </c>
      <c r="W3479" t="inlineStr">
        <is>
          <t>已关联</t>
        </is>
      </c>
      <c r="X3479" t="inlineStr">
        <is>
          <t>按班次口径判断</t>
        </is>
      </c>
      <c r="Z3479" t="inlineStr">
        <is>
          <t>是</t>
        </is>
      </c>
      <c r="AA3479">
        <f>IFERROR(VLOOKUP(N3479,'18_换产标准_模拟'!$B$2:$F$4,3,FALSE),"")</f>
        <v/>
      </c>
      <c r="AB3479">
        <f>IFERROR(MAX(Q3479-AA3479,0),"")</f>
        <v/>
      </c>
      <c r="AC3479">
        <f>IFERROR(IF(AB3479=0,"达标",IF(AB3479&lt;=VLOOKUP(N3479,'18_换产标准_模拟'!$B$2:$F$4,4,FALSE)-VLOOKUP(N3479,'18_换产标准_模拟'!$B$2:$F$4,3,FALSE),"轻微超时",IF(AB3479&lt;=VLOOKUP(N3479,'18_换产标准_模拟'!$B$2:$F$4,5,FALSE)-VLOOKUP(N3479,'18_换产标准_模拟'!$B$2:$F$4,3,FALSE),"超时","严重超时"))),"")</f>
        <v/>
      </c>
      <c r="AD3479">
        <f>IFERROR(INDEX('18_换产标准_模拟'!$A$2:$A$4,MATCH(N3479,'18_换产标准_模拟'!$B$2:$B$4,0)),"")</f>
        <v/>
      </c>
      <c r="AE3479" t="inlineStr">
        <is>
          <t>团队模拟数据</t>
        </is>
      </c>
    </row>
    <row r="3480">
      <c r="A3480" t="inlineStr">
        <is>
          <t>SIM-STOP-03479</t>
        </is>
      </c>
      <c r="B3480" t="inlineStr">
        <is>
          <t>STOP-POST-00525</t>
        </is>
      </c>
      <c r="C3480" t="inlineStr">
        <is>
          <t>LINE-S02-POST-20260402</t>
        </is>
      </c>
      <c r="D3480" t="inlineStr">
        <is>
          <t>SHIFT-POST-20260402</t>
        </is>
      </c>
      <c r="E3480" t="inlineStr">
        <is>
          <t>LINE-S02</t>
        </is>
      </c>
      <c r="F3480" t="inlineStr">
        <is>
          <t>改善后</t>
        </is>
      </c>
      <c r="G3480" s="57" t="n">
        <v>46114</v>
      </c>
      <c r="H3480" t="inlineStr">
        <is>
          <t>视觉设备系列</t>
        </is>
      </c>
      <c r="I3480" t="inlineStr">
        <is>
          <t>9KK25</t>
        </is>
      </c>
      <c r="J3480" t="inlineStr">
        <is>
          <t>SETUPS-CHANGEOVERS</t>
        </is>
      </c>
      <c r="K3480" t="inlineStr">
        <is>
          <t>Unplanned</t>
        </is>
      </c>
      <c r="L3480" t="inlineStr">
        <is>
          <t>HACKING STATION</t>
        </is>
      </c>
      <c r="M3480" t="inlineStr">
        <is>
          <t>上下料工位</t>
        </is>
      </c>
      <c r="N3480" t="inlineStr">
        <is>
          <t>OTHER CALIBRATION</t>
        </is>
      </c>
      <c r="O3480" s="59" t="n">
        <v>46114.74930555555</v>
      </c>
      <c r="P3480" s="59" t="n">
        <v>46114.76090277778</v>
      </c>
      <c r="Q3480" s="60" t="n">
        <v>16.7</v>
      </c>
      <c r="R3480" s="60" t="n">
        <v>1.1122</v>
      </c>
      <c r="S3480" t="inlineStr">
        <is>
          <t>团队模拟数据（基于公开单线数据派生）</t>
        </is>
      </c>
      <c r="T3480" t="inlineStr">
        <is>
          <t>SIM-v2.2-20260807-20260804</t>
        </is>
      </c>
      <c r="U3480" t="inlineStr">
        <is>
          <t>https://zenodo.org/records/17855209</t>
        </is>
      </c>
      <c r="V3480" t="inlineStr">
        <is>
          <t>LINE-S02-POST-20260402</t>
        </is>
      </c>
      <c r="W3480" t="inlineStr">
        <is>
          <t>已关联</t>
        </is>
      </c>
      <c r="X3480" t="inlineStr">
        <is>
          <t>按班次口径判断</t>
        </is>
      </c>
      <c r="Z3480" t="inlineStr">
        <is>
          <t>是</t>
        </is>
      </c>
      <c r="AA3480">
        <f>IFERROR(VLOOKUP(N3480,'18_换产标准_模拟'!$B$2:$F$4,3,FALSE),"")</f>
        <v/>
      </c>
      <c r="AB3480">
        <f>IFERROR(MAX(Q3480-AA3480,0),"")</f>
        <v/>
      </c>
      <c r="AC3480">
        <f>IFERROR(IF(AB3480=0,"达标",IF(AB3480&lt;=VLOOKUP(N3480,'18_换产标准_模拟'!$B$2:$F$4,4,FALSE)-VLOOKUP(N3480,'18_换产标准_模拟'!$B$2:$F$4,3,FALSE),"轻微超时",IF(AB3480&lt;=VLOOKUP(N3480,'18_换产标准_模拟'!$B$2:$F$4,5,FALSE)-VLOOKUP(N3480,'18_换产标准_模拟'!$B$2:$F$4,3,FALSE),"超时","严重超时"))),"")</f>
        <v/>
      </c>
      <c r="AD3480">
        <f>IFERROR(INDEX('18_换产标准_模拟'!$A$2:$A$4,MATCH(N3480,'18_换产标准_模拟'!$B$2:$B$4,0)),"")</f>
        <v/>
      </c>
      <c r="AE3480" t="inlineStr">
        <is>
          <t>团队模拟数据</t>
        </is>
      </c>
    </row>
    <row r="3481">
      <c r="A3481" t="inlineStr">
        <is>
          <t>SIM-STOP-03480</t>
        </is>
      </c>
      <c r="B3481" t="inlineStr">
        <is>
          <t>STOP-POST-00525</t>
        </is>
      </c>
      <c r="C3481" t="inlineStr">
        <is>
          <t>LINE-S03-POST-20260402</t>
        </is>
      </c>
      <c r="D3481" t="inlineStr">
        <is>
          <t>SHIFT-POST-20260402</t>
        </is>
      </c>
      <c r="E3481" t="inlineStr">
        <is>
          <t>LINE-S03</t>
        </is>
      </c>
      <c r="F3481" t="inlineStr">
        <is>
          <t>改善后</t>
        </is>
      </c>
      <c r="G3481" s="57" t="n">
        <v>46114</v>
      </c>
      <c r="H3481" t="inlineStr">
        <is>
          <t>音频模组系列</t>
        </is>
      </c>
      <c r="I3481" t="inlineStr">
        <is>
          <t>9KK25</t>
        </is>
      </c>
      <c r="J3481" t="inlineStr">
        <is>
          <t>SETUPS-CHANGEOVERS</t>
        </is>
      </c>
      <c r="K3481" t="inlineStr">
        <is>
          <t>Unplanned</t>
        </is>
      </c>
      <c r="L3481" t="inlineStr">
        <is>
          <t>HACKING STATION</t>
        </is>
      </c>
      <c r="M3481" t="inlineStr">
        <is>
          <t>上下料工位</t>
        </is>
      </c>
      <c r="N3481" t="inlineStr">
        <is>
          <t>OTHER CALIBRATION</t>
        </is>
      </c>
      <c r="O3481" s="59" t="n">
        <v>46114.76319444444</v>
      </c>
      <c r="P3481" s="59" t="n">
        <v>46114.77263888889</v>
      </c>
      <c r="Q3481" s="60" t="n">
        <v>13.6</v>
      </c>
      <c r="R3481" s="60" t="n">
        <v>0.9048</v>
      </c>
      <c r="S3481" t="inlineStr">
        <is>
          <t>团队模拟数据（基于公开单线数据派生）</t>
        </is>
      </c>
      <c r="T3481" t="inlineStr">
        <is>
          <t>SIM-v2.2-20260807-20260804</t>
        </is>
      </c>
      <c r="U3481" t="inlineStr">
        <is>
          <t>https://zenodo.org/records/17855209</t>
        </is>
      </c>
      <c r="V3481" t="inlineStr">
        <is>
          <t>LINE-S03-POST-20260402</t>
        </is>
      </c>
      <c r="W3481" t="inlineStr">
        <is>
          <t>已关联</t>
        </is>
      </c>
      <c r="X3481" t="inlineStr">
        <is>
          <t>按班次口径判断</t>
        </is>
      </c>
      <c r="Z3481" t="inlineStr">
        <is>
          <t>是</t>
        </is>
      </c>
      <c r="AA3481">
        <f>IFERROR(VLOOKUP(N3481,'18_换产标准_模拟'!$B$2:$F$4,3,FALSE),"")</f>
        <v/>
      </c>
      <c r="AB3481">
        <f>IFERROR(MAX(Q3481-AA3481,0),"")</f>
        <v/>
      </c>
      <c r="AC3481">
        <f>IFERROR(IF(AB3481=0,"达标",IF(AB3481&lt;=VLOOKUP(N3481,'18_换产标准_模拟'!$B$2:$F$4,4,FALSE)-VLOOKUP(N3481,'18_换产标准_模拟'!$B$2:$F$4,3,FALSE),"轻微超时",IF(AB3481&lt;=VLOOKUP(N3481,'18_换产标准_模拟'!$B$2:$F$4,5,FALSE)-VLOOKUP(N3481,'18_换产标准_模拟'!$B$2:$F$4,3,FALSE),"超时","严重超时"))),"")</f>
        <v/>
      </c>
      <c r="AD3481">
        <f>IFERROR(INDEX('18_换产标准_模拟'!$A$2:$A$4,MATCH(N3481,'18_换产标准_模拟'!$B$2:$B$4,0)),"")</f>
        <v/>
      </c>
      <c r="AE3481" t="inlineStr">
        <is>
          <t>团队模拟数据</t>
        </is>
      </c>
    </row>
    <row r="3482">
      <c r="A3482" t="inlineStr">
        <is>
          <t>SIM-STOP-03481</t>
        </is>
      </c>
      <c r="B3482" t="inlineStr">
        <is>
          <t>STOP-POST-00526</t>
        </is>
      </c>
      <c r="C3482" t="inlineStr">
        <is>
          <t>LINE-S01-POST-20260402</t>
        </is>
      </c>
      <c r="D3482" t="inlineStr">
        <is>
          <t>SHIFT-POST-20260402</t>
        </is>
      </c>
      <c r="E3482" t="inlineStr">
        <is>
          <t>LINE-S01</t>
        </is>
      </c>
      <c r="F3482" t="inlineStr">
        <is>
          <t>改善后</t>
        </is>
      </c>
      <c r="G3482" s="57" t="n">
        <v>46114</v>
      </c>
      <c r="H3482" t="inlineStr">
        <is>
          <t>智能终端系列</t>
        </is>
      </c>
      <c r="I3482" t="inlineStr">
        <is>
          <t>9KK25</t>
        </is>
      </c>
      <c r="J3482" t="inlineStr">
        <is>
          <t>SETUPS-CHANGEOVERS</t>
        </is>
      </c>
      <c r="K3482" t="inlineStr">
        <is>
          <t>Unplanned</t>
        </is>
      </c>
      <c r="L3482" t="inlineStr">
        <is>
          <t>HACKING STATION</t>
        </is>
      </c>
      <c r="M3482" t="inlineStr">
        <is>
          <t>上下料工位</t>
        </is>
      </c>
      <c r="N3482" t="inlineStr">
        <is>
          <t>OTHER CALIBRATION</t>
        </is>
      </c>
      <c r="O3482" s="59" t="n">
        <v>46114.75069444445</v>
      </c>
      <c r="P3482" s="59" t="n">
        <v>46114.75784722222</v>
      </c>
      <c r="Q3482" s="60" t="n">
        <v>10.3</v>
      </c>
      <c r="R3482" s="60" t="n">
        <v>0.7947</v>
      </c>
      <c r="S3482" t="inlineStr">
        <is>
          <t>团队模拟数据（基于公开单线数据派生）</t>
        </is>
      </c>
      <c r="T3482" t="inlineStr">
        <is>
          <t>SIM-v2.2-20260807-20260804</t>
        </is>
      </c>
      <c r="U3482" t="inlineStr">
        <is>
          <t>https://zenodo.org/records/17855209</t>
        </is>
      </c>
      <c r="V3482" t="inlineStr">
        <is>
          <t>LINE-S01-POST-20260402</t>
        </is>
      </c>
      <c r="W3482" t="inlineStr">
        <is>
          <t>已关联</t>
        </is>
      </c>
      <c r="X3482" t="inlineStr">
        <is>
          <t>按班次口径判断</t>
        </is>
      </c>
      <c r="Z3482" t="inlineStr">
        <is>
          <t>是</t>
        </is>
      </c>
      <c r="AA3482">
        <f>IFERROR(VLOOKUP(N3482,'18_换产标准_模拟'!$B$2:$F$4,3,FALSE),"")</f>
        <v/>
      </c>
      <c r="AB3482">
        <f>IFERROR(MAX(Q3482-AA3482,0),"")</f>
        <v/>
      </c>
      <c r="AC3482">
        <f>IFERROR(IF(AB3482=0,"达标",IF(AB3482&lt;=VLOOKUP(N3482,'18_换产标准_模拟'!$B$2:$F$4,4,FALSE)-VLOOKUP(N3482,'18_换产标准_模拟'!$B$2:$F$4,3,FALSE),"轻微超时",IF(AB3482&lt;=VLOOKUP(N3482,'18_换产标准_模拟'!$B$2:$F$4,5,FALSE)-VLOOKUP(N3482,'18_换产标准_模拟'!$B$2:$F$4,3,FALSE),"超时","严重超时"))),"")</f>
        <v/>
      </c>
      <c r="AD3482">
        <f>IFERROR(INDEX('18_换产标准_模拟'!$A$2:$A$4,MATCH(N3482,'18_换产标准_模拟'!$B$2:$B$4,0)),"")</f>
        <v/>
      </c>
      <c r="AE3482" t="inlineStr">
        <is>
          <t>团队模拟数据</t>
        </is>
      </c>
    </row>
    <row r="3483">
      <c r="A3483" t="inlineStr">
        <is>
          <t>SIM-STOP-03482</t>
        </is>
      </c>
      <c r="B3483" t="inlineStr">
        <is>
          <t>STOP-POST-00526</t>
        </is>
      </c>
      <c r="C3483" t="inlineStr">
        <is>
          <t>LINE-S02-POST-20260402</t>
        </is>
      </c>
      <c r="D3483" t="inlineStr">
        <is>
          <t>SHIFT-POST-20260402</t>
        </is>
      </c>
      <c r="E3483" t="inlineStr">
        <is>
          <t>LINE-S02</t>
        </is>
      </c>
      <c r="F3483" t="inlineStr">
        <is>
          <t>改善后</t>
        </is>
      </c>
      <c r="G3483" s="57" t="n">
        <v>46114</v>
      </c>
      <c r="H3483" t="inlineStr">
        <is>
          <t>视觉设备系列</t>
        </is>
      </c>
      <c r="I3483" t="inlineStr">
        <is>
          <t>9KK25</t>
        </is>
      </c>
      <c r="J3483" t="inlineStr">
        <is>
          <t>SETUPS-CHANGEOVERS</t>
        </is>
      </c>
      <c r="K3483" t="inlineStr">
        <is>
          <t>Unplanned</t>
        </is>
      </c>
      <c r="L3483" t="inlineStr">
        <is>
          <t>HACKING STATION</t>
        </is>
      </c>
      <c r="M3483" t="inlineStr">
        <is>
          <t>上下料工位</t>
        </is>
      </c>
      <c r="N3483" t="inlineStr">
        <is>
          <t>OTHER CALIBRATION</t>
        </is>
      </c>
      <c r="O3483" s="59" t="n">
        <v>46114.76458333333</v>
      </c>
      <c r="P3483" s="59" t="n">
        <v>46114.775</v>
      </c>
      <c r="Q3483" s="60" t="n">
        <v>15</v>
      </c>
      <c r="R3483" s="60" t="n">
        <v>1.155</v>
      </c>
      <c r="S3483" t="inlineStr">
        <is>
          <t>团队模拟数据（基于公开单线数据派生）</t>
        </is>
      </c>
      <c r="T3483" t="inlineStr">
        <is>
          <t>SIM-v2.2-20260807-20260804</t>
        </is>
      </c>
      <c r="U3483" t="inlineStr">
        <is>
          <t>https://zenodo.org/records/17855209</t>
        </is>
      </c>
      <c r="V3483" t="inlineStr">
        <is>
          <t>LINE-S02-POST-20260402</t>
        </is>
      </c>
      <c r="W3483" t="inlineStr">
        <is>
          <t>已关联</t>
        </is>
      </c>
      <c r="X3483" t="inlineStr">
        <is>
          <t>按班次口径判断</t>
        </is>
      </c>
      <c r="Z3483" t="inlineStr">
        <is>
          <t>是</t>
        </is>
      </c>
      <c r="AA3483">
        <f>IFERROR(VLOOKUP(N3483,'18_换产标准_模拟'!$B$2:$F$4,3,FALSE),"")</f>
        <v/>
      </c>
      <c r="AB3483">
        <f>IFERROR(MAX(Q3483-AA3483,0),"")</f>
        <v/>
      </c>
      <c r="AC3483">
        <f>IFERROR(IF(AB3483=0,"达标",IF(AB3483&lt;=VLOOKUP(N3483,'18_换产标准_模拟'!$B$2:$F$4,4,FALSE)-VLOOKUP(N3483,'18_换产标准_模拟'!$B$2:$F$4,3,FALSE),"轻微超时",IF(AB3483&lt;=VLOOKUP(N3483,'18_换产标准_模拟'!$B$2:$F$4,5,FALSE)-VLOOKUP(N3483,'18_换产标准_模拟'!$B$2:$F$4,3,FALSE),"超时","严重超时"))),"")</f>
        <v/>
      </c>
      <c r="AD3483">
        <f>IFERROR(INDEX('18_换产标准_模拟'!$A$2:$A$4,MATCH(N3483,'18_换产标准_模拟'!$B$2:$B$4,0)),"")</f>
        <v/>
      </c>
      <c r="AE3483" t="inlineStr">
        <is>
          <t>团队模拟数据</t>
        </is>
      </c>
    </row>
    <row r="3484">
      <c r="A3484" t="inlineStr">
        <is>
          <t>SIM-STOP-03483</t>
        </is>
      </c>
      <c r="B3484" t="inlineStr">
        <is>
          <t>STOP-POST-00526</t>
        </is>
      </c>
      <c r="C3484" t="inlineStr">
        <is>
          <t>LINE-S03-POST-20260402</t>
        </is>
      </c>
      <c r="D3484" t="inlineStr">
        <is>
          <t>SHIFT-POST-20260402</t>
        </is>
      </c>
      <c r="E3484" t="inlineStr">
        <is>
          <t>LINE-S03</t>
        </is>
      </c>
      <c r="F3484" t="inlineStr">
        <is>
          <t>改善后</t>
        </is>
      </c>
      <c r="G3484" s="57" t="n">
        <v>46114</v>
      </c>
      <c r="H3484" t="inlineStr">
        <is>
          <t>音频模组系列</t>
        </is>
      </c>
      <c r="I3484" t="inlineStr">
        <is>
          <t>9KK25</t>
        </is>
      </c>
      <c r="J3484" t="inlineStr">
        <is>
          <t>SETUPS-CHANGEOVERS</t>
        </is>
      </c>
      <c r="K3484" t="inlineStr">
        <is>
          <t>Unplanned</t>
        </is>
      </c>
      <c r="L3484" t="inlineStr">
        <is>
          <t>HACKING STATION</t>
        </is>
      </c>
      <c r="M3484" t="inlineStr">
        <is>
          <t>上下料工位</t>
        </is>
      </c>
      <c r="N3484" t="inlineStr">
        <is>
          <t>OTHER CALIBRATION</t>
        </is>
      </c>
      <c r="O3484" s="59" t="n">
        <v>46114.77847222222</v>
      </c>
      <c r="P3484" s="59" t="n">
        <v>46114.78694444444</v>
      </c>
      <c r="Q3484" s="60" t="n">
        <v>12.2</v>
      </c>
      <c r="R3484" s="60" t="n">
        <v>0.9412</v>
      </c>
      <c r="S3484" t="inlineStr">
        <is>
          <t>团队模拟数据（基于公开单线数据派生）</t>
        </is>
      </c>
      <c r="T3484" t="inlineStr">
        <is>
          <t>SIM-v2.2-20260807-20260804</t>
        </is>
      </c>
      <c r="U3484" t="inlineStr">
        <is>
          <t>https://zenodo.org/records/17855209</t>
        </is>
      </c>
      <c r="V3484" t="inlineStr">
        <is>
          <t>LINE-S03-POST-20260402</t>
        </is>
      </c>
      <c r="W3484" t="inlineStr">
        <is>
          <t>已关联</t>
        </is>
      </c>
      <c r="X3484" t="inlineStr">
        <is>
          <t>按班次口径判断</t>
        </is>
      </c>
      <c r="Z3484" t="inlineStr">
        <is>
          <t>是</t>
        </is>
      </c>
      <c r="AA3484">
        <f>IFERROR(VLOOKUP(N3484,'18_换产标准_模拟'!$B$2:$F$4,3,FALSE),"")</f>
        <v/>
      </c>
      <c r="AB3484">
        <f>IFERROR(MAX(Q3484-AA3484,0),"")</f>
        <v/>
      </c>
      <c r="AC3484">
        <f>IFERROR(IF(AB3484=0,"达标",IF(AB3484&lt;=VLOOKUP(N3484,'18_换产标准_模拟'!$B$2:$F$4,4,FALSE)-VLOOKUP(N3484,'18_换产标准_模拟'!$B$2:$F$4,3,FALSE),"轻微超时",IF(AB3484&lt;=VLOOKUP(N3484,'18_换产标准_模拟'!$B$2:$F$4,5,FALSE)-VLOOKUP(N3484,'18_换产标准_模拟'!$B$2:$F$4,3,FALSE),"超时","严重超时"))),"")</f>
        <v/>
      </c>
      <c r="AD3484">
        <f>IFERROR(INDEX('18_换产标准_模拟'!$A$2:$A$4,MATCH(N3484,'18_换产标准_模拟'!$B$2:$B$4,0)),"")</f>
        <v/>
      </c>
      <c r="AE3484" t="inlineStr">
        <is>
          <t>团队模拟数据</t>
        </is>
      </c>
    </row>
    <row r="3485">
      <c r="A3485" t="inlineStr">
        <is>
          <t>SIM-STOP-03484</t>
        </is>
      </c>
      <c r="B3485" t="inlineStr">
        <is>
          <t>STOP-POST-00527</t>
        </is>
      </c>
      <c r="C3485" t="inlineStr">
        <is>
          <t>LINE-S01-POST-20260402</t>
        </is>
      </c>
      <c r="D3485" t="inlineStr">
        <is>
          <t>SHIFT-POST-20260402</t>
        </is>
      </c>
      <c r="E3485" t="inlineStr">
        <is>
          <t>LINE-S01</t>
        </is>
      </c>
      <c r="F3485" t="inlineStr">
        <is>
          <t>改善后</t>
        </is>
      </c>
      <c r="G3485" s="57" t="n">
        <v>46114</v>
      </c>
      <c r="H3485" t="inlineStr">
        <is>
          <t>智能终端系列</t>
        </is>
      </c>
      <c r="I3485" t="inlineStr">
        <is>
          <t>9KK25</t>
        </is>
      </c>
      <c r="J3485" t="inlineStr">
        <is>
          <t>MATERIALS</t>
        </is>
      </c>
      <c r="K3485" t="inlineStr">
        <is>
          <t>Unplanned</t>
        </is>
      </c>
      <c r="L3485" t="inlineStr">
        <is>
          <t>HACKING STATION</t>
        </is>
      </c>
      <c r="M3485" t="inlineStr">
        <is>
          <t>上下料工位</t>
        </is>
      </c>
      <c r="N3485" t="inlineStr">
        <is>
          <t>RACK STARVATION</t>
        </is>
      </c>
      <c r="O3485" s="59" t="n">
        <v>46114.79652777778</v>
      </c>
      <c r="P3485" s="59" t="n">
        <v>46114.79826388889</v>
      </c>
      <c r="Q3485" s="60" t="n">
        <v>2.5</v>
      </c>
      <c r="R3485" s="60" t="n">
        <v>0.8259</v>
      </c>
      <c r="S3485" t="inlineStr">
        <is>
          <t>团队模拟数据（基于公开单线数据派生）</t>
        </is>
      </c>
      <c r="T3485" t="inlineStr">
        <is>
          <t>SIM-v2.2-20260807-20260804</t>
        </is>
      </c>
      <c r="U3485" t="inlineStr">
        <is>
          <t>https://zenodo.org/records/17855209</t>
        </is>
      </c>
      <c r="V3485" t="inlineStr">
        <is>
          <t>LINE-S01-POST-20260402</t>
        </is>
      </c>
      <c r="W3485" t="inlineStr">
        <is>
          <t>已关联</t>
        </is>
      </c>
      <c r="X3485" t="inlineStr">
        <is>
          <t>按班次口径判断</t>
        </is>
      </c>
      <c r="Z3485" t="inlineStr">
        <is>
          <t>否</t>
        </is>
      </c>
    </row>
    <row r="3486">
      <c r="A3486" t="inlineStr">
        <is>
          <t>SIM-STOP-03485</t>
        </is>
      </c>
      <c r="B3486" t="inlineStr">
        <is>
          <t>STOP-POST-00527</t>
        </is>
      </c>
      <c r="C3486" t="inlineStr">
        <is>
          <t>LINE-S02-POST-20260402</t>
        </is>
      </c>
      <c r="D3486" t="inlineStr">
        <is>
          <t>SHIFT-POST-20260402</t>
        </is>
      </c>
      <c r="E3486" t="inlineStr">
        <is>
          <t>LINE-S02</t>
        </is>
      </c>
      <c r="F3486" t="inlineStr">
        <is>
          <t>改善后</t>
        </is>
      </c>
      <c r="G3486" s="57" t="n">
        <v>46114</v>
      </c>
      <c r="H3486" t="inlineStr">
        <is>
          <t>视觉设备系列</t>
        </is>
      </c>
      <c r="I3486" t="inlineStr">
        <is>
          <t>9KK25</t>
        </is>
      </c>
      <c r="J3486" t="inlineStr">
        <is>
          <t>MATERIALS</t>
        </is>
      </c>
      <c r="K3486" t="inlineStr">
        <is>
          <t>Unplanned</t>
        </is>
      </c>
      <c r="L3486" t="inlineStr">
        <is>
          <t>HACKING STATION</t>
        </is>
      </c>
      <c r="M3486" t="inlineStr">
        <is>
          <t>上下料工位</t>
        </is>
      </c>
      <c r="N3486" t="inlineStr">
        <is>
          <t>RACK STARVATION</t>
        </is>
      </c>
      <c r="O3486" s="59" t="n">
        <v>46114.81041666667</v>
      </c>
      <c r="P3486" s="59" t="n">
        <v>46114.81263888889</v>
      </c>
      <c r="Q3486" s="60" t="n">
        <v>3.2</v>
      </c>
      <c r="R3486" s="60" t="n">
        <v>1.0817</v>
      </c>
      <c r="S3486" t="inlineStr">
        <is>
          <t>团队模拟数据（基于公开单线数据派生）</t>
        </is>
      </c>
      <c r="T3486" t="inlineStr">
        <is>
          <t>SIM-v2.2-20260807-20260804</t>
        </is>
      </c>
      <c r="U3486" t="inlineStr">
        <is>
          <t>https://zenodo.org/records/17855209</t>
        </is>
      </c>
      <c r="V3486" t="inlineStr">
        <is>
          <t>LINE-S02-POST-20260402</t>
        </is>
      </c>
      <c r="W3486" t="inlineStr">
        <is>
          <t>已关联</t>
        </is>
      </c>
      <c r="X3486" t="inlineStr">
        <is>
          <t>按班次口径判断</t>
        </is>
      </c>
      <c r="Z3486" t="inlineStr">
        <is>
          <t>否</t>
        </is>
      </c>
    </row>
    <row r="3487">
      <c r="A3487" t="inlineStr">
        <is>
          <t>SIM-STOP-03486</t>
        </is>
      </c>
      <c r="B3487" t="inlineStr">
        <is>
          <t>STOP-POST-00527</t>
        </is>
      </c>
      <c r="C3487" t="inlineStr">
        <is>
          <t>LINE-S03-POST-20260402</t>
        </is>
      </c>
      <c r="D3487" t="inlineStr">
        <is>
          <t>SHIFT-POST-20260402</t>
        </is>
      </c>
      <c r="E3487" t="inlineStr">
        <is>
          <t>LINE-S03</t>
        </is>
      </c>
      <c r="F3487" t="inlineStr">
        <is>
          <t>改善后</t>
        </is>
      </c>
      <c r="G3487" s="57" t="n">
        <v>46114</v>
      </c>
      <c r="H3487" t="inlineStr">
        <is>
          <t>音频模组系列</t>
        </is>
      </c>
      <c r="I3487" t="inlineStr">
        <is>
          <t>9KK25</t>
        </is>
      </c>
      <c r="J3487" t="inlineStr">
        <is>
          <t>MATERIALS</t>
        </is>
      </c>
      <c r="K3487" t="inlineStr">
        <is>
          <t>Unplanned</t>
        </is>
      </c>
      <c r="L3487" t="inlineStr">
        <is>
          <t>HACKING STATION</t>
        </is>
      </c>
      <c r="M3487" t="inlineStr">
        <is>
          <t>上下料工位</t>
        </is>
      </c>
      <c r="N3487" t="inlineStr">
        <is>
          <t>RACK STARVATION</t>
        </is>
      </c>
      <c r="O3487" s="59" t="n">
        <v>46114.82430555556</v>
      </c>
      <c r="P3487" s="59" t="n">
        <v>46114.82631944444</v>
      </c>
      <c r="Q3487" s="60" t="n">
        <v>2.9</v>
      </c>
      <c r="R3487" s="60" t="n">
        <v>0.9776</v>
      </c>
      <c r="S3487" t="inlineStr">
        <is>
          <t>团队模拟数据（基于公开单线数据派生）</t>
        </is>
      </c>
      <c r="T3487" t="inlineStr">
        <is>
          <t>SIM-v2.2-20260807-20260804</t>
        </is>
      </c>
      <c r="U3487" t="inlineStr">
        <is>
          <t>https://zenodo.org/records/17855209</t>
        </is>
      </c>
      <c r="V3487" t="inlineStr">
        <is>
          <t>LINE-S03-POST-20260402</t>
        </is>
      </c>
      <c r="W3487" t="inlineStr">
        <is>
          <t>已关联</t>
        </is>
      </c>
      <c r="X3487" t="inlineStr">
        <is>
          <t>按班次口径判断</t>
        </is>
      </c>
      <c r="Z3487" t="inlineStr">
        <is>
          <t>否</t>
        </is>
      </c>
    </row>
    <row r="3488">
      <c r="A3488" t="inlineStr">
        <is>
          <t>SIM-STOP-03487</t>
        </is>
      </c>
      <c r="B3488" t="inlineStr">
        <is>
          <t>STOP-POST-00528</t>
        </is>
      </c>
      <c r="C3488" t="inlineStr">
        <is>
          <t>LINE-S01-POST-20260402</t>
        </is>
      </c>
      <c r="D3488" t="inlineStr">
        <is>
          <t>SHIFT-POST-20260402</t>
        </is>
      </c>
      <c r="E3488" t="inlineStr">
        <is>
          <t>LINE-S01</t>
        </is>
      </c>
      <c r="F3488" t="inlineStr">
        <is>
          <t>改善后</t>
        </is>
      </c>
      <c r="G3488" s="57" t="n">
        <v>46114</v>
      </c>
      <c r="H3488" t="inlineStr">
        <is>
          <t>智能终端系列</t>
        </is>
      </c>
      <c r="I3488" t="inlineStr">
        <is>
          <t>9KK25</t>
        </is>
      </c>
      <c r="J3488" t="inlineStr">
        <is>
          <t>OPERATIONAL</t>
        </is>
      </c>
      <c r="K3488" t="inlineStr">
        <is>
          <t>Planned - Not included in OEE</t>
        </is>
      </c>
      <c r="L3488" t="inlineStr">
        <is>
          <t>-</t>
        </is>
      </c>
      <c r="M3488" t="inlineStr">
        <is>
          <t>未标注工位</t>
        </is>
      </c>
      <c r="N3488" t="inlineStr">
        <is>
          <t>NO PRODUCTION SCHEDULE</t>
        </is>
      </c>
      <c r="O3488" s="59" t="n">
        <v>46114.8125</v>
      </c>
      <c r="P3488" s="59" t="n">
        <v>46115.01756944445</v>
      </c>
      <c r="Q3488" s="60" t="n">
        <v>295.3</v>
      </c>
      <c r="R3488" s="60" t="n">
        <v>0.8948</v>
      </c>
      <c r="S3488" t="inlineStr">
        <is>
          <t>团队模拟数据（基于公开单线数据派生）</t>
        </is>
      </c>
      <c r="T3488" t="inlineStr">
        <is>
          <t>SIM-v2.2-20260807-20260804</t>
        </is>
      </c>
      <c r="U3488" t="inlineStr">
        <is>
          <t>https://zenodo.org/records/17855209</t>
        </is>
      </c>
      <c r="V3488" t="inlineStr">
        <is>
          <t>LINE-S01-POST-20260402</t>
        </is>
      </c>
      <c r="W3488" t="inlineStr">
        <is>
          <t>已关联</t>
        </is>
      </c>
      <c r="X3488" t="inlineStr">
        <is>
          <t>按班次口径判断</t>
        </is>
      </c>
      <c r="Z3488" t="inlineStr">
        <is>
          <t>否</t>
        </is>
      </c>
    </row>
    <row r="3489">
      <c r="A3489" t="inlineStr">
        <is>
          <t>SIM-STOP-03488</t>
        </is>
      </c>
      <c r="B3489" t="inlineStr">
        <is>
          <t>STOP-POST-00528</t>
        </is>
      </c>
      <c r="C3489" t="inlineStr">
        <is>
          <t>LINE-S02-POST-20260402</t>
        </is>
      </c>
      <c r="D3489" t="inlineStr">
        <is>
          <t>SHIFT-POST-20260402</t>
        </is>
      </c>
      <c r="E3489" t="inlineStr">
        <is>
          <t>LINE-S02</t>
        </is>
      </c>
      <c r="F3489" t="inlineStr">
        <is>
          <t>改善后</t>
        </is>
      </c>
      <c r="G3489" s="57" t="n">
        <v>46114</v>
      </c>
      <c r="H3489" t="inlineStr">
        <is>
          <t>视觉设备系列</t>
        </is>
      </c>
      <c r="I3489" t="inlineStr">
        <is>
          <t>9KK25</t>
        </is>
      </c>
      <c r="J3489" t="inlineStr">
        <is>
          <t>OPERATIONAL</t>
        </is>
      </c>
      <c r="K3489" t="inlineStr">
        <is>
          <t>Planned - Not included in OEE</t>
        </is>
      </c>
      <c r="L3489" t="inlineStr">
        <is>
          <t>-</t>
        </is>
      </c>
      <c r="M3489" t="inlineStr">
        <is>
          <t>未标注工位</t>
        </is>
      </c>
      <c r="N3489" t="inlineStr">
        <is>
          <t>NO PRODUCTION SCHEDULE</t>
        </is>
      </c>
      <c r="O3489" s="59" t="n">
        <v>46114.82638888889</v>
      </c>
      <c r="P3489" s="59" t="n">
        <v>46115.05597222222</v>
      </c>
      <c r="Q3489" s="60" t="n">
        <v>330.6</v>
      </c>
      <c r="R3489" s="60" t="n">
        <v>1.0018</v>
      </c>
      <c r="S3489" t="inlineStr">
        <is>
          <t>团队模拟数据（基于公开单线数据派生）</t>
        </is>
      </c>
      <c r="T3489" t="inlineStr">
        <is>
          <t>SIM-v2.2-20260807-20260804</t>
        </is>
      </c>
      <c r="U3489" t="inlineStr">
        <is>
          <t>https://zenodo.org/records/17855209</t>
        </is>
      </c>
      <c r="V3489" t="inlineStr">
        <is>
          <t>LINE-S02-POST-20260402</t>
        </is>
      </c>
      <c r="W3489" t="inlineStr">
        <is>
          <t>已关联</t>
        </is>
      </c>
      <c r="X3489" t="inlineStr">
        <is>
          <t>按班次口径判断</t>
        </is>
      </c>
      <c r="Z3489" t="inlineStr">
        <is>
          <t>否</t>
        </is>
      </c>
    </row>
    <row r="3490">
      <c r="A3490" t="inlineStr">
        <is>
          <t>SIM-STOP-03489</t>
        </is>
      </c>
      <c r="B3490" t="inlineStr">
        <is>
          <t>STOP-POST-00528</t>
        </is>
      </c>
      <c r="C3490" t="inlineStr">
        <is>
          <t>LINE-S03-POST-20260402</t>
        </is>
      </c>
      <c r="D3490" t="inlineStr">
        <is>
          <t>SHIFT-POST-20260402</t>
        </is>
      </c>
      <c r="E3490" t="inlineStr">
        <is>
          <t>LINE-S03</t>
        </is>
      </c>
      <c r="F3490" t="inlineStr">
        <is>
          <t>改善后</t>
        </is>
      </c>
      <c r="G3490" s="57" t="n">
        <v>46114</v>
      </c>
      <c r="H3490" t="inlineStr">
        <is>
          <t>音频模组系列</t>
        </is>
      </c>
      <c r="I3490" t="inlineStr">
        <is>
          <t>9KK25</t>
        </is>
      </c>
      <c r="J3490" t="inlineStr">
        <is>
          <t>OPERATIONAL</t>
        </is>
      </c>
      <c r="K3490" t="inlineStr">
        <is>
          <t>Planned - Not included in OEE</t>
        </is>
      </c>
      <c r="L3490" t="inlineStr">
        <is>
          <t>-</t>
        </is>
      </c>
      <c r="M3490" t="inlineStr">
        <is>
          <t>未标注工位</t>
        </is>
      </c>
      <c r="N3490" t="inlineStr">
        <is>
          <t>NO PRODUCTION SCHEDULE</t>
        </is>
      </c>
      <c r="O3490" s="59" t="n">
        <v>46114.84027777778</v>
      </c>
      <c r="P3490" s="59" t="n">
        <v>46115.05541666667</v>
      </c>
      <c r="Q3490" s="60" t="n">
        <v>309.8</v>
      </c>
      <c r="R3490" s="60" t="n">
        <v>0.9387</v>
      </c>
      <c r="S3490" t="inlineStr">
        <is>
          <t>团队模拟数据（基于公开单线数据派生）</t>
        </is>
      </c>
      <c r="T3490" t="inlineStr">
        <is>
          <t>SIM-v2.2-20260807-20260804</t>
        </is>
      </c>
      <c r="U3490" t="inlineStr">
        <is>
          <t>https://zenodo.org/records/17855209</t>
        </is>
      </c>
      <c r="V3490" t="inlineStr">
        <is>
          <t>LINE-S03-POST-20260402</t>
        </is>
      </c>
      <c r="W3490" t="inlineStr">
        <is>
          <t>已关联</t>
        </is>
      </c>
      <c r="X3490" t="inlineStr">
        <is>
          <t>按班次口径判断</t>
        </is>
      </c>
      <c r="Z3490" t="inlineStr">
        <is>
          <t>否</t>
        </is>
      </c>
    </row>
    <row r="3491">
      <c r="A3491" t="inlineStr">
        <is>
          <t>SIM-STOP-03490</t>
        </is>
      </c>
      <c r="B3491" t="inlineStr">
        <is>
          <t>STOP-POST-00529</t>
        </is>
      </c>
      <c r="C3491" t="inlineStr">
        <is>
          <t>LINE-S01-POST-20260403</t>
        </is>
      </c>
      <c r="D3491" t="inlineStr">
        <is>
          <t>SHIFT-POST-20260403</t>
        </is>
      </c>
      <c r="E3491" t="inlineStr">
        <is>
          <t>LINE-S01</t>
        </is>
      </c>
      <c r="F3491" t="inlineStr">
        <is>
          <t>改善后</t>
        </is>
      </c>
      <c r="G3491" s="57" t="n">
        <v>46115</v>
      </c>
      <c r="H3491" t="inlineStr">
        <is>
          <t>智能终端系列</t>
        </is>
      </c>
      <c r="I3491" t="inlineStr">
        <is>
          <t>9KK25</t>
        </is>
      </c>
      <c r="J3491" t="inlineStr">
        <is>
          <t>MATERIALS</t>
        </is>
      </c>
      <c r="K3491" t="inlineStr">
        <is>
          <t>Unplanned</t>
        </is>
      </c>
      <c r="L3491" t="inlineStr">
        <is>
          <t>EXTRUDER PRESS</t>
        </is>
      </c>
      <c r="M3491" t="inlineStr">
        <is>
          <t>主加工工位</t>
        </is>
      </c>
      <c r="N3491" t="inlineStr">
        <is>
          <t>RACKS</t>
        </is>
      </c>
      <c r="O3491" s="59" t="n">
        <v>46115.47152777778</v>
      </c>
      <c r="P3491" s="59" t="n">
        <v>46115.47375</v>
      </c>
      <c r="Q3491" s="60" t="n">
        <v>3.2</v>
      </c>
      <c r="R3491" s="60" t="n">
        <v>0.8036</v>
      </c>
      <c r="S3491" t="inlineStr">
        <is>
          <t>团队模拟数据（基于公开单线数据派生）</t>
        </is>
      </c>
      <c r="T3491" t="inlineStr">
        <is>
          <t>SIM-v2.2-20260807-20260804</t>
        </is>
      </c>
      <c r="U3491" t="inlineStr">
        <is>
          <t>https://zenodo.org/records/17855209</t>
        </is>
      </c>
      <c r="V3491" t="inlineStr">
        <is>
          <t>LINE-S01-POST-20260403</t>
        </is>
      </c>
      <c r="W3491" t="inlineStr">
        <is>
          <t>已关联</t>
        </is>
      </c>
      <c r="X3491" t="inlineStr">
        <is>
          <t>按班次口径判断</t>
        </is>
      </c>
      <c r="Z3491" t="inlineStr">
        <is>
          <t>否</t>
        </is>
      </c>
    </row>
    <row r="3492">
      <c r="A3492" t="inlineStr">
        <is>
          <t>SIM-STOP-03491</t>
        </is>
      </c>
      <c r="B3492" t="inlineStr">
        <is>
          <t>STOP-POST-00529</t>
        </is>
      </c>
      <c r="C3492" t="inlineStr">
        <is>
          <t>LINE-S02-POST-20260403</t>
        </is>
      </c>
      <c r="D3492" t="inlineStr">
        <is>
          <t>SHIFT-POST-20260403</t>
        </is>
      </c>
      <c r="E3492" t="inlineStr">
        <is>
          <t>LINE-S02</t>
        </is>
      </c>
      <c r="F3492" t="inlineStr">
        <is>
          <t>改善后</t>
        </is>
      </c>
      <c r="G3492" s="57" t="n">
        <v>46115</v>
      </c>
      <c r="H3492" t="inlineStr">
        <is>
          <t>视觉设备系列</t>
        </is>
      </c>
      <c r="I3492" t="inlineStr">
        <is>
          <t>9KK25</t>
        </is>
      </c>
      <c r="J3492" t="inlineStr">
        <is>
          <t>MATERIALS</t>
        </is>
      </c>
      <c r="K3492" t="inlineStr">
        <is>
          <t>Unplanned</t>
        </is>
      </c>
      <c r="L3492" t="inlineStr">
        <is>
          <t>EXTRUDER PRESS</t>
        </is>
      </c>
      <c r="M3492" t="inlineStr">
        <is>
          <t>主加工工位</t>
        </is>
      </c>
      <c r="N3492" t="inlineStr">
        <is>
          <t>RACKS</t>
        </is>
      </c>
      <c r="O3492" s="59" t="n">
        <v>46115.48541666667</v>
      </c>
      <c r="P3492" s="59" t="n">
        <v>46115.48854166667</v>
      </c>
      <c r="Q3492" s="60" t="n">
        <v>4.5</v>
      </c>
      <c r="R3492" s="60" t="n">
        <v>1.1352</v>
      </c>
      <c r="S3492" t="inlineStr">
        <is>
          <t>团队模拟数据（基于公开单线数据派生）</t>
        </is>
      </c>
      <c r="T3492" t="inlineStr">
        <is>
          <t>SIM-v2.2-20260807-20260804</t>
        </is>
      </c>
      <c r="U3492" t="inlineStr">
        <is>
          <t>https://zenodo.org/records/17855209</t>
        </is>
      </c>
      <c r="V3492" t="inlineStr">
        <is>
          <t>LINE-S02-POST-20260403</t>
        </is>
      </c>
      <c r="W3492" t="inlineStr">
        <is>
          <t>已关联</t>
        </is>
      </c>
      <c r="X3492" t="inlineStr">
        <is>
          <t>按班次口径判断</t>
        </is>
      </c>
      <c r="Z3492" t="inlineStr">
        <is>
          <t>否</t>
        </is>
      </c>
    </row>
    <row r="3493">
      <c r="A3493" t="inlineStr">
        <is>
          <t>SIM-STOP-03492</t>
        </is>
      </c>
      <c r="B3493" t="inlineStr">
        <is>
          <t>STOP-POST-00529</t>
        </is>
      </c>
      <c r="C3493" t="inlineStr">
        <is>
          <t>LINE-S03-POST-20260403</t>
        </is>
      </c>
      <c r="D3493" t="inlineStr">
        <is>
          <t>SHIFT-POST-20260403</t>
        </is>
      </c>
      <c r="E3493" t="inlineStr">
        <is>
          <t>LINE-S03</t>
        </is>
      </c>
      <c r="F3493" t="inlineStr">
        <is>
          <t>改善后</t>
        </is>
      </c>
      <c r="G3493" s="57" t="n">
        <v>46115</v>
      </c>
      <c r="H3493" t="inlineStr">
        <is>
          <t>音频模组系列</t>
        </is>
      </c>
      <c r="I3493" t="inlineStr">
        <is>
          <t>9KK25</t>
        </is>
      </c>
      <c r="J3493" t="inlineStr">
        <is>
          <t>MATERIALS</t>
        </is>
      </c>
      <c r="K3493" t="inlineStr">
        <is>
          <t>Unplanned</t>
        </is>
      </c>
      <c r="L3493" t="inlineStr">
        <is>
          <t>EXTRUDER PRESS</t>
        </is>
      </c>
      <c r="M3493" t="inlineStr">
        <is>
          <t>主加工工位</t>
        </is>
      </c>
      <c r="N3493" t="inlineStr">
        <is>
          <t>RACKS</t>
        </is>
      </c>
      <c r="O3493" s="59" t="n">
        <v>46115.49930555555</v>
      </c>
      <c r="P3493" s="59" t="n">
        <v>46115.50194444445</v>
      </c>
      <c r="Q3493" s="60" t="n">
        <v>3.8</v>
      </c>
      <c r="R3493" s="60" t="n">
        <v>0.9516</v>
      </c>
      <c r="S3493" t="inlineStr">
        <is>
          <t>团队模拟数据（基于公开单线数据派生）</t>
        </is>
      </c>
      <c r="T3493" t="inlineStr">
        <is>
          <t>SIM-v2.2-20260807-20260804</t>
        </is>
      </c>
      <c r="U3493" t="inlineStr">
        <is>
          <t>https://zenodo.org/records/17855209</t>
        </is>
      </c>
      <c r="V3493" t="inlineStr">
        <is>
          <t>LINE-S03-POST-20260403</t>
        </is>
      </c>
      <c r="W3493" t="inlineStr">
        <is>
          <t>已关联</t>
        </is>
      </c>
      <c r="X3493" t="inlineStr">
        <is>
          <t>按班次口径判断</t>
        </is>
      </c>
      <c r="Z3493" t="inlineStr">
        <is>
          <t>否</t>
        </is>
      </c>
    </row>
    <row r="3494">
      <c r="A3494" t="inlineStr">
        <is>
          <t>SIM-STOP-03493</t>
        </is>
      </c>
      <c r="B3494" t="inlineStr">
        <is>
          <t>STOP-POST-00530</t>
        </is>
      </c>
      <c r="C3494" t="inlineStr">
        <is>
          <t>LINE-S01-POST-20260403</t>
        </is>
      </c>
      <c r="D3494" t="inlineStr">
        <is>
          <t>SHIFT-POST-20260403</t>
        </is>
      </c>
      <c r="E3494" t="inlineStr">
        <is>
          <t>LINE-S01</t>
        </is>
      </c>
      <c r="F3494" t="inlineStr">
        <is>
          <t>改善后</t>
        </is>
      </c>
      <c r="G3494" s="57" t="n">
        <v>46115</v>
      </c>
      <c r="H3494" t="inlineStr">
        <is>
          <t>智能终端系列</t>
        </is>
      </c>
      <c r="I3494" t="inlineStr">
        <is>
          <t>9KK25</t>
        </is>
      </c>
      <c r="J3494" t="inlineStr">
        <is>
          <t>OPERATIONAL</t>
        </is>
      </c>
      <c r="K3494" t="inlineStr">
        <is>
          <t>Planned - Included in OEE</t>
        </is>
      </c>
      <c r="L3494" t="inlineStr">
        <is>
          <t>EXTRUDER PRESS</t>
        </is>
      </c>
      <c r="M3494" t="inlineStr">
        <is>
          <t>主加工工位</t>
        </is>
      </c>
      <c r="N3494" t="inlineStr">
        <is>
          <t>CLEANING</t>
        </is>
      </c>
      <c r="O3494" s="59" t="n">
        <v>46115.50277777778</v>
      </c>
      <c r="P3494" s="59" t="n">
        <v>46115.50479166667</v>
      </c>
      <c r="Q3494" s="60" t="n">
        <v>2.9</v>
      </c>
      <c r="R3494" s="60" t="n">
        <v>0.9671999999999999</v>
      </c>
      <c r="S3494" t="inlineStr">
        <is>
          <t>团队模拟数据（基于公开单线数据派生）</t>
        </is>
      </c>
      <c r="T3494" t="inlineStr">
        <is>
          <t>SIM-v2.2-20260807-20260804</t>
        </is>
      </c>
      <c r="U3494" t="inlineStr">
        <is>
          <t>https://zenodo.org/records/17855209</t>
        </is>
      </c>
      <c r="V3494" t="inlineStr">
        <is>
          <t>LINE-S01-POST-20260403</t>
        </is>
      </c>
      <c r="W3494" t="inlineStr">
        <is>
          <t>已关联</t>
        </is>
      </c>
      <c r="X3494" t="inlineStr">
        <is>
          <t>按班次口径判断</t>
        </is>
      </c>
      <c r="Z3494" t="inlineStr">
        <is>
          <t>否</t>
        </is>
      </c>
    </row>
    <row r="3495">
      <c r="A3495" t="inlineStr">
        <is>
          <t>SIM-STOP-03494</t>
        </is>
      </c>
      <c r="B3495" t="inlineStr">
        <is>
          <t>STOP-POST-00530</t>
        </is>
      </c>
      <c r="C3495" t="inlineStr">
        <is>
          <t>LINE-S02-POST-20260403</t>
        </is>
      </c>
      <c r="D3495" t="inlineStr">
        <is>
          <t>SHIFT-POST-20260403</t>
        </is>
      </c>
      <c r="E3495" t="inlineStr">
        <is>
          <t>LINE-S02</t>
        </is>
      </c>
      <c r="F3495" t="inlineStr">
        <is>
          <t>改善后</t>
        </is>
      </c>
      <c r="G3495" s="57" t="n">
        <v>46115</v>
      </c>
      <c r="H3495" t="inlineStr">
        <is>
          <t>视觉设备系列</t>
        </is>
      </c>
      <c r="I3495" t="inlineStr">
        <is>
          <t>9KK25</t>
        </is>
      </c>
      <c r="J3495" t="inlineStr">
        <is>
          <t>OPERATIONAL</t>
        </is>
      </c>
      <c r="K3495" t="inlineStr">
        <is>
          <t>Planned - Included in OEE</t>
        </is>
      </c>
      <c r="L3495" t="inlineStr">
        <is>
          <t>EXTRUDER PRESS</t>
        </is>
      </c>
      <c r="M3495" t="inlineStr">
        <is>
          <t>主加工工位</t>
        </is>
      </c>
      <c r="N3495" t="inlineStr">
        <is>
          <t>CLEANING</t>
        </is>
      </c>
      <c r="O3495" s="59" t="n">
        <v>46115.51666666667</v>
      </c>
      <c r="P3495" s="59" t="n">
        <v>46115.51868055556</v>
      </c>
      <c r="Q3495" s="60" t="n">
        <v>2.9</v>
      </c>
      <c r="R3495" s="60" t="n">
        <v>0.9746</v>
      </c>
      <c r="S3495" t="inlineStr">
        <is>
          <t>团队模拟数据（基于公开单线数据派生）</t>
        </is>
      </c>
      <c r="T3495" t="inlineStr">
        <is>
          <t>SIM-v2.2-20260807-20260804</t>
        </is>
      </c>
      <c r="U3495" t="inlineStr">
        <is>
          <t>https://zenodo.org/records/17855209</t>
        </is>
      </c>
      <c r="V3495" t="inlineStr">
        <is>
          <t>LINE-S02-POST-20260403</t>
        </is>
      </c>
      <c r="W3495" t="inlineStr">
        <is>
          <t>已关联</t>
        </is>
      </c>
      <c r="X3495" t="inlineStr">
        <is>
          <t>按班次口径判断</t>
        </is>
      </c>
      <c r="Z3495" t="inlineStr">
        <is>
          <t>否</t>
        </is>
      </c>
    </row>
    <row r="3496">
      <c r="A3496" t="inlineStr">
        <is>
          <t>SIM-STOP-03495</t>
        </is>
      </c>
      <c r="B3496" t="inlineStr">
        <is>
          <t>STOP-POST-00530</t>
        </is>
      </c>
      <c r="C3496" t="inlineStr">
        <is>
          <t>LINE-S03-POST-20260403</t>
        </is>
      </c>
      <c r="D3496" t="inlineStr">
        <is>
          <t>SHIFT-POST-20260403</t>
        </is>
      </c>
      <c r="E3496" t="inlineStr">
        <is>
          <t>LINE-S03</t>
        </is>
      </c>
      <c r="F3496" t="inlineStr">
        <is>
          <t>改善后</t>
        </is>
      </c>
      <c r="G3496" s="57" t="n">
        <v>46115</v>
      </c>
      <c r="H3496" t="inlineStr">
        <is>
          <t>音频模组系列</t>
        </is>
      </c>
      <c r="I3496" t="inlineStr">
        <is>
          <t>9KK25</t>
        </is>
      </c>
      <c r="J3496" t="inlineStr">
        <is>
          <t>OPERATIONAL</t>
        </is>
      </c>
      <c r="K3496" t="inlineStr">
        <is>
          <t>Planned - Included in OEE</t>
        </is>
      </c>
      <c r="L3496" t="inlineStr">
        <is>
          <t>EXTRUDER PRESS</t>
        </is>
      </c>
      <c r="M3496" t="inlineStr">
        <is>
          <t>主加工工位</t>
        </is>
      </c>
      <c r="N3496" t="inlineStr">
        <is>
          <t>CLEANING</t>
        </is>
      </c>
      <c r="O3496" s="59" t="n">
        <v>46115.53055555555</v>
      </c>
      <c r="P3496" s="59" t="n">
        <v>46115.53243055556</v>
      </c>
      <c r="Q3496" s="60" t="n">
        <v>2.7</v>
      </c>
      <c r="R3496" s="60" t="n">
        <v>0.912</v>
      </c>
      <c r="S3496" t="inlineStr">
        <is>
          <t>团队模拟数据（基于公开单线数据派生）</t>
        </is>
      </c>
      <c r="T3496" t="inlineStr">
        <is>
          <t>SIM-v2.2-20260807-20260804</t>
        </is>
      </c>
      <c r="U3496" t="inlineStr">
        <is>
          <t>https://zenodo.org/records/17855209</t>
        </is>
      </c>
      <c r="V3496" t="inlineStr">
        <is>
          <t>LINE-S03-POST-20260403</t>
        </is>
      </c>
      <c r="W3496" t="inlineStr">
        <is>
          <t>已关联</t>
        </is>
      </c>
      <c r="X3496" t="inlineStr">
        <is>
          <t>按班次口径判断</t>
        </is>
      </c>
      <c r="Z3496" t="inlineStr">
        <is>
          <t>否</t>
        </is>
      </c>
    </row>
    <row r="3497">
      <c r="A3497" t="inlineStr">
        <is>
          <t>SIM-STOP-03496</t>
        </is>
      </c>
      <c r="B3497" t="inlineStr">
        <is>
          <t>STOP-POST-00531</t>
        </is>
      </c>
      <c r="C3497" t="inlineStr">
        <is>
          <t>LINE-S01-POST-20260403</t>
        </is>
      </c>
      <c r="D3497" t="inlineStr">
        <is>
          <t>SHIFT-POST-20260403</t>
        </is>
      </c>
      <c r="E3497" t="inlineStr">
        <is>
          <t>LINE-S01</t>
        </is>
      </c>
      <c r="F3497" t="inlineStr">
        <is>
          <t>改善后</t>
        </is>
      </c>
      <c r="G3497" s="57" t="n">
        <v>46115</v>
      </c>
      <c r="H3497" t="inlineStr">
        <is>
          <t>智能终端系列</t>
        </is>
      </c>
      <c r="I3497" t="inlineStr">
        <is>
          <t>9KK25</t>
        </is>
      </c>
      <c r="J3497" t="inlineStr">
        <is>
          <t>MATERIALS</t>
        </is>
      </c>
      <c r="K3497" t="inlineStr">
        <is>
          <t>Unplanned</t>
        </is>
      </c>
      <c r="L3497" t="inlineStr">
        <is>
          <t>HACKING STATION</t>
        </is>
      </c>
      <c r="M3497" t="inlineStr">
        <is>
          <t>上下料工位</t>
        </is>
      </c>
      <c r="N3497" t="inlineStr">
        <is>
          <t>MANUAL BRICK HANDLING</t>
        </is>
      </c>
      <c r="O3497" s="59" t="n">
        <v>46115.51388888889</v>
      </c>
      <c r="P3497" s="59" t="n">
        <v>46115.51875</v>
      </c>
      <c r="Q3497" s="60" t="n">
        <v>7</v>
      </c>
      <c r="R3497" s="60" t="n">
        <v>0.7813</v>
      </c>
      <c r="S3497" t="inlineStr">
        <is>
          <t>团队模拟数据（基于公开单线数据派生）</t>
        </is>
      </c>
      <c r="T3497" t="inlineStr">
        <is>
          <t>SIM-v2.2-20260807-20260804</t>
        </is>
      </c>
      <c r="U3497" t="inlineStr">
        <is>
          <t>https://zenodo.org/records/17855209</t>
        </is>
      </c>
      <c r="V3497" t="inlineStr">
        <is>
          <t>LINE-S01-POST-20260403</t>
        </is>
      </c>
      <c r="W3497" t="inlineStr">
        <is>
          <t>已关联</t>
        </is>
      </c>
      <c r="X3497" t="inlineStr">
        <is>
          <t>按班次口径判断</t>
        </is>
      </c>
      <c r="Z3497" t="inlineStr">
        <is>
          <t>否</t>
        </is>
      </c>
    </row>
    <row r="3498">
      <c r="A3498" t="inlineStr">
        <is>
          <t>SIM-STOP-03497</t>
        </is>
      </c>
      <c r="B3498" t="inlineStr">
        <is>
          <t>STOP-POST-00531</t>
        </is>
      </c>
      <c r="C3498" t="inlineStr">
        <is>
          <t>LINE-S02-POST-20260403</t>
        </is>
      </c>
      <c r="D3498" t="inlineStr">
        <is>
          <t>SHIFT-POST-20260403</t>
        </is>
      </c>
      <c r="E3498" t="inlineStr">
        <is>
          <t>LINE-S02</t>
        </is>
      </c>
      <c r="F3498" t="inlineStr">
        <is>
          <t>改善后</t>
        </is>
      </c>
      <c r="G3498" s="57" t="n">
        <v>46115</v>
      </c>
      <c r="H3498" t="inlineStr">
        <is>
          <t>视觉设备系列</t>
        </is>
      </c>
      <c r="I3498" t="inlineStr">
        <is>
          <t>9KK25</t>
        </is>
      </c>
      <c r="J3498" t="inlineStr">
        <is>
          <t>MATERIALS</t>
        </is>
      </c>
      <c r="K3498" t="inlineStr">
        <is>
          <t>Unplanned</t>
        </is>
      </c>
      <c r="L3498" t="inlineStr">
        <is>
          <t>HACKING STATION</t>
        </is>
      </c>
      <c r="M3498" t="inlineStr">
        <is>
          <t>上下料工位</t>
        </is>
      </c>
      <c r="N3498" t="inlineStr">
        <is>
          <t>MANUAL BRICK HANDLING</t>
        </is>
      </c>
      <c r="O3498" s="59" t="n">
        <v>46115.52777777778</v>
      </c>
      <c r="P3498" s="59" t="n">
        <v>46115.53486111111</v>
      </c>
      <c r="Q3498" s="60" t="n">
        <v>10.2</v>
      </c>
      <c r="R3498" s="60" t="n">
        <v>1.1367</v>
      </c>
      <c r="S3498" t="inlineStr">
        <is>
          <t>团队模拟数据（基于公开单线数据派生）</t>
        </is>
      </c>
      <c r="T3498" t="inlineStr">
        <is>
          <t>SIM-v2.2-20260807-20260804</t>
        </is>
      </c>
      <c r="U3498" t="inlineStr">
        <is>
          <t>https://zenodo.org/records/17855209</t>
        </is>
      </c>
      <c r="V3498" t="inlineStr">
        <is>
          <t>LINE-S02-POST-20260403</t>
        </is>
      </c>
      <c r="W3498" t="inlineStr">
        <is>
          <t>已关联</t>
        </is>
      </c>
      <c r="X3498" t="inlineStr">
        <is>
          <t>按班次口径判断</t>
        </is>
      </c>
      <c r="Z3498" t="inlineStr">
        <is>
          <t>否</t>
        </is>
      </c>
    </row>
    <row r="3499">
      <c r="A3499" t="inlineStr">
        <is>
          <t>SIM-STOP-03498</t>
        </is>
      </c>
      <c r="B3499" t="inlineStr">
        <is>
          <t>STOP-POST-00531</t>
        </is>
      </c>
      <c r="C3499" t="inlineStr">
        <is>
          <t>LINE-S03-POST-20260403</t>
        </is>
      </c>
      <c r="D3499" t="inlineStr">
        <is>
          <t>SHIFT-POST-20260403</t>
        </is>
      </c>
      <c r="E3499" t="inlineStr">
        <is>
          <t>LINE-S03</t>
        </is>
      </c>
      <c r="F3499" t="inlineStr">
        <is>
          <t>改善后</t>
        </is>
      </c>
      <c r="G3499" s="57" t="n">
        <v>46115</v>
      </c>
      <c r="H3499" t="inlineStr">
        <is>
          <t>音频模组系列</t>
        </is>
      </c>
      <c r="I3499" t="inlineStr">
        <is>
          <t>9KK25</t>
        </is>
      </c>
      <c r="J3499" t="inlineStr">
        <is>
          <t>MATERIALS</t>
        </is>
      </c>
      <c r="K3499" t="inlineStr">
        <is>
          <t>Unplanned</t>
        </is>
      </c>
      <c r="L3499" t="inlineStr">
        <is>
          <t>HACKING STATION</t>
        </is>
      </c>
      <c r="M3499" t="inlineStr">
        <is>
          <t>上下料工位</t>
        </is>
      </c>
      <c r="N3499" t="inlineStr">
        <is>
          <t>MANUAL BRICK HANDLING</t>
        </is>
      </c>
      <c r="O3499" s="59" t="n">
        <v>46115.54166666666</v>
      </c>
      <c r="P3499" s="59" t="n">
        <v>46115.54743055555</v>
      </c>
      <c r="Q3499" s="60" t="n">
        <v>8.300000000000001</v>
      </c>
      <c r="R3499" s="60" t="n">
        <v>0.9256</v>
      </c>
      <c r="S3499" t="inlineStr">
        <is>
          <t>团队模拟数据（基于公开单线数据派生）</t>
        </is>
      </c>
      <c r="T3499" t="inlineStr">
        <is>
          <t>SIM-v2.2-20260807-20260804</t>
        </is>
      </c>
      <c r="U3499" t="inlineStr">
        <is>
          <t>https://zenodo.org/records/17855209</t>
        </is>
      </c>
      <c r="V3499" t="inlineStr">
        <is>
          <t>LINE-S03-POST-20260403</t>
        </is>
      </c>
      <c r="W3499" t="inlineStr">
        <is>
          <t>已关联</t>
        </is>
      </c>
      <c r="X3499" t="inlineStr">
        <is>
          <t>按班次口径判断</t>
        </is>
      </c>
      <c r="Z3499" t="inlineStr">
        <is>
          <t>否</t>
        </is>
      </c>
    </row>
    <row r="3500">
      <c r="A3500" t="inlineStr">
        <is>
          <t>SIM-STOP-03499</t>
        </is>
      </c>
      <c r="B3500" t="inlineStr">
        <is>
          <t>STOP-POST-00532</t>
        </is>
      </c>
      <c r="C3500" t="inlineStr">
        <is>
          <t>LINE-S01-POST-20260403</t>
        </is>
      </c>
      <c r="D3500" t="inlineStr">
        <is>
          <t>SHIFT-POST-20260403</t>
        </is>
      </c>
      <c r="E3500" t="inlineStr">
        <is>
          <t>LINE-S01</t>
        </is>
      </c>
      <c r="F3500" t="inlineStr">
        <is>
          <t>改善后</t>
        </is>
      </c>
      <c r="G3500" s="57" t="n">
        <v>46115</v>
      </c>
      <c r="H3500" t="inlineStr">
        <is>
          <t>智能终端系列</t>
        </is>
      </c>
      <c r="I3500" t="inlineStr">
        <is>
          <t>9KK25</t>
        </is>
      </c>
      <c r="J3500" t="inlineStr">
        <is>
          <t>OPERATIONAL</t>
        </is>
      </c>
      <c r="K3500" t="inlineStr">
        <is>
          <t>Unplanned</t>
        </is>
      </c>
      <c r="L3500" t="inlineStr">
        <is>
          <t>EXTRUDER PRESS</t>
        </is>
      </c>
      <c r="M3500" t="inlineStr">
        <is>
          <t>主加工工位</t>
        </is>
      </c>
      <c r="N3500" t="inlineStr">
        <is>
          <t>OTHER</t>
        </is>
      </c>
      <c r="O3500" s="59" t="n">
        <v>46115.52638888889</v>
      </c>
      <c r="P3500" s="59" t="n">
        <v>46115.53145833333</v>
      </c>
      <c r="Q3500" s="60" t="n">
        <v>7.3</v>
      </c>
      <c r="R3500" s="60" t="n">
        <v>0.8125</v>
      </c>
      <c r="S3500" t="inlineStr">
        <is>
          <t>团队模拟数据（基于公开单线数据派生）</t>
        </is>
      </c>
      <c r="T3500" t="inlineStr">
        <is>
          <t>SIM-v2.2-20260807-20260804</t>
        </is>
      </c>
      <c r="U3500" t="inlineStr">
        <is>
          <t>https://zenodo.org/records/17855209</t>
        </is>
      </c>
      <c r="V3500" t="inlineStr">
        <is>
          <t>LINE-S01-POST-20260403</t>
        </is>
      </c>
      <c r="W3500" t="inlineStr">
        <is>
          <t>已关联</t>
        </is>
      </c>
      <c r="X3500" t="inlineStr">
        <is>
          <t>按班次口径判断</t>
        </is>
      </c>
      <c r="Z3500" t="inlineStr">
        <is>
          <t>否</t>
        </is>
      </c>
    </row>
    <row r="3501">
      <c r="A3501" t="inlineStr">
        <is>
          <t>SIM-STOP-03500</t>
        </is>
      </c>
      <c r="B3501" t="inlineStr">
        <is>
          <t>STOP-POST-00532</t>
        </is>
      </c>
      <c r="C3501" t="inlineStr">
        <is>
          <t>LINE-S02-POST-20260403</t>
        </is>
      </c>
      <c r="D3501" t="inlineStr">
        <is>
          <t>SHIFT-POST-20260403</t>
        </is>
      </c>
      <c r="E3501" t="inlineStr">
        <is>
          <t>LINE-S02</t>
        </is>
      </c>
      <c r="F3501" t="inlineStr">
        <is>
          <t>改善后</t>
        </is>
      </c>
      <c r="G3501" s="57" t="n">
        <v>46115</v>
      </c>
      <c r="H3501" t="inlineStr">
        <is>
          <t>视觉设备系列</t>
        </is>
      </c>
      <c r="I3501" t="inlineStr">
        <is>
          <t>9KK25</t>
        </is>
      </c>
      <c r="J3501" t="inlineStr">
        <is>
          <t>OPERATIONAL</t>
        </is>
      </c>
      <c r="K3501" t="inlineStr">
        <is>
          <t>Unplanned</t>
        </is>
      </c>
      <c r="L3501" t="inlineStr">
        <is>
          <t>EXTRUDER PRESS</t>
        </is>
      </c>
      <c r="M3501" t="inlineStr">
        <is>
          <t>主加工工位</t>
        </is>
      </c>
      <c r="N3501" t="inlineStr">
        <is>
          <t>OTHER</t>
        </is>
      </c>
      <c r="O3501" s="59" t="n">
        <v>46115.54027777778</v>
      </c>
      <c r="P3501" s="59" t="n">
        <v>46115.54743055555</v>
      </c>
      <c r="Q3501" s="60" t="n">
        <v>10.3</v>
      </c>
      <c r="R3501" s="60" t="n">
        <v>1.1484</v>
      </c>
      <c r="S3501" t="inlineStr">
        <is>
          <t>团队模拟数据（基于公开单线数据派生）</t>
        </is>
      </c>
      <c r="T3501" t="inlineStr">
        <is>
          <t>SIM-v2.2-20260807-20260804</t>
        </is>
      </c>
      <c r="U3501" t="inlineStr">
        <is>
          <t>https://zenodo.org/records/17855209</t>
        </is>
      </c>
      <c r="V3501" t="inlineStr">
        <is>
          <t>LINE-S02-POST-20260403</t>
        </is>
      </c>
      <c r="W3501" t="inlineStr">
        <is>
          <t>已关联</t>
        </is>
      </c>
      <c r="X3501" t="inlineStr">
        <is>
          <t>按班次口径判断</t>
        </is>
      </c>
      <c r="Z3501" t="inlineStr">
        <is>
          <t>否</t>
        </is>
      </c>
    </row>
    <row r="3502">
      <c r="A3502" t="inlineStr">
        <is>
          <t>SIM-STOP-03501</t>
        </is>
      </c>
      <c r="B3502" t="inlineStr">
        <is>
          <t>STOP-POST-00532</t>
        </is>
      </c>
      <c r="C3502" t="inlineStr">
        <is>
          <t>LINE-S03-POST-20260403</t>
        </is>
      </c>
      <c r="D3502" t="inlineStr">
        <is>
          <t>SHIFT-POST-20260403</t>
        </is>
      </c>
      <c r="E3502" t="inlineStr">
        <is>
          <t>LINE-S03</t>
        </is>
      </c>
      <c r="F3502" t="inlineStr">
        <is>
          <t>改善后</t>
        </is>
      </c>
      <c r="G3502" s="57" t="n">
        <v>46115</v>
      </c>
      <c r="H3502" t="inlineStr">
        <is>
          <t>音频模组系列</t>
        </is>
      </c>
      <c r="I3502" t="inlineStr">
        <is>
          <t>9KK25</t>
        </is>
      </c>
      <c r="J3502" t="inlineStr">
        <is>
          <t>OPERATIONAL</t>
        </is>
      </c>
      <c r="K3502" t="inlineStr">
        <is>
          <t>Unplanned</t>
        </is>
      </c>
      <c r="L3502" t="inlineStr">
        <is>
          <t>EXTRUDER PRESS</t>
        </is>
      </c>
      <c r="M3502" t="inlineStr">
        <is>
          <t>主加工工位</t>
        </is>
      </c>
      <c r="N3502" t="inlineStr">
        <is>
          <t>OTHER</t>
        </is>
      </c>
      <c r="O3502" s="59" t="n">
        <v>46115.55416666667</v>
      </c>
      <c r="P3502" s="59" t="n">
        <v>46115.55993055556</v>
      </c>
      <c r="Q3502" s="60" t="n">
        <v>8.300000000000001</v>
      </c>
      <c r="R3502" s="60" t="n">
        <v>0.925</v>
      </c>
      <c r="S3502" t="inlineStr">
        <is>
          <t>团队模拟数据（基于公开单线数据派生）</t>
        </is>
      </c>
      <c r="T3502" t="inlineStr">
        <is>
          <t>SIM-v2.2-20260807-20260804</t>
        </is>
      </c>
      <c r="U3502" t="inlineStr">
        <is>
          <t>https://zenodo.org/records/17855209</t>
        </is>
      </c>
      <c r="V3502" t="inlineStr">
        <is>
          <t>LINE-S03-POST-20260403</t>
        </is>
      </c>
      <c r="W3502" t="inlineStr">
        <is>
          <t>已关联</t>
        </is>
      </c>
      <c r="X3502" t="inlineStr">
        <is>
          <t>按班次口径判断</t>
        </is>
      </c>
      <c r="Z3502" t="inlineStr">
        <is>
          <t>否</t>
        </is>
      </c>
    </row>
    <row r="3503">
      <c r="A3503" t="inlineStr">
        <is>
          <t>SIM-STOP-03502</t>
        </is>
      </c>
      <c r="B3503" t="inlineStr">
        <is>
          <t>STOP-POST-00533</t>
        </is>
      </c>
      <c r="C3503" t="inlineStr">
        <is>
          <t>LINE-S01-POST-20260403</t>
        </is>
      </c>
      <c r="D3503" t="inlineStr">
        <is>
          <t>SHIFT-POST-20260403</t>
        </is>
      </c>
      <c r="E3503" t="inlineStr">
        <is>
          <t>LINE-S01</t>
        </is>
      </c>
      <c r="F3503" t="inlineStr">
        <is>
          <t>改善后</t>
        </is>
      </c>
      <c r="G3503" s="57" t="n">
        <v>46115</v>
      </c>
      <c r="H3503" t="inlineStr">
        <is>
          <t>智能终端系列</t>
        </is>
      </c>
      <c r="I3503" t="inlineStr">
        <is>
          <t>9KK25</t>
        </is>
      </c>
      <c r="J3503" t="inlineStr">
        <is>
          <t>MATERIALS</t>
        </is>
      </c>
      <c r="K3503" t="inlineStr">
        <is>
          <t>Unplanned</t>
        </is>
      </c>
      <c r="L3503" t="inlineStr">
        <is>
          <t>HACKING STATION</t>
        </is>
      </c>
      <c r="M3503" t="inlineStr">
        <is>
          <t>上下料工位</t>
        </is>
      </c>
      <c r="N3503" t="inlineStr">
        <is>
          <t>MANUAL BRICK HANDLING</t>
        </is>
      </c>
      <c r="O3503" s="59" t="n">
        <v>46115.54236111111</v>
      </c>
      <c r="P3503" s="59" t="n">
        <v>46115.54472222222</v>
      </c>
      <c r="Q3503" s="60" t="n">
        <v>3.4</v>
      </c>
      <c r="R3503" s="60" t="n">
        <v>0.8438</v>
      </c>
      <c r="S3503" t="inlineStr">
        <is>
          <t>团队模拟数据（基于公开单线数据派生）</t>
        </is>
      </c>
      <c r="T3503" t="inlineStr">
        <is>
          <t>SIM-v2.2-20260807-20260804</t>
        </is>
      </c>
      <c r="U3503" t="inlineStr">
        <is>
          <t>https://zenodo.org/records/17855209</t>
        </is>
      </c>
      <c r="V3503" t="inlineStr">
        <is>
          <t>LINE-S01-POST-20260403</t>
        </is>
      </c>
      <c r="W3503" t="inlineStr">
        <is>
          <t>已关联</t>
        </is>
      </c>
      <c r="X3503" t="inlineStr">
        <is>
          <t>按班次口径判断</t>
        </is>
      </c>
      <c r="Z3503" t="inlineStr">
        <is>
          <t>否</t>
        </is>
      </c>
    </row>
    <row r="3504">
      <c r="A3504" t="inlineStr">
        <is>
          <t>SIM-STOP-03503</t>
        </is>
      </c>
      <c r="B3504" t="inlineStr">
        <is>
          <t>STOP-POST-00533</t>
        </is>
      </c>
      <c r="C3504" t="inlineStr">
        <is>
          <t>LINE-S02-POST-20260403</t>
        </is>
      </c>
      <c r="D3504" t="inlineStr">
        <is>
          <t>SHIFT-POST-20260403</t>
        </is>
      </c>
      <c r="E3504" t="inlineStr">
        <is>
          <t>LINE-S02</t>
        </is>
      </c>
      <c r="F3504" t="inlineStr">
        <is>
          <t>改善后</t>
        </is>
      </c>
      <c r="G3504" s="57" t="n">
        <v>46115</v>
      </c>
      <c r="H3504" t="inlineStr">
        <is>
          <t>视觉设备系列</t>
        </is>
      </c>
      <c r="I3504" t="inlineStr">
        <is>
          <t>9KK25</t>
        </is>
      </c>
      <c r="J3504" t="inlineStr">
        <is>
          <t>MATERIALS</t>
        </is>
      </c>
      <c r="K3504" t="inlineStr">
        <is>
          <t>Unplanned</t>
        </is>
      </c>
      <c r="L3504" t="inlineStr">
        <is>
          <t>HACKING STATION</t>
        </is>
      </c>
      <c r="M3504" t="inlineStr">
        <is>
          <t>上下料工位</t>
        </is>
      </c>
      <c r="N3504" t="inlineStr">
        <is>
          <t>MANUAL BRICK HANDLING</t>
        </is>
      </c>
      <c r="O3504" s="59" t="n">
        <v>46115.55625</v>
      </c>
      <c r="P3504" s="59" t="n">
        <v>46115.55930555556</v>
      </c>
      <c r="Q3504" s="60" t="n">
        <v>4.4</v>
      </c>
      <c r="R3504" s="60" t="n">
        <v>1.1061</v>
      </c>
      <c r="S3504" t="inlineStr">
        <is>
          <t>团队模拟数据（基于公开单线数据派生）</t>
        </is>
      </c>
      <c r="T3504" t="inlineStr">
        <is>
          <t>SIM-v2.2-20260807-20260804</t>
        </is>
      </c>
      <c r="U3504" t="inlineStr">
        <is>
          <t>https://zenodo.org/records/17855209</t>
        </is>
      </c>
      <c r="V3504" t="inlineStr">
        <is>
          <t>LINE-S02-POST-20260403</t>
        </is>
      </c>
      <c r="W3504" t="inlineStr">
        <is>
          <t>已关联</t>
        </is>
      </c>
      <c r="X3504" t="inlineStr">
        <is>
          <t>按班次口径判断</t>
        </is>
      </c>
      <c r="Z3504" t="inlineStr">
        <is>
          <t>否</t>
        </is>
      </c>
    </row>
    <row r="3505">
      <c r="A3505" t="inlineStr">
        <is>
          <t>SIM-STOP-03504</t>
        </is>
      </c>
      <c r="B3505" t="inlineStr">
        <is>
          <t>STOP-POST-00533</t>
        </is>
      </c>
      <c r="C3505" t="inlineStr">
        <is>
          <t>LINE-S03-POST-20260403</t>
        </is>
      </c>
      <c r="D3505" t="inlineStr">
        <is>
          <t>SHIFT-POST-20260403</t>
        </is>
      </c>
      <c r="E3505" t="inlineStr">
        <is>
          <t>LINE-S03</t>
        </is>
      </c>
      <c r="F3505" t="inlineStr">
        <is>
          <t>改善后</t>
        </is>
      </c>
      <c r="G3505" s="57" t="n">
        <v>46115</v>
      </c>
      <c r="H3505" t="inlineStr">
        <is>
          <t>音频模组系列</t>
        </is>
      </c>
      <c r="I3505" t="inlineStr">
        <is>
          <t>9KK25</t>
        </is>
      </c>
      <c r="J3505" t="inlineStr">
        <is>
          <t>MATERIALS</t>
        </is>
      </c>
      <c r="K3505" t="inlineStr">
        <is>
          <t>Unplanned</t>
        </is>
      </c>
      <c r="L3505" t="inlineStr">
        <is>
          <t>HACKING STATION</t>
        </is>
      </c>
      <c r="M3505" t="inlineStr">
        <is>
          <t>上下料工位</t>
        </is>
      </c>
      <c r="N3505" t="inlineStr">
        <is>
          <t>MANUAL BRICK HANDLING</t>
        </is>
      </c>
      <c r="O3505" s="59" t="n">
        <v>46115.57013888889</v>
      </c>
      <c r="P3505" s="59" t="n">
        <v>46115.57263888889</v>
      </c>
      <c r="Q3505" s="60" t="n">
        <v>3.6</v>
      </c>
      <c r="R3505" s="60" t="n">
        <v>0.8996</v>
      </c>
      <c r="S3505" t="inlineStr">
        <is>
          <t>团队模拟数据（基于公开单线数据派生）</t>
        </is>
      </c>
      <c r="T3505" t="inlineStr">
        <is>
          <t>SIM-v2.2-20260807-20260804</t>
        </is>
      </c>
      <c r="U3505" t="inlineStr">
        <is>
          <t>https://zenodo.org/records/17855209</t>
        </is>
      </c>
      <c r="V3505" t="inlineStr">
        <is>
          <t>LINE-S03-POST-20260403</t>
        </is>
      </c>
      <c r="W3505" t="inlineStr">
        <is>
          <t>已关联</t>
        </is>
      </c>
      <c r="X3505" t="inlineStr">
        <is>
          <t>按班次口径判断</t>
        </is>
      </c>
      <c r="Z3505" t="inlineStr">
        <is>
          <t>否</t>
        </is>
      </c>
    </row>
    <row r="3506">
      <c r="A3506" t="inlineStr">
        <is>
          <t>SIM-STOP-03505</t>
        </is>
      </c>
      <c r="B3506" t="inlineStr">
        <is>
          <t>STOP-POST-00534</t>
        </is>
      </c>
      <c r="C3506" t="inlineStr">
        <is>
          <t>LINE-S01-POST-20260403</t>
        </is>
      </c>
      <c r="D3506" t="inlineStr">
        <is>
          <t>SHIFT-POST-20260403</t>
        </is>
      </c>
      <c r="E3506" t="inlineStr">
        <is>
          <t>LINE-S01</t>
        </is>
      </c>
      <c r="F3506" t="inlineStr">
        <is>
          <t>改善后</t>
        </is>
      </c>
      <c r="G3506" s="57" t="n">
        <v>46115</v>
      </c>
      <c r="H3506" t="inlineStr">
        <is>
          <t>智能终端系列</t>
        </is>
      </c>
      <c r="I3506" t="inlineStr">
        <is>
          <t>9KK25</t>
        </is>
      </c>
      <c r="J3506" t="inlineStr">
        <is>
          <t>MATERIALS</t>
        </is>
      </c>
      <c r="K3506" t="inlineStr">
        <is>
          <t>Unplanned</t>
        </is>
      </c>
      <c r="L3506" t="inlineStr">
        <is>
          <t>EXTRUDER PRESS</t>
        </is>
      </c>
      <c r="M3506" t="inlineStr">
        <is>
          <t>主加工工位</t>
        </is>
      </c>
      <c r="N3506" t="inlineStr">
        <is>
          <t>RACK STARVATION</t>
        </is>
      </c>
      <c r="O3506" s="59" t="n">
        <v>46115.55</v>
      </c>
      <c r="P3506" s="59" t="n">
        <v>46115.55326388889</v>
      </c>
      <c r="Q3506" s="60" t="n">
        <v>4.7</v>
      </c>
      <c r="R3506" s="60" t="n">
        <v>0.7902</v>
      </c>
      <c r="S3506" t="inlineStr">
        <is>
          <t>团队模拟数据（基于公开单线数据派生）</t>
        </is>
      </c>
      <c r="T3506" t="inlineStr">
        <is>
          <t>SIM-v2.2-20260807-20260804</t>
        </is>
      </c>
      <c r="U3506" t="inlineStr">
        <is>
          <t>https://zenodo.org/records/17855209</t>
        </is>
      </c>
      <c r="V3506" t="inlineStr">
        <is>
          <t>LINE-S01-POST-20260403</t>
        </is>
      </c>
      <c r="W3506" t="inlineStr">
        <is>
          <t>已关联</t>
        </is>
      </c>
      <c r="X3506" t="inlineStr">
        <is>
          <t>按班次口径判断</t>
        </is>
      </c>
      <c r="Z3506" t="inlineStr">
        <is>
          <t>否</t>
        </is>
      </c>
    </row>
    <row r="3507">
      <c r="A3507" t="inlineStr">
        <is>
          <t>SIM-STOP-03506</t>
        </is>
      </c>
      <c r="B3507" t="inlineStr">
        <is>
          <t>STOP-POST-00534</t>
        </is>
      </c>
      <c r="C3507" t="inlineStr">
        <is>
          <t>LINE-S02-POST-20260403</t>
        </is>
      </c>
      <c r="D3507" t="inlineStr">
        <is>
          <t>SHIFT-POST-20260403</t>
        </is>
      </c>
      <c r="E3507" t="inlineStr">
        <is>
          <t>LINE-S02</t>
        </is>
      </c>
      <c r="F3507" t="inlineStr">
        <is>
          <t>改善后</t>
        </is>
      </c>
      <c r="G3507" s="57" t="n">
        <v>46115</v>
      </c>
      <c r="H3507" t="inlineStr">
        <is>
          <t>视觉设备系列</t>
        </is>
      </c>
      <c r="I3507" t="inlineStr">
        <is>
          <t>9KK25</t>
        </is>
      </c>
      <c r="J3507" t="inlineStr">
        <is>
          <t>MATERIALS</t>
        </is>
      </c>
      <c r="K3507" t="inlineStr">
        <is>
          <t>Unplanned</t>
        </is>
      </c>
      <c r="L3507" t="inlineStr">
        <is>
          <t>EXTRUDER PRESS</t>
        </is>
      </c>
      <c r="M3507" t="inlineStr">
        <is>
          <t>主加工工位</t>
        </is>
      </c>
      <c r="N3507" t="inlineStr">
        <is>
          <t>RACK STARVATION</t>
        </is>
      </c>
      <c r="O3507" s="59" t="n">
        <v>46115.56388888889</v>
      </c>
      <c r="P3507" s="59" t="n">
        <v>46115.56902777778</v>
      </c>
      <c r="Q3507" s="60" t="n">
        <v>7.4</v>
      </c>
      <c r="R3507" s="60" t="n">
        <v>1.2408</v>
      </c>
      <c r="S3507" t="inlineStr">
        <is>
          <t>团队模拟数据（基于公开单线数据派生）</t>
        </is>
      </c>
      <c r="T3507" t="inlineStr">
        <is>
          <t>SIM-v2.2-20260807-20260804</t>
        </is>
      </c>
      <c r="U3507" t="inlineStr">
        <is>
          <t>https://zenodo.org/records/17855209</t>
        </is>
      </c>
      <c r="V3507" t="inlineStr">
        <is>
          <t>LINE-S02-POST-20260403</t>
        </is>
      </c>
      <c r="W3507" t="inlineStr">
        <is>
          <t>已关联</t>
        </is>
      </c>
      <c r="X3507" t="inlineStr">
        <is>
          <t>按班次口径判断</t>
        </is>
      </c>
      <c r="Z3507" t="inlineStr">
        <is>
          <t>否</t>
        </is>
      </c>
    </row>
    <row r="3508">
      <c r="A3508" t="inlineStr">
        <is>
          <t>SIM-STOP-03507</t>
        </is>
      </c>
      <c r="B3508" t="inlineStr">
        <is>
          <t>STOP-POST-00534</t>
        </is>
      </c>
      <c r="C3508" t="inlineStr">
        <is>
          <t>LINE-S03-POST-20260403</t>
        </is>
      </c>
      <c r="D3508" t="inlineStr">
        <is>
          <t>SHIFT-POST-20260403</t>
        </is>
      </c>
      <c r="E3508" t="inlineStr">
        <is>
          <t>LINE-S03</t>
        </is>
      </c>
      <c r="F3508" t="inlineStr">
        <is>
          <t>改善后</t>
        </is>
      </c>
      <c r="G3508" s="57" t="n">
        <v>46115</v>
      </c>
      <c r="H3508" t="inlineStr">
        <is>
          <t>音频模组系列</t>
        </is>
      </c>
      <c r="I3508" t="inlineStr">
        <is>
          <t>9KK25</t>
        </is>
      </c>
      <c r="J3508" t="inlineStr">
        <is>
          <t>MATERIALS</t>
        </is>
      </c>
      <c r="K3508" t="inlineStr">
        <is>
          <t>Unplanned</t>
        </is>
      </c>
      <c r="L3508" t="inlineStr">
        <is>
          <t>EXTRUDER PRESS</t>
        </is>
      </c>
      <c r="M3508" t="inlineStr">
        <is>
          <t>主加工工位</t>
        </is>
      </c>
      <c r="N3508" t="inlineStr">
        <is>
          <t>RACK STARVATION</t>
        </is>
      </c>
      <c r="O3508" s="59" t="n">
        <v>46115.57777777778</v>
      </c>
      <c r="P3508" s="59" t="n">
        <v>46115.58166666667</v>
      </c>
      <c r="Q3508" s="60" t="n">
        <v>5.6</v>
      </c>
      <c r="R3508" s="60" t="n">
        <v>0.9360000000000001</v>
      </c>
      <c r="S3508" t="inlineStr">
        <is>
          <t>团队模拟数据（基于公开单线数据派生）</t>
        </is>
      </c>
      <c r="T3508" t="inlineStr">
        <is>
          <t>SIM-v2.2-20260807-20260804</t>
        </is>
      </c>
      <c r="U3508" t="inlineStr">
        <is>
          <t>https://zenodo.org/records/17855209</t>
        </is>
      </c>
      <c r="V3508" t="inlineStr">
        <is>
          <t>LINE-S03-POST-20260403</t>
        </is>
      </c>
      <c r="W3508" t="inlineStr">
        <is>
          <t>已关联</t>
        </is>
      </c>
      <c r="X3508" t="inlineStr">
        <is>
          <t>按班次口径判断</t>
        </is>
      </c>
      <c r="Z3508" t="inlineStr">
        <is>
          <t>否</t>
        </is>
      </c>
    </row>
    <row r="3509">
      <c r="A3509" t="inlineStr">
        <is>
          <t>SIM-STOP-03508</t>
        </is>
      </c>
      <c r="B3509" t="inlineStr">
        <is>
          <t>STOP-POST-00535</t>
        </is>
      </c>
      <c r="C3509" t="inlineStr">
        <is>
          <t>LINE-S01-POST-20260403</t>
        </is>
      </c>
      <c r="D3509" t="inlineStr">
        <is>
          <t>SHIFT-POST-20260403</t>
        </is>
      </c>
      <c r="E3509" t="inlineStr">
        <is>
          <t>LINE-S01</t>
        </is>
      </c>
      <c r="F3509" t="inlineStr">
        <is>
          <t>改善后</t>
        </is>
      </c>
      <c r="G3509" s="57" t="n">
        <v>46115</v>
      </c>
      <c r="H3509" t="inlineStr">
        <is>
          <t>智能终端系列</t>
        </is>
      </c>
      <c r="I3509" t="inlineStr">
        <is>
          <t>KK250</t>
        </is>
      </c>
      <c r="J3509" t="inlineStr">
        <is>
          <t>SETUPS-CHANGEOVERS</t>
        </is>
      </c>
      <c r="K3509" t="inlineStr">
        <is>
          <t>Planned - Included in OEE</t>
        </is>
      </c>
      <c r="L3509" t="inlineStr">
        <is>
          <t>EXTRUDER PRESS</t>
        </is>
      </c>
      <c r="M3509" t="inlineStr">
        <is>
          <t>主加工工位</t>
        </is>
      </c>
      <c r="N3509" t="inlineStr">
        <is>
          <t>MATERIAL CHANGEOVER</t>
        </is>
      </c>
      <c r="O3509" s="59" t="n">
        <v>46115.55625</v>
      </c>
      <c r="P3509" s="59" t="n">
        <v>46115.57013888889</v>
      </c>
      <c r="Q3509" s="60" t="n">
        <v>20</v>
      </c>
      <c r="R3509" s="60" t="n">
        <v>0.9517</v>
      </c>
      <c r="S3509" t="inlineStr">
        <is>
          <t>团队模拟数据（基于公开单线数据派生）</t>
        </is>
      </c>
      <c r="T3509" t="inlineStr">
        <is>
          <t>SIM-v2.2-20260807-20260804</t>
        </is>
      </c>
      <c r="U3509" t="inlineStr">
        <is>
          <t>https://zenodo.org/records/17855209</t>
        </is>
      </c>
      <c r="V3509" t="inlineStr">
        <is>
          <t>LINE-S01-POST-20260403</t>
        </is>
      </c>
      <c r="W3509" t="inlineStr">
        <is>
          <t>已关联</t>
        </is>
      </c>
      <c r="X3509" t="inlineStr">
        <is>
          <t>按班次口径判断</t>
        </is>
      </c>
      <c r="Z3509" t="inlineStr">
        <is>
          <t>是</t>
        </is>
      </c>
      <c r="AA3509">
        <f>IFERROR(VLOOKUP(N3509,'18_换产标准_模拟'!$B$2:$F$4,3,FALSE),"")</f>
        <v/>
      </c>
      <c r="AB3509">
        <f>IFERROR(MAX(Q3509-AA3509,0),"")</f>
        <v/>
      </c>
      <c r="AC3509">
        <f>IFERROR(IF(AB3509=0,"达标",IF(AB3509&lt;=VLOOKUP(N3509,'18_换产标准_模拟'!$B$2:$F$4,4,FALSE)-VLOOKUP(N3509,'18_换产标准_模拟'!$B$2:$F$4,3,FALSE),"轻微超时",IF(AB3509&lt;=VLOOKUP(N3509,'18_换产标准_模拟'!$B$2:$F$4,5,FALSE)-VLOOKUP(N3509,'18_换产标准_模拟'!$B$2:$F$4,3,FALSE),"超时","严重超时"))),"")</f>
        <v/>
      </c>
      <c r="AD3509">
        <f>IFERROR(INDEX('18_换产标准_模拟'!$A$2:$A$4,MATCH(N3509,'18_换产标准_模拟'!$B$2:$B$4,0)),"")</f>
        <v/>
      </c>
      <c r="AE3509" t="inlineStr">
        <is>
          <t>团队模拟数据</t>
        </is>
      </c>
    </row>
    <row r="3510">
      <c r="A3510" t="inlineStr">
        <is>
          <t>SIM-STOP-03509</t>
        </is>
      </c>
      <c r="B3510" t="inlineStr">
        <is>
          <t>STOP-POST-00535</t>
        </is>
      </c>
      <c r="C3510" t="inlineStr">
        <is>
          <t>LINE-S02-POST-20260403</t>
        </is>
      </c>
      <c r="D3510" t="inlineStr">
        <is>
          <t>SHIFT-POST-20260403</t>
        </is>
      </c>
      <c r="E3510" t="inlineStr">
        <is>
          <t>LINE-S02</t>
        </is>
      </c>
      <c r="F3510" t="inlineStr">
        <is>
          <t>改善后</t>
        </is>
      </c>
      <c r="G3510" s="57" t="n">
        <v>46115</v>
      </c>
      <c r="H3510" t="inlineStr">
        <is>
          <t>视觉设备系列</t>
        </is>
      </c>
      <c r="I3510" t="inlineStr">
        <is>
          <t>KK250</t>
        </is>
      </c>
      <c r="J3510" t="inlineStr">
        <is>
          <t>SETUPS-CHANGEOVERS</t>
        </is>
      </c>
      <c r="K3510" t="inlineStr">
        <is>
          <t>Planned - Included in OEE</t>
        </is>
      </c>
      <c r="L3510" t="inlineStr">
        <is>
          <t>EXTRUDER PRESS</t>
        </is>
      </c>
      <c r="M3510" t="inlineStr">
        <is>
          <t>主加工工位</t>
        </is>
      </c>
      <c r="N3510" t="inlineStr">
        <is>
          <t>MATERIAL CHANGEOVER</t>
        </is>
      </c>
      <c r="O3510" s="59" t="n">
        <v>46115.57013888889</v>
      </c>
      <c r="P3510" s="59" t="n">
        <v>46115.58409722222</v>
      </c>
      <c r="Q3510" s="60" t="n">
        <v>20.1</v>
      </c>
      <c r="R3510" s="60" t="n">
        <v>0.9582000000000001</v>
      </c>
      <c r="S3510" t="inlineStr">
        <is>
          <t>团队模拟数据（基于公开单线数据派生）</t>
        </is>
      </c>
      <c r="T3510" t="inlineStr">
        <is>
          <t>SIM-v2.2-20260807-20260804</t>
        </is>
      </c>
      <c r="U3510" t="inlineStr">
        <is>
          <t>https://zenodo.org/records/17855209</t>
        </is>
      </c>
      <c r="V3510" t="inlineStr">
        <is>
          <t>LINE-S02-POST-20260403</t>
        </is>
      </c>
      <c r="W3510" t="inlineStr">
        <is>
          <t>已关联</t>
        </is>
      </c>
      <c r="X3510" t="inlineStr">
        <is>
          <t>按班次口径判断</t>
        </is>
      </c>
      <c r="Z3510" t="inlineStr">
        <is>
          <t>是</t>
        </is>
      </c>
      <c r="AA3510">
        <f>IFERROR(VLOOKUP(N3510,'18_换产标准_模拟'!$B$2:$F$4,3,FALSE),"")</f>
        <v/>
      </c>
      <c r="AB3510">
        <f>IFERROR(MAX(Q3510-AA3510,0),"")</f>
        <v/>
      </c>
      <c r="AC3510">
        <f>IFERROR(IF(AB3510=0,"达标",IF(AB3510&lt;=VLOOKUP(N3510,'18_换产标准_模拟'!$B$2:$F$4,4,FALSE)-VLOOKUP(N3510,'18_换产标准_模拟'!$B$2:$F$4,3,FALSE),"轻微超时",IF(AB3510&lt;=VLOOKUP(N3510,'18_换产标准_模拟'!$B$2:$F$4,5,FALSE)-VLOOKUP(N3510,'18_换产标准_模拟'!$B$2:$F$4,3,FALSE),"超时","严重超时"))),"")</f>
        <v/>
      </c>
      <c r="AD3510">
        <f>IFERROR(INDEX('18_换产标准_模拟'!$A$2:$A$4,MATCH(N3510,'18_换产标准_模拟'!$B$2:$B$4,0)),"")</f>
        <v/>
      </c>
      <c r="AE3510" t="inlineStr">
        <is>
          <t>团队模拟数据</t>
        </is>
      </c>
    </row>
    <row r="3511">
      <c r="A3511" t="inlineStr">
        <is>
          <t>SIM-STOP-03510</t>
        </is>
      </c>
      <c r="B3511" t="inlineStr">
        <is>
          <t>STOP-POST-00535</t>
        </is>
      </c>
      <c r="C3511" t="inlineStr">
        <is>
          <t>LINE-S03-POST-20260403</t>
        </is>
      </c>
      <c r="D3511" t="inlineStr">
        <is>
          <t>SHIFT-POST-20260403</t>
        </is>
      </c>
      <c r="E3511" t="inlineStr">
        <is>
          <t>LINE-S03</t>
        </is>
      </c>
      <c r="F3511" t="inlineStr">
        <is>
          <t>改善后</t>
        </is>
      </c>
      <c r="G3511" s="57" t="n">
        <v>46115</v>
      </c>
      <c r="H3511" t="inlineStr">
        <is>
          <t>音频模组系列</t>
        </is>
      </c>
      <c r="I3511" t="inlineStr">
        <is>
          <t>KK250</t>
        </is>
      </c>
      <c r="J3511" t="inlineStr">
        <is>
          <t>SETUPS-CHANGEOVERS</t>
        </is>
      </c>
      <c r="K3511" t="inlineStr">
        <is>
          <t>Planned - Included in OEE</t>
        </is>
      </c>
      <c r="L3511" t="inlineStr">
        <is>
          <t>EXTRUDER PRESS</t>
        </is>
      </c>
      <c r="M3511" t="inlineStr">
        <is>
          <t>主加工工位</t>
        </is>
      </c>
      <c r="N3511" t="inlineStr">
        <is>
          <t>MATERIAL CHANGEOVER</t>
        </is>
      </c>
      <c r="O3511" s="59" t="n">
        <v>46115.58402777778</v>
      </c>
      <c r="P3511" s="59" t="n">
        <v>46115.59854166667</v>
      </c>
      <c r="Q3511" s="60" t="n">
        <v>20.9</v>
      </c>
      <c r="R3511" s="60" t="n">
        <v>0.9973</v>
      </c>
      <c r="S3511" t="inlineStr">
        <is>
          <t>团队模拟数据（基于公开单线数据派生）</t>
        </is>
      </c>
      <c r="T3511" t="inlineStr">
        <is>
          <t>SIM-v2.2-20260807-20260804</t>
        </is>
      </c>
      <c r="U3511" t="inlineStr">
        <is>
          <t>https://zenodo.org/records/17855209</t>
        </is>
      </c>
      <c r="V3511" t="inlineStr">
        <is>
          <t>LINE-S03-POST-20260403</t>
        </is>
      </c>
      <c r="W3511" t="inlineStr">
        <is>
          <t>已关联</t>
        </is>
      </c>
      <c r="X3511" t="inlineStr">
        <is>
          <t>按班次口径判断</t>
        </is>
      </c>
      <c r="Z3511" t="inlineStr">
        <is>
          <t>是</t>
        </is>
      </c>
      <c r="AA3511">
        <f>IFERROR(VLOOKUP(N3511,'18_换产标准_模拟'!$B$2:$F$4,3,FALSE),"")</f>
        <v/>
      </c>
      <c r="AB3511">
        <f>IFERROR(MAX(Q3511-AA3511,0),"")</f>
        <v/>
      </c>
      <c r="AC3511">
        <f>IFERROR(IF(AB3511=0,"达标",IF(AB3511&lt;=VLOOKUP(N3511,'18_换产标准_模拟'!$B$2:$F$4,4,FALSE)-VLOOKUP(N3511,'18_换产标准_模拟'!$B$2:$F$4,3,FALSE),"轻微超时",IF(AB3511&lt;=VLOOKUP(N3511,'18_换产标准_模拟'!$B$2:$F$4,5,FALSE)-VLOOKUP(N3511,'18_换产标准_模拟'!$B$2:$F$4,3,FALSE),"超时","严重超时"))),"")</f>
        <v/>
      </c>
      <c r="AD3511">
        <f>IFERROR(INDEX('18_换产标准_模拟'!$A$2:$A$4,MATCH(N3511,'18_换产标准_模拟'!$B$2:$B$4,0)),"")</f>
        <v/>
      </c>
      <c r="AE3511" t="inlineStr">
        <is>
          <t>团队模拟数据</t>
        </is>
      </c>
    </row>
    <row r="3512">
      <c r="A3512" t="inlineStr">
        <is>
          <t>SIM-STOP-03511</t>
        </is>
      </c>
      <c r="B3512" t="inlineStr">
        <is>
          <t>STOP-POST-00536</t>
        </is>
      </c>
      <c r="C3512" t="inlineStr">
        <is>
          <t>LINE-S01-POST-20260403</t>
        </is>
      </c>
      <c r="D3512" t="inlineStr">
        <is>
          <t>SHIFT-POST-20260403</t>
        </is>
      </c>
      <c r="E3512" t="inlineStr">
        <is>
          <t>LINE-S01</t>
        </is>
      </c>
      <c r="F3512" t="inlineStr">
        <is>
          <t>改善后</t>
        </is>
      </c>
      <c r="G3512" s="57" t="n">
        <v>46115</v>
      </c>
      <c r="H3512" t="inlineStr">
        <is>
          <t>智能终端系列</t>
        </is>
      </c>
      <c r="I3512" t="inlineStr">
        <is>
          <t>KK250</t>
        </is>
      </c>
      <c r="J3512" t="inlineStr">
        <is>
          <t>MATERIALS</t>
        </is>
      </c>
      <c r="K3512" t="inlineStr">
        <is>
          <t>Unplanned</t>
        </is>
      </c>
      <c r="L3512" t="inlineStr">
        <is>
          <t>HACKING STATION</t>
        </is>
      </c>
      <c r="M3512" t="inlineStr">
        <is>
          <t>上下料工位</t>
        </is>
      </c>
      <c r="N3512" t="inlineStr">
        <is>
          <t>KILN CAR STARVATION</t>
        </is>
      </c>
      <c r="O3512" s="59" t="n">
        <v>46115.61805555555</v>
      </c>
      <c r="P3512" s="59" t="n">
        <v>46115.62604166667</v>
      </c>
      <c r="Q3512" s="60" t="n">
        <v>11.5</v>
      </c>
      <c r="R3512" s="60" t="n">
        <v>0.7679</v>
      </c>
      <c r="S3512" t="inlineStr">
        <is>
          <t>团队模拟数据（基于公开单线数据派生）</t>
        </is>
      </c>
      <c r="T3512" t="inlineStr">
        <is>
          <t>SIM-v2.2-20260807-20260804</t>
        </is>
      </c>
      <c r="U3512" t="inlineStr">
        <is>
          <t>https://zenodo.org/records/17855209</t>
        </is>
      </c>
      <c r="V3512" t="inlineStr">
        <is>
          <t>LINE-S01-POST-20260403</t>
        </is>
      </c>
      <c r="W3512" t="inlineStr">
        <is>
          <t>已关联</t>
        </is>
      </c>
      <c r="X3512" t="inlineStr">
        <is>
          <t>按班次口径判断</t>
        </is>
      </c>
      <c r="Z3512" t="inlineStr">
        <is>
          <t>否</t>
        </is>
      </c>
    </row>
    <row r="3513">
      <c r="A3513" t="inlineStr">
        <is>
          <t>SIM-STOP-03512</t>
        </is>
      </c>
      <c r="B3513" t="inlineStr">
        <is>
          <t>STOP-POST-00536</t>
        </is>
      </c>
      <c r="C3513" t="inlineStr">
        <is>
          <t>LINE-S02-POST-20260403</t>
        </is>
      </c>
      <c r="D3513" t="inlineStr">
        <is>
          <t>SHIFT-POST-20260403</t>
        </is>
      </c>
      <c r="E3513" t="inlineStr">
        <is>
          <t>LINE-S02</t>
        </is>
      </c>
      <c r="F3513" t="inlineStr">
        <is>
          <t>改善后</t>
        </is>
      </c>
      <c r="G3513" s="57" t="n">
        <v>46115</v>
      </c>
      <c r="H3513" t="inlineStr">
        <is>
          <t>视觉设备系列</t>
        </is>
      </c>
      <c r="I3513" t="inlineStr">
        <is>
          <t>KK250</t>
        </is>
      </c>
      <c r="J3513" t="inlineStr">
        <is>
          <t>MATERIALS</t>
        </is>
      </c>
      <c r="K3513" t="inlineStr">
        <is>
          <t>Unplanned</t>
        </is>
      </c>
      <c r="L3513" t="inlineStr">
        <is>
          <t>HACKING STATION</t>
        </is>
      </c>
      <c r="M3513" t="inlineStr">
        <is>
          <t>上下料工位</t>
        </is>
      </c>
      <c r="N3513" t="inlineStr">
        <is>
          <t>KILN CAR STARVATION</t>
        </is>
      </c>
      <c r="O3513" s="59" t="n">
        <v>46115.63194444445</v>
      </c>
      <c r="P3513" s="59" t="n">
        <v>46115.64361111111</v>
      </c>
      <c r="Q3513" s="60" t="n">
        <v>16.8</v>
      </c>
      <c r="R3513" s="60" t="n">
        <v>1.1183</v>
      </c>
      <c r="S3513" t="inlineStr">
        <is>
          <t>团队模拟数据（基于公开单线数据派生）</t>
        </is>
      </c>
      <c r="T3513" t="inlineStr">
        <is>
          <t>SIM-v2.2-20260807-20260804</t>
        </is>
      </c>
      <c r="U3513" t="inlineStr">
        <is>
          <t>https://zenodo.org/records/17855209</t>
        </is>
      </c>
      <c r="V3513" t="inlineStr">
        <is>
          <t>LINE-S02-POST-20260403</t>
        </is>
      </c>
      <c r="W3513" t="inlineStr">
        <is>
          <t>已关联</t>
        </is>
      </c>
      <c r="X3513" t="inlineStr">
        <is>
          <t>按班次口径判断</t>
        </is>
      </c>
      <c r="Z3513" t="inlineStr">
        <is>
          <t>否</t>
        </is>
      </c>
    </row>
    <row r="3514">
      <c r="A3514" t="inlineStr">
        <is>
          <t>SIM-STOP-03513</t>
        </is>
      </c>
      <c r="B3514" t="inlineStr">
        <is>
          <t>STOP-POST-00536</t>
        </is>
      </c>
      <c r="C3514" t="inlineStr">
        <is>
          <t>LINE-S03-POST-20260403</t>
        </is>
      </c>
      <c r="D3514" t="inlineStr">
        <is>
          <t>SHIFT-POST-20260403</t>
        </is>
      </c>
      <c r="E3514" t="inlineStr">
        <is>
          <t>LINE-S03</t>
        </is>
      </c>
      <c r="F3514" t="inlineStr">
        <is>
          <t>改善后</t>
        </is>
      </c>
      <c r="G3514" s="57" t="n">
        <v>46115</v>
      </c>
      <c r="H3514" t="inlineStr">
        <is>
          <t>音频模组系列</t>
        </is>
      </c>
      <c r="I3514" t="inlineStr">
        <is>
          <t>KK250</t>
        </is>
      </c>
      <c r="J3514" t="inlineStr">
        <is>
          <t>MATERIALS</t>
        </is>
      </c>
      <c r="K3514" t="inlineStr">
        <is>
          <t>Unplanned</t>
        </is>
      </c>
      <c r="L3514" t="inlineStr">
        <is>
          <t>HACKING STATION</t>
        </is>
      </c>
      <c r="M3514" t="inlineStr">
        <is>
          <t>上下料工位</t>
        </is>
      </c>
      <c r="N3514" t="inlineStr">
        <is>
          <t>KILN CAR STARVATION</t>
        </is>
      </c>
      <c r="O3514" s="59" t="n">
        <v>46115.64583333334</v>
      </c>
      <c r="P3514" s="59" t="n">
        <v>46115.65534722222</v>
      </c>
      <c r="Q3514" s="60" t="n">
        <v>13.7</v>
      </c>
      <c r="R3514" s="60" t="n">
        <v>0.91</v>
      </c>
      <c r="S3514" t="inlineStr">
        <is>
          <t>团队模拟数据（基于公开单线数据派生）</t>
        </is>
      </c>
      <c r="T3514" t="inlineStr">
        <is>
          <t>SIM-v2.2-20260807-20260804</t>
        </is>
      </c>
      <c r="U3514" t="inlineStr">
        <is>
          <t>https://zenodo.org/records/17855209</t>
        </is>
      </c>
      <c r="V3514" t="inlineStr">
        <is>
          <t>LINE-S03-POST-20260403</t>
        </is>
      </c>
      <c r="W3514" t="inlineStr">
        <is>
          <t>已关联</t>
        </is>
      </c>
      <c r="X3514" t="inlineStr">
        <is>
          <t>按班次口径判断</t>
        </is>
      </c>
      <c r="Z3514" t="inlineStr">
        <is>
          <t>否</t>
        </is>
      </c>
    </row>
    <row r="3515">
      <c r="A3515" t="inlineStr">
        <is>
          <t>SIM-STOP-03514</t>
        </is>
      </c>
      <c r="B3515" t="inlineStr">
        <is>
          <t>STOP-POST-00537</t>
        </is>
      </c>
      <c r="C3515" t="inlineStr">
        <is>
          <t>LINE-S01-POST-20260403</t>
        </is>
      </c>
      <c r="D3515" t="inlineStr">
        <is>
          <t>SHIFT-POST-20260403</t>
        </is>
      </c>
      <c r="E3515" t="inlineStr">
        <is>
          <t>LINE-S01</t>
        </is>
      </c>
      <c r="F3515" t="inlineStr">
        <is>
          <t>改善后</t>
        </is>
      </c>
      <c r="G3515" s="57" t="n">
        <v>46115</v>
      </c>
      <c r="H3515" t="inlineStr">
        <is>
          <t>智能终端系列</t>
        </is>
      </c>
      <c r="I3515" t="inlineStr">
        <is>
          <t>KK250</t>
        </is>
      </c>
      <c r="J3515" t="inlineStr">
        <is>
          <t>MATERIALS</t>
        </is>
      </c>
      <c r="K3515" t="inlineStr">
        <is>
          <t>Unplanned</t>
        </is>
      </c>
      <c r="L3515" t="inlineStr">
        <is>
          <t>DRYER</t>
        </is>
      </c>
      <c r="M3515" t="inlineStr">
        <is>
          <t>烘干/固化工位</t>
        </is>
      </c>
      <c r="N3515" t="inlineStr">
        <is>
          <t>RACKS</t>
        </is>
      </c>
      <c r="O3515" s="59" t="n">
        <v>46115.63819444444</v>
      </c>
      <c r="P3515" s="59" t="n">
        <v>46115.64097222222</v>
      </c>
      <c r="Q3515" s="60" t="n">
        <v>4</v>
      </c>
      <c r="R3515" s="60" t="n">
        <v>0.7991</v>
      </c>
      <c r="S3515" t="inlineStr">
        <is>
          <t>团队模拟数据（基于公开单线数据派生）</t>
        </is>
      </c>
      <c r="T3515" t="inlineStr">
        <is>
          <t>SIM-v2.2-20260807-20260804</t>
        </is>
      </c>
      <c r="U3515" t="inlineStr">
        <is>
          <t>https://zenodo.org/records/17855209</t>
        </is>
      </c>
      <c r="V3515" t="inlineStr">
        <is>
          <t>LINE-S01-POST-20260403</t>
        </is>
      </c>
      <c r="W3515" t="inlineStr">
        <is>
          <t>已关联</t>
        </is>
      </c>
      <c r="X3515" t="inlineStr">
        <is>
          <t>按班次口径判断</t>
        </is>
      </c>
      <c r="Z3515" t="inlineStr">
        <is>
          <t>否</t>
        </is>
      </c>
    </row>
    <row r="3516">
      <c r="A3516" t="inlineStr">
        <is>
          <t>SIM-STOP-03515</t>
        </is>
      </c>
      <c r="B3516" t="inlineStr">
        <is>
          <t>STOP-POST-00537</t>
        </is>
      </c>
      <c r="C3516" t="inlineStr">
        <is>
          <t>LINE-S02-POST-20260403</t>
        </is>
      </c>
      <c r="D3516" t="inlineStr">
        <is>
          <t>SHIFT-POST-20260403</t>
        </is>
      </c>
      <c r="E3516" t="inlineStr">
        <is>
          <t>LINE-S02</t>
        </is>
      </c>
      <c r="F3516" t="inlineStr">
        <is>
          <t>改善后</t>
        </is>
      </c>
      <c r="G3516" s="57" t="n">
        <v>46115</v>
      </c>
      <c r="H3516" t="inlineStr">
        <is>
          <t>视觉设备系列</t>
        </is>
      </c>
      <c r="I3516" t="inlineStr">
        <is>
          <t>KK250</t>
        </is>
      </c>
      <c r="J3516" t="inlineStr">
        <is>
          <t>MATERIALS</t>
        </is>
      </c>
      <c r="K3516" t="inlineStr">
        <is>
          <t>Unplanned</t>
        </is>
      </c>
      <c r="L3516" t="inlineStr">
        <is>
          <t>DRYER</t>
        </is>
      </c>
      <c r="M3516" t="inlineStr">
        <is>
          <t>烘干/固化工位</t>
        </is>
      </c>
      <c r="N3516" t="inlineStr">
        <is>
          <t>RACKS</t>
        </is>
      </c>
      <c r="O3516" s="59" t="n">
        <v>46115.65208333333</v>
      </c>
      <c r="P3516" s="59" t="n">
        <v>46115.65569444445</v>
      </c>
      <c r="Q3516" s="60" t="n">
        <v>5.2</v>
      </c>
      <c r="R3516" s="60" t="n">
        <v>1.045</v>
      </c>
      <c r="S3516" t="inlineStr">
        <is>
          <t>团队模拟数据（基于公开单线数据派生）</t>
        </is>
      </c>
      <c r="T3516" t="inlineStr">
        <is>
          <t>SIM-v2.2-20260807-20260804</t>
        </is>
      </c>
      <c r="U3516" t="inlineStr">
        <is>
          <t>https://zenodo.org/records/17855209</t>
        </is>
      </c>
      <c r="V3516" t="inlineStr">
        <is>
          <t>LINE-S02-POST-20260403</t>
        </is>
      </c>
      <c r="W3516" t="inlineStr">
        <is>
          <t>已关联</t>
        </is>
      </c>
      <c r="X3516" t="inlineStr">
        <is>
          <t>按班次口径判断</t>
        </is>
      </c>
      <c r="Z3516" t="inlineStr">
        <is>
          <t>否</t>
        </is>
      </c>
    </row>
    <row r="3517">
      <c r="A3517" t="inlineStr">
        <is>
          <t>SIM-STOP-03516</t>
        </is>
      </c>
      <c r="B3517" t="inlineStr">
        <is>
          <t>STOP-POST-00537</t>
        </is>
      </c>
      <c r="C3517" t="inlineStr">
        <is>
          <t>LINE-S03-POST-20260403</t>
        </is>
      </c>
      <c r="D3517" t="inlineStr">
        <is>
          <t>SHIFT-POST-20260403</t>
        </is>
      </c>
      <c r="E3517" t="inlineStr">
        <is>
          <t>LINE-S03</t>
        </is>
      </c>
      <c r="F3517" t="inlineStr">
        <is>
          <t>改善后</t>
        </is>
      </c>
      <c r="G3517" s="57" t="n">
        <v>46115</v>
      </c>
      <c r="H3517" t="inlineStr">
        <is>
          <t>音频模组系列</t>
        </is>
      </c>
      <c r="I3517" t="inlineStr">
        <is>
          <t>KK250</t>
        </is>
      </c>
      <c r="J3517" t="inlineStr">
        <is>
          <t>MATERIALS</t>
        </is>
      </c>
      <c r="K3517" t="inlineStr">
        <is>
          <t>Unplanned</t>
        </is>
      </c>
      <c r="L3517" t="inlineStr">
        <is>
          <t>DRYER</t>
        </is>
      </c>
      <c r="M3517" t="inlineStr">
        <is>
          <t>烘干/固化工位</t>
        </is>
      </c>
      <c r="N3517" t="inlineStr">
        <is>
          <t>RACKS</t>
        </is>
      </c>
      <c r="O3517" s="59" t="n">
        <v>46115.66597222222</v>
      </c>
      <c r="P3517" s="59" t="n">
        <v>46115.66923611111</v>
      </c>
      <c r="Q3517" s="60" t="n">
        <v>4.7</v>
      </c>
      <c r="R3517" s="60" t="n">
        <v>0.9464</v>
      </c>
      <c r="S3517" t="inlineStr">
        <is>
          <t>团队模拟数据（基于公开单线数据派生）</t>
        </is>
      </c>
      <c r="T3517" t="inlineStr">
        <is>
          <t>SIM-v2.2-20260807-20260804</t>
        </is>
      </c>
      <c r="U3517" t="inlineStr">
        <is>
          <t>https://zenodo.org/records/17855209</t>
        </is>
      </c>
      <c r="V3517" t="inlineStr">
        <is>
          <t>LINE-S03-POST-20260403</t>
        </is>
      </c>
      <c r="W3517" t="inlineStr">
        <is>
          <t>已关联</t>
        </is>
      </c>
      <c r="X3517" t="inlineStr">
        <is>
          <t>按班次口径判断</t>
        </is>
      </c>
      <c r="Z3517" t="inlineStr">
        <is>
          <t>否</t>
        </is>
      </c>
    </row>
    <row r="3518">
      <c r="A3518" t="inlineStr">
        <is>
          <t>SIM-STOP-03517</t>
        </is>
      </c>
      <c r="B3518" t="inlineStr">
        <is>
          <t>STOP-POST-00538</t>
        </is>
      </c>
      <c r="C3518" t="inlineStr">
        <is>
          <t>LINE-S01-POST-20260403</t>
        </is>
      </c>
      <c r="D3518" t="inlineStr">
        <is>
          <t>SHIFT-POST-20260403</t>
        </is>
      </c>
      <c r="E3518" t="inlineStr">
        <is>
          <t>LINE-S01</t>
        </is>
      </c>
      <c r="F3518" t="inlineStr">
        <is>
          <t>改善后</t>
        </is>
      </c>
      <c r="G3518" s="57" t="n">
        <v>46115</v>
      </c>
      <c r="H3518" t="inlineStr">
        <is>
          <t>智能终端系列</t>
        </is>
      </c>
      <c r="I3518" t="inlineStr">
        <is>
          <t>KK250</t>
        </is>
      </c>
      <c r="J3518" t="inlineStr">
        <is>
          <t>MATERIALS</t>
        </is>
      </c>
      <c r="K3518" t="inlineStr">
        <is>
          <t>Unplanned</t>
        </is>
      </c>
      <c r="L3518" t="inlineStr">
        <is>
          <t>DRYER</t>
        </is>
      </c>
      <c r="M3518" t="inlineStr">
        <is>
          <t>烘干/固化工位</t>
        </is>
      </c>
      <c r="N3518" t="inlineStr">
        <is>
          <t>RACKS</t>
        </is>
      </c>
      <c r="O3518" s="59" t="n">
        <v>46115.64583333334</v>
      </c>
      <c r="P3518" s="59" t="n">
        <v>46115.648125</v>
      </c>
      <c r="Q3518" s="60" t="n">
        <v>3.3</v>
      </c>
      <c r="R3518" s="60" t="n">
        <v>0.8304</v>
      </c>
      <c r="S3518" t="inlineStr">
        <is>
          <t>团队模拟数据（基于公开单线数据派生）</t>
        </is>
      </c>
      <c r="T3518" t="inlineStr">
        <is>
          <t>SIM-v2.2-20260807-20260804</t>
        </is>
      </c>
      <c r="U3518" t="inlineStr">
        <is>
          <t>https://zenodo.org/records/17855209</t>
        </is>
      </c>
      <c r="V3518" t="inlineStr">
        <is>
          <t>LINE-S01-POST-20260403</t>
        </is>
      </c>
      <c r="W3518" t="inlineStr">
        <is>
          <t>已关联</t>
        </is>
      </c>
      <c r="X3518" t="inlineStr">
        <is>
          <t>按班次口径判断</t>
        </is>
      </c>
      <c r="Z3518" t="inlineStr">
        <is>
          <t>否</t>
        </is>
      </c>
    </row>
    <row r="3519">
      <c r="A3519" t="inlineStr">
        <is>
          <t>SIM-STOP-03518</t>
        </is>
      </c>
      <c r="B3519" t="inlineStr">
        <is>
          <t>STOP-POST-00538</t>
        </is>
      </c>
      <c r="C3519" t="inlineStr">
        <is>
          <t>LINE-S02-POST-20260403</t>
        </is>
      </c>
      <c r="D3519" t="inlineStr">
        <is>
          <t>SHIFT-POST-20260403</t>
        </is>
      </c>
      <c r="E3519" t="inlineStr">
        <is>
          <t>LINE-S02</t>
        </is>
      </c>
      <c r="F3519" t="inlineStr">
        <is>
          <t>改善后</t>
        </is>
      </c>
      <c r="G3519" s="57" t="n">
        <v>46115</v>
      </c>
      <c r="H3519" t="inlineStr">
        <is>
          <t>视觉设备系列</t>
        </is>
      </c>
      <c r="I3519" t="inlineStr">
        <is>
          <t>KK250</t>
        </is>
      </c>
      <c r="J3519" t="inlineStr">
        <is>
          <t>MATERIALS</t>
        </is>
      </c>
      <c r="K3519" t="inlineStr">
        <is>
          <t>Unplanned</t>
        </is>
      </c>
      <c r="L3519" t="inlineStr">
        <is>
          <t>DRYER</t>
        </is>
      </c>
      <c r="M3519" t="inlineStr">
        <is>
          <t>烘干/固化工位</t>
        </is>
      </c>
      <c r="N3519" t="inlineStr">
        <is>
          <t>RACKS</t>
        </is>
      </c>
      <c r="O3519" s="59" t="n">
        <v>46115.65972222222</v>
      </c>
      <c r="P3519" s="59" t="n">
        <v>46115.66277777778</v>
      </c>
      <c r="Q3519" s="60" t="n">
        <v>4.4</v>
      </c>
      <c r="R3519" s="60" t="n">
        <v>1.0878</v>
      </c>
      <c r="S3519" t="inlineStr">
        <is>
          <t>团队模拟数据（基于公开单线数据派生）</t>
        </is>
      </c>
      <c r="T3519" t="inlineStr">
        <is>
          <t>SIM-v2.2-20260807-20260804</t>
        </is>
      </c>
      <c r="U3519" t="inlineStr">
        <is>
          <t>https://zenodo.org/records/17855209</t>
        </is>
      </c>
      <c r="V3519" t="inlineStr">
        <is>
          <t>LINE-S02-POST-20260403</t>
        </is>
      </c>
      <c r="W3519" t="inlineStr">
        <is>
          <t>已关联</t>
        </is>
      </c>
      <c r="X3519" t="inlineStr">
        <is>
          <t>按班次口径判断</t>
        </is>
      </c>
      <c r="Z3519" t="inlineStr">
        <is>
          <t>否</t>
        </is>
      </c>
    </row>
    <row r="3520">
      <c r="A3520" t="inlineStr">
        <is>
          <t>SIM-STOP-03519</t>
        </is>
      </c>
      <c r="B3520" t="inlineStr">
        <is>
          <t>STOP-POST-00538</t>
        </is>
      </c>
      <c r="C3520" t="inlineStr">
        <is>
          <t>LINE-S03-POST-20260403</t>
        </is>
      </c>
      <c r="D3520" t="inlineStr">
        <is>
          <t>SHIFT-POST-20260403</t>
        </is>
      </c>
      <c r="E3520" t="inlineStr">
        <is>
          <t>LINE-S03</t>
        </is>
      </c>
      <c r="F3520" t="inlineStr">
        <is>
          <t>改善后</t>
        </is>
      </c>
      <c r="G3520" s="57" t="n">
        <v>46115</v>
      </c>
      <c r="H3520" t="inlineStr">
        <is>
          <t>音频模组系列</t>
        </is>
      </c>
      <c r="I3520" t="inlineStr">
        <is>
          <t>KK250</t>
        </is>
      </c>
      <c r="J3520" t="inlineStr">
        <is>
          <t>MATERIALS</t>
        </is>
      </c>
      <c r="K3520" t="inlineStr">
        <is>
          <t>Unplanned</t>
        </is>
      </c>
      <c r="L3520" t="inlineStr">
        <is>
          <t>DRYER</t>
        </is>
      </c>
      <c r="M3520" t="inlineStr">
        <is>
          <t>烘干/固化工位</t>
        </is>
      </c>
      <c r="N3520" t="inlineStr">
        <is>
          <t>RACKS</t>
        </is>
      </c>
      <c r="O3520" s="59" t="n">
        <v>46115.67361111111</v>
      </c>
      <c r="P3520" s="59" t="n">
        <v>46115.67631944444</v>
      </c>
      <c r="Q3520" s="60" t="n">
        <v>3.9</v>
      </c>
      <c r="R3520" s="60" t="n">
        <v>0.9828</v>
      </c>
      <c r="S3520" t="inlineStr">
        <is>
          <t>团队模拟数据（基于公开单线数据派生）</t>
        </is>
      </c>
      <c r="T3520" t="inlineStr">
        <is>
          <t>SIM-v2.2-20260807-20260804</t>
        </is>
      </c>
      <c r="U3520" t="inlineStr">
        <is>
          <t>https://zenodo.org/records/17855209</t>
        </is>
      </c>
      <c r="V3520" t="inlineStr">
        <is>
          <t>LINE-S03-POST-20260403</t>
        </is>
      </c>
      <c r="W3520" t="inlineStr">
        <is>
          <t>已关联</t>
        </is>
      </c>
      <c r="X3520" t="inlineStr">
        <is>
          <t>按班次口径判断</t>
        </is>
      </c>
      <c r="Z3520" t="inlineStr">
        <is>
          <t>否</t>
        </is>
      </c>
    </row>
    <row r="3521">
      <c r="A3521" t="inlineStr">
        <is>
          <t>SIM-STOP-03520</t>
        </is>
      </c>
      <c r="B3521" t="inlineStr">
        <is>
          <t>STOP-POST-00539</t>
        </is>
      </c>
      <c r="C3521" t="inlineStr">
        <is>
          <t>LINE-S01-POST-20260403</t>
        </is>
      </c>
      <c r="D3521" t="inlineStr">
        <is>
          <t>SHIFT-POST-20260403</t>
        </is>
      </c>
      <c r="E3521" t="inlineStr">
        <is>
          <t>LINE-S01</t>
        </is>
      </c>
      <c r="F3521" t="inlineStr">
        <is>
          <t>改善后</t>
        </is>
      </c>
      <c r="G3521" s="57" t="n">
        <v>46115</v>
      </c>
      <c r="H3521" t="inlineStr">
        <is>
          <t>智能终端系列</t>
        </is>
      </c>
      <c r="I3521" t="inlineStr">
        <is>
          <t>KK200-1</t>
        </is>
      </c>
      <c r="J3521" t="inlineStr">
        <is>
          <t>SETUPS-CHANGEOVERS</t>
        </is>
      </c>
      <c r="K3521" t="inlineStr">
        <is>
          <t>Planned - Included in OEE</t>
        </is>
      </c>
      <c r="L3521" t="inlineStr">
        <is>
          <t>EXTRUDER PRESS</t>
        </is>
      </c>
      <c r="M3521" t="inlineStr">
        <is>
          <t>主加工工位</t>
        </is>
      </c>
      <c r="N3521" t="inlineStr">
        <is>
          <t>MATERIAL CHANGEOVER</t>
        </is>
      </c>
      <c r="O3521" s="59" t="n">
        <v>46115.72291666667</v>
      </c>
      <c r="P3521" s="59" t="n">
        <v>46115.73229166667</v>
      </c>
      <c r="Q3521" s="60" t="n">
        <v>13.5</v>
      </c>
      <c r="R3521" s="60" t="n">
        <v>0.9</v>
      </c>
      <c r="S3521" t="inlineStr">
        <is>
          <t>团队模拟数据（基于公开单线数据派生）</t>
        </is>
      </c>
      <c r="T3521" t="inlineStr">
        <is>
          <t>SIM-v2.2-20260807-20260804</t>
        </is>
      </c>
      <c r="U3521" t="inlineStr">
        <is>
          <t>https://zenodo.org/records/17855209</t>
        </is>
      </c>
      <c r="V3521" t="inlineStr">
        <is>
          <t>LINE-S01-POST-20260403</t>
        </is>
      </c>
      <c r="W3521" t="inlineStr">
        <is>
          <t>已关联</t>
        </is>
      </c>
      <c r="X3521" t="inlineStr">
        <is>
          <t>按班次口径判断</t>
        </is>
      </c>
      <c r="Z3521" t="inlineStr">
        <is>
          <t>是</t>
        </is>
      </c>
      <c r="AA3521">
        <f>IFERROR(VLOOKUP(N3521,'18_换产标准_模拟'!$B$2:$F$4,3,FALSE),"")</f>
        <v/>
      </c>
      <c r="AB3521">
        <f>IFERROR(MAX(Q3521-AA3521,0),"")</f>
        <v/>
      </c>
      <c r="AC3521">
        <f>IFERROR(IF(AB3521=0,"达标",IF(AB3521&lt;=VLOOKUP(N3521,'18_换产标准_模拟'!$B$2:$F$4,4,FALSE)-VLOOKUP(N3521,'18_换产标准_模拟'!$B$2:$F$4,3,FALSE),"轻微超时",IF(AB3521&lt;=VLOOKUP(N3521,'18_换产标准_模拟'!$B$2:$F$4,5,FALSE)-VLOOKUP(N3521,'18_换产标准_模拟'!$B$2:$F$4,3,FALSE),"超时","严重超时"))),"")</f>
        <v/>
      </c>
      <c r="AD3521">
        <f>IFERROR(INDEX('18_换产标准_模拟'!$A$2:$A$4,MATCH(N3521,'18_换产标准_模拟'!$B$2:$B$4,0)),"")</f>
        <v/>
      </c>
      <c r="AE3521" t="inlineStr">
        <is>
          <t>团队模拟数据</t>
        </is>
      </c>
    </row>
    <row r="3522">
      <c r="A3522" t="inlineStr">
        <is>
          <t>SIM-STOP-03521</t>
        </is>
      </c>
      <c r="B3522" t="inlineStr">
        <is>
          <t>STOP-POST-00539</t>
        </is>
      </c>
      <c r="C3522" t="inlineStr">
        <is>
          <t>LINE-S02-POST-20260403</t>
        </is>
      </c>
      <c r="D3522" t="inlineStr">
        <is>
          <t>SHIFT-POST-20260403</t>
        </is>
      </c>
      <c r="E3522" t="inlineStr">
        <is>
          <t>LINE-S02</t>
        </is>
      </c>
      <c r="F3522" t="inlineStr">
        <is>
          <t>改善后</t>
        </is>
      </c>
      <c r="G3522" s="57" t="n">
        <v>46115</v>
      </c>
      <c r="H3522" t="inlineStr">
        <is>
          <t>视觉设备系列</t>
        </is>
      </c>
      <c r="I3522" t="inlineStr">
        <is>
          <t>KK200-1</t>
        </is>
      </c>
      <c r="J3522" t="inlineStr">
        <is>
          <t>SETUPS-CHANGEOVERS</t>
        </is>
      </c>
      <c r="K3522" t="inlineStr">
        <is>
          <t>Planned - Included in OEE</t>
        </is>
      </c>
      <c r="L3522" t="inlineStr">
        <is>
          <t>EXTRUDER PRESS</t>
        </is>
      </c>
      <c r="M3522" t="inlineStr">
        <is>
          <t>主加工工位</t>
        </is>
      </c>
      <c r="N3522" t="inlineStr">
        <is>
          <t>MATERIAL CHANGEOVER</t>
        </is>
      </c>
      <c r="O3522" s="59" t="n">
        <v>46115.73680555556</v>
      </c>
      <c r="P3522" s="59" t="n">
        <v>46115.74729166667</v>
      </c>
      <c r="Q3522" s="60" t="n">
        <v>15.1</v>
      </c>
      <c r="R3522" s="60" t="n">
        <v>1.0072</v>
      </c>
      <c r="S3522" t="inlineStr">
        <is>
          <t>团队模拟数据（基于公开单线数据派生）</t>
        </is>
      </c>
      <c r="T3522" t="inlineStr">
        <is>
          <t>SIM-v2.2-20260807-20260804</t>
        </is>
      </c>
      <c r="U3522" t="inlineStr">
        <is>
          <t>https://zenodo.org/records/17855209</t>
        </is>
      </c>
      <c r="V3522" t="inlineStr">
        <is>
          <t>LINE-S02-POST-20260403</t>
        </is>
      </c>
      <c r="W3522" t="inlineStr">
        <is>
          <t>已关联</t>
        </is>
      </c>
      <c r="X3522" t="inlineStr">
        <is>
          <t>按班次口径判断</t>
        </is>
      </c>
      <c r="Z3522" t="inlineStr">
        <is>
          <t>是</t>
        </is>
      </c>
      <c r="AA3522">
        <f>IFERROR(VLOOKUP(N3522,'18_换产标准_模拟'!$B$2:$F$4,3,FALSE),"")</f>
        <v/>
      </c>
      <c r="AB3522">
        <f>IFERROR(MAX(Q3522-AA3522,0),"")</f>
        <v/>
      </c>
      <c r="AC3522">
        <f>IFERROR(IF(AB3522=0,"达标",IF(AB3522&lt;=VLOOKUP(N3522,'18_换产标准_模拟'!$B$2:$F$4,4,FALSE)-VLOOKUP(N3522,'18_换产标准_模拟'!$B$2:$F$4,3,FALSE),"轻微超时",IF(AB3522&lt;=VLOOKUP(N3522,'18_换产标准_模拟'!$B$2:$F$4,5,FALSE)-VLOOKUP(N3522,'18_换产标准_模拟'!$B$2:$F$4,3,FALSE),"超时","严重超时"))),"")</f>
        <v/>
      </c>
      <c r="AD3522">
        <f>IFERROR(INDEX('18_换产标准_模拟'!$A$2:$A$4,MATCH(N3522,'18_换产标准_模拟'!$B$2:$B$4,0)),"")</f>
        <v/>
      </c>
      <c r="AE3522" t="inlineStr">
        <is>
          <t>团队模拟数据</t>
        </is>
      </c>
    </row>
    <row r="3523">
      <c r="A3523" t="inlineStr">
        <is>
          <t>SIM-STOP-03522</t>
        </is>
      </c>
      <c r="B3523" t="inlineStr">
        <is>
          <t>STOP-POST-00539</t>
        </is>
      </c>
      <c r="C3523" t="inlineStr">
        <is>
          <t>LINE-S03-POST-20260403</t>
        </is>
      </c>
      <c r="D3523" t="inlineStr">
        <is>
          <t>SHIFT-POST-20260403</t>
        </is>
      </c>
      <c r="E3523" t="inlineStr">
        <is>
          <t>LINE-S03</t>
        </is>
      </c>
      <c r="F3523" t="inlineStr">
        <is>
          <t>改善后</t>
        </is>
      </c>
      <c r="G3523" s="57" t="n">
        <v>46115</v>
      </c>
      <c r="H3523" t="inlineStr">
        <is>
          <t>音频模组系列</t>
        </is>
      </c>
      <c r="I3523" t="inlineStr">
        <is>
          <t>KK200-1</t>
        </is>
      </c>
      <c r="J3523" t="inlineStr">
        <is>
          <t>SETUPS-CHANGEOVERS</t>
        </is>
      </c>
      <c r="K3523" t="inlineStr">
        <is>
          <t>Planned - Included in OEE</t>
        </is>
      </c>
      <c r="L3523" t="inlineStr">
        <is>
          <t>EXTRUDER PRESS</t>
        </is>
      </c>
      <c r="M3523" t="inlineStr">
        <is>
          <t>主加工工位</t>
        </is>
      </c>
      <c r="N3523" t="inlineStr">
        <is>
          <t>MATERIAL CHANGEOVER</t>
        </is>
      </c>
      <c r="O3523" s="59" t="n">
        <v>46115.75069444445</v>
      </c>
      <c r="P3523" s="59" t="n">
        <v>46115.76055555556</v>
      </c>
      <c r="Q3523" s="60" t="n">
        <v>14.2</v>
      </c>
      <c r="R3523" s="60" t="n">
        <v>0.944</v>
      </c>
      <c r="S3523" t="inlineStr">
        <is>
          <t>团队模拟数据（基于公开单线数据派生）</t>
        </is>
      </c>
      <c r="T3523" t="inlineStr">
        <is>
          <t>SIM-v2.2-20260807-20260804</t>
        </is>
      </c>
      <c r="U3523" t="inlineStr">
        <is>
          <t>https://zenodo.org/records/17855209</t>
        </is>
      </c>
      <c r="V3523" t="inlineStr">
        <is>
          <t>LINE-S03-POST-20260403</t>
        </is>
      </c>
      <c r="W3523" t="inlineStr">
        <is>
          <t>已关联</t>
        </is>
      </c>
      <c r="X3523" t="inlineStr">
        <is>
          <t>按班次口径判断</t>
        </is>
      </c>
      <c r="Z3523" t="inlineStr">
        <is>
          <t>是</t>
        </is>
      </c>
      <c r="AA3523">
        <f>IFERROR(VLOOKUP(N3523,'18_换产标准_模拟'!$B$2:$F$4,3,FALSE),"")</f>
        <v/>
      </c>
      <c r="AB3523">
        <f>IFERROR(MAX(Q3523-AA3523,0),"")</f>
        <v/>
      </c>
      <c r="AC3523">
        <f>IFERROR(IF(AB3523=0,"达标",IF(AB3523&lt;=VLOOKUP(N3523,'18_换产标准_模拟'!$B$2:$F$4,4,FALSE)-VLOOKUP(N3523,'18_换产标准_模拟'!$B$2:$F$4,3,FALSE),"轻微超时",IF(AB3523&lt;=VLOOKUP(N3523,'18_换产标准_模拟'!$B$2:$F$4,5,FALSE)-VLOOKUP(N3523,'18_换产标准_模拟'!$B$2:$F$4,3,FALSE),"超时","严重超时"))),"")</f>
        <v/>
      </c>
      <c r="AD3523">
        <f>IFERROR(INDEX('18_换产标准_模拟'!$A$2:$A$4,MATCH(N3523,'18_换产标准_模拟'!$B$2:$B$4,0)),"")</f>
        <v/>
      </c>
      <c r="AE3523" t="inlineStr">
        <is>
          <t>团队模拟数据</t>
        </is>
      </c>
    </row>
    <row r="3524">
      <c r="A3524" t="inlineStr">
        <is>
          <t>SIM-STOP-03523</t>
        </is>
      </c>
      <c r="B3524" t="inlineStr">
        <is>
          <t>STOP-POST-00540</t>
        </is>
      </c>
      <c r="C3524" t="inlineStr">
        <is>
          <t>LINE-S01-POST-20260403</t>
        </is>
      </c>
      <c r="D3524" t="inlineStr">
        <is>
          <t>SHIFT-POST-20260403</t>
        </is>
      </c>
      <c r="E3524" t="inlineStr">
        <is>
          <t>LINE-S01</t>
        </is>
      </c>
      <c r="F3524" t="inlineStr">
        <is>
          <t>改善后</t>
        </is>
      </c>
      <c r="G3524" s="57" t="n">
        <v>46115</v>
      </c>
      <c r="H3524" t="inlineStr">
        <is>
          <t>智能终端系列</t>
        </is>
      </c>
      <c r="I3524" t="inlineStr">
        <is>
          <t>KK200-1</t>
        </is>
      </c>
      <c r="J3524" t="inlineStr">
        <is>
          <t>OPERATIONAL</t>
        </is>
      </c>
      <c r="K3524" t="inlineStr">
        <is>
          <t>Planned - Not included in OEE</t>
        </is>
      </c>
      <c r="L3524" t="inlineStr">
        <is>
          <t>-</t>
        </is>
      </c>
      <c r="M3524" t="inlineStr">
        <is>
          <t>未标注工位</t>
        </is>
      </c>
      <c r="N3524" t="inlineStr">
        <is>
          <t>NO PRODUCTION SCHEDULE</t>
        </is>
      </c>
      <c r="O3524" s="59" t="n">
        <v>46115.77291666667</v>
      </c>
      <c r="P3524" s="59" t="n">
        <v>46115.78979166667</v>
      </c>
      <c r="Q3524" s="60" t="n">
        <v>24.3</v>
      </c>
      <c r="R3524" s="60" t="n">
        <v>0.9362</v>
      </c>
      <c r="S3524" t="inlineStr">
        <is>
          <t>团队模拟数据（基于公开单线数据派生）</t>
        </is>
      </c>
      <c r="T3524" t="inlineStr">
        <is>
          <t>SIM-v2.2-20260807-20260804</t>
        </is>
      </c>
      <c r="U3524" t="inlineStr">
        <is>
          <t>https://zenodo.org/records/17855209</t>
        </is>
      </c>
      <c r="V3524" t="inlineStr">
        <is>
          <t>LINE-S01-POST-20260403</t>
        </is>
      </c>
      <c r="W3524" t="inlineStr">
        <is>
          <t>已关联</t>
        </is>
      </c>
      <c r="X3524" t="inlineStr">
        <is>
          <t>按班次口径判断</t>
        </is>
      </c>
      <c r="Z3524" t="inlineStr">
        <is>
          <t>否</t>
        </is>
      </c>
    </row>
    <row r="3525">
      <c r="A3525" t="inlineStr">
        <is>
          <t>SIM-STOP-03524</t>
        </is>
      </c>
      <c r="B3525" t="inlineStr">
        <is>
          <t>STOP-POST-00540</t>
        </is>
      </c>
      <c r="C3525" t="inlineStr">
        <is>
          <t>LINE-S02-POST-20260403</t>
        </is>
      </c>
      <c r="D3525" t="inlineStr">
        <is>
          <t>SHIFT-POST-20260403</t>
        </is>
      </c>
      <c r="E3525" t="inlineStr">
        <is>
          <t>LINE-S02</t>
        </is>
      </c>
      <c r="F3525" t="inlineStr">
        <is>
          <t>改善后</t>
        </is>
      </c>
      <c r="G3525" s="57" t="n">
        <v>46115</v>
      </c>
      <c r="H3525" t="inlineStr">
        <is>
          <t>视觉设备系列</t>
        </is>
      </c>
      <c r="I3525" t="inlineStr">
        <is>
          <t>KK200-1</t>
        </is>
      </c>
      <c r="J3525" t="inlineStr">
        <is>
          <t>OPERATIONAL</t>
        </is>
      </c>
      <c r="K3525" t="inlineStr">
        <is>
          <t>Planned - Not included in OEE</t>
        </is>
      </c>
      <c r="L3525" t="inlineStr">
        <is>
          <t>-</t>
        </is>
      </c>
      <c r="M3525" t="inlineStr">
        <is>
          <t>未标注工位</t>
        </is>
      </c>
      <c r="N3525" t="inlineStr">
        <is>
          <t>NO PRODUCTION SCHEDULE</t>
        </is>
      </c>
      <c r="O3525" s="59" t="n">
        <v>46115.78680555556</v>
      </c>
      <c r="P3525" s="59" t="n">
        <v>46115.80381944445</v>
      </c>
      <c r="Q3525" s="60" t="n">
        <v>24.5</v>
      </c>
      <c r="R3525" s="60" t="n">
        <v>0.9419</v>
      </c>
      <c r="S3525" t="inlineStr">
        <is>
          <t>团队模拟数据（基于公开单线数据派生）</t>
        </is>
      </c>
      <c r="T3525" t="inlineStr">
        <is>
          <t>SIM-v2.2-20260807-20260804</t>
        </is>
      </c>
      <c r="U3525" t="inlineStr">
        <is>
          <t>https://zenodo.org/records/17855209</t>
        </is>
      </c>
      <c r="V3525" t="inlineStr">
        <is>
          <t>LINE-S02-POST-20260403</t>
        </is>
      </c>
      <c r="W3525" t="inlineStr">
        <is>
          <t>已关联</t>
        </is>
      </c>
      <c r="X3525" t="inlineStr">
        <is>
          <t>按班次口径判断</t>
        </is>
      </c>
      <c r="Z3525" t="inlineStr">
        <is>
          <t>否</t>
        </is>
      </c>
    </row>
    <row r="3526">
      <c r="A3526" t="inlineStr">
        <is>
          <t>SIM-STOP-03525</t>
        </is>
      </c>
      <c r="B3526" t="inlineStr">
        <is>
          <t>STOP-POST-00540</t>
        </is>
      </c>
      <c r="C3526" t="inlineStr">
        <is>
          <t>LINE-S03-POST-20260403</t>
        </is>
      </c>
      <c r="D3526" t="inlineStr">
        <is>
          <t>SHIFT-POST-20260403</t>
        </is>
      </c>
      <c r="E3526" t="inlineStr">
        <is>
          <t>LINE-S03</t>
        </is>
      </c>
      <c r="F3526" t="inlineStr">
        <is>
          <t>改善后</t>
        </is>
      </c>
      <c r="G3526" s="57" t="n">
        <v>46115</v>
      </c>
      <c r="H3526" t="inlineStr">
        <is>
          <t>音频模组系列</t>
        </is>
      </c>
      <c r="I3526" t="inlineStr">
        <is>
          <t>KK200-1</t>
        </is>
      </c>
      <c r="J3526" t="inlineStr">
        <is>
          <t>OPERATIONAL</t>
        </is>
      </c>
      <c r="K3526" t="inlineStr">
        <is>
          <t>Planned - Not included in OEE</t>
        </is>
      </c>
      <c r="L3526" t="inlineStr">
        <is>
          <t>-</t>
        </is>
      </c>
      <c r="M3526" t="inlineStr">
        <is>
          <t>未标注工位</t>
        </is>
      </c>
      <c r="N3526" t="inlineStr">
        <is>
          <t>NO PRODUCTION SCHEDULE</t>
        </is>
      </c>
      <c r="O3526" s="59" t="n">
        <v>46115.80069444444</v>
      </c>
      <c r="P3526" s="59" t="n">
        <v>46115.81840277778</v>
      </c>
      <c r="Q3526" s="60" t="n">
        <v>25.5</v>
      </c>
      <c r="R3526" s="60" t="n">
        <v>0.9813</v>
      </c>
      <c r="S3526" t="inlineStr">
        <is>
          <t>团队模拟数据（基于公开单线数据派生）</t>
        </is>
      </c>
      <c r="T3526" t="inlineStr">
        <is>
          <t>SIM-v2.2-20260807-20260804</t>
        </is>
      </c>
      <c r="U3526" t="inlineStr">
        <is>
          <t>https://zenodo.org/records/17855209</t>
        </is>
      </c>
      <c r="V3526" t="inlineStr">
        <is>
          <t>LINE-S03-POST-20260403</t>
        </is>
      </c>
      <c r="W3526" t="inlineStr">
        <is>
          <t>已关联</t>
        </is>
      </c>
      <c r="X3526" t="inlineStr">
        <is>
          <t>按班次口径判断</t>
        </is>
      </c>
      <c r="Z3526" t="inlineStr">
        <is>
          <t>否</t>
        </is>
      </c>
    </row>
  </sheetData>
  <conditionalFormatting sqref="Q2:Q3526">
    <cfRule type="dataBar" priority="1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9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14" customWidth="1" min="4" max="4"/>
    <col width="12" customWidth="1" min="5" max="5"/>
    <col width="14" customWidth="1" min="6" max="6"/>
    <col width="20" customWidth="1" min="7" max="7"/>
    <col width="16" customWidth="1" min="8" max="8"/>
    <col width="14" customWidth="1" min="9" max="9"/>
    <col width="10" customWidth="1" min="10" max="10"/>
    <col width="14" customWidth="1" min="11" max="11"/>
    <col width="12" customWidth="1" min="12" max="12"/>
    <col width="20" customWidth="1" min="13" max="13"/>
    <col width="18" customWidth="1" min="14" max="14"/>
    <col width="44" customWidth="1" min="15" max="15"/>
    <col width="26" customWidth="1" min="16" max="16"/>
    <col width="18" customWidth="1" min="17" max="17"/>
    <col width="14" customWidth="1" min="18" max="18"/>
    <col width="34" customWidth="1" min="19" max="19"/>
    <col width="20" customWidth="1" min="20" max="20"/>
  </cols>
  <sheetData>
    <row r="1" ht="30" customHeight="1">
      <c r="A1" s="42" t="inlineStr">
        <is>
          <t>EventID</t>
        </is>
      </c>
      <c r="B1" s="42" t="inlineStr">
        <is>
          <t>SimShiftID</t>
        </is>
      </c>
      <c r="C1" s="42" t="inlineStr">
        <is>
          <t>SourceShiftID</t>
        </is>
      </c>
      <c r="D1" s="42" t="inlineStr">
        <is>
          <t>LineID</t>
        </is>
      </c>
      <c r="E1" s="42" t="inlineStr">
        <is>
          <t>阶段</t>
        </is>
      </c>
      <c r="F1" s="42" t="inlineStr">
        <is>
          <t>日期</t>
        </is>
      </c>
      <c r="G1" s="42" t="inlineStr">
        <is>
          <t>告警类型</t>
        </is>
      </c>
      <c r="H1" s="42" t="inlineStr">
        <is>
          <t>指标</t>
        </is>
      </c>
      <c r="I1" s="42" t="inlineStr">
        <is>
          <t>触发值</t>
        </is>
      </c>
      <c r="J1" s="42" t="inlineStr">
        <is>
          <t>单位</t>
        </is>
      </c>
      <c r="K1" s="42" t="inlineStr">
        <is>
          <t>阈值</t>
        </is>
      </c>
      <c r="L1" s="42" t="inlineStr">
        <is>
          <t>严重度</t>
        </is>
      </c>
      <c r="M1" s="42" t="inlineStr">
        <is>
          <t>路由智能体</t>
        </is>
      </c>
      <c r="N1" s="42" t="inlineStr">
        <is>
          <t>责任岗位</t>
        </is>
      </c>
      <c r="O1" s="42" t="inlineStr">
        <is>
          <t>原因提示</t>
        </is>
      </c>
      <c r="P1" s="42" t="inlineStr">
        <is>
          <t>推送方式</t>
        </is>
      </c>
      <c r="Q1" s="42" t="inlineStr">
        <is>
          <t>需要人工确认</t>
        </is>
      </c>
      <c r="R1" s="42" t="inlineStr">
        <is>
          <t>状态</t>
        </is>
      </c>
      <c r="S1" s="42" t="inlineStr">
        <is>
          <t>数据性质</t>
        </is>
      </c>
      <c r="T1" s="42" t="inlineStr">
        <is>
          <t>模拟版本</t>
        </is>
      </c>
    </row>
    <row r="2">
      <c r="A2" t="inlineStr">
        <is>
          <t>SIM-EVT-00001</t>
        </is>
      </c>
      <c r="B2" t="inlineStr">
        <is>
          <t>LINE-S03-PRE-20250922</t>
        </is>
      </c>
      <c r="C2" t="inlineStr">
        <is>
          <t>SHIFT-PRE-20250922</t>
        </is>
      </c>
      <c r="D2" t="inlineStr">
        <is>
          <t>LINE-S03</t>
        </is>
      </c>
      <c r="E2" t="inlineStr">
        <is>
          <t>改善前</t>
        </is>
      </c>
      <c r="F2" s="57" t="n">
        <v>45922</v>
      </c>
      <c r="G2" t="inlineStr">
        <is>
          <t>质量率偏低</t>
        </is>
      </c>
      <c r="H2" t="inlineStr">
        <is>
          <t>质量率</t>
        </is>
      </c>
      <c r="I2" s="61" t="n">
        <v>0.973711</v>
      </c>
      <c r="J2" t="inlineStr">
        <is>
          <t>比例</t>
        </is>
      </c>
      <c r="K2" t="n">
        <v>0.98</v>
      </c>
      <c r="L2" t="inlineStr">
        <is>
          <t>中</t>
        </is>
      </c>
      <c r="M2" t="inlineStr">
        <is>
          <t>质量分析智能体</t>
        </is>
      </c>
      <c r="N2" t="inlineStr">
        <is>
          <t>质量工程师</t>
        </is>
      </c>
      <c r="O2" t="inlineStr">
        <is>
          <t>质量波动画像触发，建议核查批次、工艺参数和来料</t>
        </is>
      </c>
      <c r="P2" t="inlineStr">
        <is>
          <t>飞书消息卡片</t>
        </is>
      </c>
      <c r="Q2" t="inlineStr">
        <is>
          <t>否</t>
        </is>
      </c>
      <c r="R2" t="inlineStr">
        <is>
          <t>待确认</t>
        </is>
      </c>
      <c r="S2" t="inlineStr">
        <is>
          <t>团队模拟数据（基于公开单线数据派生）</t>
        </is>
      </c>
      <c r="T2" t="inlineStr">
        <is>
          <t>SIM-v2.2-20260807-20260804</t>
        </is>
      </c>
    </row>
    <row r="3">
      <c r="A3" t="inlineStr">
        <is>
          <t>SIM-EVT-00002</t>
        </is>
      </c>
      <c r="B3" t="inlineStr">
        <is>
          <t>LINE-S01-PRE-20250923</t>
        </is>
      </c>
      <c r="C3" t="inlineStr">
        <is>
          <t>SHIFT-PRE-20250923</t>
        </is>
      </c>
      <c r="D3" t="inlineStr">
        <is>
          <t>LINE-S01</t>
        </is>
      </c>
      <c r="E3" t="inlineStr">
        <is>
          <t>改善前</t>
        </is>
      </c>
      <c r="F3" s="57" t="n">
        <v>45923</v>
      </c>
      <c r="G3" t="inlineStr">
        <is>
          <t>OEE低于目标</t>
        </is>
      </c>
      <c r="H3" t="inlineStr">
        <is>
          <t>OEE</t>
        </is>
      </c>
      <c r="I3" s="61" t="n">
        <v>0.610913</v>
      </c>
      <c r="J3" t="inlineStr">
        <is>
          <t>比例</t>
        </is>
      </c>
      <c r="K3" t="n">
        <v>0.75</v>
      </c>
      <c r="L3" t="inlineStr">
        <is>
          <t>中</t>
        </is>
      </c>
      <c r="M3" t="inlineStr">
        <is>
          <t>生产诊断智能体</t>
        </is>
      </c>
      <c r="N3" t="inlineStr">
        <is>
          <t>生产主管</t>
        </is>
      </c>
      <c r="O3" t="inlineStr">
        <is>
          <t>稳态基准线综合效率偏低，需结合三项损失继续下钻</t>
        </is>
      </c>
      <c r="P3" t="inlineStr">
        <is>
          <t>飞书消息卡片</t>
        </is>
      </c>
      <c r="Q3" t="inlineStr">
        <is>
          <t>否</t>
        </is>
      </c>
      <c r="R3" t="inlineStr">
        <is>
          <t>待确认</t>
        </is>
      </c>
      <c r="S3" t="inlineStr">
        <is>
          <t>团队模拟数据（基于公开单线数据派生）</t>
        </is>
      </c>
      <c r="T3" t="inlineStr">
        <is>
          <t>SIM-v2.2-20260807-20260804</t>
        </is>
      </c>
    </row>
    <row r="4">
      <c r="A4" t="inlineStr">
        <is>
          <t>SIM-EVT-00003</t>
        </is>
      </c>
      <c r="B4" t="inlineStr">
        <is>
          <t>LINE-S01-PRE-20250923</t>
        </is>
      </c>
      <c r="C4" t="inlineStr">
        <is>
          <t>SHIFT-PRE-20250923</t>
        </is>
      </c>
      <c r="D4" t="inlineStr">
        <is>
          <t>LINE-S01</t>
        </is>
      </c>
      <c r="E4" t="inlineStr">
        <is>
          <t>改善前</t>
        </is>
      </c>
      <c r="F4" s="57" t="n">
        <v>45923</v>
      </c>
      <c r="G4" t="inlineStr">
        <is>
          <t>开动率偏低</t>
        </is>
      </c>
      <c r="H4" t="inlineStr">
        <is>
          <t>开动率</t>
        </is>
      </c>
      <c r="I4" s="61" t="n">
        <v>0.640933</v>
      </c>
      <c r="J4" t="inlineStr">
        <is>
          <t>比例</t>
        </is>
      </c>
      <c r="K4" t="n">
        <v>0.75</v>
      </c>
      <c r="L4" t="inlineStr">
        <is>
          <t>中</t>
        </is>
      </c>
      <c r="M4" t="inlineStr">
        <is>
          <t>设备诊断智能体</t>
        </is>
      </c>
      <c r="N4" t="inlineStr">
        <is>
          <t>设备工程师</t>
        </is>
      </c>
      <c r="O4" t="inlineStr">
        <is>
          <t>优先检查非计划停机与待机原因</t>
        </is>
      </c>
      <c r="P4" t="inlineStr">
        <is>
          <t>飞书消息卡片</t>
        </is>
      </c>
      <c r="Q4" t="inlineStr">
        <is>
          <t>否</t>
        </is>
      </c>
      <c r="R4" t="inlineStr">
        <is>
          <t>待确认</t>
        </is>
      </c>
      <c r="S4" t="inlineStr">
        <is>
          <t>团队模拟数据（基于公开单线数据派生）</t>
        </is>
      </c>
      <c r="T4" t="inlineStr">
        <is>
          <t>SIM-v2.2-20260807-20260804</t>
        </is>
      </c>
    </row>
    <row r="5">
      <c r="A5" t="inlineStr">
        <is>
          <t>SIM-EVT-00004</t>
        </is>
      </c>
      <c r="B5" t="inlineStr">
        <is>
          <t>LINE-S01-PRE-20250923</t>
        </is>
      </c>
      <c r="C5" t="inlineStr">
        <is>
          <t>SHIFT-PRE-20250923</t>
        </is>
      </c>
      <c r="D5" t="inlineStr">
        <is>
          <t>LINE-S01</t>
        </is>
      </c>
      <c r="E5" t="inlineStr">
        <is>
          <t>改善前</t>
        </is>
      </c>
      <c r="F5" s="57" t="n">
        <v>45923</v>
      </c>
      <c r="G5" t="inlineStr">
        <is>
          <t>非计划停机超时</t>
        </is>
      </c>
      <c r="H5" t="inlineStr">
        <is>
          <t>非计划停机</t>
        </is>
      </c>
      <c r="I5" s="61" t="n">
        <v>9450</v>
      </c>
      <c r="J5" t="inlineStr">
        <is>
          <t>秒</t>
        </is>
      </c>
      <c r="K5" t="n">
        <v>3600</v>
      </c>
      <c r="L5" t="inlineStr">
        <is>
          <t>高</t>
        </is>
      </c>
      <c r="M5" t="inlineStr">
        <is>
          <t>设备诊断智能体</t>
        </is>
      </c>
      <c r="N5" t="inlineStr">
        <is>
          <t>设备工程师</t>
        </is>
      </c>
      <c r="O5" t="inlineStr">
        <is>
          <t>按停机位置和原因执行Pareto分析</t>
        </is>
      </c>
      <c r="P5" t="inlineStr">
        <is>
          <t>飞书消息卡片+处置任务</t>
        </is>
      </c>
      <c r="Q5" t="inlineStr">
        <is>
          <t>是</t>
        </is>
      </c>
      <c r="R5" t="inlineStr">
        <is>
          <t>待确认</t>
        </is>
      </c>
      <c r="S5" t="inlineStr">
        <is>
          <t>团队模拟数据（基于公开单线数据派生）</t>
        </is>
      </c>
      <c r="T5" t="inlineStr">
        <is>
          <t>SIM-v2.2-20260807-20260804</t>
        </is>
      </c>
    </row>
    <row r="6">
      <c r="A6" t="inlineStr">
        <is>
          <t>SIM-EVT-00005</t>
        </is>
      </c>
      <c r="B6" t="inlineStr">
        <is>
          <t>LINE-S02-PRE-20250923</t>
        </is>
      </c>
      <c r="C6" t="inlineStr">
        <is>
          <t>SHIFT-PRE-20250923</t>
        </is>
      </c>
      <c r="D6" t="inlineStr">
        <is>
          <t>LINE-S02</t>
        </is>
      </c>
      <c r="E6" t="inlineStr">
        <is>
          <t>改善前</t>
        </is>
      </c>
      <c r="F6" s="57" t="n">
        <v>45923</v>
      </c>
      <c r="G6" t="inlineStr">
        <is>
          <t>OEE低于目标</t>
        </is>
      </c>
      <c r="H6" t="inlineStr">
        <is>
          <t>OEE</t>
        </is>
      </c>
      <c r="I6" s="61" t="n">
        <v>0.530995</v>
      </c>
      <c r="J6" t="inlineStr">
        <is>
          <t>比例</t>
        </is>
      </c>
      <c r="K6" t="n">
        <v>0.75</v>
      </c>
      <c r="L6" t="inlineStr">
        <is>
          <t>高</t>
        </is>
      </c>
      <c r="M6" t="inlineStr">
        <is>
          <t>生产诊断智能体</t>
        </is>
      </c>
      <c r="N6" t="inlineStr">
        <is>
          <t>生产主管</t>
        </is>
      </c>
      <c r="O6" t="inlineStr">
        <is>
          <t>设备瓶颈线综合效率偏低，需结合三项损失继续下钻</t>
        </is>
      </c>
      <c r="P6" t="inlineStr">
        <is>
          <t>飞书消息卡片+处置任务</t>
        </is>
      </c>
      <c r="Q6" t="inlineStr">
        <is>
          <t>是</t>
        </is>
      </c>
      <c r="R6" t="inlineStr">
        <is>
          <t>待确认</t>
        </is>
      </c>
      <c r="S6" t="inlineStr">
        <is>
          <t>团队模拟数据（基于公开单线数据派生）</t>
        </is>
      </c>
      <c r="T6" t="inlineStr">
        <is>
          <t>SIM-v2.2-20260807-20260804</t>
        </is>
      </c>
    </row>
    <row r="7">
      <c r="A7" t="inlineStr">
        <is>
          <t>SIM-EVT-00006</t>
        </is>
      </c>
      <c r="B7" t="inlineStr">
        <is>
          <t>LINE-S02-PRE-20250923</t>
        </is>
      </c>
      <c r="C7" t="inlineStr">
        <is>
          <t>SHIFT-PRE-20250923</t>
        </is>
      </c>
      <c r="D7" t="inlineStr">
        <is>
          <t>LINE-S02</t>
        </is>
      </c>
      <c r="E7" t="inlineStr">
        <is>
          <t>改善前</t>
        </is>
      </c>
      <c r="F7" s="57" t="n">
        <v>45923</v>
      </c>
      <c r="G7" t="inlineStr">
        <is>
          <t>开动率偏低</t>
        </is>
      </c>
      <c r="H7" t="inlineStr">
        <is>
          <t>开动率</t>
        </is>
      </c>
      <c r="I7" s="61" t="n">
        <v>0.5756</v>
      </c>
      <c r="J7" t="inlineStr">
        <is>
          <t>比例</t>
        </is>
      </c>
      <c r="K7" t="n">
        <v>0.75</v>
      </c>
      <c r="L7" t="inlineStr">
        <is>
          <t>高</t>
        </is>
      </c>
      <c r="M7" t="inlineStr">
        <is>
          <t>设备诊断智能体</t>
        </is>
      </c>
      <c r="N7" t="inlineStr">
        <is>
          <t>设备工程师</t>
        </is>
      </c>
      <c r="O7" t="inlineStr">
        <is>
          <t>设备瓶颈画像与非计划停机共同指向关键设备</t>
        </is>
      </c>
      <c r="P7" t="inlineStr">
        <is>
          <t>飞书消息卡片+处置任务</t>
        </is>
      </c>
      <c r="Q7" t="inlineStr">
        <is>
          <t>是</t>
        </is>
      </c>
      <c r="R7" t="inlineStr">
        <is>
          <t>待确认</t>
        </is>
      </c>
      <c r="S7" t="inlineStr">
        <is>
          <t>团队模拟数据（基于公开单线数据派生）</t>
        </is>
      </c>
      <c r="T7" t="inlineStr">
        <is>
          <t>SIM-v2.2-20260807-20260804</t>
        </is>
      </c>
    </row>
    <row r="8">
      <c r="A8" t="inlineStr">
        <is>
          <t>SIM-EVT-00007</t>
        </is>
      </c>
      <c r="B8" t="inlineStr">
        <is>
          <t>LINE-S02-PRE-20250923</t>
        </is>
      </c>
      <c r="C8" t="inlineStr">
        <is>
          <t>SHIFT-PRE-20250923</t>
        </is>
      </c>
      <c r="D8" t="inlineStr">
        <is>
          <t>LINE-S02</t>
        </is>
      </c>
      <c r="E8" t="inlineStr">
        <is>
          <t>改善前</t>
        </is>
      </c>
      <c r="F8" s="57" t="n">
        <v>45923</v>
      </c>
      <c r="G8" t="inlineStr">
        <is>
          <t>非计划停机超时</t>
        </is>
      </c>
      <c r="H8" t="inlineStr">
        <is>
          <t>非计划停机</t>
        </is>
      </c>
      <c r="I8" s="61" t="n">
        <v>14586</v>
      </c>
      <c r="J8" t="inlineStr">
        <is>
          <t>秒</t>
        </is>
      </c>
      <c r="K8" t="n">
        <v>3600</v>
      </c>
      <c r="L8" t="inlineStr">
        <is>
          <t>高</t>
        </is>
      </c>
      <c r="M8" t="inlineStr">
        <is>
          <t>设备诊断智能体</t>
        </is>
      </c>
      <c r="N8" t="inlineStr">
        <is>
          <t>设备工程师</t>
        </is>
      </c>
      <c r="O8" t="inlineStr">
        <is>
          <t>设备瓶颈线停机放大，优先查看主加工和输送系统</t>
        </is>
      </c>
      <c r="P8" t="inlineStr">
        <is>
          <t>飞书消息卡片+处置任务</t>
        </is>
      </c>
      <c r="Q8" t="inlineStr">
        <is>
          <t>是</t>
        </is>
      </c>
      <c r="R8" t="inlineStr">
        <is>
          <t>待确认</t>
        </is>
      </c>
      <c r="S8" t="inlineStr">
        <is>
          <t>团队模拟数据（基于公开单线数据派生）</t>
        </is>
      </c>
      <c r="T8" t="inlineStr">
        <is>
          <t>SIM-v2.2-20260807-20260804</t>
        </is>
      </c>
    </row>
    <row r="9">
      <c r="A9" t="inlineStr">
        <is>
          <t>SIM-EVT-00008</t>
        </is>
      </c>
      <c r="B9" t="inlineStr">
        <is>
          <t>LINE-S03-PRE-20250923</t>
        </is>
      </c>
      <c r="C9" t="inlineStr">
        <is>
          <t>SHIFT-PRE-20250923</t>
        </is>
      </c>
      <c r="D9" t="inlineStr">
        <is>
          <t>LINE-S03</t>
        </is>
      </c>
      <c r="E9" t="inlineStr">
        <is>
          <t>改善前</t>
        </is>
      </c>
      <c r="F9" s="57" t="n">
        <v>45923</v>
      </c>
      <c r="G9" t="inlineStr">
        <is>
          <t>OEE低于目标</t>
        </is>
      </c>
      <c r="H9" t="inlineStr">
        <is>
          <t>OEE</t>
        </is>
      </c>
      <c r="I9" s="61" t="n">
        <v>0.567775</v>
      </c>
      <c r="J9" t="inlineStr">
        <is>
          <t>比例</t>
        </is>
      </c>
      <c r="K9" t="n">
        <v>0.75</v>
      </c>
      <c r="L9" t="inlineStr">
        <is>
          <t>高</t>
        </is>
      </c>
      <c r="M9" t="inlineStr">
        <is>
          <t>生产诊断智能体</t>
        </is>
      </c>
      <c r="N9" t="inlineStr">
        <is>
          <t>生产主管</t>
        </is>
      </c>
      <c r="O9" t="inlineStr">
        <is>
          <t>质量波动线综合效率偏低，需结合三项损失继续下钻</t>
        </is>
      </c>
      <c r="P9" t="inlineStr">
        <is>
          <t>飞书消息卡片+处置任务</t>
        </is>
      </c>
      <c r="Q9" t="inlineStr">
        <is>
          <t>是</t>
        </is>
      </c>
      <c r="R9" t="inlineStr">
        <is>
          <t>待确认</t>
        </is>
      </c>
      <c r="S9" t="inlineStr">
        <is>
          <t>团队模拟数据（基于公开单线数据派生）</t>
        </is>
      </c>
      <c r="T9" t="inlineStr">
        <is>
          <t>SIM-v2.2-20260807-20260804</t>
        </is>
      </c>
    </row>
    <row r="10">
      <c r="A10" t="inlineStr">
        <is>
          <t>SIM-EVT-00009</t>
        </is>
      </c>
      <c r="B10" t="inlineStr">
        <is>
          <t>LINE-S03-PRE-20250923</t>
        </is>
      </c>
      <c r="C10" t="inlineStr">
        <is>
          <t>SHIFT-PRE-20250923</t>
        </is>
      </c>
      <c r="D10" t="inlineStr">
        <is>
          <t>LINE-S03</t>
        </is>
      </c>
      <c r="E10" t="inlineStr">
        <is>
          <t>改善前</t>
        </is>
      </c>
      <c r="F10" s="57" t="n">
        <v>45923</v>
      </c>
      <c r="G10" t="inlineStr">
        <is>
          <t>开动率偏低</t>
        </is>
      </c>
      <c r="H10" t="inlineStr">
        <is>
          <t>开动率</t>
        </is>
      </c>
      <c r="I10" s="61" t="n">
        <v>0.629933</v>
      </c>
      <c r="J10" t="inlineStr">
        <is>
          <t>比例</t>
        </is>
      </c>
      <c r="K10" t="n">
        <v>0.75</v>
      </c>
      <c r="L10" t="inlineStr">
        <is>
          <t>中</t>
        </is>
      </c>
      <c r="M10" t="inlineStr">
        <is>
          <t>设备诊断智能体</t>
        </is>
      </c>
      <c r="N10" t="inlineStr">
        <is>
          <t>设备工程师</t>
        </is>
      </c>
      <c r="O10" t="inlineStr">
        <is>
          <t>优先检查非计划停机与待机原因</t>
        </is>
      </c>
      <c r="P10" t="inlineStr">
        <is>
          <t>飞书消息卡片</t>
        </is>
      </c>
      <c r="Q10" t="inlineStr">
        <is>
          <t>否</t>
        </is>
      </c>
      <c r="R10" t="inlineStr">
        <is>
          <t>待确认</t>
        </is>
      </c>
      <c r="S10" t="inlineStr">
        <is>
          <t>团队模拟数据（基于公开单线数据派生）</t>
        </is>
      </c>
      <c r="T10" t="inlineStr">
        <is>
          <t>SIM-v2.2-20260807-20260804</t>
        </is>
      </c>
    </row>
    <row r="11">
      <c r="A11" t="inlineStr">
        <is>
          <t>SIM-EVT-00010</t>
        </is>
      </c>
      <c r="B11" t="inlineStr">
        <is>
          <t>LINE-S03-PRE-20250923</t>
        </is>
      </c>
      <c r="C11" t="inlineStr">
        <is>
          <t>SHIFT-PRE-20250923</t>
        </is>
      </c>
      <c r="D11" t="inlineStr">
        <is>
          <t>LINE-S03</t>
        </is>
      </c>
      <c r="E11" t="inlineStr">
        <is>
          <t>改善前</t>
        </is>
      </c>
      <c r="F11" s="57" t="n">
        <v>45923</v>
      </c>
      <c r="G11" t="inlineStr">
        <is>
          <t>质量率偏低</t>
        </is>
      </c>
      <c r="H11" t="inlineStr">
        <is>
          <t>质量率</t>
        </is>
      </c>
      <c r="I11" s="61" t="n">
        <v>0.974722</v>
      </c>
      <c r="J11" t="inlineStr">
        <is>
          <t>比例</t>
        </is>
      </c>
      <c r="K11" t="n">
        <v>0.98</v>
      </c>
      <c r="L11" t="inlineStr">
        <is>
          <t>中</t>
        </is>
      </c>
      <c r="M11" t="inlineStr">
        <is>
          <t>质量分析智能体</t>
        </is>
      </c>
      <c r="N11" t="inlineStr">
        <is>
          <t>质量工程师</t>
        </is>
      </c>
      <c r="O11" t="inlineStr">
        <is>
          <t>质量波动画像触发，建议核查批次、工艺参数和来料</t>
        </is>
      </c>
      <c r="P11" t="inlineStr">
        <is>
          <t>飞书消息卡片</t>
        </is>
      </c>
      <c r="Q11" t="inlineStr">
        <is>
          <t>否</t>
        </is>
      </c>
      <c r="R11" t="inlineStr">
        <is>
          <t>待确认</t>
        </is>
      </c>
      <c r="S11" t="inlineStr">
        <is>
          <t>团队模拟数据（基于公开单线数据派生）</t>
        </is>
      </c>
      <c r="T11" t="inlineStr">
        <is>
          <t>SIM-v2.2-20260807-20260804</t>
        </is>
      </c>
    </row>
    <row r="12">
      <c r="A12" t="inlineStr">
        <is>
          <t>SIM-EVT-00011</t>
        </is>
      </c>
      <c r="B12" t="inlineStr">
        <is>
          <t>LINE-S03-PRE-20250923</t>
        </is>
      </c>
      <c r="C12" t="inlineStr">
        <is>
          <t>SHIFT-PRE-20250923</t>
        </is>
      </c>
      <c r="D12" t="inlineStr">
        <is>
          <t>LINE-S03</t>
        </is>
      </c>
      <c r="E12" t="inlineStr">
        <is>
          <t>改善前</t>
        </is>
      </c>
      <c r="F12" s="57" t="n">
        <v>45923</v>
      </c>
      <c r="G12" t="inlineStr">
        <is>
          <t>非计划停机超时</t>
        </is>
      </c>
      <c r="H12" t="inlineStr">
        <is>
          <t>非计划停机</t>
        </is>
      </c>
      <c r="I12" s="61" t="n">
        <v>11484</v>
      </c>
      <c r="J12" t="inlineStr">
        <is>
          <t>秒</t>
        </is>
      </c>
      <c r="K12" t="n">
        <v>3600</v>
      </c>
      <c r="L12" t="inlineStr">
        <is>
          <t>高</t>
        </is>
      </c>
      <c r="M12" t="inlineStr">
        <is>
          <t>设备诊断智能体</t>
        </is>
      </c>
      <c r="N12" t="inlineStr">
        <is>
          <t>设备工程师</t>
        </is>
      </c>
      <c r="O12" t="inlineStr">
        <is>
          <t>按停机位置和原因执行Pareto分析</t>
        </is>
      </c>
      <c r="P12" t="inlineStr">
        <is>
          <t>飞书消息卡片+处置任务</t>
        </is>
      </c>
      <c r="Q12" t="inlineStr">
        <is>
          <t>是</t>
        </is>
      </c>
      <c r="R12" t="inlineStr">
        <is>
          <t>待确认</t>
        </is>
      </c>
      <c r="S12" t="inlineStr">
        <is>
          <t>团队模拟数据（基于公开单线数据派生）</t>
        </is>
      </c>
      <c r="T12" t="inlineStr">
        <is>
          <t>SIM-v2.2-20260807-20260804</t>
        </is>
      </c>
    </row>
    <row r="13">
      <c r="A13" t="inlineStr">
        <is>
          <t>SIM-EVT-00012</t>
        </is>
      </c>
      <c r="B13" t="inlineStr">
        <is>
          <t>LINE-S02-PRE-20250924</t>
        </is>
      </c>
      <c r="C13" t="inlineStr">
        <is>
          <t>SHIFT-PRE-20250924</t>
        </is>
      </c>
      <c r="D13" t="inlineStr">
        <is>
          <t>LINE-S02</t>
        </is>
      </c>
      <c r="E13" t="inlineStr">
        <is>
          <t>改善前</t>
        </is>
      </c>
      <c r="F13" s="57" t="n">
        <v>45924</v>
      </c>
      <c r="G13" t="inlineStr">
        <is>
          <t>OEE低于目标</t>
        </is>
      </c>
      <c r="H13" t="inlineStr">
        <is>
          <t>OEE</t>
        </is>
      </c>
      <c r="I13" s="61" t="n">
        <v>0.681355</v>
      </c>
      <c r="J13" t="inlineStr">
        <is>
          <t>比例</t>
        </is>
      </c>
      <c r="K13" t="n">
        <v>0.75</v>
      </c>
      <c r="L13" t="inlineStr">
        <is>
          <t>中</t>
        </is>
      </c>
      <c r="M13" t="inlineStr">
        <is>
          <t>生产诊断智能体</t>
        </is>
      </c>
      <c r="N13" t="inlineStr">
        <is>
          <t>生产主管</t>
        </is>
      </c>
      <c r="O13" t="inlineStr">
        <is>
          <t>设备瓶颈线综合效率偏低，需结合三项损失继续下钻</t>
        </is>
      </c>
      <c r="P13" t="inlineStr">
        <is>
          <t>飞书消息卡片</t>
        </is>
      </c>
      <c r="Q13" t="inlineStr">
        <is>
          <t>否</t>
        </is>
      </c>
      <c r="R13" t="inlineStr">
        <is>
          <t>待确认</t>
        </is>
      </c>
      <c r="S13" t="inlineStr">
        <is>
          <t>团队模拟数据（基于公开单线数据派生）</t>
        </is>
      </c>
      <c r="T13" t="inlineStr">
        <is>
          <t>SIM-v2.2-20260807-20260804</t>
        </is>
      </c>
    </row>
    <row r="14">
      <c r="A14" t="inlineStr">
        <is>
          <t>SIM-EVT-00013</t>
        </is>
      </c>
      <c r="B14" t="inlineStr">
        <is>
          <t>LINE-S02-PRE-20250924</t>
        </is>
      </c>
      <c r="C14" t="inlineStr">
        <is>
          <t>SHIFT-PRE-20250924</t>
        </is>
      </c>
      <c r="D14" t="inlineStr">
        <is>
          <t>LINE-S02</t>
        </is>
      </c>
      <c r="E14" t="inlineStr">
        <is>
          <t>改善前</t>
        </is>
      </c>
      <c r="F14" s="57" t="n">
        <v>45924</v>
      </c>
      <c r="G14" t="inlineStr">
        <is>
          <t>开动率偏低</t>
        </is>
      </c>
      <c r="H14" t="inlineStr">
        <is>
          <t>开动率</t>
        </is>
      </c>
      <c r="I14" s="61" t="n">
        <v>0.7193000000000001</v>
      </c>
      <c r="J14" t="inlineStr">
        <is>
          <t>比例</t>
        </is>
      </c>
      <c r="K14" t="n">
        <v>0.75</v>
      </c>
      <c r="L14" t="inlineStr">
        <is>
          <t>中</t>
        </is>
      </c>
      <c r="M14" t="inlineStr">
        <is>
          <t>设备诊断智能体</t>
        </is>
      </c>
      <c r="N14" t="inlineStr">
        <is>
          <t>设备工程师</t>
        </is>
      </c>
      <c r="O14" t="inlineStr">
        <is>
          <t>设备瓶颈画像与非计划停机共同指向关键设备</t>
        </is>
      </c>
      <c r="P14" t="inlineStr">
        <is>
          <t>飞书消息卡片</t>
        </is>
      </c>
      <c r="Q14" t="inlineStr">
        <is>
          <t>否</t>
        </is>
      </c>
      <c r="R14" t="inlineStr">
        <is>
          <t>待确认</t>
        </is>
      </c>
      <c r="S14" t="inlineStr">
        <is>
          <t>团队模拟数据（基于公开单线数据派生）</t>
        </is>
      </c>
      <c r="T14" t="inlineStr">
        <is>
          <t>SIM-v2.2-20260807-20260804</t>
        </is>
      </c>
    </row>
    <row r="15">
      <c r="A15" t="inlineStr">
        <is>
          <t>SIM-EVT-00014</t>
        </is>
      </c>
      <c r="B15" t="inlineStr">
        <is>
          <t>LINE-S02-PRE-20250924</t>
        </is>
      </c>
      <c r="C15" t="inlineStr">
        <is>
          <t>SHIFT-PRE-20250924</t>
        </is>
      </c>
      <c r="D15" t="inlineStr">
        <is>
          <t>LINE-S02</t>
        </is>
      </c>
      <c r="E15" t="inlineStr">
        <is>
          <t>改善前</t>
        </is>
      </c>
      <c r="F15" s="57" t="n">
        <v>45924</v>
      </c>
      <c r="G15" t="inlineStr">
        <is>
          <t>非计划停机超时</t>
        </is>
      </c>
      <c r="H15" t="inlineStr">
        <is>
          <t>非计划停机</t>
        </is>
      </c>
      <c r="I15" s="61" t="n">
        <v>4386</v>
      </c>
      <c r="J15" t="inlineStr">
        <is>
          <t>秒</t>
        </is>
      </c>
      <c r="K15" t="n">
        <v>3600</v>
      </c>
      <c r="L15" t="inlineStr">
        <is>
          <t>中</t>
        </is>
      </c>
      <c r="M15" t="inlineStr">
        <is>
          <t>设备诊断智能体</t>
        </is>
      </c>
      <c r="N15" t="inlineStr">
        <is>
          <t>设备工程师</t>
        </is>
      </c>
      <c r="O15" t="inlineStr">
        <is>
          <t>设备瓶颈线停机放大，优先查看主加工和输送系统</t>
        </is>
      </c>
      <c r="P15" t="inlineStr">
        <is>
          <t>飞书消息卡片</t>
        </is>
      </c>
      <c r="Q15" t="inlineStr">
        <is>
          <t>否</t>
        </is>
      </c>
      <c r="R15" t="inlineStr">
        <is>
          <t>待确认</t>
        </is>
      </c>
      <c r="S15" t="inlineStr">
        <is>
          <t>团队模拟数据（基于公开单线数据派生）</t>
        </is>
      </c>
      <c r="T15" t="inlineStr">
        <is>
          <t>SIM-v2.2-20260807-20260804</t>
        </is>
      </c>
    </row>
    <row r="16">
      <c r="A16" t="inlineStr">
        <is>
          <t>SIM-EVT-00015</t>
        </is>
      </c>
      <c r="B16" t="inlineStr">
        <is>
          <t>LINE-S03-PRE-20250924</t>
        </is>
      </c>
      <c r="C16" t="inlineStr">
        <is>
          <t>SHIFT-PRE-20250924</t>
        </is>
      </c>
      <c r="D16" t="inlineStr">
        <is>
          <t>LINE-S03</t>
        </is>
      </c>
      <c r="E16" t="inlineStr">
        <is>
          <t>改善前</t>
        </is>
      </c>
      <c r="F16" s="57" t="n">
        <v>45924</v>
      </c>
      <c r="G16" t="inlineStr">
        <is>
          <t>OEE低于目标</t>
        </is>
      </c>
      <c r="H16" t="inlineStr">
        <is>
          <t>OEE</t>
        </is>
      </c>
      <c r="I16" s="61" t="n">
        <v>0.708622</v>
      </c>
      <c r="J16" t="inlineStr">
        <is>
          <t>比例</t>
        </is>
      </c>
      <c r="K16" t="n">
        <v>0.75</v>
      </c>
      <c r="L16" t="inlineStr">
        <is>
          <t>中</t>
        </is>
      </c>
      <c r="M16" t="inlineStr">
        <is>
          <t>生产诊断智能体</t>
        </is>
      </c>
      <c r="N16" t="inlineStr">
        <is>
          <t>生产主管</t>
        </is>
      </c>
      <c r="O16" t="inlineStr">
        <is>
          <t>质量波动线综合效率偏低，需结合三项损失继续下钻</t>
        </is>
      </c>
      <c r="P16" t="inlineStr">
        <is>
          <t>飞书消息卡片</t>
        </is>
      </c>
      <c r="Q16" t="inlineStr">
        <is>
          <t>否</t>
        </is>
      </c>
      <c r="R16" t="inlineStr">
        <is>
          <t>待确认</t>
        </is>
      </c>
      <c r="S16" t="inlineStr">
        <is>
          <t>团队模拟数据（基于公开单线数据派生）</t>
        </is>
      </c>
      <c r="T16" t="inlineStr">
        <is>
          <t>SIM-v2.2-20260807-20260804</t>
        </is>
      </c>
    </row>
    <row r="17">
      <c r="A17" t="inlineStr">
        <is>
          <t>SIM-EVT-00016</t>
        </is>
      </c>
      <c r="B17" t="inlineStr">
        <is>
          <t>LINE-S03-PRE-20250924</t>
        </is>
      </c>
      <c r="C17" t="inlineStr">
        <is>
          <t>SHIFT-PRE-20250924</t>
        </is>
      </c>
      <c r="D17" t="inlineStr">
        <is>
          <t>LINE-S03</t>
        </is>
      </c>
      <c r="E17" t="inlineStr">
        <is>
          <t>改善前</t>
        </is>
      </c>
      <c r="F17" s="57" t="n">
        <v>45924</v>
      </c>
      <c r="G17" t="inlineStr">
        <is>
          <t>质量率偏低</t>
        </is>
      </c>
      <c r="H17" t="inlineStr">
        <is>
          <t>质量率</t>
        </is>
      </c>
      <c r="I17" s="61" t="n">
        <v>0.966989</v>
      </c>
      <c r="J17" t="inlineStr">
        <is>
          <t>比例</t>
        </is>
      </c>
      <c r="K17" t="n">
        <v>0.98</v>
      </c>
      <c r="L17" t="inlineStr">
        <is>
          <t>中</t>
        </is>
      </c>
      <c r="M17" t="inlineStr">
        <is>
          <t>质量分析智能体</t>
        </is>
      </c>
      <c r="N17" t="inlineStr">
        <is>
          <t>质量工程师</t>
        </is>
      </c>
      <c r="O17" t="inlineStr">
        <is>
          <t>质量波动画像触发，建议核查批次、工艺参数和来料</t>
        </is>
      </c>
      <c r="P17" t="inlineStr">
        <is>
          <t>飞书消息卡片</t>
        </is>
      </c>
      <c r="Q17" t="inlineStr">
        <is>
          <t>否</t>
        </is>
      </c>
      <c r="R17" t="inlineStr">
        <is>
          <t>待确认</t>
        </is>
      </c>
      <c r="S17" t="inlineStr">
        <is>
          <t>团队模拟数据（基于公开单线数据派生）</t>
        </is>
      </c>
      <c r="T17" t="inlineStr">
        <is>
          <t>SIM-v2.2-20260807-20260804</t>
        </is>
      </c>
    </row>
    <row r="18">
      <c r="A18" t="inlineStr">
        <is>
          <t>SIM-EVT-00017</t>
        </is>
      </c>
      <c r="B18" t="inlineStr">
        <is>
          <t>LINE-S01-PRE-20250925</t>
        </is>
      </c>
      <c r="C18" t="inlineStr">
        <is>
          <t>SHIFT-PRE-20250925</t>
        </is>
      </c>
      <c r="D18" t="inlineStr">
        <is>
          <t>LINE-S01</t>
        </is>
      </c>
      <c r="E18" t="inlineStr">
        <is>
          <t>改善前</t>
        </is>
      </c>
      <c r="F18" s="57" t="n">
        <v>45925</v>
      </c>
      <c r="G18" t="inlineStr">
        <is>
          <t>OEE低于目标</t>
        </is>
      </c>
      <c r="H18" t="inlineStr">
        <is>
          <t>OEE</t>
        </is>
      </c>
      <c r="I18" s="61" t="n">
        <v>0.660176</v>
      </c>
      <c r="J18" t="inlineStr">
        <is>
          <t>比例</t>
        </is>
      </c>
      <c r="K18" t="n">
        <v>0.75</v>
      </c>
      <c r="L18" t="inlineStr">
        <is>
          <t>中</t>
        </is>
      </c>
      <c r="M18" t="inlineStr">
        <is>
          <t>生产诊断智能体</t>
        </is>
      </c>
      <c r="N18" t="inlineStr">
        <is>
          <t>生产主管</t>
        </is>
      </c>
      <c r="O18" t="inlineStr">
        <is>
          <t>稳态基准线综合效率偏低，需结合三项损失继续下钻</t>
        </is>
      </c>
      <c r="P18" t="inlineStr">
        <is>
          <t>飞书消息卡片</t>
        </is>
      </c>
      <c r="Q18" t="inlineStr">
        <is>
          <t>否</t>
        </is>
      </c>
      <c r="R18" t="inlineStr">
        <is>
          <t>待确认</t>
        </is>
      </c>
      <c r="S18" t="inlineStr">
        <is>
          <t>团队模拟数据（基于公开单线数据派生）</t>
        </is>
      </c>
      <c r="T18" t="inlineStr">
        <is>
          <t>SIM-v2.2-20260807-20260804</t>
        </is>
      </c>
    </row>
    <row r="19">
      <c r="A19" t="inlineStr">
        <is>
          <t>SIM-EVT-00018</t>
        </is>
      </c>
      <c r="B19" t="inlineStr">
        <is>
          <t>LINE-S01-PRE-20250925</t>
        </is>
      </c>
      <c r="C19" t="inlineStr">
        <is>
          <t>SHIFT-PRE-20250925</t>
        </is>
      </c>
      <c r="D19" t="inlineStr">
        <is>
          <t>LINE-S01</t>
        </is>
      </c>
      <c r="E19" t="inlineStr">
        <is>
          <t>改善前</t>
        </is>
      </c>
      <c r="F19" s="57" t="n">
        <v>45925</v>
      </c>
      <c r="G19" t="inlineStr">
        <is>
          <t>开动率偏低</t>
        </is>
      </c>
      <c r="H19" t="inlineStr">
        <is>
          <t>开动率</t>
        </is>
      </c>
      <c r="I19" s="61" t="n">
        <v>0.728567</v>
      </c>
      <c r="J19" t="inlineStr">
        <is>
          <t>比例</t>
        </is>
      </c>
      <c r="K19" t="n">
        <v>0.75</v>
      </c>
      <c r="L19" t="inlineStr">
        <is>
          <t>中</t>
        </is>
      </c>
      <c r="M19" t="inlineStr">
        <is>
          <t>设备诊断智能体</t>
        </is>
      </c>
      <c r="N19" t="inlineStr">
        <is>
          <t>设备工程师</t>
        </is>
      </c>
      <c r="O19" t="inlineStr">
        <is>
          <t>优先检查非计划停机与待机原因</t>
        </is>
      </c>
      <c r="P19" t="inlineStr">
        <is>
          <t>飞书消息卡片</t>
        </is>
      </c>
      <c r="Q19" t="inlineStr">
        <is>
          <t>否</t>
        </is>
      </c>
      <c r="R19" t="inlineStr">
        <is>
          <t>待确认</t>
        </is>
      </c>
      <c r="S19" t="inlineStr">
        <is>
          <t>团队模拟数据（基于公开单线数据派生）</t>
        </is>
      </c>
      <c r="T19" t="inlineStr">
        <is>
          <t>SIM-v2.2-20260807-20260804</t>
        </is>
      </c>
    </row>
    <row r="20">
      <c r="A20" t="inlineStr">
        <is>
          <t>SIM-EVT-00019</t>
        </is>
      </c>
      <c r="B20" t="inlineStr">
        <is>
          <t>LINE-S01-PRE-20250925</t>
        </is>
      </c>
      <c r="C20" t="inlineStr">
        <is>
          <t>SHIFT-PRE-20250925</t>
        </is>
      </c>
      <c r="D20" t="inlineStr">
        <is>
          <t>LINE-S01</t>
        </is>
      </c>
      <c r="E20" t="inlineStr">
        <is>
          <t>改善前</t>
        </is>
      </c>
      <c r="F20" s="57" t="n">
        <v>45925</v>
      </c>
      <c r="G20" t="inlineStr">
        <is>
          <t>非计划停机超时</t>
        </is>
      </c>
      <c r="H20" t="inlineStr">
        <is>
          <t>非计划停机</t>
        </is>
      </c>
      <c r="I20" s="61" t="n">
        <v>3894</v>
      </c>
      <c r="J20" t="inlineStr">
        <is>
          <t>秒</t>
        </is>
      </c>
      <c r="K20" t="n">
        <v>3600</v>
      </c>
      <c r="L20" t="inlineStr">
        <is>
          <t>中</t>
        </is>
      </c>
      <c r="M20" t="inlineStr">
        <is>
          <t>设备诊断智能体</t>
        </is>
      </c>
      <c r="N20" t="inlineStr">
        <is>
          <t>设备工程师</t>
        </is>
      </c>
      <c r="O20" t="inlineStr">
        <is>
          <t>按停机位置和原因执行Pareto分析</t>
        </is>
      </c>
      <c r="P20" t="inlineStr">
        <is>
          <t>飞书消息卡片</t>
        </is>
      </c>
      <c r="Q20" t="inlineStr">
        <is>
          <t>否</t>
        </is>
      </c>
      <c r="R20" t="inlineStr">
        <is>
          <t>待确认</t>
        </is>
      </c>
      <c r="S20" t="inlineStr">
        <is>
          <t>团队模拟数据（基于公开单线数据派生）</t>
        </is>
      </c>
      <c r="T20" t="inlineStr">
        <is>
          <t>SIM-v2.2-20260807-20260804</t>
        </is>
      </c>
    </row>
    <row r="21">
      <c r="A21" t="inlineStr">
        <is>
          <t>SIM-EVT-00020</t>
        </is>
      </c>
      <c r="B21" t="inlineStr">
        <is>
          <t>LINE-S02-PRE-20250925</t>
        </is>
      </c>
      <c r="C21" t="inlineStr">
        <is>
          <t>SHIFT-PRE-20250925</t>
        </is>
      </c>
      <c r="D21" t="inlineStr">
        <is>
          <t>LINE-S02</t>
        </is>
      </c>
      <c r="E21" t="inlineStr">
        <is>
          <t>改善前</t>
        </is>
      </c>
      <c r="F21" s="57" t="n">
        <v>45925</v>
      </c>
      <c r="G21" t="inlineStr">
        <is>
          <t>OEE低于目标</t>
        </is>
      </c>
      <c r="H21" t="inlineStr">
        <is>
          <t>OEE</t>
        </is>
      </c>
      <c r="I21" s="61" t="n">
        <v>0.606748</v>
      </c>
      <c r="J21" t="inlineStr">
        <is>
          <t>比例</t>
        </is>
      </c>
      <c r="K21" t="n">
        <v>0.75</v>
      </c>
      <c r="L21" t="inlineStr">
        <is>
          <t>中</t>
        </is>
      </c>
      <c r="M21" t="inlineStr">
        <is>
          <t>生产诊断智能体</t>
        </is>
      </c>
      <c r="N21" t="inlineStr">
        <is>
          <t>生产主管</t>
        </is>
      </c>
      <c r="O21" t="inlineStr">
        <is>
          <t>设备瓶颈线综合效率偏低，需结合三项损失继续下钻</t>
        </is>
      </c>
      <c r="P21" t="inlineStr">
        <is>
          <t>飞书消息卡片</t>
        </is>
      </c>
      <c r="Q21" t="inlineStr">
        <is>
          <t>否</t>
        </is>
      </c>
      <c r="R21" t="inlineStr">
        <is>
          <t>待确认</t>
        </is>
      </c>
      <c r="S21" t="inlineStr">
        <is>
          <t>团队模拟数据（基于公开单线数据派生）</t>
        </is>
      </c>
      <c r="T21" t="inlineStr">
        <is>
          <t>SIM-v2.2-20260807-20260804</t>
        </is>
      </c>
    </row>
    <row r="22">
      <c r="A22" t="inlineStr">
        <is>
          <t>SIM-EVT-00021</t>
        </is>
      </c>
      <c r="B22" t="inlineStr">
        <is>
          <t>LINE-S02-PRE-20250925</t>
        </is>
      </c>
      <c r="C22" t="inlineStr">
        <is>
          <t>SHIFT-PRE-20250925</t>
        </is>
      </c>
      <c r="D22" t="inlineStr">
        <is>
          <t>LINE-S02</t>
        </is>
      </c>
      <c r="E22" t="inlineStr">
        <is>
          <t>改善前</t>
        </is>
      </c>
      <c r="F22" s="57" t="n">
        <v>45925</v>
      </c>
      <c r="G22" t="inlineStr">
        <is>
          <t>开动率偏低</t>
        </is>
      </c>
      <c r="H22" t="inlineStr">
        <is>
          <t>开动率</t>
        </is>
      </c>
      <c r="I22" s="61" t="n">
        <v>0.663233</v>
      </c>
      <c r="J22" t="inlineStr">
        <is>
          <t>比例</t>
        </is>
      </c>
      <c r="K22" t="n">
        <v>0.75</v>
      </c>
      <c r="L22" t="inlineStr">
        <is>
          <t>中</t>
        </is>
      </c>
      <c r="M22" t="inlineStr">
        <is>
          <t>设备诊断智能体</t>
        </is>
      </c>
      <c r="N22" t="inlineStr">
        <is>
          <t>设备工程师</t>
        </is>
      </c>
      <c r="O22" t="inlineStr">
        <is>
          <t>设备瓶颈画像与非计划停机共同指向关键设备</t>
        </is>
      </c>
      <c r="P22" t="inlineStr">
        <is>
          <t>飞书消息卡片</t>
        </is>
      </c>
      <c r="Q22" t="inlineStr">
        <is>
          <t>否</t>
        </is>
      </c>
      <c r="R22" t="inlineStr">
        <is>
          <t>待确认</t>
        </is>
      </c>
      <c r="S22" t="inlineStr">
        <is>
          <t>团队模拟数据（基于公开单线数据派生）</t>
        </is>
      </c>
      <c r="T22" t="inlineStr">
        <is>
          <t>SIM-v2.2-20260807-20260804</t>
        </is>
      </c>
    </row>
    <row r="23">
      <c r="A23" t="inlineStr">
        <is>
          <t>SIM-EVT-00022</t>
        </is>
      </c>
      <c r="B23" t="inlineStr">
        <is>
          <t>LINE-S02-PRE-20250925</t>
        </is>
      </c>
      <c r="C23" t="inlineStr">
        <is>
          <t>SHIFT-PRE-20250925</t>
        </is>
      </c>
      <c r="D23" t="inlineStr">
        <is>
          <t>LINE-S02</t>
        </is>
      </c>
      <c r="E23" t="inlineStr">
        <is>
          <t>改善前</t>
        </is>
      </c>
      <c r="F23" s="57" t="n">
        <v>45925</v>
      </c>
      <c r="G23" t="inlineStr">
        <is>
          <t>非计划停机超时</t>
        </is>
      </c>
      <c r="H23" t="inlineStr">
        <is>
          <t>非计划停机</t>
        </is>
      </c>
      <c r="I23" s="61" t="n">
        <v>6228</v>
      </c>
      <c r="J23" t="inlineStr">
        <is>
          <t>秒</t>
        </is>
      </c>
      <c r="K23" t="n">
        <v>3600</v>
      </c>
      <c r="L23" t="inlineStr">
        <is>
          <t>中</t>
        </is>
      </c>
      <c r="M23" t="inlineStr">
        <is>
          <t>设备诊断智能体</t>
        </is>
      </c>
      <c r="N23" t="inlineStr">
        <is>
          <t>设备工程师</t>
        </is>
      </c>
      <c r="O23" t="inlineStr">
        <is>
          <t>设备瓶颈线停机放大，优先查看主加工和输送系统</t>
        </is>
      </c>
      <c r="P23" t="inlineStr">
        <is>
          <t>飞书消息卡片</t>
        </is>
      </c>
      <c r="Q23" t="inlineStr">
        <is>
          <t>否</t>
        </is>
      </c>
      <c r="R23" t="inlineStr">
        <is>
          <t>待确认</t>
        </is>
      </c>
      <c r="S23" t="inlineStr">
        <is>
          <t>团队模拟数据（基于公开单线数据派生）</t>
        </is>
      </c>
      <c r="T23" t="inlineStr">
        <is>
          <t>SIM-v2.2-20260807-20260804</t>
        </is>
      </c>
    </row>
    <row r="24">
      <c r="A24" t="inlineStr">
        <is>
          <t>SIM-EVT-00023</t>
        </is>
      </c>
      <c r="B24" t="inlineStr">
        <is>
          <t>LINE-S03-PRE-20250925</t>
        </is>
      </c>
      <c r="C24" t="inlineStr">
        <is>
          <t>SHIFT-PRE-20250925</t>
        </is>
      </c>
      <c r="D24" t="inlineStr">
        <is>
          <t>LINE-S03</t>
        </is>
      </c>
      <c r="E24" t="inlineStr">
        <is>
          <t>改善前</t>
        </is>
      </c>
      <c r="F24" s="57" t="n">
        <v>45925</v>
      </c>
      <c r="G24" t="inlineStr">
        <is>
          <t>OEE低于目标</t>
        </is>
      </c>
      <c r="H24" t="inlineStr">
        <is>
          <t>OEE</t>
        </is>
      </c>
      <c r="I24" s="61" t="n">
        <v>0.613851</v>
      </c>
      <c r="J24" t="inlineStr">
        <is>
          <t>比例</t>
        </is>
      </c>
      <c r="K24" t="n">
        <v>0.75</v>
      </c>
      <c r="L24" t="inlineStr">
        <is>
          <t>中</t>
        </is>
      </c>
      <c r="M24" t="inlineStr">
        <is>
          <t>生产诊断智能体</t>
        </is>
      </c>
      <c r="N24" t="inlineStr">
        <is>
          <t>生产主管</t>
        </is>
      </c>
      <c r="O24" t="inlineStr">
        <is>
          <t>质量波动线综合效率偏低，需结合三项损失继续下钻</t>
        </is>
      </c>
      <c r="P24" t="inlineStr">
        <is>
          <t>飞书消息卡片</t>
        </is>
      </c>
      <c r="Q24" t="inlineStr">
        <is>
          <t>否</t>
        </is>
      </c>
      <c r="R24" t="inlineStr">
        <is>
          <t>待确认</t>
        </is>
      </c>
      <c r="S24" t="inlineStr">
        <is>
          <t>团队模拟数据（基于公开单线数据派生）</t>
        </is>
      </c>
      <c r="T24" t="inlineStr">
        <is>
          <t>SIM-v2.2-20260807-20260804</t>
        </is>
      </c>
    </row>
    <row r="25">
      <c r="A25" t="inlineStr">
        <is>
          <t>SIM-EVT-00024</t>
        </is>
      </c>
      <c r="B25" t="inlineStr">
        <is>
          <t>LINE-S03-PRE-20250925</t>
        </is>
      </c>
      <c r="C25" t="inlineStr">
        <is>
          <t>SHIFT-PRE-20250925</t>
        </is>
      </c>
      <c r="D25" t="inlineStr">
        <is>
          <t>LINE-S03</t>
        </is>
      </c>
      <c r="E25" t="inlineStr">
        <is>
          <t>改善前</t>
        </is>
      </c>
      <c r="F25" s="57" t="n">
        <v>45925</v>
      </c>
      <c r="G25" t="inlineStr">
        <is>
          <t>开动率偏低</t>
        </is>
      </c>
      <c r="H25" t="inlineStr">
        <is>
          <t>开动率</t>
        </is>
      </c>
      <c r="I25" s="61" t="n">
        <v>0.717567</v>
      </c>
      <c r="J25" t="inlineStr">
        <is>
          <t>比例</t>
        </is>
      </c>
      <c r="K25" t="n">
        <v>0.75</v>
      </c>
      <c r="L25" t="inlineStr">
        <is>
          <t>中</t>
        </is>
      </c>
      <c r="M25" t="inlineStr">
        <is>
          <t>设备诊断智能体</t>
        </is>
      </c>
      <c r="N25" t="inlineStr">
        <is>
          <t>设备工程师</t>
        </is>
      </c>
      <c r="O25" t="inlineStr">
        <is>
          <t>优先检查非计划停机与待机原因</t>
        </is>
      </c>
      <c r="P25" t="inlineStr">
        <is>
          <t>飞书消息卡片</t>
        </is>
      </c>
      <c r="Q25" t="inlineStr">
        <is>
          <t>否</t>
        </is>
      </c>
      <c r="R25" t="inlineStr">
        <is>
          <t>待确认</t>
        </is>
      </c>
      <c r="S25" t="inlineStr">
        <is>
          <t>团队模拟数据（基于公开单线数据派生）</t>
        </is>
      </c>
      <c r="T25" t="inlineStr">
        <is>
          <t>SIM-v2.2-20260807-20260804</t>
        </is>
      </c>
    </row>
    <row r="26">
      <c r="A26" t="inlineStr">
        <is>
          <t>SIM-EVT-00025</t>
        </is>
      </c>
      <c r="B26" t="inlineStr">
        <is>
          <t>LINE-S03-PRE-20250925</t>
        </is>
      </c>
      <c r="C26" t="inlineStr">
        <is>
          <t>SHIFT-PRE-20250925</t>
        </is>
      </c>
      <c r="D26" t="inlineStr">
        <is>
          <t>LINE-S03</t>
        </is>
      </c>
      <c r="E26" t="inlineStr">
        <is>
          <t>改善前</t>
        </is>
      </c>
      <c r="F26" s="57" t="n">
        <v>45925</v>
      </c>
      <c r="G26" t="inlineStr">
        <is>
          <t>质量率偏低</t>
        </is>
      </c>
      <c r="H26" t="inlineStr">
        <is>
          <t>质量率</t>
        </is>
      </c>
      <c r="I26" s="61" t="n">
        <v>0.9683</v>
      </c>
      <c r="J26" t="inlineStr">
        <is>
          <t>比例</t>
        </is>
      </c>
      <c r="K26" t="n">
        <v>0.98</v>
      </c>
      <c r="L26" t="inlineStr">
        <is>
          <t>中</t>
        </is>
      </c>
      <c r="M26" t="inlineStr">
        <is>
          <t>质量分析智能体</t>
        </is>
      </c>
      <c r="N26" t="inlineStr">
        <is>
          <t>质量工程师</t>
        </is>
      </c>
      <c r="O26" t="inlineStr">
        <is>
          <t>质量波动画像触发，建议核查批次、工艺参数和来料</t>
        </is>
      </c>
      <c r="P26" t="inlineStr">
        <is>
          <t>飞书消息卡片</t>
        </is>
      </c>
      <c r="Q26" t="inlineStr">
        <is>
          <t>否</t>
        </is>
      </c>
      <c r="R26" t="inlineStr">
        <is>
          <t>待确认</t>
        </is>
      </c>
      <c r="S26" t="inlineStr">
        <is>
          <t>团队模拟数据（基于公开单线数据派生）</t>
        </is>
      </c>
      <c r="T26" t="inlineStr">
        <is>
          <t>SIM-v2.2-20260807-20260804</t>
        </is>
      </c>
    </row>
    <row r="27">
      <c r="A27" t="inlineStr">
        <is>
          <t>SIM-EVT-00026</t>
        </is>
      </c>
      <c r="B27" t="inlineStr">
        <is>
          <t>LINE-S03-PRE-20250925</t>
        </is>
      </c>
      <c r="C27" t="inlineStr">
        <is>
          <t>SHIFT-PRE-20250925</t>
        </is>
      </c>
      <c r="D27" t="inlineStr">
        <is>
          <t>LINE-S03</t>
        </is>
      </c>
      <c r="E27" t="inlineStr">
        <is>
          <t>改善前</t>
        </is>
      </c>
      <c r="F27" s="57" t="n">
        <v>45925</v>
      </c>
      <c r="G27" t="inlineStr">
        <is>
          <t>非计划停机超时</t>
        </is>
      </c>
      <c r="H27" t="inlineStr">
        <is>
          <t>非计划停机</t>
        </is>
      </c>
      <c r="I27" s="61" t="n">
        <v>5022</v>
      </c>
      <c r="J27" t="inlineStr">
        <is>
          <t>秒</t>
        </is>
      </c>
      <c r="K27" t="n">
        <v>3600</v>
      </c>
      <c r="L27" t="inlineStr">
        <is>
          <t>中</t>
        </is>
      </c>
      <c r="M27" t="inlineStr">
        <is>
          <t>设备诊断智能体</t>
        </is>
      </c>
      <c r="N27" t="inlineStr">
        <is>
          <t>设备工程师</t>
        </is>
      </c>
      <c r="O27" t="inlineStr">
        <is>
          <t>按停机位置和原因执行Pareto分析</t>
        </is>
      </c>
      <c r="P27" t="inlineStr">
        <is>
          <t>飞书消息卡片</t>
        </is>
      </c>
      <c r="Q27" t="inlineStr">
        <is>
          <t>否</t>
        </is>
      </c>
      <c r="R27" t="inlineStr">
        <is>
          <t>待确认</t>
        </is>
      </c>
      <c r="S27" t="inlineStr">
        <is>
          <t>团队模拟数据（基于公开单线数据派生）</t>
        </is>
      </c>
      <c r="T27" t="inlineStr">
        <is>
          <t>SIM-v2.2-20260807-20260804</t>
        </is>
      </c>
    </row>
    <row r="28">
      <c r="A28" t="inlineStr">
        <is>
          <t>SIM-EVT-00027</t>
        </is>
      </c>
      <c r="B28" t="inlineStr">
        <is>
          <t>LINE-S02-PRE-20250926</t>
        </is>
      </c>
      <c r="C28" t="inlineStr">
        <is>
          <t>SHIFT-PRE-20250926</t>
        </is>
      </c>
      <c r="D28" t="inlineStr">
        <is>
          <t>LINE-S02</t>
        </is>
      </c>
      <c r="E28" t="inlineStr">
        <is>
          <t>改善前</t>
        </is>
      </c>
      <c r="F28" s="57" t="n">
        <v>45926</v>
      </c>
      <c r="G28" t="inlineStr">
        <is>
          <t>OEE低于目标</t>
        </is>
      </c>
      <c r="H28" t="inlineStr">
        <is>
          <t>OEE</t>
        </is>
      </c>
      <c r="I28" s="61" t="n">
        <v>0.663691</v>
      </c>
      <c r="J28" t="inlineStr">
        <is>
          <t>比例</t>
        </is>
      </c>
      <c r="K28" t="n">
        <v>0.75</v>
      </c>
      <c r="L28" t="inlineStr">
        <is>
          <t>中</t>
        </is>
      </c>
      <c r="M28" t="inlineStr">
        <is>
          <t>生产诊断智能体</t>
        </is>
      </c>
      <c r="N28" t="inlineStr">
        <is>
          <t>生产主管</t>
        </is>
      </c>
      <c r="O28" t="inlineStr">
        <is>
          <t>设备瓶颈线综合效率偏低，需结合三项损失继续下钻</t>
        </is>
      </c>
      <c r="P28" t="inlineStr">
        <is>
          <t>飞书消息卡片</t>
        </is>
      </c>
      <c r="Q28" t="inlineStr">
        <is>
          <t>否</t>
        </is>
      </c>
      <c r="R28" t="inlineStr">
        <is>
          <t>待确认</t>
        </is>
      </c>
      <c r="S28" t="inlineStr">
        <is>
          <t>团队模拟数据（基于公开单线数据派生）</t>
        </is>
      </c>
      <c r="T28" t="inlineStr">
        <is>
          <t>SIM-v2.2-20260807-20260804</t>
        </is>
      </c>
    </row>
    <row r="29">
      <c r="A29" t="inlineStr">
        <is>
          <t>SIM-EVT-00028</t>
        </is>
      </c>
      <c r="B29" t="inlineStr">
        <is>
          <t>LINE-S02-PRE-20250926</t>
        </is>
      </c>
      <c r="C29" t="inlineStr">
        <is>
          <t>SHIFT-PRE-20250926</t>
        </is>
      </c>
      <c r="D29" t="inlineStr">
        <is>
          <t>LINE-S02</t>
        </is>
      </c>
      <c r="E29" t="inlineStr">
        <is>
          <t>改善前</t>
        </is>
      </c>
      <c r="F29" s="57" t="n">
        <v>45926</v>
      </c>
      <c r="G29" t="inlineStr">
        <is>
          <t>开动率偏低</t>
        </is>
      </c>
      <c r="H29" t="inlineStr">
        <is>
          <t>开动率</t>
        </is>
      </c>
      <c r="I29" s="61" t="n">
        <v>0.738933</v>
      </c>
      <c r="J29" t="inlineStr">
        <is>
          <t>比例</t>
        </is>
      </c>
      <c r="K29" t="n">
        <v>0.75</v>
      </c>
      <c r="L29" t="inlineStr">
        <is>
          <t>中</t>
        </is>
      </c>
      <c r="M29" t="inlineStr">
        <is>
          <t>设备诊断智能体</t>
        </is>
      </c>
      <c r="N29" t="inlineStr">
        <is>
          <t>设备工程师</t>
        </is>
      </c>
      <c r="O29" t="inlineStr">
        <is>
          <t>设备瓶颈画像与非计划停机共同指向关键设备</t>
        </is>
      </c>
      <c r="P29" t="inlineStr">
        <is>
          <t>飞书消息卡片</t>
        </is>
      </c>
      <c r="Q29" t="inlineStr">
        <is>
          <t>否</t>
        </is>
      </c>
      <c r="R29" t="inlineStr">
        <is>
          <t>待确认</t>
        </is>
      </c>
      <c r="S29" t="inlineStr">
        <is>
          <t>团队模拟数据（基于公开单线数据派生）</t>
        </is>
      </c>
      <c r="T29" t="inlineStr">
        <is>
          <t>SIM-v2.2-20260807-20260804</t>
        </is>
      </c>
    </row>
    <row r="30">
      <c r="A30" t="inlineStr">
        <is>
          <t>SIM-EVT-00029</t>
        </is>
      </c>
      <c r="B30" t="inlineStr">
        <is>
          <t>LINE-S02-PRE-20250926</t>
        </is>
      </c>
      <c r="C30" t="inlineStr">
        <is>
          <t>SHIFT-PRE-20250926</t>
        </is>
      </c>
      <c r="D30" t="inlineStr">
        <is>
          <t>LINE-S02</t>
        </is>
      </c>
      <c r="E30" t="inlineStr">
        <is>
          <t>改善前</t>
        </is>
      </c>
      <c r="F30" s="57" t="n">
        <v>45926</v>
      </c>
      <c r="G30" t="inlineStr">
        <is>
          <t>非计划停机超时</t>
        </is>
      </c>
      <c r="H30" t="inlineStr">
        <is>
          <t>非计划停机</t>
        </is>
      </c>
      <c r="I30" s="61" t="n">
        <v>4662</v>
      </c>
      <c r="J30" t="inlineStr">
        <is>
          <t>秒</t>
        </is>
      </c>
      <c r="K30" t="n">
        <v>3600</v>
      </c>
      <c r="L30" t="inlineStr">
        <is>
          <t>中</t>
        </is>
      </c>
      <c r="M30" t="inlineStr">
        <is>
          <t>设备诊断智能体</t>
        </is>
      </c>
      <c r="N30" t="inlineStr">
        <is>
          <t>设备工程师</t>
        </is>
      </c>
      <c r="O30" t="inlineStr">
        <is>
          <t>设备瓶颈线停机放大，优先查看主加工和输送系统</t>
        </is>
      </c>
      <c r="P30" t="inlineStr">
        <is>
          <t>飞书消息卡片</t>
        </is>
      </c>
      <c r="Q30" t="inlineStr">
        <is>
          <t>否</t>
        </is>
      </c>
      <c r="R30" t="inlineStr">
        <is>
          <t>待确认</t>
        </is>
      </c>
      <c r="S30" t="inlineStr">
        <is>
          <t>团队模拟数据（基于公开单线数据派生）</t>
        </is>
      </c>
      <c r="T30" t="inlineStr">
        <is>
          <t>SIM-v2.2-20260807-20260804</t>
        </is>
      </c>
    </row>
    <row r="31">
      <c r="A31" t="inlineStr">
        <is>
          <t>SIM-EVT-00030</t>
        </is>
      </c>
      <c r="B31" t="inlineStr">
        <is>
          <t>LINE-S03-PRE-20250926</t>
        </is>
      </c>
      <c r="C31" t="inlineStr">
        <is>
          <t>SHIFT-PRE-20250926</t>
        </is>
      </c>
      <c r="D31" t="inlineStr">
        <is>
          <t>LINE-S03</t>
        </is>
      </c>
      <c r="E31" t="inlineStr">
        <is>
          <t>改善前</t>
        </is>
      </c>
      <c r="F31" s="57" t="n">
        <v>45926</v>
      </c>
      <c r="G31" t="inlineStr">
        <is>
          <t>OEE低于目标</t>
        </is>
      </c>
      <c r="H31" t="inlineStr">
        <is>
          <t>OEE</t>
        </is>
      </c>
      <c r="I31" s="61" t="n">
        <v>0.718186</v>
      </c>
      <c r="J31" t="inlineStr">
        <is>
          <t>比例</t>
        </is>
      </c>
      <c r="K31" t="n">
        <v>0.75</v>
      </c>
      <c r="L31" t="inlineStr">
        <is>
          <t>中</t>
        </is>
      </c>
      <c r="M31" t="inlineStr">
        <is>
          <t>生产诊断智能体</t>
        </is>
      </c>
      <c r="N31" t="inlineStr">
        <is>
          <t>生产主管</t>
        </is>
      </c>
      <c r="O31" t="inlineStr">
        <is>
          <t>质量波动线综合效率偏低，需结合三项损失继续下钻</t>
        </is>
      </c>
      <c r="P31" t="inlineStr">
        <is>
          <t>飞书消息卡片</t>
        </is>
      </c>
      <c r="Q31" t="inlineStr">
        <is>
          <t>否</t>
        </is>
      </c>
      <c r="R31" t="inlineStr">
        <is>
          <t>待确认</t>
        </is>
      </c>
      <c r="S31" t="inlineStr">
        <is>
          <t>团队模拟数据（基于公开单线数据派生）</t>
        </is>
      </c>
      <c r="T31" t="inlineStr">
        <is>
          <t>SIM-v2.2-20260807-20260804</t>
        </is>
      </c>
    </row>
    <row r="32">
      <c r="A32" t="inlineStr">
        <is>
          <t>SIM-EVT-00031</t>
        </is>
      </c>
      <c r="B32" t="inlineStr">
        <is>
          <t>LINE-S03-PRE-20250926</t>
        </is>
      </c>
      <c r="C32" t="inlineStr">
        <is>
          <t>SHIFT-PRE-20250926</t>
        </is>
      </c>
      <c r="D32" t="inlineStr">
        <is>
          <t>LINE-S03</t>
        </is>
      </c>
      <c r="E32" t="inlineStr">
        <is>
          <t>改善前</t>
        </is>
      </c>
      <c r="F32" s="57" t="n">
        <v>45926</v>
      </c>
      <c r="G32" t="inlineStr">
        <is>
          <t>质量率偏低</t>
        </is>
      </c>
      <c r="H32" t="inlineStr">
        <is>
          <t>质量率</t>
        </is>
      </c>
      <c r="I32" s="61" t="n">
        <v>0.964811</v>
      </c>
      <c r="J32" t="inlineStr">
        <is>
          <t>比例</t>
        </is>
      </c>
      <c r="K32" t="n">
        <v>0.98</v>
      </c>
      <c r="L32" t="inlineStr">
        <is>
          <t>中</t>
        </is>
      </c>
      <c r="M32" t="inlineStr">
        <is>
          <t>质量分析智能体</t>
        </is>
      </c>
      <c r="N32" t="inlineStr">
        <is>
          <t>质量工程师</t>
        </is>
      </c>
      <c r="O32" t="inlineStr">
        <is>
          <t>质量波动画像触发，建议核查批次、工艺参数和来料</t>
        </is>
      </c>
      <c r="P32" t="inlineStr">
        <is>
          <t>飞书消息卡片</t>
        </is>
      </c>
      <c r="Q32" t="inlineStr">
        <is>
          <t>否</t>
        </is>
      </c>
      <c r="R32" t="inlineStr">
        <is>
          <t>待确认</t>
        </is>
      </c>
      <c r="S32" t="inlineStr">
        <is>
          <t>团队模拟数据（基于公开单线数据派生）</t>
        </is>
      </c>
      <c r="T32" t="inlineStr">
        <is>
          <t>SIM-v2.2-20260807-20260804</t>
        </is>
      </c>
    </row>
    <row r="33">
      <c r="A33" t="inlineStr">
        <is>
          <t>SIM-EVT-00032</t>
        </is>
      </c>
      <c r="B33" t="inlineStr">
        <is>
          <t>LINE-S03-PRE-20250926</t>
        </is>
      </c>
      <c r="C33" t="inlineStr">
        <is>
          <t>SHIFT-PRE-20250926</t>
        </is>
      </c>
      <c r="D33" t="inlineStr">
        <is>
          <t>LINE-S03</t>
        </is>
      </c>
      <c r="E33" t="inlineStr">
        <is>
          <t>改善前</t>
        </is>
      </c>
      <c r="F33" s="57" t="n">
        <v>45926</v>
      </c>
      <c r="G33" t="inlineStr">
        <is>
          <t>非计划停机超时</t>
        </is>
      </c>
      <c r="H33" t="inlineStr">
        <is>
          <t>非计划停机</t>
        </is>
      </c>
      <c r="I33" s="61" t="n">
        <v>3666</v>
      </c>
      <c r="J33" t="inlineStr">
        <is>
          <t>秒</t>
        </is>
      </c>
      <c r="K33" t="n">
        <v>3600</v>
      </c>
      <c r="L33" t="inlineStr">
        <is>
          <t>中</t>
        </is>
      </c>
      <c r="M33" t="inlineStr">
        <is>
          <t>设备诊断智能体</t>
        </is>
      </c>
      <c r="N33" t="inlineStr">
        <is>
          <t>设备工程师</t>
        </is>
      </c>
      <c r="O33" t="inlineStr">
        <is>
          <t>按停机位置和原因执行Pareto分析</t>
        </is>
      </c>
      <c r="P33" t="inlineStr">
        <is>
          <t>飞书消息卡片</t>
        </is>
      </c>
      <c r="Q33" t="inlineStr">
        <is>
          <t>否</t>
        </is>
      </c>
      <c r="R33" t="inlineStr">
        <is>
          <t>待确认</t>
        </is>
      </c>
      <c r="S33" t="inlineStr">
        <is>
          <t>团队模拟数据（基于公开单线数据派生）</t>
        </is>
      </c>
      <c r="T33" t="inlineStr">
        <is>
          <t>SIM-v2.2-20260807-20260804</t>
        </is>
      </c>
    </row>
    <row r="34">
      <c r="A34" t="inlineStr">
        <is>
          <t>SIM-EVT-00033</t>
        </is>
      </c>
      <c r="B34" t="inlineStr">
        <is>
          <t>LINE-S01-PRE-20250929</t>
        </is>
      </c>
      <c r="C34" t="inlineStr">
        <is>
          <t>SHIFT-PRE-20250929</t>
        </is>
      </c>
      <c r="D34" t="inlineStr">
        <is>
          <t>LINE-S01</t>
        </is>
      </c>
      <c r="E34" t="inlineStr">
        <is>
          <t>改善前</t>
        </is>
      </c>
      <c r="F34" s="57" t="n">
        <v>45929</v>
      </c>
      <c r="G34" t="inlineStr">
        <is>
          <t>OEE低于目标</t>
        </is>
      </c>
      <c r="H34" t="inlineStr">
        <is>
          <t>OEE</t>
        </is>
      </c>
      <c r="I34" s="61" t="n">
        <v>0.687733</v>
      </c>
      <c r="J34" t="inlineStr">
        <is>
          <t>比例</t>
        </is>
      </c>
      <c r="K34" t="n">
        <v>0.75</v>
      </c>
      <c r="L34" t="inlineStr">
        <is>
          <t>中</t>
        </is>
      </c>
      <c r="M34" t="inlineStr">
        <is>
          <t>生产诊断智能体</t>
        </is>
      </c>
      <c r="N34" t="inlineStr">
        <is>
          <t>生产主管</t>
        </is>
      </c>
      <c r="O34" t="inlineStr">
        <is>
          <t>稳态基准线综合效率偏低，需结合三项损失继续下钻</t>
        </is>
      </c>
      <c r="P34" t="inlineStr">
        <is>
          <t>飞书消息卡片</t>
        </is>
      </c>
      <c r="Q34" t="inlineStr">
        <is>
          <t>否</t>
        </is>
      </c>
      <c r="R34" t="inlineStr">
        <is>
          <t>待确认</t>
        </is>
      </c>
      <c r="S34" t="inlineStr">
        <is>
          <t>团队模拟数据（基于公开单线数据派生）</t>
        </is>
      </c>
      <c r="T34" t="inlineStr">
        <is>
          <t>SIM-v2.2-20260807-20260804</t>
        </is>
      </c>
    </row>
    <row r="35">
      <c r="A35" t="inlineStr">
        <is>
          <t>SIM-EVT-00034</t>
        </is>
      </c>
      <c r="B35" t="inlineStr">
        <is>
          <t>LINE-S01-PRE-20250929</t>
        </is>
      </c>
      <c r="C35" t="inlineStr">
        <is>
          <t>SHIFT-PRE-20250929</t>
        </is>
      </c>
      <c r="D35" t="inlineStr">
        <is>
          <t>LINE-S01</t>
        </is>
      </c>
      <c r="E35" t="inlineStr">
        <is>
          <t>改善前</t>
        </is>
      </c>
      <c r="F35" s="57" t="n">
        <v>45929</v>
      </c>
      <c r="G35" t="inlineStr">
        <is>
          <t>开动率偏低</t>
        </is>
      </c>
      <c r="H35" t="inlineStr">
        <is>
          <t>开动率</t>
        </is>
      </c>
      <c r="I35" s="61" t="n">
        <v>0.701033</v>
      </c>
      <c r="J35" t="inlineStr">
        <is>
          <t>比例</t>
        </is>
      </c>
      <c r="K35" t="n">
        <v>0.75</v>
      </c>
      <c r="L35" t="inlineStr">
        <is>
          <t>中</t>
        </is>
      </c>
      <c r="M35" t="inlineStr">
        <is>
          <t>设备诊断智能体</t>
        </is>
      </c>
      <c r="N35" t="inlineStr">
        <is>
          <t>设备工程师</t>
        </is>
      </c>
      <c r="O35" t="inlineStr">
        <is>
          <t>优先检查非计划停机与待机原因</t>
        </is>
      </c>
      <c r="P35" t="inlineStr">
        <is>
          <t>飞书消息卡片</t>
        </is>
      </c>
      <c r="Q35" t="inlineStr">
        <is>
          <t>否</t>
        </is>
      </c>
      <c r="R35" t="inlineStr">
        <is>
          <t>待确认</t>
        </is>
      </c>
      <c r="S35" t="inlineStr">
        <is>
          <t>团队模拟数据（基于公开单线数据派生）</t>
        </is>
      </c>
      <c r="T35" t="inlineStr">
        <is>
          <t>SIM-v2.2-20260807-20260804</t>
        </is>
      </c>
    </row>
    <row r="36">
      <c r="A36" t="inlineStr">
        <is>
          <t>SIM-EVT-00035</t>
        </is>
      </c>
      <c r="B36" t="inlineStr">
        <is>
          <t>LINE-S01-PRE-20250929</t>
        </is>
      </c>
      <c r="C36" t="inlineStr">
        <is>
          <t>SHIFT-PRE-20250929</t>
        </is>
      </c>
      <c r="D36" t="inlineStr">
        <is>
          <t>LINE-S01</t>
        </is>
      </c>
      <c r="E36" t="inlineStr">
        <is>
          <t>改善前</t>
        </is>
      </c>
      <c r="F36" s="57" t="n">
        <v>45929</v>
      </c>
      <c r="G36" t="inlineStr">
        <is>
          <t>非计划停机超时</t>
        </is>
      </c>
      <c r="H36" t="inlineStr">
        <is>
          <t>非计划停机</t>
        </is>
      </c>
      <c r="I36" s="61" t="n">
        <v>7770</v>
      </c>
      <c r="J36" t="inlineStr">
        <is>
          <t>秒</t>
        </is>
      </c>
      <c r="K36" t="n">
        <v>3600</v>
      </c>
      <c r="L36" t="inlineStr">
        <is>
          <t>高</t>
        </is>
      </c>
      <c r="M36" t="inlineStr">
        <is>
          <t>设备诊断智能体</t>
        </is>
      </c>
      <c r="N36" t="inlineStr">
        <is>
          <t>设备工程师</t>
        </is>
      </c>
      <c r="O36" t="inlineStr">
        <is>
          <t>按停机位置和原因执行Pareto分析</t>
        </is>
      </c>
      <c r="P36" t="inlineStr">
        <is>
          <t>飞书消息卡片+处置任务</t>
        </is>
      </c>
      <c r="Q36" t="inlineStr">
        <is>
          <t>是</t>
        </is>
      </c>
      <c r="R36" t="inlineStr">
        <is>
          <t>待确认</t>
        </is>
      </c>
      <c r="S36" t="inlineStr">
        <is>
          <t>团队模拟数据（基于公开单线数据派生）</t>
        </is>
      </c>
      <c r="T36" t="inlineStr">
        <is>
          <t>SIM-v2.2-20260807-20260804</t>
        </is>
      </c>
    </row>
    <row r="37">
      <c r="A37" t="inlineStr">
        <is>
          <t>SIM-EVT-00036</t>
        </is>
      </c>
      <c r="B37" t="inlineStr">
        <is>
          <t>LINE-S02-PRE-20250929</t>
        </is>
      </c>
      <c r="C37" t="inlineStr">
        <is>
          <t>SHIFT-PRE-20250929</t>
        </is>
      </c>
      <c r="D37" t="inlineStr">
        <is>
          <t>LINE-S02</t>
        </is>
      </c>
      <c r="E37" t="inlineStr">
        <is>
          <t>改善前</t>
        </is>
      </c>
      <c r="F37" s="57" t="n">
        <v>45929</v>
      </c>
      <c r="G37" t="inlineStr">
        <is>
          <t>OEE低于目标</t>
        </is>
      </c>
      <c r="H37" t="inlineStr">
        <is>
          <t>OEE</t>
        </is>
      </c>
      <c r="I37" s="61" t="n">
        <v>0.5850610000000001</v>
      </c>
      <c r="J37" t="inlineStr">
        <is>
          <t>比例</t>
        </is>
      </c>
      <c r="K37" t="n">
        <v>0.75</v>
      </c>
      <c r="L37" t="inlineStr">
        <is>
          <t>高</t>
        </is>
      </c>
      <c r="M37" t="inlineStr">
        <is>
          <t>生产诊断智能体</t>
        </is>
      </c>
      <c r="N37" t="inlineStr">
        <is>
          <t>生产主管</t>
        </is>
      </c>
      <c r="O37" t="inlineStr">
        <is>
          <t>设备瓶颈线综合效率偏低，需结合三项损失继续下钻</t>
        </is>
      </c>
      <c r="P37" t="inlineStr">
        <is>
          <t>飞书消息卡片+处置任务</t>
        </is>
      </c>
      <c r="Q37" t="inlineStr">
        <is>
          <t>是</t>
        </is>
      </c>
      <c r="R37" t="inlineStr">
        <is>
          <t>待确认</t>
        </is>
      </c>
      <c r="S37" t="inlineStr">
        <is>
          <t>团队模拟数据（基于公开单线数据派生）</t>
        </is>
      </c>
      <c r="T37" t="inlineStr">
        <is>
          <t>SIM-v2.2-20260807-20260804</t>
        </is>
      </c>
    </row>
    <row r="38">
      <c r="A38" t="inlineStr">
        <is>
          <t>SIM-EVT-00037</t>
        </is>
      </c>
      <c r="B38" t="inlineStr">
        <is>
          <t>LINE-S02-PRE-20250929</t>
        </is>
      </c>
      <c r="C38" t="inlineStr">
        <is>
          <t>SHIFT-PRE-20250929</t>
        </is>
      </c>
      <c r="D38" t="inlineStr">
        <is>
          <t>LINE-S02</t>
        </is>
      </c>
      <c r="E38" t="inlineStr">
        <is>
          <t>改善前</t>
        </is>
      </c>
      <c r="F38" s="57" t="n">
        <v>45929</v>
      </c>
      <c r="G38" t="inlineStr">
        <is>
          <t>开动率偏低</t>
        </is>
      </c>
      <c r="H38" t="inlineStr">
        <is>
          <t>开动率</t>
        </is>
      </c>
      <c r="I38" s="61" t="n">
        <v>0.610367</v>
      </c>
      <c r="J38" t="inlineStr">
        <is>
          <t>比例</t>
        </is>
      </c>
      <c r="K38" t="n">
        <v>0.75</v>
      </c>
      <c r="L38" t="inlineStr">
        <is>
          <t>高</t>
        </is>
      </c>
      <c r="M38" t="inlineStr">
        <is>
          <t>设备诊断智能体</t>
        </is>
      </c>
      <c r="N38" t="inlineStr">
        <is>
          <t>设备工程师</t>
        </is>
      </c>
      <c r="O38" t="inlineStr">
        <is>
          <t>设备瓶颈画像与非计划停机共同指向关键设备</t>
        </is>
      </c>
      <c r="P38" t="inlineStr">
        <is>
          <t>飞书消息卡片+处置任务</t>
        </is>
      </c>
      <c r="Q38" t="inlineStr">
        <is>
          <t>是</t>
        </is>
      </c>
      <c r="R38" t="inlineStr">
        <is>
          <t>待确认</t>
        </is>
      </c>
      <c r="S38" t="inlineStr">
        <is>
          <t>团队模拟数据（基于公开单线数据派生）</t>
        </is>
      </c>
      <c r="T38" t="inlineStr">
        <is>
          <t>SIM-v2.2-20260807-20260804</t>
        </is>
      </c>
    </row>
    <row r="39">
      <c r="A39" t="inlineStr">
        <is>
          <t>SIM-EVT-00038</t>
        </is>
      </c>
      <c r="B39" t="inlineStr">
        <is>
          <t>LINE-S02-PRE-20250929</t>
        </is>
      </c>
      <c r="C39" t="inlineStr">
        <is>
          <t>SHIFT-PRE-20250929</t>
        </is>
      </c>
      <c r="D39" t="inlineStr">
        <is>
          <t>LINE-S02</t>
        </is>
      </c>
      <c r="E39" t="inlineStr">
        <is>
          <t>改善前</t>
        </is>
      </c>
      <c r="F39" s="57" t="n">
        <v>45929</v>
      </c>
      <c r="G39" t="inlineStr">
        <is>
          <t>非计划停机超时</t>
        </is>
      </c>
      <c r="H39" t="inlineStr">
        <is>
          <t>非计划停机</t>
        </is>
      </c>
      <c r="I39" s="61" t="n">
        <v>13644</v>
      </c>
      <c r="J39" t="inlineStr">
        <is>
          <t>秒</t>
        </is>
      </c>
      <c r="K39" t="n">
        <v>3600</v>
      </c>
      <c r="L39" t="inlineStr">
        <is>
          <t>高</t>
        </is>
      </c>
      <c r="M39" t="inlineStr">
        <is>
          <t>设备诊断智能体</t>
        </is>
      </c>
      <c r="N39" t="inlineStr">
        <is>
          <t>设备工程师</t>
        </is>
      </c>
      <c r="O39" t="inlineStr">
        <is>
          <t>设备瓶颈线停机放大，优先查看主加工和输送系统</t>
        </is>
      </c>
      <c r="P39" t="inlineStr">
        <is>
          <t>飞书消息卡片+处置任务</t>
        </is>
      </c>
      <c r="Q39" t="inlineStr">
        <is>
          <t>是</t>
        </is>
      </c>
      <c r="R39" t="inlineStr">
        <is>
          <t>待确认</t>
        </is>
      </c>
      <c r="S39" t="inlineStr">
        <is>
          <t>团队模拟数据（基于公开单线数据派生）</t>
        </is>
      </c>
      <c r="T39" t="inlineStr">
        <is>
          <t>SIM-v2.2-20260807-20260804</t>
        </is>
      </c>
    </row>
    <row r="40">
      <c r="A40" t="inlineStr">
        <is>
          <t>SIM-EVT-00039</t>
        </is>
      </c>
      <c r="B40" t="inlineStr">
        <is>
          <t>LINE-S03-PRE-20250929</t>
        </is>
      </c>
      <c r="C40" t="inlineStr">
        <is>
          <t>SHIFT-PRE-20250929</t>
        </is>
      </c>
      <c r="D40" t="inlineStr">
        <is>
          <t>LINE-S03</t>
        </is>
      </c>
      <c r="E40" t="inlineStr">
        <is>
          <t>改善前</t>
        </is>
      </c>
      <c r="F40" s="57" t="n">
        <v>45929</v>
      </c>
      <c r="G40" t="inlineStr">
        <is>
          <t>OEE低于目标</t>
        </is>
      </c>
      <c r="H40" t="inlineStr">
        <is>
          <t>OEE</t>
        </is>
      </c>
      <c r="I40" s="61" t="n">
        <v>0.596811</v>
      </c>
      <c r="J40" t="inlineStr">
        <is>
          <t>比例</t>
        </is>
      </c>
      <c r="K40" t="n">
        <v>0.75</v>
      </c>
      <c r="L40" t="inlineStr">
        <is>
          <t>高</t>
        </is>
      </c>
      <c r="M40" t="inlineStr">
        <is>
          <t>生产诊断智能体</t>
        </is>
      </c>
      <c r="N40" t="inlineStr">
        <is>
          <t>生产主管</t>
        </is>
      </c>
      <c r="O40" t="inlineStr">
        <is>
          <t>质量波动线综合效率偏低，需结合三项损失继续下钻</t>
        </is>
      </c>
      <c r="P40" t="inlineStr">
        <is>
          <t>飞书消息卡片+处置任务</t>
        </is>
      </c>
      <c r="Q40" t="inlineStr">
        <is>
          <t>是</t>
        </is>
      </c>
      <c r="R40" t="inlineStr">
        <is>
          <t>待确认</t>
        </is>
      </c>
      <c r="S40" t="inlineStr">
        <is>
          <t>团队模拟数据（基于公开单线数据派生）</t>
        </is>
      </c>
      <c r="T40" t="inlineStr">
        <is>
          <t>SIM-v2.2-20260807-20260804</t>
        </is>
      </c>
    </row>
    <row r="41">
      <c r="A41" t="inlineStr">
        <is>
          <t>SIM-EVT-00040</t>
        </is>
      </c>
      <c r="B41" t="inlineStr">
        <is>
          <t>LINE-S03-PRE-20250929</t>
        </is>
      </c>
      <c r="C41" t="inlineStr">
        <is>
          <t>SHIFT-PRE-20250929</t>
        </is>
      </c>
      <c r="D41" t="inlineStr">
        <is>
          <t>LINE-S03</t>
        </is>
      </c>
      <c r="E41" t="inlineStr">
        <is>
          <t>改善前</t>
        </is>
      </c>
      <c r="F41" s="57" t="n">
        <v>45929</v>
      </c>
      <c r="G41" t="inlineStr">
        <is>
          <t>开动率偏低</t>
        </is>
      </c>
      <c r="H41" t="inlineStr">
        <is>
          <t>开动率</t>
        </is>
      </c>
      <c r="I41" s="61" t="n">
        <v>0.6647</v>
      </c>
      <c r="J41" t="inlineStr">
        <is>
          <t>比例</t>
        </is>
      </c>
      <c r="K41" t="n">
        <v>0.75</v>
      </c>
      <c r="L41" t="inlineStr">
        <is>
          <t>中</t>
        </is>
      </c>
      <c r="M41" t="inlineStr">
        <is>
          <t>设备诊断智能体</t>
        </is>
      </c>
      <c r="N41" t="inlineStr">
        <is>
          <t>设备工程师</t>
        </is>
      </c>
      <c r="O41" t="inlineStr">
        <is>
          <t>优先检查非计划停机与待机原因</t>
        </is>
      </c>
      <c r="P41" t="inlineStr">
        <is>
          <t>飞书消息卡片</t>
        </is>
      </c>
      <c r="Q41" t="inlineStr">
        <is>
          <t>否</t>
        </is>
      </c>
      <c r="R41" t="inlineStr">
        <is>
          <t>待确认</t>
        </is>
      </c>
      <c r="S41" t="inlineStr">
        <is>
          <t>团队模拟数据（基于公开单线数据派生）</t>
        </is>
      </c>
      <c r="T41" t="inlineStr">
        <is>
          <t>SIM-v2.2-20260807-20260804</t>
        </is>
      </c>
    </row>
    <row r="42">
      <c r="A42" t="inlineStr">
        <is>
          <t>SIM-EVT-00041</t>
        </is>
      </c>
      <c r="B42" t="inlineStr">
        <is>
          <t>LINE-S03-PRE-20250929</t>
        </is>
      </c>
      <c r="C42" t="inlineStr">
        <is>
          <t>SHIFT-PRE-20250929</t>
        </is>
      </c>
      <c r="D42" t="inlineStr">
        <is>
          <t>LINE-S03</t>
        </is>
      </c>
      <c r="E42" t="inlineStr">
        <is>
          <t>改善前</t>
        </is>
      </c>
      <c r="F42" s="57" t="n">
        <v>45929</v>
      </c>
      <c r="G42" t="inlineStr">
        <is>
          <t>质量率偏低</t>
        </is>
      </c>
      <c r="H42" t="inlineStr">
        <is>
          <t>质量率</t>
        </is>
      </c>
      <c r="I42" s="61" t="n">
        <v>0.969478</v>
      </c>
      <c r="J42" t="inlineStr">
        <is>
          <t>比例</t>
        </is>
      </c>
      <c r="K42" t="n">
        <v>0.98</v>
      </c>
      <c r="L42" t="inlineStr">
        <is>
          <t>中</t>
        </is>
      </c>
      <c r="M42" t="inlineStr">
        <is>
          <t>质量分析智能体</t>
        </is>
      </c>
      <c r="N42" t="inlineStr">
        <is>
          <t>质量工程师</t>
        </is>
      </c>
      <c r="O42" t="inlineStr">
        <is>
          <t>质量波动画像触发，建议核查批次、工艺参数和来料</t>
        </is>
      </c>
      <c r="P42" t="inlineStr">
        <is>
          <t>飞书消息卡片</t>
        </is>
      </c>
      <c r="Q42" t="inlineStr">
        <is>
          <t>否</t>
        </is>
      </c>
      <c r="R42" t="inlineStr">
        <is>
          <t>待确认</t>
        </is>
      </c>
      <c r="S42" t="inlineStr">
        <is>
          <t>团队模拟数据（基于公开单线数据派生）</t>
        </is>
      </c>
      <c r="T42" t="inlineStr">
        <is>
          <t>SIM-v2.2-20260807-20260804</t>
        </is>
      </c>
    </row>
    <row r="43">
      <c r="A43" t="inlineStr">
        <is>
          <t>SIM-EVT-00042</t>
        </is>
      </c>
      <c r="B43" t="inlineStr">
        <is>
          <t>LINE-S03-PRE-20250929</t>
        </is>
      </c>
      <c r="C43" t="inlineStr">
        <is>
          <t>SHIFT-PRE-20250929</t>
        </is>
      </c>
      <c r="D43" t="inlineStr">
        <is>
          <t>LINE-S03</t>
        </is>
      </c>
      <c r="E43" t="inlineStr">
        <is>
          <t>改善前</t>
        </is>
      </c>
      <c r="F43" s="57" t="n">
        <v>45929</v>
      </c>
      <c r="G43" t="inlineStr">
        <is>
          <t>非计划停机超时</t>
        </is>
      </c>
      <c r="H43" t="inlineStr">
        <is>
          <t>非计划停机</t>
        </is>
      </c>
      <c r="I43" s="61" t="n">
        <v>9318</v>
      </c>
      <c r="J43" t="inlineStr">
        <is>
          <t>秒</t>
        </is>
      </c>
      <c r="K43" t="n">
        <v>3600</v>
      </c>
      <c r="L43" t="inlineStr">
        <is>
          <t>高</t>
        </is>
      </c>
      <c r="M43" t="inlineStr">
        <is>
          <t>设备诊断智能体</t>
        </is>
      </c>
      <c r="N43" t="inlineStr">
        <is>
          <t>设备工程师</t>
        </is>
      </c>
      <c r="O43" t="inlineStr">
        <is>
          <t>按停机位置和原因执行Pareto分析</t>
        </is>
      </c>
      <c r="P43" t="inlineStr">
        <is>
          <t>飞书消息卡片+处置任务</t>
        </is>
      </c>
      <c r="Q43" t="inlineStr">
        <is>
          <t>是</t>
        </is>
      </c>
      <c r="R43" t="inlineStr">
        <is>
          <t>待确认</t>
        </is>
      </c>
      <c r="S43" t="inlineStr">
        <is>
          <t>团队模拟数据（基于公开单线数据派生）</t>
        </is>
      </c>
      <c r="T43" t="inlineStr">
        <is>
          <t>SIM-v2.2-20260807-20260804</t>
        </is>
      </c>
    </row>
    <row r="44">
      <c r="A44" t="inlineStr">
        <is>
          <t>SIM-EVT-00043</t>
        </is>
      </c>
      <c r="B44" t="inlineStr">
        <is>
          <t>LINE-S01-PRE-20250930</t>
        </is>
      </c>
      <c r="C44" t="inlineStr">
        <is>
          <t>SHIFT-PRE-20250930</t>
        </is>
      </c>
      <c r="D44" t="inlineStr">
        <is>
          <t>LINE-S01</t>
        </is>
      </c>
      <c r="E44" t="inlineStr">
        <is>
          <t>改善前</t>
        </is>
      </c>
      <c r="F44" s="57" t="n">
        <v>45930</v>
      </c>
      <c r="G44" t="inlineStr">
        <is>
          <t>OEE低于目标</t>
        </is>
      </c>
      <c r="H44" t="inlineStr">
        <is>
          <t>OEE</t>
        </is>
      </c>
      <c r="I44" s="61" t="n">
        <v>0.5012450000000001</v>
      </c>
      <c r="J44" t="inlineStr">
        <is>
          <t>比例</t>
        </is>
      </c>
      <c r="K44" t="n">
        <v>0.75</v>
      </c>
      <c r="L44" t="inlineStr">
        <is>
          <t>高</t>
        </is>
      </c>
      <c r="M44" t="inlineStr">
        <is>
          <t>生产诊断智能体</t>
        </is>
      </c>
      <c r="N44" t="inlineStr">
        <is>
          <t>生产主管</t>
        </is>
      </c>
      <c r="O44" t="inlineStr">
        <is>
          <t>稳态基准线综合效率偏低，需结合三项损失继续下钻</t>
        </is>
      </c>
      <c r="P44" t="inlineStr">
        <is>
          <t>飞书消息卡片+处置任务</t>
        </is>
      </c>
      <c r="Q44" t="inlineStr">
        <is>
          <t>是</t>
        </is>
      </c>
      <c r="R44" t="inlineStr">
        <is>
          <t>待确认</t>
        </is>
      </c>
      <c r="S44" t="inlineStr">
        <is>
          <t>团队模拟数据（基于公开单线数据派生）</t>
        </is>
      </c>
      <c r="T44" t="inlineStr">
        <is>
          <t>SIM-v2.2-20260807-20260804</t>
        </is>
      </c>
    </row>
    <row r="45">
      <c r="A45" t="inlineStr">
        <is>
          <t>SIM-EVT-00044</t>
        </is>
      </c>
      <c r="B45" t="inlineStr">
        <is>
          <t>LINE-S01-PRE-20250930</t>
        </is>
      </c>
      <c r="C45" t="inlineStr">
        <is>
          <t>SHIFT-PRE-20250930</t>
        </is>
      </c>
      <c r="D45" t="inlineStr">
        <is>
          <t>LINE-S01</t>
        </is>
      </c>
      <c r="E45" t="inlineStr">
        <is>
          <t>改善前</t>
        </is>
      </c>
      <c r="F45" s="57" t="n">
        <v>45930</v>
      </c>
      <c r="G45" t="inlineStr">
        <is>
          <t>开动率偏低</t>
        </is>
      </c>
      <c r="H45" t="inlineStr">
        <is>
          <t>开动率</t>
        </is>
      </c>
      <c r="I45" s="61" t="n">
        <v>0.536733</v>
      </c>
      <c r="J45" t="inlineStr">
        <is>
          <t>比例</t>
        </is>
      </c>
      <c r="K45" t="n">
        <v>0.75</v>
      </c>
      <c r="L45" t="inlineStr">
        <is>
          <t>高</t>
        </is>
      </c>
      <c r="M45" t="inlineStr">
        <is>
          <t>设备诊断智能体</t>
        </is>
      </c>
      <c r="N45" t="inlineStr">
        <is>
          <t>设备工程师</t>
        </is>
      </c>
      <c r="O45" t="inlineStr">
        <is>
          <t>优先检查非计划停机与待机原因</t>
        </is>
      </c>
      <c r="P45" t="inlineStr">
        <is>
          <t>飞书消息卡片+处置任务</t>
        </is>
      </c>
      <c r="Q45" t="inlineStr">
        <is>
          <t>是</t>
        </is>
      </c>
      <c r="R45" t="inlineStr">
        <is>
          <t>待确认</t>
        </is>
      </c>
      <c r="S45" t="inlineStr">
        <is>
          <t>团队模拟数据（基于公开单线数据派生）</t>
        </is>
      </c>
      <c r="T45" t="inlineStr">
        <is>
          <t>SIM-v2.2-20260807-20260804</t>
        </is>
      </c>
    </row>
    <row r="46">
      <c r="A46" t="inlineStr">
        <is>
          <t>SIM-EVT-00045</t>
        </is>
      </c>
      <c r="B46" t="inlineStr">
        <is>
          <t>LINE-S01-PRE-20250930</t>
        </is>
      </c>
      <c r="C46" t="inlineStr">
        <is>
          <t>SHIFT-PRE-20250930</t>
        </is>
      </c>
      <c r="D46" t="inlineStr">
        <is>
          <t>LINE-S01</t>
        </is>
      </c>
      <c r="E46" t="inlineStr">
        <is>
          <t>改善前</t>
        </is>
      </c>
      <c r="F46" s="57" t="n">
        <v>45930</v>
      </c>
      <c r="G46" t="inlineStr">
        <is>
          <t>非计划停机超时</t>
        </is>
      </c>
      <c r="H46" t="inlineStr">
        <is>
          <t>非计划停机</t>
        </is>
      </c>
      <c r="I46" s="61" t="n">
        <v>10620</v>
      </c>
      <c r="J46" t="inlineStr">
        <is>
          <t>秒</t>
        </is>
      </c>
      <c r="K46" t="n">
        <v>3600</v>
      </c>
      <c r="L46" t="inlineStr">
        <is>
          <t>高</t>
        </is>
      </c>
      <c r="M46" t="inlineStr">
        <is>
          <t>设备诊断智能体</t>
        </is>
      </c>
      <c r="N46" t="inlineStr">
        <is>
          <t>设备工程师</t>
        </is>
      </c>
      <c r="O46" t="inlineStr">
        <is>
          <t>按停机位置和原因执行Pareto分析</t>
        </is>
      </c>
      <c r="P46" t="inlineStr">
        <is>
          <t>飞书消息卡片+处置任务</t>
        </is>
      </c>
      <c r="Q46" t="inlineStr">
        <is>
          <t>是</t>
        </is>
      </c>
      <c r="R46" t="inlineStr">
        <is>
          <t>待确认</t>
        </is>
      </c>
      <c r="S46" t="inlineStr">
        <is>
          <t>团队模拟数据（基于公开单线数据派生）</t>
        </is>
      </c>
      <c r="T46" t="inlineStr">
        <is>
          <t>SIM-v2.2-20260807-20260804</t>
        </is>
      </c>
    </row>
    <row r="47">
      <c r="A47" t="inlineStr">
        <is>
          <t>SIM-EVT-00046</t>
        </is>
      </c>
      <c r="B47" t="inlineStr">
        <is>
          <t>LINE-S02-PRE-20250930</t>
        </is>
      </c>
      <c r="C47" t="inlineStr">
        <is>
          <t>SHIFT-PRE-20250930</t>
        </is>
      </c>
      <c r="D47" t="inlineStr">
        <is>
          <t>LINE-S02</t>
        </is>
      </c>
      <c r="E47" t="inlineStr">
        <is>
          <t>改善前</t>
        </is>
      </c>
      <c r="F47" s="57" t="n">
        <v>45930</v>
      </c>
      <c r="G47" t="inlineStr">
        <is>
          <t>OEE低于目标</t>
        </is>
      </c>
      <c r="H47" t="inlineStr">
        <is>
          <t>OEE</t>
        </is>
      </c>
      <c r="I47" s="61" t="n">
        <v>0.440668</v>
      </c>
      <c r="J47" t="inlineStr">
        <is>
          <t>比例</t>
        </is>
      </c>
      <c r="K47" t="n">
        <v>0.75</v>
      </c>
      <c r="L47" t="inlineStr">
        <is>
          <t>高</t>
        </is>
      </c>
      <c r="M47" t="inlineStr">
        <is>
          <t>生产诊断智能体</t>
        </is>
      </c>
      <c r="N47" t="inlineStr">
        <is>
          <t>生产主管</t>
        </is>
      </c>
      <c r="O47" t="inlineStr">
        <is>
          <t>设备瓶颈线综合效率偏低，需结合三项损失继续下钻</t>
        </is>
      </c>
      <c r="P47" t="inlineStr">
        <is>
          <t>飞书消息卡片+处置任务</t>
        </is>
      </c>
      <c r="Q47" t="inlineStr">
        <is>
          <t>是</t>
        </is>
      </c>
      <c r="R47" t="inlineStr">
        <is>
          <t>待确认</t>
        </is>
      </c>
      <c r="S47" t="inlineStr">
        <is>
          <t>团队模拟数据（基于公开单线数据派生）</t>
        </is>
      </c>
      <c r="T47" t="inlineStr">
        <is>
          <t>SIM-v2.2-20260807-20260804</t>
        </is>
      </c>
    </row>
    <row r="48">
      <c r="A48" t="inlineStr">
        <is>
          <t>SIM-EVT-00047</t>
        </is>
      </c>
      <c r="B48" t="inlineStr">
        <is>
          <t>LINE-S02-PRE-20250930</t>
        </is>
      </c>
      <c r="C48" t="inlineStr">
        <is>
          <t>SHIFT-PRE-20250930</t>
        </is>
      </c>
      <c r="D48" t="inlineStr">
        <is>
          <t>LINE-S02</t>
        </is>
      </c>
      <c r="E48" t="inlineStr">
        <is>
          <t>改善前</t>
        </is>
      </c>
      <c r="F48" s="57" t="n">
        <v>45930</v>
      </c>
      <c r="G48" t="inlineStr">
        <is>
          <t>开动率偏低</t>
        </is>
      </c>
      <c r="H48" t="inlineStr">
        <is>
          <t>开动率</t>
        </is>
      </c>
      <c r="I48" s="61" t="n">
        <v>0.4714</v>
      </c>
      <c r="J48" t="inlineStr">
        <is>
          <t>比例</t>
        </is>
      </c>
      <c r="K48" t="n">
        <v>0.75</v>
      </c>
      <c r="L48" t="inlineStr">
        <is>
          <t>高</t>
        </is>
      </c>
      <c r="M48" t="inlineStr">
        <is>
          <t>设备诊断智能体</t>
        </is>
      </c>
      <c r="N48" t="inlineStr">
        <is>
          <t>设备工程师</t>
        </is>
      </c>
      <c r="O48" t="inlineStr">
        <is>
          <t>设备瓶颈画像与非计划停机共同指向关键设备</t>
        </is>
      </c>
      <c r="P48" t="inlineStr">
        <is>
          <t>飞书消息卡片+处置任务</t>
        </is>
      </c>
      <c r="Q48" t="inlineStr">
        <is>
          <t>是</t>
        </is>
      </c>
      <c r="R48" t="inlineStr">
        <is>
          <t>待确认</t>
        </is>
      </c>
      <c r="S48" t="inlineStr">
        <is>
          <t>团队模拟数据（基于公开单线数据派生）</t>
        </is>
      </c>
      <c r="T48" t="inlineStr">
        <is>
          <t>SIM-v2.2-20260807-20260804</t>
        </is>
      </c>
    </row>
    <row r="49">
      <c r="A49" t="inlineStr">
        <is>
          <t>SIM-EVT-00048</t>
        </is>
      </c>
      <c r="B49" t="inlineStr">
        <is>
          <t>LINE-S02-PRE-20250930</t>
        </is>
      </c>
      <c r="C49" t="inlineStr">
        <is>
          <t>SHIFT-PRE-20250930</t>
        </is>
      </c>
      <c r="D49" t="inlineStr">
        <is>
          <t>LINE-S02</t>
        </is>
      </c>
      <c r="E49" t="inlineStr">
        <is>
          <t>改善前</t>
        </is>
      </c>
      <c r="F49" s="57" t="n">
        <v>45930</v>
      </c>
      <c r="G49" t="inlineStr">
        <is>
          <t>非计划停机超时</t>
        </is>
      </c>
      <c r="H49" t="inlineStr">
        <is>
          <t>非计划停机</t>
        </is>
      </c>
      <c r="I49" s="61" t="n">
        <v>18318</v>
      </c>
      <c r="J49" t="inlineStr">
        <is>
          <t>秒</t>
        </is>
      </c>
      <c r="K49" t="n">
        <v>3600</v>
      </c>
      <c r="L49" t="inlineStr">
        <is>
          <t>高</t>
        </is>
      </c>
      <c r="M49" t="inlineStr">
        <is>
          <t>设备诊断智能体</t>
        </is>
      </c>
      <c r="N49" t="inlineStr">
        <is>
          <t>设备工程师</t>
        </is>
      </c>
      <c r="O49" t="inlineStr">
        <is>
          <t>设备瓶颈线停机放大，优先查看主加工和输送系统</t>
        </is>
      </c>
      <c r="P49" t="inlineStr">
        <is>
          <t>飞书消息卡片+处置任务</t>
        </is>
      </c>
      <c r="Q49" t="inlineStr">
        <is>
          <t>是</t>
        </is>
      </c>
      <c r="R49" t="inlineStr">
        <is>
          <t>待确认</t>
        </is>
      </c>
      <c r="S49" t="inlineStr">
        <is>
          <t>团队模拟数据（基于公开单线数据派生）</t>
        </is>
      </c>
      <c r="T49" t="inlineStr">
        <is>
          <t>SIM-v2.2-20260807-20260804</t>
        </is>
      </c>
    </row>
    <row r="50">
      <c r="A50" t="inlineStr">
        <is>
          <t>SIM-EVT-00049</t>
        </is>
      </c>
      <c r="B50" t="inlineStr">
        <is>
          <t>LINE-S03-PRE-20250930</t>
        </is>
      </c>
      <c r="C50" t="inlineStr">
        <is>
          <t>SHIFT-PRE-20250930</t>
        </is>
      </c>
      <c r="D50" t="inlineStr">
        <is>
          <t>LINE-S03</t>
        </is>
      </c>
      <c r="E50" t="inlineStr">
        <is>
          <t>改善前</t>
        </is>
      </c>
      <c r="F50" s="57" t="n">
        <v>45930</v>
      </c>
      <c r="G50" t="inlineStr">
        <is>
          <t>OEE低于目标</t>
        </is>
      </c>
      <c r="H50" t="inlineStr">
        <is>
          <t>OEE</t>
        </is>
      </c>
      <c r="I50" s="61" t="n">
        <v>0.463962</v>
      </c>
      <c r="J50" t="inlineStr">
        <is>
          <t>比例</t>
        </is>
      </c>
      <c r="K50" t="n">
        <v>0.75</v>
      </c>
      <c r="L50" t="inlineStr">
        <is>
          <t>高</t>
        </is>
      </c>
      <c r="M50" t="inlineStr">
        <is>
          <t>生产诊断智能体</t>
        </is>
      </c>
      <c r="N50" t="inlineStr">
        <is>
          <t>生产主管</t>
        </is>
      </c>
      <c r="O50" t="inlineStr">
        <is>
          <t>质量波动线综合效率偏低，需结合三项损失继续下钻</t>
        </is>
      </c>
      <c r="P50" t="inlineStr">
        <is>
          <t>飞书消息卡片+处置任务</t>
        </is>
      </c>
      <c r="Q50" t="inlineStr">
        <is>
          <t>是</t>
        </is>
      </c>
      <c r="R50" t="inlineStr">
        <is>
          <t>待确认</t>
        </is>
      </c>
      <c r="S50" t="inlineStr">
        <is>
          <t>团队模拟数据（基于公开单线数据派生）</t>
        </is>
      </c>
      <c r="T50" t="inlineStr">
        <is>
          <t>SIM-v2.2-20260807-20260804</t>
        </is>
      </c>
    </row>
    <row r="51">
      <c r="A51" t="inlineStr">
        <is>
          <t>SIM-EVT-00050</t>
        </is>
      </c>
      <c r="B51" t="inlineStr">
        <is>
          <t>LINE-S03-PRE-20250930</t>
        </is>
      </c>
      <c r="C51" t="inlineStr">
        <is>
          <t>SHIFT-PRE-20250930</t>
        </is>
      </c>
      <c r="D51" t="inlineStr">
        <is>
          <t>LINE-S03</t>
        </is>
      </c>
      <c r="E51" t="inlineStr">
        <is>
          <t>改善前</t>
        </is>
      </c>
      <c r="F51" s="57" t="n">
        <v>45930</v>
      </c>
      <c r="G51" t="inlineStr">
        <is>
          <t>开动率偏低</t>
        </is>
      </c>
      <c r="H51" t="inlineStr">
        <is>
          <t>开动率</t>
        </is>
      </c>
      <c r="I51" s="61" t="n">
        <v>0.525733</v>
      </c>
      <c r="J51" t="inlineStr">
        <is>
          <t>比例</t>
        </is>
      </c>
      <c r="K51" t="n">
        <v>0.75</v>
      </c>
      <c r="L51" t="inlineStr">
        <is>
          <t>高</t>
        </is>
      </c>
      <c r="M51" t="inlineStr">
        <is>
          <t>设备诊断智能体</t>
        </is>
      </c>
      <c r="N51" t="inlineStr">
        <is>
          <t>设备工程师</t>
        </is>
      </c>
      <c r="O51" t="inlineStr">
        <is>
          <t>优先检查非计划停机与待机原因</t>
        </is>
      </c>
      <c r="P51" t="inlineStr">
        <is>
          <t>飞书消息卡片+处置任务</t>
        </is>
      </c>
      <c r="Q51" t="inlineStr">
        <is>
          <t>是</t>
        </is>
      </c>
      <c r="R51" t="inlineStr">
        <is>
          <t>待确认</t>
        </is>
      </c>
      <c r="S51" t="inlineStr">
        <is>
          <t>团队模拟数据（基于公开单线数据派生）</t>
        </is>
      </c>
      <c r="T51" t="inlineStr">
        <is>
          <t>SIM-v2.2-20260807-20260804</t>
        </is>
      </c>
    </row>
    <row r="52">
      <c r="A52" t="inlineStr">
        <is>
          <t>SIM-EVT-00051</t>
        </is>
      </c>
      <c r="B52" t="inlineStr">
        <is>
          <t>LINE-S03-PRE-20250930</t>
        </is>
      </c>
      <c r="C52" t="inlineStr">
        <is>
          <t>SHIFT-PRE-20250930</t>
        </is>
      </c>
      <c r="D52" t="inlineStr">
        <is>
          <t>LINE-S03</t>
        </is>
      </c>
      <c r="E52" t="inlineStr">
        <is>
          <t>改善前</t>
        </is>
      </c>
      <c r="F52" s="57" t="n">
        <v>45930</v>
      </c>
      <c r="G52" t="inlineStr">
        <is>
          <t>质量率偏低</t>
        </is>
      </c>
      <c r="H52" t="inlineStr">
        <is>
          <t>质量率</t>
        </is>
      </c>
      <c r="I52" s="61" t="n">
        <v>0.9743889999999999</v>
      </c>
      <c r="J52" t="inlineStr">
        <is>
          <t>比例</t>
        </is>
      </c>
      <c r="K52" t="n">
        <v>0.98</v>
      </c>
      <c r="L52" t="inlineStr">
        <is>
          <t>中</t>
        </is>
      </c>
      <c r="M52" t="inlineStr">
        <is>
          <t>质量分析智能体</t>
        </is>
      </c>
      <c r="N52" t="inlineStr">
        <is>
          <t>质量工程师</t>
        </is>
      </c>
      <c r="O52" t="inlineStr">
        <is>
          <t>质量波动画像触发，建议核查批次、工艺参数和来料</t>
        </is>
      </c>
      <c r="P52" t="inlineStr">
        <is>
          <t>飞书消息卡片</t>
        </is>
      </c>
      <c r="Q52" t="inlineStr">
        <is>
          <t>否</t>
        </is>
      </c>
      <c r="R52" t="inlineStr">
        <is>
          <t>待确认</t>
        </is>
      </c>
      <c r="S52" t="inlineStr">
        <is>
          <t>团队模拟数据（基于公开单线数据派生）</t>
        </is>
      </c>
      <c r="T52" t="inlineStr">
        <is>
          <t>SIM-v2.2-20260807-20260804</t>
        </is>
      </c>
    </row>
    <row r="53">
      <c r="A53" t="inlineStr">
        <is>
          <t>SIM-EVT-00052</t>
        </is>
      </c>
      <c r="B53" t="inlineStr">
        <is>
          <t>LINE-S03-PRE-20250930</t>
        </is>
      </c>
      <c r="C53" t="inlineStr">
        <is>
          <t>SHIFT-PRE-20250930</t>
        </is>
      </c>
      <c r="D53" t="inlineStr">
        <is>
          <t>LINE-S03</t>
        </is>
      </c>
      <c r="E53" t="inlineStr">
        <is>
          <t>改善前</t>
        </is>
      </c>
      <c r="F53" s="57" t="n">
        <v>45930</v>
      </c>
      <c r="G53" t="inlineStr">
        <is>
          <t>非计划停机超时</t>
        </is>
      </c>
      <c r="H53" t="inlineStr">
        <is>
          <t>非计划停机</t>
        </is>
      </c>
      <c r="I53" s="61" t="n">
        <v>11688</v>
      </c>
      <c r="J53" t="inlineStr">
        <is>
          <t>秒</t>
        </is>
      </c>
      <c r="K53" t="n">
        <v>3600</v>
      </c>
      <c r="L53" t="inlineStr">
        <is>
          <t>高</t>
        </is>
      </c>
      <c r="M53" t="inlineStr">
        <is>
          <t>设备诊断智能体</t>
        </is>
      </c>
      <c r="N53" t="inlineStr">
        <is>
          <t>设备工程师</t>
        </is>
      </c>
      <c r="O53" t="inlineStr">
        <is>
          <t>按停机位置和原因执行Pareto分析</t>
        </is>
      </c>
      <c r="P53" t="inlineStr">
        <is>
          <t>飞书消息卡片+处置任务</t>
        </is>
      </c>
      <c r="Q53" t="inlineStr">
        <is>
          <t>是</t>
        </is>
      </c>
      <c r="R53" t="inlineStr">
        <is>
          <t>待确认</t>
        </is>
      </c>
      <c r="S53" t="inlineStr">
        <is>
          <t>团队模拟数据（基于公开单线数据派生）</t>
        </is>
      </c>
      <c r="T53" t="inlineStr">
        <is>
          <t>SIM-v2.2-20260807-20260804</t>
        </is>
      </c>
    </row>
    <row r="54">
      <c r="A54" t="inlineStr">
        <is>
          <t>SIM-EVT-00053</t>
        </is>
      </c>
      <c r="B54" t="inlineStr">
        <is>
          <t>LINE-S02-PRE-20251002</t>
        </is>
      </c>
      <c r="C54" t="inlineStr">
        <is>
          <t>SHIFT-PRE-20251002</t>
        </is>
      </c>
      <c r="D54" t="inlineStr">
        <is>
          <t>LINE-S02</t>
        </is>
      </c>
      <c r="E54" t="inlineStr">
        <is>
          <t>改善前</t>
        </is>
      </c>
      <c r="F54" s="57" t="n">
        <v>45932</v>
      </c>
      <c r="G54" t="inlineStr">
        <is>
          <t>OEE低于目标</t>
        </is>
      </c>
      <c r="H54" t="inlineStr">
        <is>
          <t>OEE</t>
        </is>
      </c>
      <c r="I54" s="61" t="n">
        <v>0.703027</v>
      </c>
      <c r="J54" t="inlineStr">
        <is>
          <t>比例</t>
        </is>
      </c>
      <c r="K54" t="n">
        <v>0.75</v>
      </c>
      <c r="L54" t="inlineStr">
        <is>
          <t>中</t>
        </is>
      </c>
      <c r="M54" t="inlineStr">
        <is>
          <t>生产诊断智能体</t>
        </is>
      </c>
      <c r="N54" t="inlineStr">
        <is>
          <t>生产主管</t>
        </is>
      </c>
      <c r="O54" t="inlineStr">
        <is>
          <t>设备瓶颈线综合效率偏低，需结合三项损失继续下钻</t>
        </is>
      </c>
      <c r="P54" t="inlineStr">
        <is>
          <t>飞书消息卡片</t>
        </is>
      </c>
      <c r="Q54" t="inlineStr">
        <is>
          <t>否</t>
        </is>
      </c>
      <c r="R54" t="inlineStr">
        <is>
          <t>待确认</t>
        </is>
      </c>
      <c r="S54" t="inlineStr">
        <is>
          <t>团队模拟数据（基于公开单线数据派生）</t>
        </is>
      </c>
      <c r="T54" t="inlineStr">
        <is>
          <t>SIM-v2.2-20260807-20260804</t>
        </is>
      </c>
    </row>
    <row r="55">
      <c r="A55" t="inlineStr">
        <is>
          <t>SIM-EVT-00054</t>
        </is>
      </c>
      <c r="B55" t="inlineStr">
        <is>
          <t>LINE-S03-PRE-20251002</t>
        </is>
      </c>
      <c r="C55" t="inlineStr">
        <is>
          <t>SHIFT-PRE-20251002</t>
        </is>
      </c>
      <c r="D55" t="inlineStr">
        <is>
          <t>LINE-S03</t>
        </is>
      </c>
      <c r="E55" t="inlineStr">
        <is>
          <t>改善前</t>
        </is>
      </c>
      <c r="F55" s="57" t="n">
        <v>45932</v>
      </c>
      <c r="G55" t="inlineStr">
        <is>
          <t>质量率偏低</t>
        </is>
      </c>
      <c r="H55" t="inlineStr">
        <is>
          <t>质量率</t>
        </is>
      </c>
      <c r="I55" s="61" t="n">
        <v>0.9722</v>
      </c>
      <c r="J55" t="inlineStr">
        <is>
          <t>比例</t>
        </is>
      </c>
      <c r="K55" t="n">
        <v>0.98</v>
      </c>
      <c r="L55" t="inlineStr">
        <is>
          <t>中</t>
        </is>
      </c>
      <c r="M55" t="inlineStr">
        <is>
          <t>质量分析智能体</t>
        </is>
      </c>
      <c r="N55" t="inlineStr">
        <is>
          <t>质量工程师</t>
        </is>
      </c>
      <c r="O55" t="inlineStr">
        <is>
          <t>质量波动画像触发，建议核查批次、工艺参数和来料</t>
        </is>
      </c>
      <c r="P55" t="inlineStr">
        <is>
          <t>飞书消息卡片</t>
        </is>
      </c>
      <c r="Q55" t="inlineStr">
        <is>
          <t>否</t>
        </is>
      </c>
      <c r="R55" t="inlineStr">
        <is>
          <t>待确认</t>
        </is>
      </c>
      <c r="S55" t="inlineStr">
        <is>
          <t>团队模拟数据（基于公开单线数据派生）</t>
        </is>
      </c>
      <c r="T55" t="inlineStr">
        <is>
          <t>SIM-v2.2-20260807-20260804</t>
        </is>
      </c>
    </row>
    <row r="56">
      <c r="A56" t="inlineStr">
        <is>
          <t>SIM-EVT-00055</t>
        </is>
      </c>
      <c r="B56" t="inlineStr">
        <is>
          <t>LINE-S01-PRE-20251003</t>
        </is>
      </c>
      <c r="C56" t="inlineStr">
        <is>
          <t>SHIFT-PRE-20251003</t>
        </is>
      </c>
      <c r="D56" t="inlineStr">
        <is>
          <t>LINE-S01</t>
        </is>
      </c>
      <c r="E56" t="inlineStr">
        <is>
          <t>改善前</t>
        </is>
      </c>
      <c r="F56" s="57" t="n">
        <v>45933</v>
      </c>
      <c r="G56" t="inlineStr">
        <is>
          <t>OEE低于目标</t>
        </is>
      </c>
      <c r="H56" t="inlineStr">
        <is>
          <t>OEE</t>
        </is>
      </c>
      <c r="I56" s="61" t="n">
        <v>0.365244</v>
      </c>
      <c r="J56" t="inlineStr">
        <is>
          <t>比例</t>
        </is>
      </c>
      <c r="K56" t="n">
        <v>0.75</v>
      </c>
      <c r="L56" t="inlineStr">
        <is>
          <t>高</t>
        </is>
      </c>
      <c r="M56" t="inlineStr">
        <is>
          <t>生产诊断智能体</t>
        </is>
      </c>
      <c r="N56" t="inlineStr">
        <is>
          <t>生产主管</t>
        </is>
      </c>
      <c r="O56" t="inlineStr">
        <is>
          <t>稳态基准线综合效率偏低，需结合三项损失继续下钻</t>
        </is>
      </c>
      <c r="P56" t="inlineStr">
        <is>
          <t>飞书消息卡片+处置任务</t>
        </is>
      </c>
      <c r="Q56" t="inlineStr">
        <is>
          <t>是</t>
        </is>
      </c>
      <c r="R56" t="inlineStr">
        <is>
          <t>待确认</t>
        </is>
      </c>
      <c r="S56" t="inlineStr">
        <is>
          <t>团队模拟数据（基于公开单线数据派生）</t>
        </is>
      </c>
      <c r="T56" t="inlineStr">
        <is>
          <t>SIM-v2.2-20260807-20260804</t>
        </is>
      </c>
    </row>
    <row r="57">
      <c r="A57" t="inlineStr">
        <is>
          <t>SIM-EVT-00056</t>
        </is>
      </c>
      <c r="B57" t="inlineStr">
        <is>
          <t>LINE-S01-PRE-20251003</t>
        </is>
      </c>
      <c r="C57" t="inlineStr">
        <is>
          <t>SHIFT-PRE-20251003</t>
        </is>
      </c>
      <c r="D57" t="inlineStr">
        <is>
          <t>LINE-S01</t>
        </is>
      </c>
      <c r="E57" t="inlineStr">
        <is>
          <t>改善前</t>
        </is>
      </c>
      <c r="F57" s="57" t="n">
        <v>45933</v>
      </c>
      <c r="G57" t="inlineStr">
        <is>
          <t>开动率偏低</t>
        </is>
      </c>
      <c r="H57" t="inlineStr">
        <is>
          <t>开动率</t>
        </is>
      </c>
      <c r="I57" s="61" t="n">
        <v>0.4028</v>
      </c>
      <c r="J57" t="inlineStr">
        <is>
          <t>比例</t>
        </is>
      </c>
      <c r="K57" t="n">
        <v>0.75</v>
      </c>
      <c r="L57" t="inlineStr">
        <is>
          <t>高</t>
        </is>
      </c>
      <c r="M57" t="inlineStr">
        <is>
          <t>设备诊断智能体</t>
        </is>
      </c>
      <c r="N57" t="inlineStr">
        <is>
          <t>设备工程师</t>
        </is>
      </c>
      <c r="O57" t="inlineStr">
        <is>
          <t>优先检查非计划停机与待机原因</t>
        </is>
      </c>
      <c r="P57" t="inlineStr">
        <is>
          <t>飞书消息卡片+处置任务</t>
        </is>
      </c>
      <c r="Q57" t="inlineStr">
        <is>
          <t>是</t>
        </is>
      </c>
      <c r="R57" t="inlineStr">
        <is>
          <t>待确认</t>
        </is>
      </c>
      <c r="S57" t="inlineStr">
        <is>
          <t>团队模拟数据（基于公开单线数据派生）</t>
        </is>
      </c>
      <c r="T57" t="inlineStr">
        <is>
          <t>SIM-v2.2-20260807-20260804</t>
        </is>
      </c>
    </row>
    <row r="58">
      <c r="A58" t="inlineStr">
        <is>
          <t>SIM-EVT-00057</t>
        </is>
      </c>
      <c r="B58" t="inlineStr">
        <is>
          <t>LINE-S01-PRE-20251003</t>
        </is>
      </c>
      <c r="C58" t="inlineStr">
        <is>
          <t>SHIFT-PRE-20251003</t>
        </is>
      </c>
      <c r="D58" t="inlineStr">
        <is>
          <t>LINE-S01</t>
        </is>
      </c>
      <c r="E58" t="inlineStr">
        <is>
          <t>改善前</t>
        </is>
      </c>
      <c r="F58" s="57" t="n">
        <v>45933</v>
      </c>
      <c r="G58" t="inlineStr">
        <is>
          <t>非计划停机超时</t>
        </is>
      </c>
      <c r="H58" t="inlineStr">
        <is>
          <t>非计划停机</t>
        </is>
      </c>
      <c r="I58" s="61" t="n">
        <v>13734</v>
      </c>
      <c r="J58" t="inlineStr">
        <is>
          <t>秒</t>
        </is>
      </c>
      <c r="K58" t="n">
        <v>3600</v>
      </c>
      <c r="L58" t="inlineStr">
        <is>
          <t>高</t>
        </is>
      </c>
      <c r="M58" t="inlineStr">
        <is>
          <t>设备诊断智能体</t>
        </is>
      </c>
      <c r="N58" t="inlineStr">
        <is>
          <t>设备工程师</t>
        </is>
      </c>
      <c r="O58" t="inlineStr">
        <is>
          <t>按停机位置和原因执行Pareto分析</t>
        </is>
      </c>
      <c r="P58" t="inlineStr">
        <is>
          <t>飞书消息卡片+处置任务</t>
        </is>
      </c>
      <c r="Q58" t="inlineStr">
        <is>
          <t>是</t>
        </is>
      </c>
      <c r="R58" t="inlineStr">
        <is>
          <t>待确认</t>
        </is>
      </c>
      <c r="S58" t="inlineStr">
        <is>
          <t>团队模拟数据（基于公开单线数据派生）</t>
        </is>
      </c>
      <c r="T58" t="inlineStr">
        <is>
          <t>SIM-v2.2-20260807-20260804</t>
        </is>
      </c>
    </row>
    <row r="59">
      <c r="A59" t="inlineStr">
        <is>
          <t>SIM-EVT-00058</t>
        </is>
      </c>
      <c r="B59" t="inlineStr">
        <is>
          <t>LINE-S02-PRE-20251003</t>
        </is>
      </c>
      <c r="C59" t="inlineStr">
        <is>
          <t>SHIFT-PRE-20251003</t>
        </is>
      </c>
      <c r="D59" t="inlineStr">
        <is>
          <t>LINE-S02</t>
        </is>
      </c>
      <c r="E59" t="inlineStr">
        <is>
          <t>改善前</t>
        </is>
      </c>
      <c r="F59" s="57" t="n">
        <v>45933</v>
      </c>
      <c r="G59" t="inlineStr">
        <is>
          <t>OEE低于目标</t>
        </is>
      </c>
      <c r="H59" t="inlineStr">
        <is>
          <t>OEE</t>
        </is>
      </c>
      <c r="I59" s="61" t="n">
        <v>0.285752</v>
      </c>
      <c r="J59" t="inlineStr">
        <is>
          <t>比例</t>
        </is>
      </c>
      <c r="K59" t="n">
        <v>0.75</v>
      </c>
      <c r="L59" t="inlineStr">
        <is>
          <t>高</t>
        </is>
      </c>
      <c r="M59" t="inlineStr">
        <is>
          <t>生产诊断智能体</t>
        </is>
      </c>
      <c r="N59" t="inlineStr">
        <is>
          <t>生产主管</t>
        </is>
      </c>
      <c r="O59" t="inlineStr">
        <is>
          <t>设备瓶颈线综合效率偏低，需结合三项损失继续下钻</t>
        </is>
      </c>
      <c r="P59" t="inlineStr">
        <is>
          <t>飞书消息卡片+处置任务</t>
        </is>
      </c>
      <c r="Q59" t="inlineStr">
        <is>
          <t>是</t>
        </is>
      </c>
      <c r="R59" t="inlineStr">
        <is>
          <t>待确认</t>
        </is>
      </c>
      <c r="S59" t="inlineStr">
        <is>
          <t>团队模拟数据（基于公开单线数据派生）</t>
        </is>
      </c>
      <c r="T59" t="inlineStr">
        <is>
          <t>SIM-v2.2-20260807-20260804</t>
        </is>
      </c>
    </row>
    <row r="60">
      <c r="A60" t="inlineStr">
        <is>
          <t>SIM-EVT-00059</t>
        </is>
      </c>
      <c r="B60" t="inlineStr">
        <is>
          <t>LINE-S02-PRE-20251003</t>
        </is>
      </c>
      <c r="C60" t="inlineStr">
        <is>
          <t>SHIFT-PRE-20251003</t>
        </is>
      </c>
      <c r="D60" t="inlineStr">
        <is>
          <t>LINE-S02</t>
        </is>
      </c>
      <c r="E60" t="inlineStr">
        <is>
          <t>改善前</t>
        </is>
      </c>
      <c r="F60" s="57" t="n">
        <v>45933</v>
      </c>
      <c r="G60" t="inlineStr">
        <is>
          <t>开动率偏低</t>
        </is>
      </c>
      <c r="H60" t="inlineStr">
        <is>
          <t>开动率</t>
        </is>
      </c>
      <c r="I60" s="61" t="n">
        <v>0.312133</v>
      </c>
      <c r="J60" t="inlineStr">
        <is>
          <t>比例</t>
        </is>
      </c>
      <c r="K60" t="n">
        <v>0.75</v>
      </c>
      <c r="L60" t="inlineStr">
        <is>
          <t>高</t>
        </is>
      </c>
      <c r="M60" t="inlineStr">
        <is>
          <t>设备诊断智能体</t>
        </is>
      </c>
      <c r="N60" t="inlineStr">
        <is>
          <t>设备工程师</t>
        </is>
      </c>
      <c r="O60" t="inlineStr">
        <is>
          <t>设备瓶颈画像与非计划停机共同指向关键设备</t>
        </is>
      </c>
      <c r="P60" t="inlineStr">
        <is>
          <t>飞书消息卡片+处置任务</t>
        </is>
      </c>
      <c r="Q60" t="inlineStr">
        <is>
          <t>是</t>
        </is>
      </c>
      <c r="R60" t="inlineStr">
        <is>
          <t>待确认</t>
        </is>
      </c>
      <c r="S60" t="inlineStr">
        <is>
          <t>团队模拟数据（基于公开单线数据派生）</t>
        </is>
      </c>
      <c r="T60" t="inlineStr">
        <is>
          <t>SIM-v2.2-20260807-20260804</t>
        </is>
      </c>
    </row>
    <row r="61">
      <c r="A61" t="inlineStr">
        <is>
          <t>SIM-EVT-00060</t>
        </is>
      </c>
      <c r="B61" t="inlineStr">
        <is>
          <t>LINE-S02-PRE-20251003</t>
        </is>
      </c>
      <c r="C61" t="inlineStr">
        <is>
          <t>SHIFT-PRE-20251003</t>
        </is>
      </c>
      <c r="D61" t="inlineStr">
        <is>
          <t>LINE-S02</t>
        </is>
      </c>
      <c r="E61" t="inlineStr">
        <is>
          <t>改善前</t>
        </is>
      </c>
      <c r="F61" s="57" t="n">
        <v>45933</v>
      </c>
      <c r="G61" t="inlineStr">
        <is>
          <t>非计划停机超时</t>
        </is>
      </c>
      <c r="H61" t="inlineStr">
        <is>
          <t>非计划停机</t>
        </is>
      </c>
      <c r="I61" s="61" t="n">
        <v>21990</v>
      </c>
      <c r="J61" t="inlineStr">
        <is>
          <t>秒</t>
        </is>
      </c>
      <c r="K61" t="n">
        <v>3600</v>
      </c>
      <c r="L61" t="inlineStr">
        <is>
          <t>高</t>
        </is>
      </c>
      <c r="M61" t="inlineStr">
        <is>
          <t>设备诊断智能体</t>
        </is>
      </c>
      <c r="N61" t="inlineStr">
        <is>
          <t>设备工程师</t>
        </is>
      </c>
      <c r="O61" t="inlineStr">
        <is>
          <t>设备瓶颈线停机放大，优先查看主加工和输送系统</t>
        </is>
      </c>
      <c r="P61" t="inlineStr">
        <is>
          <t>飞书消息卡片+处置任务</t>
        </is>
      </c>
      <c r="Q61" t="inlineStr">
        <is>
          <t>是</t>
        </is>
      </c>
      <c r="R61" t="inlineStr">
        <is>
          <t>待确认</t>
        </is>
      </c>
      <c r="S61" t="inlineStr">
        <is>
          <t>团队模拟数据（基于公开单线数据派生）</t>
        </is>
      </c>
      <c r="T61" t="inlineStr">
        <is>
          <t>SIM-v2.2-20260807-20260804</t>
        </is>
      </c>
    </row>
    <row r="62">
      <c r="A62" t="inlineStr">
        <is>
          <t>SIM-EVT-00061</t>
        </is>
      </c>
      <c r="B62" t="inlineStr">
        <is>
          <t>LINE-S03-PRE-20251003</t>
        </is>
      </c>
      <c r="C62" t="inlineStr">
        <is>
          <t>SHIFT-PRE-20251003</t>
        </is>
      </c>
      <c r="D62" t="inlineStr">
        <is>
          <t>LINE-S03</t>
        </is>
      </c>
      <c r="E62" t="inlineStr">
        <is>
          <t>改善前</t>
        </is>
      </c>
      <c r="F62" s="57" t="n">
        <v>45933</v>
      </c>
      <c r="G62" t="inlineStr">
        <is>
          <t>OEE低于目标</t>
        </is>
      </c>
      <c r="H62" t="inlineStr">
        <is>
          <t>OEE</t>
        </is>
      </c>
      <c r="I62" s="61" t="n">
        <v>0.31374</v>
      </c>
      <c r="J62" t="inlineStr">
        <is>
          <t>比例</t>
        </is>
      </c>
      <c r="K62" t="n">
        <v>0.75</v>
      </c>
      <c r="L62" t="inlineStr">
        <is>
          <t>高</t>
        </is>
      </c>
      <c r="M62" t="inlineStr">
        <is>
          <t>生产诊断智能体</t>
        </is>
      </c>
      <c r="N62" t="inlineStr">
        <is>
          <t>生产主管</t>
        </is>
      </c>
      <c r="O62" t="inlineStr">
        <is>
          <t>质量波动线综合效率偏低，需结合三项损失继续下钻</t>
        </is>
      </c>
      <c r="P62" t="inlineStr">
        <is>
          <t>飞书消息卡片+处置任务</t>
        </is>
      </c>
      <c r="Q62" t="inlineStr">
        <is>
          <t>是</t>
        </is>
      </c>
      <c r="R62" t="inlineStr">
        <is>
          <t>待确认</t>
        </is>
      </c>
      <c r="S62" t="inlineStr">
        <is>
          <t>团队模拟数据（基于公开单线数据派生）</t>
        </is>
      </c>
      <c r="T62" t="inlineStr">
        <is>
          <t>SIM-v2.2-20260807-20260804</t>
        </is>
      </c>
    </row>
    <row r="63">
      <c r="A63" t="inlineStr">
        <is>
          <t>SIM-EVT-00062</t>
        </is>
      </c>
      <c r="B63" t="inlineStr">
        <is>
          <t>LINE-S03-PRE-20251003</t>
        </is>
      </c>
      <c r="C63" t="inlineStr">
        <is>
          <t>SHIFT-PRE-20251003</t>
        </is>
      </c>
      <c r="D63" t="inlineStr">
        <is>
          <t>LINE-S03</t>
        </is>
      </c>
      <c r="E63" t="inlineStr">
        <is>
          <t>改善前</t>
        </is>
      </c>
      <c r="F63" s="57" t="n">
        <v>45933</v>
      </c>
      <c r="G63" t="inlineStr">
        <is>
          <t>开动率偏低</t>
        </is>
      </c>
      <c r="H63" t="inlineStr">
        <is>
          <t>开动率</t>
        </is>
      </c>
      <c r="I63" s="61" t="n">
        <v>0.366467</v>
      </c>
      <c r="J63" t="inlineStr">
        <is>
          <t>比例</t>
        </is>
      </c>
      <c r="K63" t="n">
        <v>0.75</v>
      </c>
      <c r="L63" t="inlineStr">
        <is>
          <t>高</t>
        </is>
      </c>
      <c r="M63" t="inlineStr">
        <is>
          <t>设备诊断智能体</t>
        </is>
      </c>
      <c r="N63" t="inlineStr">
        <is>
          <t>设备工程师</t>
        </is>
      </c>
      <c r="O63" t="inlineStr">
        <is>
          <t>优先检查非计划停机与待机原因</t>
        </is>
      </c>
      <c r="P63" t="inlineStr">
        <is>
          <t>飞书消息卡片+处置任务</t>
        </is>
      </c>
      <c r="Q63" t="inlineStr">
        <is>
          <t>是</t>
        </is>
      </c>
      <c r="R63" t="inlineStr">
        <is>
          <t>待确认</t>
        </is>
      </c>
      <c r="S63" t="inlineStr">
        <is>
          <t>团队模拟数据（基于公开单线数据派生）</t>
        </is>
      </c>
      <c r="T63" t="inlineStr">
        <is>
          <t>SIM-v2.2-20260807-20260804</t>
        </is>
      </c>
    </row>
    <row r="64">
      <c r="A64" t="inlineStr">
        <is>
          <t>SIM-EVT-00063</t>
        </is>
      </c>
      <c r="B64" t="inlineStr">
        <is>
          <t>LINE-S03-PRE-20251003</t>
        </is>
      </c>
      <c r="C64" t="inlineStr">
        <is>
          <t>SHIFT-PRE-20251003</t>
        </is>
      </c>
      <c r="D64" t="inlineStr">
        <is>
          <t>LINE-S03</t>
        </is>
      </c>
      <c r="E64" t="inlineStr">
        <is>
          <t>改善前</t>
        </is>
      </c>
      <c r="F64" s="57" t="n">
        <v>45933</v>
      </c>
      <c r="G64" t="inlineStr">
        <is>
          <t>质量率偏低</t>
        </is>
      </c>
      <c r="H64" t="inlineStr">
        <is>
          <t>质量率</t>
        </is>
      </c>
      <c r="I64" s="61" t="n">
        <v>0.963267</v>
      </c>
      <c r="J64" t="inlineStr">
        <is>
          <t>比例</t>
        </is>
      </c>
      <c r="K64" t="n">
        <v>0.98</v>
      </c>
      <c r="L64" t="inlineStr">
        <is>
          <t>中</t>
        </is>
      </c>
      <c r="M64" t="inlineStr">
        <is>
          <t>质量分析智能体</t>
        </is>
      </c>
      <c r="N64" t="inlineStr">
        <is>
          <t>质量工程师</t>
        </is>
      </c>
      <c r="O64" t="inlineStr">
        <is>
          <t>质量波动画像触发，建议核查批次、工艺参数和来料</t>
        </is>
      </c>
      <c r="P64" t="inlineStr">
        <is>
          <t>飞书消息卡片</t>
        </is>
      </c>
      <c r="Q64" t="inlineStr">
        <is>
          <t>否</t>
        </is>
      </c>
      <c r="R64" t="inlineStr">
        <is>
          <t>待确认</t>
        </is>
      </c>
      <c r="S64" t="inlineStr">
        <is>
          <t>团队模拟数据（基于公开单线数据派生）</t>
        </is>
      </c>
      <c r="T64" t="inlineStr">
        <is>
          <t>SIM-v2.2-20260807-20260804</t>
        </is>
      </c>
    </row>
    <row r="65">
      <c r="A65" t="inlineStr">
        <is>
          <t>SIM-EVT-00064</t>
        </is>
      </c>
      <c r="B65" t="inlineStr">
        <is>
          <t>LINE-S03-PRE-20251003</t>
        </is>
      </c>
      <c r="C65" t="inlineStr">
        <is>
          <t>SHIFT-PRE-20251003</t>
        </is>
      </c>
      <c r="D65" t="inlineStr">
        <is>
          <t>LINE-S03</t>
        </is>
      </c>
      <c r="E65" t="inlineStr">
        <is>
          <t>改善前</t>
        </is>
      </c>
      <c r="F65" s="57" t="n">
        <v>45933</v>
      </c>
      <c r="G65" t="inlineStr">
        <is>
          <t>非计划停机超时</t>
        </is>
      </c>
      <c r="H65" t="inlineStr">
        <is>
          <t>非计划停机</t>
        </is>
      </c>
      <c r="I65" s="61" t="n">
        <v>17436</v>
      </c>
      <c r="J65" t="inlineStr">
        <is>
          <t>秒</t>
        </is>
      </c>
      <c r="K65" t="n">
        <v>3600</v>
      </c>
      <c r="L65" t="inlineStr">
        <is>
          <t>高</t>
        </is>
      </c>
      <c r="M65" t="inlineStr">
        <is>
          <t>设备诊断智能体</t>
        </is>
      </c>
      <c r="N65" t="inlineStr">
        <is>
          <t>设备工程师</t>
        </is>
      </c>
      <c r="O65" t="inlineStr">
        <is>
          <t>按停机位置和原因执行Pareto分析</t>
        </is>
      </c>
      <c r="P65" t="inlineStr">
        <is>
          <t>飞书消息卡片+处置任务</t>
        </is>
      </c>
      <c r="Q65" t="inlineStr">
        <is>
          <t>是</t>
        </is>
      </c>
      <c r="R65" t="inlineStr">
        <is>
          <t>待确认</t>
        </is>
      </c>
      <c r="S65" t="inlineStr">
        <is>
          <t>团队模拟数据（基于公开单线数据派生）</t>
        </is>
      </c>
      <c r="T65" t="inlineStr">
        <is>
          <t>SIM-v2.2-20260807-20260804</t>
        </is>
      </c>
    </row>
    <row r="66">
      <c r="A66" t="inlineStr">
        <is>
          <t>SIM-EVT-00065</t>
        </is>
      </c>
      <c r="B66" t="inlineStr">
        <is>
          <t>LINE-S01-PRE-20251006</t>
        </is>
      </c>
      <c r="C66" t="inlineStr">
        <is>
          <t>SHIFT-PRE-20251006</t>
        </is>
      </c>
      <c r="D66" t="inlineStr">
        <is>
          <t>LINE-S01</t>
        </is>
      </c>
      <c r="E66" t="inlineStr">
        <is>
          <t>改善前</t>
        </is>
      </c>
      <c r="F66" s="57" t="n">
        <v>45936</v>
      </c>
      <c r="G66" t="inlineStr">
        <is>
          <t>非计划停机超时</t>
        </is>
      </c>
      <c r="H66" t="inlineStr">
        <is>
          <t>非计划停机</t>
        </is>
      </c>
      <c r="I66" s="61" t="n">
        <v>4608</v>
      </c>
      <c r="J66" t="inlineStr">
        <is>
          <t>秒</t>
        </is>
      </c>
      <c r="K66" t="n">
        <v>3600</v>
      </c>
      <c r="L66" t="inlineStr">
        <is>
          <t>中</t>
        </is>
      </c>
      <c r="M66" t="inlineStr">
        <is>
          <t>设备诊断智能体</t>
        </is>
      </c>
      <c r="N66" t="inlineStr">
        <is>
          <t>设备工程师</t>
        </is>
      </c>
      <c r="O66" t="inlineStr">
        <is>
          <t>按停机位置和原因执行Pareto分析</t>
        </is>
      </c>
      <c r="P66" t="inlineStr">
        <is>
          <t>飞书消息卡片</t>
        </is>
      </c>
      <c r="Q66" t="inlineStr">
        <is>
          <t>否</t>
        </is>
      </c>
      <c r="R66" t="inlineStr">
        <is>
          <t>待确认</t>
        </is>
      </c>
      <c r="S66" t="inlineStr">
        <is>
          <t>团队模拟数据（基于公开单线数据派生）</t>
        </is>
      </c>
      <c r="T66" t="inlineStr">
        <is>
          <t>SIM-v2.2-20260807-20260804</t>
        </is>
      </c>
    </row>
    <row r="67">
      <c r="A67" t="inlineStr">
        <is>
          <t>SIM-EVT-00066</t>
        </is>
      </c>
      <c r="B67" t="inlineStr">
        <is>
          <t>LINE-S02-PRE-20251006</t>
        </is>
      </c>
      <c r="C67" t="inlineStr">
        <is>
          <t>SHIFT-PRE-20251006</t>
        </is>
      </c>
      <c r="D67" t="inlineStr">
        <is>
          <t>LINE-S02</t>
        </is>
      </c>
      <c r="E67" t="inlineStr">
        <is>
          <t>改善前</t>
        </is>
      </c>
      <c r="F67" s="57" t="n">
        <v>45936</v>
      </c>
      <c r="G67" t="inlineStr">
        <is>
          <t>OEE低于目标</t>
        </is>
      </c>
      <c r="H67" t="inlineStr">
        <is>
          <t>OEE</t>
        </is>
      </c>
      <c r="I67" s="61" t="n">
        <v>0.67706</v>
      </c>
      <c r="J67" t="inlineStr">
        <is>
          <t>比例</t>
        </is>
      </c>
      <c r="K67" t="n">
        <v>0.75</v>
      </c>
      <c r="L67" t="inlineStr">
        <is>
          <t>中</t>
        </is>
      </c>
      <c r="M67" t="inlineStr">
        <is>
          <t>生产诊断智能体</t>
        </is>
      </c>
      <c r="N67" t="inlineStr">
        <is>
          <t>生产主管</t>
        </is>
      </c>
      <c r="O67" t="inlineStr">
        <is>
          <t>设备瓶颈线综合效率偏低，需结合三项损失继续下钻</t>
        </is>
      </c>
      <c r="P67" t="inlineStr">
        <is>
          <t>飞书消息卡片</t>
        </is>
      </c>
      <c r="Q67" t="inlineStr">
        <is>
          <t>否</t>
        </is>
      </c>
      <c r="R67" t="inlineStr">
        <is>
          <t>待确认</t>
        </is>
      </c>
      <c r="S67" t="inlineStr">
        <is>
          <t>团队模拟数据（基于公开单线数据派生）</t>
        </is>
      </c>
      <c r="T67" t="inlineStr">
        <is>
          <t>SIM-v2.2-20260807-20260804</t>
        </is>
      </c>
    </row>
    <row r="68">
      <c r="A68" t="inlineStr">
        <is>
          <t>SIM-EVT-00067</t>
        </is>
      </c>
      <c r="B68" t="inlineStr">
        <is>
          <t>LINE-S02-PRE-20251006</t>
        </is>
      </c>
      <c r="C68" t="inlineStr">
        <is>
          <t>SHIFT-PRE-20251006</t>
        </is>
      </c>
      <c r="D68" t="inlineStr">
        <is>
          <t>LINE-S02</t>
        </is>
      </c>
      <c r="E68" t="inlineStr">
        <is>
          <t>改善前</t>
        </is>
      </c>
      <c r="F68" s="57" t="n">
        <v>45936</v>
      </c>
      <c r="G68" t="inlineStr">
        <is>
          <t>开动率偏低</t>
        </is>
      </c>
      <c r="H68" t="inlineStr">
        <is>
          <t>开动率</t>
        </is>
      </c>
      <c r="I68" s="61" t="n">
        <v>0.735467</v>
      </c>
      <c r="J68" t="inlineStr">
        <is>
          <t>比例</t>
        </is>
      </c>
      <c r="K68" t="n">
        <v>0.75</v>
      </c>
      <c r="L68" t="inlineStr">
        <is>
          <t>中</t>
        </is>
      </c>
      <c r="M68" t="inlineStr">
        <is>
          <t>设备诊断智能体</t>
        </is>
      </c>
      <c r="N68" t="inlineStr">
        <is>
          <t>设备工程师</t>
        </is>
      </c>
      <c r="O68" t="inlineStr">
        <is>
          <t>设备瓶颈画像与非计划停机共同指向关键设备</t>
        </is>
      </c>
      <c r="P68" t="inlineStr">
        <is>
          <t>飞书消息卡片</t>
        </is>
      </c>
      <c r="Q68" t="inlineStr">
        <is>
          <t>否</t>
        </is>
      </c>
      <c r="R68" t="inlineStr">
        <is>
          <t>待确认</t>
        </is>
      </c>
      <c r="S68" t="inlineStr">
        <is>
          <t>团队模拟数据（基于公开单线数据派生）</t>
        </is>
      </c>
      <c r="T68" t="inlineStr">
        <is>
          <t>SIM-v2.2-20260807-20260804</t>
        </is>
      </c>
    </row>
    <row r="69">
      <c r="A69" t="inlineStr">
        <is>
          <t>SIM-EVT-00068</t>
        </is>
      </c>
      <c r="B69" t="inlineStr">
        <is>
          <t>LINE-S02-PRE-20251006</t>
        </is>
      </c>
      <c r="C69" t="inlineStr">
        <is>
          <t>SHIFT-PRE-20251006</t>
        </is>
      </c>
      <c r="D69" t="inlineStr">
        <is>
          <t>LINE-S02</t>
        </is>
      </c>
      <c r="E69" t="inlineStr">
        <is>
          <t>改善前</t>
        </is>
      </c>
      <c r="F69" s="57" t="n">
        <v>45936</v>
      </c>
      <c r="G69" t="inlineStr">
        <is>
          <t>非计划停机超时</t>
        </is>
      </c>
      <c r="H69" t="inlineStr">
        <is>
          <t>非计划停机</t>
        </is>
      </c>
      <c r="I69" s="61" t="n">
        <v>8010</v>
      </c>
      <c r="J69" t="inlineStr">
        <is>
          <t>秒</t>
        </is>
      </c>
      <c r="K69" t="n">
        <v>3600</v>
      </c>
      <c r="L69" t="inlineStr">
        <is>
          <t>高</t>
        </is>
      </c>
      <c r="M69" t="inlineStr">
        <is>
          <t>设备诊断智能体</t>
        </is>
      </c>
      <c r="N69" t="inlineStr">
        <is>
          <t>设备工程师</t>
        </is>
      </c>
      <c r="O69" t="inlineStr">
        <is>
          <t>设备瓶颈线停机放大，优先查看主加工和输送系统</t>
        </is>
      </c>
      <c r="P69" t="inlineStr">
        <is>
          <t>飞书消息卡片+处置任务</t>
        </is>
      </c>
      <c r="Q69" t="inlineStr">
        <is>
          <t>是</t>
        </is>
      </c>
      <c r="R69" t="inlineStr">
        <is>
          <t>待确认</t>
        </is>
      </c>
      <c r="S69" t="inlineStr">
        <is>
          <t>团队模拟数据（基于公开单线数据派生）</t>
        </is>
      </c>
      <c r="T69" t="inlineStr">
        <is>
          <t>SIM-v2.2-20260807-20260804</t>
        </is>
      </c>
    </row>
    <row r="70">
      <c r="A70" t="inlineStr">
        <is>
          <t>SIM-EVT-00069</t>
        </is>
      </c>
      <c r="B70" t="inlineStr">
        <is>
          <t>LINE-S03-PRE-20251006</t>
        </is>
      </c>
      <c r="C70" t="inlineStr">
        <is>
          <t>SHIFT-PRE-20251006</t>
        </is>
      </c>
      <c r="D70" t="inlineStr">
        <is>
          <t>LINE-S03</t>
        </is>
      </c>
      <c r="E70" t="inlineStr">
        <is>
          <t>改善前</t>
        </is>
      </c>
      <c r="F70" s="57" t="n">
        <v>45936</v>
      </c>
      <c r="G70" t="inlineStr">
        <is>
          <t>OEE低于目标</t>
        </is>
      </c>
      <c r="H70" t="inlineStr">
        <is>
          <t>OEE</t>
        </is>
      </c>
      <c r="I70" s="61" t="n">
        <v>0.710322</v>
      </c>
      <c r="J70" t="inlineStr">
        <is>
          <t>比例</t>
        </is>
      </c>
      <c r="K70" t="n">
        <v>0.75</v>
      </c>
      <c r="L70" t="inlineStr">
        <is>
          <t>中</t>
        </is>
      </c>
      <c r="M70" t="inlineStr">
        <is>
          <t>生产诊断智能体</t>
        </is>
      </c>
      <c r="N70" t="inlineStr">
        <is>
          <t>生产主管</t>
        </is>
      </c>
      <c r="O70" t="inlineStr">
        <is>
          <t>质量波动线综合效率偏低，需结合三项损失继续下钻</t>
        </is>
      </c>
      <c r="P70" t="inlineStr">
        <is>
          <t>飞书消息卡片</t>
        </is>
      </c>
      <c r="Q70" t="inlineStr">
        <is>
          <t>否</t>
        </is>
      </c>
      <c r="R70" t="inlineStr">
        <is>
          <t>待确认</t>
        </is>
      </c>
      <c r="S70" t="inlineStr">
        <is>
          <t>团队模拟数据（基于公开单线数据派生）</t>
        </is>
      </c>
      <c r="T70" t="inlineStr">
        <is>
          <t>SIM-v2.2-20260807-20260804</t>
        </is>
      </c>
    </row>
    <row r="71">
      <c r="A71" t="inlineStr">
        <is>
          <t>SIM-EVT-00070</t>
        </is>
      </c>
      <c r="B71" t="inlineStr">
        <is>
          <t>LINE-S03-PRE-20251006</t>
        </is>
      </c>
      <c r="C71" t="inlineStr">
        <is>
          <t>SHIFT-PRE-20251006</t>
        </is>
      </c>
      <c r="D71" t="inlineStr">
        <is>
          <t>LINE-S03</t>
        </is>
      </c>
      <c r="E71" t="inlineStr">
        <is>
          <t>改善前</t>
        </is>
      </c>
      <c r="F71" s="57" t="n">
        <v>45936</v>
      </c>
      <c r="G71" t="inlineStr">
        <is>
          <t>质量率偏低</t>
        </is>
      </c>
      <c r="H71" t="inlineStr">
        <is>
          <t>质量率</t>
        </is>
      </c>
      <c r="I71" s="61" t="n">
        <v>0.9705780000000001</v>
      </c>
      <c r="J71" t="inlineStr">
        <is>
          <t>比例</t>
        </is>
      </c>
      <c r="K71" t="n">
        <v>0.98</v>
      </c>
      <c r="L71" t="inlineStr">
        <is>
          <t>中</t>
        </is>
      </c>
      <c r="M71" t="inlineStr">
        <is>
          <t>质量分析智能体</t>
        </is>
      </c>
      <c r="N71" t="inlineStr">
        <is>
          <t>质量工程师</t>
        </is>
      </c>
      <c r="O71" t="inlineStr">
        <is>
          <t>质量波动画像触发，建议核查批次、工艺参数和来料</t>
        </is>
      </c>
      <c r="P71" t="inlineStr">
        <is>
          <t>飞书消息卡片</t>
        </is>
      </c>
      <c r="Q71" t="inlineStr">
        <is>
          <t>否</t>
        </is>
      </c>
      <c r="R71" t="inlineStr">
        <is>
          <t>待确认</t>
        </is>
      </c>
      <c r="S71" t="inlineStr">
        <is>
          <t>团队模拟数据（基于公开单线数据派生）</t>
        </is>
      </c>
      <c r="T71" t="inlineStr">
        <is>
          <t>SIM-v2.2-20260807-20260804</t>
        </is>
      </c>
    </row>
    <row r="72">
      <c r="A72" t="inlineStr">
        <is>
          <t>SIM-EVT-00071</t>
        </is>
      </c>
      <c r="B72" t="inlineStr">
        <is>
          <t>LINE-S03-PRE-20251006</t>
        </is>
      </c>
      <c r="C72" t="inlineStr">
        <is>
          <t>SHIFT-PRE-20251006</t>
        </is>
      </c>
      <c r="D72" t="inlineStr">
        <is>
          <t>LINE-S03</t>
        </is>
      </c>
      <c r="E72" t="inlineStr">
        <is>
          <t>改善前</t>
        </is>
      </c>
      <c r="F72" s="57" t="n">
        <v>45936</v>
      </c>
      <c r="G72" t="inlineStr">
        <is>
          <t>非计划停机超时</t>
        </is>
      </c>
      <c r="H72" t="inlineStr">
        <is>
          <t>非计划停机</t>
        </is>
      </c>
      <c r="I72" s="61" t="n">
        <v>5214</v>
      </c>
      <c r="J72" t="inlineStr">
        <is>
          <t>秒</t>
        </is>
      </c>
      <c r="K72" t="n">
        <v>3600</v>
      </c>
      <c r="L72" t="inlineStr">
        <is>
          <t>中</t>
        </is>
      </c>
      <c r="M72" t="inlineStr">
        <is>
          <t>设备诊断智能体</t>
        </is>
      </c>
      <c r="N72" t="inlineStr">
        <is>
          <t>设备工程师</t>
        </is>
      </c>
      <c r="O72" t="inlineStr">
        <is>
          <t>按停机位置和原因执行Pareto分析</t>
        </is>
      </c>
      <c r="P72" t="inlineStr">
        <is>
          <t>飞书消息卡片</t>
        </is>
      </c>
      <c r="Q72" t="inlineStr">
        <is>
          <t>否</t>
        </is>
      </c>
      <c r="R72" t="inlineStr">
        <is>
          <t>待确认</t>
        </is>
      </c>
      <c r="S72" t="inlineStr">
        <is>
          <t>团队模拟数据（基于公开单线数据派生）</t>
        </is>
      </c>
      <c r="T72" t="inlineStr">
        <is>
          <t>SIM-v2.2-20260807-20260804</t>
        </is>
      </c>
    </row>
    <row r="73">
      <c r="A73" t="inlineStr">
        <is>
          <t>SIM-EVT-00072</t>
        </is>
      </c>
      <c r="B73" t="inlineStr">
        <is>
          <t>LINE-S03-PRE-20251007</t>
        </is>
      </c>
      <c r="C73" t="inlineStr">
        <is>
          <t>SHIFT-PRE-20251007</t>
        </is>
      </c>
      <c r="D73" t="inlineStr">
        <is>
          <t>LINE-S03</t>
        </is>
      </c>
      <c r="E73" t="inlineStr">
        <is>
          <t>改善前</t>
        </is>
      </c>
      <c r="F73" s="57" t="n">
        <v>45937</v>
      </c>
      <c r="G73" t="inlineStr">
        <is>
          <t>质量率偏低</t>
        </is>
      </c>
      <c r="H73" t="inlineStr">
        <is>
          <t>质量率</t>
        </is>
      </c>
      <c r="I73" s="61" t="n">
        <v>0.963944</v>
      </c>
      <c r="J73" t="inlineStr">
        <is>
          <t>比例</t>
        </is>
      </c>
      <c r="K73" t="n">
        <v>0.98</v>
      </c>
      <c r="L73" t="inlineStr">
        <is>
          <t>中</t>
        </is>
      </c>
      <c r="M73" t="inlineStr">
        <is>
          <t>质量分析智能体</t>
        </is>
      </c>
      <c r="N73" t="inlineStr">
        <is>
          <t>质量工程师</t>
        </is>
      </c>
      <c r="O73" t="inlineStr">
        <is>
          <t>质量波动画像触发，建议核查批次、工艺参数和来料</t>
        </is>
      </c>
      <c r="P73" t="inlineStr">
        <is>
          <t>飞书消息卡片</t>
        </is>
      </c>
      <c r="Q73" t="inlineStr">
        <is>
          <t>否</t>
        </is>
      </c>
      <c r="R73" t="inlineStr">
        <is>
          <t>待确认</t>
        </is>
      </c>
      <c r="S73" t="inlineStr">
        <is>
          <t>团队模拟数据（基于公开单线数据派生）</t>
        </is>
      </c>
      <c r="T73" t="inlineStr">
        <is>
          <t>SIM-v2.2-20260807-20260804</t>
        </is>
      </c>
    </row>
    <row r="74">
      <c r="A74" t="inlineStr">
        <is>
          <t>SIM-EVT-00073</t>
        </is>
      </c>
      <c r="B74" t="inlineStr">
        <is>
          <t>LINE-S03-PRE-20251008</t>
        </is>
      </c>
      <c r="C74" t="inlineStr">
        <is>
          <t>SHIFT-PRE-20251008</t>
        </is>
      </c>
      <c r="D74" t="inlineStr">
        <is>
          <t>LINE-S03</t>
        </is>
      </c>
      <c r="E74" t="inlineStr">
        <is>
          <t>改善前</t>
        </is>
      </c>
      <c r="F74" s="57" t="n">
        <v>45938</v>
      </c>
      <c r="G74" t="inlineStr">
        <is>
          <t>质量率偏低</t>
        </is>
      </c>
      <c r="H74" t="inlineStr">
        <is>
          <t>质量率</t>
        </is>
      </c>
      <c r="I74" s="61" t="n">
        <v>0.971156</v>
      </c>
      <c r="J74" t="inlineStr">
        <is>
          <t>比例</t>
        </is>
      </c>
      <c r="K74" t="n">
        <v>0.98</v>
      </c>
      <c r="L74" t="inlineStr">
        <is>
          <t>中</t>
        </is>
      </c>
      <c r="M74" t="inlineStr">
        <is>
          <t>质量分析智能体</t>
        </is>
      </c>
      <c r="N74" t="inlineStr">
        <is>
          <t>质量工程师</t>
        </is>
      </c>
      <c r="O74" t="inlineStr">
        <is>
          <t>质量波动画像触发，建议核查批次、工艺参数和来料</t>
        </is>
      </c>
      <c r="P74" t="inlineStr">
        <is>
          <t>飞书消息卡片</t>
        </is>
      </c>
      <c r="Q74" t="inlineStr">
        <is>
          <t>否</t>
        </is>
      </c>
      <c r="R74" t="inlineStr">
        <is>
          <t>待确认</t>
        </is>
      </c>
      <c r="S74" t="inlineStr">
        <is>
          <t>团队模拟数据（基于公开单线数据派生）</t>
        </is>
      </c>
      <c r="T74" t="inlineStr">
        <is>
          <t>SIM-v2.2-20260807-20260804</t>
        </is>
      </c>
    </row>
    <row r="75">
      <c r="A75" t="inlineStr">
        <is>
          <t>SIM-EVT-00074</t>
        </is>
      </c>
      <c r="B75" t="inlineStr">
        <is>
          <t>LINE-S01-PRE-20251009</t>
        </is>
      </c>
      <c r="C75" t="inlineStr">
        <is>
          <t>SHIFT-PRE-20251009</t>
        </is>
      </c>
      <c r="D75" t="inlineStr">
        <is>
          <t>LINE-S01</t>
        </is>
      </c>
      <c r="E75" t="inlineStr">
        <is>
          <t>改善前</t>
        </is>
      </c>
      <c r="F75" s="57" t="n">
        <v>45939</v>
      </c>
      <c r="G75" t="inlineStr">
        <is>
          <t>OEE低于目标</t>
        </is>
      </c>
      <c r="H75" t="inlineStr">
        <is>
          <t>OEE</t>
        </is>
      </c>
      <c r="I75" s="61" t="n">
        <v>0.496949</v>
      </c>
      <c r="J75" t="inlineStr">
        <is>
          <t>比例</t>
        </is>
      </c>
      <c r="K75" t="n">
        <v>0.75</v>
      </c>
      <c r="L75" t="inlineStr">
        <is>
          <t>高</t>
        </is>
      </c>
      <c r="M75" t="inlineStr">
        <is>
          <t>生产诊断智能体</t>
        </is>
      </c>
      <c r="N75" t="inlineStr">
        <is>
          <t>生产主管</t>
        </is>
      </c>
      <c r="O75" t="inlineStr">
        <is>
          <t>稳态基准线综合效率偏低，需结合三项损失继续下钻</t>
        </is>
      </c>
      <c r="P75" t="inlineStr">
        <is>
          <t>飞书消息卡片+处置任务</t>
        </is>
      </c>
      <c r="Q75" t="inlineStr">
        <is>
          <t>是</t>
        </is>
      </c>
      <c r="R75" t="inlineStr">
        <is>
          <t>待确认</t>
        </is>
      </c>
      <c r="S75" t="inlineStr">
        <is>
          <t>团队模拟数据（基于公开单线数据派生）</t>
        </is>
      </c>
      <c r="T75" t="inlineStr">
        <is>
          <t>SIM-v2.2-20260807-20260804</t>
        </is>
      </c>
    </row>
    <row r="76">
      <c r="A76" t="inlineStr">
        <is>
          <t>SIM-EVT-00075</t>
        </is>
      </c>
      <c r="B76" t="inlineStr">
        <is>
          <t>LINE-S01-PRE-20251009</t>
        </is>
      </c>
      <c r="C76" t="inlineStr">
        <is>
          <t>SHIFT-PRE-20251009</t>
        </is>
      </c>
      <c r="D76" t="inlineStr">
        <is>
          <t>LINE-S01</t>
        </is>
      </c>
      <c r="E76" t="inlineStr">
        <is>
          <t>改善前</t>
        </is>
      </c>
      <c r="F76" s="57" t="n">
        <v>45939</v>
      </c>
      <c r="G76" t="inlineStr">
        <is>
          <t>开动率偏低</t>
        </is>
      </c>
      <c r="H76" t="inlineStr">
        <is>
          <t>开动率</t>
        </is>
      </c>
      <c r="I76" s="61" t="n">
        <v>0.620567</v>
      </c>
      <c r="J76" t="inlineStr">
        <is>
          <t>比例</t>
        </is>
      </c>
      <c r="K76" t="n">
        <v>0.75</v>
      </c>
      <c r="L76" t="inlineStr">
        <is>
          <t>中</t>
        </is>
      </c>
      <c r="M76" t="inlineStr">
        <is>
          <t>设备诊断智能体</t>
        </is>
      </c>
      <c r="N76" t="inlineStr">
        <is>
          <t>设备工程师</t>
        </is>
      </c>
      <c r="O76" t="inlineStr">
        <is>
          <t>优先检查非计划停机与待机原因</t>
        </is>
      </c>
      <c r="P76" t="inlineStr">
        <is>
          <t>飞书消息卡片</t>
        </is>
      </c>
      <c r="Q76" t="inlineStr">
        <is>
          <t>否</t>
        </is>
      </c>
      <c r="R76" t="inlineStr">
        <is>
          <t>待确认</t>
        </is>
      </c>
      <c r="S76" t="inlineStr">
        <is>
          <t>团队模拟数据（基于公开单线数据派生）</t>
        </is>
      </c>
      <c r="T76" t="inlineStr">
        <is>
          <t>SIM-v2.2-20260807-20260804</t>
        </is>
      </c>
    </row>
    <row r="77">
      <c r="A77" t="inlineStr">
        <is>
          <t>SIM-EVT-00076</t>
        </is>
      </c>
      <c r="B77" t="inlineStr">
        <is>
          <t>LINE-S01-PRE-20251009</t>
        </is>
      </c>
      <c r="C77" t="inlineStr">
        <is>
          <t>SHIFT-PRE-20251009</t>
        </is>
      </c>
      <c r="D77" t="inlineStr">
        <is>
          <t>LINE-S01</t>
        </is>
      </c>
      <c r="E77" t="inlineStr">
        <is>
          <t>改善前</t>
        </is>
      </c>
      <c r="F77" s="57" t="n">
        <v>45939</v>
      </c>
      <c r="G77" t="inlineStr">
        <is>
          <t>质量率偏低</t>
        </is>
      </c>
      <c r="H77" t="inlineStr">
        <is>
          <t>质量率</t>
        </is>
      </c>
      <c r="I77" s="61" t="n">
        <v>0.9365329999999999</v>
      </c>
      <c r="J77" t="inlineStr">
        <is>
          <t>比例</t>
        </is>
      </c>
      <c r="K77" t="n">
        <v>0.98</v>
      </c>
      <c r="L77" t="inlineStr">
        <is>
          <t>高</t>
        </is>
      </c>
      <c r="M77" t="inlineStr">
        <is>
          <t>质量分析智能体</t>
        </is>
      </c>
      <c r="N77" t="inlineStr">
        <is>
          <t>质量工程师</t>
        </is>
      </c>
      <c r="O77" t="inlineStr">
        <is>
          <t>建议核查缺陷数量与异常批次</t>
        </is>
      </c>
      <c r="P77" t="inlineStr">
        <is>
          <t>飞书消息卡片+处置任务</t>
        </is>
      </c>
      <c r="Q77" t="inlineStr">
        <is>
          <t>是</t>
        </is>
      </c>
      <c r="R77" t="inlineStr">
        <is>
          <t>待确认</t>
        </is>
      </c>
      <c r="S77" t="inlineStr">
        <is>
          <t>团队模拟数据（基于公开单线数据派生）</t>
        </is>
      </c>
      <c r="T77" t="inlineStr">
        <is>
          <t>SIM-v2.2-20260807-20260804</t>
        </is>
      </c>
    </row>
    <row r="78">
      <c r="A78" t="inlineStr">
        <is>
          <t>SIM-EVT-00077</t>
        </is>
      </c>
      <c r="B78" t="inlineStr">
        <is>
          <t>LINE-S01-PRE-20251009</t>
        </is>
      </c>
      <c r="C78" t="inlineStr">
        <is>
          <t>SHIFT-PRE-20251009</t>
        </is>
      </c>
      <c r="D78" t="inlineStr">
        <is>
          <t>LINE-S01</t>
        </is>
      </c>
      <c r="E78" t="inlineStr">
        <is>
          <t>改善前</t>
        </is>
      </c>
      <c r="F78" s="57" t="n">
        <v>45939</v>
      </c>
      <c r="G78" t="inlineStr">
        <is>
          <t>非计划停机超时</t>
        </is>
      </c>
      <c r="H78" t="inlineStr">
        <is>
          <t>非计划停机</t>
        </is>
      </c>
      <c r="I78" s="61" t="n">
        <v>5514</v>
      </c>
      <c r="J78" t="inlineStr">
        <is>
          <t>秒</t>
        </is>
      </c>
      <c r="K78" t="n">
        <v>3600</v>
      </c>
      <c r="L78" t="inlineStr">
        <is>
          <t>中</t>
        </is>
      </c>
      <c r="M78" t="inlineStr">
        <is>
          <t>设备诊断智能体</t>
        </is>
      </c>
      <c r="N78" t="inlineStr">
        <is>
          <t>设备工程师</t>
        </is>
      </c>
      <c r="O78" t="inlineStr">
        <is>
          <t>按停机位置和原因执行Pareto分析</t>
        </is>
      </c>
      <c r="P78" t="inlineStr">
        <is>
          <t>飞书消息卡片</t>
        </is>
      </c>
      <c r="Q78" t="inlineStr">
        <is>
          <t>否</t>
        </is>
      </c>
      <c r="R78" t="inlineStr">
        <is>
          <t>待确认</t>
        </is>
      </c>
      <c r="S78" t="inlineStr">
        <is>
          <t>团队模拟数据（基于公开单线数据派生）</t>
        </is>
      </c>
      <c r="T78" t="inlineStr">
        <is>
          <t>SIM-v2.2-20260807-20260804</t>
        </is>
      </c>
    </row>
    <row r="79">
      <c r="A79" t="inlineStr">
        <is>
          <t>SIM-EVT-00078</t>
        </is>
      </c>
      <c r="B79" t="inlineStr">
        <is>
          <t>LINE-S02-PRE-20251009</t>
        </is>
      </c>
      <c r="C79" t="inlineStr">
        <is>
          <t>SHIFT-PRE-20251009</t>
        </is>
      </c>
      <c r="D79" t="inlineStr">
        <is>
          <t>LINE-S02</t>
        </is>
      </c>
      <c r="E79" t="inlineStr">
        <is>
          <t>改善前</t>
        </is>
      </c>
      <c r="F79" s="57" t="n">
        <v>45939</v>
      </c>
      <c r="G79" t="inlineStr">
        <is>
          <t>OEE低于目标</t>
        </is>
      </c>
      <c r="H79" t="inlineStr">
        <is>
          <t>OEE</t>
        </is>
      </c>
      <c r="I79" s="61" t="n">
        <v>0.409163</v>
      </c>
      <c r="J79" t="inlineStr">
        <is>
          <t>比例</t>
        </is>
      </c>
      <c r="K79" t="n">
        <v>0.75</v>
      </c>
      <c r="L79" t="inlineStr">
        <is>
          <t>高</t>
        </is>
      </c>
      <c r="M79" t="inlineStr">
        <is>
          <t>生产诊断智能体</t>
        </is>
      </c>
      <c r="N79" t="inlineStr">
        <is>
          <t>生产主管</t>
        </is>
      </c>
      <c r="O79" t="inlineStr">
        <is>
          <t>设备瓶颈线综合效率偏低，需结合三项损失继续下钻</t>
        </is>
      </c>
      <c r="P79" t="inlineStr">
        <is>
          <t>飞书消息卡片+处置任务</t>
        </is>
      </c>
      <c r="Q79" t="inlineStr">
        <is>
          <t>是</t>
        </is>
      </c>
      <c r="R79" t="inlineStr">
        <is>
          <t>待确认</t>
        </is>
      </c>
      <c r="S79" t="inlineStr">
        <is>
          <t>团队模拟数据（基于公开单线数据派生）</t>
        </is>
      </c>
      <c r="T79" t="inlineStr">
        <is>
          <t>SIM-v2.2-20260807-20260804</t>
        </is>
      </c>
    </row>
    <row r="80">
      <c r="A80" t="inlineStr">
        <is>
          <t>SIM-EVT-00079</t>
        </is>
      </c>
      <c r="B80" t="inlineStr">
        <is>
          <t>LINE-S02-PRE-20251009</t>
        </is>
      </c>
      <c r="C80" t="inlineStr">
        <is>
          <t>SHIFT-PRE-20251009</t>
        </is>
      </c>
      <c r="D80" t="inlineStr">
        <is>
          <t>LINE-S02</t>
        </is>
      </c>
      <c r="E80" t="inlineStr">
        <is>
          <t>改善前</t>
        </is>
      </c>
      <c r="F80" s="57" t="n">
        <v>45939</v>
      </c>
      <c r="G80" t="inlineStr">
        <is>
          <t>开动率偏低</t>
        </is>
      </c>
      <c r="H80" t="inlineStr">
        <is>
          <t>开动率</t>
        </is>
      </c>
      <c r="I80" s="61" t="n">
        <v>0.5299</v>
      </c>
      <c r="J80" t="inlineStr">
        <is>
          <t>比例</t>
        </is>
      </c>
      <c r="K80" t="n">
        <v>0.75</v>
      </c>
      <c r="L80" t="inlineStr">
        <is>
          <t>高</t>
        </is>
      </c>
      <c r="M80" t="inlineStr">
        <is>
          <t>设备诊断智能体</t>
        </is>
      </c>
      <c r="N80" t="inlineStr">
        <is>
          <t>设备工程师</t>
        </is>
      </c>
      <c r="O80" t="inlineStr">
        <is>
          <t>设备瓶颈画像与非计划停机共同指向关键设备</t>
        </is>
      </c>
      <c r="P80" t="inlineStr">
        <is>
          <t>飞书消息卡片+处置任务</t>
        </is>
      </c>
      <c r="Q80" t="inlineStr">
        <is>
          <t>是</t>
        </is>
      </c>
      <c r="R80" t="inlineStr">
        <is>
          <t>待确认</t>
        </is>
      </c>
      <c r="S80" t="inlineStr">
        <is>
          <t>团队模拟数据（基于公开单线数据派生）</t>
        </is>
      </c>
      <c r="T80" t="inlineStr">
        <is>
          <t>SIM-v2.2-20260807-20260804</t>
        </is>
      </c>
    </row>
    <row r="81">
      <c r="A81" t="inlineStr">
        <is>
          <t>SIM-EVT-00080</t>
        </is>
      </c>
      <c r="B81" t="inlineStr">
        <is>
          <t>LINE-S02-PRE-20251009</t>
        </is>
      </c>
      <c r="C81" t="inlineStr">
        <is>
          <t>SHIFT-PRE-20251009</t>
        </is>
      </c>
      <c r="D81" t="inlineStr">
        <is>
          <t>LINE-S02</t>
        </is>
      </c>
      <c r="E81" t="inlineStr">
        <is>
          <t>改善前</t>
        </is>
      </c>
      <c r="F81" s="57" t="n">
        <v>45939</v>
      </c>
      <c r="G81" t="inlineStr">
        <is>
          <t>性能率偏低</t>
        </is>
      </c>
      <c r="H81" t="inlineStr">
        <is>
          <t>性能率</t>
        </is>
      </c>
      <c r="I81" s="61" t="n">
        <v>0.8267330000000001</v>
      </c>
      <c r="J81" t="inlineStr">
        <is>
          <t>比例</t>
        </is>
      </c>
      <c r="K81" t="n">
        <v>0.85</v>
      </c>
      <c r="L81" t="inlineStr">
        <is>
          <t>中</t>
        </is>
      </c>
      <c r="M81" t="inlineStr">
        <is>
          <t>生产优化智能体</t>
        </is>
      </c>
      <c r="N81" t="inlineStr">
        <is>
          <t>生产主管</t>
        </is>
      </c>
      <c r="O81" t="inlineStr">
        <is>
          <t>建议分析低速生产和微停事件</t>
        </is>
      </c>
      <c r="P81" t="inlineStr">
        <is>
          <t>飞书消息卡片</t>
        </is>
      </c>
      <c r="Q81" t="inlineStr">
        <is>
          <t>否</t>
        </is>
      </c>
      <c r="R81" t="inlineStr">
        <is>
          <t>待确认</t>
        </is>
      </c>
      <c r="S81" t="inlineStr">
        <is>
          <t>团队模拟数据（基于公开单线数据派生）</t>
        </is>
      </c>
      <c r="T81" t="inlineStr">
        <is>
          <t>SIM-v2.2-20260807-20260804</t>
        </is>
      </c>
    </row>
    <row r="82">
      <c r="A82" t="inlineStr">
        <is>
          <t>SIM-EVT-00081</t>
        </is>
      </c>
      <c r="B82" t="inlineStr">
        <is>
          <t>LINE-S02-PRE-20251009</t>
        </is>
      </c>
      <c r="C82" t="inlineStr">
        <is>
          <t>SHIFT-PRE-20251009</t>
        </is>
      </c>
      <c r="D82" t="inlineStr">
        <is>
          <t>LINE-S02</t>
        </is>
      </c>
      <c r="E82" t="inlineStr">
        <is>
          <t>改善前</t>
        </is>
      </c>
      <c r="F82" s="57" t="n">
        <v>45939</v>
      </c>
      <c r="G82" t="inlineStr">
        <is>
          <t>质量率偏低</t>
        </is>
      </c>
      <c r="H82" t="inlineStr">
        <is>
          <t>质量率</t>
        </is>
      </c>
      <c r="I82" s="61" t="n">
        <v>0.933978</v>
      </c>
      <c r="J82" t="inlineStr">
        <is>
          <t>比例</t>
        </is>
      </c>
      <c r="K82" t="n">
        <v>0.98</v>
      </c>
      <c r="L82" t="inlineStr">
        <is>
          <t>高</t>
        </is>
      </c>
      <c r="M82" t="inlineStr">
        <is>
          <t>质量分析智能体</t>
        </is>
      </c>
      <c r="N82" t="inlineStr">
        <is>
          <t>质量工程师</t>
        </is>
      </c>
      <c r="O82" t="inlineStr">
        <is>
          <t>建议核查缺陷数量与异常批次</t>
        </is>
      </c>
      <c r="P82" t="inlineStr">
        <is>
          <t>飞书消息卡片+处置任务</t>
        </is>
      </c>
      <c r="Q82" t="inlineStr">
        <is>
          <t>是</t>
        </is>
      </c>
      <c r="R82" t="inlineStr">
        <is>
          <t>待确认</t>
        </is>
      </c>
      <c r="S82" t="inlineStr">
        <is>
          <t>团队模拟数据（基于公开单线数据派生）</t>
        </is>
      </c>
      <c r="T82" t="inlineStr">
        <is>
          <t>SIM-v2.2-20260807-20260804</t>
        </is>
      </c>
    </row>
    <row r="83">
      <c r="A83" t="inlineStr">
        <is>
          <t>SIM-EVT-00082</t>
        </is>
      </c>
      <c r="B83" t="inlineStr">
        <is>
          <t>LINE-S02-PRE-20251009</t>
        </is>
      </c>
      <c r="C83" t="inlineStr">
        <is>
          <t>SHIFT-PRE-20251009</t>
        </is>
      </c>
      <c r="D83" t="inlineStr">
        <is>
          <t>LINE-S02</t>
        </is>
      </c>
      <c r="E83" t="inlineStr">
        <is>
          <t>改善前</t>
        </is>
      </c>
      <c r="F83" s="57" t="n">
        <v>45939</v>
      </c>
      <c r="G83" t="inlineStr">
        <is>
          <t>非计划停机超时</t>
        </is>
      </c>
      <c r="H83" t="inlineStr">
        <is>
          <t>非计划停机</t>
        </is>
      </c>
      <c r="I83" s="61" t="n">
        <v>9162</v>
      </c>
      <c r="J83" t="inlineStr">
        <is>
          <t>秒</t>
        </is>
      </c>
      <c r="K83" t="n">
        <v>3600</v>
      </c>
      <c r="L83" t="inlineStr">
        <is>
          <t>高</t>
        </is>
      </c>
      <c r="M83" t="inlineStr">
        <is>
          <t>设备诊断智能体</t>
        </is>
      </c>
      <c r="N83" t="inlineStr">
        <is>
          <t>设备工程师</t>
        </is>
      </c>
      <c r="O83" t="inlineStr">
        <is>
          <t>设备瓶颈线停机放大，优先查看主加工和输送系统</t>
        </is>
      </c>
      <c r="P83" t="inlineStr">
        <is>
          <t>飞书消息卡片+处置任务</t>
        </is>
      </c>
      <c r="Q83" t="inlineStr">
        <is>
          <t>是</t>
        </is>
      </c>
      <c r="R83" t="inlineStr">
        <is>
          <t>待确认</t>
        </is>
      </c>
      <c r="S83" t="inlineStr">
        <is>
          <t>团队模拟数据（基于公开单线数据派生）</t>
        </is>
      </c>
      <c r="T83" t="inlineStr">
        <is>
          <t>SIM-v2.2-20260807-20260804</t>
        </is>
      </c>
    </row>
    <row r="84">
      <c r="A84" t="inlineStr">
        <is>
          <t>SIM-EVT-00083</t>
        </is>
      </c>
      <c r="B84" t="inlineStr">
        <is>
          <t>LINE-S03-PRE-20251009</t>
        </is>
      </c>
      <c r="C84" t="inlineStr">
        <is>
          <t>SHIFT-PRE-20251009</t>
        </is>
      </c>
      <c r="D84" t="inlineStr">
        <is>
          <t>LINE-S03</t>
        </is>
      </c>
      <c r="E84" t="inlineStr">
        <is>
          <t>改善前</t>
        </is>
      </c>
      <c r="F84" s="57" t="n">
        <v>45939</v>
      </c>
      <c r="G84" t="inlineStr">
        <is>
          <t>OEE低于目标</t>
        </is>
      </c>
      <c r="H84" t="inlineStr">
        <is>
          <t>OEE</t>
        </is>
      </c>
      <c r="I84" s="61" t="n">
        <v>0.459112</v>
      </c>
      <c r="J84" t="inlineStr">
        <is>
          <t>比例</t>
        </is>
      </c>
      <c r="K84" t="n">
        <v>0.75</v>
      </c>
      <c r="L84" t="inlineStr">
        <is>
          <t>高</t>
        </is>
      </c>
      <c r="M84" t="inlineStr">
        <is>
          <t>生产诊断智能体</t>
        </is>
      </c>
      <c r="N84" t="inlineStr">
        <is>
          <t>生产主管</t>
        </is>
      </c>
      <c r="O84" t="inlineStr">
        <is>
          <t>质量波动线综合效率偏低，需结合三项损失继续下钻</t>
        </is>
      </c>
      <c r="P84" t="inlineStr">
        <is>
          <t>飞书消息卡片+处置任务</t>
        </is>
      </c>
      <c r="Q84" t="inlineStr">
        <is>
          <t>是</t>
        </is>
      </c>
      <c r="R84" t="inlineStr">
        <is>
          <t>待确认</t>
        </is>
      </c>
      <c r="S84" t="inlineStr">
        <is>
          <t>团队模拟数据（基于公开单线数据派生）</t>
        </is>
      </c>
      <c r="T84" t="inlineStr">
        <is>
          <t>SIM-v2.2-20260807-20260804</t>
        </is>
      </c>
    </row>
    <row r="85">
      <c r="A85" t="inlineStr">
        <is>
          <t>SIM-EVT-00084</t>
        </is>
      </c>
      <c r="B85" t="inlineStr">
        <is>
          <t>LINE-S03-PRE-20251009</t>
        </is>
      </c>
      <c r="C85" t="inlineStr">
        <is>
          <t>SHIFT-PRE-20251009</t>
        </is>
      </c>
      <c r="D85" t="inlineStr">
        <is>
          <t>LINE-S03</t>
        </is>
      </c>
      <c r="E85" t="inlineStr">
        <is>
          <t>改善前</t>
        </is>
      </c>
      <c r="F85" s="57" t="n">
        <v>45939</v>
      </c>
      <c r="G85" t="inlineStr">
        <is>
          <t>开动率偏低</t>
        </is>
      </c>
      <c r="H85" t="inlineStr">
        <is>
          <t>开动率</t>
        </is>
      </c>
      <c r="I85" s="61" t="n">
        <v>0.609567</v>
      </c>
      <c r="J85" t="inlineStr">
        <is>
          <t>比例</t>
        </is>
      </c>
      <c r="K85" t="n">
        <v>0.75</v>
      </c>
      <c r="L85" t="inlineStr">
        <is>
          <t>高</t>
        </is>
      </c>
      <c r="M85" t="inlineStr">
        <is>
          <t>设备诊断智能体</t>
        </is>
      </c>
      <c r="N85" t="inlineStr">
        <is>
          <t>设备工程师</t>
        </is>
      </c>
      <c r="O85" t="inlineStr">
        <is>
          <t>优先检查非计划停机与待机原因</t>
        </is>
      </c>
      <c r="P85" t="inlineStr">
        <is>
          <t>飞书消息卡片+处置任务</t>
        </is>
      </c>
      <c r="Q85" t="inlineStr">
        <is>
          <t>是</t>
        </is>
      </c>
      <c r="R85" t="inlineStr">
        <is>
          <t>待确认</t>
        </is>
      </c>
      <c r="S85" t="inlineStr">
        <is>
          <t>团队模拟数据（基于公开单线数据派生）</t>
        </is>
      </c>
      <c r="T85" t="inlineStr">
        <is>
          <t>SIM-v2.2-20260807-20260804</t>
        </is>
      </c>
    </row>
    <row r="86">
      <c r="A86" t="inlineStr">
        <is>
          <t>SIM-EVT-00085</t>
        </is>
      </c>
      <c r="B86" t="inlineStr">
        <is>
          <t>LINE-S03-PRE-20251009</t>
        </is>
      </c>
      <c r="C86" t="inlineStr">
        <is>
          <t>SHIFT-PRE-20251009</t>
        </is>
      </c>
      <c r="D86" t="inlineStr">
        <is>
          <t>LINE-S03</t>
        </is>
      </c>
      <c r="E86" t="inlineStr">
        <is>
          <t>改善前</t>
        </is>
      </c>
      <c r="F86" s="57" t="n">
        <v>45939</v>
      </c>
      <c r="G86" t="inlineStr">
        <is>
          <t>性能率偏低</t>
        </is>
      </c>
      <c r="H86" t="inlineStr">
        <is>
          <t>性能率</t>
        </is>
      </c>
      <c r="I86" s="61" t="n">
        <v>0.825067</v>
      </c>
      <c r="J86" t="inlineStr">
        <is>
          <t>比例</t>
        </is>
      </c>
      <c r="K86" t="n">
        <v>0.85</v>
      </c>
      <c r="L86" t="inlineStr">
        <is>
          <t>中</t>
        </is>
      </c>
      <c r="M86" t="inlineStr">
        <is>
          <t>生产优化智能体</t>
        </is>
      </c>
      <c r="N86" t="inlineStr">
        <is>
          <t>生产主管</t>
        </is>
      </c>
      <c r="O86" t="inlineStr">
        <is>
          <t>节拍波动画像明显，建议检查低速生产与换型</t>
        </is>
      </c>
      <c r="P86" t="inlineStr">
        <is>
          <t>飞书消息卡片</t>
        </is>
      </c>
      <c r="Q86" t="inlineStr">
        <is>
          <t>否</t>
        </is>
      </c>
      <c r="R86" t="inlineStr">
        <is>
          <t>待确认</t>
        </is>
      </c>
      <c r="S86" t="inlineStr">
        <is>
          <t>团队模拟数据（基于公开单线数据派生）</t>
        </is>
      </c>
      <c r="T86" t="inlineStr">
        <is>
          <t>SIM-v2.2-20260807-20260804</t>
        </is>
      </c>
    </row>
    <row r="87">
      <c r="A87" t="inlineStr">
        <is>
          <t>SIM-EVT-00086</t>
        </is>
      </c>
      <c r="B87" t="inlineStr">
        <is>
          <t>LINE-S03-PRE-20251009</t>
        </is>
      </c>
      <c r="C87" t="inlineStr">
        <is>
          <t>SHIFT-PRE-20251009</t>
        </is>
      </c>
      <c r="D87" t="inlineStr">
        <is>
          <t>LINE-S03</t>
        </is>
      </c>
      <c r="E87" t="inlineStr">
        <is>
          <t>改善前</t>
        </is>
      </c>
      <c r="F87" s="57" t="n">
        <v>45939</v>
      </c>
      <c r="G87" t="inlineStr">
        <is>
          <t>质量率偏低</t>
        </is>
      </c>
      <c r="H87" t="inlineStr">
        <is>
          <t>质量率</t>
        </is>
      </c>
      <c r="I87" s="61" t="n">
        <v>0.912867</v>
      </c>
      <c r="J87" t="inlineStr">
        <is>
          <t>比例</t>
        </is>
      </c>
      <c r="K87" t="n">
        <v>0.98</v>
      </c>
      <c r="L87" t="inlineStr">
        <is>
          <t>高</t>
        </is>
      </c>
      <c r="M87" t="inlineStr">
        <is>
          <t>质量分析智能体</t>
        </is>
      </c>
      <c r="N87" t="inlineStr">
        <is>
          <t>质量工程师</t>
        </is>
      </c>
      <c r="O87" t="inlineStr">
        <is>
          <t>质量波动画像触发，建议核查批次、工艺参数和来料</t>
        </is>
      </c>
      <c r="P87" t="inlineStr">
        <is>
          <t>飞书消息卡片+处置任务</t>
        </is>
      </c>
      <c r="Q87" t="inlineStr">
        <is>
          <t>是</t>
        </is>
      </c>
      <c r="R87" t="inlineStr">
        <is>
          <t>待确认</t>
        </is>
      </c>
      <c r="S87" t="inlineStr">
        <is>
          <t>团队模拟数据（基于公开单线数据派生）</t>
        </is>
      </c>
      <c r="T87" t="inlineStr">
        <is>
          <t>SIM-v2.2-20260807-20260804</t>
        </is>
      </c>
    </row>
    <row r="88">
      <c r="A88" t="inlineStr">
        <is>
          <t>SIM-EVT-00087</t>
        </is>
      </c>
      <c r="B88" t="inlineStr">
        <is>
          <t>LINE-S03-PRE-20251009</t>
        </is>
      </c>
      <c r="C88" t="inlineStr">
        <is>
          <t>SHIFT-PRE-20251009</t>
        </is>
      </c>
      <c r="D88" t="inlineStr">
        <is>
          <t>LINE-S03</t>
        </is>
      </c>
      <c r="E88" t="inlineStr">
        <is>
          <t>改善前</t>
        </is>
      </c>
      <c r="F88" s="57" t="n">
        <v>45939</v>
      </c>
      <c r="G88" t="inlineStr">
        <is>
          <t>非计划停机超时</t>
        </is>
      </c>
      <c r="H88" t="inlineStr">
        <is>
          <t>非计划停机</t>
        </is>
      </c>
      <c r="I88" s="61" t="n">
        <v>6030</v>
      </c>
      <c r="J88" t="inlineStr">
        <is>
          <t>秒</t>
        </is>
      </c>
      <c r="K88" t="n">
        <v>3600</v>
      </c>
      <c r="L88" t="inlineStr">
        <is>
          <t>中</t>
        </is>
      </c>
      <c r="M88" t="inlineStr">
        <is>
          <t>设备诊断智能体</t>
        </is>
      </c>
      <c r="N88" t="inlineStr">
        <is>
          <t>设备工程师</t>
        </is>
      </c>
      <c r="O88" t="inlineStr">
        <is>
          <t>按停机位置和原因执行Pareto分析</t>
        </is>
      </c>
      <c r="P88" t="inlineStr">
        <is>
          <t>飞书消息卡片</t>
        </is>
      </c>
      <c r="Q88" t="inlineStr">
        <is>
          <t>否</t>
        </is>
      </c>
      <c r="R88" t="inlineStr">
        <is>
          <t>待确认</t>
        </is>
      </c>
      <c r="S88" t="inlineStr">
        <is>
          <t>团队模拟数据（基于公开单线数据派生）</t>
        </is>
      </c>
      <c r="T88" t="inlineStr">
        <is>
          <t>SIM-v2.2-20260807-20260804</t>
        </is>
      </c>
    </row>
    <row r="89">
      <c r="A89" t="inlineStr">
        <is>
          <t>SIM-EVT-00088</t>
        </is>
      </c>
      <c r="B89" t="inlineStr">
        <is>
          <t>LINE-S02-PRE-20251010</t>
        </is>
      </c>
      <c r="C89" t="inlineStr">
        <is>
          <t>SHIFT-PRE-20251010</t>
        </is>
      </c>
      <c r="D89" t="inlineStr">
        <is>
          <t>LINE-S02</t>
        </is>
      </c>
      <c r="E89" t="inlineStr">
        <is>
          <t>改善前</t>
        </is>
      </c>
      <c r="F89" s="57" t="n">
        <v>45940</v>
      </c>
      <c r="G89" t="inlineStr">
        <is>
          <t>OEE低于目标</t>
        </is>
      </c>
      <c r="H89" t="inlineStr">
        <is>
          <t>OEE</t>
        </is>
      </c>
      <c r="I89" s="61" t="n">
        <v>0.693814</v>
      </c>
      <c r="J89" t="inlineStr">
        <is>
          <t>比例</t>
        </is>
      </c>
      <c r="K89" t="n">
        <v>0.75</v>
      </c>
      <c r="L89" t="inlineStr">
        <is>
          <t>中</t>
        </is>
      </c>
      <c r="M89" t="inlineStr">
        <is>
          <t>生产诊断智能体</t>
        </is>
      </c>
      <c r="N89" t="inlineStr">
        <is>
          <t>生产主管</t>
        </is>
      </c>
      <c r="O89" t="inlineStr">
        <is>
          <t>设备瓶颈线综合效率偏低，需结合三项损失继续下钻</t>
        </is>
      </c>
      <c r="P89" t="inlineStr">
        <is>
          <t>飞书消息卡片</t>
        </is>
      </c>
      <c r="Q89" t="inlineStr">
        <is>
          <t>否</t>
        </is>
      </c>
      <c r="R89" t="inlineStr">
        <is>
          <t>待确认</t>
        </is>
      </c>
      <c r="S89" t="inlineStr">
        <is>
          <t>团队模拟数据（基于公开单线数据派生）</t>
        </is>
      </c>
      <c r="T89" t="inlineStr">
        <is>
          <t>SIM-v2.2-20260807-20260804</t>
        </is>
      </c>
    </row>
    <row r="90">
      <c r="A90" t="inlineStr">
        <is>
          <t>SIM-EVT-00089</t>
        </is>
      </c>
      <c r="B90" t="inlineStr">
        <is>
          <t>LINE-S02-PRE-20251010</t>
        </is>
      </c>
      <c r="C90" t="inlineStr">
        <is>
          <t>SHIFT-PRE-20251010</t>
        </is>
      </c>
      <c r="D90" t="inlineStr">
        <is>
          <t>LINE-S02</t>
        </is>
      </c>
      <c r="E90" t="inlineStr">
        <is>
          <t>改善前</t>
        </is>
      </c>
      <c r="F90" s="57" t="n">
        <v>45940</v>
      </c>
      <c r="G90" t="inlineStr">
        <is>
          <t>开动率偏低</t>
        </is>
      </c>
      <c r="H90" t="inlineStr">
        <is>
          <t>开动率</t>
        </is>
      </c>
      <c r="I90" s="61" t="n">
        <v>0.738233</v>
      </c>
      <c r="J90" t="inlineStr">
        <is>
          <t>比例</t>
        </is>
      </c>
      <c r="K90" t="n">
        <v>0.75</v>
      </c>
      <c r="L90" t="inlineStr">
        <is>
          <t>中</t>
        </is>
      </c>
      <c r="M90" t="inlineStr">
        <is>
          <t>设备诊断智能体</t>
        </is>
      </c>
      <c r="N90" t="inlineStr">
        <is>
          <t>设备工程师</t>
        </is>
      </c>
      <c r="O90" t="inlineStr">
        <is>
          <t>设备瓶颈画像与非计划停机共同指向关键设备</t>
        </is>
      </c>
      <c r="P90" t="inlineStr">
        <is>
          <t>飞书消息卡片</t>
        </is>
      </c>
      <c r="Q90" t="inlineStr">
        <is>
          <t>否</t>
        </is>
      </c>
      <c r="R90" t="inlineStr">
        <is>
          <t>待确认</t>
        </is>
      </c>
      <c r="S90" t="inlineStr">
        <is>
          <t>团队模拟数据（基于公开单线数据派生）</t>
        </is>
      </c>
      <c r="T90" t="inlineStr">
        <is>
          <t>SIM-v2.2-20260807-20260804</t>
        </is>
      </c>
    </row>
    <row r="91">
      <c r="A91" t="inlineStr">
        <is>
          <t>SIM-EVT-00090</t>
        </is>
      </c>
      <c r="B91" t="inlineStr">
        <is>
          <t>LINE-S03-PRE-20251010</t>
        </is>
      </c>
      <c r="C91" t="inlineStr">
        <is>
          <t>SHIFT-PRE-20251010</t>
        </is>
      </c>
      <c r="D91" t="inlineStr">
        <is>
          <t>LINE-S03</t>
        </is>
      </c>
      <c r="E91" t="inlineStr">
        <is>
          <t>改善前</t>
        </is>
      </c>
      <c r="F91" s="57" t="n">
        <v>45940</v>
      </c>
      <c r="G91" t="inlineStr">
        <is>
          <t>OEE低于目标</t>
        </is>
      </c>
      <c r="H91" t="inlineStr">
        <is>
          <t>OEE</t>
        </is>
      </c>
      <c r="I91" s="61" t="n">
        <v>0.719539</v>
      </c>
      <c r="J91" t="inlineStr">
        <is>
          <t>比例</t>
        </is>
      </c>
      <c r="K91" t="n">
        <v>0.75</v>
      </c>
      <c r="L91" t="inlineStr">
        <is>
          <t>中</t>
        </is>
      </c>
      <c r="M91" t="inlineStr">
        <is>
          <t>生产诊断智能体</t>
        </is>
      </c>
      <c r="N91" t="inlineStr">
        <is>
          <t>生产主管</t>
        </is>
      </c>
      <c r="O91" t="inlineStr">
        <is>
          <t>质量波动线综合效率偏低，需结合三项损失继续下钻</t>
        </is>
      </c>
      <c r="P91" t="inlineStr">
        <is>
          <t>飞书消息卡片</t>
        </is>
      </c>
      <c r="Q91" t="inlineStr">
        <is>
          <t>否</t>
        </is>
      </c>
      <c r="R91" t="inlineStr">
        <is>
          <t>待确认</t>
        </is>
      </c>
      <c r="S91" t="inlineStr">
        <is>
          <t>团队模拟数据（基于公开单线数据派生）</t>
        </is>
      </c>
      <c r="T91" t="inlineStr">
        <is>
          <t>SIM-v2.2-20260807-20260804</t>
        </is>
      </c>
    </row>
    <row r="92">
      <c r="A92" t="inlineStr">
        <is>
          <t>SIM-EVT-00091</t>
        </is>
      </c>
      <c r="B92" t="inlineStr">
        <is>
          <t>LINE-S03-PRE-20251010</t>
        </is>
      </c>
      <c r="C92" t="inlineStr">
        <is>
          <t>SHIFT-PRE-20251010</t>
        </is>
      </c>
      <c r="D92" t="inlineStr">
        <is>
          <t>LINE-S03</t>
        </is>
      </c>
      <c r="E92" t="inlineStr">
        <is>
          <t>改善前</t>
        </is>
      </c>
      <c r="F92" s="57" t="n">
        <v>45940</v>
      </c>
      <c r="G92" t="inlineStr">
        <is>
          <t>质量率偏低</t>
        </is>
      </c>
      <c r="H92" t="inlineStr">
        <is>
          <t>质量率</t>
        </is>
      </c>
      <c r="I92" s="61" t="n">
        <v>0.964133</v>
      </c>
      <c r="J92" t="inlineStr">
        <is>
          <t>比例</t>
        </is>
      </c>
      <c r="K92" t="n">
        <v>0.98</v>
      </c>
      <c r="L92" t="inlineStr">
        <is>
          <t>中</t>
        </is>
      </c>
      <c r="M92" t="inlineStr">
        <is>
          <t>质量分析智能体</t>
        </is>
      </c>
      <c r="N92" t="inlineStr">
        <is>
          <t>质量工程师</t>
        </is>
      </c>
      <c r="O92" t="inlineStr">
        <is>
          <t>质量波动画像触发，建议核查批次、工艺参数和来料</t>
        </is>
      </c>
      <c r="P92" t="inlineStr">
        <is>
          <t>飞书消息卡片</t>
        </is>
      </c>
      <c r="Q92" t="inlineStr">
        <is>
          <t>否</t>
        </is>
      </c>
      <c r="R92" t="inlineStr">
        <is>
          <t>待确认</t>
        </is>
      </c>
      <c r="S92" t="inlineStr">
        <is>
          <t>团队模拟数据（基于公开单线数据派生）</t>
        </is>
      </c>
      <c r="T92" t="inlineStr">
        <is>
          <t>SIM-v2.2-20260807-20260804</t>
        </is>
      </c>
    </row>
    <row r="93">
      <c r="A93" t="inlineStr">
        <is>
          <t>SIM-EVT-00092</t>
        </is>
      </c>
      <c r="B93" t="inlineStr">
        <is>
          <t>LINE-S01-PRE-20251013</t>
        </is>
      </c>
      <c r="C93" t="inlineStr">
        <is>
          <t>SHIFT-PRE-20251013</t>
        </is>
      </c>
      <c r="D93" t="inlineStr">
        <is>
          <t>LINE-S01</t>
        </is>
      </c>
      <c r="E93" t="inlineStr">
        <is>
          <t>改善前</t>
        </is>
      </c>
      <c r="F93" s="57" t="n">
        <v>45943</v>
      </c>
      <c r="G93" t="inlineStr">
        <is>
          <t>OEE低于目标</t>
        </is>
      </c>
      <c r="H93" t="inlineStr">
        <is>
          <t>OEE</t>
        </is>
      </c>
      <c r="I93" s="61" t="n">
        <v>0.586881</v>
      </c>
      <c r="J93" t="inlineStr">
        <is>
          <t>比例</t>
        </is>
      </c>
      <c r="K93" t="n">
        <v>0.75</v>
      </c>
      <c r="L93" t="inlineStr">
        <is>
          <t>高</t>
        </is>
      </c>
      <c r="M93" t="inlineStr">
        <is>
          <t>生产诊断智能体</t>
        </is>
      </c>
      <c r="N93" t="inlineStr">
        <is>
          <t>生产主管</t>
        </is>
      </c>
      <c r="O93" t="inlineStr">
        <is>
          <t>稳态基准线综合效率偏低，需结合三项损失继续下钻</t>
        </is>
      </c>
      <c r="P93" t="inlineStr">
        <is>
          <t>飞书消息卡片+处置任务</t>
        </is>
      </c>
      <c r="Q93" t="inlineStr">
        <is>
          <t>是</t>
        </is>
      </c>
      <c r="R93" t="inlineStr">
        <is>
          <t>待确认</t>
        </is>
      </c>
      <c r="S93" t="inlineStr">
        <is>
          <t>团队模拟数据（基于公开单线数据派生）</t>
        </is>
      </c>
      <c r="T93" t="inlineStr">
        <is>
          <t>SIM-v2.2-20260807-20260804</t>
        </is>
      </c>
    </row>
    <row r="94">
      <c r="A94" t="inlineStr">
        <is>
          <t>SIM-EVT-00093</t>
        </is>
      </c>
      <c r="B94" t="inlineStr">
        <is>
          <t>LINE-S01-PRE-20251013</t>
        </is>
      </c>
      <c r="C94" t="inlineStr">
        <is>
          <t>SHIFT-PRE-20251013</t>
        </is>
      </c>
      <c r="D94" t="inlineStr">
        <is>
          <t>LINE-S01</t>
        </is>
      </c>
      <c r="E94" t="inlineStr">
        <is>
          <t>改善前</t>
        </is>
      </c>
      <c r="F94" s="57" t="n">
        <v>45943</v>
      </c>
      <c r="G94" t="inlineStr">
        <is>
          <t>开动率偏低</t>
        </is>
      </c>
      <c r="H94" t="inlineStr">
        <is>
          <t>开动率</t>
        </is>
      </c>
      <c r="I94" s="61" t="n">
        <v>0.6413</v>
      </c>
      <c r="J94" t="inlineStr">
        <is>
          <t>比例</t>
        </is>
      </c>
      <c r="K94" t="n">
        <v>0.75</v>
      </c>
      <c r="L94" t="inlineStr">
        <is>
          <t>中</t>
        </is>
      </c>
      <c r="M94" t="inlineStr">
        <is>
          <t>设备诊断智能体</t>
        </is>
      </c>
      <c r="N94" t="inlineStr">
        <is>
          <t>设备工程师</t>
        </is>
      </c>
      <c r="O94" t="inlineStr">
        <is>
          <t>优先检查非计划停机与待机原因</t>
        </is>
      </c>
      <c r="P94" t="inlineStr">
        <is>
          <t>飞书消息卡片</t>
        </is>
      </c>
      <c r="Q94" t="inlineStr">
        <is>
          <t>否</t>
        </is>
      </c>
      <c r="R94" t="inlineStr">
        <is>
          <t>待确认</t>
        </is>
      </c>
      <c r="S94" t="inlineStr">
        <is>
          <t>团队模拟数据（基于公开单线数据派生）</t>
        </is>
      </c>
      <c r="T94" t="inlineStr">
        <is>
          <t>SIM-v2.2-20260807-20260804</t>
        </is>
      </c>
    </row>
    <row r="95">
      <c r="A95" t="inlineStr">
        <is>
          <t>SIM-EVT-00094</t>
        </is>
      </c>
      <c r="B95" t="inlineStr">
        <is>
          <t>LINE-S01-PRE-20251013</t>
        </is>
      </c>
      <c r="C95" t="inlineStr">
        <is>
          <t>SHIFT-PRE-20251013</t>
        </is>
      </c>
      <c r="D95" t="inlineStr">
        <is>
          <t>LINE-S01</t>
        </is>
      </c>
      <c r="E95" t="inlineStr">
        <is>
          <t>改善前</t>
        </is>
      </c>
      <c r="F95" s="57" t="n">
        <v>45943</v>
      </c>
      <c r="G95" t="inlineStr">
        <is>
          <t>非计划停机超时</t>
        </is>
      </c>
      <c r="H95" t="inlineStr">
        <is>
          <t>非计划停机</t>
        </is>
      </c>
      <c r="I95" s="61" t="n">
        <v>7200</v>
      </c>
      <c r="J95" t="inlineStr">
        <is>
          <t>秒</t>
        </is>
      </c>
      <c r="K95" t="n">
        <v>3600</v>
      </c>
      <c r="L95" t="inlineStr">
        <is>
          <t>中</t>
        </is>
      </c>
      <c r="M95" t="inlineStr">
        <is>
          <t>设备诊断智能体</t>
        </is>
      </c>
      <c r="N95" t="inlineStr">
        <is>
          <t>设备工程师</t>
        </is>
      </c>
      <c r="O95" t="inlineStr">
        <is>
          <t>按停机位置和原因执行Pareto分析</t>
        </is>
      </c>
      <c r="P95" t="inlineStr">
        <is>
          <t>飞书消息卡片</t>
        </is>
      </c>
      <c r="Q95" t="inlineStr">
        <is>
          <t>否</t>
        </is>
      </c>
      <c r="R95" t="inlineStr">
        <is>
          <t>待确认</t>
        </is>
      </c>
      <c r="S95" t="inlineStr">
        <is>
          <t>团队模拟数据（基于公开单线数据派生）</t>
        </is>
      </c>
      <c r="T95" t="inlineStr">
        <is>
          <t>SIM-v2.2-20260807-20260804</t>
        </is>
      </c>
    </row>
    <row r="96">
      <c r="A96" t="inlineStr">
        <is>
          <t>SIM-EVT-00095</t>
        </is>
      </c>
      <c r="B96" t="inlineStr">
        <is>
          <t>LINE-S02-PRE-20251013</t>
        </is>
      </c>
      <c r="C96" t="inlineStr">
        <is>
          <t>SHIFT-PRE-20251013</t>
        </is>
      </c>
      <c r="D96" t="inlineStr">
        <is>
          <t>LINE-S02</t>
        </is>
      </c>
      <c r="E96" t="inlineStr">
        <is>
          <t>改善前</t>
        </is>
      </c>
      <c r="F96" s="57" t="n">
        <v>45943</v>
      </c>
      <c r="G96" t="inlineStr">
        <is>
          <t>OEE低于目标</t>
        </is>
      </c>
      <c r="H96" t="inlineStr">
        <is>
          <t>OEE</t>
        </is>
      </c>
      <c r="I96" s="61" t="n">
        <v>0.532152</v>
      </c>
      <c r="J96" t="inlineStr">
        <is>
          <t>比例</t>
        </is>
      </c>
      <c r="K96" t="n">
        <v>0.75</v>
      </c>
      <c r="L96" t="inlineStr">
        <is>
          <t>高</t>
        </is>
      </c>
      <c r="M96" t="inlineStr">
        <is>
          <t>生产诊断智能体</t>
        </is>
      </c>
      <c r="N96" t="inlineStr">
        <is>
          <t>生产主管</t>
        </is>
      </c>
      <c r="O96" t="inlineStr">
        <is>
          <t>设备瓶颈线综合效率偏低，需结合三项损失继续下钻</t>
        </is>
      </c>
      <c r="P96" t="inlineStr">
        <is>
          <t>飞书消息卡片+处置任务</t>
        </is>
      </c>
      <c r="Q96" t="inlineStr">
        <is>
          <t>是</t>
        </is>
      </c>
      <c r="R96" t="inlineStr">
        <is>
          <t>待确认</t>
        </is>
      </c>
      <c r="S96" t="inlineStr">
        <is>
          <t>团队模拟数据（基于公开单线数据派生）</t>
        </is>
      </c>
      <c r="T96" t="inlineStr">
        <is>
          <t>SIM-v2.2-20260807-20260804</t>
        </is>
      </c>
    </row>
    <row r="97">
      <c r="A97" t="inlineStr">
        <is>
          <t>SIM-EVT-00096</t>
        </is>
      </c>
      <c r="B97" t="inlineStr">
        <is>
          <t>LINE-S02-PRE-20251013</t>
        </is>
      </c>
      <c r="C97" t="inlineStr">
        <is>
          <t>SHIFT-PRE-20251013</t>
        </is>
      </c>
      <c r="D97" t="inlineStr">
        <is>
          <t>LINE-S02</t>
        </is>
      </c>
      <c r="E97" t="inlineStr">
        <is>
          <t>改善前</t>
        </is>
      </c>
      <c r="F97" s="57" t="n">
        <v>45943</v>
      </c>
      <c r="G97" t="inlineStr">
        <is>
          <t>开动率偏低</t>
        </is>
      </c>
      <c r="H97" t="inlineStr">
        <is>
          <t>开动率</t>
        </is>
      </c>
      <c r="I97" s="61" t="n">
        <v>0.575967</v>
      </c>
      <c r="J97" t="inlineStr">
        <is>
          <t>比例</t>
        </is>
      </c>
      <c r="K97" t="n">
        <v>0.75</v>
      </c>
      <c r="L97" t="inlineStr">
        <is>
          <t>高</t>
        </is>
      </c>
      <c r="M97" t="inlineStr">
        <is>
          <t>设备诊断智能体</t>
        </is>
      </c>
      <c r="N97" t="inlineStr">
        <is>
          <t>设备工程师</t>
        </is>
      </c>
      <c r="O97" t="inlineStr">
        <is>
          <t>设备瓶颈画像与非计划停机共同指向关键设备</t>
        </is>
      </c>
      <c r="P97" t="inlineStr">
        <is>
          <t>飞书消息卡片+处置任务</t>
        </is>
      </c>
      <c r="Q97" t="inlineStr">
        <is>
          <t>是</t>
        </is>
      </c>
      <c r="R97" t="inlineStr">
        <is>
          <t>待确认</t>
        </is>
      </c>
      <c r="S97" t="inlineStr">
        <is>
          <t>团队模拟数据（基于公开单线数据派生）</t>
        </is>
      </c>
      <c r="T97" t="inlineStr">
        <is>
          <t>SIM-v2.2-20260807-20260804</t>
        </is>
      </c>
    </row>
    <row r="98">
      <c r="A98" t="inlineStr">
        <is>
          <t>SIM-EVT-00097</t>
        </is>
      </c>
      <c r="B98" t="inlineStr">
        <is>
          <t>LINE-S02-PRE-20251013</t>
        </is>
      </c>
      <c r="C98" t="inlineStr">
        <is>
          <t>SHIFT-PRE-20251013</t>
        </is>
      </c>
      <c r="D98" t="inlineStr">
        <is>
          <t>LINE-S02</t>
        </is>
      </c>
      <c r="E98" t="inlineStr">
        <is>
          <t>改善前</t>
        </is>
      </c>
      <c r="F98" s="57" t="n">
        <v>45943</v>
      </c>
      <c r="G98" t="inlineStr">
        <is>
          <t>非计划停机超时</t>
        </is>
      </c>
      <c r="H98" t="inlineStr">
        <is>
          <t>非计划停机</t>
        </is>
      </c>
      <c r="I98" s="61" t="n">
        <v>13752</v>
      </c>
      <c r="J98" t="inlineStr">
        <is>
          <t>秒</t>
        </is>
      </c>
      <c r="K98" t="n">
        <v>3600</v>
      </c>
      <c r="L98" t="inlineStr">
        <is>
          <t>高</t>
        </is>
      </c>
      <c r="M98" t="inlineStr">
        <is>
          <t>设备诊断智能体</t>
        </is>
      </c>
      <c r="N98" t="inlineStr">
        <is>
          <t>设备工程师</t>
        </is>
      </c>
      <c r="O98" t="inlineStr">
        <is>
          <t>设备瓶颈线停机放大，优先查看主加工和输送系统</t>
        </is>
      </c>
      <c r="P98" t="inlineStr">
        <is>
          <t>飞书消息卡片+处置任务</t>
        </is>
      </c>
      <c r="Q98" t="inlineStr">
        <is>
          <t>是</t>
        </is>
      </c>
      <c r="R98" t="inlineStr">
        <is>
          <t>待确认</t>
        </is>
      </c>
      <c r="S98" t="inlineStr">
        <is>
          <t>团队模拟数据（基于公开单线数据派生）</t>
        </is>
      </c>
      <c r="T98" t="inlineStr">
        <is>
          <t>SIM-v2.2-20260807-20260804</t>
        </is>
      </c>
    </row>
    <row r="99">
      <c r="A99" t="inlineStr">
        <is>
          <t>SIM-EVT-00098</t>
        </is>
      </c>
      <c r="B99" t="inlineStr">
        <is>
          <t>LINE-S03-PRE-20251013</t>
        </is>
      </c>
      <c r="C99" t="inlineStr">
        <is>
          <t>SHIFT-PRE-20251013</t>
        </is>
      </c>
      <c r="D99" t="inlineStr">
        <is>
          <t>LINE-S03</t>
        </is>
      </c>
      <c r="E99" t="inlineStr">
        <is>
          <t>改善前</t>
        </is>
      </c>
      <c r="F99" s="57" t="n">
        <v>45943</v>
      </c>
      <c r="G99" t="inlineStr">
        <is>
          <t>OEE低于目标</t>
        </is>
      </c>
      <c r="H99" t="inlineStr">
        <is>
          <t>OEE</t>
        </is>
      </c>
      <c r="I99" s="61" t="n">
        <v>0.544799</v>
      </c>
      <c r="J99" t="inlineStr">
        <is>
          <t>比例</t>
        </is>
      </c>
      <c r="K99" t="n">
        <v>0.75</v>
      </c>
      <c r="L99" t="inlineStr">
        <is>
          <t>高</t>
        </is>
      </c>
      <c r="M99" t="inlineStr">
        <is>
          <t>生产诊断智能体</t>
        </is>
      </c>
      <c r="N99" t="inlineStr">
        <is>
          <t>生产主管</t>
        </is>
      </c>
      <c r="O99" t="inlineStr">
        <is>
          <t>质量波动线综合效率偏低，需结合三项损失继续下钻</t>
        </is>
      </c>
      <c r="P99" t="inlineStr">
        <is>
          <t>飞书消息卡片+处置任务</t>
        </is>
      </c>
      <c r="Q99" t="inlineStr">
        <is>
          <t>是</t>
        </is>
      </c>
      <c r="R99" t="inlineStr">
        <is>
          <t>待确认</t>
        </is>
      </c>
      <c r="S99" t="inlineStr">
        <is>
          <t>团队模拟数据（基于公开单线数据派生）</t>
        </is>
      </c>
      <c r="T99" t="inlineStr">
        <is>
          <t>SIM-v2.2-20260807-20260804</t>
        </is>
      </c>
    </row>
    <row r="100">
      <c r="A100" t="inlineStr">
        <is>
          <t>SIM-EVT-00099</t>
        </is>
      </c>
      <c r="B100" t="inlineStr">
        <is>
          <t>LINE-S03-PRE-20251013</t>
        </is>
      </c>
      <c r="C100" t="inlineStr">
        <is>
          <t>SHIFT-PRE-20251013</t>
        </is>
      </c>
      <c r="D100" t="inlineStr">
        <is>
          <t>LINE-S03</t>
        </is>
      </c>
      <c r="E100" t="inlineStr">
        <is>
          <t>改善前</t>
        </is>
      </c>
      <c r="F100" s="57" t="n">
        <v>45943</v>
      </c>
      <c r="G100" t="inlineStr">
        <is>
          <t>开动率偏低</t>
        </is>
      </c>
      <c r="H100" t="inlineStr">
        <is>
          <t>开动率</t>
        </is>
      </c>
      <c r="I100" s="61" t="n">
        <v>0.6303</v>
      </c>
      <c r="J100" t="inlineStr">
        <is>
          <t>比例</t>
        </is>
      </c>
      <c r="K100" t="n">
        <v>0.75</v>
      </c>
      <c r="L100" t="inlineStr">
        <is>
          <t>中</t>
        </is>
      </c>
      <c r="M100" t="inlineStr">
        <is>
          <t>设备诊断智能体</t>
        </is>
      </c>
      <c r="N100" t="inlineStr">
        <is>
          <t>设备工程师</t>
        </is>
      </c>
      <c r="O100" t="inlineStr">
        <is>
          <t>优先检查非计划停机与待机原因</t>
        </is>
      </c>
      <c r="P100" t="inlineStr">
        <is>
          <t>飞书消息卡片</t>
        </is>
      </c>
      <c r="Q100" t="inlineStr">
        <is>
          <t>否</t>
        </is>
      </c>
      <c r="R100" t="inlineStr">
        <is>
          <t>待确认</t>
        </is>
      </c>
      <c r="S100" t="inlineStr">
        <is>
          <t>团队模拟数据（基于公开单线数据派生）</t>
        </is>
      </c>
      <c r="T100" t="inlineStr">
        <is>
          <t>SIM-v2.2-20260807-20260804</t>
        </is>
      </c>
    </row>
    <row r="101">
      <c r="A101" t="inlineStr">
        <is>
          <t>SIM-EVT-00100</t>
        </is>
      </c>
      <c r="B101" t="inlineStr">
        <is>
          <t>LINE-S03-PRE-20251013</t>
        </is>
      </c>
      <c r="C101" t="inlineStr">
        <is>
          <t>SHIFT-PRE-20251013</t>
        </is>
      </c>
      <c r="D101" t="inlineStr">
        <is>
          <t>LINE-S03</t>
        </is>
      </c>
      <c r="E101" t="inlineStr">
        <is>
          <t>改善前</t>
        </is>
      </c>
      <c r="F101" s="57" t="n">
        <v>45943</v>
      </c>
      <c r="G101" t="inlineStr">
        <is>
          <t>质量率偏低</t>
        </is>
      </c>
      <c r="H101" t="inlineStr">
        <is>
          <t>质量率</t>
        </is>
      </c>
      <c r="I101" s="61" t="n">
        <v>0.956844</v>
      </c>
      <c r="J101" t="inlineStr">
        <is>
          <t>比例</t>
        </is>
      </c>
      <c r="K101" t="n">
        <v>0.98</v>
      </c>
      <c r="L101" t="inlineStr">
        <is>
          <t>中</t>
        </is>
      </c>
      <c r="M101" t="inlineStr">
        <is>
          <t>质量分析智能体</t>
        </is>
      </c>
      <c r="N101" t="inlineStr">
        <is>
          <t>质量工程师</t>
        </is>
      </c>
      <c r="O101" t="inlineStr">
        <is>
          <t>质量波动画像触发，建议核查批次、工艺参数和来料</t>
        </is>
      </c>
      <c r="P101" t="inlineStr">
        <is>
          <t>飞书消息卡片</t>
        </is>
      </c>
      <c r="Q101" t="inlineStr">
        <is>
          <t>否</t>
        </is>
      </c>
      <c r="R101" t="inlineStr">
        <is>
          <t>待确认</t>
        </is>
      </c>
      <c r="S101" t="inlineStr">
        <is>
          <t>团队模拟数据（基于公开单线数据派生）</t>
        </is>
      </c>
      <c r="T101" t="inlineStr">
        <is>
          <t>SIM-v2.2-20260807-20260804</t>
        </is>
      </c>
    </row>
    <row r="102">
      <c r="A102" t="inlineStr">
        <is>
          <t>SIM-EVT-00101</t>
        </is>
      </c>
      <c r="B102" t="inlineStr">
        <is>
          <t>LINE-S03-PRE-20251013</t>
        </is>
      </c>
      <c r="C102" t="inlineStr">
        <is>
          <t>SHIFT-PRE-20251013</t>
        </is>
      </c>
      <c r="D102" t="inlineStr">
        <is>
          <t>LINE-S03</t>
        </is>
      </c>
      <c r="E102" t="inlineStr">
        <is>
          <t>改善前</t>
        </is>
      </c>
      <c r="F102" s="57" t="n">
        <v>45943</v>
      </c>
      <c r="G102" t="inlineStr">
        <is>
          <t>非计划停机超时</t>
        </is>
      </c>
      <c r="H102" t="inlineStr">
        <is>
          <t>非计划停机</t>
        </is>
      </c>
      <c r="I102" s="61" t="n">
        <v>8136</v>
      </c>
      <c r="J102" t="inlineStr">
        <is>
          <t>秒</t>
        </is>
      </c>
      <c r="K102" t="n">
        <v>3600</v>
      </c>
      <c r="L102" t="inlineStr">
        <is>
          <t>高</t>
        </is>
      </c>
      <c r="M102" t="inlineStr">
        <is>
          <t>设备诊断智能体</t>
        </is>
      </c>
      <c r="N102" t="inlineStr">
        <is>
          <t>设备工程师</t>
        </is>
      </c>
      <c r="O102" t="inlineStr">
        <is>
          <t>按停机位置和原因执行Pareto分析</t>
        </is>
      </c>
      <c r="P102" t="inlineStr">
        <is>
          <t>飞书消息卡片+处置任务</t>
        </is>
      </c>
      <c r="Q102" t="inlineStr">
        <is>
          <t>是</t>
        </is>
      </c>
      <c r="R102" t="inlineStr">
        <is>
          <t>待确认</t>
        </is>
      </c>
      <c r="S102" t="inlineStr">
        <is>
          <t>团队模拟数据（基于公开单线数据派生）</t>
        </is>
      </c>
      <c r="T102" t="inlineStr">
        <is>
          <t>SIM-v2.2-20260807-20260804</t>
        </is>
      </c>
    </row>
    <row r="103">
      <c r="A103" t="inlineStr">
        <is>
          <t>SIM-EVT-00102</t>
        </is>
      </c>
      <c r="B103" t="inlineStr">
        <is>
          <t>LINE-S01-PRE-20251014</t>
        </is>
      </c>
      <c r="C103" t="inlineStr">
        <is>
          <t>SHIFT-PRE-20251014</t>
        </is>
      </c>
      <c r="D103" t="inlineStr">
        <is>
          <t>LINE-S01</t>
        </is>
      </c>
      <c r="E103" t="inlineStr">
        <is>
          <t>改善前</t>
        </is>
      </c>
      <c r="F103" s="57" t="n">
        <v>45944</v>
      </c>
      <c r="G103" t="inlineStr">
        <is>
          <t>OEE低于目标</t>
        </is>
      </c>
      <c r="H103" t="inlineStr">
        <is>
          <t>OEE</t>
        </is>
      </c>
      <c r="I103" s="61" t="n">
        <v>0.40427</v>
      </c>
      <c r="J103" t="inlineStr">
        <is>
          <t>比例</t>
        </is>
      </c>
      <c r="K103" t="n">
        <v>0.75</v>
      </c>
      <c r="L103" t="inlineStr">
        <is>
          <t>高</t>
        </is>
      </c>
      <c r="M103" t="inlineStr">
        <is>
          <t>生产诊断智能体</t>
        </is>
      </c>
      <c r="N103" t="inlineStr">
        <is>
          <t>生产主管</t>
        </is>
      </c>
      <c r="O103" t="inlineStr">
        <is>
          <t>稳态基准线综合效率偏低，需结合三项损失继续下钻</t>
        </is>
      </c>
      <c r="P103" t="inlineStr">
        <is>
          <t>飞书消息卡片+处置任务</t>
        </is>
      </c>
      <c r="Q103" t="inlineStr">
        <is>
          <t>是</t>
        </is>
      </c>
      <c r="R103" t="inlineStr">
        <is>
          <t>待确认</t>
        </is>
      </c>
      <c r="S103" t="inlineStr">
        <is>
          <t>团队模拟数据（基于公开单线数据派生）</t>
        </is>
      </c>
      <c r="T103" t="inlineStr">
        <is>
          <t>SIM-v2.2-20260807-20260804</t>
        </is>
      </c>
    </row>
    <row r="104">
      <c r="A104" t="inlineStr">
        <is>
          <t>SIM-EVT-00103</t>
        </is>
      </c>
      <c r="B104" t="inlineStr">
        <is>
          <t>LINE-S01-PRE-20251014</t>
        </is>
      </c>
      <c r="C104" t="inlineStr">
        <is>
          <t>SHIFT-PRE-20251014</t>
        </is>
      </c>
      <c r="D104" t="inlineStr">
        <is>
          <t>LINE-S01</t>
        </is>
      </c>
      <c r="E104" t="inlineStr">
        <is>
          <t>改善前</t>
        </is>
      </c>
      <c r="F104" s="57" t="n">
        <v>45944</v>
      </c>
      <c r="G104" t="inlineStr">
        <is>
          <t>开动率偏低</t>
        </is>
      </c>
      <c r="H104" t="inlineStr">
        <is>
          <t>开动率</t>
        </is>
      </c>
      <c r="I104" s="61" t="n">
        <v>0.435233</v>
      </c>
      <c r="J104" t="inlineStr">
        <is>
          <t>比例</t>
        </is>
      </c>
      <c r="K104" t="n">
        <v>0.75</v>
      </c>
      <c r="L104" t="inlineStr">
        <is>
          <t>高</t>
        </is>
      </c>
      <c r="M104" t="inlineStr">
        <is>
          <t>设备诊断智能体</t>
        </is>
      </c>
      <c r="N104" t="inlineStr">
        <is>
          <t>设备工程师</t>
        </is>
      </c>
      <c r="O104" t="inlineStr">
        <is>
          <t>优先检查非计划停机与待机原因</t>
        </is>
      </c>
      <c r="P104" t="inlineStr">
        <is>
          <t>飞书消息卡片+处置任务</t>
        </is>
      </c>
      <c r="Q104" t="inlineStr">
        <is>
          <t>是</t>
        </is>
      </c>
      <c r="R104" t="inlineStr">
        <is>
          <t>待确认</t>
        </is>
      </c>
      <c r="S104" t="inlineStr">
        <is>
          <t>团队模拟数据（基于公开单线数据派生）</t>
        </is>
      </c>
      <c r="T104" t="inlineStr">
        <is>
          <t>SIM-v2.2-20260807-20260804</t>
        </is>
      </c>
    </row>
    <row r="105">
      <c r="A105" t="inlineStr">
        <is>
          <t>SIM-EVT-00104</t>
        </is>
      </c>
      <c r="B105" t="inlineStr">
        <is>
          <t>LINE-S02-PRE-20251014</t>
        </is>
      </c>
      <c r="C105" t="inlineStr">
        <is>
          <t>SHIFT-PRE-20251014</t>
        </is>
      </c>
      <c r="D105" t="inlineStr">
        <is>
          <t>LINE-S02</t>
        </is>
      </c>
      <c r="E105" t="inlineStr">
        <is>
          <t>改善前</t>
        </is>
      </c>
      <c r="F105" s="57" t="n">
        <v>45944</v>
      </c>
      <c r="G105" t="inlineStr">
        <is>
          <t>OEE低于目标</t>
        </is>
      </c>
      <c r="H105" t="inlineStr">
        <is>
          <t>OEE</t>
        </is>
      </c>
      <c r="I105" s="61" t="n">
        <v>0.309516</v>
      </c>
      <c r="J105" t="inlineStr">
        <is>
          <t>比例</t>
        </is>
      </c>
      <c r="K105" t="n">
        <v>0.75</v>
      </c>
      <c r="L105" t="inlineStr">
        <is>
          <t>高</t>
        </is>
      </c>
      <c r="M105" t="inlineStr">
        <is>
          <t>生产诊断智能体</t>
        </is>
      </c>
      <c r="N105" t="inlineStr">
        <is>
          <t>生产主管</t>
        </is>
      </c>
      <c r="O105" t="inlineStr">
        <is>
          <t>设备瓶颈线综合效率偏低，需结合三项损失继续下钻</t>
        </is>
      </c>
      <c r="P105" t="inlineStr">
        <is>
          <t>飞书消息卡片+处置任务</t>
        </is>
      </c>
      <c r="Q105" t="inlineStr">
        <is>
          <t>是</t>
        </is>
      </c>
      <c r="R105" t="inlineStr">
        <is>
          <t>待确认</t>
        </is>
      </c>
      <c r="S105" t="inlineStr">
        <is>
          <t>团队模拟数据（基于公开单线数据派生）</t>
        </is>
      </c>
      <c r="T105" t="inlineStr">
        <is>
          <t>SIM-v2.2-20260807-20260804</t>
        </is>
      </c>
    </row>
    <row r="106">
      <c r="A106" t="inlineStr">
        <is>
          <t>SIM-EVT-00105</t>
        </is>
      </c>
      <c r="B106" t="inlineStr">
        <is>
          <t>LINE-S02-PRE-20251014</t>
        </is>
      </c>
      <c r="C106" t="inlineStr">
        <is>
          <t>SHIFT-PRE-20251014</t>
        </is>
      </c>
      <c r="D106" t="inlineStr">
        <is>
          <t>LINE-S02</t>
        </is>
      </c>
      <c r="E106" t="inlineStr">
        <is>
          <t>改善前</t>
        </is>
      </c>
      <c r="F106" s="57" t="n">
        <v>45944</v>
      </c>
      <c r="G106" t="inlineStr">
        <is>
          <t>开动率偏低</t>
        </is>
      </c>
      <c r="H106" t="inlineStr">
        <is>
          <t>开动率</t>
        </is>
      </c>
      <c r="I106" s="61" t="n">
        <v>0.344567</v>
      </c>
      <c r="J106" t="inlineStr">
        <is>
          <t>比例</t>
        </is>
      </c>
      <c r="K106" t="n">
        <v>0.75</v>
      </c>
      <c r="L106" t="inlineStr">
        <is>
          <t>高</t>
        </is>
      </c>
      <c r="M106" t="inlineStr">
        <is>
          <t>设备诊断智能体</t>
        </is>
      </c>
      <c r="N106" t="inlineStr">
        <is>
          <t>设备工程师</t>
        </is>
      </c>
      <c r="O106" t="inlineStr">
        <is>
          <t>设备瓶颈画像与非计划停机共同指向关键设备</t>
        </is>
      </c>
      <c r="P106" t="inlineStr">
        <is>
          <t>飞书消息卡片+处置任务</t>
        </is>
      </c>
      <c r="Q106" t="inlineStr">
        <is>
          <t>是</t>
        </is>
      </c>
      <c r="R106" t="inlineStr">
        <is>
          <t>待确认</t>
        </is>
      </c>
      <c r="S106" t="inlineStr">
        <is>
          <t>团队模拟数据（基于公开单线数据派生）</t>
        </is>
      </c>
      <c r="T106" t="inlineStr">
        <is>
          <t>SIM-v2.2-20260807-20260804</t>
        </is>
      </c>
    </row>
    <row r="107">
      <c r="A107" t="inlineStr">
        <is>
          <t>SIM-EVT-00106</t>
        </is>
      </c>
      <c r="B107" t="inlineStr">
        <is>
          <t>LINE-S02-PRE-20251014</t>
        </is>
      </c>
      <c r="C107" t="inlineStr">
        <is>
          <t>SHIFT-PRE-20251014</t>
        </is>
      </c>
      <c r="D107" t="inlineStr">
        <is>
          <t>LINE-S02</t>
        </is>
      </c>
      <c r="E107" t="inlineStr">
        <is>
          <t>改善前</t>
        </is>
      </c>
      <c r="F107" s="57" t="n">
        <v>45944</v>
      </c>
      <c r="G107" t="inlineStr">
        <is>
          <t>非计划停机超时</t>
        </is>
      </c>
      <c r="H107" t="inlineStr">
        <is>
          <t>非计划停机</t>
        </is>
      </c>
      <c r="I107" s="61" t="n">
        <v>3714</v>
      </c>
      <c r="J107" t="inlineStr">
        <is>
          <t>秒</t>
        </is>
      </c>
      <c r="K107" t="n">
        <v>3600</v>
      </c>
      <c r="L107" t="inlineStr">
        <is>
          <t>中</t>
        </is>
      </c>
      <c r="M107" t="inlineStr">
        <is>
          <t>设备诊断智能体</t>
        </is>
      </c>
      <c r="N107" t="inlineStr">
        <is>
          <t>设备工程师</t>
        </is>
      </c>
      <c r="O107" t="inlineStr">
        <is>
          <t>设备瓶颈线停机放大，优先查看主加工和输送系统</t>
        </is>
      </c>
      <c r="P107" t="inlineStr">
        <is>
          <t>飞书消息卡片</t>
        </is>
      </c>
      <c r="Q107" t="inlineStr">
        <is>
          <t>否</t>
        </is>
      </c>
      <c r="R107" t="inlineStr">
        <is>
          <t>待确认</t>
        </is>
      </c>
      <c r="S107" t="inlineStr">
        <is>
          <t>团队模拟数据（基于公开单线数据派生）</t>
        </is>
      </c>
      <c r="T107" t="inlineStr">
        <is>
          <t>SIM-v2.2-20260807-20260804</t>
        </is>
      </c>
    </row>
    <row r="108">
      <c r="A108" t="inlineStr">
        <is>
          <t>SIM-EVT-00107</t>
        </is>
      </c>
      <c r="B108" t="inlineStr">
        <is>
          <t>LINE-S03-PRE-20251014</t>
        </is>
      </c>
      <c r="C108" t="inlineStr">
        <is>
          <t>SHIFT-PRE-20251014</t>
        </is>
      </c>
      <c r="D108" t="inlineStr">
        <is>
          <t>LINE-S03</t>
        </is>
      </c>
      <c r="E108" t="inlineStr">
        <is>
          <t>改善前</t>
        </is>
      </c>
      <c r="F108" s="57" t="n">
        <v>45944</v>
      </c>
      <c r="G108" t="inlineStr">
        <is>
          <t>OEE低于目标</t>
        </is>
      </c>
      <c r="H108" t="inlineStr">
        <is>
          <t>OEE</t>
        </is>
      </c>
      <c r="I108" s="61" t="n">
        <v>0.372308</v>
      </c>
      <c r="J108" t="inlineStr">
        <is>
          <t>比例</t>
        </is>
      </c>
      <c r="K108" t="n">
        <v>0.75</v>
      </c>
      <c r="L108" t="inlineStr">
        <is>
          <t>高</t>
        </is>
      </c>
      <c r="M108" t="inlineStr">
        <is>
          <t>生产诊断智能体</t>
        </is>
      </c>
      <c r="N108" t="inlineStr">
        <is>
          <t>生产主管</t>
        </is>
      </c>
      <c r="O108" t="inlineStr">
        <is>
          <t>质量波动线综合效率偏低，需结合三项损失继续下钻</t>
        </is>
      </c>
      <c r="P108" t="inlineStr">
        <is>
          <t>飞书消息卡片+处置任务</t>
        </is>
      </c>
      <c r="Q108" t="inlineStr">
        <is>
          <t>是</t>
        </is>
      </c>
      <c r="R108" t="inlineStr">
        <is>
          <t>待确认</t>
        </is>
      </c>
      <c r="S108" t="inlineStr">
        <is>
          <t>团队模拟数据（基于公开单线数据派生）</t>
        </is>
      </c>
      <c r="T108" t="inlineStr">
        <is>
          <t>SIM-v2.2-20260807-20260804</t>
        </is>
      </c>
    </row>
    <row r="109">
      <c r="A109" t="inlineStr">
        <is>
          <t>SIM-EVT-00108</t>
        </is>
      </c>
      <c r="B109" t="inlineStr">
        <is>
          <t>LINE-S03-PRE-20251014</t>
        </is>
      </c>
      <c r="C109" t="inlineStr">
        <is>
          <t>SHIFT-PRE-20251014</t>
        </is>
      </c>
      <c r="D109" t="inlineStr">
        <is>
          <t>LINE-S03</t>
        </is>
      </c>
      <c r="E109" t="inlineStr">
        <is>
          <t>改善前</t>
        </is>
      </c>
      <c r="F109" s="57" t="n">
        <v>45944</v>
      </c>
      <c r="G109" t="inlineStr">
        <is>
          <t>开动率偏低</t>
        </is>
      </c>
      <c r="H109" t="inlineStr">
        <is>
          <t>开动率</t>
        </is>
      </c>
      <c r="I109" s="61" t="n">
        <v>0.424233</v>
      </c>
      <c r="J109" t="inlineStr">
        <is>
          <t>比例</t>
        </is>
      </c>
      <c r="K109" t="n">
        <v>0.75</v>
      </c>
      <c r="L109" t="inlineStr">
        <is>
          <t>高</t>
        </is>
      </c>
      <c r="M109" t="inlineStr">
        <is>
          <t>设备诊断智能体</t>
        </is>
      </c>
      <c r="N109" t="inlineStr">
        <is>
          <t>设备工程师</t>
        </is>
      </c>
      <c r="O109" t="inlineStr">
        <is>
          <t>优先检查非计划停机与待机原因</t>
        </is>
      </c>
      <c r="P109" t="inlineStr">
        <is>
          <t>飞书消息卡片+处置任务</t>
        </is>
      </c>
      <c r="Q109" t="inlineStr">
        <is>
          <t>是</t>
        </is>
      </c>
      <c r="R109" t="inlineStr">
        <is>
          <t>待确认</t>
        </is>
      </c>
      <c r="S109" t="inlineStr">
        <is>
          <t>团队模拟数据（基于公开单线数据派生）</t>
        </is>
      </c>
      <c r="T109" t="inlineStr">
        <is>
          <t>SIM-v2.2-20260807-20260804</t>
        </is>
      </c>
    </row>
    <row r="110">
      <c r="A110" t="inlineStr">
        <is>
          <t>SIM-EVT-00109</t>
        </is>
      </c>
      <c r="B110" t="inlineStr">
        <is>
          <t>LINE-S03-PRE-20251014</t>
        </is>
      </c>
      <c r="C110" t="inlineStr">
        <is>
          <t>SHIFT-PRE-20251014</t>
        </is>
      </c>
      <c r="D110" t="inlineStr">
        <is>
          <t>LINE-S03</t>
        </is>
      </c>
      <c r="E110" t="inlineStr">
        <is>
          <t>改善前</t>
        </is>
      </c>
      <c r="F110" s="57" t="n">
        <v>45944</v>
      </c>
      <c r="G110" t="inlineStr">
        <is>
          <t>质量率偏低</t>
        </is>
      </c>
      <c r="H110" t="inlineStr">
        <is>
          <t>质量率</t>
        </is>
      </c>
      <c r="I110" s="61" t="n">
        <v>0.974356</v>
      </c>
      <c r="J110" t="inlineStr">
        <is>
          <t>比例</t>
        </is>
      </c>
      <c r="K110" t="n">
        <v>0.98</v>
      </c>
      <c r="L110" t="inlineStr">
        <is>
          <t>中</t>
        </is>
      </c>
      <c r="M110" t="inlineStr">
        <is>
          <t>质量分析智能体</t>
        </is>
      </c>
      <c r="N110" t="inlineStr">
        <is>
          <t>质量工程师</t>
        </is>
      </c>
      <c r="O110" t="inlineStr">
        <is>
          <t>质量波动画像触发，建议核查批次、工艺参数和来料</t>
        </is>
      </c>
      <c r="P110" t="inlineStr">
        <is>
          <t>飞书消息卡片</t>
        </is>
      </c>
      <c r="Q110" t="inlineStr">
        <is>
          <t>否</t>
        </is>
      </c>
      <c r="R110" t="inlineStr">
        <is>
          <t>待确认</t>
        </is>
      </c>
      <c r="S110" t="inlineStr">
        <is>
          <t>团队模拟数据（基于公开单线数据派生）</t>
        </is>
      </c>
      <c r="T110" t="inlineStr">
        <is>
          <t>SIM-v2.2-20260807-20260804</t>
        </is>
      </c>
    </row>
    <row r="111">
      <c r="A111" t="inlineStr">
        <is>
          <t>SIM-EVT-00110</t>
        </is>
      </c>
      <c r="B111" t="inlineStr">
        <is>
          <t>LINE-S01-PRE-20251015</t>
        </is>
      </c>
      <c r="C111" t="inlineStr">
        <is>
          <t>SHIFT-PRE-20251015</t>
        </is>
      </c>
      <c r="D111" t="inlineStr">
        <is>
          <t>LINE-S01</t>
        </is>
      </c>
      <c r="E111" t="inlineStr">
        <is>
          <t>改善前</t>
        </is>
      </c>
      <c r="F111" s="57" t="n">
        <v>45945</v>
      </c>
      <c r="G111" t="inlineStr">
        <is>
          <t>OEE低于目标</t>
        </is>
      </c>
      <c r="H111" t="inlineStr">
        <is>
          <t>OEE</t>
        </is>
      </c>
      <c r="I111" s="61" t="n">
        <v>0.166333</v>
      </c>
      <c r="J111" t="inlineStr">
        <is>
          <t>比例</t>
        </is>
      </c>
      <c r="K111" t="n">
        <v>0.75</v>
      </c>
      <c r="L111" t="inlineStr">
        <is>
          <t>高</t>
        </is>
      </c>
      <c r="M111" t="inlineStr">
        <is>
          <t>生产诊断智能体</t>
        </is>
      </c>
      <c r="N111" t="inlineStr">
        <is>
          <t>生产主管</t>
        </is>
      </c>
      <c r="O111" t="inlineStr">
        <is>
          <t>稳态基准线综合效率偏低，需结合三项损失继续下钻</t>
        </is>
      </c>
      <c r="P111" t="inlineStr">
        <is>
          <t>飞书消息卡片+处置任务</t>
        </is>
      </c>
      <c r="Q111" t="inlineStr">
        <is>
          <t>是</t>
        </is>
      </c>
      <c r="R111" t="inlineStr">
        <is>
          <t>待确认</t>
        </is>
      </c>
      <c r="S111" t="inlineStr">
        <is>
          <t>团队模拟数据（基于公开单线数据派生）</t>
        </is>
      </c>
      <c r="T111" t="inlineStr">
        <is>
          <t>SIM-v2.2-20260807-20260804</t>
        </is>
      </c>
    </row>
    <row r="112">
      <c r="A112" t="inlineStr">
        <is>
          <t>SIM-EVT-00111</t>
        </is>
      </c>
      <c r="B112" t="inlineStr">
        <is>
          <t>LINE-S01-PRE-20251015</t>
        </is>
      </c>
      <c r="C112" t="inlineStr">
        <is>
          <t>SHIFT-PRE-20251015</t>
        </is>
      </c>
      <c r="D112" t="inlineStr">
        <is>
          <t>LINE-S01</t>
        </is>
      </c>
      <c r="E112" t="inlineStr">
        <is>
          <t>改善前</t>
        </is>
      </c>
      <c r="F112" s="57" t="n">
        <v>45945</v>
      </c>
      <c r="G112" t="inlineStr">
        <is>
          <t>开动率偏低</t>
        </is>
      </c>
      <c r="H112" t="inlineStr">
        <is>
          <t>开动率</t>
        </is>
      </c>
      <c r="I112" s="61" t="n">
        <v>0.191167</v>
      </c>
      <c r="J112" t="inlineStr">
        <is>
          <t>比例</t>
        </is>
      </c>
      <c r="K112" t="n">
        <v>0.75</v>
      </c>
      <c r="L112" t="inlineStr">
        <is>
          <t>高</t>
        </is>
      </c>
      <c r="M112" t="inlineStr">
        <is>
          <t>设备诊断智能体</t>
        </is>
      </c>
      <c r="N112" t="inlineStr">
        <is>
          <t>设备工程师</t>
        </is>
      </c>
      <c r="O112" t="inlineStr">
        <is>
          <t>优先检查非计划停机与待机原因</t>
        </is>
      </c>
      <c r="P112" t="inlineStr">
        <is>
          <t>飞书消息卡片+处置任务</t>
        </is>
      </c>
      <c r="Q112" t="inlineStr">
        <is>
          <t>是</t>
        </is>
      </c>
      <c r="R112" t="inlineStr">
        <is>
          <t>待确认</t>
        </is>
      </c>
      <c r="S112" t="inlineStr">
        <is>
          <t>团队模拟数据（基于公开单线数据派生）</t>
        </is>
      </c>
      <c r="T112" t="inlineStr">
        <is>
          <t>SIM-v2.2-20260807-20260804</t>
        </is>
      </c>
    </row>
    <row r="113">
      <c r="A113" t="inlineStr">
        <is>
          <t>SIM-EVT-00112</t>
        </is>
      </c>
      <c r="B113" t="inlineStr">
        <is>
          <t>LINE-S01-PRE-20251015</t>
        </is>
      </c>
      <c r="C113" t="inlineStr">
        <is>
          <t>SHIFT-PRE-20251015</t>
        </is>
      </c>
      <c r="D113" t="inlineStr">
        <is>
          <t>LINE-S01</t>
        </is>
      </c>
      <c r="E113" t="inlineStr">
        <is>
          <t>改善前</t>
        </is>
      </c>
      <c r="F113" s="57" t="n">
        <v>45945</v>
      </c>
      <c r="G113" t="inlineStr">
        <is>
          <t>非计划停机超时</t>
        </is>
      </c>
      <c r="H113" t="inlineStr">
        <is>
          <t>非计划停机</t>
        </is>
      </c>
      <c r="I113" s="61" t="n">
        <v>15102</v>
      </c>
      <c r="J113" t="inlineStr">
        <is>
          <t>秒</t>
        </is>
      </c>
      <c r="K113" t="n">
        <v>3600</v>
      </c>
      <c r="L113" t="inlineStr">
        <is>
          <t>高</t>
        </is>
      </c>
      <c r="M113" t="inlineStr">
        <is>
          <t>设备诊断智能体</t>
        </is>
      </c>
      <c r="N113" t="inlineStr">
        <is>
          <t>设备工程师</t>
        </is>
      </c>
      <c r="O113" t="inlineStr">
        <is>
          <t>按停机位置和原因执行Pareto分析</t>
        </is>
      </c>
      <c r="P113" t="inlineStr">
        <is>
          <t>飞书消息卡片+处置任务</t>
        </is>
      </c>
      <c r="Q113" t="inlineStr">
        <is>
          <t>是</t>
        </is>
      </c>
      <c r="R113" t="inlineStr">
        <is>
          <t>待确认</t>
        </is>
      </c>
      <c r="S113" t="inlineStr">
        <is>
          <t>团队模拟数据（基于公开单线数据派生）</t>
        </is>
      </c>
      <c r="T113" t="inlineStr">
        <is>
          <t>SIM-v2.2-20260807-20260804</t>
        </is>
      </c>
    </row>
    <row r="114">
      <c r="A114" t="inlineStr">
        <is>
          <t>SIM-EVT-00113</t>
        </is>
      </c>
      <c r="B114" t="inlineStr">
        <is>
          <t>LINE-S02-PRE-20251015</t>
        </is>
      </c>
      <c r="C114" t="inlineStr">
        <is>
          <t>SHIFT-PRE-20251015</t>
        </is>
      </c>
      <c r="D114" t="inlineStr">
        <is>
          <t>LINE-S02</t>
        </is>
      </c>
      <c r="E114" t="inlineStr">
        <is>
          <t>改善前</t>
        </is>
      </c>
      <c r="F114" s="57" t="n">
        <v>45945</v>
      </c>
      <c r="G114" t="inlineStr">
        <is>
          <t>OEE低于目标</t>
        </is>
      </c>
      <c r="H114" t="inlineStr">
        <is>
          <t>OEE</t>
        </is>
      </c>
      <c r="I114" s="61" t="n">
        <v>0.158145</v>
      </c>
      <c r="J114" t="inlineStr">
        <is>
          <t>比例</t>
        </is>
      </c>
      <c r="K114" t="n">
        <v>0.75</v>
      </c>
      <c r="L114" t="inlineStr">
        <is>
          <t>高</t>
        </is>
      </c>
      <c r="M114" t="inlineStr">
        <is>
          <t>生产诊断智能体</t>
        </is>
      </c>
      <c r="N114" t="inlineStr">
        <is>
          <t>生产主管</t>
        </is>
      </c>
      <c r="O114" t="inlineStr">
        <is>
          <t>设备瓶颈线综合效率偏低，需结合三项损失继续下钻</t>
        </is>
      </c>
      <c r="P114" t="inlineStr">
        <is>
          <t>飞书消息卡片+处置任务</t>
        </is>
      </c>
      <c r="Q114" t="inlineStr">
        <is>
          <t>是</t>
        </is>
      </c>
      <c r="R114" t="inlineStr">
        <is>
          <t>待确认</t>
        </is>
      </c>
      <c r="S114" t="inlineStr">
        <is>
          <t>团队模拟数据（基于公开单线数据派生）</t>
        </is>
      </c>
      <c r="T114" t="inlineStr">
        <is>
          <t>SIM-v2.2-20260807-20260804</t>
        </is>
      </c>
    </row>
    <row r="115">
      <c r="A115" t="inlineStr">
        <is>
          <t>SIM-EVT-00114</t>
        </is>
      </c>
      <c r="B115" t="inlineStr">
        <is>
          <t>LINE-S02-PRE-20251015</t>
        </is>
      </c>
      <c r="C115" t="inlineStr">
        <is>
          <t>SHIFT-PRE-20251015</t>
        </is>
      </c>
      <c r="D115" t="inlineStr">
        <is>
          <t>LINE-S02</t>
        </is>
      </c>
      <c r="E115" t="inlineStr">
        <is>
          <t>改善前</t>
        </is>
      </c>
      <c r="F115" s="57" t="n">
        <v>45945</v>
      </c>
      <c r="G115" t="inlineStr">
        <is>
          <t>开动率偏低</t>
        </is>
      </c>
      <c r="H115" t="inlineStr">
        <is>
          <t>开动率</t>
        </is>
      </c>
      <c r="I115" s="61" t="n">
        <v>0.18</v>
      </c>
      <c r="J115" t="inlineStr">
        <is>
          <t>比例</t>
        </is>
      </c>
      <c r="K115" t="n">
        <v>0.75</v>
      </c>
      <c r="L115" t="inlineStr">
        <is>
          <t>高</t>
        </is>
      </c>
      <c r="M115" t="inlineStr">
        <is>
          <t>设备诊断智能体</t>
        </is>
      </c>
      <c r="N115" t="inlineStr">
        <is>
          <t>设备工程师</t>
        </is>
      </c>
      <c r="O115" t="inlineStr">
        <is>
          <t>设备瓶颈画像与非计划停机共同指向关键设备</t>
        </is>
      </c>
      <c r="P115" t="inlineStr">
        <is>
          <t>飞书消息卡片+处置任务</t>
        </is>
      </c>
      <c r="Q115" t="inlineStr">
        <is>
          <t>是</t>
        </is>
      </c>
      <c r="R115" t="inlineStr">
        <is>
          <t>待确认</t>
        </is>
      </c>
      <c r="S115" t="inlineStr">
        <is>
          <t>团队模拟数据（基于公开单线数据派生）</t>
        </is>
      </c>
      <c r="T115" t="inlineStr">
        <is>
          <t>SIM-v2.2-20260807-20260804</t>
        </is>
      </c>
    </row>
    <row r="116">
      <c r="A116" t="inlineStr">
        <is>
          <t>SIM-EVT-00115</t>
        </is>
      </c>
      <c r="B116" t="inlineStr">
        <is>
          <t>LINE-S02-PRE-20251015</t>
        </is>
      </c>
      <c r="C116" t="inlineStr">
        <is>
          <t>SHIFT-PRE-20251015</t>
        </is>
      </c>
      <c r="D116" t="inlineStr">
        <is>
          <t>LINE-S02</t>
        </is>
      </c>
      <c r="E116" t="inlineStr">
        <is>
          <t>改善前</t>
        </is>
      </c>
      <c r="F116" s="57" t="n">
        <v>45945</v>
      </c>
      <c r="G116" t="inlineStr">
        <is>
          <t>非计划停机超时</t>
        </is>
      </c>
      <c r="H116" t="inlineStr">
        <is>
          <t>非计划停机</t>
        </is>
      </c>
      <c r="I116" s="61" t="n">
        <v>30288</v>
      </c>
      <c r="J116" t="inlineStr">
        <is>
          <t>秒</t>
        </is>
      </c>
      <c r="K116" t="n">
        <v>3600</v>
      </c>
      <c r="L116" t="inlineStr">
        <is>
          <t>高</t>
        </is>
      </c>
      <c r="M116" t="inlineStr">
        <is>
          <t>设备诊断智能体</t>
        </is>
      </c>
      <c r="N116" t="inlineStr">
        <is>
          <t>设备工程师</t>
        </is>
      </c>
      <c r="O116" t="inlineStr">
        <is>
          <t>设备瓶颈线停机放大，优先查看主加工和输送系统</t>
        </is>
      </c>
      <c r="P116" t="inlineStr">
        <is>
          <t>飞书消息卡片+处置任务</t>
        </is>
      </c>
      <c r="Q116" t="inlineStr">
        <is>
          <t>是</t>
        </is>
      </c>
      <c r="R116" t="inlineStr">
        <is>
          <t>待确认</t>
        </is>
      </c>
      <c r="S116" t="inlineStr">
        <is>
          <t>团队模拟数据（基于公开单线数据派生）</t>
        </is>
      </c>
      <c r="T116" t="inlineStr">
        <is>
          <t>SIM-v2.2-20260807-20260804</t>
        </is>
      </c>
    </row>
    <row r="117">
      <c r="A117" t="inlineStr">
        <is>
          <t>SIM-EVT-00116</t>
        </is>
      </c>
      <c r="B117" t="inlineStr">
        <is>
          <t>LINE-S03-PRE-20251015</t>
        </is>
      </c>
      <c r="C117" t="inlineStr">
        <is>
          <t>SHIFT-PRE-20251015</t>
        </is>
      </c>
      <c r="D117" t="inlineStr">
        <is>
          <t>LINE-S03</t>
        </is>
      </c>
      <c r="E117" t="inlineStr">
        <is>
          <t>改善前</t>
        </is>
      </c>
      <c r="F117" s="57" t="n">
        <v>45945</v>
      </c>
      <c r="G117" t="inlineStr">
        <is>
          <t>OEE低于目标</t>
        </is>
      </c>
      <c r="H117" t="inlineStr">
        <is>
          <t>OEE</t>
        </is>
      </c>
      <c r="I117" s="61" t="n">
        <v>0.147654</v>
      </c>
      <c r="J117" t="inlineStr">
        <is>
          <t>比例</t>
        </is>
      </c>
      <c r="K117" t="n">
        <v>0.75</v>
      </c>
      <c r="L117" t="inlineStr">
        <is>
          <t>高</t>
        </is>
      </c>
      <c r="M117" t="inlineStr">
        <is>
          <t>生产诊断智能体</t>
        </is>
      </c>
      <c r="N117" t="inlineStr">
        <is>
          <t>生产主管</t>
        </is>
      </c>
      <c r="O117" t="inlineStr">
        <is>
          <t>质量波动线综合效率偏低，需结合三项损失继续下钻</t>
        </is>
      </c>
      <c r="P117" t="inlineStr">
        <is>
          <t>飞书消息卡片+处置任务</t>
        </is>
      </c>
      <c r="Q117" t="inlineStr">
        <is>
          <t>是</t>
        </is>
      </c>
      <c r="R117" t="inlineStr">
        <is>
          <t>待确认</t>
        </is>
      </c>
      <c r="S117" t="inlineStr">
        <is>
          <t>团队模拟数据（基于公开单线数据派生）</t>
        </is>
      </c>
      <c r="T117" t="inlineStr">
        <is>
          <t>SIM-v2.2-20260807-20260804</t>
        </is>
      </c>
    </row>
    <row r="118">
      <c r="A118" t="inlineStr">
        <is>
          <t>SIM-EVT-00117</t>
        </is>
      </c>
      <c r="B118" t="inlineStr">
        <is>
          <t>LINE-S03-PRE-20251015</t>
        </is>
      </c>
      <c r="C118" t="inlineStr">
        <is>
          <t>SHIFT-PRE-20251015</t>
        </is>
      </c>
      <c r="D118" t="inlineStr">
        <is>
          <t>LINE-S03</t>
        </is>
      </c>
      <c r="E118" t="inlineStr">
        <is>
          <t>改善前</t>
        </is>
      </c>
      <c r="F118" s="57" t="n">
        <v>45945</v>
      </c>
      <c r="G118" t="inlineStr">
        <is>
          <t>开动率偏低</t>
        </is>
      </c>
      <c r="H118" t="inlineStr">
        <is>
          <t>开动率</t>
        </is>
      </c>
      <c r="I118" s="61" t="n">
        <v>0.18</v>
      </c>
      <c r="J118" t="inlineStr">
        <is>
          <t>比例</t>
        </is>
      </c>
      <c r="K118" t="n">
        <v>0.75</v>
      </c>
      <c r="L118" t="inlineStr">
        <is>
          <t>高</t>
        </is>
      </c>
      <c r="M118" t="inlineStr">
        <is>
          <t>设备诊断智能体</t>
        </is>
      </c>
      <c r="N118" t="inlineStr">
        <is>
          <t>设备工程师</t>
        </is>
      </c>
      <c r="O118" t="inlineStr">
        <is>
          <t>优先检查非计划停机与待机原因</t>
        </is>
      </c>
      <c r="P118" t="inlineStr">
        <is>
          <t>飞书消息卡片+处置任务</t>
        </is>
      </c>
      <c r="Q118" t="inlineStr">
        <is>
          <t>是</t>
        </is>
      </c>
      <c r="R118" t="inlineStr">
        <is>
          <t>待确认</t>
        </is>
      </c>
      <c r="S118" t="inlineStr">
        <is>
          <t>团队模拟数据（基于公开单线数据派生）</t>
        </is>
      </c>
      <c r="T118" t="inlineStr">
        <is>
          <t>SIM-v2.2-20260807-20260804</t>
        </is>
      </c>
    </row>
    <row r="119">
      <c r="A119" t="inlineStr">
        <is>
          <t>SIM-EVT-00118</t>
        </is>
      </c>
      <c r="B119" t="inlineStr">
        <is>
          <t>LINE-S03-PRE-20251015</t>
        </is>
      </c>
      <c r="C119" t="inlineStr">
        <is>
          <t>SHIFT-PRE-20251015</t>
        </is>
      </c>
      <c r="D119" t="inlineStr">
        <is>
          <t>LINE-S03</t>
        </is>
      </c>
      <c r="E119" t="inlineStr">
        <is>
          <t>改善前</t>
        </is>
      </c>
      <c r="F119" s="57" t="n">
        <v>45945</v>
      </c>
      <c r="G119" t="inlineStr">
        <is>
          <t>性能率偏低</t>
        </is>
      </c>
      <c r="H119" t="inlineStr">
        <is>
          <t>性能率</t>
        </is>
      </c>
      <c r="I119" s="61" t="n">
        <v>0.8488</v>
      </c>
      <c r="J119" t="inlineStr">
        <is>
          <t>比例</t>
        </is>
      </c>
      <c r="K119" t="n">
        <v>0.85</v>
      </c>
      <c r="L119" t="inlineStr">
        <is>
          <t>中</t>
        </is>
      </c>
      <c r="M119" t="inlineStr">
        <is>
          <t>生产优化智能体</t>
        </is>
      </c>
      <c r="N119" t="inlineStr">
        <is>
          <t>生产主管</t>
        </is>
      </c>
      <c r="O119" t="inlineStr">
        <is>
          <t>节拍波动画像明显，建议检查低速生产与换型</t>
        </is>
      </c>
      <c r="P119" t="inlineStr">
        <is>
          <t>飞书消息卡片</t>
        </is>
      </c>
      <c r="Q119" t="inlineStr">
        <is>
          <t>否</t>
        </is>
      </c>
      <c r="R119" t="inlineStr">
        <is>
          <t>待确认</t>
        </is>
      </c>
      <c r="S119" t="inlineStr">
        <is>
          <t>团队模拟数据（基于公开单线数据派生）</t>
        </is>
      </c>
      <c r="T119" t="inlineStr">
        <is>
          <t>SIM-v2.2-20260807-20260804</t>
        </is>
      </c>
    </row>
    <row r="120">
      <c r="A120" t="inlineStr">
        <is>
          <t>SIM-EVT-00119</t>
        </is>
      </c>
      <c r="B120" t="inlineStr">
        <is>
          <t>LINE-S03-PRE-20251015</t>
        </is>
      </c>
      <c r="C120" t="inlineStr">
        <is>
          <t>SHIFT-PRE-20251015</t>
        </is>
      </c>
      <c r="D120" t="inlineStr">
        <is>
          <t>LINE-S03</t>
        </is>
      </c>
      <c r="E120" t="inlineStr">
        <is>
          <t>改善前</t>
        </is>
      </c>
      <c r="F120" s="57" t="n">
        <v>45945</v>
      </c>
      <c r="G120" t="inlineStr">
        <is>
          <t>质量率偏低</t>
        </is>
      </c>
      <c r="H120" t="inlineStr">
        <is>
          <t>质量率</t>
        </is>
      </c>
      <c r="I120" s="61" t="n">
        <v>0.966422</v>
      </c>
      <c r="J120" t="inlineStr">
        <is>
          <t>比例</t>
        </is>
      </c>
      <c r="K120" t="n">
        <v>0.98</v>
      </c>
      <c r="L120" t="inlineStr">
        <is>
          <t>中</t>
        </is>
      </c>
      <c r="M120" t="inlineStr">
        <is>
          <t>质量分析智能体</t>
        </is>
      </c>
      <c r="N120" t="inlineStr">
        <is>
          <t>质量工程师</t>
        </is>
      </c>
      <c r="O120" t="inlineStr">
        <is>
          <t>质量波动画像触发，建议核查批次、工艺参数和来料</t>
        </is>
      </c>
      <c r="P120" t="inlineStr">
        <is>
          <t>飞书消息卡片</t>
        </is>
      </c>
      <c r="Q120" t="inlineStr">
        <is>
          <t>否</t>
        </is>
      </c>
      <c r="R120" t="inlineStr">
        <is>
          <t>待确认</t>
        </is>
      </c>
      <c r="S120" t="inlineStr">
        <is>
          <t>团队模拟数据（基于公开单线数据派生）</t>
        </is>
      </c>
      <c r="T120" t="inlineStr">
        <is>
          <t>SIM-v2.2-20260807-20260804</t>
        </is>
      </c>
    </row>
    <row r="121">
      <c r="A121" t="inlineStr">
        <is>
          <t>SIM-EVT-00120</t>
        </is>
      </c>
      <c r="B121" t="inlineStr">
        <is>
          <t>LINE-S03-PRE-20251015</t>
        </is>
      </c>
      <c r="C121" t="inlineStr">
        <is>
          <t>SHIFT-PRE-20251015</t>
        </is>
      </c>
      <c r="D121" t="inlineStr">
        <is>
          <t>LINE-S03</t>
        </is>
      </c>
      <c r="E121" t="inlineStr">
        <is>
          <t>改善前</t>
        </is>
      </c>
      <c r="F121" s="57" t="n">
        <v>45945</v>
      </c>
      <c r="G121" t="inlineStr">
        <is>
          <t>非计划停机超时</t>
        </is>
      </c>
      <c r="H121" t="inlineStr">
        <is>
          <t>非计划停机</t>
        </is>
      </c>
      <c r="I121" s="61" t="n">
        <v>17148</v>
      </c>
      <c r="J121" t="inlineStr">
        <is>
          <t>秒</t>
        </is>
      </c>
      <c r="K121" t="n">
        <v>3600</v>
      </c>
      <c r="L121" t="inlineStr">
        <is>
          <t>高</t>
        </is>
      </c>
      <c r="M121" t="inlineStr">
        <is>
          <t>设备诊断智能体</t>
        </is>
      </c>
      <c r="N121" t="inlineStr">
        <is>
          <t>设备工程师</t>
        </is>
      </c>
      <c r="O121" t="inlineStr">
        <is>
          <t>按停机位置和原因执行Pareto分析</t>
        </is>
      </c>
      <c r="P121" t="inlineStr">
        <is>
          <t>飞书消息卡片+处置任务</t>
        </is>
      </c>
      <c r="Q121" t="inlineStr">
        <is>
          <t>是</t>
        </is>
      </c>
      <c r="R121" t="inlineStr">
        <is>
          <t>待确认</t>
        </is>
      </c>
      <c r="S121" t="inlineStr">
        <is>
          <t>团队模拟数据（基于公开单线数据派生）</t>
        </is>
      </c>
      <c r="T121" t="inlineStr">
        <is>
          <t>SIM-v2.2-20260807-20260804</t>
        </is>
      </c>
    </row>
    <row r="122">
      <c r="A122" t="inlineStr">
        <is>
          <t>SIM-EVT-00121</t>
        </is>
      </c>
      <c r="B122" t="inlineStr">
        <is>
          <t>LINE-S01-PRE-20251016</t>
        </is>
      </c>
      <c r="C122" t="inlineStr">
        <is>
          <t>SHIFT-PRE-20251016</t>
        </is>
      </c>
      <c r="D122" t="inlineStr">
        <is>
          <t>LINE-S01</t>
        </is>
      </c>
      <c r="E122" t="inlineStr">
        <is>
          <t>改善前</t>
        </is>
      </c>
      <c r="F122" s="57" t="n">
        <v>45946</v>
      </c>
      <c r="G122" t="inlineStr">
        <is>
          <t>OEE低于目标</t>
        </is>
      </c>
      <c r="H122" t="inlineStr">
        <is>
          <t>OEE</t>
        </is>
      </c>
      <c r="I122" s="61" t="n">
        <v>0.354645</v>
      </c>
      <c r="J122" t="inlineStr">
        <is>
          <t>比例</t>
        </is>
      </c>
      <c r="K122" t="n">
        <v>0.75</v>
      </c>
      <c r="L122" t="inlineStr">
        <is>
          <t>高</t>
        </is>
      </c>
      <c r="M122" t="inlineStr">
        <is>
          <t>生产诊断智能体</t>
        </is>
      </c>
      <c r="N122" t="inlineStr">
        <is>
          <t>生产主管</t>
        </is>
      </c>
      <c r="O122" t="inlineStr">
        <is>
          <t>稳态基准线综合效率偏低，需结合三项损失继续下钻</t>
        </is>
      </c>
      <c r="P122" t="inlineStr">
        <is>
          <t>飞书消息卡片+处置任务</t>
        </is>
      </c>
      <c r="Q122" t="inlineStr">
        <is>
          <t>是</t>
        </is>
      </c>
      <c r="R122" t="inlineStr">
        <is>
          <t>待确认</t>
        </is>
      </c>
      <c r="S122" t="inlineStr">
        <is>
          <t>团队模拟数据（基于公开单线数据派生）</t>
        </is>
      </c>
      <c r="T122" t="inlineStr">
        <is>
          <t>SIM-v2.2-20260807-20260804</t>
        </is>
      </c>
    </row>
    <row r="123">
      <c r="A123" t="inlineStr">
        <is>
          <t>SIM-EVT-00122</t>
        </is>
      </c>
      <c r="B123" t="inlineStr">
        <is>
          <t>LINE-S01-PRE-20251016</t>
        </is>
      </c>
      <c r="C123" t="inlineStr">
        <is>
          <t>SHIFT-PRE-20251016</t>
        </is>
      </c>
      <c r="D123" t="inlineStr">
        <is>
          <t>LINE-S01</t>
        </is>
      </c>
      <c r="E123" t="inlineStr">
        <is>
          <t>改善前</t>
        </is>
      </c>
      <c r="F123" s="57" t="n">
        <v>45946</v>
      </c>
      <c r="G123" t="inlineStr">
        <is>
          <t>开动率偏低</t>
        </is>
      </c>
      <c r="H123" t="inlineStr">
        <is>
          <t>开动率</t>
        </is>
      </c>
      <c r="I123" s="61" t="n">
        <v>0.382767</v>
      </c>
      <c r="J123" t="inlineStr">
        <is>
          <t>比例</t>
        </is>
      </c>
      <c r="K123" t="n">
        <v>0.75</v>
      </c>
      <c r="L123" t="inlineStr">
        <is>
          <t>高</t>
        </is>
      </c>
      <c r="M123" t="inlineStr">
        <is>
          <t>设备诊断智能体</t>
        </is>
      </c>
      <c r="N123" t="inlineStr">
        <is>
          <t>设备工程师</t>
        </is>
      </c>
      <c r="O123" t="inlineStr">
        <is>
          <t>优先检查非计划停机与待机原因</t>
        </is>
      </c>
      <c r="P123" t="inlineStr">
        <is>
          <t>飞书消息卡片+处置任务</t>
        </is>
      </c>
      <c r="Q123" t="inlineStr">
        <is>
          <t>是</t>
        </is>
      </c>
      <c r="R123" t="inlineStr">
        <is>
          <t>待确认</t>
        </is>
      </c>
      <c r="S123" t="inlineStr">
        <is>
          <t>团队模拟数据（基于公开单线数据派生）</t>
        </is>
      </c>
      <c r="T123" t="inlineStr">
        <is>
          <t>SIM-v2.2-20260807-20260804</t>
        </is>
      </c>
    </row>
    <row r="124">
      <c r="A124" t="inlineStr">
        <is>
          <t>SIM-EVT-00123</t>
        </is>
      </c>
      <c r="B124" t="inlineStr">
        <is>
          <t>LINE-S01-PRE-20251016</t>
        </is>
      </c>
      <c r="C124" t="inlineStr">
        <is>
          <t>SHIFT-PRE-20251016</t>
        </is>
      </c>
      <c r="D124" t="inlineStr">
        <is>
          <t>LINE-S01</t>
        </is>
      </c>
      <c r="E124" t="inlineStr">
        <is>
          <t>改善前</t>
        </is>
      </c>
      <c r="F124" s="57" t="n">
        <v>45946</v>
      </c>
      <c r="G124" t="inlineStr">
        <is>
          <t>非计划停机超时</t>
        </is>
      </c>
      <c r="H124" t="inlineStr">
        <is>
          <t>非计划停机</t>
        </is>
      </c>
      <c r="I124" s="61" t="n">
        <v>4986</v>
      </c>
      <c r="J124" t="inlineStr">
        <is>
          <t>秒</t>
        </is>
      </c>
      <c r="K124" t="n">
        <v>3600</v>
      </c>
      <c r="L124" t="inlineStr">
        <is>
          <t>中</t>
        </is>
      </c>
      <c r="M124" t="inlineStr">
        <is>
          <t>设备诊断智能体</t>
        </is>
      </c>
      <c r="N124" t="inlineStr">
        <is>
          <t>设备工程师</t>
        </is>
      </c>
      <c r="O124" t="inlineStr">
        <is>
          <t>按停机位置和原因执行Pareto分析</t>
        </is>
      </c>
      <c r="P124" t="inlineStr">
        <is>
          <t>飞书消息卡片</t>
        </is>
      </c>
      <c r="Q124" t="inlineStr">
        <is>
          <t>否</t>
        </is>
      </c>
      <c r="R124" t="inlineStr">
        <is>
          <t>待确认</t>
        </is>
      </c>
      <c r="S124" t="inlineStr">
        <is>
          <t>团队模拟数据（基于公开单线数据派生）</t>
        </is>
      </c>
      <c r="T124" t="inlineStr">
        <is>
          <t>SIM-v2.2-20260807-20260804</t>
        </is>
      </c>
    </row>
    <row r="125">
      <c r="A125" t="inlineStr">
        <is>
          <t>SIM-EVT-00124</t>
        </is>
      </c>
      <c r="B125" t="inlineStr">
        <is>
          <t>LINE-S02-PRE-20251016</t>
        </is>
      </c>
      <c r="C125" t="inlineStr">
        <is>
          <t>SHIFT-PRE-20251016</t>
        </is>
      </c>
      <c r="D125" t="inlineStr">
        <is>
          <t>LINE-S02</t>
        </is>
      </c>
      <c r="E125" t="inlineStr">
        <is>
          <t>改善前</t>
        </is>
      </c>
      <c r="F125" s="57" t="n">
        <v>45946</v>
      </c>
      <c r="G125" t="inlineStr">
        <is>
          <t>OEE低于目标</t>
        </is>
      </c>
      <c r="H125" t="inlineStr">
        <is>
          <t>OEE</t>
        </is>
      </c>
      <c r="I125" s="61" t="n">
        <v>0.294392</v>
      </c>
      <c r="J125" t="inlineStr">
        <is>
          <t>比例</t>
        </is>
      </c>
      <c r="K125" t="n">
        <v>0.75</v>
      </c>
      <c r="L125" t="inlineStr">
        <is>
          <t>高</t>
        </is>
      </c>
      <c r="M125" t="inlineStr">
        <is>
          <t>生产诊断智能体</t>
        </is>
      </c>
      <c r="N125" t="inlineStr">
        <is>
          <t>生产主管</t>
        </is>
      </c>
      <c r="O125" t="inlineStr">
        <is>
          <t>设备瓶颈线综合效率偏低，需结合三项损失继续下钻</t>
        </is>
      </c>
      <c r="P125" t="inlineStr">
        <is>
          <t>飞书消息卡片+处置任务</t>
        </is>
      </c>
      <c r="Q125" t="inlineStr">
        <is>
          <t>是</t>
        </is>
      </c>
      <c r="R125" t="inlineStr">
        <is>
          <t>待确认</t>
        </is>
      </c>
      <c r="S125" t="inlineStr">
        <is>
          <t>团队模拟数据（基于公开单线数据派生）</t>
        </is>
      </c>
      <c r="T125" t="inlineStr">
        <is>
          <t>SIM-v2.2-20260807-20260804</t>
        </is>
      </c>
    </row>
    <row r="126">
      <c r="A126" t="inlineStr">
        <is>
          <t>SIM-EVT-00125</t>
        </is>
      </c>
      <c r="B126" t="inlineStr">
        <is>
          <t>LINE-S02-PRE-20251016</t>
        </is>
      </c>
      <c r="C126" t="inlineStr">
        <is>
          <t>SHIFT-PRE-20251016</t>
        </is>
      </c>
      <c r="D126" t="inlineStr">
        <is>
          <t>LINE-S02</t>
        </is>
      </c>
      <c r="E126" t="inlineStr">
        <is>
          <t>改善前</t>
        </is>
      </c>
      <c r="F126" s="57" t="n">
        <v>45946</v>
      </c>
      <c r="G126" t="inlineStr">
        <is>
          <t>开动率偏低</t>
        </is>
      </c>
      <c r="H126" t="inlineStr">
        <is>
          <t>开动率</t>
        </is>
      </c>
      <c r="I126" s="61" t="n">
        <v>0.317433</v>
      </c>
      <c r="J126" t="inlineStr">
        <is>
          <t>比例</t>
        </is>
      </c>
      <c r="K126" t="n">
        <v>0.75</v>
      </c>
      <c r="L126" t="inlineStr">
        <is>
          <t>高</t>
        </is>
      </c>
      <c r="M126" t="inlineStr">
        <is>
          <t>设备诊断智能体</t>
        </is>
      </c>
      <c r="N126" t="inlineStr">
        <is>
          <t>设备工程师</t>
        </is>
      </c>
      <c r="O126" t="inlineStr">
        <is>
          <t>设备瓶颈画像与非计划停机共同指向关键设备</t>
        </is>
      </c>
      <c r="P126" t="inlineStr">
        <is>
          <t>飞书消息卡片+处置任务</t>
        </is>
      </c>
      <c r="Q126" t="inlineStr">
        <is>
          <t>是</t>
        </is>
      </c>
      <c r="R126" t="inlineStr">
        <is>
          <t>待确认</t>
        </is>
      </c>
      <c r="S126" t="inlineStr">
        <is>
          <t>团队模拟数据（基于公开单线数据派生）</t>
        </is>
      </c>
      <c r="T126" t="inlineStr">
        <is>
          <t>SIM-v2.2-20260807-20260804</t>
        </is>
      </c>
    </row>
    <row r="127">
      <c r="A127" t="inlineStr">
        <is>
          <t>SIM-EVT-00126</t>
        </is>
      </c>
      <c r="B127" t="inlineStr">
        <is>
          <t>LINE-S02-PRE-20251016</t>
        </is>
      </c>
      <c r="C127" t="inlineStr">
        <is>
          <t>SHIFT-PRE-20251016</t>
        </is>
      </c>
      <c r="D127" t="inlineStr">
        <is>
          <t>LINE-S02</t>
        </is>
      </c>
      <c r="E127" t="inlineStr">
        <is>
          <t>改善前</t>
        </is>
      </c>
      <c r="F127" s="57" t="n">
        <v>45946</v>
      </c>
      <c r="G127" t="inlineStr">
        <is>
          <t>非计划停机超时</t>
        </is>
      </c>
      <c r="H127" t="inlineStr">
        <is>
          <t>非计划停机</t>
        </is>
      </c>
      <c r="I127" s="61" t="n">
        <v>7518</v>
      </c>
      <c r="J127" t="inlineStr">
        <is>
          <t>秒</t>
        </is>
      </c>
      <c r="K127" t="n">
        <v>3600</v>
      </c>
      <c r="L127" t="inlineStr">
        <is>
          <t>高</t>
        </is>
      </c>
      <c r="M127" t="inlineStr">
        <is>
          <t>设备诊断智能体</t>
        </is>
      </c>
      <c r="N127" t="inlineStr">
        <is>
          <t>设备工程师</t>
        </is>
      </c>
      <c r="O127" t="inlineStr">
        <is>
          <t>设备瓶颈线停机放大，优先查看主加工和输送系统</t>
        </is>
      </c>
      <c r="P127" t="inlineStr">
        <is>
          <t>飞书消息卡片+处置任务</t>
        </is>
      </c>
      <c r="Q127" t="inlineStr">
        <is>
          <t>是</t>
        </is>
      </c>
      <c r="R127" t="inlineStr">
        <is>
          <t>待确认</t>
        </is>
      </c>
      <c r="S127" t="inlineStr">
        <is>
          <t>团队模拟数据（基于公开单线数据派生）</t>
        </is>
      </c>
      <c r="T127" t="inlineStr">
        <is>
          <t>SIM-v2.2-20260807-20260804</t>
        </is>
      </c>
    </row>
    <row r="128">
      <c r="A128" t="inlineStr">
        <is>
          <t>SIM-EVT-00127</t>
        </is>
      </c>
      <c r="B128" t="inlineStr">
        <is>
          <t>LINE-S03-PRE-20251016</t>
        </is>
      </c>
      <c r="C128" t="inlineStr">
        <is>
          <t>SHIFT-PRE-20251016</t>
        </is>
      </c>
      <c r="D128" t="inlineStr">
        <is>
          <t>LINE-S03</t>
        </is>
      </c>
      <c r="E128" t="inlineStr">
        <is>
          <t>改善前</t>
        </is>
      </c>
      <c r="F128" s="57" t="n">
        <v>45946</v>
      </c>
      <c r="G128" t="inlineStr">
        <is>
          <t>OEE低于目标</t>
        </is>
      </c>
      <c r="H128" t="inlineStr">
        <is>
          <t>OEE</t>
        </is>
      </c>
      <c r="I128" s="61" t="n">
        <v>0.325447</v>
      </c>
      <c r="J128" t="inlineStr">
        <is>
          <t>比例</t>
        </is>
      </c>
      <c r="K128" t="n">
        <v>0.75</v>
      </c>
      <c r="L128" t="inlineStr">
        <is>
          <t>高</t>
        </is>
      </c>
      <c r="M128" t="inlineStr">
        <is>
          <t>生产诊断智能体</t>
        </is>
      </c>
      <c r="N128" t="inlineStr">
        <is>
          <t>生产主管</t>
        </is>
      </c>
      <c r="O128" t="inlineStr">
        <is>
          <t>质量波动线综合效率偏低，需结合三项损失继续下钻</t>
        </is>
      </c>
      <c r="P128" t="inlineStr">
        <is>
          <t>飞书消息卡片+处置任务</t>
        </is>
      </c>
      <c r="Q128" t="inlineStr">
        <is>
          <t>是</t>
        </is>
      </c>
      <c r="R128" t="inlineStr">
        <is>
          <t>待确认</t>
        </is>
      </c>
      <c r="S128" t="inlineStr">
        <is>
          <t>团队模拟数据（基于公开单线数据派生）</t>
        </is>
      </c>
      <c r="T128" t="inlineStr">
        <is>
          <t>SIM-v2.2-20260807-20260804</t>
        </is>
      </c>
    </row>
    <row r="129">
      <c r="A129" t="inlineStr">
        <is>
          <t>SIM-EVT-00128</t>
        </is>
      </c>
      <c r="B129" t="inlineStr">
        <is>
          <t>LINE-S03-PRE-20251016</t>
        </is>
      </c>
      <c r="C129" t="inlineStr">
        <is>
          <t>SHIFT-PRE-20251016</t>
        </is>
      </c>
      <c r="D129" t="inlineStr">
        <is>
          <t>LINE-S03</t>
        </is>
      </c>
      <c r="E129" t="inlineStr">
        <is>
          <t>改善前</t>
        </is>
      </c>
      <c r="F129" s="57" t="n">
        <v>45946</v>
      </c>
      <c r="G129" t="inlineStr">
        <is>
          <t>开动率偏低</t>
        </is>
      </c>
      <c r="H129" t="inlineStr">
        <is>
          <t>开动率</t>
        </is>
      </c>
      <c r="I129" s="61" t="n">
        <v>0.371767</v>
      </c>
      <c r="J129" t="inlineStr">
        <is>
          <t>比例</t>
        </is>
      </c>
      <c r="K129" t="n">
        <v>0.75</v>
      </c>
      <c r="L129" t="inlineStr">
        <is>
          <t>高</t>
        </is>
      </c>
      <c r="M129" t="inlineStr">
        <is>
          <t>设备诊断智能体</t>
        </is>
      </c>
      <c r="N129" t="inlineStr">
        <is>
          <t>设备工程师</t>
        </is>
      </c>
      <c r="O129" t="inlineStr">
        <is>
          <t>优先检查非计划停机与待机原因</t>
        </is>
      </c>
      <c r="P129" t="inlineStr">
        <is>
          <t>飞书消息卡片+处置任务</t>
        </is>
      </c>
      <c r="Q129" t="inlineStr">
        <is>
          <t>是</t>
        </is>
      </c>
      <c r="R129" t="inlineStr">
        <is>
          <t>待确认</t>
        </is>
      </c>
      <c r="S129" t="inlineStr">
        <is>
          <t>团队模拟数据（基于公开单线数据派生）</t>
        </is>
      </c>
      <c r="T129" t="inlineStr">
        <is>
          <t>SIM-v2.2-20260807-20260804</t>
        </is>
      </c>
    </row>
    <row r="130">
      <c r="A130" t="inlineStr">
        <is>
          <t>SIM-EVT-00129</t>
        </is>
      </c>
      <c r="B130" t="inlineStr">
        <is>
          <t>LINE-S03-PRE-20251016</t>
        </is>
      </c>
      <c r="C130" t="inlineStr">
        <is>
          <t>SHIFT-PRE-20251016</t>
        </is>
      </c>
      <c r="D130" t="inlineStr">
        <is>
          <t>LINE-S03</t>
        </is>
      </c>
      <c r="E130" t="inlineStr">
        <is>
          <t>改善前</t>
        </is>
      </c>
      <c r="F130" s="57" t="n">
        <v>45946</v>
      </c>
      <c r="G130" t="inlineStr">
        <is>
          <t>质量率偏低</t>
        </is>
      </c>
      <c r="H130" t="inlineStr">
        <is>
          <t>质量率</t>
        </is>
      </c>
      <c r="I130" s="61" t="n">
        <v>0.964033</v>
      </c>
      <c r="J130" t="inlineStr">
        <is>
          <t>比例</t>
        </is>
      </c>
      <c r="K130" t="n">
        <v>0.98</v>
      </c>
      <c r="L130" t="inlineStr">
        <is>
          <t>中</t>
        </is>
      </c>
      <c r="M130" t="inlineStr">
        <is>
          <t>质量分析智能体</t>
        </is>
      </c>
      <c r="N130" t="inlineStr">
        <is>
          <t>质量工程师</t>
        </is>
      </c>
      <c r="O130" t="inlineStr">
        <is>
          <t>质量波动画像触发，建议核查批次、工艺参数和来料</t>
        </is>
      </c>
      <c r="P130" t="inlineStr">
        <is>
          <t>飞书消息卡片</t>
        </is>
      </c>
      <c r="Q130" t="inlineStr">
        <is>
          <t>否</t>
        </is>
      </c>
      <c r="R130" t="inlineStr">
        <is>
          <t>待确认</t>
        </is>
      </c>
      <c r="S130" t="inlineStr">
        <is>
          <t>团队模拟数据（基于公开单线数据派生）</t>
        </is>
      </c>
      <c r="T130" t="inlineStr">
        <is>
          <t>SIM-v2.2-20260807-20260804</t>
        </is>
      </c>
    </row>
    <row r="131">
      <c r="A131" t="inlineStr">
        <is>
          <t>SIM-EVT-00130</t>
        </is>
      </c>
      <c r="B131" t="inlineStr">
        <is>
          <t>LINE-S03-PRE-20251016</t>
        </is>
      </c>
      <c r="C131" t="inlineStr">
        <is>
          <t>SHIFT-PRE-20251016</t>
        </is>
      </c>
      <c r="D131" t="inlineStr">
        <is>
          <t>LINE-S03</t>
        </is>
      </c>
      <c r="E131" t="inlineStr">
        <is>
          <t>改善前</t>
        </is>
      </c>
      <c r="F131" s="57" t="n">
        <v>45946</v>
      </c>
      <c r="G131" t="inlineStr">
        <is>
          <t>非计划停机超时</t>
        </is>
      </c>
      <c r="H131" t="inlineStr">
        <is>
          <t>非计划停机</t>
        </is>
      </c>
      <c r="I131" s="61" t="n">
        <v>6126</v>
      </c>
      <c r="J131" t="inlineStr">
        <is>
          <t>秒</t>
        </is>
      </c>
      <c r="K131" t="n">
        <v>3600</v>
      </c>
      <c r="L131" t="inlineStr">
        <is>
          <t>中</t>
        </is>
      </c>
      <c r="M131" t="inlineStr">
        <is>
          <t>设备诊断智能体</t>
        </is>
      </c>
      <c r="N131" t="inlineStr">
        <is>
          <t>设备工程师</t>
        </is>
      </c>
      <c r="O131" t="inlineStr">
        <is>
          <t>按停机位置和原因执行Pareto分析</t>
        </is>
      </c>
      <c r="P131" t="inlineStr">
        <is>
          <t>飞书消息卡片</t>
        </is>
      </c>
      <c r="Q131" t="inlineStr">
        <is>
          <t>否</t>
        </is>
      </c>
      <c r="R131" t="inlineStr">
        <is>
          <t>待确认</t>
        </is>
      </c>
      <c r="S131" t="inlineStr">
        <is>
          <t>团队模拟数据（基于公开单线数据派生）</t>
        </is>
      </c>
      <c r="T131" t="inlineStr">
        <is>
          <t>SIM-v2.2-20260807-20260804</t>
        </is>
      </c>
    </row>
    <row r="132">
      <c r="A132" t="inlineStr">
        <is>
          <t>SIM-EVT-00131</t>
        </is>
      </c>
      <c r="B132" t="inlineStr">
        <is>
          <t>LINE-S01-PRE-20251017</t>
        </is>
      </c>
      <c r="C132" t="inlineStr">
        <is>
          <t>SHIFT-PRE-20251017</t>
        </is>
      </c>
      <c r="D132" t="inlineStr">
        <is>
          <t>LINE-S01</t>
        </is>
      </c>
      <c r="E132" t="inlineStr">
        <is>
          <t>改善前</t>
        </is>
      </c>
      <c r="F132" s="57" t="n">
        <v>45947</v>
      </c>
      <c r="G132" t="inlineStr">
        <is>
          <t>OEE低于目标</t>
        </is>
      </c>
      <c r="H132" t="inlineStr">
        <is>
          <t>OEE</t>
        </is>
      </c>
      <c r="I132" s="61" t="n">
        <v>0.405234</v>
      </c>
      <c r="J132" t="inlineStr">
        <is>
          <t>比例</t>
        </is>
      </c>
      <c r="K132" t="n">
        <v>0.75</v>
      </c>
      <c r="L132" t="inlineStr">
        <is>
          <t>高</t>
        </is>
      </c>
      <c r="M132" t="inlineStr">
        <is>
          <t>生产诊断智能体</t>
        </is>
      </c>
      <c r="N132" t="inlineStr">
        <is>
          <t>生产主管</t>
        </is>
      </c>
      <c r="O132" t="inlineStr">
        <is>
          <t>稳态基准线综合效率偏低，需结合三项损失继续下钻</t>
        </is>
      </c>
      <c r="P132" t="inlineStr">
        <is>
          <t>飞书消息卡片+处置任务</t>
        </is>
      </c>
      <c r="Q132" t="inlineStr">
        <is>
          <t>是</t>
        </is>
      </c>
      <c r="R132" t="inlineStr">
        <is>
          <t>待确认</t>
        </is>
      </c>
      <c r="S132" t="inlineStr">
        <is>
          <t>团队模拟数据（基于公开单线数据派生）</t>
        </is>
      </c>
      <c r="T132" t="inlineStr">
        <is>
          <t>SIM-v2.2-20260807-20260804</t>
        </is>
      </c>
    </row>
    <row r="133">
      <c r="A133" t="inlineStr">
        <is>
          <t>SIM-EVT-00132</t>
        </is>
      </c>
      <c r="B133" t="inlineStr">
        <is>
          <t>LINE-S01-PRE-20251017</t>
        </is>
      </c>
      <c r="C133" t="inlineStr">
        <is>
          <t>SHIFT-PRE-20251017</t>
        </is>
      </c>
      <c r="D133" t="inlineStr">
        <is>
          <t>LINE-S01</t>
        </is>
      </c>
      <c r="E133" t="inlineStr">
        <is>
          <t>改善前</t>
        </is>
      </c>
      <c r="F133" s="57" t="n">
        <v>45947</v>
      </c>
      <c r="G133" t="inlineStr">
        <is>
          <t>开动率偏低</t>
        </is>
      </c>
      <c r="H133" t="inlineStr">
        <is>
          <t>开动率</t>
        </is>
      </c>
      <c r="I133" s="61" t="n">
        <v>0.4206</v>
      </c>
      <c r="J133" t="inlineStr">
        <is>
          <t>比例</t>
        </is>
      </c>
      <c r="K133" t="n">
        <v>0.75</v>
      </c>
      <c r="L133" t="inlineStr">
        <is>
          <t>高</t>
        </is>
      </c>
      <c r="M133" t="inlineStr">
        <is>
          <t>设备诊断智能体</t>
        </is>
      </c>
      <c r="N133" t="inlineStr">
        <is>
          <t>设备工程师</t>
        </is>
      </c>
      <c r="O133" t="inlineStr">
        <is>
          <t>优先检查非计划停机与待机原因</t>
        </is>
      </c>
      <c r="P133" t="inlineStr">
        <is>
          <t>飞书消息卡片+处置任务</t>
        </is>
      </c>
      <c r="Q133" t="inlineStr">
        <is>
          <t>是</t>
        </is>
      </c>
      <c r="R133" t="inlineStr">
        <is>
          <t>待确认</t>
        </is>
      </c>
      <c r="S133" t="inlineStr">
        <is>
          <t>团队模拟数据（基于公开单线数据派生）</t>
        </is>
      </c>
      <c r="T133" t="inlineStr">
        <is>
          <t>SIM-v2.2-20260807-20260804</t>
        </is>
      </c>
    </row>
    <row r="134">
      <c r="A134" t="inlineStr">
        <is>
          <t>SIM-EVT-00133</t>
        </is>
      </c>
      <c r="B134" t="inlineStr">
        <is>
          <t>LINE-S02-PRE-20251017</t>
        </is>
      </c>
      <c r="C134" t="inlineStr">
        <is>
          <t>SHIFT-PRE-20251017</t>
        </is>
      </c>
      <c r="D134" t="inlineStr">
        <is>
          <t>LINE-S02</t>
        </is>
      </c>
      <c r="E134" t="inlineStr">
        <is>
          <t>改善前</t>
        </is>
      </c>
      <c r="F134" s="57" t="n">
        <v>45947</v>
      </c>
      <c r="G134" t="inlineStr">
        <is>
          <t>OEE低于目标</t>
        </is>
      </c>
      <c r="H134" t="inlineStr">
        <is>
          <t>OEE</t>
        </is>
      </c>
      <c r="I134" s="61" t="n">
        <v>0.307809</v>
      </c>
      <c r="J134" t="inlineStr">
        <is>
          <t>比例</t>
        </is>
      </c>
      <c r="K134" t="n">
        <v>0.75</v>
      </c>
      <c r="L134" t="inlineStr">
        <is>
          <t>高</t>
        </is>
      </c>
      <c r="M134" t="inlineStr">
        <is>
          <t>生产诊断智能体</t>
        </is>
      </c>
      <c r="N134" t="inlineStr">
        <is>
          <t>生产主管</t>
        </is>
      </c>
      <c r="O134" t="inlineStr">
        <is>
          <t>设备瓶颈线综合效率偏低，需结合三项损失继续下钻</t>
        </is>
      </c>
      <c r="P134" t="inlineStr">
        <is>
          <t>飞书消息卡片+处置任务</t>
        </is>
      </c>
      <c r="Q134" t="inlineStr">
        <is>
          <t>是</t>
        </is>
      </c>
      <c r="R134" t="inlineStr">
        <is>
          <t>待确认</t>
        </is>
      </c>
      <c r="S134" t="inlineStr">
        <is>
          <t>团队模拟数据（基于公开单线数据派生）</t>
        </is>
      </c>
      <c r="T134" t="inlineStr">
        <is>
          <t>SIM-v2.2-20260807-20260804</t>
        </is>
      </c>
    </row>
    <row r="135">
      <c r="A135" t="inlineStr">
        <is>
          <t>SIM-EVT-00134</t>
        </is>
      </c>
      <c r="B135" t="inlineStr">
        <is>
          <t>LINE-S02-PRE-20251017</t>
        </is>
      </c>
      <c r="C135" t="inlineStr">
        <is>
          <t>SHIFT-PRE-20251017</t>
        </is>
      </c>
      <c r="D135" t="inlineStr">
        <is>
          <t>LINE-S02</t>
        </is>
      </c>
      <c r="E135" t="inlineStr">
        <is>
          <t>改善前</t>
        </is>
      </c>
      <c r="F135" s="57" t="n">
        <v>45947</v>
      </c>
      <c r="G135" t="inlineStr">
        <is>
          <t>开动率偏低</t>
        </is>
      </c>
      <c r="H135" t="inlineStr">
        <is>
          <t>开动率</t>
        </is>
      </c>
      <c r="I135" s="61" t="n">
        <v>0.329933</v>
      </c>
      <c r="J135" t="inlineStr">
        <is>
          <t>比例</t>
        </is>
      </c>
      <c r="K135" t="n">
        <v>0.75</v>
      </c>
      <c r="L135" t="inlineStr">
        <is>
          <t>高</t>
        </is>
      </c>
      <c r="M135" t="inlineStr">
        <is>
          <t>设备诊断智能体</t>
        </is>
      </c>
      <c r="N135" t="inlineStr">
        <is>
          <t>设备工程师</t>
        </is>
      </c>
      <c r="O135" t="inlineStr">
        <is>
          <t>设备瓶颈画像与非计划停机共同指向关键设备</t>
        </is>
      </c>
      <c r="P135" t="inlineStr">
        <is>
          <t>飞书消息卡片+处置任务</t>
        </is>
      </c>
      <c r="Q135" t="inlineStr">
        <is>
          <t>是</t>
        </is>
      </c>
      <c r="R135" t="inlineStr">
        <is>
          <t>待确认</t>
        </is>
      </c>
      <c r="S135" t="inlineStr">
        <is>
          <t>团队模拟数据（基于公开单线数据派生）</t>
        </is>
      </c>
      <c r="T135" t="inlineStr">
        <is>
          <t>SIM-v2.2-20260807-20260804</t>
        </is>
      </c>
    </row>
    <row r="136">
      <c r="A136" t="inlineStr">
        <is>
          <t>SIM-EVT-00135</t>
        </is>
      </c>
      <c r="B136" t="inlineStr">
        <is>
          <t>LINE-S02-PRE-20251017</t>
        </is>
      </c>
      <c r="C136" t="inlineStr">
        <is>
          <t>SHIFT-PRE-20251017</t>
        </is>
      </c>
      <c r="D136" t="inlineStr">
        <is>
          <t>LINE-S02</t>
        </is>
      </c>
      <c r="E136" t="inlineStr">
        <is>
          <t>改善前</t>
        </is>
      </c>
      <c r="F136" s="57" t="n">
        <v>45947</v>
      </c>
      <c r="G136" t="inlineStr">
        <is>
          <t>非计划停机超时</t>
        </is>
      </c>
      <c r="H136" t="inlineStr">
        <is>
          <t>非计划停机</t>
        </is>
      </c>
      <c r="I136" s="61" t="n">
        <v>4806</v>
      </c>
      <c r="J136" t="inlineStr">
        <is>
          <t>秒</t>
        </is>
      </c>
      <c r="K136" t="n">
        <v>3600</v>
      </c>
      <c r="L136" t="inlineStr">
        <is>
          <t>中</t>
        </is>
      </c>
      <c r="M136" t="inlineStr">
        <is>
          <t>设备诊断智能体</t>
        </is>
      </c>
      <c r="N136" t="inlineStr">
        <is>
          <t>设备工程师</t>
        </is>
      </c>
      <c r="O136" t="inlineStr">
        <is>
          <t>设备瓶颈线停机放大，优先查看主加工和输送系统</t>
        </is>
      </c>
      <c r="P136" t="inlineStr">
        <is>
          <t>飞书消息卡片</t>
        </is>
      </c>
      <c r="Q136" t="inlineStr">
        <is>
          <t>否</t>
        </is>
      </c>
      <c r="R136" t="inlineStr">
        <is>
          <t>待确认</t>
        </is>
      </c>
      <c r="S136" t="inlineStr">
        <is>
          <t>团队模拟数据（基于公开单线数据派生）</t>
        </is>
      </c>
      <c r="T136" t="inlineStr">
        <is>
          <t>SIM-v2.2-20260807-20260804</t>
        </is>
      </c>
    </row>
    <row r="137">
      <c r="A137" t="inlineStr">
        <is>
          <t>SIM-EVT-00136</t>
        </is>
      </c>
      <c r="B137" t="inlineStr">
        <is>
          <t>LINE-S03-PRE-20251017</t>
        </is>
      </c>
      <c r="C137" t="inlineStr">
        <is>
          <t>SHIFT-PRE-20251017</t>
        </is>
      </c>
      <c r="D137" t="inlineStr">
        <is>
          <t>LINE-S03</t>
        </is>
      </c>
      <c r="E137" t="inlineStr">
        <is>
          <t>改善前</t>
        </is>
      </c>
      <c r="F137" s="57" t="n">
        <v>45947</v>
      </c>
      <c r="G137" t="inlineStr">
        <is>
          <t>OEE低于目标</t>
        </is>
      </c>
      <c r="H137" t="inlineStr">
        <is>
          <t>OEE</t>
        </is>
      </c>
      <c r="I137" s="61" t="n">
        <v>0.370067</v>
      </c>
      <c r="J137" t="inlineStr">
        <is>
          <t>比例</t>
        </is>
      </c>
      <c r="K137" t="n">
        <v>0.75</v>
      </c>
      <c r="L137" t="inlineStr">
        <is>
          <t>高</t>
        </is>
      </c>
      <c r="M137" t="inlineStr">
        <is>
          <t>生产诊断智能体</t>
        </is>
      </c>
      <c r="N137" t="inlineStr">
        <is>
          <t>生产主管</t>
        </is>
      </c>
      <c r="O137" t="inlineStr">
        <is>
          <t>质量波动线综合效率偏低，需结合三项损失继续下钻</t>
        </is>
      </c>
      <c r="P137" t="inlineStr">
        <is>
          <t>飞书消息卡片+处置任务</t>
        </is>
      </c>
      <c r="Q137" t="inlineStr">
        <is>
          <t>是</t>
        </is>
      </c>
      <c r="R137" t="inlineStr">
        <is>
          <t>待确认</t>
        </is>
      </c>
      <c r="S137" t="inlineStr">
        <is>
          <t>团队模拟数据（基于公开单线数据派生）</t>
        </is>
      </c>
      <c r="T137" t="inlineStr">
        <is>
          <t>SIM-v2.2-20260807-20260804</t>
        </is>
      </c>
    </row>
    <row r="138">
      <c r="A138" t="inlineStr">
        <is>
          <t>SIM-EVT-00137</t>
        </is>
      </c>
      <c r="B138" t="inlineStr">
        <is>
          <t>LINE-S03-PRE-20251017</t>
        </is>
      </c>
      <c r="C138" t="inlineStr">
        <is>
          <t>SHIFT-PRE-20251017</t>
        </is>
      </c>
      <c r="D138" t="inlineStr">
        <is>
          <t>LINE-S03</t>
        </is>
      </c>
      <c r="E138" t="inlineStr">
        <is>
          <t>改善前</t>
        </is>
      </c>
      <c r="F138" s="57" t="n">
        <v>45947</v>
      </c>
      <c r="G138" t="inlineStr">
        <is>
          <t>开动率偏低</t>
        </is>
      </c>
      <c r="H138" t="inlineStr">
        <is>
          <t>开动率</t>
        </is>
      </c>
      <c r="I138" s="61" t="n">
        <v>0.4096</v>
      </c>
      <c r="J138" t="inlineStr">
        <is>
          <t>比例</t>
        </is>
      </c>
      <c r="K138" t="n">
        <v>0.75</v>
      </c>
      <c r="L138" t="inlineStr">
        <is>
          <t>高</t>
        </is>
      </c>
      <c r="M138" t="inlineStr">
        <is>
          <t>设备诊断智能体</t>
        </is>
      </c>
      <c r="N138" t="inlineStr">
        <is>
          <t>设备工程师</t>
        </is>
      </c>
      <c r="O138" t="inlineStr">
        <is>
          <t>优先检查非计划停机与待机原因</t>
        </is>
      </c>
      <c r="P138" t="inlineStr">
        <is>
          <t>飞书消息卡片+处置任务</t>
        </is>
      </c>
      <c r="Q138" t="inlineStr">
        <is>
          <t>是</t>
        </is>
      </c>
      <c r="R138" t="inlineStr">
        <is>
          <t>待确认</t>
        </is>
      </c>
      <c r="S138" t="inlineStr">
        <is>
          <t>团队模拟数据（基于公开单线数据派生）</t>
        </is>
      </c>
      <c r="T138" t="inlineStr">
        <is>
          <t>SIM-v2.2-20260807-20260804</t>
        </is>
      </c>
    </row>
    <row r="139">
      <c r="A139" t="inlineStr">
        <is>
          <t>SIM-EVT-00138</t>
        </is>
      </c>
      <c r="B139" t="inlineStr">
        <is>
          <t>LINE-S03-PRE-20251017</t>
        </is>
      </c>
      <c r="C139" t="inlineStr">
        <is>
          <t>SHIFT-PRE-20251017</t>
        </is>
      </c>
      <c r="D139" t="inlineStr">
        <is>
          <t>LINE-S03</t>
        </is>
      </c>
      <c r="E139" t="inlineStr">
        <is>
          <t>改善前</t>
        </is>
      </c>
      <c r="F139" s="57" t="n">
        <v>45947</v>
      </c>
      <c r="G139" t="inlineStr">
        <is>
          <t>质量率偏低</t>
        </is>
      </c>
      <c r="H139" t="inlineStr">
        <is>
          <t>质量率</t>
        </is>
      </c>
      <c r="I139" s="61" t="n">
        <v>0.9602000000000001</v>
      </c>
      <c r="J139" t="inlineStr">
        <is>
          <t>比例</t>
        </is>
      </c>
      <c r="K139" t="n">
        <v>0.98</v>
      </c>
      <c r="L139" t="inlineStr">
        <is>
          <t>中</t>
        </is>
      </c>
      <c r="M139" t="inlineStr">
        <is>
          <t>质量分析智能体</t>
        </is>
      </c>
      <c r="N139" t="inlineStr">
        <is>
          <t>质量工程师</t>
        </is>
      </c>
      <c r="O139" t="inlineStr">
        <is>
          <t>质量波动画像触发，建议核查批次、工艺参数和来料</t>
        </is>
      </c>
      <c r="P139" t="inlineStr">
        <is>
          <t>飞书消息卡片</t>
        </is>
      </c>
      <c r="Q139" t="inlineStr">
        <is>
          <t>否</t>
        </is>
      </c>
      <c r="R139" t="inlineStr">
        <is>
          <t>待确认</t>
        </is>
      </c>
      <c r="S139" t="inlineStr">
        <is>
          <t>团队模拟数据（基于公开单线数据派生）</t>
        </is>
      </c>
      <c r="T139" t="inlineStr">
        <is>
          <t>SIM-v2.2-20260807-20260804</t>
        </is>
      </c>
    </row>
    <row r="140">
      <c r="A140" t="inlineStr">
        <is>
          <t>SIM-EVT-00139</t>
        </is>
      </c>
      <c r="B140" t="inlineStr">
        <is>
          <t>LINE-S01-PRE-20251020</t>
        </is>
      </c>
      <c r="C140" t="inlineStr">
        <is>
          <t>SHIFT-PRE-20251020</t>
        </is>
      </c>
      <c r="D140" t="inlineStr">
        <is>
          <t>LINE-S01</t>
        </is>
      </c>
      <c r="E140" t="inlineStr">
        <is>
          <t>改善前</t>
        </is>
      </c>
      <c r="F140" s="57" t="n">
        <v>45950</v>
      </c>
      <c r="G140" t="inlineStr">
        <is>
          <t>OEE低于目标</t>
        </is>
      </c>
      <c r="H140" t="inlineStr">
        <is>
          <t>OEE</t>
        </is>
      </c>
      <c r="I140" s="61" t="n">
        <v>0.427141</v>
      </c>
      <c r="J140" t="inlineStr">
        <is>
          <t>比例</t>
        </is>
      </c>
      <c r="K140" t="n">
        <v>0.75</v>
      </c>
      <c r="L140" t="inlineStr">
        <is>
          <t>高</t>
        </is>
      </c>
      <c r="M140" t="inlineStr">
        <is>
          <t>生产诊断智能体</t>
        </is>
      </c>
      <c r="N140" t="inlineStr">
        <is>
          <t>生产主管</t>
        </is>
      </c>
      <c r="O140" t="inlineStr">
        <is>
          <t>稳态基准线综合效率偏低，需结合三项损失继续下钻</t>
        </is>
      </c>
      <c r="P140" t="inlineStr">
        <is>
          <t>飞书消息卡片+处置任务</t>
        </is>
      </c>
      <c r="Q140" t="inlineStr">
        <is>
          <t>是</t>
        </is>
      </c>
      <c r="R140" t="inlineStr">
        <is>
          <t>待确认</t>
        </is>
      </c>
      <c r="S140" t="inlineStr">
        <is>
          <t>团队模拟数据（基于公开单线数据派生）</t>
        </is>
      </c>
      <c r="T140" t="inlineStr">
        <is>
          <t>SIM-v2.2-20260807-20260804</t>
        </is>
      </c>
    </row>
    <row r="141">
      <c r="A141" t="inlineStr">
        <is>
          <t>SIM-EVT-00140</t>
        </is>
      </c>
      <c r="B141" t="inlineStr">
        <is>
          <t>LINE-S01-PRE-20251020</t>
        </is>
      </c>
      <c r="C141" t="inlineStr">
        <is>
          <t>SHIFT-PRE-20251020</t>
        </is>
      </c>
      <c r="D141" t="inlineStr">
        <is>
          <t>LINE-S01</t>
        </is>
      </c>
      <c r="E141" t="inlineStr">
        <is>
          <t>改善前</t>
        </is>
      </c>
      <c r="F141" s="57" t="n">
        <v>45950</v>
      </c>
      <c r="G141" t="inlineStr">
        <is>
          <t>开动率偏低</t>
        </is>
      </c>
      <c r="H141" t="inlineStr">
        <is>
          <t>开动率</t>
        </is>
      </c>
      <c r="I141" s="61" t="n">
        <v>0.4591</v>
      </c>
      <c r="J141" t="inlineStr">
        <is>
          <t>比例</t>
        </is>
      </c>
      <c r="K141" t="n">
        <v>0.75</v>
      </c>
      <c r="L141" t="inlineStr">
        <is>
          <t>高</t>
        </is>
      </c>
      <c r="M141" t="inlineStr">
        <is>
          <t>设备诊断智能体</t>
        </is>
      </c>
      <c r="N141" t="inlineStr">
        <is>
          <t>设备工程师</t>
        </is>
      </c>
      <c r="O141" t="inlineStr">
        <is>
          <t>优先检查非计划停机与待机原因</t>
        </is>
      </c>
      <c r="P141" t="inlineStr">
        <is>
          <t>飞书消息卡片+处置任务</t>
        </is>
      </c>
      <c r="Q141" t="inlineStr">
        <is>
          <t>是</t>
        </is>
      </c>
      <c r="R141" t="inlineStr">
        <is>
          <t>待确认</t>
        </is>
      </c>
      <c r="S141" t="inlineStr">
        <is>
          <t>团队模拟数据（基于公开单线数据派生）</t>
        </is>
      </c>
      <c r="T141" t="inlineStr">
        <is>
          <t>SIM-v2.2-20260807-20260804</t>
        </is>
      </c>
    </row>
    <row r="142">
      <c r="A142" t="inlineStr">
        <is>
          <t>SIM-EVT-00141</t>
        </is>
      </c>
      <c r="B142" t="inlineStr">
        <is>
          <t>LINE-S02-PRE-20251020</t>
        </is>
      </c>
      <c r="C142" t="inlineStr">
        <is>
          <t>SHIFT-PRE-20251020</t>
        </is>
      </c>
      <c r="D142" t="inlineStr">
        <is>
          <t>LINE-S02</t>
        </is>
      </c>
      <c r="E142" t="inlineStr">
        <is>
          <t>改善前</t>
        </is>
      </c>
      <c r="F142" s="57" t="n">
        <v>45950</v>
      </c>
      <c r="G142" t="inlineStr">
        <is>
          <t>OEE低于目标</t>
        </is>
      </c>
      <c r="H142" t="inlineStr">
        <is>
          <t>OEE</t>
        </is>
      </c>
      <c r="I142" s="61" t="n">
        <v>0.369843</v>
      </c>
      <c r="J142" t="inlineStr">
        <is>
          <t>比例</t>
        </is>
      </c>
      <c r="K142" t="n">
        <v>0.75</v>
      </c>
      <c r="L142" t="inlineStr">
        <is>
          <t>高</t>
        </is>
      </c>
      <c r="M142" t="inlineStr">
        <is>
          <t>生产诊断智能体</t>
        </is>
      </c>
      <c r="N142" t="inlineStr">
        <is>
          <t>生产主管</t>
        </is>
      </c>
      <c r="O142" t="inlineStr">
        <is>
          <t>设备瓶颈线综合效率偏低，需结合三项损失继续下钻</t>
        </is>
      </c>
      <c r="P142" t="inlineStr">
        <is>
          <t>飞书消息卡片+处置任务</t>
        </is>
      </c>
      <c r="Q142" t="inlineStr">
        <is>
          <t>是</t>
        </is>
      </c>
      <c r="R142" t="inlineStr">
        <is>
          <t>待确认</t>
        </is>
      </c>
      <c r="S142" t="inlineStr">
        <is>
          <t>团队模拟数据（基于公开单线数据派生）</t>
        </is>
      </c>
      <c r="T142" t="inlineStr">
        <is>
          <t>SIM-v2.2-20260807-20260804</t>
        </is>
      </c>
    </row>
    <row r="143">
      <c r="A143" t="inlineStr">
        <is>
          <t>SIM-EVT-00142</t>
        </is>
      </c>
      <c r="B143" t="inlineStr">
        <is>
          <t>LINE-S02-PRE-20251020</t>
        </is>
      </c>
      <c r="C143" t="inlineStr">
        <is>
          <t>SHIFT-PRE-20251020</t>
        </is>
      </c>
      <c r="D143" t="inlineStr">
        <is>
          <t>LINE-S02</t>
        </is>
      </c>
      <c r="E143" t="inlineStr">
        <is>
          <t>改善前</t>
        </is>
      </c>
      <c r="F143" s="57" t="n">
        <v>45950</v>
      </c>
      <c r="G143" t="inlineStr">
        <is>
          <t>开动率偏低</t>
        </is>
      </c>
      <c r="H143" t="inlineStr">
        <is>
          <t>开动率</t>
        </is>
      </c>
      <c r="I143" s="61" t="n">
        <v>0.393767</v>
      </c>
      <c r="J143" t="inlineStr">
        <is>
          <t>比例</t>
        </is>
      </c>
      <c r="K143" t="n">
        <v>0.75</v>
      </c>
      <c r="L143" t="inlineStr">
        <is>
          <t>高</t>
        </is>
      </c>
      <c r="M143" t="inlineStr">
        <is>
          <t>设备诊断智能体</t>
        </is>
      </c>
      <c r="N143" t="inlineStr">
        <is>
          <t>设备工程师</t>
        </is>
      </c>
      <c r="O143" t="inlineStr">
        <is>
          <t>设备瓶颈画像与非计划停机共同指向关键设备</t>
        </is>
      </c>
      <c r="P143" t="inlineStr">
        <is>
          <t>飞书消息卡片+处置任务</t>
        </is>
      </c>
      <c r="Q143" t="inlineStr">
        <is>
          <t>是</t>
        </is>
      </c>
      <c r="R143" t="inlineStr">
        <is>
          <t>待确认</t>
        </is>
      </c>
      <c r="S143" t="inlineStr">
        <is>
          <t>团队模拟数据（基于公开单线数据派生）</t>
        </is>
      </c>
      <c r="T143" t="inlineStr">
        <is>
          <t>SIM-v2.2-20260807-20260804</t>
        </is>
      </c>
    </row>
    <row r="144">
      <c r="A144" t="inlineStr">
        <is>
          <t>SIM-EVT-00143</t>
        </is>
      </c>
      <c r="B144" t="inlineStr">
        <is>
          <t>LINE-S02-PRE-20251020</t>
        </is>
      </c>
      <c r="C144" t="inlineStr">
        <is>
          <t>SHIFT-PRE-20251020</t>
        </is>
      </c>
      <c r="D144" t="inlineStr">
        <is>
          <t>LINE-S02</t>
        </is>
      </c>
      <c r="E144" t="inlineStr">
        <is>
          <t>改善前</t>
        </is>
      </c>
      <c r="F144" s="57" t="n">
        <v>45950</v>
      </c>
      <c r="G144" t="inlineStr">
        <is>
          <t>非计划停机超时</t>
        </is>
      </c>
      <c r="H144" t="inlineStr">
        <is>
          <t>非计划停机</t>
        </is>
      </c>
      <c r="I144" s="61" t="n">
        <v>3762</v>
      </c>
      <c r="J144" t="inlineStr">
        <is>
          <t>秒</t>
        </is>
      </c>
      <c r="K144" t="n">
        <v>3600</v>
      </c>
      <c r="L144" t="inlineStr">
        <is>
          <t>中</t>
        </is>
      </c>
      <c r="M144" t="inlineStr">
        <is>
          <t>设备诊断智能体</t>
        </is>
      </c>
      <c r="N144" t="inlineStr">
        <is>
          <t>设备工程师</t>
        </is>
      </c>
      <c r="O144" t="inlineStr">
        <is>
          <t>设备瓶颈线停机放大，优先查看主加工和输送系统</t>
        </is>
      </c>
      <c r="P144" t="inlineStr">
        <is>
          <t>飞书消息卡片</t>
        </is>
      </c>
      <c r="Q144" t="inlineStr">
        <is>
          <t>否</t>
        </is>
      </c>
      <c r="R144" t="inlineStr">
        <is>
          <t>待确认</t>
        </is>
      </c>
      <c r="S144" t="inlineStr">
        <is>
          <t>团队模拟数据（基于公开单线数据派生）</t>
        </is>
      </c>
      <c r="T144" t="inlineStr">
        <is>
          <t>SIM-v2.2-20260807-20260804</t>
        </is>
      </c>
    </row>
    <row r="145">
      <c r="A145" t="inlineStr">
        <is>
          <t>SIM-EVT-00144</t>
        </is>
      </c>
      <c r="B145" t="inlineStr">
        <is>
          <t>LINE-S03-PRE-20251020</t>
        </is>
      </c>
      <c r="C145" t="inlineStr">
        <is>
          <t>SHIFT-PRE-20251020</t>
        </is>
      </c>
      <c r="D145" t="inlineStr">
        <is>
          <t>LINE-S03</t>
        </is>
      </c>
      <c r="E145" t="inlineStr">
        <is>
          <t>改善前</t>
        </is>
      </c>
      <c r="F145" s="57" t="n">
        <v>45950</v>
      </c>
      <c r="G145" t="inlineStr">
        <is>
          <t>OEE低于目标</t>
        </is>
      </c>
      <c r="H145" t="inlineStr">
        <is>
          <t>OEE</t>
        </is>
      </c>
      <c r="I145" s="61" t="n">
        <v>0.393949</v>
      </c>
      <c r="J145" t="inlineStr">
        <is>
          <t>比例</t>
        </is>
      </c>
      <c r="K145" t="n">
        <v>0.75</v>
      </c>
      <c r="L145" t="inlineStr">
        <is>
          <t>高</t>
        </is>
      </c>
      <c r="M145" t="inlineStr">
        <is>
          <t>生产诊断智能体</t>
        </is>
      </c>
      <c r="N145" t="inlineStr">
        <is>
          <t>生产主管</t>
        </is>
      </c>
      <c r="O145" t="inlineStr">
        <is>
          <t>质量波动线综合效率偏低，需结合三项损失继续下钻</t>
        </is>
      </c>
      <c r="P145" t="inlineStr">
        <is>
          <t>飞书消息卡片+处置任务</t>
        </is>
      </c>
      <c r="Q145" t="inlineStr">
        <is>
          <t>是</t>
        </is>
      </c>
      <c r="R145" t="inlineStr">
        <is>
          <t>待确认</t>
        </is>
      </c>
      <c r="S145" t="inlineStr">
        <is>
          <t>团队模拟数据（基于公开单线数据派生）</t>
        </is>
      </c>
      <c r="T145" t="inlineStr">
        <is>
          <t>SIM-v2.2-20260807-20260804</t>
        </is>
      </c>
    </row>
    <row r="146">
      <c r="A146" t="inlineStr">
        <is>
          <t>SIM-EVT-00145</t>
        </is>
      </c>
      <c r="B146" t="inlineStr">
        <is>
          <t>LINE-S03-PRE-20251020</t>
        </is>
      </c>
      <c r="C146" t="inlineStr">
        <is>
          <t>SHIFT-PRE-20251020</t>
        </is>
      </c>
      <c r="D146" t="inlineStr">
        <is>
          <t>LINE-S03</t>
        </is>
      </c>
      <c r="E146" t="inlineStr">
        <is>
          <t>改善前</t>
        </is>
      </c>
      <c r="F146" s="57" t="n">
        <v>45950</v>
      </c>
      <c r="G146" t="inlineStr">
        <is>
          <t>开动率偏低</t>
        </is>
      </c>
      <c r="H146" t="inlineStr">
        <is>
          <t>开动率</t>
        </is>
      </c>
      <c r="I146" s="61" t="n">
        <v>0.4481</v>
      </c>
      <c r="J146" t="inlineStr">
        <is>
          <t>比例</t>
        </is>
      </c>
      <c r="K146" t="n">
        <v>0.75</v>
      </c>
      <c r="L146" t="inlineStr">
        <is>
          <t>高</t>
        </is>
      </c>
      <c r="M146" t="inlineStr">
        <is>
          <t>设备诊断智能体</t>
        </is>
      </c>
      <c r="N146" t="inlineStr">
        <is>
          <t>设备工程师</t>
        </is>
      </c>
      <c r="O146" t="inlineStr">
        <is>
          <t>优先检查非计划停机与待机原因</t>
        </is>
      </c>
      <c r="P146" t="inlineStr">
        <is>
          <t>飞书消息卡片+处置任务</t>
        </is>
      </c>
      <c r="Q146" t="inlineStr">
        <is>
          <t>是</t>
        </is>
      </c>
      <c r="R146" t="inlineStr">
        <is>
          <t>待确认</t>
        </is>
      </c>
      <c r="S146" t="inlineStr">
        <is>
          <t>团队模拟数据（基于公开单线数据派生）</t>
        </is>
      </c>
      <c r="T146" t="inlineStr">
        <is>
          <t>SIM-v2.2-20260807-20260804</t>
        </is>
      </c>
    </row>
    <row r="147">
      <c r="A147" t="inlineStr">
        <is>
          <t>SIM-EVT-00146</t>
        </is>
      </c>
      <c r="B147" t="inlineStr">
        <is>
          <t>LINE-S03-PRE-20251020</t>
        </is>
      </c>
      <c r="C147" t="inlineStr">
        <is>
          <t>SHIFT-PRE-20251020</t>
        </is>
      </c>
      <c r="D147" t="inlineStr">
        <is>
          <t>LINE-S03</t>
        </is>
      </c>
      <c r="E147" t="inlineStr">
        <is>
          <t>改善前</t>
        </is>
      </c>
      <c r="F147" s="57" t="n">
        <v>45950</v>
      </c>
      <c r="G147" t="inlineStr">
        <is>
          <t>质量率偏低</t>
        </is>
      </c>
      <c r="H147" t="inlineStr">
        <is>
          <t>质量率</t>
        </is>
      </c>
      <c r="I147" s="61" t="n">
        <v>0.966811</v>
      </c>
      <c r="J147" t="inlineStr">
        <is>
          <t>比例</t>
        </is>
      </c>
      <c r="K147" t="n">
        <v>0.98</v>
      </c>
      <c r="L147" t="inlineStr">
        <is>
          <t>中</t>
        </is>
      </c>
      <c r="M147" t="inlineStr">
        <is>
          <t>质量分析智能体</t>
        </is>
      </c>
      <c r="N147" t="inlineStr">
        <is>
          <t>质量工程师</t>
        </is>
      </c>
      <c r="O147" t="inlineStr">
        <is>
          <t>质量波动画像触发，建议核查批次、工艺参数和来料</t>
        </is>
      </c>
      <c r="P147" t="inlineStr">
        <is>
          <t>飞书消息卡片</t>
        </is>
      </c>
      <c r="Q147" t="inlineStr">
        <is>
          <t>否</t>
        </is>
      </c>
      <c r="R147" t="inlineStr">
        <is>
          <t>待确认</t>
        </is>
      </c>
      <c r="S147" t="inlineStr">
        <is>
          <t>团队模拟数据（基于公开单线数据派生）</t>
        </is>
      </c>
      <c r="T147" t="inlineStr">
        <is>
          <t>SIM-v2.2-20260807-20260804</t>
        </is>
      </c>
    </row>
    <row r="148">
      <c r="A148" t="inlineStr">
        <is>
          <t>SIM-EVT-00147</t>
        </is>
      </c>
      <c r="B148" t="inlineStr">
        <is>
          <t>LINE-S01-PRE-20251021</t>
        </is>
      </c>
      <c r="C148" t="inlineStr">
        <is>
          <t>SHIFT-PRE-20251021</t>
        </is>
      </c>
      <c r="D148" t="inlineStr">
        <is>
          <t>LINE-S01</t>
        </is>
      </c>
      <c r="E148" t="inlineStr">
        <is>
          <t>改善前</t>
        </is>
      </c>
      <c r="F148" s="57" t="n">
        <v>45951</v>
      </c>
      <c r="G148" t="inlineStr">
        <is>
          <t>OEE低于目标</t>
        </is>
      </c>
      <c r="H148" t="inlineStr">
        <is>
          <t>OEE</t>
        </is>
      </c>
      <c r="I148" s="61" t="n">
        <v>0.381956</v>
      </c>
      <c r="J148" t="inlineStr">
        <is>
          <t>比例</t>
        </is>
      </c>
      <c r="K148" t="n">
        <v>0.75</v>
      </c>
      <c r="L148" t="inlineStr">
        <is>
          <t>高</t>
        </is>
      </c>
      <c r="M148" t="inlineStr">
        <is>
          <t>生产诊断智能体</t>
        </is>
      </c>
      <c r="N148" t="inlineStr">
        <is>
          <t>生产主管</t>
        </is>
      </c>
      <c r="O148" t="inlineStr">
        <is>
          <t>稳态基准线综合效率偏低，需结合三项损失继续下钻</t>
        </is>
      </c>
      <c r="P148" t="inlineStr">
        <is>
          <t>飞书消息卡片+处置任务</t>
        </is>
      </c>
      <c r="Q148" t="inlineStr">
        <is>
          <t>是</t>
        </is>
      </c>
      <c r="R148" t="inlineStr">
        <is>
          <t>待确认</t>
        </is>
      </c>
      <c r="S148" t="inlineStr">
        <is>
          <t>团队模拟数据（基于公开单线数据派生）</t>
        </is>
      </c>
      <c r="T148" t="inlineStr">
        <is>
          <t>SIM-v2.2-20260807-20260804</t>
        </is>
      </c>
    </row>
    <row r="149">
      <c r="A149" t="inlineStr">
        <is>
          <t>SIM-EVT-00148</t>
        </is>
      </c>
      <c r="B149" t="inlineStr">
        <is>
          <t>LINE-S01-PRE-20251021</t>
        </is>
      </c>
      <c r="C149" t="inlineStr">
        <is>
          <t>SHIFT-PRE-20251021</t>
        </is>
      </c>
      <c r="D149" t="inlineStr">
        <is>
          <t>LINE-S01</t>
        </is>
      </c>
      <c r="E149" t="inlineStr">
        <is>
          <t>改善前</t>
        </is>
      </c>
      <c r="F149" s="57" t="n">
        <v>45951</v>
      </c>
      <c r="G149" t="inlineStr">
        <is>
          <t>开动率偏低</t>
        </is>
      </c>
      <c r="H149" t="inlineStr">
        <is>
          <t>开动率</t>
        </is>
      </c>
      <c r="I149" s="61" t="n">
        <v>0.404333</v>
      </c>
      <c r="J149" t="inlineStr">
        <is>
          <t>比例</t>
        </is>
      </c>
      <c r="K149" t="n">
        <v>0.75</v>
      </c>
      <c r="L149" t="inlineStr">
        <is>
          <t>高</t>
        </is>
      </c>
      <c r="M149" t="inlineStr">
        <is>
          <t>设备诊断智能体</t>
        </is>
      </c>
      <c r="N149" t="inlineStr">
        <is>
          <t>设备工程师</t>
        </is>
      </c>
      <c r="O149" t="inlineStr">
        <is>
          <t>优先检查非计划停机与待机原因</t>
        </is>
      </c>
      <c r="P149" t="inlineStr">
        <is>
          <t>飞书消息卡片+处置任务</t>
        </is>
      </c>
      <c r="Q149" t="inlineStr">
        <is>
          <t>是</t>
        </is>
      </c>
      <c r="R149" t="inlineStr">
        <is>
          <t>待确认</t>
        </is>
      </c>
      <c r="S149" t="inlineStr">
        <is>
          <t>团队模拟数据（基于公开单线数据派生）</t>
        </is>
      </c>
      <c r="T149" t="inlineStr">
        <is>
          <t>SIM-v2.2-20260807-20260804</t>
        </is>
      </c>
    </row>
    <row r="150">
      <c r="A150" t="inlineStr">
        <is>
          <t>SIM-EVT-00149</t>
        </is>
      </c>
      <c r="B150" t="inlineStr">
        <is>
          <t>LINE-S01-PRE-20251021</t>
        </is>
      </c>
      <c r="C150" t="inlineStr">
        <is>
          <t>SHIFT-PRE-20251021</t>
        </is>
      </c>
      <c r="D150" t="inlineStr">
        <is>
          <t>LINE-S01</t>
        </is>
      </c>
      <c r="E150" t="inlineStr">
        <is>
          <t>改善前</t>
        </is>
      </c>
      <c r="F150" s="57" t="n">
        <v>45951</v>
      </c>
      <c r="G150" t="inlineStr">
        <is>
          <t>非计划停机超时</t>
        </is>
      </c>
      <c r="H150" t="inlineStr">
        <is>
          <t>非计划停机</t>
        </is>
      </c>
      <c r="I150" s="61" t="n">
        <v>4578</v>
      </c>
      <c r="J150" t="inlineStr">
        <is>
          <t>秒</t>
        </is>
      </c>
      <c r="K150" t="n">
        <v>3600</v>
      </c>
      <c r="L150" t="inlineStr">
        <is>
          <t>中</t>
        </is>
      </c>
      <c r="M150" t="inlineStr">
        <is>
          <t>设备诊断智能体</t>
        </is>
      </c>
      <c r="N150" t="inlineStr">
        <is>
          <t>设备工程师</t>
        </is>
      </c>
      <c r="O150" t="inlineStr">
        <is>
          <t>按停机位置和原因执行Pareto分析</t>
        </is>
      </c>
      <c r="P150" t="inlineStr">
        <is>
          <t>飞书消息卡片</t>
        </is>
      </c>
      <c r="Q150" t="inlineStr">
        <is>
          <t>否</t>
        </is>
      </c>
      <c r="R150" t="inlineStr">
        <is>
          <t>待确认</t>
        </is>
      </c>
      <c r="S150" t="inlineStr">
        <is>
          <t>团队模拟数据（基于公开单线数据派生）</t>
        </is>
      </c>
      <c r="T150" t="inlineStr">
        <is>
          <t>SIM-v2.2-20260807-20260804</t>
        </is>
      </c>
    </row>
    <row r="151">
      <c r="A151" t="inlineStr">
        <is>
          <t>SIM-EVT-00150</t>
        </is>
      </c>
      <c r="B151" t="inlineStr">
        <is>
          <t>LINE-S02-PRE-20251021</t>
        </is>
      </c>
      <c r="C151" t="inlineStr">
        <is>
          <t>SHIFT-PRE-20251021</t>
        </is>
      </c>
      <c r="D151" t="inlineStr">
        <is>
          <t>LINE-S02</t>
        </is>
      </c>
      <c r="E151" t="inlineStr">
        <is>
          <t>改善前</t>
        </is>
      </c>
      <c r="F151" s="57" t="n">
        <v>45951</v>
      </c>
      <c r="G151" t="inlineStr">
        <is>
          <t>OEE低于目标</t>
        </is>
      </c>
      <c r="H151" t="inlineStr">
        <is>
          <t>OEE</t>
        </is>
      </c>
      <c r="I151" s="61" t="n">
        <v>0.309868</v>
      </c>
      <c r="J151" t="inlineStr">
        <is>
          <t>比例</t>
        </is>
      </c>
      <c r="K151" t="n">
        <v>0.75</v>
      </c>
      <c r="L151" t="inlineStr">
        <is>
          <t>高</t>
        </is>
      </c>
      <c r="M151" t="inlineStr">
        <is>
          <t>生产诊断智能体</t>
        </is>
      </c>
      <c r="N151" t="inlineStr">
        <is>
          <t>生产主管</t>
        </is>
      </c>
      <c r="O151" t="inlineStr">
        <is>
          <t>设备瓶颈线综合效率偏低，需结合三项损失继续下钻</t>
        </is>
      </c>
      <c r="P151" t="inlineStr">
        <is>
          <t>飞书消息卡片+处置任务</t>
        </is>
      </c>
      <c r="Q151" t="inlineStr">
        <is>
          <t>是</t>
        </is>
      </c>
      <c r="R151" t="inlineStr">
        <is>
          <t>待确认</t>
        </is>
      </c>
      <c r="S151" t="inlineStr">
        <is>
          <t>团队模拟数据（基于公开单线数据派生）</t>
        </is>
      </c>
      <c r="T151" t="inlineStr">
        <is>
          <t>SIM-v2.2-20260807-20260804</t>
        </is>
      </c>
    </row>
    <row r="152">
      <c r="A152" t="inlineStr">
        <is>
          <t>SIM-EVT-00151</t>
        </is>
      </c>
      <c r="B152" t="inlineStr">
        <is>
          <t>LINE-S02-PRE-20251021</t>
        </is>
      </c>
      <c r="C152" t="inlineStr">
        <is>
          <t>SHIFT-PRE-20251021</t>
        </is>
      </c>
      <c r="D152" t="inlineStr">
        <is>
          <t>LINE-S02</t>
        </is>
      </c>
      <c r="E152" t="inlineStr">
        <is>
          <t>改善前</t>
        </is>
      </c>
      <c r="F152" s="57" t="n">
        <v>45951</v>
      </c>
      <c r="G152" t="inlineStr">
        <is>
          <t>开动率偏低</t>
        </is>
      </c>
      <c r="H152" t="inlineStr">
        <is>
          <t>开动率</t>
        </is>
      </c>
      <c r="I152" s="61" t="n">
        <v>0.339</v>
      </c>
      <c r="J152" t="inlineStr">
        <is>
          <t>比例</t>
        </is>
      </c>
      <c r="K152" t="n">
        <v>0.75</v>
      </c>
      <c r="L152" t="inlineStr">
        <is>
          <t>高</t>
        </is>
      </c>
      <c r="M152" t="inlineStr">
        <is>
          <t>设备诊断智能体</t>
        </is>
      </c>
      <c r="N152" t="inlineStr">
        <is>
          <t>设备工程师</t>
        </is>
      </c>
      <c r="O152" t="inlineStr">
        <is>
          <t>设备瓶颈画像与非计划停机共同指向关键设备</t>
        </is>
      </c>
      <c r="P152" t="inlineStr">
        <is>
          <t>飞书消息卡片+处置任务</t>
        </is>
      </c>
      <c r="Q152" t="inlineStr">
        <is>
          <t>是</t>
        </is>
      </c>
      <c r="R152" t="inlineStr">
        <is>
          <t>待确认</t>
        </is>
      </c>
      <c r="S152" t="inlineStr">
        <is>
          <t>团队模拟数据（基于公开单线数据派生）</t>
        </is>
      </c>
      <c r="T152" t="inlineStr">
        <is>
          <t>SIM-v2.2-20260807-20260804</t>
        </is>
      </c>
    </row>
    <row r="153">
      <c r="A153" t="inlineStr">
        <is>
          <t>SIM-EVT-00152</t>
        </is>
      </c>
      <c r="B153" t="inlineStr">
        <is>
          <t>LINE-S02-PRE-20251021</t>
        </is>
      </c>
      <c r="C153" t="inlineStr">
        <is>
          <t>SHIFT-PRE-20251021</t>
        </is>
      </c>
      <c r="D153" t="inlineStr">
        <is>
          <t>LINE-S02</t>
        </is>
      </c>
      <c r="E153" t="inlineStr">
        <is>
          <t>改善前</t>
        </is>
      </c>
      <c r="F153" s="57" t="n">
        <v>45951</v>
      </c>
      <c r="G153" t="inlineStr">
        <is>
          <t>非计划停机超时</t>
        </is>
      </c>
      <c r="H153" t="inlineStr">
        <is>
          <t>非计划停机</t>
        </is>
      </c>
      <c r="I153" s="61" t="n">
        <v>6972</v>
      </c>
      <c r="J153" t="inlineStr">
        <is>
          <t>秒</t>
        </is>
      </c>
      <c r="K153" t="n">
        <v>3600</v>
      </c>
      <c r="L153" t="inlineStr">
        <is>
          <t>中</t>
        </is>
      </c>
      <c r="M153" t="inlineStr">
        <is>
          <t>设备诊断智能体</t>
        </is>
      </c>
      <c r="N153" t="inlineStr">
        <is>
          <t>设备工程师</t>
        </is>
      </c>
      <c r="O153" t="inlineStr">
        <is>
          <t>设备瓶颈线停机放大，优先查看主加工和输送系统</t>
        </is>
      </c>
      <c r="P153" t="inlineStr">
        <is>
          <t>飞书消息卡片</t>
        </is>
      </c>
      <c r="Q153" t="inlineStr">
        <is>
          <t>否</t>
        </is>
      </c>
      <c r="R153" t="inlineStr">
        <is>
          <t>待确认</t>
        </is>
      </c>
      <c r="S153" t="inlineStr">
        <is>
          <t>团队模拟数据（基于公开单线数据派生）</t>
        </is>
      </c>
      <c r="T153" t="inlineStr">
        <is>
          <t>SIM-v2.2-20260807-20260804</t>
        </is>
      </c>
    </row>
    <row r="154">
      <c r="A154" t="inlineStr">
        <is>
          <t>SIM-EVT-00153</t>
        </is>
      </c>
      <c r="B154" t="inlineStr">
        <is>
          <t>LINE-S03-PRE-20251021</t>
        </is>
      </c>
      <c r="C154" t="inlineStr">
        <is>
          <t>SHIFT-PRE-20251021</t>
        </is>
      </c>
      <c r="D154" t="inlineStr">
        <is>
          <t>LINE-S03</t>
        </is>
      </c>
      <c r="E154" t="inlineStr">
        <is>
          <t>改善前</t>
        </is>
      </c>
      <c r="F154" s="57" t="n">
        <v>45951</v>
      </c>
      <c r="G154" t="inlineStr">
        <is>
          <t>OEE低于目标</t>
        </is>
      </c>
      <c r="H154" t="inlineStr">
        <is>
          <t>OEE</t>
        </is>
      </c>
      <c r="I154" s="61" t="n">
        <v>0.35126</v>
      </c>
      <c r="J154" t="inlineStr">
        <is>
          <t>比例</t>
        </is>
      </c>
      <c r="K154" t="n">
        <v>0.75</v>
      </c>
      <c r="L154" t="inlineStr">
        <is>
          <t>高</t>
        </is>
      </c>
      <c r="M154" t="inlineStr">
        <is>
          <t>生产诊断智能体</t>
        </is>
      </c>
      <c r="N154" t="inlineStr">
        <is>
          <t>生产主管</t>
        </is>
      </c>
      <c r="O154" t="inlineStr">
        <is>
          <t>质量波动线综合效率偏低，需结合三项损失继续下钻</t>
        </is>
      </c>
      <c r="P154" t="inlineStr">
        <is>
          <t>飞书消息卡片+处置任务</t>
        </is>
      </c>
      <c r="Q154" t="inlineStr">
        <is>
          <t>是</t>
        </is>
      </c>
      <c r="R154" t="inlineStr">
        <is>
          <t>待确认</t>
        </is>
      </c>
      <c r="S154" t="inlineStr">
        <is>
          <t>团队模拟数据（基于公开单线数据派生）</t>
        </is>
      </c>
      <c r="T154" t="inlineStr">
        <is>
          <t>SIM-v2.2-20260807-20260804</t>
        </is>
      </c>
    </row>
    <row r="155">
      <c r="A155" t="inlineStr">
        <is>
          <t>SIM-EVT-00154</t>
        </is>
      </c>
      <c r="B155" t="inlineStr">
        <is>
          <t>LINE-S03-PRE-20251021</t>
        </is>
      </c>
      <c r="C155" t="inlineStr">
        <is>
          <t>SHIFT-PRE-20251021</t>
        </is>
      </c>
      <c r="D155" t="inlineStr">
        <is>
          <t>LINE-S03</t>
        </is>
      </c>
      <c r="E155" t="inlineStr">
        <is>
          <t>改善前</t>
        </is>
      </c>
      <c r="F155" s="57" t="n">
        <v>45951</v>
      </c>
      <c r="G155" t="inlineStr">
        <is>
          <t>开动率偏低</t>
        </is>
      </c>
      <c r="H155" t="inlineStr">
        <is>
          <t>开动率</t>
        </is>
      </c>
      <c r="I155" s="61" t="n">
        <v>0.393333</v>
      </c>
      <c r="J155" t="inlineStr">
        <is>
          <t>比例</t>
        </is>
      </c>
      <c r="K155" t="n">
        <v>0.75</v>
      </c>
      <c r="L155" t="inlineStr">
        <is>
          <t>高</t>
        </is>
      </c>
      <c r="M155" t="inlineStr">
        <is>
          <t>设备诊断智能体</t>
        </is>
      </c>
      <c r="N155" t="inlineStr">
        <is>
          <t>设备工程师</t>
        </is>
      </c>
      <c r="O155" t="inlineStr">
        <is>
          <t>优先检查非计划停机与待机原因</t>
        </is>
      </c>
      <c r="P155" t="inlineStr">
        <is>
          <t>飞书消息卡片+处置任务</t>
        </is>
      </c>
      <c r="Q155" t="inlineStr">
        <is>
          <t>是</t>
        </is>
      </c>
      <c r="R155" t="inlineStr">
        <is>
          <t>待确认</t>
        </is>
      </c>
      <c r="S155" t="inlineStr">
        <is>
          <t>团队模拟数据（基于公开单线数据派生）</t>
        </is>
      </c>
      <c r="T155" t="inlineStr">
        <is>
          <t>SIM-v2.2-20260807-20260804</t>
        </is>
      </c>
    </row>
    <row r="156">
      <c r="A156" t="inlineStr">
        <is>
          <t>SIM-EVT-00155</t>
        </is>
      </c>
      <c r="B156" t="inlineStr">
        <is>
          <t>LINE-S03-PRE-20251021</t>
        </is>
      </c>
      <c r="C156" t="inlineStr">
        <is>
          <t>SHIFT-PRE-20251021</t>
        </is>
      </c>
      <c r="D156" t="inlineStr">
        <is>
          <t>LINE-S03</t>
        </is>
      </c>
      <c r="E156" t="inlineStr">
        <is>
          <t>改善前</t>
        </is>
      </c>
      <c r="F156" s="57" t="n">
        <v>45951</v>
      </c>
      <c r="G156" t="inlineStr">
        <is>
          <t>质量率偏低</t>
        </is>
      </c>
      <c r="H156" t="inlineStr">
        <is>
          <t>质量率</t>
        </is>
      </c>
      <c r="I156" s="61" t="n">
        <v>0.973122</v>
      </c>
      <c r="J156" t="inlineStr">
        <is>
          <t>比例</t>
        </is>
      </c>
      <c r="K156" t="n">
        <v>0.98</v>
      </c>
      <c r="L156" t="inlineStr">
        <is>
          <t>中</t>
        </is>
      </c>
      <c r="M156" t="inlineStr">
        <is>
          <t>质量分析智能体</t>
        </is>
      </c>
      <c r="N156" t="inlineStr">
        <is>
          <t>质量工程师</t>
        </is>
      </c>
      <c r="O156" t="inlineStr">
        <is>
          <t>质量波动画像触发，建议核查批次、工艺参数和来料</t>
        </is>
      </c>
      <c r="P156" t="inlineStr">
        <is>
          <t>飞书消息卡片</t>
        </is>
      </c>
      <c r="Q156" t="inlineStr">
        <is>
          <t>否</t>
        </is>
      </c>
      <c r="R156" t="inlineStr">
        <is>
          <t>待确认</t>
        </is>
      </c>
      <c r="S156" t="inlineStr">
        <is>
          <t>团队模拟数据（基于公开单线数据派生）</t>
        </is>
      </c>
      <c r="T156" t="inlineStr">
        <is>
          <t>SIM-v2.2-20260807-20260804</t>
        </is>
      </c>
    </row>
    <row r="157">
      <c r="A157" t="inlineStr">
        <is>
          <t>SIM-EVT-00156</t>
        </is>
      </c>
      <c r="B157" t="inlineStr">
        <is>
          <t>LINE-S03-PRE-20251021</t>
        </is>
      </c>
      <c r="C157" t="inlineStr">
        <is>
          <t>SHIFT-PRE-20251021</t>
        </is>
      </c>
      <c r="D157" t="inlineStr">
        <is>
          <t>LINE-S03</t>
        </is>
      </c>
      <c r="E157" t="inlineStr">
        <is>
          <t>改善前</t>
        </is>
      </c>
      <c r="F157" s="57" t="n">
        <v>45951</v>
      </c>
      <c r="G157" t="inlineStr">
        <is>
          <t>非计划停机超时</t>
        </is>
      </c>
      <c r="H157" t="inlineStr">
        <is>
          <t>非计划停机</t>
        </is>
      </c>
      <c r="I157" s="61" t="n">
        <v>5472</v>
      </c>
      <c r="J157" t="inlineStr">
        <is>
          <t>秒</t>
        </is>
      </c>
      <c r="K157" t="n">
        <v>3600</v>
      </c>
      <c r="L157" t="inlineStr">
        <is>
          <t>中</t>
        </is>
      </c>
      <c r="M157" t="inlineStr">
        <is>
          <t>设备诊断智能体</t>
        </is>
      </c>
      <c r="N157" t="inlineStr">
        <is>
          <t>设备工程师</t>
        </is>
      </c>
      <c r="O157" t="inlineStr">
        <is>
          <t>按停机位置和原因执行Pareto分析</t>
        </is>
      </c>
      <c r="P157" t="inlineStr">
        <is>
          <t>飞书消息卡片</t>
        </is>
      </c>
      <c r="Q157" t="inlineStr">
        <is>
          <t>否</t>
        </is>
      </c>
      <c r="R157" t="inlineStr">
        <is>
          <t>待确认</t>
        </is>
      </c>
      <c r="S157" t="inlineStr">
        <is>
          <t>团队模拟数据（基于公开单线数据派生）</t>
        </is>
      </c>
      <c r="T157" t="inlineStr">
        <is>
          <t>SIM-v2.2-20260807-20260804</t>
        </is>
      </c>
    </row>
    <row r="158">
      <c r="A158" t="inlineStr">
        <is>
          <t>SIM-EVT-00157</t>
        </is>
      </c>
      <c r="B158" t="inlineStr">
        <is>
          <t>LINE-S01-PRE-20251022</t>
        </is>
      </c>
      <c r="C158" t="inlineStr">
        <is>
          <t>SHIFT-PRE-20251022</t>
        </is>
      </c>
      <c r="D158" t="inlineStr">
        <is>
          <t>LINE-S01</t>
        </is>
      </c>
      <c r="E158" t="inlineStr">
        <is>
          <t>改善前</t>
        </is>
      </c>
      <c r="F158" s="57" t="n">
        <v>45952</v>
      </c>
      <c r="G158" t="inlineStr">
        <is>
          <t>OEE低于目标</t>
        </is>
      </c>
      <c r="H158" t="inlineStr">
        <is>
          <t>OEE</t>
        </is>
      </c>
      <c r="I158" s="61" t="n">
        <v>0.23586</v>
      </c>
      <c r="J158" t="inlineStr">
        <is>
          <t>比例</t>
        </is>
      </c>
      <c r="K158" t="n">
        <v>0.75</v>
      </c>
      <c r="L158" t="inlineStr">
        <is>
          <t>高</t>
        </is>
      </c>
      <c r="M158" t="inlineStr">
        <is>
          <t>生产诊断智能体</t>
        </is>
      </c>
      <c r="N158" t="inlineStr">
        <is>
          <t>生产主管</t>
        </is>
      </c>
      <c r="O158" t="inlineStr">
        <is>
          <t>稳态基准线综合效率偏低，需结合三项损失继续下钻</t>
        </is>
      </c>
      <c r="P158" t="inlineStr">
        <is>
          <t>飞书消息卡片+处置任务</t>
        </is>
      </c>
      <c r="Q158" t="inlineStr">
        <is>
          <t>是</t>
        </is>
      </c>
      <c r="R158" t="inlineStr">
        <is>
          <t>待确认</t>
        </is>
      </c>
      <c r="S158" t="inlineStr">
        <is>
          <t>团队模拟数据（基于公开单线数据派生）</t>
        </is>
      </c>
      <c r="T158" t="inlineStr">
        <is>
          <t>SIM-v2.2-20260807-20260804</t>
        </is>
      </c>
    </row>
    <row r="159">
      <c r="A159" t="inlineStr">
        <is>
          <t>SIM-EVT-00158</t>
        </is>
      </c>
      <c r="B159" t="inlineStr">
        <is>
          <t>LINE-S01-PRE-20251022</t>
        </is>
      </c>
      <c r="C159" t="inlineStr">
        <is>
          <t>SHIFT-PRE-20251022</t>
        </is>
      </c>
      <c r="D159" t="inlineStr">
        <is>
          <t>LINE-S01</t>
        </is>
      </c>
      <c r="E159" t="inlineStr">
        <is>
          <t>改善前</t>
        </is>
      </c>
      <c r="F159" s="57" t="n">
        <v>45952</v>
      </c>
      <c r="G159" t="inlineStr">
        <is>
          <t>开动率偏低</t>
        </is>
      </c>
      <c r="H159" t="inlineStr">
        <is>
          <t>开动率</t>
        </is>
      </c>
      <c r="I159" s="61" t="n">
        <v>0.258467</v>
      </c>
      <c r="J159" t="inlineStr">
        <is>
          <t>比例</t>
        </is>
      </c>
      <c r="K159" t="n">
        <v>0.75</v>
      </c>
      <c r="L159" t="inlineStr">
        <is>
          <t>高</t>
        </is>
      </c>
      <c r="M159" t="inlineStr">
        <is>
          <t>设备诊断智能体</t>
        </is>
      </c>
      <c r="N159" t="inlineStr">
        <is>
          <t>设备工程师</t>
        </is>
      </c>
      <c r="O159" t="inlineStr">
        <is>
          <t>优先检查非计划停机与待机原因</t>
        </is>
      </c>
      <c r="P159" t="inlineStr">
        <is>
          <t>飞书消息卡片+处置任务</t>
        </is>
      </c>
      <c r="Q159" t="inlineStr">
        <is>
          <t>是</t>
        </is>
      </c>
      <c r="R159" t="inlineStr">
        <is>
          <t>待确认</t>
        </is>
      </c>
      <c r="S159" t="inlineStr">
        <is>
          <t>团队模拟数据（基于公开单线数据派生）</t>
        </is>
      </c>
      <c r="T159" t="inlineStr">
        <is>
          <t>SIM-v2.2-20260807-20260804</t>
        </is>
      </c>
    </row>
    <row r="160">
      <c r="A160" t="inlineStr">
        <is>
          <t>SIM-EVT-00159</t>
        </is>
      </c>
      <c r="B160" t="inlineStr">
        <is>
          <t>LINE-S01-PRE-20251022</t>
        </is>
      </c>
      <c r="C160" t="inlineStr">
        <is>
          <t>SHIFT-PRE-20251022</t>
        </is>
      </c>
      <c r="D160" t="inlineStr">
        <is>
          <t>LINE-S01</t>
        </is>
      </c>
      <c r="E160" t="inlineStr">
        <is>
          <t>改善前</t>
        </is>
      </c>
      <c r="F160" s="57" t="n">
        <v>45952</v>
      </c>
      <c r="G160" t="inlineStr">
        <is>
          <t>质量率偏低</t>
        </is>
      </c>
      <c r="H160" t="inlineStr">
        <is>
          <t>质量率</t>
        </is>
      </c>
      <c r="I160" s="61" t="n">
        <v>0.9496</v>
      </c>
      <c r="J160" t="inlineStr">
        <is>
          <t>比例</t>
        </is>
      </c>
      <c r="K160" t="n">
        <v>0.98</v>
      </c>
      <c r="L160" t="inlineStr">
        <is>
          <t>高</t>
        </is>
      </c>
      <c r="M160" t="inlineStr">
        <is>
          <t>质量分析智能体</t>
        </is>
      </c>
      <c r="N160" t="inlineStr">
        <is>
          <t>质量工程师</t>
        </is>
      </c>
      <c r="O160" t="inlineStr">
        <is>
          <t>建议核查缺陷数量与异常批次</t>
        </is>
      </c>
      <c r="P160" t="inlineStr">
        <is>
          <t>飞书消息卡片+处置任务</t>
        </is>
      </c>
      <c r="Q160" t="inlineStr">
        <is>
          <t>是</t>
        </is>
      </c>
      <c r="R160" t="inlineStr">
        <is>
          <t>待确认</t>
        </is>
      </c>
      <c r="S160" t="inlineStr">
        <is>
          <t>团队模拟数据（基于公开单线数据派生）</t>
        </is>
      </c>
      <c r="T160" t="inlineStr">
        <is>
          <t>SIM-v2.2-20260807-20260804</t>
        </is>
      </c>
    </row>
    <row r="161">
      <c r="A161" t="inlineStr">
        <is>
          <t>SIM-EVT-00160</t>
        </is>
      </c>
      <c r="B161" t="inlineStr">
        <is>
          <t>LINE-S01-PRE-20251022</t>
        </is>
      </c>
      <c r="C161" t="inlineStr">
        <is>
          <t>SHIFT-PRE-20251022</t>
        </is>
      </c>
      <c r="D161" t="inlineStr">
        <is>
          <t>LINE-S01</t>
        </is>
      </c>
      <c r="E161" t="inlineStr">
        <is>
          <t>改善前</t>
        </is>
      </c>
      <c r="F161" s="57" t="n">
        <v>45952</v>
      </c>
      <c r="G161" t="inlineStr">
        <is>
          <t>非计划停机超时</t>
        </is>
      </c>
      <c r="H161" t="inlineStr">
        <is>
          <t>非计划停机</t>
        </is>
      </c>
      <c r="I161" s="61" t="n">
        <v>10644</v>
      </c>
      <c r="J161" t="inlineStr">
        <is>
          <t>秒</t>
        </is>
      </c>
      <c r="K161" t="n">
        <v>3600</v>
      </c>
      <c r="L161" t="inlineStr">
        <is>
          <t>高</t>
        </is>
      </c>
      <c r="M161" t="inlineStr">
        <is>
          <t>设备诊断智能体</t>
        </is>
      </c>
      <c r="N161" t="inlineStr">
        <is>
          <t>设备工程师</t>
        </is>
      </c>
      <c r="O161" t="inlineStr">
        <is>
          <t>按停机位置和原因执行Pareto分析</t>
        </is>
      </c>
      <c r="P161" t="inlineStr">
        <is>
          <t>飞书消息卡片+处置任务</t>
        </is>
      </c>
      <c r="Q161" t="inlineStr">
        <is>
          <t>是</t>
        </is>
      </c>
      <c r="R161" t="inlineStr">
        <is>
          <t>待确认</t>
        </is>
      </c>
      <c r="S161" t="inlineStr">
        <is>
          <t>团队模拟数据（基于公开单线数据派生）</t>
        </is>
      </c>
      <c r="T161" t="inlineStr">
        <is>
          <t>SIM-v2.2-20260807-20260804</t>
        </is>
      </c>
    </row>
    <row r="162">
      <c r="A162" t="inlineStr">
        <is>
          <t>SIM-EVT-00161</t>
        </is>
      </c>
      <c r="B162" t="inlineStr">
        <is>
          <t>LINE-S02-PRE-20251022</t>
        </is>
      </c>
      <c r="C162" t="inlineStr">
        <is>
          <t>SHIFT-PRE-20251022</t>
        </is>
      </c>
      <c r="D162" t="inlineStr">
        <is>
          <t>LINE-S02</t>
        </is>
      </c>
      <c r="E162" t="inlineStr">
        <is>
          <t>改善前</t>
        </is>
      </c>
      <c r="F162" s="57" t="n">
        <v>45952</v>
      </c>
      <c r="G162" t="inlineStr">
        <is>
          <t>OEE低于目标</t>
        </is>
      </c>
      <c r="H162" t="inlineStr">
        <is>
          <t>OEE</t>
        </is>
      </c>
      <c r="I162" s="61" t="n">
        <v>0.158984</v>
      </c>
      <c r="J162" t="inlineStr">
        <is>
          <t>比例</t>
        </is>
      </c>
      <c r="K162" t="n">
        <v>0.75</v>
      </c>
      <c r="L162" t="inlineStr">
        <is>
          <t>高</t>
        </is>
      </c>
      <c r="M162" t="inlineStr">
        <is>
          <t>生产诊断智能体</t>
        </is>
      </c>
      <c r="N162" t="inlineStr">
        <is>
          <t>生产主管</t>
        </is>
      </c>
      <c r="O162" t="inlineStr">
        <is>
          <t>设备瓶颈线综合效率偏低，需结合三项损失继续下钻</t>
        </is>
      </c>
      <c r="P162" t="inlineStr">
        <is>
          <t>飞书消息卡片+处置任务</t>
        </is>
      </c>
      <c r="Q162" t="inlineStr">
        <is>
          <t>是</t>
        </is>
      </c>
      <c r="R162" t="inlineStr">
        <is>
          <t>待确认</t>
        </is>
      </c>
      <c r="S162" t="inlineStr">
        <is>
          <t>团队模拟数据（基于公开单线数据派生）</t>
        </is>
      </c>
      <c r="T162" t="inlineStr">
        <is>
          <t>SIM-v2.2-20260807-20260804</t>
        </is>
      </c>
    </row>
    <row r="163">
      <c r="A163" t="inlineStr">
        <is>
          <t>SIM-EVT-00162</t>
        </is>
      </c>
      <c r="B163" t="inlineStr">
        <is>
          <t>LINE-S02-PRE-20251022</t>
        </is>
      </c>
      <c r="C163" t="inlineStr">
        <is>
          <t>SHIFT-PRE-20251022</t>
        </is>
      </c>
      <c r="D163" t="inlineStr">
        <is>
          <t>LINE-S02</t>
        </is>
      </c>
      <c r="E163" t="inlineStr">
        <is>
          <t>改善前</t>
        </is>
      </c>
      <c r="F163" s="57" t="n">
        <v>45952</v>
      </c>
      <c r="G163" t="inlineStr">
        <is>
          <t>开动率偏低</t>
        </is>
      </c>
      <c r="H163" t="inlineStr">
        <is>
          <t>开动率</t>
        </is>
      </c>
      <c r="I163" s="61" t="n">
        <v>0.18</v>
      </c>
      <c r="J163" t="inlineStr">
        <is>
          <t>比例</t>
        </is>
      </c>
      <c r="K163" t="n">
        <v>0.75</v>
      </c>
      <c r="L163" t="inlineStr">
        <is>
          <t>高</t>
        </is>
      </c>
      <c r="M163" t="inlineStr">
        <is>
          <t>设备诊断智能体</t>
        </is>
      </c>
      <c r="N163" t="inlineStr">
        <is>
          <t>设备工程师</t>
        </is>
      </c>
      <c r="O163" t="inlineStr">
        <is>
          <t>设备瓶颈画像与非计划停机共同指向关键设备</t>
        </is>
      </c>
      <c r="P163" t="inlineStr">
        <is>
          <t>飞书消息卡片+处置任务</t>
        </is>
      </c>
      <c r="Q163" t="inlineStr">
        <is>
          <t>是</t>
        </is>
      </c>
      <c r="R163" t="inlineStr">
        <is>
          <t>待确认</t>
        </is>
      </c>
      <c r="S163" t="inlineStr">
        <is>
          <t>团队模拟数据（基于公开单线数据派生）</t>
        </is>
      </c>
      <c r="T163" t="inlineStr">
        <is>
          <t>SIM-v2.2-20260807-20260804</t>
        </is>
      </c>
    </row>
    <row r="164">
      <c r="A164" t="inlineStr">
        <is>
          <t>SIM-EVT-00163</t>
        </is>
      </c>
      <c r="B164" t="inlineStr">
        <is>
          <t>LINE-S02-PRE-20251022</t>
        </is>
      </c>
      <c r="C164" t="inlineStr">
        <is>
          <t>SHIFT-PRE-20251022</t>
        </is>
      </c>
      <c r="D164" t="inlineStr">
        <is>
          <t>LINE-S02</t>
        </is>
      </c>
      <c r="E164" t="inlineStr">
        <is>
          <t>改善前</t>
        </is>
      </c>
      <c r="F164" s="57" t="n">
        <v>45952</v>
      </c>
      <c r="G164" t="inlineStr">
        <is>
          <t>质量率偏低</t>
        </is>
      </c>
      <c r="H164" t="inlineStr">
        <is>
          <t>质量率</t>
        </is>
      </c>
      <c r="I164" s="61" t="n">
        <v>0.947044</v>
      </c>
      <c r="J164" t="inlineStr">
        <is>
          <t>比例</t>
        </is>
      </c>
      <c r="K164" t="n">
        <v>0.98</v>
      </c>
      <c r="L164" t="inlineStr">
        <is>
          <t>高</t>
        </is>
      </c>
      <c r="M164" t="inlineStr">
        <is>
          <t>质量分析智能体</t>
        </is>
      </c>
      <c r="N164" t="inlineStr">
        <is>
          <t>质量工程师</t>
        </is>
      </c>
      <c r="O164" t="inlineStr">
        <is>
          <t>建议核查缺陷数量与异常批次</t>
        </is>
      </c>
      <c r="P164" t="inlineStr">
        <is>
          <t>飞书消息卡片+处置任务</t>
        </is>
      </c>
      <c r="Q164" t="inlineStr">
        <is>
          <t>是</t>
        </is>
      </c>
      <c r="R164" t="inlineStr">
        <is>
          <t>待确认</t>
        </is>
      </c>
      <c r="S164" t="inlineStr">
        <is>
          <t>团队模拟数据（基于公开单线数据派生）</t>
        </is>
      </c>
      <c r="T164" t="inlineStr">
        <is>
          <t>SIM-v2.2-20260807-20260804</t>
        </is>
      </c>
    </row>
    <row r="165">
      <c r="A165" t="inlineStr">
        <is>
          <t>SIM-EVT-00164</t>
        </is>
      </c>
      <c r="B165" t="inlineStr">
        <is>
          <t>LINE-S02-PRE-20251022</t>
        </is>
      </c>
      <c r="C165" t="inlineStr">
        <is>
          <t>SHIFT-PRE-20251022</t>
        </is>
      </c>
      <c r="D165" t="inlineStr">
        <is>
          <t>LINE-S02</t>
        </is>
      </c>
      <c r="E165" t="inlineStr">
        <is>
          <t>改善前</t>
        </is>
      </c>
      <c r="F165" s="57" t="n">
        <v>45952</v>
      </c>
      <c r="G165" t="inlineStr">
        <is>
          <t>非计划停机超时</t>
        </is>
      </c>
      <c r="H165" t="inlineStr">
        <is>
          <t>非计划停机</t>
        </is>
      </c>
      <c r="I165" s="61" t="n">
        <v>17838</v>
      </c>
      <c r="J165" t="inlineStr">
        <is>
          <t>秒</t>
        </is>
      </c>
      <c r="K165" t="n">
        <v>3600</v>
      </c>
      <c r="L165" t="inlineStr">
        <is>
          <t>高</t>
        </is>
      </c>
      <c r="M165" t="inlineStr">
        <is>
          <t>设备诊断智能体</t>
        </is>
      </c>
      <c r="N165" t="inlineStr">
        <is>
          <t>设备工程师</t>
        </is>
      </c>
      <c r="O165" t="inlineStr">
        <is>
          <t>设备瓶颈线停机放大，优先查看主加工和输送系统</t>
        </is>
      </c>
      <c r="P165" t="inlineStr">
        <is>
          <t>飞书消息卡片+处置任务</t>
        </is>
      </c>
      <c r="Q165" t="inlineStr">
        <is>
          <t>是</t>
        </is>
      </c>
      <c r="R165" t="inlineStr">
        <is>
          <t>待确认</t>
        </is>
      </c>
      <c r="S165" t="inlineStr">
        <is>
          <t>团队模拟数据（基于公开单线数据派生）</t>
        </is>
      </c>
      <c r="T165" t="inlineStr">
        <is>
          <t>SIM-v2.2-20260807-20260804</t>
        </is>
      </c>
    </row>
    <row r="166">
      <c r="A166" t="inlineStr">
        <is>
          <t>SIM-EVT-00165</t>
        </is>
      </c>
      <c r="B166" t="inlineStr">
        <is>
          <t>LINE-S03-PRE-20251022</t>
        </is>
      </c>
      <c r="C166" t="inlineStr">
        <is>
          <t>SHIFT-PRE-20251022</t>
        </is>
      </c>
      <c r="D166" t="inlineStr">
        <is>
          <t>LINE-S03</t>
        </is>
      </c>
      <c r="E166" t="inlineStr">
        <is>
          <t>改善前</t>
        </is>
      </c>
      <c r="F166" s="57" t="n">
        <v>45952</v>
      </c>
      <c r="G166" t="inlineStr">
        <is>
          <t>OEE低于目标</t>
        </is>
      </c>
      <c r="H166" t="inlineStr">
        <is>
          <t>OEE</t>
        </is>
      </c>
      <c r="I166" s="61" t="n">
        <v>0.204184</v>
      </c>
      <c r="J166" t="inlineStr">
        <is>
          <t>比例</t>
        </is>
      </c>
      <c r="K166" t="n">
        <v>0.75</v>
      </c>
      <c r="L166" t="inlineStr">
        <is>
          <t>高</t>
        </is>
      </c>
      <c r="M166" t="inlineStr">
        <is>
          <t>生产诊断智能体</t>
        </is>
      </c>
      <c r="N166" t="inlineStr">
        <is>
          <t>生产主管</t>
        </is>
      </c>
      <c r="O166" t="inlineStr">
        <is>
          <t>质量波动线综合效率偏低，需结合三项损失继续下钻</t>
        </is>
      </c>
      <c r="P166" t="inlineStr">
        <is>
          <t>飞书消息卡片+处置任务</t>
        </is>
      </c>
      <c r="Q166" t="inlineStr">
        <is>
          <t>是</t>
        </is>
      </c>
      <c r="R166" t="inlineStr">
        <is>
          <t>待确认</t>
        </is>
      </c>
      <c r="S166" t="inlineStr">
        <is>
          <t>团队模拟数据（基于公开单线数据派生）</t>
        </is>
      </c>
      <c r="T166" t="inlineStr">
        <is>
          <t>SIM-v2.2-20260807-20260804</t>
        </is>
      </c>
    </row>
    <row r="167">
      <c r="A167" t="inlineStr">
        <is>
          <t>SIM-EVT-00166</t>
        </is>
      </c>
      <c r="B167" t="inlineStr">
        <is>
          <t>LINE-S03-PRE-20251022</t>
        </is>
      </c>
      <c r="C167" t="inlineStr">
        <is>
          <t>SHIFT-PRE-20251022</t>
        </is>
      </c>
      <c r="D167" t="inlineStr">
        <is>
          <t>LINE-S03</t>
        </is>
      </c>
      <c r="E167" t="inlineStr">
        <is>
          <t>改善前</t>
        </is>
      </c>
      <c r="F167" s="57" t="n">
        <v>45952</v>
      </c>
      <c r="G167" t="inlineStr">
        <is>
          <t>开动率偏低</t>
        </is>
      </c>
      <c r="H167" t="inlineStr">
        <is>
          <t>开动率</t>
        </is>
      </c>
      <c r="I167" s="61" t="n">
        <v>0.247467</v>
      </c>
      <c r="J167" t="inlineStr">
        <is>
          <t>比例</t>
        </is>
      </c>
      <c r="K167" t="n">
        <v>0.75</v>
      </c>
      <c r="L167" t="inlineStr">
        <is>
          <t>高</t>
        </is>
      </c>
      <c r="M167" t="inlineStr">
        <is>
          <t>设备诊断智能体</t>
        </is>
      </c>
      <c r="N167" t="inlineStr">
        <is>
          <t>设备工程师</t>
        </is>
      </c>
      <c r="O167" t="inlineStr">
        <is>
          <t>优先检查非计划停机与待机原因</t>
        </is>
      </c>
      <c r="P167" t="inlineStr">
        <is>
          <t>飞书消息卡片+处置任务</t>
        </is>
      </c>
      <c r="Q167" t="inlineStr">
        <is>
          <t>是</t>
        </is>
      </c>
      <c r="R167" t="inlineStr">
        <is>
          <t>待确认</t>
        </is>
      </c>
      <c r="S167" t="inlineStr">
        <is>
          <t>团队模拟数据（基于公开单线数据派生）</t>
        </is>
      </c>
      <c r="T167" t="inlineStr">
        <is>
          <t>SIM-v2.2-20260807-20260804</t>
        </is>
      </c>
    </row>
    <row r="168">
      <c r="A168" t="inlineStr">
        <is>
          <t>SIM-EVT-00167</t>
        </is>
      </c>
      <c r="B168" t="inlineStr">
        <is>
          <t>LINE-S03-PRE-20251022</t>
        </is>
      </c>
      <c r="C168" t="inlineStr">
        <is>
          <t>SHIFT-PRE-20251022</t>
        </is>
      </c>
      <c r="D168" t="inlineStr">
        <is>
          <t>LINE-S03</t>
        </is>
      </c>
      <c r="E168" t="inlineStr">
        <is>
          <t>改善前</t>
        </is>
      </c>
      <c r="F168" s="57" t="n">
        <v>45952</v>
      </c>
      <c r="G168" t="inlineStr">
        <is>
          <t>质量率偏低</t>
        </is>
      </c>
      <c r="H168" t="inlineStr">
        <is>
          <t>质量率</t>
        </is>
      </c>
      <c r="I168" s="61" t="n">
        <v>0.917489</v>
      </c>
      <c r="J168" t="inlineStr">
        <is>
          <t>比例</t>
        </is>
      </c>
      <c r="K168" t="n">
        <v>0.98</v>
      </c>
      <c r="L168" t="inlineStr">
        <is>
          <t>高</t>
        </is>
      </c>
      <c r="M168" t="inlineStr">
        <is>
          <t>质量分析智能体</t>
        </is>
      </c>
      <c r="N168" t="inlineStr">
        <is>
          <t>质量工程师</t>
        </is>
      </c>
      <c r="O168" t="inlineStr">
        <is>
          <t>质量波动画像触发，建议核查批次、工艺参数和来料</t>
        </is>
      </c>
      <c r="P168" t="inlineStr">
        <is>
          <t>飞书消息卡片+处置任务</t>
        </is>
      </c>
      <c r="Q168" t="inlineStr">
        <is>
          <t>是</t>
        </is>
      </c>
      <c r="R168" t="inlineStr">
        <is>
          <t>待确认</t>
        </is>
      </c>
      <c r="S168" t="inlineStr">
        <is>
          <t>团队模拟数据（基于公开单线数据派生）</t>
        </is>
      </c>
      <c r="T168" t="inlineStr">
        <is>
          <t>SIM-v2.2-20260807-20260804</t>
        </is>
      </c>
    </row>
    <row r="169">
      <c r="A169" t="inlineStr">
        <is>
          <t>SIM-EVT-00168</t>
        </is>
      </c>
      <c r="B169" t="inlineStr">
        <is>
          <t>LINE-S03-PRE-20251022</t>
        </is>
      </c>
      <c r="C169" t="inlineStr">
        <is>
          <t>SHIFT-PRE-20251022</t>
        </is>
      </c>
      <c r="D169" t="inlineStr">
        <is>
          <t>LINE-S03</t>
        </is>
      </c>
      <c r="E169" t="inlineStr">
        <is>
          <t>改善前</t>
        </is>
      </c>
      <c r="F169" s="57" t="n">
        <v>45952</v>
      </c>
      <c r="G169" t="inlineStr">
        <is>
          <t>非计划停机超时</t>
        </is>
      </c>
      <c r="H169" t="inlineStr">
        <is>
          <t>非计划停机</t>
        </is>
      </c>
      <c r="I169" s="61" t="n">
        <v>12618</v>
      </c>
      <c r="J169" t="inlineStr">
        <is>
          <t>秒</t>
        </is>
      </c>
      <c r="K169" t="n">
        <v>3600</v>
      </c>
      <c r="L169" t="inlineStr">
        <is>
          <t>高</t>
        </is>
      </c>
      <c r="M169" t="inlineStr">
        <is>
          <t>设备诊断智能体</t>
        </is>
      </c>
      <c r="N169" t="inlineStr">
        <is>
          <t>设备工程师</t>
        </is>
      </c>
      <c r="O169" t="inlineStr">
        <is>
          <t>按停机位置和原因执行Pareto分析</t>
        </is>
      </c>
      <c r="P169" t="inlineStr">
        <is>
          <t>飞书消息卡片+处置任务</t>
        </is>
      </c>
      <c r="Q169" t="inlineStr">
        <is>
          <t>是</t>
        </is>
      </c>
      <c r="R169" t="inlineStr">
        <is>
          <t>待确认</t>
        </is>
      </c>
      <c r="S169" t="inlineStr">
        <is>
          <t>团队模拟数据（基于公开单线数据派生）</t>
        </is>
      </c>
      <c r="T169" t="inlineStr">
        <is>
          <t>SIM-v2.2-20260807-20260804</t>
        </is>
      </c>
    </row>
    <row r="170">
      <c r="A170" t="inlineStr">
        <is>
          <t>SIM-EVT-00169</t>
        </is>
      </c>
      <c r="B170" t="inlineStr">
        <is>
          <t>LINE-S01-PRE-20251023</t>
        </is>
      </c>
      <c r="C170" t="inlineStr">
        <is>
          <t>SHIFT-PRE-20251023</t>
        </is>
      </c>
      <c r="D170" t="inlineStr">
        <is>
          <t>LINE-S01</t>
        </is>
      </c>
      <c r="E170" t="inlineStr">
        <is>
          <t>改善前</t>
        </is>
      </c>
      <c r="F170" s="57" t="n">
        <v>45953</v>
      </c>
      <c r="G170" t="inlineStr">
        <is>
          <t>OEE低于目标</t>
        </is>
      </c>
      <c r="H170" t="inlineStr">
        <is>
          <t>OEE</t>
        </is>
      </c>
      <c r="I170" s="61" t="n">
        <v>0.381354</v>
      </c>
      <c r="J170" t="inlineStr">
        <is>
          <t>比例</t>
        </is>
      </c>
      <c r="K170" t="n">
        <v>0.75</v>
      </c>
      <c r="L170" t="inlineStr">
        <is>
          <t>高</t>
        </is>
      </c>
      <c r="M170" t="inlineStr">
        <is>
          <t>生产诊断智能体</t>
        </is>
      </c>
      <c r="N170" t="inlineStr">
        <is>
          <t>生产主管</t>
        </is>
      </c>
      <c r="O170" t="inlineStr">
        <is>
          <t>稳态基准线综合效率偏低，需结合三项损失继续下钻</t>
        </is>
      </c>
      <c r="P170" t="inlineStr">
        <is>
          <t>飞书消息卡片+处置任务</t>
        </is>
      </c>
      <c r="Q170" t="inlineStr">
        <is>
          <t>是</t>
        </is>
      </c>
      <c r="R170" t="inlineStr">
        <is>
          <t>待确认</t>
        </is>
      </c>
      <c r="S170" t="inlineStr">
        <is>
          <t>团队模拟数据（基于公开单线数据派生）</t>
        </is>
      </c>
      <c r="T170" t="inlineStr">
        <is>
          <t>SIM-v2.2-20260807-20260804</t>
        </is>
      </c>
    </row>
    <row r="171">
      <c r="A171" t="inlineStr">
        <is>
          <t>SIM-EVT-00170</t>
        </is>
      </c>
      <c r="B171" t="inlineStr">
        <is>
          <t>LINE-S01-PRE-20251023</t>
        </is>
      </c>
      <c r="C171" t="inlineStr">
        <is>
          <t>SHIFT-PRE-20251023</t>
        </is>
      </c>
      <c r="D171" t="inlineStr">
        <is>
          <t>LINE-S01</t>
        </is>
      </c>
      <c r="E171" t="inlineStr">
        <is>
          <t>改善前</t>
        </is>
      </c>
      <c r="F171" s="57" t="n">
        <v>45953</v>
      </c>
      <c r="G171" t="inlineStr">
        <is>
          <t>开动率偏低</t>
        </is>
      </c>
      <c r="H171" t="inlineStr">
        <is>
          <t>开动率</t>
        </is>
      </c>
      <c r="I171" s="61" t="n">
        <v>0.420067</v>
      </c>
      <c r="J171" t="inlineStr">
        <is>
          <t>比例</t>
        </is>
      </c>
      <c r="K171" t="n">
        <v>0.75</v>
      </c>
      <c r="L171" t="inlineStr">
        <is>
          <t>高</t>
        </is>
      </c>
      <c r="M171" t="inlineStr">
        <is>
          <t>设备诊断智能体</t>
        </is>
      </c>
      <c r="N171" t="inlineStr">
        <is>
          <t>设备工程师</t>
        </is>
      </c>
      <c r="O171" t="inlineStr">
        <is>
          <t>优先检查非计划停机与待机原因</t>
        </is>
      </c>
      <c r="P171" t="inlineStr">
        <is>
          <t>飞书消息卡片+处置任务</t>
        </is>
      </c>
      <c r="Q171" t="inlineStr">
        <is>
          <t>是</t>
        </is>
      </c>
      <c r="R171" t="inlineStr">
        <is>
          <t>待确认</t>
        </is>
      </c>
      <c r="S171" t="inlineStr">
        <is>
          <t>团队模拟数据（基于公开单线数据派生）</t>
        </is>
      </c>
      <c r="T171" t="inlineStr">
        <is>
          <t>SIM-v2.2-20260807-20260804</t>
        </is>
      </c>
    </row>
    <row r="172">
      <c r="A172" t="inlineStr">
        <is>
          <t>SIM-EVT-00171</t>
        </is>
      </c>
      <c r="B172" t="inlineStr">
        <is>
          <t>LINE-S02-PRE-20251023</t>
        </is>
      </c>
      <c r="C172" t="inlineStr">
        <is>
          <t>SHIFT-PRE-20251023</t>
        </is>
      </c>
      <c r="D172" t="inlineStr">
        <is>
          <t>LINE-S02</t>
        </is>
      </c>
      <c r="E172" t="inlineStr">
        <is>
          <t>改善前</t>
        </is>
      </c>
      <c r="F172" s="57" t="n">
        <v>45953</v>
      </c>
      <c r="G172" t="inlineStr">
        <is>
          <t>OEE低于目标</t>
        </is>
      </c>
      <c r="H172" t="inlineStr">
        <is>
          <t>OEE</t>
        </is>
      </c>
      <c r="I172" s="61" t="n">
        <v>0.32495</v>
      </c>
      <c r="J172" t="inlineStr">
        <is>
          <t>比例</t>
        </is>
      </c>
      <c r="K172" t="n">
        <v>0.75</v>
      </c>
      <c r="L172" t="inlineStr">
        <is>
          <t>高</t>
        </is>
      </c>
      <c r="M172" t="inlineStr">
        <is>
          <t>生产诊断智能体</t>
        </is>
      </c>
      <c r="N172" t="inlineStr">
        <is>
          <t>生产主管</t>
        </is>
      </c>
      <c r="O172" t="inlineStr">
        <is>
          <t>设备瓶颈线综合效率偏低，需结合三项损失继续下钻</t>
        </is>
      </c>
      <c r="P172" t="inlineStr">
        <is>
          <t>飞书消息卡片+处置任务</t>
        </is>
      </c>
      <c r="Q172" t="inlineStr">
        <is>
          <t>是</t>
        </is>
      </c>
      <c r="R172" t="inlineStr">
        <is>
          <t>待确认</t>
        </is>
      </c>
      <c r="S172" t="inlineStr">
        <is>
          <t>团队模拟数据（基于公开单线数据派生）</t>
        </is>
      </c>
      <c r="T172" t="inlineStr">
        <is>
          <t>SIM-v2.2-20260807-20260804</t>
        </is>
      </c>
    </row>
    <row r="173">
      <c r="A173" t="inlineStr">
        <is>
          <t>SIM-EVT-00172</t>
        </is>
      </c>
      <c r="B173" t="inlineStr">
        <is>
          <t>LINE-S02-PRE-20251023</t>
        </is>
      </c>
      <c r="C173" t="inlineStr">
        <is>
          <t>SHIFT-PRE-20251023</t>
        </is>
      </c>
      <c r="D173" t="inlineStr">
        <is>
          <t>LINE-S02</t>
        </is>
      </c>
      <c r="E173" t="inlineStr">
        <is>
          <t>改善前</t>
        </is>
      </c>
      <c r="F173" s="57" t="n">
        <v>45953</v>
      </c>
      <c r="G173" t="inlineStr">
        <is>
          <t>开动率偏低</t>
        </is>
      </c>
      <c r="H173" t="inlineStr">
        <is>
          <t>开动率</t>
        </is>
      </c>
      <c r="I173" s="61" t="n">
        <v>0.354733</v>
      </c>
      <c r="J173" t="inlineStr">
        <is>
          <t>比例</t>
        </is>
      </c>
      <c r="K173" t="n">
        <v>0.75</v>
      </c>
      <c r="L173" t="inlineStr">
        <is>
          <t>高</t>
        </is>
      </c>
      <c r="M173" t="inlineStr">
        <is>
          <t>设备诊断智能体</t>
        </is>
      </c>
      <c r="N173" t="inlineStr">
        <is>
          <t>设备工程师</t>
        </is>
      </c>
      <c r="O173" t="inlineStr">
        <is>
          <t>设备瓶颈画像与非计划停机共同指向关键设备</t>
        </is>
      </c>
      <c r="P173" t="inlineStr">
        <is>
          <t>飞书消息卡片+处置任务</t>
        </is>
      </c>
      <c r="Q173" t="inlineStr">
        <is>
          <t>是</t>
        </is>
      </c>
      <c r="R173" t="inlineStr">
        <is>
          <t>待确认</t>
        </is>
      </c>
      <c r="S173" t="inlineStr">
        <is>
          <t>团队模拟数据（基于公开单线数据派生）</t>
        </is>
      </c>
      <c r="T173" t="inlineStr">
        <is>
          <t>SIM-v2.2-20260807-20260804</t>
        </is>
      </c>
    </row>
    <row r="174">
      <c r="A174" t="inlineStr">
        <is>
          <t>SIM-EVT-00173</t>
        </is>
      </c>
      <c r="B174" t="inlineStr">
        <is>
          <t>LINE-S02-PRE-20251023</t>
        </is>
      </c>
      <c r="C174" t="inlineStr">
        <is>
          <t>SHIFT-PRE-20251023</t>
        </is>
      </c>
      <c r="D174" t="inlineStr">
        <is>
          <t>LINE-S02</t>
        </is>
      </c>
      <c r="E174" t="inlineStr">
        <is>
          <t>改善前</t>
        </is>
      </c>
      <c r="F174" s="57" t="n">
        <v>45953</v>
      </c>
      <c r="G174" t="inlineStr">
        <is>
          <t>非计划停机超时</t>
        </is>
      </c>
      <c r="H174" t="inlineStr">
        <is>
          <t>非计划停机</t>
        </is>
      </c>
      <c r="I174" s="61" t="n">
        <v>4308</v>
      </c>
      <c r="J174" t="inlineStr">
        <is>
          <t>秒</t>
        </is>
      </c>
      <c r="K174" t="n">
        <v>3600</v>
      </c>
      <c r="L174" t="inlineStr">
        <is>
          <t>中</t>
        </is>
      </c>
      <c r="M174" t="inlineStr">
        <is>
          <t>设备诊断智能体</t>
        </is>
      </c>
      <c r="N174" t="inlineStr">
        <is>
          <t>设备工程师</t>
        </is>
      </c>
      <c r="O174" t="inlineStr">
        <is>
          <t>设备瓶颈线停机放大，优先查看主加工和输送系统</t>
        </is>
      </c>
      <c r="P174" t="inlineStr">
        <is>
          <t>飞书消息卡片</t>
        </is>
      </c>
      <c r="Q174" t="inlineStr">
        <is>
          <t>否</t>
        </is>
      </c>
      <c r="R174" t="inlineStr">
        <is>
          <t>待确认</t>
        </is>
      </c>
      <c r="S174" t="inlineStr">
        <is>
          <t>团队模拟数据（基于公开单线数据派生）</t>
        </is>
      </c>
      <c r="T174" t="inlineStr">
        <is>
          <t>SIM-v2.2-20260807-20260804</t>
        </is>
      </c>
    </row>
    <row r="175">
      <c r="A175" t="inlineStr">
        <is>
          <t>SIM-EVT-00174</t>
        </is>
      </c>
      <c r="B175" t="inlineStr">
        <is>
          <t>LINE-S03-PRE-20251023</t>
        </is>
      </c>
      <c r="C175" t="inlineStr">
        <is>
          <t>SHIFT-PRE-20251023</t>
        </is>
      </c>
      <c r="D175" t="inlineStr">
        <is>
          <t>LINE-S03</t>
        </is>
      </c>
      <c r="E175" t="inlineStr">
        <is>
          <t>改善前</t>
        </is>
      </c>
      <c r="F175" s="57" t="n">
        <v>45953</v>
      </c>
      <c r="G175" t="inlineStr">
        <is>
          <t>OEE低于目标</t>
        </is>
      </c>
      <c r="H175" t="inlineStr">
        <is>
          <t>OEE</t>
        </is>
      </c>
      <c r="I175" s="61" t="n">
        <v>0.350617</v>
      </c>
      <c r="J175" t="inlineStr">
        <is>
          <t>比例</t>
        </is>
      </c>
      <c r="K175" t="n">
        <v>0.75</v>
      </c>
      <c r="L175" t="inlineStr">
        <is>
          <t>高</t>
        </is>
      </c>
      <c r="M175" t="inlineStr">
        <is>
          <t>生产诊断智能体</t>
        </is>
      </c>
      <c r="N175" t="inlineStr">
        <is>
          <t>生产主管</t>
        </is>
      </c>
      <c r="O175" t="inlineStr">
        <is>
          <t>质量波动线综合效率偏低，需结合三项损失继续下钻</t>
        </is>
      </c>
      <c r="P175" t="inlineStr">
        <is>
          <t>飞书消息卡片+处置任务</t>
        </is>
      </c>
      <c r="Q175" t="inlineStr">
        <is>
          <t>是</t>
        </is>
      </c>
      <c r="R175" t="inlineStr">
        <is>
          <t>待确认</t>
        </is>
      </c>
      <c r="S175" t="inlineStr">
        <is>
          <t>团队模拟数据（基于公开单线数据派生）</t>
        </is>
      </c>
      <c r="T175" t="inlineStr">
        <is>
          <t>SIM-v2.2-20260807-20260804</t>
        </is>
      </c>
    </row>
    <row r="176">
      <c r="A176" t="inlineStr">
        <is>
          <t>SIM-EVT-00175</t>
        </is>
      </c>
      <c r="B176" t="inlineStr">
        <is>
          <t>LINE-S03-PRE-20251023</t>
        </is>
      </c>
      <c r="C176" t="inlineStr">
        <is>
          <t>SHIFT-PRE-20251023</t>
        </is>
      </c>
      <c r="D176" t="inlineStr">
        <is>
          <t>LINE-S03</t>
        </is>
      </c>
      <c r="E176" t="inlineStr">
        <is>
          <t>改善前</t>
        </is>
      </c>
      <c r="F176" s="57" t="n">
        <v>45953</v>
      </c>
      <c r="G176" t="inlineStr">
        <is>
          <t>开动率偏低</t>
        </is>
      </c>
      <c r="H176" t="inlineStr">
        <is>
          <t>开动率</t>
        </is>
      </c>
      <c r="I176" s="61" t="n">
        <v>0.409067</v>
      </c>
      <c r="J176" t="inlineStr">
        <is>
          <t>比例</t>
        </is>
      </c>
      <c r="K176" t="n">
        <v>0.75</v>
      </c>
      <c r="L176" t="inlineStr">
        <is>
          <t>高</t>
        </is>
      </c>
      <c r="M176" t="inlineStr">
        <is>
          <t>设备诊断智能体</t>
        </is>
      </c>
      <c r="N176" t="inlineStr">
        <is>
          <t>设备工程师</t>
        </is>
      </c>
      <c r="O176" t="inlineStr">
        <is>
          <t>优先检查非计划停机与待机原因</t>
        </is>
      </c>
      <c r="P176" t="inlineStr">
        <is>
          <t>飞书消息卡片+处置任务</t>
        </is>
      </c>
      <c r="Q176" t="inlineStr">
        <is>
          <t>是</t>
        </is>
      </c>
      <c r="R176" t="inlineStr">
        <is>
          <t>待确认</t>
        </is>
      </c>
      <c r="S176" t="inlineStr">
        <is>
          <t>团队模拟数据（基于公开单线数据派生）</t>
        </is>
      </c>
      <c r="T176" t="inlineStr">
        <is>
          <t>SIM-v2.2-20260807-20260804</t>
        </is>
      </c>
    </row>
    <row r="177">
      <c r="A177" t="inlineStr">
        <is>
          <t>SIM-EVT-00176</t>
        </is>
      </c>
      <c r="B177" t="inlineStr">
        <is>
          <t>LINE-S03-PRE-20251023</t>
        </is>
      </c>
      <c r="C177" t="inlineStr">
        <is>
          <t>SHIFT-PRE-20251023</t>
        </is>
      </c>
      <c r="D177" t="inlineStr">
        <is>
          <t>LINE-S03</t>
        </is>
      </c>
      <c r="E177" t="inlineStr">
        <is>
          <t>改善前</t>
        </is>
      </c>
      <c r="F177" s="57" t="n">
        <v>45953</v>
      </c>
      <c r="G177" t="inlineStr">
        <is>
          <t>质量率偏低</t>
        </is>
      </c>
      <c r="H177" t="inlineStr">
        <is>
          <t>质量率</t>
        </is>
      </c>
      <c r="I177" s="61" t="n">
        <v>0.9705</v>
      </c>
      <c r="J177" t="inlineStr">
        <is>
          <t>比例</t>
        </is>
      </c>
      <c r="K177" t="n">
        <v>0.98</v>
      </c>
      <c r="L177" t="inlineStr">
        <is>
          <t>中</t>
        </is>
      </c>
      <c r="M177" t="inlineStr">
        <is>
          <t>质量分析智能体</t>
        </is>
      </c>
      <c r="N177" t="inlineStr">
        <is>
          <t>质量工程师</t>
        </is>
      </c>
      <c r="O177" t="inlineStr">
        <is>
          <t>质量波动画像触发，建议核查批次、工艺参数和来料</t>
        </is>
      </c>
      <c r="P177" t="inlineStr">
        <is>
          <t>飞书消息卡片</t>
        </is>
      </c>
      <c r="Q177" t="inlineStr">
        <is>
          <t>否</t>
        </is>
      </c>
      <c r="R177" t="inlineStr">
        <is>
          <t>待确认</t>
        </is>
      </c>
      <c r="S177" t="inlineStr">
        <is>
          <t>团队模拟数据（基于公开单线数据派生）</t>
        </is>
      </c>
      <c r="T177" t="inlineStr">
        <is>
          <t>SIM-v2.2-20260807-20260804</t>
        </is>
      </c>
    </row>
    <row r="178">
      <c r="A178" t="inlineStr">
        <is>
          <t>SIM-EVT-00177</t>
        </is>
      </c>
      <c r="B178" t="inlineStr">
        <is>
          <t>LINE-S01-PRE-20251024</t>
        </is>
      </c>
      <c r="C178" t="inlineStr">
        <is>
          <t>SHIFT-PRE-20251024</t>
        </is>
      </c>
      <c r="D178" t="inlineStr">
        <is>
          <t>LINE-S01</t>
        </is>
      </c>
      <c r="E178" t="inlineStr">
        <is>
          <t>改善前</t>
        </is>
      </c>
      <c r="F178" s="57" t="n">
        <v>45954</v>
      </c>
      <c r="G178" t="inlineStr">
        <is>
          <t>OEE低于目标</t>
        </is>
      </c>
      <c r="H178" t="inlineStr">
        <is>
          <t>OEE</t>
        </is>
      </c>
      <c r="I178" s="61" t="n">
        <v>0.327842</v>
      </c>
      <c r="J178" t="inlineStr">
        <is>
          <t>比例</t>
        </is>
      </c>
      <c r="K178" t="n">
        <v>0.75</v>
      </c>
      <c r="L178" t="inlineStr">
        <is>
          <t>高</t>
        </is>
      </c>
      <c r="M178" t="inlineStr">
        <is>
          <t>生产诊断智能体</t>
        </is>
      </c>
      <c r="N178" t="inlineStr">
        <is>
          <t>生产主管</t>
        </is>
      </c>
      <c r="O178" t="inlineStr">
        <is>
          <t>稳态基准线综合效率偏低，需结合三项损失继续下钻</t>
        </is>
      </c>
      <c r="P178" t="inlineStr">
        <is>
          <t>飞书消息卡片+处置任务</t>
        </is>
      </c>
      <c r="Q178" t="inlineStr">
        <is>
          <t>是</t>
        </is>
      </c>
      <c r="R178" t="inlineStr">
        <is>
          <t>待确认</t>
        </is>
      </c>
      <c r="S178" t="inlineStr">
        <is>
          <t>团队模拟数据（基于公开单线数据派生）</t>
        </is>
      </c>
      <c r="T178" t="inlineStr">
        <is>
          <t>SIM-v2.2-20260807-20260804</t>
        </is>
      </c>
    </row>
    <row r="179">
      <c r="A179" t="inlineStr">
        <is>
          <t>SIM-EVT-00178</t>
        </is>
      </c>
      <c r="B179" t="inlineStr">
        <is>
          <t>LINE-S01-PRE-20251024</t>
        </is>
      </c>
      <c r="C179" t="inlineStr">
        <is>
          <t>SHIFT-PRE-20251024</t>
        </is>
      </c>
      <c r="D179" t="inlineStr">
        <is>
          <t>LINE-S01</t>
        </is>
      </c>
      <c r="E179" t="inlineStr">
        <is>
          <t>改善前</t>
        </is>
      </c>
      <c r="F179" s="57" t="n">
        <v>45954</v>
      </c>
      <c r="G179" t="inlineStr">
        <is>
          <t>开动率偏低</t>
        </is>
      </c>
      <c r="H179" t="inlineStr">
        <is>
          <t>开动率</t>
        </is>
      </c>
      <c r="I179" s="61" t="n">
        <v>0.3786</v>
      </c>
      <c r="J179" t="inlineStr">
        <is>
          <t>比例</t>
        </is>
      </c>
      <c r="K179" t="n">
        <v>0.75</v>
      </c>
      <c r="L179" t="inlineStr">
        <is>
          <t>高</t>
        </is>
      </c>
      <c r="M179" t="inlineStr">
        <is>
          <t>设备诊断智能体</t>
        </is>
      </c>
      <c r="N179" t="inlineStr">
        <is>
          <t>设备工程师</t>
        </is>
      </c>
      <c r="O179" t="inlineStr">
        <is>
          <t>优先检查非计划停机与待机原因</t>
        </is>
      </c>
      <c r="P179" t="inlineStr">
        <is>
          <t>飞书消息卡片+处置任务</t>
        </is>
      </c>
      <c r="Q179" t="inlineStr">
        <is>
          <t>是</t>
        </is>
      </c>
      <c r="R179" t="inlineStr">
        <is>
          <t>待确认</t>
        </is>
      </c>
      <c r="S179" t="inlineStr">
        <is>
          <t>团队模拟数据（基于公开单线数据派生）</t>
        </is>
      </c>
      <c r="T179" t="inlineStr">
        <is>
          <t>SIM-v2.2-20260807-20260804</t>
        </is>
      </c>
    </row>
    <row r="180">
      <c r="A180" t="inlineStr">
        <is>
          <t>SIM-EVT-00179</t>
        </is>
      </c>
      <c r="B180" t="inlineStr">
        <is>
          <t>LINE-S01-PRE-20251024</t>
        </is>
      </c>
      <c r="C180" t="inlineStr">
        <is>
          <t>SHIFT-PRE-20251024</t>
        </is>
      </c>
      <c r="D180" t="inlineStr">
        <is>
          <t>LINE-S01</t>
        </is>
      </c>
      <c r="E180" t="inlineStr">
        <is>
          <t>改善前</t>
        </is>
      </c>
      <c r="F180" s="57" t="n">
        <v>45954</v>
      </c>
      <c r="G180" t="inlineStr">
        <is>
          <t>非计划停机超时</t>
        </is>
      </c>
      <c r="H180" t="inlineStr">
        <is>
          <t>非计划停机</t>
        </is>
      </c>
      <c r="I180" s="61" t="n">
        <v>4614</v>
      </c>
      <c r="J180" t="inlineStr">
        <is>
          <t>秒</t>
        </is>
      </c>
      <c r="K180" t="n">
        <v>3600</v>
      </c>
      <c r="L180" t="inlineStr">
        <is>
          <t>中</t>
        </is>
      </c>
      <c r="M180" t="inlineStr">
        <is>
          <t>设备诊断智能体</t>
        </is>
      </c>
      <c r="N180" t="inlineStr">
        <is>
          <t>设备工程师</t>
        </is>
      </c>
      <c r="O180" t="inlineStr">
        <is>
          <t>按停机位置和原因执行Pareto分析</t>
        </is>
      </c>
      <c r="P180" t="inlineStr">
        <is>
          <t>飞书消息卡片</t>
        </is>
      </c>
      <c r="Q180" t="inlineStr">
        <is>
          <t>否</t>
        </is>
      </c>
      <c r="R180" t="inlineStr">
        <is>
          <t>待确认</t>
        </is>
      </c>
      <c r="S180" t="inlineStr">
        <is>
          <t>团队模拟数据（基于公开单线数据派生）</t>
        </is>
      </c>
      <c r="T180" t="inlineStr">
        <is>
          <t>SIM-v2.2-20260807-20260804</t>
        </is>
      </c>
    </row>
    <row r="181">
      <c r="A181" t="inlineStr">
        <is>
          <t>SIM-EVT-00180</t>
        </is>
      </c>
      <c r="B181" t="inlineStr">
        <is>
          <t>LINE-S02-PRE-20251024</t>
        </is>
      </c>
      <c r="C181" t="inlineStr">
        <is>
          <t>SHIFT-PRE-20251024</t>
        </is>
      </c>
      <c r="D181" t="inlineStr">
        <is>
          <t>LINE-S02</t>
        </is>
      </c>
      <c r="E181" t="inlineStr">
        <is>
          <t>改善前</t>
        </is>
      </c>
      <c r="F181" s="57" t="n">
        <v>45954</v>
      </c>
      <c r="G181" t="inlineStr">
        <is>
          <t>OEE低于目标</t>
        </is>
      </c>
      <c r="H181" t="inlineStr">
        <is>
          <t>OEE</t>
        </is>
      </c>
      <c r="I181" s="61" t="n">
        <v>0.240677</v>
      </c>
      <c r="J181" t="inlineStr">
        <is>
          <t>比例</t>
        </is>
      </c>
      <c r="K181" t="n">
        <v>0.75</v>
      </c>
      <c r="L181" t="inlineStr">
        <is>
          <t>高</t>
        </is>
      </c>
      <c r="M181" t="inlineStr">
        <is>
          <t>生产诊断智能体</t>
        </is>
      </c>
      <c r="N181" t="inlineStr">
        <is>
          <t>生产主管</t>
        </is>
      </c>
      <c r="O181" t="inlineStr">
        <is>
          <t>设备瓶颈线综合效率偏低，需结合三项损失继续下钻</t>
        </is>
      </c>
      <c r="P181" t="inlineStr">
        <is>
          <t>飞书消息卡片+处置任务</t>
        </is>
      </c>
      <c r="Q181" t="inlineStr">
        <is>
          <t>是</t>
        </is>
      </c>
      <c r="R181" t="inlineStr">
        <is>
          <t>待确认</t>
        </is>
      </c>
      <c r="S181" t="inlineStr">
        <is>
          <t>团队模拟数据（基于公开单线数据派生）</t>
        </is>
      </c>
      <c r="T181" t="inlineStr">
        <is>
          <t>SIM-v2.2-20260807-20260804</t>
        </is>
      </c>
    </row>
    <row r="182">
      <c r="A182" t="inlineStr">
        <is>
          <t>SIM-EVT-00181</t>
        </is>
      </c>
      <c r="B182" t="inlineStr">
        <is>
          <t>LINE-S02-PRE-20251024</t>
        </is>
      </c>
      <c r="C182" t="inlineStr">
        <is>
          <t>SHIFT-PRE-20251024</t>
        </is>
      </c>
      <c r="D182" t="inlineStr">
        <is>
          <t>LINE-S02</t>
        </is>
      </c>
      <c r="E182" t="inlineStr">
        <is>
          <t>改善前</t>
        </is>
      </c>
      <c r="F182" s="57" t="n">
        <v>45954</v>
      </c>
      <c r="G182" t="inlineStr">
        <is>
          <t>开动率偏低</t>
        </is>
      </c>
      <c r="H182" t="inlineStr">
        <is>
          <t>开动率</t>
        </is>
      </c>
      <c r="I182" s="61" t="n">
        <v>0.287933</v>
      </c>
      <c r="J182" t="inlineStr">
        <is>
          <t>比例</t>
        </is>
      </c>
      <c r="K182" t="n">
        <v>0.75</v>
      </c>
      <c r="L182" t="inlineStr">
        <is>
          <t>高</t>
        </is>
      </c>
      <c r="M182" t="inlineStr">
        <is>
          <t>设备诊断智能体</t>
        </is>
      </c>
      <c r="N182" t="inlineStr">
        <is>
          <t>设备工程师</t>
        </is>
      </c>
      <c r="O182" t="inlineStr">
        <is>
          <t>设备瓶颈画像与非计划停机共同指向关键设备</t>
        </is>
      </c>
      <c r="P182" t="inlineStr">
        <is>
          <t>飞书消息卡片+处置任务</t>
        </is>
      </c>
      <c r="Q182" t="inlineStr">
        <is>
          <t>是</t>
        </is>
      </c>
      <c r="R182" t="inlineStr">
        <is>
          <t>待确认</t>
        </is>
      </c>
      <c r="S182" t="inlineStr">
        <is>
          <t>团队模拟数据（基于公开单线数据派生）</t>
        </is>
      </c>
      <c r="T182" t="inlineStr">
        <is>
          <t>SIM-v2.2-20260807-20260804</t>
        </is>
      </c>
    </row>
    <row r="183">
      <c r="A183" t="inlineStr">
        <is>
          <t>SIM-EVT-00182</t>
        </is>
      </c>
      <c r="B183" t="inlineStr">
        <is>
          <t>LINE-S02-PRE-20251024</t>
        </is>
      </c>
      <c r="C183" t="inlineStr">
        <is>
          <t>SHIFT-PRE-20251024</t>
        </is>
      </c>
      <c r="D183" t="inlineStr">
        <is>
          <t>LINE-S02</t>
        </is>
      </c>
      <c r="E183" t="inlineStr">
        <is>
          <t>改善前</t>
        </is>
      </c>
      <c r="F183" s="57" t="n">
        <v>45954</v>
      </c>
      <c r="G183" t="inlineStr">
        <is>
          <t>非计划停机超时</t>
        </is>
      </c>
      <c r="H183" t="inlineStr">
        <is>
          <t>非计划停机</t>
        </is>
      </c>
      <c r="I183" s="61" t="n">
        <v>7212</v>
      </c>
      <c r="J183" t="inlineStr">
        <is>
          <t>秒</t>
        </is>
      </c>
      <c r="K183" t="n">
        <v>3600</v>
      </c>
      <c r="L183" t="inlineStr">
        <is>
          <t>高</t>
        </is>
      </c>
      <c r="M183" t="inlineStr">
        <is>
          <t>设备诊断智能体</t>
        </is>
      </c>
      <c r="N183" t="inlineStr">
        <is>
          <t>设备工程师</t>
        </is>
      </c>
      <c r="O183" t="inlineStr">
        <is>
          <t>设备瓶颈线停机放大，优先查看主加工和输送系统</t>
        </is>
      </c>
      <c r="P183" t="inlineStr">
        <is>
          <t>飞书消息卡片+处置任务</t>
        </is>
      </c>
      <c r="Q183" t="inlineStr">
        <is>
          <t>是</t>
        </is>
      </c>
      <c r="R183" t="inlineStr">
        <is>
          <t>待确认</t>
        </is>
      </c>
      <c r="S183" t="inlineStr">
        <is>
          <t>团队模拟数据（基于公开单线数据派生）</t>
        </is>
      </c>
      <c r="T183" t="inlineStr">
        <is>
          <t>SIM-v2.2-20260807-20260804</t>
        </is>
      </c>
    </row>
    <row r="184">
      <c r="A184" t="inlineStr">
        <is>
          <t>SIM-EVT-00183</t>
        </is>
      </c>
      <c r="B184" t="inlineStr">
        <is>
          <t>LINE-S03-PRE-20251024</t>
        </is>
      </c>
      <c r="C184" t="inlineStr">
        <is>
          <t>SHIFT-PRE-20251024</t>
        </is>
      </c>
      <c r="D184" t="inlineStr">
        <is>
          <t>LINE-S03</t>
        </is>
      </c>
      <c r="E184" t="inlineStr">
        <is>
          <t>改善前</t>
        </is>
      </c>
      <c r="F184" s="57" t="n">
        <v>45954</v>
      </c>
      <c r="G184" t="inlineStr">
        <is>
          <t>OEE低于目标</t>
        </is>
      </c>
      <c r="H184" t="inlineStr">
        <is>
          <t>OEE</t>
        </is>
      </c>
      <c r="I184" s="61" t="n">
        <v>0.30007</v>
      </c>
      <c r="J184" t="inlineStr">
        <is>
          <t>比例</t>
        </is>
      </c>
      <c r="K184" t="n">
        <v>0.75</v>
      </c>
      <c r="L184" t="inlineStr">
        <is>
          <t>高</t>
        </is>
      </c>
      <c r="M184" t="inlineStr">
        <is>
          <t>生产诊断智能体</t>
        </is>
      </c>
      <c r="N184" t="inlineStr">
        <is>
          <t>生产主管</t>
        </is>
      </c>
      <c r="O184" t="inlineStr">
        <is>
          <t>质量波动线综合效率偏低，需结合三项损失继续下钻</t>
        </is>
      </c>
      <c r="P184" t="inlineStr">
        <is>
          <t>飞书消息卡片+处置任务</t>
        </is>
      </c>
      <c r="Q184" t="inlineStr">
        <is>
          <t>是</t>
        </is>
      </c>
      <c r="R184" t="inlineStr">
        <is>
          <t>待确认</t>
        </is>
      </c>
      <c r="S184" t="inlineStr">
        <is>
          <t>团队模拟数据（基于公开单线数据派生）</t>
        </is>
      </c>
      <c r="T184" t="inlineStr">
        <is>
          <t>SIM-v2.2-20260807-20260804</t>
        </is>
      </c>
    </row>
    <row r="185">
      <c r="A185" t="inlineStr">
        <is>
          <t>SIM-EVT-00184</t>
        </is>
      </c>
      <c r="B185" t="inlineStr">
        <is>
          <t>LINE-S03-PRE-20251024</t>
        </is>
      </c>
      <c r="C185" t="inlineStr">
        <is>
          <t>SHIFT-PRE-20251024</t>
        </is>
      </c>
      <c r="D185" t="inlineStr">
        <is>
          <t>LINE-S03</t>
        </is>
      </c>
      <c r="E185" t="inlineStr">
        <is>
          <t>改善前</t>
        </is>
      </c>
      <c r="F185" s="57" t="n">
        <v>45954</v>
      </c>
      <c r="G185" t="inlineStr">
        <is>
          <t>开动率偏低</t>
        </is>
      </c>
      <c r="H185" t="inlineStr">
        <is>
          <t>开动率</t>
        </is>
      </c>
      <c r="I185" s="61" t="n">
        <v>0.3676</v>
      </c>
      <c r="J185" t="inlineStr">
        <is>
          <t>比例</t>
        </is>
      </c>
      <c r="K185" t="n">
        <v>0.75</v>
      </c>
      <c r="L185" t="inlineStr">
        <is>
          <t>高</t>
        </is>
      </c>
      <c r="M185" t="inlineStr">
        <is>
          <t>设备诊断智能体</t>
        </is>
      </c>
      <c r="N185" t="inlineStr">
        <is>
          <t>设备工程师</t>
        </is>
      </c>
      <c r="O185" t="inlineStr">
        <is>
          <t>优先检查非计划停机与待机原因</t>
        </is>
      </c>
      <c r="P185" t="inlineStr">
        <is>
          <t>飞书消息卡片+处置任务</t>
        </is>
      </c>
      <c r="Q185" t="inlineStr">
        <is>
          <t>是</t>
        </is>
      </c>
      <c r="R185" t="inlineStr">
        <is>
          <t>待确认</t>
        </is>
      </c>
      <c r="S185" t="inlineStr">
        <is>
          <t>团队模拟数据（基于公开单线数据派生）</t>
        </is>
      </c>
      <c r="T185" t="inlineStr">
        <is>
          <t>SIM-v2.2-20260807-20260804</t>
        </is>
      </c>
    </row>
    <row r="186">
      <c r="A186" t="inlineStr">
        <is>
          <t>SIM-EVT-00185</t>
        </is>
      </c>
      <c r="B186" t="inlineStr">
        <is>
          <t>LINE-S03-PRE-20251024</t>
        </is>
      </c>
      <c r="C186" t="inlineStr">
        <is>
          <t>SHIFT-PRE-20251024</t>
        </is>
      </c>
      <c r="D186" t="inlineStr">
        <is>
          <t>LINE-S03</t>
        </is>
      </c>
      <c r="E186" t="inlineStr">
        <is>
          <t>改善前</t>
        </is>
      </c>
      <c r="F186" s="57" t="n">
        <v>45954</v>
      </c>
      <c r="G186" t="inlineStr">
        <is>
          <t>质量率偏低</t>
        </is>
      </c>
      <c r="H186" t="inlineStr">
        <is>
          <t>质量率</t>
        </is>
      </c>
      <c r="I186" s="61" t="n">
        <v>0.960311</v>
      </c>
      <c r="J186" t="inlineStr">
        <is>
          <t>比例</t>
        </is>
      </c>
      <c r="K186" t="n">
        <v>0.98</v>
      </c>
      <c r="L186" t="inlineStr">
        <is>
          <t>中</t>
        </is>
      </c>
      <c r="M186" t="inlineStr">
        <is>
          <t>质量分析智能体</t>
        </is>
      </c>
      <c r="N186" t="inlineStr">
        <is>
          <t>质量工程师</t>
        </is>
      </c>
      <c r="O186" t="inlineStr">
        <is>
          <t>质量波动画像触发，建议核查批次、工艺参数和来料</t>
        </is>
      </c>
      <c r="P186" t="inlineStr">
        <is>
          <t>飞书消息卡片</t>
        </is>
      </c>
      <c r="Q186" t="inlineStr">
        <is>
          <t>否</t>
        </is>
      </c>
      <c r="R186" t="inlineStr">
        <is>
          <t>待确认</t>
        </is>
      </c>
      <c r="S186" t="inlineStr">
        <is>
          <t>团队模拟数据（基于公开单线数据派生）</t>
        </is>
      </c>
      <c r="T186" t="inlineStr">
        <is>
          <t>SIM-v2.2-20260807-20260804</t>
        </is>
      </c>
    </row>
    <row r="187">
      <c r="A187" t="inlineStr">
        <is>
          <t>SIM-EVT-00186</t>
        </is>
      </c>
      <c r="B187" t="inlineStr">
        <is>
          <t>LINE-S03-PRE-20251024</t>
        </is>
      </c>
      <c r="C187" t="inlineStr">
        <is>
          <t>SHIFT-PRE-20251024</t>
        </is>
      </c>
      <c r="D187" t="inlineStr">
        <is>
          <t>LINE-S03</t>
        </is>
      </c>
      <c r="E187" t="inlineStr">
        <is>
          <t>改善前</t>
        </is>
      </c>
      <c r="F187" s="57" t="n">
        <v>45954</v>
      </c>
      <c r="G187" t="inlineStr">
        <is>
          <t>非计划停机超时</t>
        </is>
      </c>
      <c r="H187" t="inlineStr">
        <is>
          <t>非计划停机</t>
        </is>
      </c>
      <c r="I187" s="61" t="n">
        <v>5226</v>
      </c>
      <c r="J187" t="inlineStr">
        <is>
          <t>秒</t>
        </is>
      </c>
      <c r="K187" t="n">
        <v>3600</v>
      </c>
      <c r="L187" t="inlineStr">
        <is>
          <t>中</t>
        </is>
      </c>
      <c r="M187" t="inlineStr">
        <is>
          <t>设备诊断智能体</t>
        </is>
      </c>
      <c r="N187" t="inlineStr">
        <is>
          <t>设备工程师</t>
        </is>
      </c>
      <c r="O187" t="inlineStr">
        <is>
          <t>按停机位置和原因执行Pareto分析</t>
        </is>
      </c>
      <c r="P187" t="inlineStr">
        <is>
          <t>飞书消息卡片</t>
        </is>
      </c>
      <c r="Q187" t="inlineStr">
        <is>
          <t>否</t>
        </is>
      </c>
      <c r="R187" t="inlineStr">
        <is>
          <t>待确认</t>
        </is>
      </c>
      <c r="S187" t="inlineStr">
        <is>
          <t>团队模拟数据（基于公开单线数据派生）</t>
        </is>
      </c>
      <c r="T187" t="inlineStr">
        <is>
          <t>SIM-v2.2-20260807-20260804</t>
        </is>
      </c>
    </row>
    <row r="188">
      <c r="A188" t="inlineStr">
        <is>
          <t>SIM-EVT-00187</t>
        </is>
      </c>
      <c r="B188" t="inlineStr">
        <is>
          <t>LINE-S01-PRE-20251027</t>
        </is>
      </c>
      <c r="C188" t="inlineStr">
        <is>
          <t>SHIFT-PRE-20251027</t>
        </is>
      </c>
      <c r="D188" t="inlineStr">
        <is>
          <t>LINE-S01</t>
        </is>
      </c>
      <c r="E188" t="inlineStr">
        <is>
          <t>改善前</t>
        </is>
      </c>
      <c r="F188" s="57" t="n">
        <v>45957</v>
      </c>
      <c r="G188" t="inlineStr">
        <is>
          <t>OEE低于目标</t>
        </is>
      </c>
      <c r="H188" t="inlineStr">
        <is>
          <t>OEE</t>
        </is>
      </c>
      <c r="I188" s="61" t="n">
        <v>0.455907</v>
      </c>
      <c r="J188" t="inlineStr">
        <is>
          <t>比例</t>
        </is>
      </c>
      <c r="K188" t="n">
        <v>0.75</v>
      </c>
      <c r="L188" t="inlineStr">
        <is>
          <t>高</t>
        </is>
      </c>
      <c r="M188" t="inlineStr">
        <is>
          <t>生产诊断智能体</t>
        </is>
      </c>
      <c r="N188" t="inlineStr">
        <is>
          <t>生产主管</t>
        </is>
      </c>
      <c r="O188" t="inlineStr">
        <is>
          <t>稳态基准线综合效率偏低，需结合三项损失继续下钻</t>
        </is>
      </c>
      <c r="P188" t="inlineStr">
        <is>
          <t>飞书消息卡片+处置任务</t>
        </is>
      </c>
      <c r="Q188" t="inlineStr">
        <is>
          <t>是</t>
        </is>
      </c>
      <c r="R188" t="inlineStr">
        <is>
          <t>待确认</t>
        </is>
      </c>
      <c r="S188" t="inlineStr">
        <is>
          <t>团队模拟数据（基于公开单线数据派生）</t>
        </is>
      </c>
      <c r="T188" t="inlineStr">
        <is>
          <t>SIM-v2.2-20260807-20260804</t>
        </is>
      </c>
    </row>
    <row r="189">
      <c r="A189" t="inlineStr">
        <is>
          <t>SIM-EVT-00188</t>
        </is>
      </c>
      <c r="B189" t="inlineStr">
        <is>
          <t>LINE-S01-PRE-20251027</t>
        </is>
      </c>
      <c r="C189" t="inlineStr">
        <is>
          <t>SHIFT-PRE-20251027</t>
        </is>
      </c>
      <c r="D189" t="inlineStr">
        <is>
          <t>LINE-S01</t>
        </is>
      </c>
      <c r="E189" t="inlineStr">
        <is>
          <t>改善前</t>
        </is>
      </c>
      <c r="F189" s="57" t="n">
        <v>45957</v>
      </c>
      <c r="G189" t="inlineStr">
        <is>
          <t>开动率偏低</t>
        </is>
      </c>
      <c r="H189" t="inlineStr">
        <is>
          <t>开动率</t>
        </is>
      </c>
      <c r="I189" s="61" t="n">
        <v>0.476533</v>
      </c>
      <c r="J189" t="inlineStr">
        <is>
          <t>比例</t>
        </is>
      </c>
      <c r="K189" t="n">
        <v>0.75</v>
      </c>
      <c r="L189" t="inlineStr">
        <is>
          <t>高</t>
        </is>
      </c>
      <c r="M189" t="inlineStr">
        <is>
          <t>设备诊断智能体</t>
        </is>
      </c>
      <c r="N189" t="inlineStr">
        <is>
          <t>设备工程师</t>
        </is>
      </c>
      <c r="O189" t="inlineStr">
        <is>
          <t>优先检查非计划停机与待机原因</t>
        </is>
      </c>
      <c r="P189" t="inlineStr">
        <is>
          <t>飞书消息卡片+处置任务</t>
        </is>
      </c>
      <c r="Q189" t="inlineStr">
        <is>
          <t>是</t>
        </is>
      </c>
      <c r="R189" t="inlineStr">
        <is>
          <t>待确认</t>
        </is>
      </c>
      <c r="S189" t="inlineStr">
        <is>
          <t>团队模拟数据（基于公开单线数据派生）</t>
        </is>
      </c>
      <c r="T189" t="inlineStr">
        <is>
          <t>SIM-v2.2-20260807-20260804</t>
        </is>
      </c>
    </row>
    <row r="190">
      <c r="A190" t="inlineStr">
        <is>
          <t>SIM-EVT-00189</t>
        </is>
      </c>
      <c r="B190" t="inlineStr">
        <is>
          <t>LINE-S02-PRE-20251027</t>
        </is>
      </c>
      <c r="C190" t="inlineStr">
        <is>
          <t>SHIFT-PRE-20251027</t>
        </is>
      </c>
      <c r="D190" t="inlineStr">
        <is>
          <t>LINE-S02</t>
        </is>
      </c>
      <c r="E190" t="inlineStr">
        <is>
          <t>改善前</t>
        </is>
      </c>
      <c r="F190" s="57" t="n">
        <v>45957</v>
      </c>
      <c r="G190" t="inlineStr">
        <is>
          <t>OEE低于目标</t>
        </is>
      </c>
      <c r="H190" t="inlineStr">
        <is>
          <t>OEE</t>
        </is>
      </c>
      <c r="I190" s="61" t="n">
        <v>0.360495</v>
      </c>
      <c r="J190" t="inlineStr">
        <is>
          <t>比例</t>
        </is>
      </c>
      <c r="K190" t="n">
        <v>0.75</v>
      </c>
      <c r="L190" t="inlineStr">
        <is>
          <t>高</t>
        </is>
      </c>
      <c r="M190" t="inlineStr">
        <is>
          <t>生产诊断智能体</t>
        </is>
      </c>
      <c r="N190" t="inlineStr">
        <is>
          <t>生产主管</t>
        </is>
      </c>
      <c r="O190" t="inlineStr">
        <is>
          <t>设备瓶颈线综合效率偏低，需结合三项损失继续下钻</t>
        </is>
      </c>
      <c r="P190" t="inlineStr">
        <is>
          <t>飞书消息卡片+处置任务</t>
        </is>
      </c>
      <c r="Q190" t="inlineStr">
        <is>
          <t>是</t>
        </is>
      </c>
      <c r="R190" t="inlineStr">
        <is>
          <t>待确认</t>
        </is>
      </c>
      <c r="S190" t="inlineStr">
        <is>
          <t>团队模拟数据（基于公开单线数据派生）</t>
        </is>
      </c>
      <c r="T190" t="inlineStr">
        <is>
          <t>SIM-v2.2-20260807-20260804</t>
        </is>
      </c>
    </row>
    <row r="191">
      <c r="A191" t="inlineStr">
        <is>
          <t>SIM-EVT-00190</t>
        </is>
      </c>
      <c r="B191" t="inlineStr">
        <is>
          <t>LINE-S02-PRE-20251027</t>
        </is>
      </c>
      <c r="C191" t="inlineStr">
        <is>
          <t>SHIFT-PRE-20251027</t>
        </is>
      </c>
      <c r="D191" t="inlineStr">
        <is>
          <t>LINE-S02</t>
        </is>
      </c>
      <c r="E191" t="inlineStr">
        <is>
          <t>改善前</t>
        </is>
      </c>
      <c r="F191" s="57" t="n">
        <v>45957</v>
      </c>
      <c r="G191" t="inlineStr">
        <is>
          <t>开动率偏低</t>
        </is>
      </c>
      <c r="H191" t="inlineStr">
        <is>
          <t>开动率</t>
        </is>
      </c>
      <c r="I191" s="61" t="n">
        <v>0.385867</v>
      </c>
      <c r="J191" t="inlineStr">
        <is>
          <t>比例</t>
        </is>
      </c>
      <c r="K191" t="n">
        <v>0.75</v>
      </c>
      <c r="L191" t="inlineStr">
        <is>
          <t>高</t>
        </is>
      </c>
      <c r="M191" t="inlineStr">
        <is>
          <t>设备诊断智能体</t>
        </is>
      </c>
      <c r="N191" t="inlineStr">
        <is>
          <t>设备工程师</t>
        </is>
      </c>
      <c r="O191" t="inlineStr">
        <is>
          <t>设备瓶颈画像与非计划停机共同指向关键设备</t>
        </is>
      </c>
      <c r="P191" t="inlineStr">
        <is>
          <t>飞书消息卡片+处置任务</t>
        </is>
      </c>
      <c r="Q191" t="inlineStr">
        <is>
          <t>是</t>
        </is>
      </c>
      <c r="R191" t="inlineStr">
        <is>
          <t>待确认</t>
        </is>
      </c>
      <c r="S191" t="inlineStr">
        <is>
          <t>团队模拟数据（基于公开单线数据派生）</t>
        </is>
      </c>
      <c r="T191" t="inlineStr">
        <is>
          <t>SIM-v2.2-20260807-20260804</t>
        </is>
      </c>
    </row>
    <row r="192">
      <c r="A192" t="inlineStr">
        <is>
          <t>SIM-EVT-00191</t>
        </is>
      </c>
      <c r="B192" t="inlineStr">
        <is>
          <t>LINE-S02-PRE-20251027</t>
        </is>
      </c>
      <c r="C192" t="inlineStr">
        <is>
          <t>SHIFT-PRE-20251027</t>
        </is>
      </c>
      <c r="D192" t="inlineStr">
        <is>
          <t>LINE-S02</t>
        </is>
      </c>
      <c r="E192" t="inlineStr">
        <is>
          <t>改善前</t>
        </is>
      </c>
      <c r="F192" s="57" t="n">
        <v>45957</v>
      </c>
      <c r="G192" t="inlineStr">
        <is>
          <t>非计划停机超时</t>
        </is>
      </c>
      <c r="H192" t="inlineStr">
        <is>
          <t>非计划停机</t>
        </is>
      </c>
      <c r="I192" s="61" t="n">
        <v>4512</v>
      </c>
      <c r="J192" t="inlineStr">
        <is>
          <t>秒</t>
        </is>
      </c>
      <c r="K192" t="n">
        <v>3600</v>
      </c>
      <c r="L192" t="inlineStr">
        <is>
          <t>中</t>
        </is>
      </c>
      <c r="M192" t="inlineStr">
        <is>
          <t>设备诊断智能体</t>
        </is>
      </c>
      <c r="N192" t="inlineStr">
        <is>
          <t>设备工程师</t>
        </is>
      </c>
      <c r="O192" t="inlineStr">
        <is>
          <t>设备瓶颈线停机放大，优先查看主加工和输送系统</t>
        </is>
      </c>
      <c r="P192" t="inlineStr">
        <is>
          <t>飞书消息卡片</t>
        </is>
      </c>
      <c r="Q192" t="inlineStr">
        <is>
          <t>否</t>
        </is>
      </c>
      <c r="R192" t="inlineStr">
        <is>
          <t>待确认</t>
        </is>
      </c>
      <c r="S192" t="inlineStr">
        <is>
          <t>团队模拟数据（基于公开单线数据派生）</t>
        </is>
      </c>
      <c r="T192" t="inlineStr">
        <is>
          <t>SIM-v2.2-20260807-20260804</t>
        </is>
      </c>
    </row>
    <row r="193">
      <c r="A193" t="inlineStr">
        <is>
          <t>SIM-EVT-00192</t>
        </is>
      </c>
      <c r="B193" t="inlineStr">
        <is>
          <t>LINE-S03-PRE-20251027</t>
        </is>
      </c>
      <c r="C193" t="inlineStr">
        <is>
          <t>SHIFT-PRE-20251027</t>
        </is>
      </c>
      <c r="D193" t="inlineStr">
        <is>
          <t>LINE-S03</t>
        </is>
      </c>
      <c r="E193" t="inlineStr">
        <is>
          <t>改善前</t>
        </is>
      </c>
      <c r="F193" s="57" t="n">
        <v>45957</v>
      </c>
      <c r="G193" t="inlineStr">
        <is>
          <t>OEE低于目标</t>
        </is>
      </c>
      <c r="H193" t="inlineStr">
        <is>
          <t>OEE</t>
        </is>
      </c>
      <c r="I193" s="61" t="n">
        <v>0.384875</v>
      </c>
      <c r="J193" t="inlineStr">
        <is>
          <t>比例</t>
        </is>
      </c>
      <c r="K193" t="n">
        <v>0.75</v>
      </c>
      <c r="L193" t="inlineStr">
        <is>
          <t>高</t>
        </is>
      </c>
      <c r="M193" t="inlineStr">
        <is>
          <t>生产诊断智能体</t>
        </is>
      </c>
      <c r="N193" t="inlineStr">
        <is>
          <t>生产主管</t>
        </is>
      </c>
      <c r="O193" t="inlineStr">
        <is>
          <t>质量波动线综合效率偏低，需结合三项损失继续下钻</t>
        </is>
      </c>
      <c r="P193" t="inlineStr">
        <is>
          <t>飞书消息卡片+处置任务</t>
        </is>
      </c>
      <c r="Q193" t="inlineStr">
        <is>
          <t>是</t>
        </is>
      </c>
      <c r="R193" t="inlineStr">
        <is>
          <t>待确认</t>
        </is>
      </c>
      <c r="S193" t="inlineStr">
        <is>
          <t>团队模拟数据（基于公开单线数据派生）</t>
        </is>
      </c>
      <c r="T193" t="inlineStr">
        <is>
          <t>SIM-v2.2-20260807-20260804</t>
        </is>
      </c>
    </row>
    <row r="194">
      <c r="A194" t="inlineStr">
        <is>
          <t>SIM-EVT-00193</t>
        </is>
      </c>
      <c r="B194" t="inlineStr">
        <is>
          <t>LINE-S03-PRE-20251027</t>
        </is>
      </c>
      <c r="C194" t="inlineStr">
        <is>
          <t>SHIFT-PRE-20251027</t>
        </is>
      </c>
      <c r="D194" t="inlineStr">
        <is>
          <t>LINE-S03</t>
        </is>
      </c>
      <c r="E194" t="inlineStr">
        <is>
          <t>改善前</t>
        </is>
      </c>
      <c r="F194" s="57" t="n">
        <v>45957</v>
      </c>
      <c r="G194" t="inlineStr">
        <is>
          <t>开动率偏低</t>
        </is>
      </c>
      <c r="H194" t="inlineStr">
        <is>
          <t>开动率</t>
        </is>
      </c>
      <c r="I194" s="61" t="n">
        <v>0.4402</v>
      </c>
      <c r="J194" t="inlineStr">
        <is>
          <t>比例</t>
        </is>
      </c>
      <c r="K194" t="n">
        <v>0.75</v>
      </c>
      <c r="L194" t="inlineStr">
        <is>
          <t>高</t>
        </is>
      </c>
      <c r="M194" t="inlineStr">
        <is>
          <t>设备诊断智能体</t>
        </is>
      </c>
      <c r="N194" t="inlineStr">
        <is>
          <t>设备工程师</t>
        </is>
      </c>
      <c r="O194" t="inlineStr">
        <is>
          <t>优先检查非计划停机与待机原因</t>
        </is>
      </c>
      <c r="P194" t="inlineStr">
        <is>
          <t>飞书消息卡片+处置任务</t>
        </is>
      </c>
      <c r="Q194" t="inlineStr">
        <is>
          <t>是</t>
        </is>
      </c>
      <c r="R194" t="inlineStr">
        <is>
          <t>待确认</t>
        </is>
      </c>
      <c r="S194" t="inlineStr">
        <is>
          <t>团队模拟数据（基于公开单线数据派生）</t>
        </is>
      </c>
      <c r="T194" t="inlineStr">
        <is>
          <t>SIM-v2.2-20260807-20260804</t>
        </is>
      </c>
    </row>
    <row r="195">
      <c r="A195" t="inlineStr">
        <is>
          <t>SIM-EVT-00194</t>
        </is>
      </c>
      <c r="B195" t="inlineStr">
        <is>
          <t>LINE-S03-PRE-20251027</t>
        </is>
      </c>
      <c r="C195" t="inlineStr">
        <is>
          <t>SHIFT-PRE-20251027</t>
        </is>
      </c>
      <c r="D195" t="inlineStr">
        <is>
          <t>LINE-S03</t>
        </is>
      </c>
      <c r="E195" t="inlineStr">
        <is>
          <t>改善前</t>
        </is>
      </c>
      <c r="F195" s="57" t="n">
        <v>45957</v>
      </c>
      <c r="G195" t="inlineStr">
        <is>
          <t>质量率偏低</t>
        </is>
      </c>
      <c r="H195" t="inlineStr">
        <is>
          <t>质量率</t>
        </is>
      </c>
      <c r="I195" s="61" t="n">
        <v>0.964678</v>
      </c>
      <c r="J195" t="inlineStr">
        <is>
          <t>比例</t>
        </is>
      </c>
      <c r="K195" t="n">
        <v>0.98</v>
      </c>
      <c r="L195" t="inlineStr">
        <is>
          <t>中</t>
        </is>
      </c>
      <c r="M195" t="inlineStr">
        <is>
          <t>质量分析智能体</t>
        </is>
      </c>
      <c r="N195" t="inlineStr">
        <is>
          <t>质量工程师</t>
        </is>
      </c>
      <c r="O195" t="inlineStr">
        <is>
          <t>质量波动画像触发，建议核查批次、工艺参数和来料</t>
        </is>
      </c>
      <c r="P195" t="inlineStr">
        <is>
          <t>飞书消息卡片</t>
        </is>
      </c>
      <c r="Q195" t="inlineStr">
        <is>
          <t>否</t>
        </is>
      </c>
      <c r="R195" t="inlineStr">
        <is>
          <t>待确认</t>
        </is>
      </c>
      <c r="S195" t="inlineStr">
        <is>
          <t>团队模拟数据（基于公开单线数据派生）</t>
        </is>
      </c>
      <c r="T195" t="inlineStr">
        <is>
          <t>SIM-v2.2-20260807-20260804</t>
        </is>
      </c>
    </row>
    <row r="196">
      <c r="A196" t="inlineStr">
        <is>
          <t>SIM-EVT-00195</t>
        </is>
      </c>
      <c r="B196" t="inlineStr">
        <is>
          <t>LINE-S01-PRE-20251029</t>
        </is>
      </c>
      <c r="C196" t="inlineStr">
        <is>
          <t>SHIFT-PRE-20251029</t>
        </is>
      </c>
      <c r="D196" t="inlineStr">
        <is>
          <t>LINE-S01</t>
        </is>
      </c>
      <c r="E196" t="inlineStr">
        <is>
          <t>改善前</t>
        </is>
      </c>
      <c r="F196" s="57" t="n">
        <v>45959</v>
      </c>
      <c r="G196" t="inlineStr">
        <is>
          <t>OEE低于目标</t>
        </is>
      </c>
      <c r="H196" t="inlineStr">
        <is>
          <t>OEE</t>
        </is>
      </c>
      <c r="I196" s="61" t="n">
        <v>0.286475</v>
      </c>
      <c r="J196" t="inlineStr">
        <is>
          <t>比例</t>
        </is>
      </c>
      <c r="K196" t="n">
        <v>0.75</v>
      </c>
      <c r="L196" t="inlineStr">
        <is>
          <t>高</t>
        </is>
      </c>
      <c r="M196" t="inlineStr">
        <is>
          <t>生产诊断智能体</t>
        </is>
      </c>
      <c r="N196" t="inlineStr">
        <is>
          <t>生产主管</t>
        </is>
      </c>
      <c r="O196" t="inlineStr">
        <is>
          <t>稳态基准线综合效率偏低，需结合三项损失继续下钻</t>
        </is>
      </c>
      <c r="P196" t="inlineStr">
        <is>
          <t>飞书消息卡片+处置任务</t>
        </is>
      </c>
      <c r="Q196" t="inlineStr">
        <is>
          <t>是</t>
        </is>
      </c>
      <c r="R196" t="inlineStr">
        <is>
          <t>待确认</t>
        </is>
      </c>
      <c r="S196" t="inlineStr">
        <is>
          <t>团队模拟数据（基于公开单线数据派生）</t>
        </is>
      </c>
      <c r="T196" t="inlineStr">
        <is>
          <t>SIM-v2.2-20260807-20260804</t>
        </is>
      </c>
    </row>
    <row r="197">
      <c r="A197" t="inlineStr">
        <is>
          <t>SIM-EVT-00196</t>
        </is>
      </c>
      <c r="B197" t="inlineStr">
        <is>
          <t>LINE-S01-PRE-20251029</t>
        </is>
      </c>
      <c r="C197" t="inlineStr">
        <is>
          <t>SHIFT-PRE-20251029</t>
        </is>
      </c>
      <c r="D197" t="inlineStr">
        <is>
          <t>LINE-S01</t>
        </is>
      </c>
      <c r="E197" t="inlineStr">
        <is>
          <t>改善前</t>
        </is>
      </c>
      <c r="F197" s="57" t="n">
        <v>45959</v>
      </c>
      <c r="G197" t="inlineStr">
        <is>
          <t>开动率偏低</t>
        </is>
      </c>
      <c r="H197" t="inlineStr">
        <is>
          <t>开动率</t>
        </is>
      </c>
      <c r="I197" s="61" t="n">
        <v>0.325333</v>
      </c>
      <c r="J197" t="inlineStr">
        <is>
          <t>比例</t>
        </is>
      </c>
      <c r="K197" t="n">
        <v>0.75</v>
      </c>
      <c r="L197" t="inlineStr">
        <is>
          <t>高</t>
        </is>
      </c>
      <c r="M197" t="inlineStr">
        <is>
          <t>设备诊断智能体</t>
        </is>
      </c>
      <c r="N197" t="inlineStr">
        <is>
          <t>设备工程师</t>
        </is>
      </c>
      <c r="O197" t="inlineStr">
        <is>
          <t>优先检查非计划停机与待机原因</t>
        </is>
      </c>
      <c r="P197" t="inlineStr">
        <is>
          <t>飞书消息卡片+处置任务</t>
        </is>
      </c>
      <c r="Q197" t="inlineStr">
        <is>
          <t>是</t>
        </is>
      </c>
      <c r="R197" t="inlineStr">
        <is>
          <t>待确认</t>
        </is>
      </c>
      <c r="S197" t="inlineStr">
        <is>
          <t>团队模拟数据（基于公开单线数据派生）</t>
        </is>
      </c>
      <c r="T197" t="inlineStr">
        <is>
          <t>SIM-v2.2-20260807-20260804</t>
        </is>
      </c>
    </row>
    <row r="198">
      <c r="A198" t="inlineStr">
        <is>
          <t>SIM-EVT-00197</t>
        </is>
      </c>
      <c r="B198" t="inlineStr">
        <is>
          <t>LINE-S01-PRE-20251029</t>
        </is>
      </c>
      <c r="C198" t="inlineStr">
        <is>
          <t>SHIFT-PRE-20251029</t>
        </is>
      </c>
      <c r="D198" t="inlineStr">
        <is>
          <t>LINE-S01</t>
        </is>
      </c>
      <c r="E198" t="inlineStr">
        <is>
          <t>改善前</t>
        </is>
      </c>
      <c r="F198" s="57" t="n">
        <v>45959</v>
      </c>
      <c r="G198" t="inlineStr">
        <is>
          <t>非计划停机超时</t>
        </is>
      </c>
      <c r="H198" t="inlineStr">
        <is>
          <t>非计划停机</t>
        </is>
      </c>
      <c r="I198" s="61" t="n">
        <v>6624</v>
      </c>
      <c r="J198" t="inlineStr">
        <is>
          <t>秒</t>
        </is>
      </c>
      <c r="K198" t="n">
        <v>3600</v>
      </c>
      <c r="L198" t="inlineStr">
        <is>
          <t>中</t>
        </is>
      </c>
      <c r="M198" t="inlineStr">
        <is>
          <t>设备诊断智能体</t>
        </is>
      </c>
      <c r="N198" t="inlineStr">
        <is>
          <t>设备工程师</t>
        </is>
      </c>
      <c r="O198" t="inlineStr">
        <is>
          <t>按停机位置和原因执行Pareto分析</t>
        </is>
      </c>
      <c r="P198" t="inlineStr">
        <is>
          <t>飞书消息卡片</t>
        </is>
      </c>
      <c r="Q198" t="inlineStr">
        <is>
          <t>否</t>
        </is>
      </c>
      <c r="R198" t="inlineStr">
        <is>
          <t>待确认</t>
        </is>
      </c>
      <c r="S198" t="inlineStr">
        <is>
          <t>团队模拟数据（基于公开单线数据派生）</t>
        </is>
      </c>
      <c r="T198" t="inlineStr">
        <is>
          <t>SIM-v2.2-20260807-20260804</t>
        </is>
      </c>
    </row>
    <row r="199">
      <c r="A199" t="inlineStr">
        <is>
          <t>SIM-EVT-00198</t>
        </is>
      </c>
      <c r="B199" t="inlineStr">
        <is>
          <t>LINE-S02-PRE-20251029</t>
        </is>
      </c>
      <c r="C199" t="inlineStr">
        <is>
          <t>SHIFT-PRE-20251029</t>
        </is>
      </c>
      <c r="D199" t="inlineStr">
        <is>
          <t>LINE-S02</t>
        </is>
      </c>
      <c r="E199" t="inlineStr">
        <is>
          <t>改善前</t>
        </is>
      </c>
      <c r="F199" s="57" t="n">
        <v>45959</v>
      </c>
      <c r="G199" t="inlineStr">
        <is>
          <t>OEE低于目标</t>
        </is>
      </c>
      <c r="H199" t="inlineStr">
        <is>
          <t>OEE</t>
        </is>
      </c>
      <c r="I199" s="61" t="n">
        <v>0.229199</v>
      </c>
      <c r="J199" t="inlineStr">
        <is>
          <t>比例</t>
        </is>
      </c>
      <c r="K199" t="n">
        <v>0.75</v>
      </c>
      <c r="L199" t="inlineStr">
        <is>
          <t>高</t>
        </is>
      </c>
      <c r="M199" t="inlineStr">
        <is>
          <t>生产诊断智能体</t>
        </is>
      </c>
      <c r="N199" t="inlineStr">
        <is>
          <t>生产主管</t>
        </is>
      </c>
      <c r="O199" t="inlineStr">
        <is>
          <t>设备瓶颈线综合效率偏低，需结合三项损失继续下钻</t>
        </is>
      </c>
      <c r="P199" t="inlineStr">
        <is>
          <t>飞书消息卡片+处置任务</t>
        </is>
      </c>
      <c r="Q199" t="inlineStr">
        <is>
          <t>是</t>
        </is>
      </c>
      <c r="R199" t="inlineStr">
        <is>
          <t>待确认</t>
        </is>
      </c>
      <c r="S199" t="inlineStr">
        <is>
          <t>团队模拟数据（基于公开单线数据派生）</t>
        </is>
      </c>
      <c r="T199" t="inlineStr">
        <is>
          <t>SIM-v2.2-20260807-20260804</t>
        </is>
      </c>
    </row>
    <row r="200">
      <c r="A200" t="inlineStr">
        <is>
          <t>SIM-EVT-00199</t>
        </is>
      </c>
      <c r="B200" t="inlineStr">
        <is>
          <t>LINE-S02-PRE-20251029</t>
        </is>
      </c>
      <c r="C200" t="inlineStr">
        <is>
          <t>SHIFT-PRE-20251029</t>
        </is>
      </c>
      <c r="D200" t="inlineStr">
        <is>
          <t>LINE-S02</t>
        </is>
      </c>
      <c r="E200" t="inlineStr">
        <is>
          <t>改善前</t>
        </is>
      </c>
      <c r="F200" s="57" t="n">
        <v>45959</v>
      </c>
      <c r="G200" t="inlineStr">
        <is>
          <t>开动率偏低</t>
        </is>
      </c>
      <c r="H200" t="inlineStr">
        <is>
          <t>开动率</t>
        </is>
      </c>
      <c r="I200" s="61" t="n">
        <v>0.26</v>
      </c>
      <c r="J200" t="inlineStr">
        <is>
          <t>比例</t>
        </is>
      </c>
      <c r="K200" t="n">
        <v>0.75</v>
      </c>
      <c r="L200" t="inlineStr">
        <is>
          <t>高</t>
        </is>
      </c>
      <c r="M200" t="inlineStr">
        <is>
          <t>设备诊断智能体</t>
        </is>
      </c>
      <c r="N200" t="inlineStr">
        <is>
          <t>设备工程师</t>
        </is>
      </c>
      <c r="O200" t="inlineStr">
        <is>
          <t>设备瓶颈画像与非计划停机共同指向关键设备</t>
        </is>
      </c>
      <c r="P200" t="inlineStr">
        <is>
          <t>飞书消息卡片+处置任务</t>
        </is>
      </c>
      <c r="Q200" t="inlineStr">
        <is>
          <t>是</t>
        </is>
      </c>
      <c r="R200" t="inlineStr">
        <is>
          <t>待确认</t>
        </is>
      </c>
      <c r="S200" t="inlineStr">
        <is>
          <t>团队模拟数据（基于公开单线数据派生）</t>
        </is>
      </c>
      <c r="T200" t="inlineStr">
        <is>
          <t>SIM-v2.2-20260807-20260804</t>
        </is>
      </c>
    </row>
    <row r="201">
      <c r="A201" t="inlineStr">
        <is>
          <t>SIM-EVT-00200</t>
        </is>
      </c>
      <c r="B201" t="inlineStr">
        <is>
          <t>LINE-S02-PRE-20251029</t>
        </is>
      </c>
      <c r="C201" t="inlineStr">
        <is>
          <t>SHIFT-PRE-20251029</t>
        </is>
      </c>
      <c r="D201" t="inlineStr">
        <is>
          <t>LINE-S02</t>
        </is>
      </c>
      <c r="E201" t="inlineStr">
        <is>
          <t>改善前</t>
        </is>
      </c>
      <c r="F201" s="57" t="n">
        <v>45959</v>
      </c>
      <c r="G201" t="inlineStr">
        <is>
          <t>非计划停机超时</t>
        </is>
      </c>
      <c r="H201" t="inlineStr">
        <is>
          <t>非计划停机</t>
        </is>
      </c>
      <c r="I201" s="61" t="n">
        <v>10158</v>
      </c>
      <c r="J201" t="inlineStr">
        <is>
          <t>秒</t>
        </is>
      </c>
      <c r="K201" t="n">
        <v>3600</v>
      </c>
      <c r="L201" t="inlineStr">
        <is>
          <t>高</t>
        </is>
      </c>
      <c r="M201" t="inlineStr">
        <is>
          <t>设备诊断智能体</t>
        </is>
      </c>
      <c r="N201" t="inlineStr">
        <is>
          <t>设备工程师</t>
        </is>
      </c>
      <c r="O201" t="inlineStr">
        <is>
          <t>设备瓶颈线停机放大，优先查看主加工和输送系统</t>
        </is>
      </c>
      <c r="P201" t="inlineStr">
        <is>
          <t>飞书消息卡片+处置任务</t>
        </is>
      </c>
      <c r="Q201" t="inlineStr">
        <is>
          <t>是</t>
        </is>
      </c>
      <c r="R201" t="inlineStr">
        <is>
          <t>待确认</t>
        </is>
      </c>
      <c r="S201" t="inlineStr">
        <is>
          <t>团队模拟数据（基于公开单线数据派生）</t>
        </is>
      </c>
      <c r="T201" t="inlineStr">
        <is>
          <t>SIM-v2.2-20260807-20260804</t>
        </is>
      </c>
    </row>
    <row r="202">
      <c r="A202" t="inlineStr">
        <is>
          <t>SIM-EVT-00201</t>
        </is>
      </c>
      <c r="B202" t="inlineStr">
        <is>
          <t>LINE-S03-PRE-20251029</t>
        </is>
      </c>
      <c r="C202" t="inlineStr">
        <is>
          <t>SHIFT-PRE-20251029</t>
        </is>
      </c>
      <c r="D202" t="inlineStr">
        <is>
          <t>LINE-S03</t>
        </is>
      </c>
      <c r="E202" t="inlineStr">
        <is>
          <t>改善前</t>
        </is>
      </c>
      <c r="F202" s="57" t="n">
        <v>45959</v>
      </c>
      <c r="G202" t="inlineStr">
        <is>
          <t>OEE低于目标</t>
        </is>
      </c>
      <c r="H202" t="inlineStr">
        <is>
          <t>OEE</t>
        </is>
      </c>
      <c r="I202" s="61" t="n">
        <v>0.261079</v>
      </c>
      <c r="J202" t="inlineStr">
        <is>
          <t>比例</t>
        </is>
      </c>
      <c r="K202" t="n">
        <v>0.75</v>
      </c>
      <c r="L202" t="inlineStr">
        <is>
          <t>高</t>
        </is>
      </c>
      <c r="M202" t="inlineStr">
        <is>
          <t>生产诊断智能体</t>
        </is>
      </c>
      <c r="N202" t="inlineStr">
        <is>
          <t>生产主管</t>
        </is>
      </c>
      <c r="O202" t="inlineStr">
        <is>
          <t>质量波动线综合效率偏低，需结合三项损失继续下钻</t>
        </is>
      </c>
      <c r="P202" t="inlineStr">
        <is>
          <t>飞书消息卡片+处置任务</t>
        </is>
      </c>
      <c r="Q202" t="inlineStr">
        <is>
          <t>是</t>
        </is>
      </c>
      <c r="R202" t="inlineStr">
        <is>
          <t>待确认</t>
        </is>
      </c>
      <c r="S202" t="inlineStr">
        <is>
          <t>团队模拟数据（基于公开单线数据派生）</t>
        </is>
      </c>
      <c r="T202" t="inlineStr">
        <is>
          <t>SIM-v2.2-20260807-20260804</t>
        </is>
      </c>
    </row>
    <row r="203">
      <c r="A203" t="inlineStr">
        <is>
          <t>SIM-EVT-00202</t>
        </is>
      </c>
      <c r="B203" t="inlineStr">
        <is>
          <t>LINE-S03-PRE-20251029</t>
        </is>
      </c>
      <c r="C203" t="inlineStr">
        <is>
          <t>SHIFT-PRE-20251029</t>
        </is>
      </c>
      <c r="D203" t="inlineStr">
        <is>
          <t>LINE-S03</t>
        </is>
      </c>
      <c r="E203" t="inlineStr">
        <is>
          <t>改善前</t>
        </is>
      </c>
      <c r="F203" s="57" t="n">
        <v>45959</v>
      </c>
      <c r="G203" t="inlineStr">
        <is>
          <t>开动率偏低</t>
        </is>
      </c>
      <c r="H203" t="inlineStr">
        <is>
          <t>开动率</t>
        </is>
      </c>
      <c r="I203" s="61" t="n">
        <v>0.314333</v>
      </c>
      <c r="J203" t="inlineStr">
        <is>
          <t>比例</t>
        </is>
      </c>
      <c r="K203" t="n">
        <v>0.75</v>
      </c>
      <c r="L203" t="inlineStr">
        <is>
          <t>高</t>
        </is>
      </c>
      <c r="M203" t="inlineStr">
        <is>
          <t>设备诊断智能体</t>
        </is>
      </c>
      <c r="N203" t="inlineStr">
        <is>
          <t>设备工程师</t>
        </is>
      </c>
      <c r="O203" t="inlineStr">
        <is>
          <t>优先检查非计划停机与待机原因</t>
        </is>
      </c>
      <c r="P203" t="inlineStr">
        <is>
          <t>飞书消息卡片+处置任务</t>
        </is>
      </c>
      <c r="Q203" t="inlineStr">
        <is>
          <t>是</t>
        </is>
      </c>
      <c r="R203" t="inlineStr">
        <is>
          <t>待确认</t>
        </is>
      </c>
      <c r="S203" t="inlineStr">
        <is>
          <t>团队模拟数据（基于公开单线数据派生）</t>
        </is>
      </c>
      <c r="T203" t="inlineStr">
        <is>
          <t>SIM-v2.2-20260807-20260804</t>
        </is>
      </c>
    </row>
    <row r="204">
      <c r="A204" t="inlineStr">
        <is>
          <t>SIM-EVT-00203</t>
        </is>
      </c>
      <c r="B204" t="inlineStr">
        <is>
          <t>LINE-S03-PRE-20251029</t>
        </is>
      </c>
      <c r="C204" t="inlineStr">
        <is>
          <t>SHIFT-PRE-20251029</t>
        </is>
      </c>
      <c r="D204" t="inlineStr">
        <is>
          <t>LINE-S03</t>
        </is>
      </c>
      <c r="E204" t="inlineStr">
        <is>
          <t>改善前</t>
        </is>
      </c>
      <c r="F204" s="57" t="n">
        <v>45959</v>
      </c>
      <c r="G204" t="inlineStr">
        <is>
          <t>质量率偏低</t>
        </is>
      </c>
      <c r="H204" t="inlineStr">
        <is>
          <t>质量率</t>
        </is>
      </c>
      <c r="I204" s="61" t="n">
        <v>0.958989</v>
      </c>
      <c r="J204" t="inlineStr">
        <is>
          <t>比例</t>
        </is>
      </c>
      <c r="K204" t="n">
        <v>0.98</v>
      </c>
      <c r="L204" t="inlineStr">
        <is>
          <t>中</t>
        </is>
      </c>
      <c r="M204" t="inlineStr">
        <is>
          <t>质量分析智能体</t>
        </is>
      </c>
      <c r="N204" t="inlineStr">
        <is>
          <t>质量工程师</t>
        </is>
      </c>
      <c r="O204" t="inlineStr">
        <is>
          <t>质量波动画像触发，建议核查批次、工艺参数和来料</t>
        </is>
      </c>
      <c r="P204" t="inlineStr">
        <is>
          <t>飞书消息卡片</t>
        </is>
      </c>
      <c r="Q204" t="inlineStr">
        <is>
          <t>否</t>
        </is>
      </c>
      <c r="R204" t="inlineStr">
        <is>
          <t>待确认</t>
        </is>
      </c>
      <c r="S204" t="inlineStr">
        <is>
          <t>团队模拟数据（基于公开单线数据派生）</t>
        </is>
      </c>
      <c r="T204" t="inlineStr">
        <is>
          <t>SIM-v2.2-20260807-20260804</t>
        </is>
      </c>
    </row>
    <row r="205">
      <c r="A205" t="inlineStr">
        <is>
          <t>SIM-EVT-00204</t>
        </is>
      </c>
      <c r="B205" t="inlineStr">
        <is>
          <t>LINE-S03-PRE-20251029</t>
        </is>
      </c>
      <c r="C205" t="inlineStr">
        <is>
          <t>SHIFT-PRE-20251029</t>
        </is>
      </c>
      <c r="D205" t="inlineStr">
        <is>
          <t>LINE-S03</t>
        </is>
      </c>
      <c r="E205" t="inlineStr">
        <is>
          <t>改善前</t>
        </is>
      </c>
      <c r="F205" s="57" t="n">
        <v>45959</v>
      </c>
      <c r="G205" t="inlineStr">
        <is>
          <t>非计划停机超时</t>
        </is>
      </c>
      <c r="H205" t="inlineStr">
        <is>
          <t>非计划停机</t>
        </is>
      </c>
      <c r="I205" s="61" t="n">
        <v>7884</v>
      </c>
      <c r="J205" t="inlineStr">
        <is>
          <t>秒</t>
        </is>
      </c>
      <c r="K205" t="n">
        <v>3600</v>
      </c>
      <c r="L205" t="inlineStr">
        <is>
          <t>高</t>
        </is>
      </c>
      <c r="M205" t="inlineStr">
        <is>
          <t>设备诊断智能体</t>
        </is>
      </c>
      <c r="N205" t="inlineStr">
        <is>
          <t>设备工程师</t>
        </is>
      </c>
      <c r="O205" t="inlineStr">
        <is>
          <t>按停机位置和原因执行Pareto分析</t>
        </is>
      </c>
      <c r="P205" t="inlineStr">
        <is>
          <t>飞书消息卡片+处置任务</t>
        </is>
      </c>
      <c r="Q205" t="inlineStr">
        <is>
          <t>是</t>
        </is>
      </c>
      <c r="R205" t="inlineStr">
        <is>
          <t>待确认</t>
        </is>
      </c>
      <c r="S205" t="inlineStr">
        <is>
          <t>团队模拟数据（基于公开单线数据派生）</t>
        </is>
      </c>
      <c r="T205" t="inlineStr">
        <is>
          <t>SIM-v2.2-20260807-20260804</t>
        </is>
      </c>
    </row>
    <row r="206">
      <c r="A206" t="inlineStr">
        <is>
          <t>SIM-EVT-00205</t>
        </is>
      </c>
      <c r="B206" t="inlineStr">
        <is>
          <t>LINE-S01-PRE-20251030</t>
        </is>
      </c>
      <c r="C206" t="inlineStr">
        <is>
          <t>SHIFT-PRE-20251030</t>
        </is>
      </c>
      <c r="D206" t="inlineStr">
        <is>
          <t>LINE-S01</t>
        </is>
      </c>
      <c r="E206" t="inlineStr">
        <is>
          <t>改善前</t>
        </is>
      </c>
      <c r="F206" s="57" t="n">
        <v>45960</v>
      </c>
      <c r="G206" t="inlineStr">
        <is>
          <t>OEE低于目标</t>
        </is>
      </c>
      <c r="H206" t="inlineStr">
        <is>
          <t>OEE</t>
        </is>
      </c>
      <c r="I206" s="61" t="n">
        <v>0.408904</v>
      </c>
      <c r="J206" t="inlineStr">
        <is>
          <t>比例</t>
        </is>
      </c>
      <c r="K206" t="n">
        <v>0.75</v>
      </c>
      <c r="L206" t="inlineStr">
        <is>
          <t>高</t>
        </is>
      </c>
      <c r="M206" t="inlineStr">
        <is>
          <t>生产诊断智能体</t>
        </is>
      </c>
      <c r="N206" t="inlineStr">
        <is>
          <t>生产主管</t>
        </is>
      </c>
      <c r="O206" t="inlineStr">
        <is>
          <t>稳态基准线综合效率偏低，需结合三项损失继续下钻</t>
        </is>
      </c>
      <c r="P206" t="inlineStr">
        <is>
          <t>飞书消息卡片+处置任务</t>
        </is>
      </c>
      <c r="Q206" t="inlineStr">
        <is>
          <t>是</t>
        </is>
      </c>
      <c r="R206" t="inlineStr">
        <is>
          <t>待确认</t>
        </is>
      </c>
      <c r="S206" t="inlineStr">
        <is>
          <t>团队模拟数据（基于公开单线数据派生）</t>
        </is>
      </c>
      <c r="T206" t="inlineStr">
        <is>
          <t>SIM-v2.2-20260807-20260804</t>
        </is>
      </c>
    </row>
    <row r="207">
      <c r="A207" t="inlineStr">
        <is>
          <t>SIM-EVT-00206</t>
        </is>
      </c>
      <c r="B207" t="inlineStr">
        <is>
          <t>LINE-S01-PRE-20251030</t>
        </is>
      </c>
      <c r="C207" t="inlineStr">
        <is>
          <t>SHIFT-PRE-20251030</t>
        </is>
      </c>
      <c r="D207" t="inlineStr">
        <is>
          <t>LINE-S01</t>
        </is>
      </c>
      <c r="E207" t="inlineStr">
        <is>
          <t>改善前</t>
        </is>
      </c>
      <c r="F207" s="57" t="n">
        <v>45960</v>
      </c>
      <c r="G207" t="inlineStr">
        <is>
          <t>开动率偏低</t>
        </is>
      </c>
      <c r="H207" t="inlineStr">
        <is>
          <t>开动率</t>
        </is>
      </c>
      <c r="I207" s="61" t="n">
        <v>0.437967</v>
      </c>
      <c r="J207" t="inlineStr">
        <is>
          <t>比例</t>
        </is>
      </c>
      <c r="K207" t="n">
        <v>0.75</v>
      </c>
      <c r="L207" t="inlineStr">
        <is>
          <t>高</t>
        </is>
      </c>
      <c r="M207" t="inlineStr">
        <is>
          <t>设备诊断智能体</t>
        </is>
      </c>
      <c r="N207" t="inlineStr">
        <is>
          <t>设备工程师</t>
        </is>
      </c>
      <c r="O207" t="inlineStr">
        <is>
          <t>优先检查非计划停机与待机原因</t>
        </is>
      </c>
      <c r="P207" t="inlineStr">
        <is>
          <t>飞书消息卡片+处置任务</t>
        </is>
      </c>
      <c r="Q207" t="inlineStr">
        <is>
          <t>是</t>
        </is>
      </c>
      <c r="R207" t="inlineStr">
        <is>
          <t>待确认</t>
        </is>
      </c>
      <c r="S207" t="inlineStr">
        <is>
          <t>团队模拟数据（基于公开单线数据派生）</t>
        </is>
      </c>
      <c r="T207" t="inlineStr">
        <is>
          <t>SIM-v2.2-20260807-20260804</t>
        </is>
      </c>
    </row>
    <row r="208">
      <c r="A208" t="inlineStr">
        <is>
          <t>SIM-EVT-00207</t>
        </is>
      </c>
      <c r="B208" t="inlineStr">
        <is>
          <t>LINE-S02-PRE-20251030</t>
        </is>
      </c>
      <c r="C208" t="inlineStr">
        <is>
          <t>SHIFT-PRE-20251030</t>
        </is>
      </c>
      <c r="D208" t="inlineStr">
        <is>
          <t>LINE-S02</t>
        </is>
      </c>
      <c r="E208" t="inlineStr">
        <is>
          <t>改善前</t>
        </is>
      </c>
      <c r="F208" s="57" t="n">
        <v>45960</v>
      </c>
      <c r="G208" t="inlineStr">
        <is>
          <t>OEE低于目标</t>
        </is>
      </c>
      <c r="H208" t="inlineStr">
        <is>
          <t>OEE</t>
        </is>
      </c>
      <c r="I208" s="61" t="n">
        <v>0.313688</v>
      </c>
      <c r="J208" t="inlineStr">
        <is>
          <t>比例</t>
        </is>
      </c>
      <c r="K208" t="n">
        <v>0.75</v>
      </c>
      <c r="L208" t="inlineStr">
        <is>
          <t>高</t>
        </is>
      </c>
      <c r="M208" t="inlineStr">
        <is>
          <t>生产诊断智能体</t>
        </is>
      </c>
      <c r="N208" t="inlineStr">
        <is>
          <t>生产主管</t>
        </is>
      </c>
      <c r="O208" t="inlineStr">
        <is>
          <t>设备瓶颈线综合效率偏低，需结合三项损失继续下钻</t>
        </is>
      </c>
      <c r="P208" t="inlineStr">
        <is>
          <t>飞书消息卡片+处置任务</t>
        </is>
      </c>
      <c r="Q208" t="inlineStr">
        <is>
          <t>是</t>
        </is>
      </c>
      <c r="R208" t="inlineStr">
        <is>
          <t>待确认</t>
        </is>
      </c>
      <c r="S208" t="inlineStr">
        <is>
          <t>团队模拟数据（基于公开单线数据派生）</t>
        </is>
      </c>
      <c r="T208" t="inlineStr">
        <is>
          <t>SIM-v2.2-20260807-20260804</t>
        </is>
      </c>
    </row>
    <row r="209">
      <c r="A209" t="inlineStr">
        <is>
          <t>SIM-EVT-00208</t>
        </is>
      </c>
      <c r="B209" t="inlineStr">
        <is>
          <t>LINE-S02-PRE-20251030</t>
        </is>
      </c>
      <c r="C209" t="inlineStr">
        <is>
          <t>SHIFT-PRE-20251030</t>
        </is>
      </c>
      <c r="D209" t="inlineStr">
        <is>
          <t>LINE-S02</t>
        </is>
      </c>
      <c r="E209" t="inlineStr">
        <is>
          <t>改善前</t>
        </is>
      </c>
      <c r="F209" s="57" t="n">
        <v>45960</v>
      </c>
      <c r="G209" t="inlineStr">
        <is>
          <t>开动率偏低</t>
        </is>
      </c>
      <c r="H209" t="inlineStr">
        <is>
          <t>开动率</t>
        </is>
      </c>
      <c r="I209" s="61" t="n">
        <v>0.3473</v>
      </c>
      <c r="J209" t="inlineStr">
        <is>
          <t>比例</t>
        </is>
      </c>
      <c r="K209" t="n">
        <v>0.75</v>
      </c>
      <c r="L209" t="inlineStr">
        <is>
          <t>高</t>
        </is>
      </c>
      <c r="M209" t="inlineStr">
        <is>
          <t>设备诊断智能体</t>
        </is>
      </c>
      <c r="N209" t="inlineStr">
        <is>
          <t>设备工程师</t>
        </is>
      </c>
      <c r="O209" t="inlineStr">
        <is>
          <t>设备瓶颈画像与非计划停机共同指向关键设备</t>
        </is>
      </c>
      <c r="P209" t="inlineStr">
        <is>
          <t>飞书消息卡片+处置任务</t>
        </is>
      </c>
      <c r="Q209" t="inlineStr">
        <is>
          <t>是</t>
        </is>
      </c>
      <c r="R209" t="inlineStr">
        <is>
          <t>待确认</t>
        </is>
      </c>
      <c r="S209" t="inlineStr">
        <is>
          <t>团队模拟数据（基于公开单线数据派生）</t>
        </is>
      </c>
      <c r="T209" t="inlineStr">
        <is>
          <t>SIM-v2.2-20260807-20260804</t>
        </is>
      </c>
    </row>
    <row r="210">
      <c r="A210" t="inlineStr">
        <is>
          <t>SIM-EVT-00209</t>
        </is>
      </c>
      <c r="B210" t="inlineStr">
        <is>
          <t>LINE-S02-PRE-20251030</t>
        </is>
      </c>
      <c r="C210" t="inlineStr">
        <is>
          <t>SHIFT-PRE-20251030</t>
        </is>
      </c>
      <c r="D210" t="inlineStr">
        <is>
          <t>LINE-S02</t>
        </is>
      </c>
      <c r="E210" t="inlineStr">
        <is>
          <t>改善前</t>
        </is>
      </c>
      <c r="F210" s="57" t="n">
        <v>45960</v>
      </c>
      <c r="G210" t="inlineStr">
        <is>
          <t>非计划停机超时</t>
        </is>
      </c>
      <c r="H210" t="inlineStr">
        <is>
          <t>非计划停机</t>
        </is>
      </c>
      <c r="I210" s="61" t="n">
        <v>4728</v>
      </c>
      <c r="J210" t="inlineStr">
        <is>
          <t>秒</t>
        </is>
      </c>
      <c r="K210" t="n">
        <v>3600</v>
      </c>
      <c r="L210" t="inlineStr">
        <is>
          <t>中</t>
        </is>
      </c>
      <c r="M210" t="inlineStr">
        <is>
          <t>设备诊断智能体</t>
        </is>
      </c>
      <c r="N210" t="inlineStr">
        <is>
          <t>设备工程师</t>
        </is>
      </c>
      <c r="O210" t="inlineStr">
        <is>
          <t>设备瓶颈线停机放大，优先查看主加工和输送系统</t>
        </is>
      </c>
      <c r="P210" t="inlineStr">
        <is>
          <t>飞书消息卡片</t>
        </is>
      </c>
      <c r="Q210" t="inlineStr">
        <is>
          <t>否</t>
        </is>
      </c>
      <c r="R210" t="inlineStr">
        <is>
          <t>待确认</t>
        </is>
      </c>
      <c r="S210" t="inlineStr">
        <is>
          <t>团队模拟数据（基于公开单线数据派生）</t>
        </is>
      </c>
      <c r="T210" t="inlineStr">
        <is>
          <t>SIM-v2.2-20260807-20260804</t>
        </is>
      </c>
    </row>
    <row r="211">
      <c r="A211" t="inlineStr">
        <is>
          <t>SIM-EVT-00210</t>
        </is>
      </c>
      <c r="B211" t="inlineStr">
        <is>
          <t>LINE-S03-PRE-20251030</t>
        </is>
      </c>
      <c r="C211" t="inlineStr">
        <is>
          <t>SHIFT-PRE-20251030</t>
        </is>
      </c>
      <c r="D211" t="inlineStr">
        <is>
          <t>LINE-S03</t>
        </is>
      </c>
      <c r="E211" t="inlineStr">
        <is>
          <t>改善前</t>
        </is>
      </c>
      <c r="F211" s="57" t="n">
        <v>45960</v>
      </c>
      <c r="G211" t="inlineStr">
        <is>
          <t>OEE低于目标</t>
        </is>
      </c>
      <c r="H211" t="inlineStr">
        <is>
          <t>OEE</t>
        </is>
      </c>
      <c r="I211" s="61" t="n">
        <v>0.376723</v>
      </c>
      <c r="J211" t="inlineStr">
        <is>
          <t>比例</t>
        </is>
      </c>
      <c r="K211" t="n">
        <v>0.75</v>
      </c>
      <c r="L211" t="inlineStr">
        <is>
          <t>高</t>
        </is>
      </c>
      <c r="M211" t="inlineStr">
        <is>
          <t>生产诊断智能体</t>
        </is>
      </c>
      <c r="N211" t="inlineStr">
        <is>
          <t>生产主管</t>
        </is>
      </c>
      <c r="O211" t="inlineStr">
        <is>
          <t>质量波动线综合效率偏低，需结合三项损失继续下钻</t>
        </is>
      </c>
      <c r="P211" t="inlineStr">
        <is>
          <t>飞书消息卡片+处置任务</t>
        </is>
      </c>
      <c r="Q211" t="inlineStr">
        <is>
          <t>是</t>
        </is>
      </c>
      <c r="R211" t="inlineStr">
        <is>
          <t>待确认</t>
        </is>
      </c>
      <c r="S211" t="inlineStr">
        <is>
          <t>团队模拟数据（基于公开单线数据派生）</t>
        </is>
      </c>
      <c r="T211" t="inlineStr">
        <is>
          <t>SIM-v2.2-20260807-20260804</t>
        </is>
      </c>
    </row>
    <row r="212">
      <c r="A212" t="inlineStr">
        <is>
          <t>SIM-EVT-00211</t>
        </is>
      </c>
      <c r="B212" t="inlineStr">
        <is>
          <t>LINE-S03-PRE-20251030</t>
        </is>
      </c>
      <c r="C212" t="inlineStr">
        <is>
          <t>SHIFT-PRE-20251030</t>
        </is>
      </c>
      <c r="D212" t="inlineStr">
        <is>
          <t>LINE-S03</t>
        </is>
      </c>
      <c r="E212" t="inlineStr">
        <is>
          <t>改善前</t>
        </is>
      </c>
      <c r="F212" s="57" t="n">
        <v>45960</v>
      </c>
      <c r="G212" t="inlineStr">
        <is>
          <t>开动率偏低</t>
        </is>
      </c>
      <c r="H212" t="inlineStr">
        <is>
          <t>开动率</t>
        </is>
      </c>
      <c r="I212" s="61" t="n">
        <v>0.426967</v>
      </c>
      <c r="J212" t="inlineStr">
        <is>
          <t>比例</t>
        </is>
      </c>
      <c r="K212" t="n">
        <v>0.75</v>
      </c>
      <c r="L212" t="inlineStr">
        <is>
          <t>高</t>
        </is>
      </c>
      <c r="M212" t="inlineStr">
        <is>
          <t>设备诊断智能体</t>
        </is>
      </c>
      <c r="N212" t="inlineStr">
        <is>
          <t>设备工程师</t>
        </is>
      </c>
      <c r="O212" t="inlineStr">
        <is>
          <t>优先检查非计划停机与待机原因</t>
        </is>
      </c>
      <c r="P212" t="inlineStr">
        <is>
          <t>飞书消息卡片+处置任务</t>
        </is>
      </c>
      <c r="Q212" t="inlineStr">
        <is>
          <t>是</t>
        </is>
      </c>
      <c r="R212" t="inlineStr">
        <is>
          <t>待确认</t>
        </is>
      </c>
      <c r="S212" t="inlineStr">
        <is>
          <t>团队模拟数据（基于公开单线数据派生）</t>
        </is>
      </c>
      <c r="T212" t="inlineStr">
        <is>
          <t>SIM-v2.2-20260807-20260804</t>
        </is>
      </c>
    </row>
    <row r="213">
      <c r="A213" t="inlineStr">
        <is>
          <t>SIM-EVT-00212</t>
        </is>
      </c>
      <c r="B213" t="inlineStr">
        <is>
          <t>LINE-S03-PRE-20251030</t>
        </is>
      </c>
      <c r="C213" t="inlineStr">
        <is>
          <t>SHIFT-PRE-20251030</t>
        </is>
      </c>
      <c r="D213" t="inlineStr">
        <is>
          <t>LINE-S03</t>
        </is>
      </c>
      <c r="E213" t="inlineStr">
        <is>
          <t>改善前</t>
        </is>
      </c>
      <c r="F213" s="57" t="n">
        <v>45960</v>
      </c>
      <c r="G213" t="inlineStr">
        <is>
          <t>质量率偏低</t>
        </is>
      </c>
      <c r="H213" t="inlineStr">
        <is>
          <t>质量率</t>
        </is>
      </c>
      <c r="I213" s="61" t="n">
        <v>0.9676</v>
      </c>
      <c r="J213" t="inlineStr">
        <is>
          <t>比例</t>
        </is>
      </c>
      <c r="K213" t="n">
        <v>0.98</v>
      </c>
      <c r="L213" t="inlineStr">
        <is>
          <t>中</t>
        </is>
      </c>
      <c r="M213" t="inlineStr">
        <is>
          <t>质量分析智能体</t>
        </is>
      </c>
      <c r="N213" t="inlineStr">
        <is>
          <t>质量工程师</t>
        </is>
      </c>
      <c r="O213" t="inlineStr">
        <is>
          <t>质量波动画像触发，建议核查批次、工艺参数和来料</t>
        </is>
      </c>
      <c r="P213" t="inlineStr">
        <is>
          <t>飞书消息卡片</t>
        </is>
      </c>
      <c r="Q213" t="inlineStr">
        <is>
          <t>否</t>
        </is>
      </c>
      <c r="R213" t="inlineStr">
        <is>
          <t>待确认</t>
        </is>
      </c>
      <c r="S213" t="inlineStr">
        <is>
          <t>团队模拟数据（基于公开单线数据派生）</t>
        </is>
      </c>
      <c r="T213" t="inlineStr">
        <is>
          <t>SIM-v2.2-20260807-20260804</t>
        </is>
      </c>
    </row>
    <row r="214">
      <c r="A214" t="inlineStr">
        <is>
          <t>SIM-EVT-00213</t>
        </is>
      </c>
      <c r="B214" t="inlineStr">
        <is>
          <t>LINE-S01-PRE-20251031</t>
        </is>
      </c>
      <c r="C214" t="inlineStr">
        <is>
          <t>SHIFT-PRE-20251031</t>
        </is>
      </c>
      <c r="D214" t="inlineStr">
        <is>
          <t>LINE-S01</t>
        </is>
      </c>
      <c r="E214" t="inlineStr">
        <is>
          <t>改善前</t>
        </is>
      </c>
      <c r="F214" s="57" t="n">
        <v>45961</v>
      </c>
      <c r="G214" t="inlineStr">
        <is>
          <t>OEE低于目标</t>
        </is>
      </c>
      <c r="H214" t="inlineStr">
        <is>
          <t>OEE</t>
        </is>
      </c>
      <c r="I214" s="61" t="n">
        <v>0.508536</v>
      </c>
      <c r="J214" t="inlineStr">
        <is>
          <t>比例</t>
        </is>
      </c>
      <c r="K214" t="n">
        <v>0.75</v>
      </c>
      <c r="L214" t="inlineStr">
        <is>
          <t>高</t>
        </is>
      </c>
      <c r="M214" t="inlineStr">
        <is>
          <t>生产诊断智能体</t>
        </is>
      </c>
      <c r="N214" t="inlineStr">
        <is>
          <t>生产主管</t>
        </is>
      </c>
      <c r="O214" t="inlineStr">
        <is>
          <t>稳态基准线综合效率偏低，需结合三项损失继续下钻</t>
        </is>
      </c>
      <c r="P214" t="inlineStr">
        <is>
          <t>飞书消息卡片+处置任务</t>
        </is>
      </c>
      <c r="Q214" t="inlineStr">
        <is>
          <t>是</t>
        </is>
      </c>
      <c r="R214" t="inlineStr">
        <is>
          <t>待确认</t>
        </is>
      </c>
      <c r="S214" t="inlineStr">
        <is>
          <t>团队模拟数据（基于公开单线数据派生）</t>
        </is>
      </c>
      <c r="T214" t="inlineStr">
        <is>
          <t>SIM-v2.2-20260807-20260804</t>
        </is>
      </c>
    </row>
    <row r="215">
      <c r="A215" t="inlineStr">
        <is>
          <t>SIM-EVT-00214</t>
        </is>
      </c>
      <c r="B215" t="inlineStr">
        <is>
          <t>LINE-S01-PRE-20251031</t>
        </is>
      </c>
      <c r="C215" t="inlineStr">
        <is>
          <t>SHIFT-PRE-20251031</t>
        </is>
      </c>
      <c r="D215" t="inlineStr">
        <is>
          <t>LINE-S01</t>
        </is>
      </c>
      <c r="E215" t="inlineStr">
        <is>
          <t>改善前</t>
        </is>
      </c>
      <c r="F215" s="57" t="n">
        <v>45961</v>
      </c>
      <c r="G215" t="inlineStr">
        <is>
          <t>开动率偏低</t>
        </is>
      </c>
      <c r="H215" t="inlineStr">
        <is>
          <t>开动率</t>
        </is>
      </c>
      <c r="I215" s="61" t="n">
        <v>0.5829</v>
      </c>
      <c r="J215" t="inlineStr">
        <is>
          <t>比例</t>
        </is>
      </c>
      <c r="K215" t="n">
        <v>0.75</v>
      </c>
      <c r="L215" t="inlineStr">
        <is>
          <t>高</t>
        </is>
      </c>
      <c r="M215" t="inlineStr">
        <is>
          <t>设备诊断智能体</t>
        </is>
      </c>
      <c r="N215" t="inlineStr">
        <is>
          <t>设备工程师</t>
        </is>
      </c>
      <c r="O215" t="inlineStr">
        <is>
          <t>优先检查非计划停机与待机原因</t>
        </is>
      </c>
      <c r="P215" t="inlineStr">
        <is>
          <t>飞书消息卡片+处置任务</t>
        </is>
      </c>
      <c r="Q215" t="inlineStr">
        <is>
          <t>是</t>
        </is>
      </c>
      <c r="R215" t="inlineStr">
        <is>
          <t>待确认</t>
        </is>
      </c>
      <c r="S215" t="inlineStr">
        <is>
          <t>团队模拟数据（基于公开单线数据派生）</t>
        </is>
      </c>
      <c r="T215" t="inlineStr">
        <is>
          <t>SIM-v2.2-20260807-20260804</t>
        </is>
      </c>
    </row>
    <row r="216">
      <c r="A216" t="inlineStr">
        <is>
          <t>SIM-EVT-00215</t>
        </is>
      </c>
      <c r="B216" t="inlineStr">
        <is>
          <t>LINE-S01-PRE-20251031</t>
        </is>
      </c>
      <c r="C216" t="inlineStr">
        <is>
          <t>SHIFT-PRE-20251031</t>
        </is>
      </c>
      <c r="D216" t="inlineStr">
        <is>
          <t>LINE-S01</t>
        </is>
      </c>
      <c r="E216" t="inlineStr">
        <is>
          <t>改善前</t>
        </is>
      </c>
      <c r="F216" s="57" t="n">
        <v>45961</v>
      </c>
      <c r="G216" t="inlineStr">
        <is>
          <t>质量率偏低</t>
        </is>
      </c>
      <c r="H216" t="inlineStr">
        <is>
          <t>质量率</t>
        </is>
      </c>
      <c r="I216" s="61" t="n">
        <v>0.954233</v>
      </c>
      <c r="J216" t="inlineStr">
        <is>
          <t>比例</t>
        </is>
      </c>
      <c r="K216" t="n">
        <v>0.98</v>
      </c>
      <c r="L216" t="inlineStr">
        <is>
          <t>中</t>
        </is>
      </c>
      <c r="M216" t="inlineStr">
        <is>
          <t>质量分析智能体</t>
        </is>
      </c>
      <c r="N216" t="inlineStr">
        <is>
          <t>质量工程师</t>
        </is>
      </c>
      <c r="O216" t="inlineStr">
        <is>
          <t>建议核查缺陷数量与异常批次</t>
        </is>
      </c>
      <c r="P216" t="inlineStr">
        <is>
          <t>飞书消息卡片</t>
        </is>
      </c>
      <c r="Q216" t="inlineStr">
        <is>
          <t>否</t>
        </is>
      </c>
      <c r="R216" t="inlineStr">
        <is>
          <t>待确认</t>
        </is>
      </c>
      <c r="S216" t="inlineStr">
        <is>
          <t>团队模拟数据（基于公开单线数据派生）</t>
        </is>
      </c>
      <c r="T216" t="inlineStr">
        <is>
          <t>SIM-v2.2-20260807-20260804</t>
        </is>
      </c>
    </row>
    <row r="217">
      <c r="A217" t="inlineStr">
        <is>
          <t>SIM-EVT-00216</t>
        </is>
      </c>
      <c r="B217" t="inlineStr">
        <is>
          <t>LINE-S02-PRE-20251031</t>
        </is>
      </c>
      <c r="C217" t="inlineStr">
        <is>
          <t>SHIFT-PRE-20251031</t>
        </is>
      </c>
      <c r="D217" t="inlineStr">
        <is>
          <t>LINE-S02</t>
        </is>
      </c>
      <c r="E217" t="inlineStr">
        <is>
          <t>改善前</t>
        </is>
      </c>
      <c r="F217" s="57" t="n">
        <v>45961</v>
      </c>
      <c r="G217" t="inlineStr">
        <is>
          <t>OEE低于目标</t>
        </is>
      </c>
      <c r="H217" t="inlineStr">
        <is>
          <t>OEE</t>
        </is>
      </c>
      <c r="I217" s="61" t="n">
        <v>0.433661</v>
      </c>
      <c r="J217" t="inlineStr">
        <is>
          <t>比例</t>
        </is>
      </c>
      <c r="K217" t="n">
        <v>0.75</v>
      </c>
      <c r="L217" t="inlineStr">
        <is>
          <t>高</t>
        </is>
      </c>
      <c r="M217" t="inlineStr">
        <is>
          <t>生产诊断智能体</t>
        </is>
      </c>
      <c r="N217" t="inlineStr">
        <is>
          <t>生产主管</t>
        </is>
      </c>
      <c r="O217" t="inlineStr">
        <is>
          <t>设备瓶颈线综合效率偏低，需结合三项损失继续下钻</t>
        </is>
      </c>
      <c r="P217" t="inlineStr">
        <is>
          <t>飞书消息卡片+处置任务</t>
        </is>
      </c>
      <c r="Q217" t="inlineStr">
        <is>
          <t>是</t>
        </is>
      </c>
      <c r="R217" t="inlineStr">
        <is>
          <t>待确认</t>
        </is>
      </c>
      <c r="S217" t="inlineStr">
        <is>
          <t>团队模拟数据（基于公开单线数据派生）</t>
        </is>
      </c>
      <c r="T217" t="inlineStr">
        <is>
          <t>SIM-v2.2-20260807-20260804</t>
        </is>
      </c>
    </row>
    <row r="218">
      <c r="A218" t="inlineStr">
        <is>
          <t>SIM-EVT-00217</t>
        </is>
      </c>
      <c r="B218" t="inlineStr">
        <is>
          <t>LINE-S02-PRE-20251031</t>
        </is>
      </c>
      <c r="C218" t="inlineStr">
        <is>
          <t>SHIFT-PRE-20251031</t>
        </is>
      </c>
      <c r="D218" t="inlineStr">
        <is>
          <t>LINE-S02</t>
        </is>
      </c>
      <c r="E218" t="inlineStr">
        <is>
          <t>改善前</t>
        </is>
      </c>
      <c r="F218" s="57" t="n">
        <v>45961</v>
      </c>
      <c r="G218" t="inlineStr">
        <is>
          <t>开动率偏低</t>
        </is>
      </c>
      <c r="H218" t="inlineStr">
        <is>
          <t>开动率</t>
        </is>
      </c>
      <c r="I218" s="61" t="n">
        <v>0.492233</v>
      </c>
      <c r="J218" t="inlineStr">
        <is>
          <t>比例</t>
        </is>
      </c>
      <c r="K218" t="n">
        <v>0.75</v>
      </c>
      <c r="L218" t="inlineStr">
        <is>
          <t>高</t>
        </is>
      </c>
      <c r="M218" t="inlineStr">
        <is>
          <t>设备诊断智能体</t>
        </is>
      </c>
      <c r="N218" t="inlineStr">
        <is>
          <t>设备工程师</t>
        </is>
      </c>
      <c r="O218" t="inlineStr">
        <is>
          <t>设备瓶颈画像与非计划停机共同指向关键设备</t>
        </is>
      </c>
      <c r="P218" t="inlineStr">
        <is>
          <t>飞书消息卡片+处置任务</t>
        </is>
      </c>
      <c r="Q218" t="inlineStr">
        <is>
          <t>是</t>
        </is>
      </c>
      <c r="R218" t="inlineStr">
        <is>
          <t>待确认</t>
        </is>
      </c>
      <c r="S218" t="inlineStr">
        <is>
          <t>团队模拟数据（基于公开单线数据派生）</t>
        </is>
      </c>
      <c r="T218" t="inlineStr">
        <is>
          <t>SIM-v2.2-20260807-20260804</t>
        </is>
      </c>
    </row>
    <row r="219">
      <c r="A219" t="inlineStr">
        <is>
          <t>SIM-EVT-00218</t>
        </is>
      </c>
      <c r="B219" t="inlineStr">
        <is>
          <t>LINE-S02-PRE-20251031</t>
        </is>
      </c>
      <c r="C219" t="inlineStr">
        <is>
          <t>SHIFT-PRE-20251031</t>
        </is>
      </c>
      <c r="D219" t="inlineStr">
        <is>
          <t>LINE-S02</t>
        </is>
      </c>
      <c r="E219" t="inlineStr">
        <is>
          <t>改善前</t>
        </is>
      </c>
      <c r="F219" s="57" t="n">
        <v>45961</v>
      </c>
      <c r="G219" t="inlineStr">
        <is>
          <t>质量率偏低</t>
        </is>
      </c>
      <c r="H219" t="inlineStr">
        <is>
          <t>质量率</t>
        </is>
      </c>
      <c r="I219" s="61" t="n">
        <v>0.960122</v>
      </c>
      <c r="J219" t="inlineStr">
        <is>
          <t>比例</t>
        </is>
      </c>
      <c r="K219" t="n">
        <v>0.98</v>
      </c>
      <c r="L219" t="inlineStr">
        <is>
          <t>中</t>
        </is>
      </c>
      <c r="M219" t="inlineStr">
        <is>
          <t>质量分析智能体</t>
        </is>
      </c>
      <c r="N219" t="inlineStr">
        <is>
          <t>质量工程师</t>
        </is>
      </c>
      <c r="O219" t="inlineStr">
        <is>
          <t>建议核查缺陷数量与异常批次</t>
        </is>
      </c>
      <c r="P219" t="inlineStr">
        <is>
          <t>飞书消息卡片</t>
        </is>
      </c>
      <c r="Q219" t="inlineStr">
        <is>
          <t>否</t>
        </is>
      </c>
      <c r="R219" t="inlineStr">
        <is>
          <t>待确认</t>
        </is>
      </c>
      <c r="S219" t="inlineStr">
        <is>
          <t>团队模拟数据（基于公开单线数据派生）</t>
        </is>
      </c>
      <c r="T219" t="inlineStr">
        <is>
          <t>SIM-v2.2-20260807-20260804</t>
        </is>
      </c>
    </row>
    <row r="220">
      <c r="A220" t="inlineStr">
        <is>
          <t>SIM-EVT-00219</t>
        </is>
      </c>
      <c r="B220" t="inlineStr">
        <is>
          <t>LINE-S02-PRE-20251031</t>
        </is>
      </c>
      <c r="C220" t="inlineStr">
        <is>
          <t>SHIFT-PRE-20251031</t>
        </is>
      </c>
      <c r="D220" t="inlineStr">
        <is>
          <t>LINE-S02</t>
        </is>
      </c>
      <c r="E220" t="inlineStr">
        <is>
          <t>改善前</t>
        </is>
      </c>
      <c r="F220" s="57" t="n">
        <v>45961</v>
      </c>
      <c r="G220" t="inlineStr">
        <is>
          <t>非计划停机超时</t>
        </is>
      </c>
      <c r="H220" t="inlineStr">
        <is>
          <t>非计划停机</t>
        </is>
      </c>
      <c r="I220" s="61" t="n">
        <v>5064</v>
      </c>
      <c r="J220" t="inlineStr">
        <is>
          <t>秒</t>
        </is>
      </c>
      <c r="K220" t="n">
        <v>3600</v>
      </c>
      <c r="L220" t="inlineStr">
        <is>
          <t>中</t>
        </is>
      </c>
      <c r="M220" t="inlineStr">
        <is>
          <t>设备诊断智能体</t>
        </is>
      </c>
      <c r="N220" t="inlineStr">
        <is>
          <t>设备工程师</t>
        </is>
      </c>
      <c r="O220" t="inlineStr">
        <is>
          <t>设备瓶颈线停机放大，优先查看主加工和输送系统</t>
        </is>
      </c>
      <c r="P220" t="inlineStr">
        <is>
          <t>飞书消息卡片</t>
        </is>
      </c>
      <c r="Q220" t="inlineStr">
        <is>
          <t>否</t>
        </is>
      </c>
      <c r="R220" t="inlineStr">
        <is>
          <t>待确认</t>
        </is>
      </c>
      <c r="S220" t="inlineStr">
        <is>
          <t>团队模拟数据（基于公开单线数据派生）</t>
        </is>
      </c>
      <c r="T220" t="inlineStr">
        <is>
          <t>SIM-v2.2-20260807-20260804</t>
        </is>
      </c>
    </row>
    <row r="221">
      <c r="A221" t="inlineStr">
        <is>
          <t>SIM-EVT-00220</t>
        </is>
      </c>
      <c r="B221" t="inlineStr">
        <is>
          <t>LINE-S03-PRE-20251031</t>
        </is>
      </c>
      <c r="C221" t="inlineStr">
        <is>
          <t>SHIFT-PRE-20251031</t>
        </is>
      </c>
      <c r="D221" t="inlineStr">
        <is>
          <t>LINE-S03</t>
        </is>
      </c>
      <c r="E221" t="inlineStr">
        <is>
          <t>改善前</t>
        </is>
      </c>
      <c r="F221" s="57" t="n">
        <v>45961</v>
      </c>
      <c r="G221" t="inlineStr">
        <is>
          <t>OEE低于目标</t>
        </is>
      </c>
      <c r="H221" t="inlineStr">
        <is>
          <t>OEE</t>
        </is>
      </c>
      <c r="I221" s="61" t="n">
        <v>0.449753</v>
      </c>
      <c r="J221" t="inlineStr">
        <is>
          <t>比例</t>
        </is>
      </c>
      <c r="K221" t="n">
        <v>0.75</v>
      </c>
      <c r="L221" t="inlineStr">
        <is>
          <t>高</t>
        </is>
      </c>
      <c r="M221" t="inlineStr">
        <is>
          <t>生产诊断智能体</t>
        </is>
      </c>
      <c r="N221" t="inlineStr">
        <is>
          <t>生产主管</t>
        </is>
      </c>
      <c r="O221" t="inlineStr">
        <is>
          <t>质量波动线综合效率偏低，需结合三项损失继续下钻</t>
        </is>
      </c>
      <c r="P221" t="inlineStr">
        <is>
          <t>飞书消息卡片+处置任务</t>
        </is>
      </c>
      <c r="Q221" t="inlineStr">
        <is>
          <t>是</t>
        </is>
      </c>
      <c r="R221" t="inlineStr">
        <is>
          <t>待确认</t>
        </is>
      </c>
      <c r="S221" t="inlineStr">
        <is>
          <t>团队模拟数据（基于公开单线数据派生）</t>
        </is>
      </c>
      <c r="T221" t="inlineStr">
        <is>
          <t>SIM-v2.2-20260807-20260804</t>
        </is>
      </c>
    </row>
    <row r="222">
      <c r="A222" t="inlineStr">
        <is>
          <t>SIM-EVT-00221</t>
        </is>
      </c>
      <c r="B222" t="inlineStr">
        <is>
          <t>LINE-S03-PRE-20251031</t>
        </is>
      </c>
      <c r="C222" t="inlineStr">
        <is>
          <t>SHIFT-PRE-20251031</t>
        </is>
      </c>
      <c r="D222" t="inlineStr">
        <is>
          <t>LINE-S03</t>
        </is>
      </c>
      <c r="E222" t="inlineStr">
        <is>
          <t>改善前</t>
        </is>
      </c>
      <c r="F222" s="57" t="n">
        <v>45961</v>
      </c>
      <c r="G222" t="inlineStr">
        <is>
          <t>开动率偏低</t>
        </is>
      </c>
      <c r="H222" t="inlineStr">
        <is>
          <t>开动率</t>
        </is>
      </c>
      <c r="I222" s="61" t="n">
        <v>0.546567</v>
      </c>
      <c r="J222" t="inlineStr">
        <is>
          <t>比例</t>
        </is>
      </c>
      <c r="K222" t="n">
        <v>0.75</v>
      </c>
      <c r="L222" t="inlineStr">
        <is>
          <t>高</t>
        </is>
      </c>
      <c r="M222" t="inlineStr">
        <is>
          <t>设备诊断智能体</t>
        </is>
      </c>
      <c r="N222" t="inlineStr">
        <is>
          <t>设备工程师</t>
        </is>
      </c>
      <c r="O222" t="inlineStr">
        <is>
          <t>优先检查非计划停机与待机原因</t>
        </is>
      </c>
      <c r="P222" t="inlineStr">
        <is>
          <t>飞书消息卡片+处置任务</t>
        </is>
      </c>
      <c r="Q222" t="inlineStr">
        <is>
          <t>是</t>
        </is>
      </c>
      <c r="R222" t="inlineStr">
        <is>
          <t>待确认</t>
        </is>
      </c>
      <c r="S222" t="inlineStr">
        <is>
          <t>团队模拟数据（基于公开单线数据派生）</t>
        </is>
      </c>
      <c r="T222" t="inlineStr">
        <is>
          <t>SIM-v2.2-20260807-20260804</t>
        </is>
      </c>
    </row>
    <row r="223">
      <c r="A223" t="inlineStr">
        <is>
          <t>SIM-EVT-00222</t>
        </is>
      </c>
      <c r="B223" t="inlineStr">
        <is>
          <t>LINE-S03-PRE-20251031</t>
        </is>
      </c>
      <c r="C223" t="inlineStr">
        <is>
          <t>SHIFT-PRE-20251031</t>
        </is>
      </c>
      <c r="D223" t="inlineStr">
        <is>
          <t>LINE-S03</t>
        </is>
      </c>
      <c r="E223" t="inlineStr">
        <is>
          <t>改善前</t>
        </is>
      </c>
      <c r="F223" s="57" t="n">
        <v>45961</v>
      </c>
      <c r="G223" t="inlineStr">
        <is>
          <t>质量率偏低</t>
        </is>
      </c>
      <c r="H223" t="inlineStr">
        <is>
          <t>质量率</t>
        </is>
      </c>
      <c r="I223" s="61" t="n">
        <v>0.930567</v>
      </c>
      <c r="J223" t="inlineStr">
        <is>
          <t>比例</t>
        </is>
      </c>
      <c r="K223" t="n">
        <v>0.98</v>
      </c>
      <c r="L223" t="inlineStr">
        <is>
          <t>高</t>
        </is>
      </c>
      <c r="M223" t="inlineStr">
        <is>
          <t>质量分析智能体</t>
        </is>
      </c>
      <c r="N223" t="inlineStr">
        <is>
          <t>质量工程师</t>
        </is>
      </c>
      <c r="O223" t="inlineStr">
        <is>
          <t>质量波动画像触发，建议核查批次、工艺参数和来料</t>
        </is>
      </c>
      <c r="P223" t="inlineStr">
        <is>
          <t>飞书消息卡片+处置任务</t>
        </is>
      </c>
      <c r="Q223" t="inlineStr">
        <is>
          <t>是</t>
        </is>
      </c>
      <c r="R223" t="inlineStr">
        <is>
          <t>待确认</t>
        </is>
      </c>
      <c r="S223" t="inlineStr">
        <is>
          <t>团队模拟数据（基于公开单线数据派生）</t>
        </is>
      </c>
      <c r="T223" t="inlineStr">
        <is>
          <t>SIM-v2.2-20260807-20260804</t>
        </is>
      </c>
    </row>
    <row r="224">
      <c r="A224" t="inlineStr">
        <is>
          <t>SIM-EVT-00223</t>
        </is>
      </c>
      <c r="B224" t="inlineStr">
        <is>
          <t>LINE-S01-PRE-20251103</t>
        </is>
      </c>
      <c r="C224" t="inlineStr">
        <is>
          <t>SHIFT-PRE-20251103</t>
        </is>
      </c>
      <c r="D224" t="inlineStr">
        <is>
          <t>LINE-S01</t>
        </is>
      </c>
      <c r="E224" t="inlineStr">
        <is>
          <t>改善前</t>
        </is>
      </c>
      <c r="F224" s="57" t="n">
        <v>45964</v>
      </c>
      <c r="G224" t="inlineStr">
        <is>
          <t>质量率偏低</t>
        </is>
      </c>
      <c r="H224" t="inlineStr">
        <is>
          <t>质量率</t>
        </is>
      </c>
      <c r="I224" s="61" t="n">
        <v>0.976544</v>
      </c>
      <c r="J224" t="inlineStr">
        <is>
          <t>比例</t>
        </is>
      </c>
      <c r="K224" t="n">
        <v>0.98</v>
      </c>
      <c r="L224" t="inlineStr">
        <is>
          <t>中</t>
        </is>
      </c>
      <c r="M224" t="inlineStr">
        <is>
          <t>质量分析智能体</t>
        </is>
      </c>
      <c r="N224" t="inlineStr">
        <is>
          <t>质量工程师</t>
        </is>
      </c>
      <c r="O224" t="inlineStr">
        <is>
          <t>建议核查缺陷数量与异常批次</t>
        </is>
      </c>
      <c r="P224" t="inlineStr">
        <is>
          <t>飞书消息卡片</t>
        </is>
      </c>
      <c r="Q224" t="inlineStr">
        <is>
          <t>否</t>
        </is>
      </c>
      <c r="R224" t="inlineStr">
        <is>
          <t>待确认</t>
        </is>
      </c>
      <c r="S224" t="inlineStr">
        <is>
          <t>团队模拟数据（基于公开单线数据派生）</t>
        </is>
      </c>
      <c r="T224" t="inlineStr">
        <is>
          <t>SIM-v2.2-20260807-20260804</t>
        </is>
      </c>
    </row>
    <row r="225">
      <c r="A225" t="inlineStr">
        <is>
          <t>SIM-EVT-00224</t>
        </is>
      </c>
      <c r="B225" t="inlineStr">
        <is>
          <t>LINE-S02-PRE-20251103</t>
        </is>
      </c>
      <c r="C225" t="inlineStr">
        <is>
          <t>SHIFT-PRE-20251103</t>
        </is>
      </c>
      <c r="D225" t="inlineStr">
        <is>
          <t>LINE-S02</t>
        </is>
      </c>
      <c r="E225" t="inlineStr">
        <is>
          <t>改善前</t>
        </is>
      </c>
      <c r="F225" s="57" t="n">
        <v>45964</v>
      </c>
      <c r="G225" t="inlineStr">
        <is>
          <t>质量率偏低</t>
        </is>
      </c>
      <c r="H225" t="inlineStr">
        <is>
          <t>质量率</t>
        </is>
      </c>
      <c r="I225" s="61" t="n">
        <v>0.973989</v>
      </c>
      <c r="J225" t="inlineStr">
        <is>
          <t>比例</t>
        </is>
      </c>
      <c r="K225" t="n">
        <v>0.98</v>
      </c>
      <c r="L225" t="inlineStr">
        <is>
          <t>中</t>
        </is>
      </c>
      <c r="M225" t="inlineStr">
        <is>
          <t>质量分析智能体</t>
        </is>
      </c>
      <c r="N225" t="inlineStr">
        <is>
          <t>质量工程师</t>
        </is>
      </c>
      <c r="O225" t="inlineStr">
        <is>
          <t>建议核查缺陷数量与异常批次</t>
        </is>
      </c>
      <c r="P225" t="inlineStr">
        <is>
          <t>飞书消息卡片</t>
        </is>
      </c>
      <c r="Q225" t="inlineStr">
        <is>
          <t>否</t>
        </is>
      </c>
      <c r="R225" t="inlineStr">
        <is>
          <t>待确认</t>
        </is>
      </c>
      <c r="S225" t="inlineStr">
        <is>
          <t>团队模拟数据（基于公开单线数据派生）</t>
        </is>
      </c>
      <c r="T225" t="inlineStr">
        <is>
          <t>SIM-v2.2-20260807-20260804</t>
        </is>
      </c>
    </row>
    <row r="226">
      <c r="A226" t="inlineStr">
        <is>
          <t>SIM-EVT-00225</t>
        </is>
      </c>
      <c r="B226" t="inlineStr">
        <is>
          <t>LINE-S03-PRE-20251103</t>
        </is>
      </c>
      <c r="C226" t="inlineStr">
        <is>
          <t>SHIFT-PRE-20251103</t>
        </is>
      </c>
      <c r="D226" t="inlineStr">
        <is>
          <t>LINE-S03</t>
        </is>
      </c>
      <c r="E226" t="inlineStr">
        <is>
          <t>改善前</t>
        </is>
      </c>
      <c r="F226" s="57" t="n">
        <v>45964</v>
      </c>
      <c r="G226" t="inlineStr">
        <is>
          <t>质量率偏低</t>
        </is>
      </c>
      <c r="H226" t="inlineStr">
        <is>
          <t>质量率</t>
        </is>
      </c>
      <c r="I226" s="61" t="n">
        <v>0.952878</v>
      </c>
      <c r="J226" t="inlineStr">
        <is>
          <t>比例</t>
        </is>
      </c>
      <c r="K226" t="n">
        <v>0.98</v>
      </c>
      <c r="L226" t="inlineStr">
        <is>
          <t>中</t>
        </is>
      </c>
      <c r="M226" t="inlineStr">
        <is>
          <t>质量分析智能体</t>
        </is>
      </c>
      <c r="N226" t="inlineStr">
        <is>
          <t>质量工程师</t>
        </is>
      </c>
      <c r="O226" t="inlineStr">
        <is>
          <t>质量波动画像触发，建议核查批次、工艺参数和来料</t>
        </is>
      </c>
      <c r="P226" t="inlineStr">
        <is>
          <t>飞书消息卡片</t>
        </is>
      </c>
      <c r="Q226" t="inlineStr">
        <is>
          <t>否</t>
        </is>
      </c>
      <c r="R226" t="inlineStr">
        <is>
          <t>待确认</t>
        </is>
      </c>
      <c r="S226" t="inlineStr">
        <is>
          <t>团队模拟数据（基于公开单线数据派生）</t>
        </is>
      </c>
      <c r="T226" t="inlineStr">
        <is>
          <t>SIM-v2.2-20260807-20260804</t>
        </is>
      </c>
    </row>
    <row r="227">
      <c r="A227" t="inlineStr">
        <is>
          <t>SIM-EVT-00226</t>
        </is>
      </c>
      <c r="B227" t="inlineStr">
        <is>
          <t>LINE-S01-PRE-20251104</t>
        </is>
      </c>
      <c r="C227" t="inlineStr">
        <is>
          <t>SHIFT-PRE-20251104</t>
        </is>
      </c>
      <c r="D227" t="inlineStr">
        <is>
          <t>LINE-S01</t>
        </is>
      </c>
      <c r="E227" t="inlineStr">
        <is>
          <t>改善前</t>
        </is>
      </c>
      <c r="F227" s="57" t="n">
        <v>45965</v>
      </c>
      <c r="G227" t="inlineStr">
        <is>
          <t>OEE低于目标</t>
        </is>
      </c>
      <c r="H227" t="inlineStr">
        <is>
          <t>OEE</t>
        </is>
      </c>
      <c r="I227" s="61" t="n">
        <v>0.658653</v>
      </c>
      <c r="J227" t="inlineStr">
        <is>
          <t>比例</t>
        </is>
      </c>
      <c r="K227" t="n">
        <v>0.75</v>
      </c>
      <c r="L227" t="inlineStr">
        <is>
          <t>中</t>
        </is>
      </c>
      <c r="M227" t="inlineStr">
        <is>
          <t>生产诊断智能体</t>
        </is>
      </c>
      <c r="N227" t="inlineStr">
        <is>
          <t>生产主管</t>
        </is>
      </c>
      <c r="O227" t="inlineStr">
        <is>
          <t>稳态基准线综合效率偏低，需结合三项损失继续下钻</t>
        </is>
      </c>
      <c r="P227" t="inlineStr">
        <is>
          <t>飞书消息卡片</t>
        </is>
      </c>
      <c r="Q227" t="inlineStr">
        <is>
          <t>否</t>
        </is>
      </c>
      <c r="R227" t="inlineStr">
        <is>
          <t>待确认</t>
        </is>
      </c>
      <c r="S227" t="inlineStr">
        <is>
          <t>团队模拟数据（基于公开单线数据派生）</t>
        </is>
      </c>
      <c r="T227" t="inlineStr">
        <is>
          <t>SIM-v2.2-20260807-20260804</t>
        </is>
      </c>
    </row>
    <row r="228">
      <c r="A228" t="inlineStr">
        <is>
          <t>SIM-EVT-00227</t>
        </is>
      </c>
      <c r="B228" t="inlineStr">
        <is>
          <t>LINE-S01-PRE-20251104</t>
        </is>
      </c>
      <c r="C228" t="inlineStr">
        <is>
          <t>SHIFT-PRE-20251104</t>
        </is>
      </c>
      <c r="D228" t="inlineStr">
        <is>
          <t>LINE-S01</t>
        </is>
      </c>
      <c r="E228" t="inlineStr">
        <is>
          <t>改善前</t>
        </is>
      </c>
      <c r="F228" s="57" t="n">
        <v>45965</v>
      </c>
      <c r="G228" t="inlineStr">
        <is>
          <t>开动率偏低</t>
        </is>
      </c>
      <c r="H228" t="inlineStr">
        <is>
          <t>开动率</t>
        </is>
      </c>
      <c r="I228" s="61" t="n">
        <v>0.707433</v>
      </c>
      <c r="J228" t="inlineStr">
        <is>
          <t>比例</t>
        </is>
      </c>
      <c r="K228" t="n">
        <v>0.75</v>
      </c>
      <c r="L228" t="inlineStr">
        <is>
          <t>中</t>
        </is>
      </c>
      <c r="M228" t="inlineStr">
        <is>
          <t>设备诊断智能体</t>
        </is>
      </c>
      <c r="N228" t="inlineStr">
        <is>
          <t>设备工程师</t>
        </is>
      </c>
      <c r="O228" t="inlineStr">
        <is>
          <t>优先检查非计划停机与待机原因</t>
        </is>
      </c>
      <c r="P228" t="inlineStr">
        <is>
          <t>飞书消息卡片</t>
        </is>
      </c>
      <c r="Q228" t="inlineStr">
        <is>
          <t>否</t>
        </is>
      </c>
      <c r="R228" t="inlineStr">
        <is>
          <t>待确认</t>
        </is>
      </c>
      <c r="S228" t="inlineStr">
        <is>
          <t>团队模拟数据（基于公开单线数据派生）</t>
        </is>
      </c>
      <c r="T228" t="inlineStr">
        <is>
          <t>SIM-v2.2-20260807-20260804</t>
        </is>
      </c>
    </row>
    <row r="229">
      <c r="A229" t="inlineStr">
        <is>
          <t>SIM-EVT-00228</t>
        </is>
      </c>
      <c r="B229" t="inlineStr">
        <is>
          <t>LINE-S01-PRE-20251104</t>
        </is>
      </c>
      <c r="C229" t="inlineStr">
        <is>
          <t>SHIFT-PRE-20251104</t>
        </is>
      </c>
      <c r="D229" t="inlineStr">
        <is>
          <t>LINE-S01</t>
        </is>
      </c>
      <c r="E229" t="inlineStr">
        <is>
          <t>改善前</t>
        </is>
      </c>
      <c r="F229" s="57" t="n">
        <v>45965</v>
      </c>
      <c r="G229" t="inlineStr">
        <is>
          <t>质量率偏低</t>
        </is>
      </c>
      <c r="H229" t="inlineStr">
        <is>
          <t>质量率</t>
        </is>
      </c>
      <c r="I229" s="61" t="n">
        <v>0.971256</v>
      </c>
      <c r="J229" t="inlineStr">
        <is>
          <t>比例</t>
        </is>
      </c>
      <c r="K229" t="n">
        <v>0.98</v>
      </c>
      <c r="L229" t="inlineStr">
        <is>
          <t>中</t>
        </is>
      </c>
      <c r="M229" t="inlineStr">
        <is>
          <t>质量分析智能体</t>
        </is>
      </c>
      <c r="N229" t="inlineStr">
        <is>
          <t>质量工程师</t>
        </is>
      </c>
      <c r="O229" t="inlineStr">
        <is>
          <t>建议核查缺陷数量与异常批次</t>
        </is>
      </c>
      <c r="P229" t="inlineStr">
        <is>
          <t>飞书消息卡片</t>
        </is>
      </c>
      <c r="Q229" t="inlineStr">
        <is>
          <t>否</t>
        </is>
      </c>
      <c r="R229" t="inlineStr">
        <is>
          <t>待确认</t>
        </is>
      </c>
      <c r="S229" t="inlineStr">
        <is>
          <t>团队模拟数据（基于公开单线数据派生）</t>
        </is>
      </c>
      <c r="T229" t="inlineStr">
        <is>
          <t>SIM-v2.2-20260807-20260804</t>
        </is>
      </c>
    </row>
    <row r="230">
      <c r="A230" t="inlineStr">
        <is>
          <t>SIM-EVT-00229</t>
        </is>
      </c>
      <c r="B230" t="inlineStr">
        <is>
          <t>LINE-S01-PRE-20251104</t>
        </is>
      </c>
      <c r="C230" t="inlineStr">
        <is>
          <t>SHIFT-PRE-20251104</t>
        </is>
      </c>
      <c r="D230" t="inlineStr">
        <is>
          <t>LINE-S01</t>
        </is>
      </c>
      <c r="E230" t="inlineStr">
        <is>
          <t>改善前</t>
        </is>
      </c>
      <c r="F230" s="57" t="n">
        <v>45965</v>
      </c>
      <c r="G230" t="inlineStr">
        <is>
          <t>非计划停机超时</t>
        </is>
      </c>
      <c r="H230" t="inlineStr">
        <is>
          <t>非计划停机</t>
        </is>
      </c>
      <c r="I230" s="61" t="n">
        <v>5994</v>
      </c>
      <c r="J230" t="inlineStr">
        <is>
          <t>秒</t>
        </is>
      </c>
      <c r="K230" t="n">
        <v>3600</v>
      </c>
      <c r="L230" t="inlineStr">
        <is>
          <t>中</t>
        </is>
      </c>
      <c r="M230" t="inlineStr">
        <is>
          <t>设备诊断智能体</t>
        </is>
      </c>
      <c r="N230" t="inlineStr">
        <is>
          <t>设备工程师</t>
        </is>
      </c>
      <c r="O230" t="inlineStr">
        <is>
          <t>按停机位置和原因执行Pareto分析</t>
        </is>
      </c>
      <c r="P230" t="inlineStr">
        <is>
          <t>飞书消息卡片</t>
        </is>
      </c>
      <c r="Q230" t="inlineStr">
        <is>
          <t>否</t>
        </is>
      </c>
      <c r="R230" t="inlineStr">
        <is>
          <t>待确认</t>
        </is>
      </c>
      <c r="S230" t="inlineStr">
        <is>
          <t>团队模拟数据（基于公开单线数据派生）</t>
        </is>
      </c>
      <c r="T230" t="inlineStr">
        <is>
          <t>SIM-v2.2-20260807-20260804</t>
        </is>
      </c>
    </row>
    <row r="231">
      <c r="A231" t="inlineStr">
        <is>
          <t>SIM-EVT-00230</t>
        </is>
      </c>
      <c r="B231" t="inlineStr">
        <is>
          <t>LINE-S02-PRE-20251104</t>
        </is>
      </c>
      <c r="C231" t="inlineStr">
        <is>
          <t>SHIFT-PRE-20251104</t>
        </is>
      </c>
      <c r="D231" t="inlineStr">
        <is>
          <t>LINE-S02</t>
        </is>
      </c>
      <c r="E231" t="inlineStr">
        <is>
          <t>改善前</t>
        </is>
      </c>
      <c r="F231" s="57" t="n">
        <v>45965</v>
      </c>
      <c r="G231" t="inlineStr">
        <is>
          <t>OEE低于目标</t>
        </is>
      </c>
      <c r="H231" t="inlineStr">
        <is>
          <t>OEE</t>
        </is>
      </c>
      <c r="I231" s="61" t="n">
        <v>0.555799</v>
      </c>
      <c r="J231" t="inlineStr">
        <is>
          <t>比例</t>
        </is>
      </c>
      <c r="K231" t="n">
        <v>0.75</v>
      </c>
      <c r="L231" t="inlineStr">
        <is>
          <t>高</t>
        </is>
      </c>
      <c r="M231" t="inlineStr">
        <is>
          <t>生产诊断智能体</t>
        </is>
      </c>
      <c r="N231" t="inlineStr">
        <is>
          <t>生产主管</t>
        </is>
      </c>
      <c r="O231" t="inlineStr">
        <is>
          <t>设备瓶颈线综合效率偏低，需结合三项损失继续下钻</t>
        </is>
      </c>
      <c r="P231" t="inlineStr">
        <is>
          <t>飞书消息卡片+处置任务</t>
        </is>
      </c>
      <c r="Q231" t="inlineStr">
        <is>
          <t>是</t>
        </is>
      </c>
      <c r="R231" t="inlineStr">
        <is>
          <t>待确认</t>
        </is>
      </c>
      <c r="S231" t="inlineStr">
        <is>
          <t>团队模拟数据（基于公开单线数据派生）</t>
        </is>
      </c>
      <c r="T231" t="inlineStr">
        <is>
          <t>SIM-v2.2-20260807-20260804</t>
        </is>
      </c>
    </row>
    <row r="232">
      <c r="A232" t="inlineStr">
        <is>
          <t>SIM-EVT-00231</t>
        </is>
      </c>
      <c r="B232" t="inlineStr">
        <is>
          <t>LINE-S02-PRE-20251104</t>
        </is>
      </c>
      <c r="C232" t="inlineStr">
        <is>
          <t>SHIFT-PRE-20251104</t>
        </is>
      </c>
      <c r="D232" t="inlineStr">
        <is>
          <t>LINE-S02</t>
        </is>
      </c>
      <c r="E232" t="inlineStr">
        <is>
          <t>改善前</t>
        </is>
      </c>
      <c r="F232" s="57" t="n">
        <v>45965</v>
      </c>
      <c r="G232" t="inlineStr">
        <is>
          <t>开动率偏低</t>
        </is>
      </c>
      <c r="H232" t="inlineStr">
        <is>
          <t>开动率</t>
        </is>
      </c>
      <c r="I232" s="61" t="n">
        <v>0.616767</v>
      </c>
      <c r="J232" t="inlineStr">
        <is>
          <t>比例</t>
        </is>
      </c>
      <c r="K232" t="n">
        <v>0.75</v>
      </c>
      <c r="L232" t="inlineStr">
        <is>
          <t>高</t>
        </is>
      </c>
      <c r="M232" t="inlineStr">
        <is>
          <t>设备诊断智能体</t>
        </is>
      </c>
      <c r="N232" t="inlineStr">
        <is>
          <t>设备工程师</t>
        </is>
      </c>
      <c r="O232" t="inlineStr">
        <is>
          <t>设备瓶颈画像与非计划停机共同指向关键设备</t>
        </is>
      </c>
      <c r="P232" t="inlineStr">
        <is>
          <t>飞书消息卡片+处置任务</t>
        </is>
      </c>
      <c r="Q232" t="inlineStr">
        <is>
          <t>是</t>
        </is>
      </c>
      <c r="R232" t="inlineStr">
        <is>
          <t>待确认</t>
        </is>
      </c>
      <c r="S232" t="inlineStr">
        <is>
          <t>团队模拟数据（基于公开单线数据派生）</t>
        </is>
      </c>
      <c r="T232" t="inlineStr">
        <is>
          <t>SIM-v2.2-20260807-20260804</t>
        </is>
      </c>
    </row>
    <row r="233">
      <c r="A233" t="inlineStr">
        <is>
          <t>SIM-EVT-00232</t>
        </is>
      </c>
      <c r="B233" t="inlineStr">
        <is>
          <t>LINE-S02-PRE-20251104</t>
        </is>
      </c>
      <c r="C233" t="inlineStr">
        <is>
          <t>SHIFT-PRE-20251104</t>
        </is>
      </c>
      <c r="D233" t="inlineStr">
        <is>
          <t>LINE-S02</t>
        </is>
      </c>
      <c r="E233" t="inlineStr">
        <is>
          <t>改善前</t>
        </is>
      </c>
      <c r="F233" s="57" t="n">
        <v>45965</v>
      </c>
      <c r="G233" t="inlineStr">
        <is>
          <t>质量率偏低</t>
        </is>
      </c>
      <c r="H233" t="inlineStr">
        <is>
          <t>质量率</t>
        </is>
      </c>
      <c r="I233" s="61" t="n">
        <v>0.9687</v>
      </c>
      <c r="J233" t="inlineStr">
        <is>
          <t>比例</t>
        </is>
      </c>
      <c r="K233" t="n">
        <v>0.98</v>
      </c>
      <c r="L233" t="inlineStr">
        <is>
          <t>中</t>
        </is>
      </c>
      <c r="M233" t="inlineStr">
        <is>
          <t>质量分析智能体</t>
        </is>
      </c>
      <c r="N233" t="inlineStr">
        <is>
          <t>质量工程师</t>
        </is>
      </c>
      <c r="O233" t="inlineStr">
        <is>
          <t>建议核查缺陷数量与异常批次</t>
        </is>
      </c>
      <c r="P233" t="inlineStr">
        <is>
          <t>飞书消息卡片</t>
        </is>
      </c>
      <c r="Q233" t="inlineStr">
        <is>
          <t>否</t>
        </is>
      </c>
      <c r="R233" t="inlineStr">
        <is>
          <t>待确认</t>
        </is>
      </c>
      <c r="S233" t="inlineStr">
        <is>
          <t>团队模拟数据（基于公开单线数据派生）</t>
        </is>
      </c>
      <c r="T233" t="inlineStr">
        <is>
          <t>SIM-v2.2-20260807-20260804</t>
        </is>
      </c>
    </row>
    <row r="234">
      <c r="A234" t="inlineStr">
        <is>
          <t>SIM-EVT-00233</t>
        </is>
      </c>
      <c r="B234" t="inlineStr">
        <is>
          <t>LINE-S02-PRE-20251104</t>
        </is>
      </c>
      <c r="C234" t="inlineStr">
        <is>
          <t>SHIFT-PRE-20251104</t>
        </is>
      </c>
      <c r="D234" t="inlineStr">
        <is>
          <t>LINE-S02</t>
        </is>
      </c>
      <c r="E234" t="inlineStr">
        <is>
          <t>改善前</t>
        </is>
      </c>
      <c r="F234" s="57" t="n">
        <v>45965</v>
      </c>
      <c r="G234" t="inlineStr">
        <is>
          <t>非计划停机超时</t>
        </is>
      </c>
      <c r="H234" t="inlineStr">
        <is>
          <t>非计划停机</t>
        </is>
      </c>
      <c r="I234" s="61" t="n">
        <v>10038</v>
      </c>
      <c r="J234" t="inlineStr">
        <is>
          <t>秒</t>
        </is>
      </c>
      <c r="K234" t="n">
        <v>3600</v>
      </c>
      <c r="L234" t="inlineStr">
        <is>
          <t>高</t>
        </is>
      </c>
      <c r="M234" t="inlineStr">
        <is>
          <t>设备诊断智能体</t>
        </is>
      </c>
      <c r="N234" t="inlineStr">
        <is>
          <t>设备工程师</t>
        </is>
      </c>
      <c r="O234" t="inlineStr">
        <is>
          <t>设备瓶颈线停机放大，优先查看主加工和输送系统</t>
        </is>
      </c>
      <c r="P234" t="inlineStr">
        <is>
          <t>飞书消息卡片+处置任务</t>
        </is>
      </c>
      <c r="Q234" t="inlineStr">
        <is>
          <t>是</t>
        </is>
      </c>
      <c r="R234" t="inlineStr">
        <is>
          <t>待确认</t>
        </is>
      </c>
      <c r="S234" t="inlineStr">
        <is>
          <t>团队模拟数据（基于公开单线数据派生）</t>
        </is>
      </c>
      <c r="T234" t="inlineStr">
        <is>
          <t>SIM-v2.2-20260807-20260804</t>
        </is>
      </c>
    </row>
    <row r="235">
      <c r="A235" t="inlineStr">
        <is>
          <t>SIM-EVT-00234</t>
        </is>
      </c>
      <c r="B235" t="inlineStr">
        <is>
          <t>LINE-S03-PRE-20251104</t>
        </is>
      </c>
      <c r="C235" t="inlineStr">
        <is>
          <t>SHIFT-PRE-20251104</t>
        </is>
      </c>
      <c r="D235" t="inlineStr">
        <is>
          <t>LINE-S03</t>
        </is>
      </c>
      <c r="E235" t="inlineStr">
        <is>
          <t>改善前</t>
        </is>
      </c>
      <c r="F235" s="57" t="n">
        <v>45965</v>
      </c>
      <c r="G235" t="inlineStr">
        <is>
          <t>OEE低于目标</t>
        </is>
      </c>
      <c r="H235" t="inlineStr">
        <is>
          <t>OEE</t>
        </is>
      </c>
      <c r="I235" s="61" t="n">
        <v>0.607352</v>
      </c>
      <c r="J235" t="inlineStr">
        <is>
          <t>比例</t>
        </is>
      </c>
      <c r="K235" t="n">
        <v>0.75</v>
      </c>
      <c r="L235" t="inlineStr">
        <is>
          <t>中</t>
        </is>
      </c>
      <c r="M235" t="inlineStr">
        <is>
          <t>生产诊断智能体</t>
        </is>
      </c>
      <c r="N235" t="inlineStr">
        <is>
          <t>生产主管</t>
        </is>
      </c>
      <c r="O235" t="inlineStr">
        <is>
          <t>质量波动线综合效率偏低，需结合三项损失继续下钻</t>
        </is>
      </c>
      <c r="P235" t="inlineStr">
        <is>
          <t>飞书消息卡片</t>
        </is>
      </c>
      <c r="Q235" t="inlineStr">
        <is>
          <t>否</t>
        </is>
      </c>
      <c r="R235" t="inlineStr">
        <is>
          <t>待确认</t>
        </is>
      </c>
      <c r="S235" t="inlineStr">
        <is>
          <t>团队模拟数据（基于公开单线数据派生）</t>
        </is>
      </c>
      <c r="T235" t="inlineStr">
        <is>
          <t>SIM-v2.2-20260807-20260804</t>
        </is>
      </c>
    </row>
    <row r="236">
      <c r="A236" t="inlineStr">
        <is>
          <t>SIM-EVT-00235</t>
        </is>
      </c>
      <c r="B236" t="inlineStr">
        <is>
          <t>LINE-S03-PRE-20251104</t>
        </is>
      </c>
      <c r="C236" t="inlineStr">
        <is>
          <t>SHIFT-PRE-20251104</t>
        </is>
      </c>
      <c r="D236" t="inlineStr">
        <is>
          <t>LINE-S03</t>
        </is>
      </c>
      <c r="E236" t="inlineStr">
        <is>
          <t>改善前</t>
        </is>
      </c>
      <c r="F236" s="57" t="n">
        <v>45965</v>
      </c>
      <c r="G236" t="inlineStr">
        <is>
          <t>开动率偏低</t>
        </is>
      </c>
      <c r="H236" t="inlineStr">
        <is>
          <t>开动率</t>
        </is>
      </c>
      <c r="I236" s="61" t="n">
        <v>0.696433</v>
      </c>
      <c r="J236" t="inlineStr">
        <is>
          <t>比例</t>
        </is>
      </c>
      <c r="K236" t="n">
        <v>0.75</v>
      </c>
      <c r="L236" t="inlineStr">
        <is>
          <t>中</t>
        </is>
      </c>
      <c r="M236" t="inlineStr">
        <is>
          <t>设备诊断智能体</t>
        </is>
      </c>
      <c r="N236" t="inlineStr">
        <is>
          <t>设备工程师</t>
        </is>
      </c>
      <c r="O236" t="inlineStr">
        <is>
          <t>优先检查非计划停机与待机原因</t>
        </is>
      </c>
      <c r="P236" t="inlineStr">
        <is>
          <t>飞书消息卡片</t>
        </is>
      </c>
      <c r="Q236" t="inlineStr">
        <is>
          <t>否</t>
        </is>
      </c>
      <c r="R236" t="inlineStr">
        <is>
          <t>待确认</t>
        </is>
      </c>
      <c r="S236" t="inlineStr">
        <is>
          <t>团队模拟数据（基于公开单线数据派生）</t>
        </is>
      </c>
      <c r="T236" t="inlineStr">
        <is>
          <t>SIM-v2.2-20260807-20260804</t>
        </is>
      </c>
    </row>
    <row r="237">
      <c r="A237" t="inlineStr">
        <is>
          <t>SIM-EVT-00236</t>
        </is>
      </c>
      <c r="B237" t="inlineStr">
        <is>
          <t>LINE-S03-PRE-20251104</t>
        </is>
      </c>
      <c r="C237" t="inlineStr">
        <is>
          <t>SHIFT-PRE-20251104</t>
        </is>
      </c>
      <c r="D237" t="inlineStr">
        <is>
          <t>LINE-S03</t>
        </is>
      </c>
      <c r="E237" t="inlineStr">
        <is>
          <t>改善前</t>
        </is>
      </c>
      <c r="F237" s="57" t="n">
        <v>45965</v>
      </c>
      <c r="G237" t="inlineStr">
        <is>
          <t>质量率偏低</t>
        </is>
      </c>
      <c r="H237" t="inlineStr">
        <is>
          <t>质量率</t>
        </is>
      </c>
      <c r="I237" s="61" t="n">
        <v>0.939144</v>
      </c>
      <c r="J237" t="inlineStr">
        <is>
          <t>比例</t>
        </is>
      </c>
      <c r="K237" t="n">
        <v>0.98</v>
      </c>
      <c r="L237" t="inlineStr">
        <is>
          <t>高</t>
        </is>
      </c>
      <c r="M237" t="inlineStr">
        <is>
          <t>质量分析智能体</t>
        </is>
      </c>
      <c r="N237" t="inlineStr">
        <is>
          <t>质量工程师</t>
        </is>
      </c>
      <c r="O237" t="inlineStr">
        <is>
          <t>质量波动画像触发，建议核查批次、工艺参数和来料</t>
        </is>
      </c>
      <c r="P237" t="inlineStr">
        <is>
          <t>飞书消息卡片+处置任务</t>
        </is>
      </c>
      <c r="Q237" t="inlineStr">
        <is>
          <t>是</t>
        </is>
      </c>
      <c r="R237" t="inlineStr">
        <is>
          <t>待确认</t>
        </is>
      </c>
      <c r="S237" t="inlineStr">
        <is>
          <t>团队模拟数据（基于公开单线数据派生）</t>
        </is>
      </c>
      <c r="T237" t="inlineStr">
        <is>
          <t>SIM-v2.2-20260807-20260804</t>
        </is>
      </c>
    </row>
    <row r="238">
      <c r="A238" t="inlineStr">
        <is>
          <t>SIM-EVT-00237</t>
        </is>
      </c>
      <c r="B238" t="inlineStr">
        <is>
          <t>LINE-S03-PRE-20251104</t>
        </is>
      </c>
      <c r="C238" t="inlineStr">
        <is>
          <t>SHIFT-PRE-20251104</t>
        </is>
      </c>
      <c r="D238" t="inlineStr">
        <is>
          <t>LINE-S03</t>
        </is>
      </c>
      <c r="E238" t="inlineStr">
        <is>
          <t>改善前</t>
        </is>
      </c>
      <c r="F238" s="57" t="n">
        <v>45965</v>
      </c>
      <c r="G238" t="inlineStr">
        <is>
          <t>非计划停机超时</t>
        </is>
      </c>
      <c r="H238" t="inlineStr">
        <is>
          <t>非计划停机</t>
        </is>
      </c>
      <c r="I238" s="61" t="n">
        <v>7158</v>
      </c>
      <c r="J238" t="inlineStr">
        <is>
          <t>秒</t>
        </is>
      </c>
      <c r="K238" t="n">
        <v>3600</v>
      </c>
      <c r="L238" t="inlineStr">
        <is>
          <t>中</t>
        </is>
      </c>
      <c r="M238" t="inlineStr">
        <is>
          <t>设备诊断智能体</t>
        </is>
      </c>
      <c r="N238" t="inlineStr">
        <is>
          <t>设备工程师</t>
        </is>
      </c>
      <c r="O238" t="inlineStr">
        <is>
          <t>按停机位置和原因执行Pareto分析</t>
        </is>
      </c>
      <c r="P238" t="inlineStr">
        <is>
          <t>飞书消息卡片</t>
        </is>
      </c>
      <c r="Q238" t="inlineStr">
        <is>
          <t>否</t>
        </is>
      </c>
      <c r="R238" t="inlineStr">
        <is>
          <t>待确认</t>
        </is>
      </c>
      <c r="S238" t="inlineStr">
        <is>
          <t>团队模拟数据（基于公开单线数据派生）</t>
        </is>
      </c>
      <c r="T238" t="inlineStr">
        <is>
          <t>SIM-v2.2-20260807-20260804</t>
        </is>
      </c>
    </row>
    <row r="239">
      <c r="A239" t="inlineStr">
        <is>
          <t>SIM-EVT-00238</t>
        </is>
      </c>
      <c r="B239" t="inlineStr">
        <is>
          <t>LINE-S02-PRE-20251105</t>
        </is>
      </c>
      <c r="C239" t="inlineStr">
        <is>
          <t>SHIFT-PRE-20251105</t>
        </is>
      </c>
      <c r="D239" t="inlineStr">
        <is>
          <t>LINE-S02</t>
        </is>
      </c>
      <c r="E239" t="inlineStr">
        <is>
          <t>改善前</t>
        </is>
      </c>
      <c r="F239" s="57" t="n">
        <v>45966</v>
      </c>
      <c r="G239" t="inlineStr">
        <is>
          <t>OEE低于目标</t>
        </is>
      </c>
      <c r="H239" t="inlineStr">
        <is>
          <t>OEE</t>
        </is>
      </c>
      <c r="I239" s="61" t="n">
        <v>0.718125</v>
      </c>
      <c r="J239" t="inlineStr">
        <is>
          <t>比例</t>
        </is>
      </c>
      <c r="K239" t="n">
        <v>0.75</v>
      </c>
      <c r="L239" t="inlineStr">
        <is>
          <t>中</t>
        </is>
      </c>
      <c r="M239" t="inlineStr">
        <is>
          <t>生产诊断智能体</t>
        </is>
      </c>
      <c r="N239" t="inlineStr">
        <is>
          <t>生产主管</t>
        </is>
      </c>
      <c r="O239" t="inlineStr">
        <is>
          <t>设备瓶颈线综合效率偏低，需结合三项损失继续下钻</t>
        </is>
      </c>
      <c r="P239" t="inlineStr">
        <is>
          <t>飞书消息卡片</t>
        </is>
      </c>
      <c r="Q239" t="inlineStr">
        <is>
          <t>否</t>
        </is>
      </c>
      <c r="R239" t="inlineStr">
        <is>
          <t>待确认</t>
        </is>
      </c>
      <c r="S239" t="inlineStr">
        <is>
          <t>团队模拟数据（基于公开单线数据派生）</t>
        </is>
      </c>
      <c r="T239" t="inlineStr">
        <is>
          <t>SIM-v2.2-20260807-20260804</t>
        </is>
      </c>
    </row>
    <row r="240">
      <c r="A240" t="inlineStr">
        <is>
          <t>SIM-EVT-00239</t>
        </is>
      </c>
      <c r="B240" t="inlineStr">
        <is>
          <t>LINE-S02-PRE-20251105</t>
        </is>
      </c>
      <c r="C240" t="inlineStr">
        <is>
          <t>SHIFT-PRE-20251105</t>
        </is>
      </c>
      <c r="D240" t="inlineStr">
        <is>
          <t>LINE-S02</t>
        </is>
      </c>
      <c r="E240" t="inlineStr">
        <is>
          <t>改善前</t>
        </is>
      </c>
      <c r="F240" s="57" t="n">
        <v>45966</v>
      </c>
      <c r="G240" t="inlineStr">
        <is>
          <t>非计划停机超时</t>
        </is>
      </c>
      <c r="H240" t="inlineStr">
        <is>
          <t>非计划停机</t>
        </is>
      </c>
      <c r="I240" s="61" t="n">
        <v>4014</v>
      </c>
      <c r="J240" t="inlineStr">
        <is>
          <t>秒</t>
        </is>
      </c>
      <c r="K240" t="n">
        <v>3600</v>
      </c>
      <c r="L240" t="inlineStr">
        <is>
          <t>中</t>
        </is>
      </c>
      <c r="M240" t="inlineStr">
        <is>
          <t>设备诊断智能体</t>
        </is>
      </c>
      <c r="N240" t="inlineStr">
        <is>
          <t>设备工程师</t>
        </is>
      </c>
      <c r="O240" t="inlineStr">
        <is>
          <t>设备瓶颈线停机放大，优先查看主加工和输送系统</t>
        </is>
      </c>
      <c r="P240" t="inlineStr">
        <is>
          <t>飞书消息卡片</t>
        </is>
      </c>
      <c r="Q240" t="inlineStr">
        <is>
          <t>否</t>
        </is>
      </c>
      <c r="R240" t="inlineStr">
        <is>
          <t>待确认</t>
        </is>
      </c>
      <c r="S240" t="inlineStr">
        <is>
          <t>团队模拟数据（基于公开单线数据派生）</t>
        </is>
      </c>
      <c r="T240" t="inlineStr">
        <is>
          <t>SIM-v2.2-20260807-20260804</t>
        </is>
      </c>
    </row>
    <row r="241">
      <c r="A241" t="inlineStr">
        <is>
          <t>SIM-EVT-00240</t>
        </is>
      </c>
      <c r="B241" t="inlineStr">
        <is>
          <t>LINE-S03-PRE-20251105</t>
        </is>
      </c>
      <c r="C241" t="inlineStr">
        <is>
          <t>SHIFT-PRE-20251105</t>
        </is>
      </c>
      <c r="D241" t="inlineStr">
        <is>
          <t>LINE-S03</t>
        </is>
      </c>
      <c r="E241" t="inlineStr">
        <is>
          <t>改善前</t>
        </is>
      </c>
      <c r="F241" s="57" t="n">
        <v>45966</v>
      </c>
      <c r="G241" t="inlineStr">
        <is>
          <t>OEE低于目标</t>
        </is>
      </c>
      <c r="H241" t="inlineStr">
        <is>
          <t>OEE</t>
        </is>
      </c>
      <c r="I241" s="61" t="n">
        <v>0.719259</v>
      </c>
      <c r="J241" t="inlineStr">
        <is>
          <t>比例</t>
        </is>
      </c>
      <c r="K241" t="n">
        <v>0.75</v>
      </c>
      <c r="L241" t="inlineStr">
        <is>
          <t>中</t>
        </is>
      </c>
      <c r="M241" t="inlineStr">
        <is>
          <t>生产诊断智能体</t>
        </is>
      </c>
      <c r="N241" t="inlineStr">
        <is>
          <t>生产主管</t>
        </is>
      </c>
      <c r="O241" t="inlineStr">
        <is>
          <t>质量波动线综合效率偏低，需结合三项损失继续下钻</t>
        </is>
      </c>
      <c r="P241" t="inlineStr">
        <is>
          <t>飞书消息卡片</t>
        </is>
      </c>
      <c r="Q241" t="inlineStr">
        <is>
          <t>否</t>
        </is>
      </c>
      <c r="R241" t="inlineStr">
        <is>
          <t>待确认</t>
        </is>
      </c>
      <c r="S241" t="inlineStr">
        <is>
          <t>团队模拟数据（基于公开单线数据派生）</t>
        </is>
      </c>
      <c r="T241" t="inlineStr">
        <is>
          <t>SIM-v2.2-20260807-20260804</t>
        </is>
      </c>
    </row>
    <row r="242">
      <c r="A242" t="inlineStr">
        <is>
          <t>SIM-EVT-00241</t>
        </is>
      </c>
      <c r="B242" t="inlineStr">
        <is>
          <t>LINE-S03-PRE-20251105</t>
        </is>
      </c>
      <c r="C242" t="inlineStr">
        <is>
          <t>SHIFT-PRE-20251105</t>
        </is>
      </c>
      <c r="D242" t="inlineStr">
        <is>
          <t>LINE-S03</t>
        </is>
      </c>
      <c r="E242" t="inlineStr">
        <is>
          <t>改善前</t>
        </is>
      </c>
      <c r="F242" s="57" t="n">
        <v>45966</v>
      </c>
      <c r="G242" t="inlineStr">
        <is>
          <t>质量率偏低</t>
        </is>
      </c>
      <c r="H242" t="inlineStr">
        <is>
          <t>质量率</t>
        </is>
      </c>
      <c r="I242" s="61" t="n">
        <v>0.959556</v>
      </c>
      <c r="J242" t="inlineStr">
        <is>
          <t>比例</t>
        </is>
      </c>
      <c r="K242" t="n">
        <v>0.98</v>
      </c>
      <c r="L242" t="inlineStr">
        <is>
          <t>中</t>
        </is>
      </c>
      <c r="M242" t="inlineStr">
        <is>
          <t>质量分析智能体</t>
        </is>
      </c>
      <c r="N242" t="inlineStr">
        <is>
          <t>质量工程师</t>
        </is>
      </c>
      <c r="O242" t="inlineStr">
        <is>
          <t>质量波动画像触发，建议核查批次、工艺参数和来料</t>
        </is>
      </c>
      <c r="P242" t="inlineStr">
        <is>
          <t>飞书消息卡片</t>
        </is>
      </c>
      <c r="Q242" t="inlineStr">
        <is>
          <t>否</t>
        </is>
      </c>
      <c r="R242" t="inlineStr">
        <is>
          <t>待确认</t>
        </is>
      </c>
      <c r="S242" t="inlineStr">
        <is>
          <t>团队模拟数据（基于公开单线数据派生）</t>
        </is>
      </c>
      <c r="T242" t="inlineStr">
        <is>
          <t>SIM-v2.2-20260807-20260804</t>
        </is>
      </c>
    </row>
    <row r="243">
      <c r="A243" t="inlineStr">
        <is>
          <t>SIM-EVT-00242</t>
        </is>
      </c>
      <c r="B243" t="inlineStr">
        <is>
          <t>LINE-S02-PRE-20251106</t>
        </is>
      </c>
      <c r="C243" t="inlineStr">
        <is>
          <t>SHIFT-PRE-20251106</t>
        </is>
      </c>
      <c r="D243" t="inlineStr">
        <is>
          <t>LINE-S02</t>
        </is>
      </c>
      <c r="E243" t="inlineStr">
        <is>
          <t>改善前</t>
        </is>
      </c>
      <c r="F243" s="57" t="n">
        <v>45967</v>
      </c>
      <c r="G243" t="inlineStr">
        <is>
          <t>OEE低于目标</t>
        </is>
      </c>
      <c r="H243" t="inlineStr">
        <is>
          <t>OEE</t>
        </is>
      </c>
      <c r="I243" s="61" t="n">
        <v>0.650598</v>
      </c>
      <c r="J243" t="inlineStr">
        <is>
          <t>比例</t>
        </is>
      </c>
      <c r="K243" t="n">
        <v>0.75</v>
      </c>
      <c r="L243" t="inlineStr">
        <is>
          <t>中</t>
        </is>
      </c>
      <c r="M243" t="inlineStr">
        <is>
          <t>生产诊断智能体</t>
        </is>
      </c>
      <c r="N243" t="inlineStr">
        <is>
          <t>生产主管</t>
        </is>
      </c>
      <c r="O243" t="inlineStr">
        <is>
          <t>设备瓶颈线综合效率偏低，需结合三项损失继续下钻</t>
        </is>
      </c>
      <c r="P243" t="inlineStr">
        <is>
          <t>飞书消息卡片</t>
        </is>
      </c>
      <c r="Q243" t="inlineStr">
        <is>
          <t>否</t>
        </is>
      </c>
      <c r="R243" t="inlineStr">
        <is>
          <t>待确认</t>
        </is>
      </c>
      <c r="S243" t="inlineStr">
        <is>
          <t>团队模拟数据（基于公开单线数据派生）</t>
        </is>
      </c>
      <c r="T243" t="inlineStr">
        <is>
          <t>SIM-v2.2-20260807-20260804</t>
        </is>
      </c>
    </row>
    <row r="244">
      <c r="A244" t="inlineStr">
        <is>
          <t>SIM-EVT-00243</t>
        </is>
      </c>
      <c r="B244" t="inlineStr">
        <is>
          <t>LINE-S02-PRE-20251106</t>
        </is>
      </c>
      <c r="C244" t="inlineStr">
        <is>
          <t>SHIFT-PRE-20251106</t>
        </is>
      </c>
      <c r="D244" t="inlineStr">
        <is>
          <t>LINE-S02</t>
        </is>
      </c>
      <c r="E244" t="inlineStr">
        <is>
          <t>改善前</t>
        </is>
      </c>
      <c r="F244" s="57" t="n">
        <v>45967</v>
      </c>
      <c r="G244" t="inlineStr">
        <is>
          <t>开动率偏低</t>
        </is>
      </c>
      <c r="H244" t="inlineStr">
        <is>
          <t>开动率</t>
        </is>
      </c>
      <c r="I244" s="61" t="n">
        <v>0.7089</v>
      </c>
      <c r="J244" t="inlineStr">
        <is>
          <t>比例</t>
        </is>
      </c>
      <c r="K244" t="n">
        <v>0.75</v>
      </c>
      <c r="L244" t="inlineStr">
        <is>
          <t>中</t>
        </is>
      </c>
      <c r="M244" t="inlineStr">
        <is>
          <t>设备诊断智能体</t>
        </is>
      </c>
      <c r="N244" t="inlineStr">
        <is>
          <t>设备工程师</t>
        </is>
      </c>
      <c r="O244" t="inlineStr">
        <is>
          <t>设备瓶颈画像与非计划停机共同指向关键设备</t>
        </is>
      </c>
      <c r="P244" t="inlineStr">
        <is>
          <t>飞书消息卡片</t>
        </is>
      </c>
      <c r="Q244" t="inlineStr">
        <is>
          <t>否</t>
        </is>
      </c>
      <c r="R244" t="inlineStr">
        <is>
          <t>待确认</t>
        </is>
      </c>
      <c r="S244" t="inlineStr">
        <is>
          <t>团队模拟数据（基于公开单线数据派生）</t>
        </is>
      </c>
      <c r="T244" t="inlineStr">
        <is>
          <t>SIM-v2.2-20260807-20260804</t>
        </is>
      </c>
    </row>
    <row r="245">
      <c r="A245" t="inlineStr">
        <is>
          <t>SIM-EVT-00244</t>
        </is>
      </c>
      <c r="B245" t="inlineStr">
        <is>
          <t>LINE-S02-PRE-20251106</t>
        </is>
      </c>
      <c r="C245" t="inlineStr">
        <is>
          <t>SHIFT-PRE-20251106</t>
        </is>
      </c>
      <c r="D245" t="inlineStr">
        <is>
          <t>LINE-S02</t>
        </is>
      </c>
      <c r="E245" t="inlineStr">
        <is>
          <t>改善前</t>
        </is>
      </c>
      <c r="F245" s="57" t="n">
        <v>45967</v>
      </c>
      <c r="G245" t="inlineStr">
        <is>
          <t>非计划停机超时</t>
        </is>
      </c>
      <c r="H245" t="inlineStr">
        <is>
          <t>非计划停机</t>
        </is>
      </c>
      <c r="I245" s="61" t="n">
        <v>4974</v>
      </c>
      <c r="J245" t="inlineStr">
        <is>
          <t>秒</t>
        </is>
      </c>
      <c r="K245" t="n">
        <v>3600</v>
      </c>
      <c r="L245" t="inlineStr">
        <is>
          <t>中</t>
        </is>
      </c>
      <c r="M245" t="inlineStr">
        <is>
          <t>设备诊断智能体</t>
        </is>
      </c>
      <c r="N245" t="inlineStr">
        <is>
          <t>设备工程师</t>
        </is>
      </c>
      <c r="O245" t="inlineStr">
        <is>
          <t>设备瓶颈线停机放大，优先查看主加工和输送系统</t>
        </is>
      </c>
      <c r="P245" t="inlineStr">
        <is>
          <t>飞书消息卡片</t>
        </is>
      </c>
      <c r="Q245" t="inlineStr">
        <is>
          <t>否</t>
        </is>
      </c>
      <c r="R245" t="inlineStr">
        <is>
          <t>待确认</t>
        </is>
      </c>
      <c r="S245" t="inlineStr">
        <is>
          <t>团队模拟数据（基于公开单线数据派生）</t>
        </is>
      </c>
      <c r="T245" t="inlineStr">
        <is>
          <t>SIM-v2.2-20260807-20260804</t>
        </is>
      </c>
    </row>
    <row r="246">
      <c r="A246" t="inlineStr">
        <is>
          <t>SIM-EVT-00245</t>
        </is>
      </c>
      <c r="B246" t="inlineStr">
        <is>
          <t>LINE-S03-PRE-20251106</t>
        </is>
      </c>
      <c r="C246" t="inlineStr">
        <is>
          <t>SHIFT-PRE-20251106</t>
        </is>
      </c>
      <c r="D246" t="inlineStr">
        <is>
          <t>LINE-S03</t>
        </is>
      </c>
      <c r="E246" t="inlineStr">
        <is>
          <t>改善前</t>
        </is>
      </c>
      <c r="F246" s="57" t="n">
        <v>45967</v>
      </c>
      <c r="G246" t="inlineStr">
        <is>
          <t>OEE低于目标</t>
        </is>
      </c>
      <c r="H246" t="inlineStr">
        <is>
          <t>OEE</t>
        </is>
      </c>
      <c r="I246" s="61" t="n">
        <v>0.707086</v>
      </c>
      <c r="J246" t="inlineStr">
        <is>
          <t>比例</t>
        </is>
      </c>
      <c r="K246" t="n">
        <v>0.75</v>
      </c>
      <c r="L246" t="inlineStr">
        <is>
          <t>中</t>
        </is>
      </c>
      <c r="M246" t="inlineStr">
        <is>
          <t>生产诊断智能体</t>
        </is>
      </c>
      <c r="N246" t="inlineStr">
        <is>
          <t>生产主管</t>
        </is>
      </c>
      <c r="O246" t="inlineStr">
        <is>
          <t>质量波动线综合效率偏低，需结合三项损失继续下钻</t>
        </is>
      </c>
      <c r="P246" t="inlineStr">
        <is>
          <t>飞书消息卡片</t>
        </is>
      </c>
      <c r="Q246" t="inlineStr">
        <is>
          <t>否</t>
        </is>
      </c>
      <c r="R246" t="inlineStr">
        <is>
          <t>待确认</t>
        </is>
      </c>
      <c r="S246" t="inlineStr">
        <is>
          <t>团队模拟数据（基于公开单线数据派生）</t>
        </is>
      </c>
      <c r="T246" t="inlineStr">
        <is>
          <t>SIM-v2.2-20260807-20260804</t>
        </is>
      </c>
    </row>
    <row r="247">
      <c r="A247" t="inlineStr">
        <is>
          <t>SIM-EVT-00246</t>
        </is>
      </c>
      <c r="B247" t="inlineStr">
        <is>
          <t>LINE-S03-PRE-20251106</t>
        </is>
      </c>
      <c r="C247" t="inlineStr">
        <is>
          <t>SHIFT-PRE-20251106</t>
        </is>
      </c>
      <c r="D247" t="inlineStr">
        <is>
          <t>LINE-S03</t>
        </is>
      </c>
      <c r="E247" t="inlineStr">
        <is>
          <t>改善前</t>
        </is>
      </c>
      <c r="F247" s="57" t="n">
        <v>45967</v>
      </c>
      <c r="G247" t="inlineStr">
        <is>
          <t>质量率偏低</t>
        </is>
      </c>
      <c r="H247" t="inlineStr">
        <is>
          <t>质量率</t>
        </is>
      </c>
      <c r="I247" s="61" t="n">
        <v>0.974467</v>
      </c>
      <c r="J247" t="inlineStr">
        <is>
          <t>比例</t>
        </is>
      </c>
      <c r="K247" t="n">
        <v>0.98</v>
      </c>
      <c r="L247" t="inlineStr">
        <is>
          <t>中</t>
        </is>
      </c>
      <c r="M247" t="inlineStr">
        <is>
          <t>质量分析智能体</t>
        </is>
      </c>
      <c r="N247" t="inlineStr">
        <is>
          <t>质量工程师</t>
        </is>
      </c>
      <c r="O247" t="inlineStr">
        <is>
          <t>质量波动画像触发，建议核查批次、工艺参数和来料</t>
        </is>
      </c>
      <c r="P247" t="inlineStr">
        <is>
          <t>飞书消息卡片</t>
        </is>
      </c>
      <c r="Q247" t="inlineStr">
        <is>
          <t>否</t>
        </is>
      </c>
      <c r="R247" t="inlineStr">
        <is>
          <t>待确认</t>
        </is>
      </c>
      <c r="S247" t="inlineStr">
        <is>
          <t>团队模拟数据（基于公开单线数据派生）</t>
        </is>
      </c>
      <c r="T247" t="inlineStr">
        <is>
          <t>SIM-v2.2-20260807-20260804</t>
        </is>
      </c>
    </row>
    <row r="248">
      <c r="A248" t="inlineStr">
        <is>
          <t>SIM-EVT-00247</t>
        </is>
      </c>
      <c r="B248" t="inlineStr">
        <is>
          <t>LINE-S03-PRE-20251106</t>
        </is>
      </c>
      <c r="C248" t="inlineStr">
        <is>
          <t>SHIFT-PRE-20251106</t>
        </is>
      </c>
      <c r="D248" t="inlineStr">
        <is>
          <t>LINE-S03</t>
        </is>
      </c>
      <c r="E248" t="inlineStr">
        <is>
          <t>改善前</t>
        </is>
      </c>
      <c r="F248" s="57" t="n">
        <v>45967</v>
      </c>
      <c r="G248" t="inlineStr">
        <is>
          <t>非计划停机超时</t>
        </is>
      </c>
      <c r="H248" t="inlineStr">
        <is>
          <t>非计划停机</t>
        </is>
      </c>
      <c r="I248" s="61" t="n">
        <v>4056</v>
      </c>
      <c r="J248" t="inlineStr">
        <is>
          <t>秒</t>
        </is>
      </c>
      <c r="K248" t="n">
        <v>3600</v>
      </c>
      <c r="L248" t="inlineStr">
        <is>
          <t>中</t>
        </is>
      </c>
      <c r="M248" t="inlineStr">
        <is>
          <t>设备诊断智能体</t>
        </is>
      </c>
      <c r="N248" t="inlineStr">
        <is>
          <t>设备工程师</t>
        </is>
      </c>
      <c r="O248" t="inlineStr">
        <is>
          <t>按停机位置和原因执行Pareto分析</t>
        </is>
      </c>
      <c r="P248" t="inlineStr">
        <is>
          <t>飞书消息卡片</t>
        </is>
      </c>
      <c r="Q248" t="inlineStr">
        <is>
          <t>否</t>
        </is>
      </c>
      <c r="R248" t="inlineStr">
        <is>
          <t>待确认</t>
        </is>
      </c>
      <c r="S248" t="inlineStr">
        <is>
          <t>团队模拟数据（基于公开单线数据派生）</t>
        </is>
      </c>
      <c r="T248" t="inlineStr">
        <is>
          <t>SIM-v2.2-20260807-20260804</t>
        </is>
      </c>
    </row>
    <row r="249">
      <c r="A249" t="inlineStr">
        <is>
          <t>SIM-EVT-00248</t>
        </is>
      </c>
      <c r="B249" t="inlineStr">
        <is>
          <t>LINE-S01-PRE-20251107</t>
        </is>
      </c>
      <c r="C249" t="inlineStr">
        <is>
          <t>SHIFT-PRE-20251107</t>
        </is>
      </c>
      <c r="D249" t="inlineStr">
        <is>
          <t>LINE-S01</t>
        </is>
      </c>
      <c r="E249" t="inlineStr">
        <is>
          <t>改善前</t>
        </is>
      </c>
      <c r="F249" s="57" t="n">
        <v>45968</v>
      </c>
      <c r="G249" t="inlineStr">
        <is>
          <t>OEE低于目标</t>
        </is>
      </c>
      <c r="H249" t="inlineStr">
        <is>
          <t>OEE</t>
        </is>
      </c>
      <c r="I249" s="61" t="n">
        <v>0.497001</v>
      </c>
      <c r="J249" t="inlineStr">
        <is>
          <t>比例</t>
        </is>
      </c>
      <c r="K249" t="n">
        <v>0.75</v>
      </c>
      <c r="L249" t="inlineStr">
        <is>
          <t>高</t>
        </is>
      </c>
      <c r="M249" t="inlineStr">
        <is>
          <t>生产诊断智能体</t>
        </is>
      </c>
      <c r="N249" t="inlineStr">
        <is>
          <t>生产主管</t>
        </is>
      </c>
      <c r="O249" t="inlineStr">
        <is>
          <t>稳态基准线综合效率偏低，需结合三项损失继续下钻</t>
        </is>
      </c>
      <c r="P249" t="inlineStr">
        <is>
          <t>飞书消息卡片+处置任务</t>
        </is>
      </c>
      <c r="Q249" t="inlineStr">
        <is>
          <t>是</t>
        </is>
      </c>
      <c r="R249" t="inlineStr">
        <is>
          <t>待确认</t>
        </is>
      </c>
      <c r="S249" t="inlineStr">
        <is>
          <t>团队模拟数据（基于公开单线数据派生）</t>
        </is>
      </c>
      <c r="T249" t="inlineStr">
        <is>
          <t>SIM-v2.2-20260807-20260804</t>
        </is>
      </c>
    </row>
    <row r="250">
      <c r="A250" t="inlineStr">
        <is>
          <t>SIM-EVT-00249</t>
        </is>
      </c>
      <c r="B250" t="inlineStr">
        <is>
          <t>LINE-S01-PRE-20251107</t>
        </is>
      </c>
      <c r="C250" t="inlineStr">
        <is>
          <t>SHIFT-PRE-20251107</t>
        </is>
      </c>
      <c r="D250" t="inlineStr">
        <is>
          <t>LINE-S01</t>
        </is>
      </c>
      <c r="E250" t="inlineStr">
        <is>
          <t>改善前</t>
        </is>
      </c>
      <c r="F250" s="57" t="n">
        <v>45968</v>
      </c>
      <c r="G250" t="inlineStr">
        <is>
          <t>开动率偏低</t>
        </is>
      </c>
      <c r="H250" t="inlineStr">
        <is>
          <t>开动率</t>
        </is>
      </c>
      <c r="I250" s="61" t="n">
        <v>0.5883</v>
      </c>
      <c r="J250" t="inlineStr">
        <is>
          <t>比例</t>
        </is>
      </c>
      <c r="K250" t="n">
        <v>0.75</v>
      </c>
      <c r="L250" t="inlineStr">
        <is>
          <t>高</t>
        </is>
      </c>
      <c r="M250" t="inlineStr">
        <is>
          <t>设备诊断智能体</t>
        </is>
      </c>
      <c r="N250" t="inlineStr">
        <is>
          <t>设备工程师</t>
        </is>
      </c>
      <c r="O250" t="inlineStr">
        <is>
          <t>优先检查非计划停机与待机原因</t>
        </is>
      </c>
      <c r="P250" t="inlineStr">
        <is>
          <t>飞书消息卡片+处置任务</t>
        </is>
      </c>
      <c r="Q250" t="inlineStr">
        <is>
          <t>是</t>
        </is>
      </c>
      <c r="R250" t="inlineStr">
        <is>
          <t>待确认</t>
        </is>
      </c>
      <c r="S250" t="inlineStr">
        <is>
          <t>团队模拟数据（基于公开单线数据派生）</t>
        </is>
      </c>
      <c r="T250" t="inlineStr">
        <is>
          <t>SIM-v2.2-20260807-20260804</t>
        </is>
      </c>
    </row>
    <row r="251">
      <c r="A251" t="inlineStr">
        <is>
          <t>SIM-EVT-00250</t>
        </is>
      </c>
      <c r="B251" t="inlineStr">
        <is>
          <t>LINE-S01-PRE-20251107</t>
        </is>
      </c>
      <c r="C251" t="inlineStr">
        <is>
          <t>SHIFT-PRE-20251107</t>
        </is>
      </c>
      <c r="D251" t="inlineStr">
        <is>
          <t>LINE-S01</t>
        </is>
      </c>
      <c r="E251" t="inlineStr">
        <is>
          <t>改善前</t>
        </is>
      </c>
      <c r="F251" s="57" t="n">
        <v>45968</v>
      </c>
      <c r="G251" t="inlineStr">
        <is>
          <t>质量率偏低</t>
        </is>
      </c>
      <c r="H251" t="inlineStr">
        <is>
          <t>质量率</t>
        </is>
      </c>
      <c r="I251" s="61" t="n">
        <v>0.946</v>
      </c>
      <c r="J251" t="inlineStr">
        <is>
          <t>比例</t>
        </is>
      </c>
      <c r="K251" t="n">
        <v>0.98</v>
      </c>
      <c r="L251" t="inlineStr">
        <is>
          <t>高</t>
        </is>
      </c>
      <c r="M251" t="inlineStr">
        <is>
          <t>质量分析智能体</t>
        </is>
      </c>
      <c r="N251" t="inlineStr">
        <is>
          <t>质量工程师</t>
        </is>
      </c>
      <c r="O251" t="inlineStr">
        <is>
          <t>建议核查缺陷数量与异常批次</t>
        </is>
      </c>
      <c r="P251" t="inlineStr">
        <is>
          <t>飞书消息卡片+处置任务</t>
        </is>
      </c>
      <c r="Q251" t="inlineStr">
        <is>
          <t>是</t>
        </is>
      </c>
      <c r="R251" t="inlineStr">
        <is>
          <t>待确认</t>
        </is>
      </c>
      <c r="S251" t="inlineStr">
        <is>
          <t>团队模拟数据（基于公开单线数据派生）</t>
        </is>
      </c>
      <c r="T251" t="inlineStr">
        <is>
          <t>SIM-v2.2-20260807-20260804</t>
        </is>
      </c>
    </row>
    <row r="252">
      <c r="A252" t="inlineStr">
        <is>
          <t>SIM-EVT-00251</t>
        </is>
      </c>
      <c r="B252" t="inlineStr">
        <is>
          <t>LINE-S01-PRE-20251107</t>
        </is>
      </c>
      <c r="C252" t="inlineStr">
        <is>
          <t>SHIFT-PRE-20251107</t>
        </is>
      </c>
      <c r="D252" t="inlineStr">
        <is>
          <t>LINE-S01</t>
        </is>
      </c>
      <c r="E252" t="inlineStr">
        <is>
          <t>改善前</t>
        </is>
      </c>
      <c r="F252" s="57" t="n">
        <v>45968</v>
      </c>
      <c r="G252" t="inlineStr">
        <is>
          <t>非计划停机超时</t>
        </is>
      </c>
      <c r="H252" t="inlineStr">
        <is>
          <t>非计划停机</t>
        </is>
      </c>
      <c r="I252" s="61" t="n">
        <v>7338</v>
      </c>
      <c r="J252" t="inlineStr">
        <is>
          <t>秒</t>
        </is>
      </c>
      <c r="K252" t="n">
        <v>3600</v>
      </c>
      <c r="L252" t="inlineStr">
        <is>
          <t>高</t>
        </is>
      </c>
      <c r="M252" t="inlineStr">
        <is>
          <t>设备诊断智能体</t>
        </is>
      </c>
      <c r="N252" t="inlineStr">
        <is>
          <t>设备工程师</t>
        </is>
      </c>
      <c r="O252" t="inlineStr">
        <is>
          <t>按停机位置和原因执行Pareto分析</t>
        </is>
      </c>
      <c r="P252" t="inlineStr">
        <is>
          <t>飞书消息卡片+处置任务</t>
        </is>
      </c>
      <c r="Q252" t="inlineStr">
        <is>
          <t>是</t>
        </is>
      </c>
      <c r="R252" t="inlineStr">
        <is>
          <t>待确认</t>
        </is>
      </c>
      <c r="S252" t="inlineStr">
        <is>
          <t>团队模拟数据（基于公开单线数据派生）</t>
        </is>
      </c>
      <c r="T252" t="inlineStr">
        <is>
          <t>SIM-v2.2-20260807-20260804</t>
        </is>
      </c>
    </row>
    <row r="253">
      <c r="A253" t="inlineStr">
        <is>
          <t>SIM-EVT-00252</t>
        </is>
      </c>
      <c r="B253" t="inlineStr">
        <is>
          <t>LINE-S02-PRE-20251107</t>
        </is>
      </c>
      <c r="C253" t="inlineStr">
        <is>
          <t>SHIFT-PRE-20251107</t>
        </is>
      </c>
      <c r="D253" t="inlineStr">
        <is>
          <t>LINE-S02</t>
        </is>
      </c>
      <c r="E253" t="inlineStr">
        <is>
          <t>改善前</t>
        </is>
      </c>
      <c r="F253" s="57" t="n">
        <v>45968</v>
      </c>
      <c r="G253" t="inlineStr">
        <is>
          <t>OEE低于目标</t>
        </is>
      </c>
      <c r="H253" t="inlineStr">
        <is>
          <t>OEE</t>
        </is>
      </c>
      <c r="I253" s="61" t="n">
        <v>0.409601</v>
      </c>
      <c r="J253" t="inlineStr">
        <is>
          <t>比例</t>
        </is>
      </c>
      <c r="K253" t="n">
        <v>0.75</v>
      </c>
      <c r="L253" t="inlineStr">
        <is>
          <t>高</t>
        </is>
      </c>
      <c r="M253" t="inlineStr">
        <is>
          <t>生产诊断智能体</t>
        </is>
      </c>
      <c r="N253" t="inlineStr">
        <is>
          <t>生产主管</t>
        </is>
      </c>
      <c r="O253" t="inlineStr">
        <is>
          <t>设备瓶颈线综合效率偏低，需结合三项损失继续下钻</t>
        </is>
      </c>
      <c r="P253" t="inlineStr">
        <is>
          <t>飞书消息卡片+处置任务</t>
        </is>
      </c>
      <c r="Q253" t="inlineStr">
        <is>
          <t>是</t>
        </is>
      </c>
      <c r="R253" t="inlineStr">
        <is>
          <t>待确认</t>
        </is>
      </c>
      <c r="S253" t="inlineStr">
        <is>
          <t>团队模拟数据（基于公开单线数据派生）</t>
        </is>
      </c>
      <c r="T253" t="inlineStr">
        <is>
          <t>SIM-v2.2-20260807-20260804</t>
        </is>
      </c>
    </row>
    <row r="254">
      <c r="A254" t="inlineStr">
        <is>
          <t>SIM-EVT-00253</t>
        </is>
      </c>
      <c r="B254" t="inlineStr">
        <is>
          <t>LINE-S02-PRE-20251107</t>
        </is>
      </c>
      <c r="C254" t="inlineStr">
        <is>
          <t>SHIFT-PRE-20251107</t>
        </is>
      </c>
      <c r="D254" t="inlineStr">
        <is>
          <t>LINE-S02</t>
        </is>
      </c>
      <c r="E254" t="inlineStr">
        <is>
          <t>改善前</t>
        </is>
      </c>
      <c r="F254" s="57" t="n">
        <v>45968</v>
      </c>
      <c r="G254" t="inlineStr">
        <is>
          <t>开动率偏低</t>
        </is>
      </c>
      <c r="H254" t="inlineStr">
        <is>
          <t>开动率</t>
        </is>
      </c>
      <c r="I254" s="61" t="n">
        <v>0.497633</v>
      </c>
      <c r="J254" t="inlineStr">
        <is>
          <t>比例</t>
        </is>
      </c>
      <c r="K254" t="n">
        <v>0.75</v>
      </c>
      <c r="L254" t="inlineStr">
        <is>
          <t>高</t>
        </is>
      </c>
      <c r="M254" t="inlineStr">
        <is>
          <t>设备诊断智能体</t>
        </is>
      </c>
      <c r="N254" t="inlineStr">
        <is>
          <t>设备工程师</t>
        </is>
      </c>
      <c r="O254" t="inlineStr">
        <is>
          <t>设备瓶颈画像与非计划停机共同指向关键设备</t>
        </is>
      </c>
      <c r="P254" t="inlineStr">
        <is>
          <t>飞书消息卡片+处置任务</t>
        </is>
      </c>
      <c r="Q254" t="inlineStr">
        <is>
          <t>是</t>
        </is>
      </c>
      <c r="R254" t="inlineStr">
        <is>
          <t>待确认</t>
        </is>
      </c>
      <c r="S254" t="inlineStr">
        <is>
          <t>团队模拟数据（基于公开单线数据派生）</t>
        </is>
      </c>
      <c r="T254" t="inlineStr">
        <is>
          <t>SIM-v2.2-20260807-20260804</t>
        </is>
      </c>
    </row>
    <row r="255">
      <c r="A255" t="inlineStr">
        <is>
          <t>SIM-EVT-00254</t>
        </is>
      </c>
      <c r="B255" t="inlineStr">
        <is>
          <t>LINE-S02-PRE-20251107</t>
        </is>
      </c>
      <c r="C255" t="inlineStr">
        <is>
          <t>SHIFT-PRE-20251107</t>
        </is>
      </c>
      <c r="D255" t="inlineStr">
        <is>
          <t>LINE-S02</t>
        </is>
      </c>
      <c r="E255" t="inlineStr">
        <is>
          <t>改善前</t>
        </is>
      </c>
      <c r="F255" s="57" t="n">
        <v>45968</v>
      </c>
      <c r="G255" t="inlineStr">
        <is>
          <t>质量率偏低</t>
        </is>
      </c>
      <c r="H255" t="inlineStr">
        <is>
          <t>质量率</t>
        </is>
      </c>
      <c r="I255" s="61" t="n">
        <v>0.951889</v>
      </c>
      <c r="J255" t="inlineStr">
        <is>
          <t>比例</t>
        </is>
      </c>
      <c r="K255" t="n">
        <v>0.98</v>
      </c>
      <c r="L255" t="inlineStr">
        <is>
          <t>中</t>
        </is>
      </c>
      <c r="M255" t="inlineStr">
        <is>
          <t>质量分析智能体</t>
        </is>
      </c>
      <c r="N255" t="inlineStr">
        <is>
          <t>质量工程师</t>
        </is>
      </c>
      <c r="O255" t="inlineStr">
        <is>
          <t>建议核查缺陷数量与异常批次</t>
        </is>
      </c>
      <c r="P255" t="inlineStr">
        <is>
          <t>飞书消息卡片</t>
        </is>
      </c>
      <c r="Q255" t="inlineStr">
        <is>
          <t>否</t>
        </is>
      </c>
      <c r="R255" t="inlineStr">
        <is>
          <t>待确认</t>
        </is>
      </c>
      <c r="S255" t="inlineStr">
        <is>
          <t>团队模拟数据（基于公开单线数据派生）</t>
        </is>
      </c>
      <c r="T255" t="inlineStr">
        <is>
          <t>SIM-v2.2-20260807-20260804</t>
        </is>
      </c>
    </row>
    <row r="256">
      <c r="A256" t="inlineStr">
        <is>
          <t>SIM-EVT-00255</t>
        </is>
      </c>
      <c r="B256" t="inlineStr">
        <is>
          <t>LINE-S02-PRE-20251107</t>
        </is>
      </c>
      <c r="C256" t="inlineStr">
        <is>
          <t>SHIFT-PRE-20251107</t>
        </is>
      </c>
      <c r="D256" t="inlineStr">
        <is>
          <t>LINE-S02</t>
        </is>
      </c>
      <c r="E256" t="inlineStr">
        <is>
          <t>改善前</t>
        </is>
      </c>
      <c r="F256" s="57" t="n">
        <v>45968</v>
      </c>
      <c r="G256" t="inlineStr">
        <is>
          <t>非计划停机超时</t>
        </is>
      </c>
      <c r="H256" t="inlineStr">
        <is>
          <t>非计划停机</t>
        </is>
      </c>
      <c r="I256" s="61" t="n">
        <v>11586</v>
      </c>
      <c r="J256" t="inlineStr">
        <is>
          <t>秒</t>
        </is>
      </c>
      <c r="K256" t="n">
        <v>3600</v>
      </c>
      <c r="L256" t="inlineStr">
        <is>
          <t>高</t>
        </is>
      </c>
      <c r="M256" t="inlineStr">
        <is>
          <t>设备诊断智能体</t>
        </is>
      </c>
      <c r="N256" t="inlineStr">
        <is>
          <t>设备工程师</t>
        </is>
      </c>
      <c r="O256" t="inlineStr">
        <is>
          <t>设备瓶颈线停机放大，优先查看主加工和输送系统</t>
        </is>
      </c>
      <c r="P256" t="inlineStr">
        <is>
          <t>飞书消息卡片+处置任务</t>
        </is>
      </c>
      <c r="Q256" t="inlineStr">
        <is>
          <t>是</t>
        </is>
      </c>
      <c r="R256" t="inlineStr">
        <is>
          <t>待确认</t>
        </is>
      </c>
      <c r="S256" t="inlineStr">
        <is>
          <t>团队模拟数据（基于公开单线数据派生）</t>
        </is>
      </c>
      <c r="T256" t="inlineStr">
        <is>
          <t>SIM-v2.2-20260807-20260804</t>
        </is>
      </c>
    </row>
    <row r="257">
      <c r="A257" t="inlineStr">
        <is>
          <t>SIM-EVT-00256</t>
        </is>
      </c>
      <c r="B257" t="inlineStr">
        <is>
          <t>LINE-S03-PRE-20251107</t>
        </is>
      </c>
      <c r="C257" t="inlineStr">
        <is>
          <t>SHIFT-PRE-20251107</t>
        </is>
      </c>
      <c r="D257" t="inlineStr">
        <is>
          <t>LINE-S03</t>
        </is>
      </c>
      <c r="E257" t="inlineStr">
        <is>
          <t>改善前</t>
        </is>
      </c>
      <c r="F257" s="57" t="n">
        <v>45968</v>
      </c>
      <c r="G257" t="inlineStr">
        <is>
          <t>OEE低于目标</t>
        </is>
      </c>
      <c r="H257" t="inlineStr">
        <is>
          <t>OEE</t>
        </is>
      </c>
      <c r="I257" s="61" t="n">
        <v>0.442672</v>
      </c>
      <c r="J257" t="inlineStr">
        <is>
          <t>比例</t>
        </is>
      </c>
      <c r="K257" t="n">
        <v>0.75</v>
      </c>
      <c r="L257" t="inlineStr">
        <is>
          <t>高</t>
        </is>
      </c>
      <c r="M257" t="inlineStr">
        <is>
          <t>生产诊断智能体</t>
        </is>
      </c>
      <c r="N257" t="inlineStr">
        <is>
          <t>生产主管</t>
        </is>
      </c>
      <c r="O257" t="inlineStr">
        <is>
          <t>质量波动线综合效率偏低，需结合三项损失继续下钻</t>
        </is>
      </c>
      <c r="P257" t="inlineStr">
        <is>
          <t>飞书消息卡片+处置任务</t>
        </is>
      </c>
      <c r="Q257" t="inlineStr">
        <is>
          <t>是</t>
        </is>
      </c>
      <c r="R257" t="inlineStr">
        <is>
          <t>待确认</t>
        </is>
      </c>
      <c r="S257" t="inlineStr">
        <is>
          <t>团队模拟数据（基于公开单线数据派生）</t>
        </is>
      </c>
      <c r="T257" t="inlineStr">
        <is>
          <t>SIM-v2.2-20260807-20260804</t>
        </is>
      </c>
    </row>
    <row r="258">
      <c r="A258" t="inlineStr">
        <is>
          <t>SIM-EVT-00257</t>
        </is>
      </c>
      <c r="B258" t="inlineStr">
        <is>
          <t>LINE-S03-PRE-20251107</t>
        </is>
      </c>
      <c r="C258" t="inlineStr">
        <is>
          <t>SHIFT-PRE-20251107</t>
        </is>
      </c>
      <c r="D258" t="inlineStr">
        <is>
          <t>LINE-S03</t>
        </is>
      </c>
      <c r="E258" t="inlineStr">
        <is>
          <t>改善前</t>
        </is>
      </c>
      <c r="F258" s="57" t="n">
        <v>45968</v>
      </c>
      <c r="G258" t="inlineStr">
        <is>
          <t>开动率偏低</t>
        </is>
      </c>
      <c r="H258" t="inlineStr">
        <is>
          <t>开动率</t>
        </is>
      </c>
      <c r="I258" s="61" t="n">
        <v>0.5773</v>
      </c>
      <c r="J258" t="inlineStr">
        <is>
          <t>比例</t>
        </is>
      </c>
      <c r="K258" t="n">
        <v>0.75</v>
      </c>
      <c r="L258" t="inlineStr">
        <is>
          <t>高</t>
        </is>
      </c>
      <c r="M258" t="inlineStr">
        <is>
          <t>设备诊断智能体</t>
        </is>
      </c>
      <c r="N258" t="inlineStr">
        <is>
          <t>设备工程师</t>
        </is>
      </c>
      <c r="O258" t="inlineStr">
        <is>
          <t>优先检查非计划停机与待机原因</t>
        </is>
      </c>
      <c r="P258" t="inlineStr">
        <is>
          <t>飞书消息卡片+处置任务</t>
        </is>
      </c>
      <c r="Q258" t="inlineStr">
        <is>
          <t>是</t>
        </is>
      </c>
      <c r="R258" t="inlineStr">
        <is>
          <t>待确认</t>
        </is>
      </c>
      <c r="S258" t="inlineStr">
        <is>
          <t>团队模拟数据（基于公开单线数据派生）</t>
        </is>
      </c>
      <c r="T258" t="inlineStr">
        <is>
          <t>SIM-v2.2-20260807-20260804</t>
        </is>
      </c>
    </row>
    <row r="259">
      <c r="A259" t="inlineStr">
        <is>
          <t>SIM-EVT-00258</t>
        </is>
      </c>
      <c r="B259" t="inlineStr">
        <is>
          <t>LINE-S03-PRE-20251107</t>
        </is>
      </c>
      <c r="C259" t="inlineStr">
        <is>
          <t>SHIFT-PRE-20251107</t>
        </is>
      </c>
      <c r="D259" t="inlineStr">
        <is>
          <t>LINE-S03</t>
        </is>
      </c>
      <c r="E259" t="inlineStr">
        <is>
          <t>改善前</t>
        </is>
      </c>
      <c r="F259" s="57" t="n">
        <v>45968</v>
      </c>
      <c r="G259" t="inlineStr">
        <is>
          <t>性能率偏低</t>
        </is>
      </c>
      <c r="H259" t="inlineStr">
        <is>
          <t>性能率</t>
        </is>
      </c>
      <c r="I259" s="61" t="n">
        <v>0.831367</v>
      </c>
      <c r="J259" t="inlineStr">
        <is>
          <t>比例</t>
        </is>
      </c>
      <c r="K259" t="n">
        <v>0.85</v>
      </c>
      <c r="L259" t="inlineStr">
        <is>
          <t>中</t>
        </is>
      </c>
      <c r="M259" t="inlineStr">
        <is>
          <t>生产优化智能体</t>
        </is>
      </c>
      <c r="N259" t="inlineStr">
        <is>
          <t>生产主管</t>
        </is>
      </c>
      <c r="O259" t="inlineStr">
        <is>
          <t>节拍波动画像明显，建议检查低速生产与换型</t>
        </is>
      </c>
      <c r="P259" t="inlineStr">
        <is>
          <t>飞书消息卡片</t>
        </is>
      </c>
      <c r="Q259" t="inlineStr">
        <is>
          <t>否</t>
        </is>
      </c>
      <c r="R259" t="inlineStr">
        <is>
          <t>待确认</t>
        </is>
      </c>
      <c r="S259" t="inlineStr">
        <is>
          <t>团队模拟数据（基于公开单线数据派生）</t>
        </is>
      </c>
      <c r="T259" t="inlineStr">
        <is>
          <t>SIM-v2.2-20260807-20260804</t>
        </is>
      </c>
    </row>
    <row r="260">
      <c r="A260" t="inlineStr">
        <is>
          <t>SIM-EVT-00259</t>
        </is>
      </c>
      <c r="B260" t="inlineStr">
        <is>
          <t>LINE-S03-PRE-20251107</t>
        </is>
      </c>
      <c r="C260" t="inlineStr">
        <is>
          <t>SHIFT-PRE-20251107</t>
        </is>
      </c>
      <c r="D260" t="inlineStr">
        <is>
          <t>LINE-S03</t>
        </is>
      </c>
      <c r="E260" t="inlineStr">
        <is>
          <t>改善前</t>
        </is>
      </c>
      <c r="F260" s="57" t="n">
        <v>45968</v>
      </c>
      <c r="G260" t="inlineStr">
        <is>
          <t>质量率偏低</t>
        </is>
      </c>
      <c r="H260" t="inlineStr">
        <is>
          <t>质量率</t>
        </is>
      </c>
      <c r="I260" s="61" t="n">
        <v>0.922333</v>
      </c>
      <c r="J260" t="inlineStr">
        <is>
          <t>比例</t>
        </is>
      </c>
      <c r="K260" t="n">
        <v>0.98</v>
      </c>
      <c r="L260" t="inlineStr">
        <is>
          <t>高</t>
        </is>
      </c>
      <c r="M260" t="inlineStr">
        <is>
          <t>质量分析智能体</t>
        </is>
      </c>
      <c r="N260" t="inlineStr">
        <is>
          <t>质量工程师</t>
        </is>
      </c>
      <c r="O260" t="inlineStr">
        <is>
          <t>质量波动画像触发，建议核查批次、工艺参数和来料</t>
        </is>
      </c>
      <c r="P260" t="inlineStr">
        <is>
          <t>飞书消息卡片+处置任务</t>
        </is>
      </c>
      <c r="Q260" t="inlineStr">
        <is>
          <t>是</t>
        </is>
      </c>
      <c r="R260" t="inlineStr">
        <is>
          <t>待确认</t>
        </is>
      </c>
      <c r="S260" t="inlineStr">
        <is>
          <t>团队模拟数据（基于公开单线数据派生）</t>
        </is>
      </c>
      <c r="T260" t="inlineStr">
        <is>
          <t>SIM-v2.2-20260807-20260804</t>
        </is>
      </c>
    </row>
    <row r="261">
      <c r="A261" t="inlineStr">
        <is>
          <t>SIM-EVT-00260</t>
        </is>
      </c>
      <c r="B261" t="inlineStr">
        <is>
          <t>LINE-S03-PRE-20251107</t>
        </is>
      </c>
      <c r="C261" t="inlineStr">
        <is>
          <t>SHIFT-PRE-20251107</t>
        </is>
      </c>
      <c r="D261" t="inlineStr">
        <is>
          <t>LINE-S03</t>
        </is>
      </c>
      <c r="E261" t="inlineStr">
        <is>
          <t>改善前</t>
        </is>
      </c>
      <c r="F261" s="57" t="n">
        <v>45968</v>
      </c>
      <c r="G261" t="inlineStr">
        <is>
          <t>非计划停机超时</t>
        </is>
      </c>
      <c r="H261" t="inlineStr">
        <is>
          <t>非计划停机</t>
        </is>
      </c>
      <c r="I261" s="61" t="n">
        <v>8886</v>
      </c>
      <c r="J261" t="inlineStr">
        <is>
          <t>秒</t>
        </is>
      </c>
      <c r="K261" t="n">
        <v>3600</v>
      </c>
      <c r="L261" t="inlineStr">
        <is>
          <t>高</t>
        </is>
      </c>
      <c r="M261" t="inlineStr">
        <is>
          <t>设备诊断智能体</t>
        </is>
      </c>
      <c r="N261" t="inlineStr">
        <is>
          <t>设备工程师</t>
        </is>
      </c>
      <c r="O261" t="inlineStr">
        <is>
          <t>按停机位置和原因执行Pareto分析</t>
        </is>
      </c>
      <c r="P261" t="inlineStr">
        <is>
          <t>飞书消息卡片+处置任务</t>
        </is>
      </c>
      <c r="Q261" t="inlineStr">
        <is>
          <t>是</t>
        </is>
      </c>
      <c r="R261" t="inlineStr">
        <is>
          <t>待确认</t>
        </is>
      </c>
      <c r="S261" t="inlineStr">
        <is>
          <t>团队模拟数据（基于公开单线数据派生）</t>
        </is>
      </c>
      <c r="T261" t="inlineStr">
        <is>
          <t>SIM-v2.2-20260807-20260804</t>
        </is>
      </c>
    </row>
    <row r="262">
      <c r="A262" t="inlineStr">
        <is>
          <t>SIM-EVT-00261</t>
        </is>
      </c>
      <c r="B262" t="inlineStr">
        <is>
          <t>LINE-S01-PRE-20251110</t>
        </is>
      </c>
      <c r="C262" t="inlineStr">
        <is>
          <t>SHIFT-PRE-20251110</t>
        </is>
      </c>
      <c r="D262" t="inlineStr">
        <is>
          <t>LINE-S01</t>
        </is>
      </c>
      <c r="E262" t="inlineStr">
        <is>
          <t>改善前</t>
        </is>
      </c>
      <c r="F262" s="57" t="n">
        <v>45971</v>
      </c>
      <c r="G262" t="inlineStr">
        <is>
          <t>OEE低于目标</t>
        </is>
      </c>
      <c r="H262" t="inlineStr">
        <is>
          <t>OEE</t>
        </is>
      </c>
      <c r="I262" s="61" t="n">
        <v>0.718527</v>
      </c>
      <c r="J262" t="inlineStr">
        <is>
          <t>比例</t>
        </is>
      </c>
      <c r="K262" t="n">
        <v>0.75</v>
      </c>
      <c r="L262" t="inlineStr">
        <is>
          <t>中</t>
        </is>
      </c>
      <c r="M262" t="inlineStr">
        <is>
          <t>生产诊断智能体</t>
        </is>
      </c>
      <c r="N262" t="inlineStr">
        <is>
          <t>生产主管</t>
        </is>
      </c>
      <c r="O262" t="inlineStr">
        <is>
          <t>稳态基准线综合效率偏低，需结合三项损失继续下钻</t>
        </is>
      </c>
      <c r="P262" t="inlineStr">
        <is>
          <t>飞书消息卡片</t>
        </is>
      </c>
      <c r="Q262" t="inlineStr">
        <is>
          <t>否</t>
        </is>
      </c>
      <c r="R262" t="inlineStr">
        <is>
          <t>待确认</t>
        </is>
      </c>
      <c r="S262" t="inlineStr">
        <is>
          <t>团队模拟数据（基于公开单线数据派生）</t>
        </is>
      </c>
      <c r="T262" t="inlineStr">
        <is>
          <t>SIM-v2.2-20260807-20260804</t>
        </is>
      </c>
    </row>
    <row r="263">
      <c r="A263" t="inlineStr">
        <is>
          <t>SIM-EVT-00262</t>
        </is>
      </c>
      <c r="B263" t="inlineStr">
        <is>
          <t>LINE-S01-PRE-20251110</t>
        </is>
      </c>
      <c r="C263" t="inlineStr">
        <is>
          <t>SHIFT-PRE-20251110</t>
        </is>
      </c>
      <c r="D263" t="inlineStr">
        <is>
          <t>LINE-S01</t>
        </is>
      </c>
      <c r="E263" t="inlineStr">
        <is>
          <t>改善前</t>
        </is>
      </c>
      <c r="F263" s="57" t="n">
        <v>45971</v>
      </c>
      <c r="G263" t="inlineStr">
        <is>
          <t>非计划停机超时</t>
        </is>
      </c>
      <c r="H263" t="inlineStr">
        <is>
          <t>非计划停机</t>
        </is>
      </c>
      <c r="I263" s="61" t="n">
        <v>5256</v>
      </c>
      <c r="J263" t="inlineStr">
        <is>
          <t>秒</t>
        </is>
      </c>
      <c r="K263" t="n">
        <v>3600</v>
      </c>
      <c r="L263" t="inlineStr">
        <is>
          <t>中</t>
        </is>
      </c>
      <c r="M263" t="inlineStr">
        <is>
          <t>设备诊断智能体</t>
        </is>
      </c>
      <c r="N263" t="inlineStr">
        <is>
          <t>设备工程师</t>
        </is>
      </c>
      <c r="O263" t="inlineStr">
        <is>
          <t>按停机位置和原因执行Pareto分析</t>
        </is>
      </c>
      <c r="P263" t="inlineStr">
        <is>
          <t>飞书消息卡片</t>
        </is>
      </c>
      <c r="Q263" t="inlineStr">
        <is>
          <t>否</t>
        </is>
      </c>
      <c r="R263" t="inlineStr">
        <is>
          <t>待确认</t>
        </is>
      </c>
      <c r="S263" t="inlineStr">
        <is>
          <t>团队模拟数据（基于公开单线数据派生）</t>
        </is>
      </c>
      <c r="T263" t="inlineStr">
        <is>
          <t>SIM-v2.2-20260807-20260804</t>
        </is>
      </c>
    </row>
    <row r="264">
      <c r="A264" t="inlineStr">
        <is>
          <t>SIM-EVT-00263</t>
        </is>
      </c>
      <c r="B264" t="inlineStr">
        <is>
          <t>LINE-S02-PRE-20251110</t>
        </is>
      </c>
      <c r="C264" t="inlineStr">
        <is>
          <t>SHIFT-PRE-20251110</t>
        </is>
      </c>
      <c r="D264" t="inlineStr">
        <is>
          <t>LINE-S02</t>
        </is>
      </c>
      <c r="E264" t="inlineStr">
        <is>
          <t>改善前</t>
        </is>
      </c>
      <c r="F264" s="57" t="n">
        <v>45971</v>
      </c>
      <c r="G264" t="inlineStr">
        <is>
          <t>OEE低于目标</t>
        </is>
      </c>
      <c r="H264" t="inlineStr">
        <is>
          <t>OEE</t>
        </is>
      </c>
      <c r="I264" s="61" t="n">
        <v>0.663779</v>
      </c>
      <c r="J264" t="inlineStr">
        <is>
          <t>比例</t>
        </is>
      </c>
      <c r="K264" t="n">
        <v>0.75</v>
      </c>
      <c r="L264" t="inlineStr">
        <is>
          <t>中</t>
        </is>
      </c>
      <c r="M264" t="inlineStr">
        <is>
          <t>生产诊断智能体</t>
        </is>
      </c>
      <c r="N264" t="inlineStr">
        <is>
          <t>生产主管</t>
        </is>
      </c>
      <c r="O264" t="inlineStr">
        <is>
          <t>设备瓶颈线综合效率偏低，需结合三项损失继续下钻</t>
        </is>
      </c>
      <c r="P264" t="inlineStr">
        <is>
          <t>飞书消息卡片</t>
        </is>
      </c>
      <c r="Q264" t="inlineStr">
        <is>
          <t>否</t>
        </is>
      </c>
      <c r="R264" t="inlineStr">
        <is>
          <t>待确认</t>
        </is>
      </c>
      <c r="S264" t="inlineStr">
        <is>
          <t>团队模拟数据（基于公开单线数据派生）</t>
        </is>
      </c>
      <c r="T264" t="inlineStr">
        <is>
          <t>SIM-v2.2-20260807-20260804</t>
        </is>
      </c>
    </row>
    <row r="265">
      <c r="A265" t="inlineStr">
        <is>
          <t>SIM-EVT-00264</t>
        </is>
      </c>
      <c r="B265" t="inlineStr">
        <is>
          <t>LINE-S02-PRE-20251110</t>
        </is>
      </c>
      <c r="C265" t="inlineStr">
        <is>
          <t>SHIFT-PRE-20251110</t>
        </is>
      </c>
      <c r="D265" t="inlineStr">
        <is>
          <t>LINE-S02</t>
        </is>
      </c>
      <c r="E265" t="inlineStr">
        <is>
          <t>改善前</t>
        </is>
      </c>
      <c r="F265" s="57" t="n">
        <v>45971</v>
      </c>
      <c r="G265" t="inlineStr">
        <is>
          <t>开动率偏低</t>
        </is>
      </c>
      <c r="H265" t="inlineStr">
        <is>
          <t>开动率</t>
        </is>
      </c>
      <c r="I265" s="61" t="n">
        <v>0.704067</v>
      </c>
      <c r="J265" t="inlineStr">
        <is>
          <t>比例</t>
        </is>
      </c>
      <c r="K265" t="n">
        <v>0.75</v>
      </c>
      <c r="L265" t="inlineStr">
        <is>
          <t>中</t>
        </is>
      </c>
      <c r="M265" t="inlineStr">
        <is>
          <t>设备诊断智能体</t>
        </is>
      </c>
      <c r="N265" t="inlineStr">
        <is>
          <t>设备工程师</t>
        </is>
      </c>
      <c r="O265" t="inlineStr">
        <is>
          <t>设备瓶颈画像与非计划停机共同指向关键设备</t>
        </is>
      </c>
      <c r="P265" t="inlineStr">
        <is>
          <t>飞书消息卡片</t>
        </is>
      </c>
      <c r="Q265" t="inlineStr">
        <is>
          <t>否</t>
        </is>
      </c>
      <c r="R265" t="inlineStr">
        <is>
          <t>待确认</t>
        </is>
      </c>
      <c r="S265" t="inlineStr">
        <is>
          <t>团队模拟数据（基于公开单线数据派生）</t>
        </is>
      </c>
      <c r="T265" t="inlineStr">
        <is>
          <t>SIM-v2.2-20260807-20260804</t>
        </is>
      </c>
    </row>
    <row r="266">
      <c r="A266" t="inlineStr">
        <is>
          <t>SIM-EVT-00265</t>
        </is>
      </c>
      <c r="B266" t="inlineStr">
        <is>
          <t>LINE-S02-PRE-20251110</t>
        </is>
      </c>
      <c r="C266" t="inlineStr">
        <is>
          <t>SHIFT-PRE-20251110</t>
        </is>
      </c>
      <c r="D266" t="inlineStr">
        <is>
          <t>LINE-S02</t>
        </is>
      </c>
      <c r="E266" t="inlineStr">
        <is>
          <t>改善前</t>
        </is>
      </c>
      <c r="F266" s="57" t="n">
        <v>45971</v>
      </c>
      <c r="G266" t="inlineStr">
        <is>
          <t>非计划停机超时</t>
        </is>
      </c>
      <c r="H266" t="inlineStr">
        <is>
          <t>非计划停机</t>
        </is>
      </c>
      <c r="I266" s="61" t="n">
        <v>8676</v>
      </c>
      <c r="J266" t="inlineStr">
        <is>
          <t>秒</t>
        </is>
      </c>
      <c r="K266" t="n">
        <v>3600</v>
      </c>
      <c r="L266" t="inlineStr">
        <is>
          <t>高</t>
        </is>
      </c>
      <c r="M266" t="inlineStr">
        <is>
          <t>设备诊断智能体</t>
        </is>
      </c>
      <c r="N266" t="inlineStr">
        <is>
          <t>设备工程师</t>
        </is>
      </c>
      <c r="O266" t="inlineStr">
        <is>
          <t>设备瓶颈线停机放大，优先查看主加工和输送系统</t>
        </is>
      </c>
      <c r="P266" t="inlineStr">
        <is>
          <t>飞书消息卡片+处置任务</t>
        </is>
      </c>
      <c r="Q266" t="inlineStr">
        <is>
          <t>是</t>
        </is>
      </c>
      <c r="R266" t="inlineStr">
        <is>
          <t>待确认</t>
        </is>
      </c>
      <c r="S266" t="inlineStr">
        <is>
          <t>团队模拟数据（基于公开单线数据派生）</t>
        </is>
      </c>
      <c r="T266" t="inlineStr">
        <is>
          <t>SIM-v2.2-20260807-20260804</t>
        </is>
      </c>
    </row>
    <row r="267">
      <c r="A267" t="inlineStr">
        <is>
          <t>SIM-EVT-00266</t>
        </is>
      </c>
      <c r="B267" t="inlineStr">
        <is>
          <t>LINE-S03-PRE-20251110</t>
        </is>
      </c>
      <c r="C267" t="inlineStr">
        <is>
          <t>SHIFT-PRE-20251110</t>
        </is>
      </c>
      <c r="D267" t="inlineStr">
        <is>
          <t>LINE-S03</t>
        </is>
      </c>
      <c r="E267" t="inlineStr">
        <is>
          <t>改善前</t>
        </is>
      </c>
      <c r="F267" s="57" t="n">
        <v>45971</v>
      </c>
      <c r="G267" t="inlineStr">
        <is>
          <t>OEE低于目标</t>
        </is>
      </c>
      <c r="H267" t="inlineStr">
        <is>
          <t>OEE</t>
        </is>
      </c>
      <c r="I267" s="61" t="n">
        <v>0.66939</v>
      </c>
      <c r="J267" t="inlineStr">
        <is>
          <t>比例</t>
        </is>
      </c>
      <c r="K267" t="n">
        <v>0.75</v>
      </c>
      <c r="L267" t="inlineStr">
        <is>
          <t>中</t>
        </is>
      </c>
      <c r="M267" t="inlineStr">
        <is>
          <t>生产诊断智能体</t>
        </is>
      </c>
      <c r="N267" t="inlineStr">
        <is>
          <t>生产主管</t>
        </is>
      </c>
      <c r="O267" t="inlineStr">
        <is>
          <t>质量波动线综合效率偏低，需结合三项损失继续下钻</t>
        </is>
      </c>
      <c r="P267" t="inlineStr">
        <is>
          <t>飞书消息卡片</t>
        </is>
      </c>
      <c r="Q267" t="inlineStr">
        <is>
          <t>否</t>
        </is>
      </c>
      <c r="R267" t="inlineStr">
        <is>
          <t>待确认</t>
        </is>
      </c>
      <c r="S267" t="inlineStr">
        <is>
          <t>团队模拟数据（基于公开单线数据派生）</t>
        </is>
      </c>
      <c r="T267" t="inlineStr">
        <is>
          <t>SIM-v2.2-20260807-20260804</t>
        </is>
      </c>
    </row>
    <row r="268">
      <c r="A268" t="inlineStr">
        <is>
          <t>SIM-EVT-00267</t>
        </is>
      </c>
      <c r="B268" t="inlineStr">
        <is>
          <t>LINE-S03-PRE-20251110</t>
        </is>
      </c>
      <c r="C268" t="inlineStr">
        <is>
          <t>SHIFT-PRE-20251110</t>
        </is>
      </c>
      <c r="D268" t="inlineStr">
        <is>
          <t>LINE-S03</t>
        </is>
      </c>
      <c r="E268" t="inlineStr">
        <is>
          <t>改善前</t>
        </is>
      </c>
      <c r="F268" s="57" t="n">
        <v>45971</v>
      </c>
      <c r="G268" t="inlineStr">
        <is>
          <t>质量率偏低</t>
        </is>
      </c>
      <c r="H268" t="inlineStr">
        <is>
          <t>质量率</t>
        </is>
      </c>
      <c r="I268" s="61" t="n">
        <v>0.9565439999999999</v>
      </c>
      <c r="J268" t="inlineStr">
        <is>
          <t>比例</t>
        </is>
      </c>
      <c r="K268" t="n">
        <v>0.98</v>
      </c>
      <c r="L268" t="inlineStr">
        <is>
          <t>中</t>
        </is>
      </c>
      <c r="M268" t="inlineStr">
        <is>
          <t>质量分析智能体</t>
        </is>
      </c>
      <c r="N268" t="inlineStr">
        <is>
          <t>质量工程师</t>
        </is>
      </c>
      <c r="O268" t="inlineStr">
        <is>
          <t>质量波动画像触发，建议核查批次、工艺参数和来料</t>
        </is>
      </c>
      <c r="P268" t="inlineStr">
        <is>
          <t>飞书消息卡片</t>
        </is>
      </c>
      <c r="Q268" t="inlineStr">
        <is>
          <t>否</t>
        </is>
      </c>
      <c r="R268" t="inlineStr">
        <is>
          <t>待确认</t>
        </is>
      </c>
      <c r="S268" t="inlineStr">
        <is>
          <t>团队模拟数据（基于公开单线数据派生）</t>
        </is>
      </c>
      <c r="T268" t="inlineStr">
        <is>
          <t>SIM-v2.2-20260807-20260804</t>
        </is>
      </c>
    </row>
    <row r="269">
      <c r="A269" t="inlineStr">
        <is>
          <t>SIM-EVT-00268</t>
        </is>
      </c>
      <c r="B269" t="inlineStr">
        <is>
          <t>LINE-S03-PRE-20251110</t>
        </is>
      </c>
      <c r="C269" t="inlineStr">
        <is>
          <t>SHIFT-PRE-20251110</t>
        </is>
      </c>
      <c r="D269" t="inlineStr">
        <is>
          <t>LINE-S03</t>
        </is>
      </c>
      <c r="E269" t="inlineStr">
        <is>
          <t>改善前</t>
        </is>
      </c>
      <c r="F269" s="57" t="n">
        <v>45971</v>
      </c>
      <c r="G269" t="inlineStr">
        <is>
          <t>非计划停机超时</t>
        </is>
      </c>
      <c r="H269" t="inlineStr">
        <is>
          <t>非计划停机</t>
        </is>
      </c>
      <c r="I269" s="61" t="n">
        <v>5946</v>
      </c>
      <c r="J269" t="inlineStr">
        <is>
          <t>秒</t>
        </is>
      </c>
      <c r="K269" t="n">
        <v>3600</v>
      </c>
      <c r="L269" t="inlineStr">
        <is>
          <t>中</t>
        </is>
      </c>
      <c r="M269" t="inlineStr">
        <is>
          <t>设备诊断智能体</t>
        </is>
      </c>
      <c r="N269" t="inlineStr">
        <is>
          <t>设备工程师</t>
        </is>
      </c>
      <c r="O269" t="inlineStr">
        <is>
          <t>按停机位置和原因执行Pareto分析</t>
        </is>
      </c>
      <c r="P269" t="inlineStr">
        <is>
          <t>飞书消息卡片</t>
        </is>
      </c>
      <c r="Q269" t="inlineStr">
        <is>
          <t>否</t>
        </is>
      </c>
      <c r="R269" t="inlineStr">
        <is>
          <t>待确认</t>
        </is>
      </c>
      <c r="S269" t="inlineStr">
        <is>
          <t>团队模拟数据（基于公开单线数据派生）</t>
        </is>
      </c>
      <c r="T269" t="inlineStr">
        <is>
          <t>SIM-v2.2-20260807-20260804</t>
        </is>
      </c>
    </row>
    <row r="270">
      <c r="A270" t="inlineStr">
        <is>
          <t>SIM-EVT-00269</t>
        </is>
      </c>
      <c r="B270" t="inlineStr">
        <is>
          <t>LINE-S01-PRE-20251111</t>
        </is>
      </c>
      <c r="C270" t="inlineStr">
        <is>
          <t>SHIFT-PRE-20251111</t>
        </is>
      </c>
      <c r="D270" t="inlineStr">
        <is>
          <t>LINE-S01</t>
        </is>
      </c>
      <c r="E270" t="inlineStr">
        <is>
          <t>改善前</t>
        </is>
      </c>
      <c r="F270" s="57" t="n">
        <v>45972</v>
      </c>
      <c r="G270" t="inlineStr">
        <is>
          <t>OEE低于目标</t>
        </is>
      </c>
      <c r="H270" t="inlineStr">
        <is>
          <t>OEE</t>
        </is>
      </c>
      <c r="I270" s="61" t="n">
        <v>0.566566</v>
      </c>
      <c r="J270" t="inlineStr">
        <is>
          <t>比例</t>
        </is>
      </c>
      <c r="K270" t="n">
        <v>0.75</v>
      </c>
      <c r="L270" t="inlineStr">
        <is>
          <t>高</t>
        </is>
      </c>
      <c r="M270" t="inlineStr">
        <is>
          <t>生产诊断智能体</t>
        </is>
      </c>
      <c r="N270" t="inlineStr">
        <is>
          <t>生产主管</t>
        </is>
      </c>
      <c r="O270" t="inlineStr">
        <is>
          <t>稳态基准线综合效率偏低，需结合三项损失继续下钻</t>
        </is>
      </c>
      <c r="P270" t="inlineStr">
        <is>
          <t>飞书消息卡片+处置任务</t>
        </is>
      </c>
      <c r="Q270" t="inlineStr">
        <is>
          <t>是</t>
        </is>
      </c>
      <c r="R270" t="inlineStr">
        <is>
          <t>待确认</t>
        </is>
      </c>
      <c r="S270" t="inlineStr">
        <is>
          <t>团队模拟数据（基于公开单线数据派生）</t>
        </is>
      </c>
      <c r="T270" t="inlineStr">
        <is>
          <t>SIM-v2.2-20260807-20260804</t>
        </is>
      </c>
    </row>
    <row r="271">
      <c r="A271" t="inlineStr">
        <is>
          <t>SIM-EVT-00270</t>
        </is>
      </c>
      <c r="B271" t="inlineStr">
        <is>
          <t>LINE-S01-PRE-20251111</t>
        </is>
      </c>
      <c r="C271" t="inlineStr">
        <is>
          <t>SHIFT-PRE-20251111</t>
        </is>
      </c>
      <c r="D271" t="inlineStr">
        <is>
          <t>LINE-S01</t>
        </is>
      </c>
      <c r="E271" t="inlineStr">
        <is>
          <t>改善前</t>
        </is>
      </c>
      <c r="F271" s="57" t="n">
        <v>45972</v>
      </c>
      <c r="G271" t="inlineStr">
        <is>
          <t>开动率偏低</t>
        </is>
      </c>
      <c r="H271" t="inlineStr">
        <is>
          <t>开动率</t>
        </is>
      </c>
      <c r="I271" s="61" t="n">
        <v>0.595333</v>
      </c>
      <c r="J271" t="inlineStr">
        <is>
          <t>比例</t>
        </is>
      </c>
      <c r="K271" t="n">
        <v>0.75</v>
      </c>
      <c r="L271" t="inlineStr">
        <is>
          <t>高</t>
        </is>
      </c>
      <c r="M271" t="inlineStr">
        <is>
          <t>设备诊断智能体</t>
        </is>
      </c>
      <c r="N271" t="inlineStr">
        <is>
          <t>设备工程师</t>
        </is>
      </c>
      <c r="O271" t="inlineStr">
        <is>
          <t>优先检查非计划停机与待机原因</t>
        </is>
      </c>
      <c r="P271" t="inlineStr">
        <is>
          <t>飞书消息卡片+处置任务</t>
        </is>
      </c>
      <c r="Q271" t="inlineStr">
        <is>
          <t>是</t>
        </is>
      </c>
      <c r="R271" t="inlineStr">
        <is>
          <t>待确认</t>
        </is>
      </c>
      <c r="S271" t="inlineStr">
        <is>
          <t>团队模拟数据（基于公开单线数据派生）</t>
        </is>
      </c>
      <c r="T271" t="inlineStr">
        <is>
          <t>SIM-v2.2-20260807-20260804</t>
        </is>
      </c>
    </row>
    <row r="272">
      <c r="A272" t="inlineStr">
        <is>
          <t>SIM-EVT-00271</t>
        </is>
      </c>
      <c r="B272" t="inlineStr">
        <is>
          <t>LINE-S01-PRE-20251111</t>
        </is>
      </c>
      <c r="C272" t="inlineStr">
        <is>
          <t>SHIFT-PRE-20251111</t>
        </is>
      </c>
      <c r="D272" t="inlineStr">
        <is>
          <t>LINE-S01</t>
        </is>
      </c>
      <c r="E272" t="inlineStr">
        <is>
          <t>改善前</t>
        </is>
      </c>
      <c r="F272" s="57" t="n">
        <v>45972</v>
      </c>
      <c r="G272" t="inlineStr">
        <is>
          <t>质量率偏低</t>
        </is>
      </c>
      <c r="H272" t="inlineStr">
        <is>
          <t>质量率</t>
        </is>
      </c>
      <c r="I272" s="61" t="n">
        <v>0.969222</v>
      </c>
      <c r="J272" t="inlineStr">
        <is>
          <t>比例</t>
        </is>
      </c>
      <c r="K272" t="n">
        <v>0.98</v>
      </c>
      <c r="L272" t="inlineStr">
        <is>
          <t>中</t>
        </is>
      </c>
      <c r="M272" t="inlineStr">
        <is>
          <t>质量分析智能体</t>
        </is>
      </c>
      <c r="N272" t="inlineStr">
        <is>
          <t>质量工程师</t>
        </is>
      </c>
      <c r="O272" t="inlineStr">
        <is>
          <t>建议核查缺陷数量与异常批次</t>
        </is>
      </c>
      <c r="P272" t="inlineStr">
        <is>
          <t>飞书消息卡片</t>
        </is>
      </c>
      <c r="Q272" t="inlineStr">
        <is>
          <t>否</t>
        </is>
      </c>
      <c r="R272" t="inlineStr">
        <is>
          <t>待确认</t>
        </is>
      </c>
      <c r="S272" t="inlineStr">
        <is>
          <t>团队模拟数据（基于公开单线数据派生）</t>
        </is>
      </c>
      <c r="T272" t="inlineStr">
        <is>
          <t>SIM-v2.2-20260807-20260804</t>
        </is>
      </c>
    </row>
    <row r="273">
      <c r="A273" t="inlineStr">
        <is>
          <t>SIM-EVT-00272</t>
        </is>
      </c>
      <c r="B273" t="inlineStr">
        <is>
          <t>LINE-S01-PRE-20251111</t>
        </is>
      </c>
      <c r="C273" t="inlineStr">
        <is>
          <t>SHIFT-PRE-20251111</t>
        </is>
      </c>
      <c r="D273" t="inlineStr">
        <is>
          <t>LINE-S01</t>
        </is>
      </c>
      <c r="E273" t="inlineStr">
        <is>
          <t>改善前</t>
        </is>
      </c>
      <c r="F273" s="57" t="n">
        <v>45972</v>
      </c>
      <c r="G273" t="inlineStr">
        <is>
          <t>非计划停机超时</t>
        </is>
      </c>
      <c r="H273" t="inlineStr">
        <is>
          <t>非计划停机</t>
        </is>
      </c>
      <c r="I273" s="61" t="n">
        <v>10920</v>
      </c>
      <c r="J273" t="inlineStr">
        <is>
          <t>秒</t>
        </is>
      </c>
      <c r="K273" t="n">
        <v>3600</v>
      </c>
      <c r="L273" t="inlineStr">
        <is>
          <t>高</t>
        </is>
      </c>
      <c r="M273" t="inlineStr">
        <is>
          <t>设备诊断智能体</t>
        </is>
      </c>
      <c r="N273" t="inlineStr">
        <is>
          <t>设备工程师</t>
        </is>
      </c>
      <c r="O273" t="inlineStr">
        <is>
          <t>按停机位置和原因执行Pareto分析</t>
        </is>
      </c>
      <c r="P273" t="inlineStr">
        <is>
          <t>飞书消息卡片+处置任务</t>
        </is>
      </c>
      <c r="Q273" t="inlineStr">
        <is>
          <t>是</t>
        </is>
      </c>
      <c r="R273" t="inlineStr">
        <is>
          <t>待确认</t>
        </is>
      </c>
      <c r="S273" t="inlineStr">
        <is>
          <t>团队模拟数据（基于公开单线数据派生）</t>
        </is>
      </c>
      <c r="T273" t="inlineStr">
        <is>
          <t>SIM-v2.2-20260807-20260804</t>
        </is>
      </c>
    </row>
    <row r="274">
      <c r="A274" t="inlineStr">
        <is>
          <t>SIM-EVT-00273</t>
        </is>
      </c>
      <c r="B274" t="inlineStr">
        <is>
          <t>LINE-S02-PRE-20251111</t>
        </is>
      </c>
      <c r="C274" t="inlineStr">
        <is>
          <t>SHIFT-PRE-20251111</t>
        </is>
      </c>
      <c r="D274" t="inlineStr">
        <is>
          <t>LINE-S02</t>
        </is>
      </c>
      <c r="E274" t="inlineStr">
        <is>
          <t>改善前</t>
        </is>
      </c>
      <c r="F274" s="57" t="n">
        <v>45972</v>
      </c>
      <c r="G274" t="inlineStr">
        <is>
          <t>OEE低于目标</t>
        </is>
      </c>
      <c r="H274" t="inlineStr">
        <is>
          <t>OEE</t>
        </is>
      </c>
      <c r="I274" s="61" t="n">
        <v>0.465193</v>
      </c>
      <c r="J274" t="inlineStr">
        <is>
          <t>比例</t>
        </is>
      </c>
      <c r="K274" t="n">
        <v>0.75</v>
      </c>
      <c r="L274" t="inlineStr">
        <is>
          <t>高</t>
        </is>
      </c>
      <c r="M274" t="inlineStr">
        <is>
          <t>生产诊断智能体</t>
        </is>
      </c>
      <c r="N274" t="inlineStr">
        <is>
          <t>生产主管</t>
        </is>
      </c>
      <c r="O274" t="inlineStr">
        <is>
          <t>设备瓶颈线综合效率偏低，需结合三项损失继续下钻</t>
        </is>
      </c>
      <c r="P274" t="inlineStr">
        <is>
          <t>飞书消息卡片+处置任务</t>
        </is>
      </c>
      <c r="Q274" t="inlineStr">
        <is>
          <t>是</t>
        </is>
      </c>
      <c r="R274" t="inlineStr">
        <is>
          <t>待确认</t>
        </is>
      </c>
      <c r="S274" t="inlineStr">
        <is>
          <t>团队模拟数据（基于公开单线数据派生）</t>
        </is>
      </c>
      <c r="T274" t="inlineStr">
        <is>
          <t>SIM-v2.2-20260807-20260804</t>
        </is>
      </c>
    </row>
    <row r="275">
      <c r="A275" t="inlineStr">
        <is>
          <t>SIM-EVT-00274</t>
        </is>
      </c>
      <c r="B275" t="inlineStr">
        <is>
          <t>LINE-S02-PRE-20251111</t>
        </is>
      </c>
      <c r="C275" t="inlineStr">
        <is>
          <t>SHIFT-PRE-20251111</t>
        </is>
      </c>
      <c r="D275" t="inlineStr">
        <is>
          <t>LINE-S02</t>
        </is>
      </c>
      <c r="E275" t="inlineStr">
        <is>
          <t>改善前</t>
        </is>
      </c>
      <c r="F275" s="57" t="n">
        <v>45972</v>
      </c>
      <c r="G275" t="inlineStr">
        <is>
          <t>开动率偏低</t>
        </is>
      </c>
      <c r="H275" t="inlineStr">
        <is>
          <t>开动率</t>
        </is>
      </c>
      <c r="I275" s="61" t="n">
        <v>0.504667</v>
      </c>
      <c r="J275" t="inlineStr">
        <is>
          <t>比例</t>
        </is>
      </c>
      <c r="K275" t="n">
        <v>0.75</v>
      </c>
      <c r="L275" t="inlineStr">
        <is>
          <t>高</t>
        </is>
      </c>
      <c r="M275" t="inlineStr">
        <is>
          <t>设备诊断智能体</t>
        </is>
      </c>
      <c r="N275" t="inlineStr">
        <is>
          <t>设备工程师</t>
        </is>
      </c>
      <c r="O275" t="inlineStr">
        <is>
          <t>设备瓶颈画像与非计划停机共同指向关键设备</t>
        </is>
      </c>
      <c r="P275" t="inlineStr">
        <is>
          <t>飞书消息卡片+处置任务</t>
        </is>
      </c>
      <c r="Q275" t="inlineStr">
        <is>
          <t>是</t>
        </is>
      </c>
      <c r="R275" t="inlineStr">
        <is>
          <t>待确认</t>
        </is>
      </c>
      <c r="S275" t="inlineStr">
        <is>
          <t>团队模拟数据（基于公开单线数据派生）</t>
        </is>
      </c>
      <c r="T275" t="inlineStr">
        <is>
          <t>SIM-v2.2-20260807-20260804</t>
        </is>
      </c>
    </row>
    <row r="276">
      <c r="A276" t="inlineStr">
        <is>
          <t>SIM-EVT-00275</t>
        </is>
      </c>
      <c r="B276" t="inlineStr">
        <is>
          <t>LINE-S02-PRE-20251111</t>
        </is>
      </c>
      <c r="C276" t="inlineStr">
        <is>
          <t>SHIFT-PRE-20251111</t>
        </is>
      </c>
      <c r="D276" t="inlineStr">
        <is>
          <t>LINE-S02</t>
        </is>
      </c>
      <c r="E276" t="inlineStr">
        <is>
          <t>改善前</t>
        </is>
      </c>
      <c r="F276" s="57" t="n">
        <v>45972</v>
      </c>
      <c r="G276" t="inlineStr">
        <is>
          <t>质量率偏低</t>
        </is>
      </c>
      <c r="H276" t="inlineStr">
        <is>
          <t>质量率</t>
        </is>
      </c>
      <c r="I276" s="61" t="n">
        <v>0.9666670000000001</v>
      </c>
      <c r="J276" t="inlineStr">
        <is>
          <t>比例</t>
        </is>
      </c>
      <c r="K276" t="n">
        <v>0.98</v>
      </c>
      <c r="L276" t="inlineStr">
        <is>
          <t>中</t>
        </is>
      </c>
      <c r="M276" t="inlineStr">
        <is>
          <t>质量分析智能体</t>
        </is>
      </c>
      <c r="N276" t="inlineStr">
        <is>
          <t>质量工程师</t>
        </is>
      </c>
      <c r="O276" t="inlineStr">
        <is>
          <t>建议核查缺陷数量与异常批次</t>
        </is>
      </c>
      <c r="P276" t="inlineStr">
        <is>
          <t>飞书消息卡片</t>
        </is>
      </c>
      <c r="Q276" t="inlineStr">
        <is>
          <t>否</t>
        </is>
      </c>
      <c r="R276" t="inlineStr">
        <is>
          <t>待确认</t>
        </is>
      </c>
      <c r="S276" t="inlineStr">
        <is>
          <t>团队模拟数据（基于公开单线数据派生）</t>
        </is>
      </c>
      <c r="T276" t="inlineStr">
        <is>
          <t>SIM-v2.2-20260807-20260804</t>
        </is>
      </c>
    </row>
    <row r="277">
      <c r="A277" t="inlineStr">
        <is>
          <t>SIM-EVT-00276</t>
        </is>
      </c>
      <c r="B277" t="inlineStr">
        <is>
          <t>LINE-S02-PRE-20251111</t>
        </is>
      </c>
      <c r="C277" t="inlineStr">
        <is>
          <t>SHIFT-PRE-20251111</t>
        </is>
      </c>
      <c r="D277" t="inlineStr">
        <is>
          <t>LINE-S02</t>
        </is>
      </c>
      <c r="E277" t="inlineStr">
        <is>
          <t>改善前</t>
        </is>
      </c>
      <c r="F277" s="57" t="n">
        <v>45972</v>
      </c>
      <c r="G277" t="inlineStr">
        <is>
          <t>非计划停机超时</t>
        </is>
      </c>
      <c r="H277" t="inlineStr">
        <is>
          <t>非计划停机</t>
        </is>
      </c>
      <c r="I277" s="61" t="n">
        <v>16710</v>
      </c>
      <c r="J277" t="inlineStr">
        <is>
          <t>秒</t>
        </is>
      </c>
      <c r="K277" t="n">
        <v>3600</v>
      </c>
      <c r="L277" t="inlineStr">
        <is>
          <t>高</t>
        </is>
      </c>
      <c r="M277" t="inlineStr">
        <is>
          <t>设备诊断智能体</t>
        </is>
      </c>
      <c r="N277" t="inlineStr">
        <is>
          <t>设备工程师</t>
        </is>
      </c>
      <c r="O277" t="inlineStr">
        <is>
          <t>设备瓶颈线停机放大，优先查看主加工和输送系统</t>
        </is>
      </c>
      <c r="P277" t="inlineStr">
        <is>
          <t>飞书消息卡片+处置任务</t>
        </is>
      </c>
      <c r="Q277" t="inlineStr">
        <is>
          <t>是</t>
        </is>
      </c>
      <c r="R277" t="inlineStr">
        <is>
          <t>待确认</t>
        </is>
      </c>
      <c r="S277" t="inlineStr">
        <is>
          <t>团队模拟数据（基于公开单线数据派生）</t>
        </is>
      </c>
      <c r="T277" t="inlineStr">
        <is>
          <t>SIM-v2.2-20260807-20260804</t>
        </is>
      </c>
    </row>
    <row r="278">
      <c r="A278" t="inlineStr">
        <is>
          <t>SIM-EVT-00277</t>
        </is>
      </c>
      <c r="B278" t="inlineStr">
        <is>
          <t>LINE-S03-PRE-20251111</t>
        </is>
      </c>
      <c r="C278" t="inlineStr">
        <is>
          <t>SHIFT-PRE-20251111</t>
        </is>
      </c>
      <c r="D278" t="inlineStr">
        <is>
          <t>LINE-S03</t>
        </is>
      </c>
      <c r="E278" t="inlineStr">
        <is>
          <t>改善前</t>
        </is>
      </c>
      <c r="F278" s="57" t="n">
        <v>45972</v>
      </c>
      <c r="G278" t="inlineStr">
        <is>
          <t>OEE低于目标</t>
        </is>
      </c>
      <c r="H278" t="inlineStr">
        <is>
          <t>OEE</t>
        </is>
      </c>
      <c r="I278" s="61" t="n">
        <v>0.525943</v>
      </c>
      <c r="J278" t="inlineStr">
        <is>
          <t>比例</t>
        </is>
      </c>
      <c r="K278" t="n">
        <v>0.75</v>
      </c>
      <c r="L278" t="inlineStr">
        <is>
          <t>高</t>
        </is>
      </c>
      <c r="M278" t="inlineStr">
        <is>
          <t>生产诊断智能体</t>
        </is>
      </c>
      <c r="N278" t="inlineStr">
        <is>
          <t>生产主管</t>
        </is>
      </c>
      <c r="O278" t="inlineStr">
        <is>
          <t>质量波动线综合效率偏低，需结合三项损失继续下钻</t>
        </is>
      </c>
      <c r="P278" t="inlineStr">
        <is>
          <t>飞书消息卡片+处置任务</t>
        </is>
      </c>
      <c r="Q278" t="inlineStr">
        <is>
          <t>是</t>
        </is>
      </c>
      <c r="R278" t="inlineStr">
        <is>
          <t>待确认</t>
        </is>
      </c>
      <c r="S278" t="inlineStr">
        <is>
          <t>团队模拟数据（基于公开单线数据派生）</t>
        </is>
      </c>
      <c r="T278" t="inlineStr">
        <is>
          <t>SIM-v2.2-20260807-20260804</t>
        </is>
      </c>
    </row>
    <row r="279">
      <c r="A279" t="inlineStr">
        <is>
          <t>SIM-EVT-00278</t>
        </is>
      </c>
      <c r="B279" t="inlineStr">
        <is>
          <t>LINE-S03-PRE-20251111</t>
        </is>
      </c>
      <c r="C279" t="inlineStr">
        <is>
          <t>SHIFT-PRE-20251111</t>
        </is>
      </c>
      <c r="D279" t="inlineStr">
        <is>
          <t>LINE-S03</t>
        </is>
      </c>
      <c r="E279" t="inlineStr">
        <is>
          <t>改善前</t>
        </is>
      </c>
      <c r="F279" s="57" t="n">
        <v>45972</v>
      </c>
      <c r="G279" t="inlineStr">
        <is>
          <t>开动率偏低</t>
        </is>
      </c>
      <c r="H279" t="inlineStr">
        <is>
          <t>开动率</t>
        </is>
      </c>
      <c r="I279" s="61" t="n">
        <v>0.584333</v>
      </c>
      <c r="J279" t="inlineStr">
        <is>
          <t>比例</t>
        </is>
      </c>
      <c r="K279" t="n">
        <v>0.75</v>
      </c>
      <c r="L279" t="inlineStr">
        <is>
          <t>高</t>
        </is>
      </c>
      <c r="M279" t="inlineStr">
        <is>
          <t>设备诊断智能体</t>
        </is>
      </c>
      <c r="N279" t="inlineStr">
        <is>
          <t>设备工程师</t>
        </is>
      </c>
      <c r="O279" t="inlineStr">
        <is>
          <t>优先检查非计划停机与待机原因</t>
        </is>
      </c>
      <c r="P279" t="inlineStr">
        <is>
          <t>飞书消息卡片+处置任务</t>
        </is>
      </c>
      <c r="Q279" t="inlineStr">
        <is>
          <t>是</t>
        </is>
      </c>
      <c r="R279" t="inlineStr">
        <is>
          <t>待确认</t>
        </is>
      </c>
      <c r="S279" t="inlineStr">
        <is>
          <t>团队模拟数据（基于公开单线数据派生）</t>
        </is>
      </c>
      <c r="T279" t="inlineStr">
        <is>
          <t>SIM-v2.2-20260807-20260804</t>
        </is>
      </c>
    </row>
    <row r="280">
      <c r="A280" t="inlineStr">
        <is>
          <t>SIM-EVT-00279</t>
        </is>
      </c>
      <c r="B280" t="inlineStr">
        <is>
          <t>LINE-S03-PRE-20251111</t>
        </is>
      </c>
      <c r="C280" t="inlineStr">
        <is>
          <t>SHIFT-PRE-20251111</t>
        </is>
      </c>
      <c r="D280" t="inlineStr">
        <is>
          <t>LINE-S03</t>
        </is>
      </c>
      <c r="E280" t="inlineStr">
        <is>
          <t>改善前</t>
        </is>
      </c>
      <c r="F280" s="57" t="n">
        <v>45972</v>
      </c>
      <c r="G280" t="inlineStr">
        <is>
          <t>质量率偏低</t>
        </is>
      </c>
      <c r="H280" t="inlineStr">
        <is>
          <t>质量率</t>
        </is>
      </c>
      <c r="I280" s="61" t="n">
        <v>0.945556</v>
      </c>
      <c r="J280" t="inlineStr">
        <is>
          <t>比例</t>
        </is>
      </c>
      <c r="K280" t="n">
        <v>0.98</v>
      </c>
      <c r="L280" t="inlineStr">
        <is>
          <t>高</t>
        </is>
      </c>
      <c r="M280" t="inlineStr">
        <is>
          <t>质量分析智能体</t>
        </is>
      </c>
      <c r="N280" t="inlineStr">
        <is>
          <t>质量工程师</t>
        </is>
      </c>
      <c r="O280" t="inlineStr">
        <is>
          <t>质量波动画像触发，建议核查批次、工艺参数和来料</t>
        </is>
      </c>
      <c r="P280" t="inlineStr">
        <is>
          <t>飞书消息卡片+处置任务</t>
        </is>
      </c>
      <c r="Q280" t="inlineStr">
        <is>
          <t>是</t>
        </is>
      </c>
      <c r="R280" t="inlineStr">
        <is>
          <t>待确认</t>
        </is>
      </c>
      <c r="S280" t="inlineStr">
        <is>
          <t>团队模拟数据（基于公开单线数据派生）</t>
        </is>
      </c>
      <c r="T280" t="inlineStr">
        <is>
          <t>SIM-v2.2-20260807-20260804</t>
        </is>
      </c>
    </row>
    <row r="281">
      <c r="A281" t="inlineStr">
        <is>
          <t>SIM-EVT-00280</t>
        </is>
      </c>
      <c r="B281" t="inlineStr">
        <is>
          <t>LINE-S03-PRE-20251111</t>
        </is>
      </c>
      <c r="C281" t="inlineStr">
        <is>
          <t>SHIFT-PRE-20251111</t>
        </is>
      </c>
      <c r="D281" t="inlineStr">
        <is>
          <t>LINE-S03</t>
        </is>
      </c>
      <c r="E281" t="inlineStr">
        <is>
          <t>改善前</t>
        </is>
      </c>
      <c r="F281" s="57" t="n">
        <v>45972</v>
      </c>
      <c r="G281" t="inlineStr">
        <is>
          <t>非计划停机超时</t>
        </is>
      </c>
      <c r="H281" t="inlineStr">
        <is>
          <t>非计划停机</t>
        </is>
      </c>
      <c r="I281" s="61" t="n">
        <v>13752</v>
      </c>
      <c r="J281" t="inlineStr">
        <is>
          <t>秒</t>
        </is>
      </c>
      <c r="K281" t="n">
        <v>3600</v>
      </c>
      <c r="L281" t="inlineStr">
        <is>
          <t>高</t>
        </is>
      </c>
      <c r="M281" t="inlineStr">
        <is>
          <t>设备诊断智能体</t>
        </is>
      </c>
      <c r="N281" t="inlineStr">
        <is>
          <t>设备工程师</t>
        </is>
      </c>
      <c r="O281" t="inlineStr">
        <is>
          <t>按停机位置和原因执行Pareto分析</t>
        </is>
      </c>
      <c r="P281" t="inlineStr">
        <is>
          <t>飞书消息卡片+处置任务</t>
        </is>
      </c>
      <c r="Q281" t="inlineStr">
        <is>
          <t>是</t>
        </is>
      </c>
      <c r="R281" t="inlineStr">
        <is>
          <t>待确认</t>
        </is>
      </c>
      <c r="S281" t="inlineStr">
        <is>
          <t>团队模拟数据（基于公开单线数据派生）</t>
        </is>
      </c>
      <c r="T281" t="inlineStr">
        <is>
          <t>SIM-v2.2-20260807-20260804</t>
        </is>
      </c>
    </row>
    <row r="282">
      <c r="A282" t="inlineStr">
        <is>
          <t>SIM-EVT-00281</t>
        </is>
      </c>
      <c r="B282" t="inlineStr">
        <is>
          <t>LINE-S01-PRE-20251112</t>
        </is>
      </c>
      <c r="C282" t="inlineStr">
        <is>
          <t>SHIFT-PRE-20251112</t>
        </is>
      </c>
      <c r="D282" t="inlineStr">
        <is>
          <t>LINE-S01</t>
        </is>
      </c>
      <c r="E282" t="inlineStr">
        <is>
          <t>改善前</t>
        </is>
      </c>
      <c r="F282" s="57" t="n">
        <v>45973</v>
      </c>
      <c r="G282" t="inlineStr">
        <is>
          <t>OEE低于目标</t>
        </is>
      </c>
      <c r="H282" t="inlineStr">
        <is>
          <t>OEE</t>
        </is>
      </c>
      <c r="I282" s="61" t="n">
        <v>0.550319</v>
      </c>
      <c r="J282" t="inlineStr">
        <is>
          <t>比例</t>
        </is>
      </c>
      <c r="K282" t="n">
        <v>0.75</v>
      </c>
      <c r="L282" t="inlineStr">
        <is>
          <t>高</t>
        </is>
      </c>
      <c r="M282" t="inlineStr">
        <is>
          <t>生产诊断智能体</t>
        </is>
      </c>
      <c r="N282" t="inlineStr">
        <is>
          <t>生产主管</t>
        </is>
      </c>
      <c r="O282" t="inlineStr">
        <is>
          <t>稳态基准线综合效率偏低，需结合三项损失继续下钻</t>
        </is>
      </c>
      <c r="P282" t="inlineStr">
        <is>
          <t>飞书消息卡片+处置任务</t>
        </is>
      </c>
      <c r="Q282" t="inlineStr">
        <is>
          <t>是</t>
        </is>
      </c>
      <c r="R282" t="inlineStr">
        <is>
          <t>待确认</t>
        </is>
      </c>
      <c r="S282" t="inlineStr">
        <is>
          <t>团队模拟数据（基于公开单线数据派生）</t>
        </is>
      </c>
      <c r="T282" t="inlineStr">
        <is>
          <t>SIM-v2.2-20260807-20260804</t>
        </is>
      </c>
    </row>
    <row r="283">
      <c r="A283" t="inlineStr">
        <is>
          <t>SIM-EVT-00282</t>
        </is>
      </c>
      <c r="B283" t="inlineStr">
        <is>
          <t>LINE-S01-PRE-20251112</t>
        </is>
      </c>
      <c r="C283" t="inlineStr">
        <is>
          <t>SHIFT-PRE-20251112</t>
        </is>
      </c>
      <c r="D283" t="inlineStr">
        <is>
          <t>LINE-S01</t>
        </is>
      </c>
      <c r="E283" t="inlineStr">
        <is>
          <t>改善前</t>
        </is>
      </c>
      <c r="F283" s="57" t="n">
        <v>45973</v>
      </c>
      <c r="G283" t="inlineStr">
        <is>
          <t>开动率偏低</t>
        </is>
      </c>
      <c r="H283" t="inlineStr">
        <is>
          <t>开动率</t>
        </is>
      </c>
      <c r="I283" s="61" t="n">
        <v>0.6097669999999999</v>
      </c>
      <c r="J283" t="inlineStr">
        <is>
          <t>比例</t>
        </is>
      </c>
      <c r="K283" t="n">
        <v>0.75</v>
      </c>
      <c r="L283" t="inlineStr">
        <is>
          <t>高</t>
        </is>
      </c>
      <c r="M283" t="inlineStr">
        <is>
          <t>设备诊断智能体</t>
        </is>
      </c>
      <c r="N283" t="inlineStr">
        <is>
          <t>设备工程师</t>
        </is>
      </c>
      <c r="O283" t="inlineStr">
        <is>
          <t>优先检查非计划停机与待机原因</t>
        </is>
      </c>
      <c r="P283" t="inlineStr">
        <is>
          <t>飞书消息卡片+处置任务</t>
        </is>
      </c>
      <c r="Q283" t="inlineStr">
        <is>
          <t>是</t>
        </is>
      </c>
      <c r="R283" t="inlineStr">
        <is>
          <t>待确认</t>
        </is>
      </c>
      <c r="S283" t="inlineStr">
        <is>
          <t>团队模拟数据（基于公开单线数据派生）</t>
        </is>
      </c>
      <c r="T283" t="inlineStr">
        <is>
          <t>SIM-v2.2-20260807-20260804</t>
        </is>
      </c>
    </row>
    <row r="284">
      <c r="A284" t="inlineStr">
        <is>
          <t>SIM-EVT-00283</t>
        </is>
      </c>
      <c r="B284" t="inlineStr">
        <is>
          <t>LINE-S01-PRE-20251112</t>
        </is>
      </c>
      <c r="C284" t="inlineStr">
        <is>
          <t>SHIFT-PRE-20251112</t>
        </is>
      </c>
      <c r="D284" t="inlineStr">
        <is>
          <t>LINE-S01</t>
        </is>
      </c>
      <c r="E284" t="inlineStr">
        <is>
          <t>改善前</t>
        </is>
      </c>
      <c r="F284" s="57" t="n">
        <v>45973</v>
      </c>
      <c r="G284" t="inlineStr">
        <is>
          <t>质量率偏低</t>
        </is>
      </c>
      <c r="H284" t="inlineStr">
        <is>
          <t>质量率</t>
        </is>
      </c>
      <c r="I284" s="61" t="n">
        <v>0.966489</v>
      </c>
      <c r="J284" t="inlineStr">
        <is>
          <t>比例</t>
        </is>
      </c>
      <c r="K284" t="n">
        <v>0.98</v>
      </c>
      <c r="L284" t="inlineStr">
        <is>
          <t>中</t>
        </is>
      </c>
      <c r="M284" t="inlineStr">
        <is>
          <t>质量分析智能体</t>
        </is>
      </c>
      <c r="N284" t="inlineStr">
        <is>
          <t>质量工程师</t>
        </is>
      </c>
      <c r="O284" t="inlineStr">
        <is>
          <t>建议核查缺陷数量与异常批次</t>
        </is>
      </c>
      <c r="P284" t="inlineStr">
        <is>
          <t>飞书消息卡片</t>
        </is>
      </c>
      <c r="Q284" t="inlineStr">
        <is>
          <t>否</t>
        </is>
      </c>
      <c r="R284" t="inlineStr">
        <is>
          <t>待确认</t>
        </is>
      </c>
      <c r="S284" t="inlineStr">
        <is>
          <t>团队模拟数据（基于公开单线数据派生）</t>
        </is>
      </c>
      <c r="T284" t="inlineStr">
        <is>
          <t>SIM-v2.2-20260807-20260804</t>
        </is>
      </c>
    </row>
    <row r="285">
      <c r="A285" t="inlineStr">
        <is>
          <t>SIM-EVT-00284</t>
        </is>
      </c>
      <c r="B285" t="inlineStr">
        <is>
          <t>LINE-S01-PRE-20251112</t>
        </is>
      </c>
      <c r="C285" t="inlineStr">
        <is>
          <t>SHIFT-PRE-20251112</t>
        </is>
      </c>
      <c r="D285" t="inlineStr">
        <is>
          <t>LINE-S01</t>
        </is>
      </c>
      <c r="E285" t="inlineStr">
        <is>
          <t>改善前</t>
        </is>
      </c>
      <c r="F285" s="57" t="n">
        <v>45973</v>
      </c>
      <c r="G285" t="inlineStr">
        <is>
          <t>非计划停机超时</t>
        </is>
      </c>
      <c r="H285" t="inlineStr">
        <is>
          <t>非计划停机</t>
        </is>
      </c>
      <c r="I285" s="61" t="n">
        <v>8334</v>
      </c>
      <c r="J285" t="inlineStr">
        <is>
          <t>秒</t>
        </is>
      </c>
      <c r="K285" t="n">
        <v>3600</v>
      </c>
      <c r="L285" t="inlineStr">
        <is>
          <t>高</t>
        </is>
      </c>
      <c r="M285" t="inlineStr">
        <is>
          <t>设备诊断智能体</t>
        </is>
      </c>
      <c r="N285" t="inlineStr">
        <is>
          <t>设备工程师</t>
        </is>
      </c>
      <c r="O285" t="inlineStr">
        <is>
          <t>按停机位置和原因执行Pareto分析</t>
        </is>
      </c>
      <c r="P285" t="inlineStr">
        <is>
          <t>飞书消息卡片+处置任务</t>
        </is>
      </c>
      <c r="Q285" t="inlineStr">
        <is>
          <t>是</t>
        </is>
      </c>
      <c r="R285" t="inlineStr">
        <is>
          <t>待确认</t>
        </is>
      </c>
      <c r="S285" t="inlineStr">
        <is>
          <t>团队模拟数据（基于公开单线数据派生）</t>
        </is>
      </c>
      <c r="T285" t="inlineStr">
        <is>
          <t>SIM-v2.2-20260807-20260804</t>
        </is>
      </c>
    </row>
    <row r="286">
      <c r="A286" t="inlineStr">
        <is>
          <t>SIM-EVT-00285</t>
        </is>
      </c>
      <c r="B286" t="inlineStr">
        <is>
          <t>LINE-S02-PRE-20251112</t>
        </is>
      </c>
      <c r="C286" t="inlineStr">
        <is>
          <t>SHIFT-PRE-20251112</t>
        </is>
      </c>
      <c r="D286" t="inlineStr">
        <is>
          <t>LINE-S02</t>
        </is>
      </c>
      <c r="E286" t="inlineStr">
        <is>
          <t>改善前</t>
        </is>
      </c>
      <c r="F286" s="57" t="n">
        <v>45973</v>
      </c>
      <c r="G286" t="inlineStr">
        <is>
          <t>OEE低于目标</t>
        </is>
      </c>
      <c r="H286" t="inlineStr">
        <is>
          <t>OEE</t>
        </is>
      </c>
      <c r="I286" s="61" t="n">
        <v>0.473029</v>
      </c>
      <c r="J286" t="inlineStr">
        <is>
          <t>比例</t>
        </is>
      </c>
      <c r="K286" t="n">
        <v>0.75</v>
      </c>
      <c r="L286" t="inlineStr">
        <is>
          <t>高</t>
        </is>
      </c>
      <c r="M286" t="inlineStr">
        <is>
          <t>生产诊断智能体</t>
        </is>
      </c>
      <c r="N286" t="inlineStr">
        <is>
          <t>生产主管</t>
        </is>
      </c>
      <c r="O286" t="inlineStr">
        <is>
          <t>设备瓶颈线综合效率偏低，需结合三项损失继续下钻</t>
        </is>
      </c>
      <c r="P286" t="inlineStr">
        <is>
          <t>飞书消息卡片+处置任务</t>
        </is>
      </c>
      <c r="Q286" t="inlineStr">
        <is>
          <t>是</t>
        </is>
      </c>
      <c r="R286" t="inlineStr">
        <is>
          <t>待确认</t>
        </is>
      </c>
      <c r="S286" t="inlineStr">
        <is>
          <t>团队模拟数据（基于公开单线数据派生）</t>
        </is>
      </c>
      <c r="T286" t="inlineStr">
        <is>
          <t>SIM-v2.2-20260807-20260804</t>
        </is>
      </c>
    </row>
    <row r="287">
      <c r="A287" t="inlineStr">
        <is>
          <t>SIM-EVT-00286</t>
        </is>
      </c>
      <c r="B287" t="inlineStr">
        <is>
          <t>LINE-S02-PRE-20251112</t>
        </is>
      </c>
      <c r="C287" t="inlineStr">
        <is>
          <t>SHIFT-PRE-20251112</t>
        </is>
      </c>
      <c r="D287" t="inlineStr">
        <is>
          <t>LINE-S02</t>
        </is>
      </c>
      <c r="E287" t="inlineStr">
        <is>
          <t>改善前</t>
        </is>
      </c>
      <c r="F287" s="57" t="n">
        <v>45973</v>
      </c>
      <c r="G287" t="inlineStr">
        <is>
          <t>开动率偏低</t>
        </is>
      </c>
      <c r="H287" t="inlineStr">
        <is>
          <t>开动率</t>
        </is>
      </c>
      <c r="I287" s="61" t="n">
        <v>0.5191</v>
      </c>
      <c r="J287" t="inlineStr">
        <is>
          <t>比例</t>
        </is>
      </c>
      <c r="K287" t="n">
        <v>0.75</v>
      </c>
      <c r="L287" t="inlineStr">
        <is>
          <t>高</t>
        </is>
      </c>
      <c r="M287" t="inlineStr">
        <is>
          <t>设备诊断智能体</t>
        </is>
      </c>
      <c r="N287" t="inlineStr">
        <is>
          <t>设备工程师</t>
        </is>
      </c>
      <c r="O287" t="inlineStr">
        <is>
          <t>设备瓶颈画像与非计划停机共同指向关键设备</t>
        </is>
      </c>
      <c r="P287" t="inlineStr">
        <is>
          <t>飞书消息卡片+处置任务</t>
        </is>
      </c>
      <c r="Q287" t="inlineStr">
        <is>
          <t>是</t>
        </is>
      </c>
      <c r="R287" t="inlineStr">
        <is>
          <t>待确认</t>
        </is>
      </c>
      <c r="S287" t="inlineStr">
        <is>
          <t>团队模拟数据（基于公开单线数据派生）</t>
        </is>
      </c>
      <c r="T287" t="inlineStr">
        <is>
          <t>SIM-v2.2-20260807-20260804</t>
        </is>
      </c>
    </row>
    <row r="288">
      <c r="A288" t="inlineStr">
        <is>
          <t>SIM-EVT-00287</t>
        </is>
      </c>
      <c r="B288" t="inlineStr">
        <is>
          <t>LINE-S02-PRE-20251112</t>
        </is>
      </c>
      <c r="C288" t="inlineStr">
        <is>
          <t>SHIFT-PRE-20251112</t>
        </is>
      </c>
      <c r="D288" t="inlineStr">
        <is>
          <t>LINE-S02</t>
        </is>
      </c>
      <c r="E288" t="inlineStr">
        <is>
          <t>改善前</t>
        </is>
      </c>
      <c r="F288" s="57" t="n">
        <v>45973</v>
      </c>
      <c r="G288" t="inlineStr">
        <is>
          <t>质量率偏低</t>
        </is>
      </c>
      <c r="H288" t="inlineStr">
        <is>
          <t>质量率</t>
        </is>
      </c>
      <c r="I288" s="61" t="n">
        <v>0.972378</v>
      </c>
      <c r="J288" t="inlineStr">
        <is>
          <t>比例</t>
        </is>
      </c>
      <c r="K288" t="n">
        <v>0.98</v>
      </c>
      <c r="L288" t="inlineStr">
        <is>
          <t>中</t>
        </is>
      </c>
      <c r="M288" t="inlineStr">
        <is>
          <t>质量分析智能体</t>
        </is>
      </c>
      <c r="N288" t="inlineStr">
        <is>
          <t>质量工程师</t>
        </is>
      </c>
      <c r="O288" t="inlineStr">
        <is>
          <t>建议核查缺陷数量与异常批次</t>
        </is>
      </c>
      <c r="P288" t="inlineStr">
        <is>
          <t>飞书消息卡片</t>
        </is>
      </c>
      <c r="Q288" t="inlineStr">
        <is>
          <t>否</t>
        </is>
      </c>
      <c r="R288" t="inlineStr">
        <is>
          <t>待确认</t>
        </is>
      </c>
      <c r="S288" t="inlineStr">
        <is>
          <t>团队模拟数据（基于公开单线数据派生）</t>
        </is>
      </c>
      <c r="T288" t="inlineStr">
        <is>
          <t>SIM-v2.2-20260807-20260804</t>
        </is>
      </c>
    </row>
    <row r="289">
      <c r="A289" t="inlineStr">
        <is>
          <t>SIM-EVT-00288</t>
        </is>
      </c>
      <c r="B289" t="inlineStr">
        <is>
          <t>LINE-S02-PRE-20251112</t>
        </is>
      </c>
      <c r="C289" t="inlineStr">
        <is>
          <t>SHIFT-PRE-20251112</t>
        </is>
      </c>
      <c r="D289" t="inlineStr">
        <is>
          <t>LINE-S02</t>
        </is>
      </c>
      <c r="E289" t="inlineStr">
        <is>
          <t>改善前</t>
        </is>
      </c>
      <c r="F289" s="57" t="n">
        <v>45973</v>
      </c>
      <c r="G289" t="inlineStr">
        <is>
          <t>非计划停机超时</t>
        </is>
      </c>
      <c r="H289" t="inlineStr">
        <is>
          <t>非计划停机</t>
        </is>
      </c>
      <c r="I289" s="61" t="n">
        <v>12900</v>
      </c>
      <c r="J289" t="inlineStr">
        <is>
          <t>秒</t>
        </is>
      </c>
      <c r="K289" t="n">
        <v>3600</v>
      </c>
      <c r="L289" t="inlineStr">
        <is>
          <t>高</t>
        </is>
      </c>
      <c r="M289" t="inlineStr">
        <is>
          <t>设备诊断智能体</t>
        </is>
      </c>
      <c r="N289" t="inlineStr">
        <is>
          <t>设备工程师</t>
        </is>
      </c>
      <c r="O289" t="inlineStr">
        <is>
          <t>设备瓶颈线停机放大，优先查看主加工和输送系统</t>
        </is>
      </c>
      <c r="P289" t="inlineStr">
        <is>
          <t>飞书消息卡片+处置任务</t>
        </is>
      </c>
      <c r="Q289" t="inlineStr">
        <is>
          <t>是</t>
        </is>
      </c>
      <c r="R289" t="inlineStr">
        <is>
          <t>待确认</t>
        </is>
      </c>
      <c r="S289" t="inlineStr">
        <is>
          <t>团队模拟数据（基于公开单线数据派生）</t>
        </is>
      </c>
      <c r="T289" t="inlineStr">
        <is>
          <t>SIM-v2.2-20260807-20260804</t>
        </is>
      </c>
    </row>
    <row r="290">
      <c r="A290" t="inlineStr">
        <is>
          <t>SIM-EVT-00289</t>
        </is>
      </c>
      <c r="B290" t="inlineStr">
        <is>
          <t>LINE-S03-PRE-20251112</t>
        </is>
      </c>
      <c r="C290" t="inlineStr">
        <is>
          <t>SHIFT-PRE-20251112</t>
        </is>
      </c>
      <c r="D290" t="inlineStr">
        <is>
          <t>LINE-S03</t>
        </is>
      </c>
      <c r="E290" t="inlineStr">
        <is>
          <t>改善前</t>
        </is>
      </c>
      <c r="F290" s="57" t="n">
        <v>45973</v>
      </c>
      <c r="G290" t="inlineStr">
        <is>
          <t>OEE低于目标</t>
        </is>
      </c>
      <c r="H290" t="inlineStr">
        <is>
          <t>OEE</t>
        </is>
      </c>
      <c r="I290" s="61" t="n">
        <v>0.488635</v>
      </c>
      <c r="J290" t="inlineStr">
        <is>
          <t>比例</t>
        </is>
      </c>
      <c r="K290" t="n">
        <v>0.75</v>
      </c>
      <c r="L290" t="inlineStr">
        <is>
          <t>高</t>
        </is>
      </c>
      <c r="M290" t="inlineStr">
        <is>
          <t>生产诊断智能体</t>
        </is>
      </c>
      <c r="N290" t="inlineStr">
        <is>
          <t>生产主管</t>
        </is>
      </c>
      <c r="O290" t="inlineStr">
        <is>
          <t>质量波动线综合效率偏低，需结合三项损失继续下钻</t>
        </is>
      </c>
      <c r="P290" t="inlineStr">
        <is>
          <t>飞书消息卡片+处置任务</t>
        </is>
      </c>
      <c r="Q290" t="inlineStr">
        <is>
          <t>是</t>
        </is>
      </c>
      <c r="R290" t="inlineStr">
        <is>
          <t>待确认</t>
        </is>
      </c>
      <c r="S290" t="inlineStr">
        <is>
          <t>团队模拟数据（基于公开单线数据派生）</t>
        </is>
      </c>
      <c r="T290" t="inlineStr">
        <is>
          <t>SIM-v2.2-20260807-20260804</t>
        </is>
      </c>
    </row>
    <row r="291">
      <c r="A291" t="inlineStr">
        <is>
          <t>SIM-EVT-00290</t>
        </is>
      </c>
      <c r="B291" t="inlineStr">
        <is>
          <t>LINE-S03-PRE-20251112</t>
        </is>
      </c>
      <c r="C291" t="inlineStr">
        <is>
          <t>SHIFT-PRE-20251112</t>
        </is>
      </c>
      <c r="D291" t="inlineStr">
        <is>
          <t>LINE-S03</t>
        </is>
      </c>
      <c r="E291" t="inlineStr">
        <is>
          <t>改善前</t>
        </is>
      </c>
      <c r="F291" s="57" t="n">
        <v>45973</v>
      </c>
      <c r="G291" t="inlineStr">
        <is>
          <t>开动率偏低</t>
        </is>
      </c>
      <c r="H291" t="inlineStr">
        <is>
          <t>开动率</t>
        </is>
      </c>
      <c r="I291" s="61" t="n">
        <v>0.573433</v>
      </c>
      <c r="J291" t="inlineStr">
        <is>
          <t>比例</t>
        </is>
      </c>
      <c r="K291" t="n">
        <v>0.75</v>
      </c>
      <c r="L291" t="inlineStr">
        <is>
          <t>高</t>
        </is>
      </c>
      <c r="M291" t="inlineStr">
        <is>
          <t>设备诊断智能体</t>
        </is>
      </c>
      <c r="N291" t="inlineStr">
        <is>
          <t>设备工程师</t>
        </is>
      </c>
      <c r="O291" t="inlineStr">
        <is>
          <t>优先检查非计划停机与待机原因</t>
        </is>
      </c>
      <c r="P291" t="inlineStr">
        <is>
          <t>飞书消息卡片+处置任务</t>
        </is>
      </c>
      <c r="Q291" t="inlineStr">
        <is>
          <t>是</t>
        </is>
      </c>
      <c r="R291" t="inlineStr">
        <is>
          <t>待确认</t>
        </is>
      </c>
      <c r="S291" t="inlineStr">
        <is>
          <t>团队模拟数据（基于公开单线数据派生）</t>
        </is>
      </c>
      <c r="T291" t="inlineStr">
        <is>
          <t>SIM-v2.2-20260807-20260804</t>
        </is>
      </c>
    </row>
    <row r="292">
      <c r="A292" t="inlineStr">
        <is>
          <t>SIM-EVT-00291</t>
        </is>
      </c>
      <c r="B292" t="inlineStr">
        <is>
          <t>LINE-S03-PRE-20251112</t>
        </is>
      </c>
      <c r="C292" t="inlineStr">
        <is>
          <t>SHIFT-PRE-20251112</t>
        </is>
      </c>
      <c r="D292" t="inlineStr">
        <is>
          <t>LINE-S03</t>
        </is>
      </c>
      <c r="E292" t="inlineStr">
        <is>
          <t>改善前</t>
        </is>
      </c>
      <c r="F292" s="57" t="n">
        <v>45973</v>
      </c>
      <c r="G292" t="inlineStr">
        <is>
          <t>质量率偏低</t>
        </is>
      </c>
      <c r="H292" t="inlineStr">
        <is>
          <t>质量率</t>
        </is>
      </c>
      <c r="I292" s="61" t="n">
        <v>0.942822</v>
      </c>
      <c r="J292" t="inlineStr">
        <is>
          <t>比例</t>
        </is>
      </c>
      <c r="K292" t="n">
        <v>0.98</v>
      </c>
      <c r="L292" t="inlineStr">
        <is>
          <t>高</t>
        </is>
      </c>
      <c r="M292" t="inlineStr">
        <is>
          <t>质量分析智能体</t>
        </is>
      </c>
      <c r="N292" t="inlineStr">
        <is>
          <t>质量工程师</t>
        </is>
      </c>
      <c r="O292" t="inlineStr">
        <is>
          <t>质量波动画像触发，建议核查批次、工艺参数和来料</t>
        </is>
      </c>
      <c r="P292" t="inlineStr">
        <is>
          <t>飞书消息卡片+处置任务</t>
        </is>
      </c>
      <c r="Q292" t="inlineStr">
        <is>
          <t>是</t>
        </is>
      </c>
      <c r="R292" t="inlineStr">
        <is>
          <t>待确认</t>
        </is>
      </c>
      <c r="S292" t="inlineStr">
        <is>
          <t>团队模拟数据（基于公开单线数据派生）</t>
        </is>
      </c>
      <c r="T292" t="inlineStr">
        <is>
          <t>SIM-v2.2-20260807-20260804</t>
        </is>
      </c>
    </row>
    <row r="293">
      <c r="A293" t="inlineStr">
        <is>
          <t>SIM-EVT-00292</t>
        </is>
      </c>
      <c r="B293" t="inlineStr">
        <is>
          <t>LINE-S03-PRE-20251112</t>
        </is>
      </c>
      <c r="C293" t="inlineStr">
        <is>
          <t>SHIFT-PRE-20251112</t>
        </is>
      </c>
      <c r="D293" t="inlineStr">
        <is>
          <t>LINE-S03</t>
        </is>
      </c>
      <c r="E293" t="inlineStr">
        <is>
          <t>改善前</t>
        </is>
      </c>
      <c r="F293" s="57" t="n">
        <v>45973</v>
      </c>
      <c r="G293" t="inlineStr">
        <is>
          <t>非计划停机超时</t>
        </is>
      </c>
      <c r="H293" t="inlineStr">
        <is>
          <t>非计划停机</t>
        </is>
      </c>
      <c r="I293" s="61" t="n">
        <v>10284</v>
      </c>
      <c r="J293" t="inlineStr">
        <is>
          <t>秒</t>
        </is>
      </c>
      <c r="K293" t="n">
        <v>3600</v>
      </c>
      <c r="L293" t="inlineStr">
        <is>
          <t>高</t>
        </is>
      </c>
      <c r="M293" t="inlineStr">
        <is>
          <t>设备诊断智能体</t>
        </is>
      </c>
      <c r="N293" t="inlineStr">
        <is>
          <t>设备工程师</t>
        </is>
      </c>
      <c r="O293" t="inlineStr">
        <is>
          <t>按停机位置和原因执行Pareto分析</t>
        </is>
      </c>
      <c r="P293" t="inlineStr">
        <is>
          <t>飞书消息卡片+处置任务</t>
        </is>
      </c>
      <c r="Q293" t="inlineStr">
        <is>
          <t>是</t>
        </is>
      </c>
      <c r="R293" t="inlineStr">
        <is>
          <t>待确认</t>
        </is>
      </c>
      <c r="S293" t="inlineStr">
        <is>
          <t>团队模拟数据（基于公开单线数据派生）</t>
        </is>
      </c>
      <c r="T293" t="inlineStr">
        <is>
          <t>SIM-v2.2-20260807-20260804</t>
        </is>
      </c>
    </row>
    <row r="294">
      <c r="A294" t="inlineStr">
        <is>
          <t>SIM-EVT-00293</t>
        </is>
      </c>
      <c r="B294" t="inlineStr">
        <is>
          <t>LINE-S01-PRE-20251113</t>
        </is>
      </c>
      <c r="C294" t="inlineStr">
        <is>
          <t>SHIFT-PRE-20251113</t>
        </is>
      </c>
      <c r="D294" t="inlineStr">
        <is>
          <t>LINE-S01</t>
        </is>
      </c>
      <c r="E294" t="inlineStr">
        <is>
          <t>改善前</t>
        </is>
      </c>
      <c r="F294" s="57" t="n">
        <v>45974</v>
      </c>
      <c r="G294" t="inlineStr">
        <is>
          <t>OEE低于目标</t>
        </is>
      </c>
      <c r="H294" t="inlineStr">
        <is>
          <t>OEE</t>
        </is>
      </c>
      <c r="I294" s="61" t="n">
        <v>0.5968059999999999</v>
      </c>
      <c r="J294" t="inlineStr">
        <is>
          <t>比例</t>
        </is>
      </c>
      <c r="K294" t="n">
        <v>0.75</v>
      </c>
      <c r="L294" t="inlineStr">
        <is>
          <t>高</t>
        </is>
      </c>
      <c r="M294" t="inlineStr">
        <is>
          <t>生产诊断智能体</t>
        </is>
      </c>
      <c r="N294" t="inlineStr">
        <is>
          <t>生产主管</t>
        </is>
      </c>
      <c r="O294" t="inlineStr">
        <is>
          <t>稳态基准线综合效率偏低，需结合三项损失继续下钻</t>
        </is>
      </c>
      <c r="P294" t="inlineStr">
        <is>
          <t>飞书消息卡片+处置任务</t>
        </is>
      </c>
      <c r="Q294" t="inlineStr">
        <is>
          <t>是</t>
        </is>
      </c>
      <c r="R294" t="inlineStr">
        <is>
          <t>待确认</t>
        </is>
      </c>
      <c r="S294" t="inlineStr">
        <is>
          <t>团队模拟数据（基于公开单线数据派生）</t>
        </is>
      </c>
      <c r="T294" t="inlineStr">
        <is>
          <t>SIM-v2.2-20260807-20260804</t>
        </is>
      </c>
    </row>
    <row r="295">
      <c r="A295" t="inlineStr">
        <is>
          <t>SIM-EVT-00294</t>
        </is>
      </c>
      <c r="B295" t="inlineStr">
        <is>
          <t>LINE-S01-PRE-20251113</t>
        </is>
      </c>
      <c r="C295" t="inlineStr">
        <is>
          <t>SHIFT-PRE-20251113</t>
        </is>
      </c>
      <c r="D295" t="inlineStr">
        <is>
          <t>LINE-S01</t>
        </is>
      </c>
      <c r="E295" t="inlineStr">
        <is>
          <t>改善前</t>
        </is>
      </c>
      <c r="F295" s="57" t="n">
        <v>45974</v>
      </c>
      <c r="G295" t="inlineStr">
        <is>
          <t>开动率偏低</t>
        </is>
      </c>
      <c r="H295" t="inlineStr">
        <is>
          <t>开动率</t>
        </is>
      </c>
      <c r="I295" s="61" t="n">
        <v>0.652967</v>
      </c>
      <c r="J295" t="inlineStr">
        <is>
          <t>比例</t>
        </is>
      </c>
      <c r="K295" t="n">
        <v>0.75</v>
      </c>
      <c r="L295" t="inlineStr">
        <is>
          <t>中</t>
        </is>
      </c>
      <c r="M295" t="inlineStr">
        <is>
          <t>设备诊断智能体</t>
        </is>
      </c>
      <c r="N295" t="inlineStr">
        <is>
          <t>设备工程师</t>
        </is>
      </c>
      <c r="O295" t="inlineStr">
        <is>
          <t>优先检查非计划停机与待机原因</t>
        </is>
      </c>
      <c r="P295" t="inlineStr">
        <is>
          <t>飞书消息卡片</t>
        </is>
      </c>
      <c r="Q295" t="inlineStr">
        <is>
          <t>否</t>
        </is>
      </c>
      <c r="R295" t="inlineStr">
        <is>
          <t>待确认</t>
        </is>
      </c>
      <c r="S295" t="inlineStr">
        <is>
          <t>团队模拟数据（基于公开单线数据派生）</t>
        </is>
      </c>
      <c r="T295" t="inlineStr">
        <is>
          <t>SIM-v2.2-20260807-20260804</t>
        </is>
      </c>
    </row>
    <row r="296">
      <c r="A296" t="inlineStr">
        <is>
          <t>SIM-EVT-00295</t>
        </is>
      </c>
      <c r="B296" t="inlineStr">
        <is>
          <t>LINE-S01-PRE-20251113</t>
        </is>
      </c>
      <c r="C296" t="inlineStr">
        <is>
          <t>SHIFT-PRE-20251113</t>
        </is>
      </c>
      <c r="D296" t="inlineStr">
        <is>
          <t>LINE-S01</t>
        </is>
      </c>
      <c r="E296" t="inlineStr">
        <is>
          <t>改善前</t>
        </is>
      </c>
      <c r="F296" s="57" t="n">
        <v>45974</v>
      </c>
      <c r="G296" t="inlineStr">
        <is>
          <t>质量率偏低</t>
        </is>
      </c>
      <c r="H296" t="inlineStr">
        <is>
          <t>质量率</t>
        </is>
      </c>
      <c r="I296" s="61" t="n">
        <v>0.976</v>
      </c>
      <c r="J296" t="inlineStr">
        <is>
          <t>比例</t>
        </is>
      </c>
      <c r="K296" t="n">
        <v>0.98</v>
      </c>
      <c r="L296" t="inlineStr">
        <is>
          <t>中</t>
        </is>
      </c>
      <c r="M296" t="inlineStr">
        <is>
          <t>质量分析智能体</t>
        </is>
      </c>
      <c r="N296" t="inlineStr">
        <is>
          <t>质量工程师</t>
        </is>
      </c>
      <c r="O296" t="inlineStr">
        <is>
          <t>建议核查缺陷数量与异常批次</t>
        </is>
      </c>
      <c r="P296" t="inlineStr">
        <is>
          <t>飞书消息卡片</t>
        </is>
      </c>
      <c r="Q296" t="inlineStr">
        <is>
          <t>否</t>
        </is>
      </c>
      <c r="R296" t="inlineStr">
        <is>
          <t>待确认</t>
        </is>
      </c>
      <c r="S296" t="inlineStr">
        <is>
          <t>团队模拟数据（基于公开单线数据派生）</t>
        </is>
      </c>
      <c r="T296" t="inlineStr">
        <is>
          <t>SIM-v2.2-20260807-20260804</t>
        </is>
      </c>
    </row>
    <row r="297">
      <c r="A297" t="inlineStr">
        <is>
          <t>SIM-EVT-00296</t>
        </is>
      </c>
      <c r="B297" t="inlineStr">
        <is>
          <t>LINE-S01-PRE-20251113</t>
        </is>
      </c>
      <c r="C297" t="inlineStr">
        <is>
          <t>SHIFT-PRE-20251113</t>
        </is>
      </c>
      <c r="D297" t="inlineStr">
        <is>
          <t>LINE-S01</t>
        </is>
      </c>
      <c r="E297" t="inlineStr">
        <is>
          <t>改善前</t>
        </is>
      </c>
      <c r="F297" s="57" t="n">
        <v>45974</v>
      </c>
      <c r="G297" t="inlineStr">
        <is>
          <t>非计划停机超时</t>
        </is>
      </c>
      <c r="H297" t="inlineStr">
        <is>
          <t>非计划停机</t>
        </is>
      </c>
      <c r="I297" s="61" t="n">
        <v>7920</v>
      </c>
      <c r="J297" t="inlineStr">
        <is>
          <t>秒</t>
        </is>
      </c>
      <c r="K297" t="n">
        <v>3600</v>
      </c>
      <c r="L297" t="inlineStr">
        <is>
          <t>高</t>
        </is>
      </c>
      <c r="M297" t="inlineStr">
        <is>
          <t>设备诊断智能体</t>
        </is>
      </c>
      <c r="N297" t="inlineStr">
        <is>
          <t>设备工程师</t>
        </is>
      </c>
      <c r="O297" t="inlineStr">
        <is>
          <t>按停机位置和原因执行Pareto分析</t>
        </is>
      </c>
      <c r="P297" t="inlineStr">
        <is>
          <t>飞书消息卡片+处置任务</t>
        </is>
      </c>
      <c r="Q297" t="inlineStr">
        <is>
          <t>是</t>
        </is>
      </c>
      <c r="R297" t="inlineStr">
        <is>
          <t>待确认</t>
        </is>
      </c>
      <c r="S297" t="inlineStr">
        <is>
          <t>团队模拟数据（基于公开单线数据派生）</t>
        </is>
      </c>
      <c r="T297" t="inlineStr">
        <is>
          <t>SIM-v2.2-20260807-20260804</t>
        </is>
      </c>
    </row>
    <row r="298">
      <c r="A298" t="inlineStr">
        <is>
          <t>SIM-EVT-00297</t>
        </is>
      </c>
      <c r="B298" t="inlineStr">
        <is>
          <t>LINE-S02-PRE-20251113</t>
        </is>
      </c>
      <c r="C298" t="inlineStr">
        <is>
          <t>SHIFT-PRE-20251113</t>
        </is>
      </c>
      <c r="D298" t="inlineStr">
        <is>
          <t>LINE-S02</t>
        </is>
      </c>
      <c r="E298" t="inlineStr">
        <is>
          <t>改善前</t>
        </is>
      </c>
      <c r="F298" s="57" t="n">
        <v>45974</v>
      </c>
      <c r="G298" t="inlineStr">
        <is>
          <t>OEE低于目标</t>
        </is>
      </c>
      <c r="H298" t="inlineStr">
        <is>
          <t>OEE</t>
        </is>
      </c>
      <c r="I298" s="61" t="n">
        <v>0.537592</v>
      </c>
      <c r="J298" t="inlineStr">
        <is>
          <t>比例</t>
        </is>
      </c>
      <c r="K298" t="n">
        <v>0.75</v>
      </c>
      <c r="L298" t="inlineStr">
        <is>
          <t>高</t>
        </is>
      </c>
      <c r="M298" t="inlineStr">
        <is>
          <t>生产诊断智能体</t>
        </is>
      </c>
      <c r="N298" t="inlineStr">
        <is>
          <t>生产主管</t>
        </is>
      </c>
      <c r="O298" t="inlineStr">
        <is>
          <t>设备瓶颈线综合效率偏低，需结合三项损失继续下钻</t>
        </is>
      </c>
      <c r="P298" t="inlineStr">
        <is>
          <t>飞书消息卡片+处置任务</t>
        </is>
      </c>
      <c r="Q298" t="inlineStr">
        <is>
          <t>是</t>
        </is>
      </c>
      <c r="R298" t="inlineStr">
        <is>
          <t>待确认</t>
        </is>
      </c>
      <c r="S298" t="inlineStr">
        <is>
          <t>团队模拟数据（基于公开单线数据派生）</t>
        </is>
      </c>
      <c r="T298" t="inlineStr">
        <is>
          <t>SIM-v2.2-20260807-20260804</t>
        </is>
      </c>
    </row>
    <row r="299">
      <c r="A299" t="inlineStr">
        <is>
          <t>SIM-EVT-00298</t>
        </is>
      </c>
      <c r="B299" t="inlineStr">
        <is>
          <t>LINE-S02-PRE-20251113</t>
        </is>
      </c>
      <c r="C299" t="inlineStr">
        <is>
          <t>SHIFT-PRE-20251113</t>
        </is>
      </c>
      <c r="D299" t="inlineStr">
        <is>
          <t>LINE-S02</t>
        </is>
      </c>
      <c r="E299" t="inlineStr">
        <is>
          <t>改善前</t>
        </is>
      </c>
      <c r="F299" s="57" t="n">
        <v>45974</v>
      </c>
      <c r="G299" t="inlineStr">
        <is>
          <t>开动率偏低</t>
        </is>
      </c>
      <c r="H299" t="inlineStr">
        <is>
          <t>开动率</t>
        </is>
      </c>
      <c r="I299" s="61" t="n">
        <v>0.587633</v>
      </c>
      <c r="J299" t="inlineStr">
        <is>
          <t>比例</t>
        </is>
      </c>
      <c r="K299" t="n">
        <v>0.75</v>
      </c>
      <c r="L299" t="inlineStr">
        <is>
          <t>高</t>
        </is>
      </c>
      <c r="M299" t="inlineStr">
        <is>
          <t>设备诊断智能体</t>
        </is>
      </c>
      <c r="N299" t="inlineStr">
        <is>
          <t>设备工程师</t>
        </is>
      </c>
      <c r="O299" t="inlineStr">
        <is>
          <t>设备瓶颈画像与非计划停机共同指向关键设备</t>
        </is>
      </c>
      <c r="P299" t="inlineStr">
        <is>
          <t>飞书消息卡片+处置任务</t>
        </is>
      </c>
      <c r="Q299" t="inlineStr">
        <is>
          <t>是</t>
        </is>
      </c>
      <c r="R299" t="inlineStr">
        <is>
          <t>待确认</t>
        </is>
      </c>
      <c r="S299" t="inlineStr">
        <is>
          <t>团队模拟数据（基于公开单线数据派生）</t>
        </is>
      </c>
      <c r="T299" t="inlineStr">
        <is>
          <t>SIM-v2.2-20260807-20260804</t>
        </is>
      </c>
    </row>
    <row r="300">
      <c r="A300" t="inlineStr">
        <is>
          <t>SIM-EVT-00299</t>
        </is>
      </c>
      <c r="B300" t="inlineStr">
        <is>
          <t>LINE-S02-PRE-20251113</t>
        </is>
      </c>
      <c r="C300" t="inlineStr">
        <is>
          <t>SHIFT-PRE-20251113</t>
        </is>
      </c>
      <c r="D300" t="inlineStr">
        <is>
          <t>LINE-S02</t>
        </is>
      </c>
      <c r="E300" t="inlineStr">
        <is>
          <t>改善前</t>
        </is>
      </c>
      <c r="F300" s="57" t="n">
        <v>45974</v>
      </c>
      <c r="G300" t="inlineStr">
        <is>
          <t>质量率偏低</t>
        </is>
      </c>
      <c r="H300" t="inlineStr">
        <is>
          <t>质量率</t>
        </is>
      </c>
      <c r="I300" s="61" t="n">
        <v>0.973444</v>
      </c>
      <c r="J300" t="inlineStr">
        <is>
          <t>比例</t>
        </is>
      </c>
      <c r="K300" t="n">
        <v>0.98</v>
      </c>
      <c r="L300" t="inlineStr">
        <is>
          <t>中</t>
        </is>
      </c>
      <c r="M300" t="inlineStr">
        <is>
          <t>质量分析智能体</t>
        </is>
      </c>
      <c r="N300" t="inlineStr">
        <is>
          <t>质量工程师</t>
        </is>
      </c>
      <c r="O300" t="inlineStr">
        <is>
          <t>建议核查缺陷数量与异常批次</t>
        </is>
      </c>
      <c r="P300" t="inlineStr">
        <is>
          <t>飞书消息卡片</t>
        </is>
      </c>
      <c r="Q300" t="inlineStr">
        <is>
          <t>否</t>
        </is>
      </c>
      <c r="R300" t="inlineStr">
        <is>
          <t>待确认</t>
        </is>
      </c>
      <c r="S300" t="inlineStr">
        <is>
          <t>团队模拟数据（基于公开单线数据派生）</t>
        </is>
      </c>
      <c r="T300" t="inlineStr">
        <is>
          <t>SIM-v2.2-20260807-20260804</t>
        </is>
      </c>
    </row>
    <row r="301">
      <c r="A301" t="inlineStr">
        <is>
          <t>SIM-EVT-00300</t>
        </is>
      </c>
      <c r="B301" t="inlineStr">
        <is>
          <t>LINE-S02-PRE-20251113</t>
        </is>
      </c>
      <c r="C301" t="inlineStr">
        <is>
          <t>SHIFT-PRE-20251113</t>
        </is>
      </c>
      <c r="D301" t="inlineStr">
        <is>
          <t>LINE-S02</t>
        </is>
      </c>
      <c r="E301" t="inlineStr">
        <is>
          <t>改善前</t>
        </is>
      </c>
      <c r="F301" s="57" t="n">
        <v>45974</v>
      </c>
      <c r="G301" t="inlineStr">
        <is>
          <t>非计划停机超时</t>
        </is>
      </c>
      <c r="H301" t="inlineStr">
        <is>
          <t>非计划停机</t>
        </is>
      </c>
      <c r="I301" s="61" t="n">
        <v>12096</v>
      </c>
      <c r="J301" t="inlineStr">
        <is>
          <t>秒</t>
        </is>
      </c>
      <c r="K301" t="n">
        <v>3600</v>
      </c>
      <c r="L301" t="inlineStr">
        <is>
          <t>高</t>
        </is>
      </c>
      <c r="M301" t="inlineStr">
        <is>
          <t>设备诊断智能体</t>
        </is>
      </c>
      <c r="N301" t="inlineStr">
        <is>
          <t>设备工程师</t>
        </is>
      </c>
      <c r="O301" t="inlineStr">
        <is>
          <t>设备瓶颈线停机放大，优先查看主加工和输送系统</t>
        </is>
      </c>
      <c r="P301" t="inlineStr">
        <is>
          <t>飞书消息卡片+处置任务</t>
        </is>
      </c>
      <c r="Q301" t="inlineStr">
        <is>
          <t>是</t>
        </is>
      </c>
      <c r="R301" t="inlineStr">
        <is>
          <t>待确认</t>
        </is>
      </c>
      <c r="S301" t="inlineStr">
        <is>
          <t>团队模拟数据（基于公开单线数据派生）</t>
        </is>
      </c>
      <c r="T301" t="inlineStr">
        <is>
          <t>SIM-v2.2-20260807-20260804</t>
        </is>
      </c>
    </row>
    <row r="302">
      <c r="A302" t="inlineStr">
        <is>
          <t>SIM-EVT-00301</t>
        </is>
      </c>
      <c r="B302" t="inlineStr">
        <is>
          <t>LINE-S03-PRE-20251113</t>
        </is>
      </c>
      <c r="C302" t="inlineStr">
        <is>
          <t>SHIFT-PRE-20251113</t>
        </is>
      </c>
      <c r="D302" t="inlineStr">
        <is>
          <t>LINE-S03</t>
        </is>
      </c>
      <c r="E302" t="inlineStr">
        <is>
          <t>改善前</t>
        </is>
      </c>
      <c r="F302" s="57" t="n">
        <v>45974</v>
      </c>
      <c r="G302" t="inlineStr">
        <is>
          <t>OEE低于目标</t>
        </is>
      </c>
      <c r="H302" t="inlineStr">
        <is>
          <t>OEE</t>
        </is>
      </c>
      <c r="I302" s="61" t="n">
        <v>0.554183</v>
      </c>
      <c r="J302" t="inlineStr">
        <is>
          <t>比例</t>
        </is>
      </c>
      <c r="K302" t="n">
        <v>0.75</v>
      </c>
      <c r="L302" t="inlineStr">
        <is>
          <t>高</t>
        </is>
      </c>
      <c r="M302" t="inlineStr">
        <is>
          <t>生产诊断智能体</t>
        </is>
      </c>
      <c r="N302" t="inlineStr">
        <is>
          <t>生产主管</t>
        </is>
      </c>
      <c r="O302" t="inlineStr">
        <is>
          <t>质量波动线综合效率偏低，需结合三项损失继续下钻</t>
        </is>
      </c>
      <c r="P302" t="inlineStr">
        <is>
          <t>飞书消息卡片+处置任务</t>
        </is>
      </c>
      <c r="Q302" t="inlineStr">
        <is>
          <t>是</t>
        </is>
      </c>
      <c r="R302" t="inlineStr">
        <is>
          <t>待确认</t>
        </is>
      </c>
      <c r="S302" t="inlineStr">
        <is>
          <t>团队模拟数据（基于公开单线数据派生）</t>
        </is>
      </c>
      <c r="T302" t="inlineStr">
        <is>
          <t>SIM-v2.2-20260807-20260804</t>
        </is>
      </c>
    </row>
    <row r="303">
      <c r="A303" t="inlineStr">
        <is>
          <t>SIM-EVT-00302</t>
        </is>
      </c>
      <c r="B303" t="inlineStr">
        <is>
          <t>LINE-S03-PRE-20251113</t>
        </is>
      </c>
      <c r="C303" t="inlineStr">
        <is>
          <t>SHIFT-PRE-20251113</t>
        </is>
      </c>
      <c r="D303" t="inlineStr">
        <is>
          <t>LINE-S03</t>
        </is>
      </c>
      <c r="E303" t="inlineStr">
        <is>
          <t>改善前</t>
        </is>
      </c>
      <c r="F303" s="57" t="n">
        <v>45974</v>
      </c>
      <c r="G303" t="inlineStr">
        <is>
          <t>开动率偏低</t>
        </is>
      </c>
      <c r="H303" t="inlineStr">
        <is>
          <t>开动率</t>
        </is>
      </c>
      <c r="I303" s="61" t="n">
        <v>0.641967</v>
      </c>
      <c r="J303" t="inlineStr">
        <is>
          <t>比例</t>
        </is>
      </c>
      <c r="K303" t="n">
        <v>0.75</v>
      </c>
      <c r="L303" t="inlineStr">
        <is>
          <t>中</t>
        </is>
      </c>
      <c r="M303" t="inlineStr">
        <is>
          <t>设备诊断智能体</t>
        </is>
      </c>
      <c r="N303" t="inlineStr">
        <is>
          <t>设备工程师</t>
        </is>
      </c>
      <c r="O303" t="inlineStr">
        <is>
          <t>优先检查非计划停机与待机原因</t>
        </is>
      </c>
      <c r="P303" t="inlineStr">
        <is>
          <t>飞书消息卡片</t>
        </is>
      </c>
      <c r="Q303" t="inlineStr">
        <is>
          <t>否</t>
        </is>
      </c>
      <c r="R303" t="inlineStr">
        <is>
          <t>待确认</t>
        </is>
      </c>
      <c r="S303" t="inlineStr">
        <is>
          <t>团队模拟数据（基于公开单线数据派生）</t>
        </is>
      </c>
      <c r="T303" t="inlineStr">
        <is>
          <t>SIM-v2.2-20260807-20260804</t>
        </is>
      </c>
    </row>
    <row r="304">
      <c r="A304" t="inlineStr">
        <is>
          <t>SIM-EVT-00303</t>
        </is>
      </c>
      <c r="B304" t="inlineStr">
        <is>
          <t>LINE-S03-PRE-20251113</t>
        </is>
      </c>
      <c r="C304" t="inlineStr">
        <is>
          <t>SHIFT-PRE-20251113</t>
        </is>
      </c>
      <c r="D304" t="inlineStr">
        <is>
          <t>LINE-S03</t>
        </is>
      </c>
      <c r="E304" t="inlineStr">
        <is>
          <t>改善前</t>
        </is>
      </c>
      <c r="F304" s="57" t="n">
        <v>45974</v>
      </c>
      <c r="G304" t="inlineStr">
        <is>
          <t>质量率偏低</t>
        </is>
      </c>
      <c r="H304" t="inlineStr">
        <is>
          <t>质量率</t>
        </is>
      </c>
      <c r="I304" s="61" t="n">
        <v>0.952333</v>
      </c>
      <c r="J304" t="inlineStr">
        <is>
          <t>比例</t>
        </is>
      </c>
      <c r="K304" t="n">
        <v>0.98</v>
      </c>
      <c r="L304" t="inlineStr">
        <is>
          <t>中</t>
        </is>
      </c>
      <c r="M304" t="inlineStr">
        <is>
          <t>质量分析智能体</t>
        </is>
      </c>
      <c r="N304" t="inlineStr">
        <is>
          <t>质量工程师</t>
        </is>
      </c>
      <c r="O304" t="inlineStr">
        <is>
          <t>质量波动画像触发，建议核查批次、工艺参数和来料</t>
        </is>
      </c>
      <c r="P304" t="inlineStr">
        <is>
          <t>飞书消息卡片</t>
        </is>
      </c>
      <c r="Q304" t="inlineStr">
        <is>
          <t>否</t>
        </is>
      </c>
      <c r="R304" t="inlineStr">
        <is>
          <t>待确认</t>
        </is>
      </c>
      <c r="S304" t="inlineStr">
        <is>
          <t>团队模拟数据（基于公开单线数据派生）</t>
        </is>
      </c>
      <c r="T304" t="inlineStr">
        <is>
          <t>SIM-v2.2-20260807-20260804</t>
        </is>
      </c>
    </row>
    <row r="305">
      <c r="A305" t="inlineStr">
        <is>
          <t>SIM-EVT-00304</t>
        </is>
      </c>
      <c r="B305" t="inlineStr">
        <is>
          <t>LINE-S03-PRE-20251113</t>
        </is>
      </c>
      <c r="C305" t="inlineStr">
        <is>
          <t>SHIFT-PRE-20251113</t>
        </is>
      </c>
      <c r="D305" t="inlineStr">
        <is>
          <t>LINE-S03</t>
        </is>
      </c>
      <c r="E305" t="inlineStr">
        <is>
          <t>改善前</t>
        </is>
      </c>
      <c r="F305" s="57" t="n">
        <v>45974</v>
      </c>
      <c r="G305" t="inlineStr">
        <is>
          <t>非计划停机超时</t>
        </is>
      </c>
      <c r="H305" t="inlineStr">
        <is>
          <t>非计划停机</t>
        </is>
      </c>
      <c r="I305" s="61" t="n">
        <v>9966</v>
      </c>
      <c r="J305" t="inlineStr">
        <is>
          <t>秒</t>
        </is>
      </c>
      <c r="K305" t="n">
        <v>3600</v>
      </c>
      <c r="L305" t="inlineStr">
        <is>
          <t>高</t>
        </is>
      </c>
      <c r="M305" t="inlineStr">
        <is>
          <t>设备诊断智能体</t>
        </is>
      </c>
      <c r="N305" t="inlineStr">
        <is>
          <t>设备工程师</t>
        </is>
      </c>
      <c r="O305" t="inlineStr">
        <is>
          <t>按停机位置和原因执行Pareto分析</t>
        </is>
      </c>
      <c r="P305" t="inlineStr">
        <is>
          <t>飞书消息卡片+处置任务</t>
        </is>
      </c>
      <c r="Q305" t="inlineStr">
        <is>
          <t>是</t>
        </is>
      </c>
      <c r="R305" t="inlineStr">
        <is>
          <t>待确认</t>
        </is>
      </c>
      <c r="S305" t="inlineStr">
        <is>
          <t>团队模拟数据（基于公开单线数据派生）</t>
        </is>
      </c>
      <c r="T305" t="inlineStr">
        <is>
          <t>SIM-v2.2-20260807-20260804</t>
        </is>
      </c>
    </row>
    <row r="306">
      <c r="A306" t="inlineStr">
        <is>
          <t>SIM-EVT-00305</t>
        </is>
      </c>
      <c r="B306" t="inlineStr">
        <is>
          <t>LINE-S01-PRE-20251114</t>
        </is>
      </c>
      <c r="C306" t="inlineStr">
        <is>
          <t>SHIFT-PRE-20251114</t>
        </is>
      </c>
      <c r="D306" t="inlineStr">
        <is>
          <t>LINE-S01</t>
        </is>
      </c>
      <c r="E306" t="inlineStr">
        <is>
          <t>改善前</t>
        </is>
      </c>
      <c r="F306" s="57" t="n">
        <v>45975</v>
      </c>
      <c r="G306" t="inlineStr">
        <is>
          <t>OEE低于目标</t>
        </is>
      </c>
      <c r="H306" t="inlineStr">
        <is>
          <t>OEE</t>
        </is>
      </c>
      <c r="I306" s="61" t="n">
        <v>0.647407</v>
      </c>
      <c r="J306" t="inlineStr">
        <is>
          <t>比例</t>
        </is>
      </c>
      <c r="K306" t="n">
        <v>0.75</v>
      </c>
      <c r="L306" t="inlineStr">
        <is>
          <t>中</t>
        </is>
      </c>
      <c r="M306" t="inlineStr">
        <is>
          <t>生产诊断智能体</t>
        </is>
      </c>
      <c r="N306" t="inlineStr">
        <is>
          <t>生产主管</t>
        </is>
      </c>
      <c r="O306" t="inlineStr">
        <is>
          <t>稳态基准线综合效率偏低，需结合三项损失继续下钻</t>
        </is>
      </c>
      <c r="P306" t="inlineStr">
        <is>
          <t>飞书消息卡片</t>
        </is>
      </c>
      <c r="Q306" t="inlineStr">
        <is>
          <t>否</t>
        </is>
      </c>
      <c r="R306" t="inlineStr">
        <is>
          <t>待确认</t>
        </is>
      </c>
      <c r="S306" t="inlineStr">
        <is>
          <t>团队模拟数据（基于公开单线数据派生）</t>
        </is>
      </c>
      <c r="T306" t="inlineStr">
        <is>
          <t>SIM-v2.2-20260807-20260804</t>
        </is>
      </c>
    </row>
    <row r="307">
      <c r="A307" t="inlineStr">
        <is>
          <t>SIM-EVT-00306</t>
        </is>
      </c>
      <c r="B307" t="inlineStr">
        <is>
          <t>LINE-S01-PRE-20251114</t>
        </is>
      </c>
      <c r="C307" t="inlineStr">
        <is>
          <t>SHIFT-PRE-20251114</t>
        </is>
      </c>
      <c r="D307" t="inlineStr">
        <is>
          <t>LINE-S01</t>
        </is>
      </c>
      <c r="E307" t="inlineStr">
        <is>
          <t>改善前</t>
        </is>
      </c>
      <c r="F307" s="57" t="n">
        <v>45975</v>
      </c>
      <c r="G307" t="inlineStr">
        <is>
          <t>开动率偏低</t>
        </is>
      </c>
      <c r="H307" t="inlineStr">
        <is>
          <t>开动率</t>
        </is>
      </c>
      <c r="I307" s="61" t="n">
        <v>0.7105</v>
      </c>
      <c r="J307" t="inlineStr">
        <is>
          <t>比例</t>
        </is>
      </c>
      <c r="K307" t="n">
        <v>0.75</v>
      </c>
      <c r="L307" t="inlineStr">
        <is>
          <t>中</t>
        </is>
      </c>
      <c r="M307" t="inlineStr">
        <is>
          <t>设备诊断智能体</t>
        </is>
      </c>
      <c r="N307" t="inlineStr">
        <is>
          <t>设备工程师</t>
        </is>
      </c>
      <c r="O307" t="inlineStr">
        <is>
          <t>优先检查非计划停机与待机原因</t>
        </is>
      </c>
      <c r="P307" t="inlineStr">
        <is>
          <t>飞书消息卡片</t>
        </is>
      </c>
      <c r="Q307" t="inlineStr">
        <is>
          <t>否</t>
        </is>
      </c>
      <c r="R307" t="inlineStr">
        <is>
          <t>待确认</t>
        </is>
      </c>
      <c r="S307" t="inlineStr">
        <is>
          <t>团队模拟数据（基于公开单线数据派生）</t>
        </is>
      </c>
      <c r="T307" t="inlineStr">
        <is>
          <t>SIM-v2.2-20260807-20260804</t>
        </is>
      </c>
    </row>
    <row r="308">
      <c r="A308" t="inlineStr">
        <is>
          <t>SIM-EVT-00307</t>
        </is>
      </c>
      <c r="B308" t="inlineStr">
        <is>
          <t>LINE-S01-PRE-20251114</t>
        </is>
      </c>
      <c r="C308" t="inlineStr">
        <is>
          <t>SHIFT-PRE-20251114</t>
        </is>
      </c>
      <c r="D308" t="inlineStr">
        <is>
          <t>LINE-S01</t>
        </is>
      </c>
      <c r="E308" t="inlineStr">
        <is>
          <t>改善前</t>
        </is>
      </c>
      <c r="F308" s="57" t="n">
        <v>45975</v>
      </c>
      <c r="G308" t="inlineStr">
        <is>
          <t>非计划停机超时</t>
        </is>
      </c>
      <c r="H308" t="inlineStr">
        <is>
          <t>非计划停机</t>
        </is>
      </c>
      <c r="I308" s="61" t="n">
        <v>6606</v>
      </c>
      <c r="J308" t="inlineStr">
        <is>
          <t>秒</t>
        </is>
      </c>
      <c r="K308" t="n">
        <v>3600</v>
      </c>
      <c r="L308" t="inlineStr">
        <is>
          <t>中</t>
        </is>
      </c>
      <c r="M308" t="inlineStr">
        <is>
          <t>设备诊断智能体</t>
        </is>
      </c>
      <c r="N308" t="inlineStr">
        <is>
          <t>设备工程师</t>
        </is>
      </c>
      <c r="O308" t="inlineStr">
        <is>
          <t>按停机位置和原因执行Pareto分析</t>
        </is>
      </c>
      <c r="P308" t="inlineStr">
        <is>
          <t>飞书消息卡片</t>
        </is>
      </c>
      <c r="Q308" t="inlineStr">
        <is>
          <t>否</t>
        </is>
      </c>
      <c r="R308" t="inlineStr">
        <is>
          <t>待确认</t>
        </is>
      </c>
      <c r="S308" t="inlineStr">
        <is>
          <t>团队模拟数据（基于公开单线数据派生）</t>
        </is>
      </c>
      <c r="T308" t="inlineStr">
        <is>
          <t>SIM-v2.2-20260807-20260804</t>
        </is>
      </c>
    </row>
    <row r="309">
      <c r="A309" t="inlineStr">
        <is>
          <t>SIM-EVT-00308</t>
        </is>
      </c>
      <c r="B309" t="inlineStr">
        <is>
          <t>LINE-S02-PRE-20251114</t>
        </is>
      </c>
      <c r="C309" t="inlineStr">
        <is>
          <t>SHIFT-PRE-20251114</t>
        </is>
      </c>
      <c r="D309" t="inlineStr">
        <is>
          <t>LINE-S02</t>
        </is>
      </c>
      <c r="E309" t="inlineStr">
        <is>
          <t>改善前</t>
        </is>
      </c>
      <c r="F309" s="57" t="n">
        <v>45975</v>
      </c>
      <c r="G309" t="inlineStr">
        <is>
          <t>OEE低于目标</t>
        </is>
      </c>
      <c r="H309" t="inlineStr">
        <is>
          <t>OEE</t>
        </is>
      </c>
      <c r="I309" s="61" t="n">
        <v>0.546055</v>
      </c>
      <c r="J309" t="inlineStr">
        <is>
          <t>比例</t>
        </is>
      </c>
      <c r="K309" t="n">
        <v>0.75</v>
      </c>
      <c r="L309" t="inlineStr">
        <is>
          <t>高</t>
        </is>
      </c>
      <c r="M309" t="inlineStr">
        <is>
          <t>生产诊断智能体</t>
        </is>
      </c>
      <c r="N309" t="inlineStr">
        <is>
          <t>生产主管</t>
        </is>
      </c>
      <c r="O309" t="inlineStr">
        <is>
          <t>设备瓶颈线综合效率偏低，需结合三项损失继续下钻</t>
        </is>
      </c>
      <c r="P309" t="inlineStr">
        <is>
          <t>飞书消息卡片+处置任务</t>
        </is>
      </c>
      <c r="Q309" t="inlineStr">
        <is>
          <t>是</t>
        </is>
      </c>
      <c r="R309" t="inlineStr">
        <is>
          <t>待确认</t>
        </is>
      </c>
      <c r="S309" t="inlineStr">
        <is>
          <t>团队模拟数据（基于公开单线数据派生）</t>
        </is>
      </c>
      <c r="T309" t="inlineStr">
        <is>
          <t>SIM-v2.2-20260807-20260804</t>
        </is>
      </c>
    </row>
    <row r="310">
      <c r="A310" t="inlineStr">
        <is>
          <t>SIM-EVT-00309</t>
        </is>
      </c>
      <c r="B310" t="inlineStr">
        <is>
          <t>LINE-S02-PRE-20251114</t>
        </is>
      </c>
      <c r="C310" t="inlineStr">
        <is>
          <t>SHIFT-PRE-20251114</t>
        </is>
      </c>
      <c r="D310" t="inlineStr">
        <is>
          <t>LINE-S02</t>
        </is>
      </c>
      <c r="E310" t="inlineStr">
        <is>
          <t>改善前</t>
        </is>
      </c>
      <c r="F310" s="57" t="n">
        <v>45975</v>
      </c>
      <c r="G310" t="inlineStr">
        <is>
          <t>开动率偏低</t>
        </is>
      </c>
      <c r="H310" t="inlineStr">
        <is>
          <t>开动率</t>
        </is>
      </c>
      <c r="I310" s="61" t="n">
        <v>0.619833</v>
      </c>
      <c r="J310" t="inlineStr">
        <is>
          <t>比例</t>
        </is>
      </c>
      <c r="K310" t="n">
        <v>0.75</v>
      </c>
      <c r="L310" t="inlineStr">
        <is>
          <t>高</t>
        </is>
      </c>
      <c r="M310" t="inlineStr">
        <is>
          <t>设备诊断智能体</t>
        </is>
      </c>
      <c r="N310" t="inlineStr">
        <is>
          <t>设备工程师</t>
        </is>
      </c>
      <c r="O310" t="inlineStr">
        <is>
          <t>设备瓶颈画像与非计划停机共同指向关键设备</t>
        </is>
      </c>
      <c r="P310" t="inlineStr">
        <is>
          <t>飞书消息卡片+处置任务</t>
        </is>
      </c>
      <c r="Q310" t="inlineStr">
        <is>
          <t>是</t>
        </is>
      </c>
      <c r="R310" t="inlineStr">
        <is>
          <t>待确认</t>
        </is>
      </c>
      <c r="S310" t="inlineStr">
        <is>
          <t>团队模拟数据（基于公开单线数据派生）</t>
        </is>
      </c>
      <c r="T310" t="inlineStr">
        <is>
          <t>SIM-v2.2-20260807-20260804</t>
        </is>
      </c>
    </row>
    <row r="311">
      <c r="A311" t="inlineStr">
        <is>
          <t>SIM-EVT-00310</t>
        </is>
      </c>
      <c r="B311" t="inlineStr">
        <is>
          <t>LINE-S02-PRE-20251114</t>
        </is>
      </c>
      <c r="C311" t="inlineStr">
        <is>
          <t>SHIFT-PRE-20251114</t>
        </is>
      </c>
      <c r="D311" t="inlineStr">
        <is>
          <t>LINE-S02</t>
        </is>
      </c>
      <c r="E311" t="inlineStr">
        <is>
          <t>改善前</t>
        </is>
      </c>
      <c r="F311" s="57" t="n">
        <v>45975</v>
      </c>
      <c r="G311" t="inlineStr">
        <is>
          <t>非计划停机超时</t>
        </is>
      </c>
      <c r="H311" t="inlineStr">
        <is>
          <t>非计划停机</t>
        </is>
      </c>
      <c r="I311" s="61" t="n">
        <v>10044</v>
      </c>
      <c r="J311" t="inlineStr">
        <is>
          <t>秒</t>
        </is>
      </c>
      <c r="K311" t="n">
        <v>3600</v>
      </c>
      <c r="L311" t="inlineStr">
        <is>
          <t>高</t>
        </is>
      </c>
      <c r="M311" t="inlineStr">
        <is>
          <t>设备诊断智能体</t>
        </is>
      </c>
      <c r="N311" t="inlineStr">
        <is>
          <t>设备工程师</t>
        </is>
      </c>
      <c r="O311" t="inlineStr">
        <is>
          <t>设备瓶颈线停机放大，优先查看主加工和输送系统</t>
        </is>
      </c>
      <c r="P311" t="inlineStr">
        <is>
          <t>飞书消息卡片+处置任务</t>
        </is>
      </c>
      <c r="Q311" t="inlineStr">
        <is>
          <t>是</t>
        </is>
      </c>
      <c r="R311" t="inlineStr">
        <is>
          <t>待确认</t>
        </is>
      </c>
      <c r="S311" t="inlineStr">
        <is>
          <t>团队模拟数据（基于公开单线数据派生）</t>
        </is>
      </c>
      <c r="T311" t="inlineStr">
        <is>
          <t>SIM-v2.2-20260807-20260804</t>
        </is>
      </c>
    </row>
    <row r="312">
      <c r="A312" t="inlineStr">
        <is>
          <t>SIM-EVT-00311</t>
        </is>
      </c>
      <c r="B312" t="inlineStr">
        <is>
          <t>LINE-S03-PRE-20251114</t>
        </is>
      </c>
      <c r="C312" t="inlineStr">
        <is>
          <t>SHIFT-PRE-20251114</t>
        </is>
      </c>
      <c r="D312" t="inlineStr">
        <is>
          <t>LINE-S03</t>
        </is>
      </c>
      <c r="E312" t="inlineStr">
        <is>
          <t>改善前</t>
        </is>
      </c>
      <c r="F312" s="57" t="n">
        <v>45975</v>
      </c>
      <c r="G312" t="inlineStr">
        <is>
          <t>OEE低于目标</t>
        </is>
      </c>
      <c r="H312" t="inlineStr">
        <is>
          <t>OEE</t>
        </is>
      </c>
      <c r="I312" s="61" t="n">
        <v>0.5966089999999999</v>
      </c>
      <c r="J312" t="inlineStr">
        <is>
          <t>比例</t>
        </is>
      </c>
      <c r="K312" t="n">
        <v>0.75</v>
      </c>
      <c r="L312" t="inlineStr">
        <is>
          <t>高</t>
        </is>
      </c>
      <c r="M312" t="inlineStr">
        <is>
          <t>生产诊断智能体</t>
        </is>
      </c>
      <c r="N312" t="inlineStr">
        <is>
          <t>生产主管</t>
        </is>
      </c>
      <c r="O312" t="inlineStr">
        <is>
          <t>质量波动线综合效率偏低，需结合三项损失继续下钻</t>
        </is>
      </c>
      <c r="P312" t="inlineStr">
        <is>
          <t>飞书消息卡片+处置任务</t>
        </is>
      </c>
      <c r="Q312" t="inlineStr">
        <is>
          <t>是</t>
        </is>
      </c>
      <c r="R312" t="inlineStr">
        <is>
          <t>待确认</t>
        </is>
      </c>
      <c r="S312" t="inlineStr">
        <is>
          <t>团队模拟数据（基于公开单线数据派生）</t>
        </is>
      </c>
      <c r="T312" t="inlineStr">
        <is>
          <t>SIM-v2.2-20260807-20260804</t>
        </is>
      </c>
    </row>
    <row r="313">
      <c r="A313" t="inlineStr">
        <is>
          <t>SIM-EVT-00312</t>
        </is>
      </c>
      <c r="B313" t="inlineStr">
        <is>
          <t>LINE-S03-PRE-20251114</t>
        </is>
      </c>
      <c r="C313" t="inlineStr">
        <is>
          <t>SHIFT-PRE-20251114</t>
        </is>
      </c>
      <c r="D313" t="inlineStr">
        <is>
          <t>LINE-S03</t>
        </is>
      </c>
      <c r="E313" t="inlineStr">
        <is>
          <t>改善前</t>
        </is>
      </c>
      <c r="F313" s="57" t="n">
        <v>45975</v>
      </c>
      <c r="G313" t="inlineStr">
        <is>
          <t>开动率偏低</t>
        </is>
      </c>
      <c r="H313" t="inlineStr">
        <is>
          <t>开动率</t>
        </is>
      </c>
      <c r="I313" s="61" t="n">
        <v>0.6995</v>
      </c>
      <c r="J313" t="inlineStr">
        <is>
          <t>比例</t>
        </is>
      </c>
      <c r="K313" t="n">
        <v>0.75</v>
      </c>
      <c r="L313" t="inlineStr">
        <is>
          <t>中</t>
        </is>
      </c>
      <c r="M313" t="inlineStr">
        <is>
          <t>设备诊断智能体</t>
        </is>
      </c>
      <c r="N313" t="inlineStr">
        <is>
          <t>设备工程师</t>
        </is>
      </c>
      <c r="O313" t="inlineStr">
        <is>
          <t>优先检查非计划停机与待机原因</t>
        </is>
      </c>
      <c r="P313" t="inlineStr">
        <is>
          <t>飞书消息卡片</t>
        </is>
      </c>
      <c r="Q313" t="inlineStr">
        <is>
          <t>否</t>
        </is>
      </c>
      <c r="R313" t="inlineStr">
        <is>
          <t>待确认</t>
        </is>
      </c>
      <c r="S313" t="inlineStr">
        <is>
          <t>团队模拟数据（基于公开单线数据派生）</t>
        </is>
      </c>
      <c r="T313" t="inlineStr">
        <is>
          <t>SIM-v2.2-20260807-20260804</t>
        </is>
      </c>
    </row>
    <row r="314">
      <c r="A314" t="inlineStr">
        <is>
          <t>SIM-EVT-00313</t>
        </is>
      </c>
      <c r="B314" t="inlineStr">
        <is>
          <t>LINE-S03-PRE-20251114</t>
        </is>
      </c>
      <c r="C314" t="inlineStr">
        <is>
          <t>SHIFT-PRE-20251114</t>
        </is>
      </c>
      <c r="D314" t="inlineStr">
        <is>
          <t>LINE-S03</t>
        </is>
      </c>
      <c r="E314" t="inlineStr">
        <is>
          <t>改善前</t>
        </is>
      </c>
      <c r="F314" s="57" t="n">
        <v>45975</v>
      </c>
      <c r="G314" t="inlineStr">
        <is>
          <t>质量率偏低</t>
        </is>
      </c>
      <c r="H314" t="inlineStr">
        <is>
          <t>质量率</t>
        </is>
      </c>
      <c r="I314" s="61" t="n">
        <v>0.954</v>
      </c>
      <c r="J314" t="inlineStr">
        <is>
          <t>比例</t>
        </is>
      </c>
      <c r="K314" t="n">
        <v>0.98</v>
      </c>
      <c r="L314" t="inlineStr">
        <is>
          <t>中</t>
        </is>
      </c>
      <c r="M314" t="inlineStr">
        <is>
          <t>质量分析智能体</t>
        </is>
      </c>
      <c r="N314" t="inlineStr">
        <is>
          <t>质量工程师</t>
        </is>
      </c>
      <c r="O314" t="inlineStr">
        <is>
          <t>质量波动画像触发，建议核查批次、工艺参数和来料</t>
        </is>
      </c>
      <c r="P314" t="inlineStr">
        <is>
          <t>飞书消息卡片</t>
        </is>
      </c>
      <c r="Q314" t="inlineStr">
        <is>
          <t>否</t>
        </is>
      </c>
      <c r="R314" t="inlineStr">
        <is>
          <t>待确认</t>
        </is>
      </c>
      <c r="S314" t="inlineStr">
        <is>
          <t>团队模拟数据（基于公开单线数据派生）</t>
        </is>
      </c>
      <c r="T314" t="inlineStr">
        <is>
          <t>SIM-v2.2-20260807-20260804</t>
        </is>
      </c>
    </row>
    <row r="315">
      <c r="A315" t="inlineStr">
        <is>
          <t>SIM-EVT-00314</t>
        </is>
      </c>
      <c r="B315" t="inlineStr">
        <is>
          <t>LINE-S03-PRE-20251114</t>
        </is>
      </c>
      <c r="C315" t="inlineStr">
        <is>
          <t>SHIFT-PRE-20251114</t>
        </is>
      </c>
      <c r="D315" t="inlineStr">
        <is>
          <t>LINE-S03</t>
        </is>
      </c>
      <c r="E315" t="inlineStr">
        <is>
          <t>改善前</t>
        </is>
      </c>
      <c r="F315" s="57" t="n">
        <v>45975</v>
      </c>
      <c r="G315" t="inlineStr">
        <is>
          <t>非计划停机超时</t>
        </is>
      </c>
      <c r="H315" t="inlineStr">
        <is>
          <t>非计划停机</t>
        </is>
      </c>
      <c r="I315" s="61" t="n">
        <v>7902</v>
      </c>
      <c r="J315" t="inlineStr">
        <is>
          <t>秒</t>
        </is>
      </c>
      <c r="K315" t="n">
        <v>3600</v>
      </c>
      <c r="L315" t="inlineStr">
        <is>
          <t>高</t>
        </is>
      </c>
      <c r="M315" t="inlineStr">
        <is>
          <t>设备诊断智能体</t>
        </is>
      </c>
      <c r="N315" t="inlineStr">
        <is>
          <t>设备工程师</t>
        </is>
      </c>
      <c r="O315" t="inlineStr">
        <is>
          <t>按停机位置和原因执行Pareto分析</t>
        </is>
      </c>
      <c r="P315" t="inlineStr">
        <is>
          <t>飞书消息卡片+处置任务</t>
        </is>
      </c>
      <c r="Q315" t="inlineStr">
        <is>
          <t>是</t>
        </is>
      </c>
      <c r="R315" t="inlineStr">
        <is>
          <t>待确认</t>
        </is>
      </c>
      <c r="S315" t="inlineStr">
        <is>
          <t>团队模拟数据（基于公开单线数据派生）</t>
        </is>
      </c>
      <c r="T315" t="inlineStr">
        <is>
          <t>SIM-v2.2-20260807-20260804</t>
        </is>
      </c>
    </row>
    <row r="316">
      <c r="A316" t="inlineStr">
        <is>
          <t>SIM-EVT-00315</t>
        </is>
      </c>
      <c r="B316" t="inlineStr">
        <is>
          <t>LINE-S01-PRE-20251117</t>
        </is>
      </c>
      <c r="C316" t="inlineStr">
        <is>
          <t>SHIFT-PRE-20251117</t>
        </is>
      </c>
      <c r="D316" t="inlineStr">
        <is>
          <t>LINE-S01</t>
        </is>
      </c>
      <c r="E316" t="inlineStr">
        <is>
          <t>改善前</t>
        </is>
      </c>
      <c r="F316" s="57" t="n">
        <v>45978</v>
      </c>
      <c r="G316" t="inlineStr">
        <is>
          <t>OEE低于目标</t>
        </is>
      </c>
      <c r="H316" t="inlineStr">
        <is>
          <t>OEE</t>
        </is>
      </c>
      <c r="I316" s="61" t="n">
        <v>0.617778</v>
      </c>
      <c r="J316" t="inlineStr">
        <is>
          <t>比例</t>
        </is>
      </c>
      <c r="K316" t="n">
        <v>0.75</v>
      </c>
      <c r="L316" t="inlineStr">
        <is>
          <t>中</t>
        </is>
      </c>
      <c r="M316" t="inlineStr">
        <is>
          <t>生产诊断智能体</t>
        </is>
      </c>
      <c r="N316" t="inlineStr">
        <is>
          <t>生产主管</t>
        </is>
      </c>
      <c r="O316" t="inlineStr">
        <is>
          <t>稳态基准线综合效率偏低，需结合三项损失继续下钻</t>
        </is>
      </c>
      <c r="P316" t="inlineStr">
        <is>
          <t>飞书消息卡片</t>
        </is>
      </c>
      <c r="Q316" t="inlineStr">
        <is>
          <t>否</t>
        </is>
      </c>
      <c r="R316" t="inlineStr">
        <is>
          <t>待确认</t>
        </is>
      </c>
      <c r="S316" t="inlineStr">
        <is>
          <t>团队模拟数据（基于公开单线数据派生）</t>
        </is>
      </c>
      <c r="T316" t="inlineStr">
        <is>
          <t>SIM-v2.2-20260807-20260804</t>
        </is>
      </c>
    </row>
    <row r="317">
      <c r="A317" t="inlineStr">
        <is>
          <t>SIM-EVT-00316</t>
        </is>
      </c>
      <c r="B317" t="inlineStr">
        <is>
          <t>LINE-S01-PRE-20251117</t>
        </is>
      </c>
      <c r="C317" t="inlineStr">
        <is>
          <t>SHIFT-PRE-20251117</t>
        </is>
      </c>
      <c r="D317" t="inlineStr">
        <is>
          <t>LINE-S01</t>
        </is>
      </c>
      <c r="E317" t="inlineStr">
        <is>
          <t>改善前</t>
        </is>
      </c>
      <c r="F317" s="57" t="n">
        <v>45978</v>
      </c>
      <c r="G317" t="inlineStr">
        <is>
          <t>开动率偏低</t>
        </is>
      </c>
      <c r="H317" t="inlineStr">
        <is>
          <t>开动率</t>
        </is>
      </c>
      <c r="I317" s="61" t="n">
        <v>0.6808999999999999</v>
      </c>
      <c r="J317" t="inlineStr">
        <is>
          <t>比例</t>
        </is>
      </c>
      <c r="K317" t="n">
        <v>0.75</v>
      </c>
      <c r="L317" t="inlineStr">
        <is>
          <t>中</t>
        </is>
      </c>
      <c r="M317" t="inlineStr">
        <is>
          <t>设备诊断智能体</t>
        </is>
      </c>
      <c r="N317" t="inlineStr">
        <is>
          <t>设备工程师</t>
        </is>
      </c>
      <c r="O317" t="inlineStr">
        <is>
          <t>优先检查非计划停机与待机原因</t>
        </is>
      </c>
      <c r="P317" t="inlineStr">
        <is>
          <t>飞书消息卡片</t>
        </is>
      </c>
      <c r="Q317" t="inlineStr">
        <is>
          <t>否</t>
        </is>
      </c>
      <c r="R317" t="inlineStr">
        <is>
          <t>待确认</t>
        </is>
      </c>
      <c r="S317" t="inlineStr">
        <is>
          <t>团队模拟数据（基于公开单线数据派生）</t>
        </is>
      </c>
      <c r="T317" t="inlineStr">
        <is>
          <t>SIM-v2.2-20260807-20260804</t>
        </is>
      </c>
    </row>
    <row r="318">
      <c r="A318" t="inlineStr">
        <is>
          <t>SIM-EVT-00317</t>
        </is>
      </c>
      <c r="B318" t="inlineStr">
        <is>
          <t>LINE-S01-PRE-20251117</t>
        </is>
      </c>
      <c r="C318" t="inlineStr">
        <is>
          <t>SHIFT-PRE-20251117</t>
        </is>
      </c>
      <c r="D318" t="inlineStr">
        <is>
          <t>LINE-S01</t>
        </is>
      </c>
      <c r="E318" t="inlineStr">
        <is>
          <t>改善前</t>
        </is>
      </c>
      <c r="F318" s="57" t="n">
        <v>45978</v>
      </c>
      <c r="G318" t="inlineStr">
        <is>
          <t>非计划停机超时</t>
        </is>
      </c>
      <c r="H318" t="inlineStr">
        <is>
          <t>非计划停机</t>
        </is>
      </c>
      <c r="I318" s="61" t="n">
        <v>7650</v>
      </c>
      <c r="J318" t="inlineStr">
        <is>
          <t>秒</t>
        </is>
      </c>
      <c r="K318" t="n">
        <v>3600</v>
      </c>
      <c r="L318" t="inlineStr">
        <is>
          <t>高</t>
        </is>
      </c>
      <c r="M318" t="inlineStr">
        <is>
          <t>设备诊断智能体</t>
        </is>
      </c>
      <c r="N318" t="inlineStr">
        <is>
          <t>设备工程师</t>
        </is>
      </c>
      <c r="O318" t="inlineStr">
        <is>
          <t>按停机位置和原因执行Pareto分析</t>
        </is>
      </c>
      <c r="P318" t="inlineStr">
        <is>
          <t>飞书消息卡片+处置任务</t>
        </is>
      </c>
      <c r="Q318" t="inlineStr">
        <is>
          <t>是</t>
        </is>
      </c>
      <c r="R318" t="inlineStr">
        <is>
          <t>待确认</t>
        </is>
      </c>
      <c r="S318" t="inlineStr">
        <is>
          <t>团队模拟数据（基于公开单线数据派生）</t>
        </is>
      </c>
      <c r="T318" t="inlineStr">
        <is>
          <t>SIM-v2.2-20260807-20260804</t>
        </is>
      </c>
    </row>
    <row r="319">
      <c r="A319" t="inlineStr">
        <is>
          <t>SIM-EVT-00318</t>
        </is>
      </c>
      <c r="B319" t="inlineStr">
        <is>
          <t>LINE-S02-PRE-20251117</t>
        </is>
      </c>
      <c r="C319" t="inlineStr">
        <is>
          <t>SHIFT-PRE-20251117</t>
        </is>
      </c>
      <c r="D319" t="inlineStr">
        <is>
          <t>LINE-S02</t>
        </is>
      </c>
      <c r="E319" t="inlineStr">
        <is>
          <t>改善前</t>
        </is>
      </c>
      <c r="F319" s="57" t="n">
        <v>45978</v>
      </c>
      <c r="G319" t="inlineStr">
        <is>
          <t>OEE低于目标</t>
        </is>
      </c>
      <c r="H319" t="inlineStr">
        <is>
          <t>OEE</t>
        </is>
      </c>
      <c r="I319" s="61" t="n">
        <v>0.563872</v>
      </c>
      <c r="J319" t="inlineStr">
        <is>
          <t>比例</t>
        </is>
      </c>
      <c r="K319" t="n">
        <v>0.75</v>
      </c>
      <c r="L319" t="inlineStr">
        <is>
          <t>高</t>
        </is>
      </c>
      <c r="M319" t="inlineStr">
        <is>
          <t>生产诊断智能体</t>
        </is>
      </c>
      <c r="N319" t="inlineStr">
        <is>
          <t>生产主管</t>
        </is>
      </c>
      <c r="O319" t="inlineStr">
        <is>
          <t>设备瓶颈线综合效率偏低，需结合三项损失继续下钻</t>
        </is>
      </c>
      <c r="P319" t="inlineStr">
        <is>
          <t>飞书消息卡片+处置任务</t>
        </is>
      </c>
      <c r="Q319" t="inlineStr">
        <is>
          <t>是</t>
        </is>
      </c>
      <c r="R319" t="inlineStr">
        <is>
          <t>待确认</t>
        </is>
      </c>
      <c r="S319" t="inlineStr">
        <is>
          <t>团队模拟数据（基于公开单线数据派生）</t>
        </is>
      </c>
      <c r="T319" t="inlineStr">
        <is>
          <t>SIM-v2.2-20260807-20260804</t>
        </is>
      </c>
    </row>
    <row r="320">
      <c r="A320" t="inlineStr">
        <is>
          <t>SIM-EVT-00319</t>
        </is>
      </c>
      <c r="B320" t="inlineStr">
        <is>
          <t>LINE-S02-PRE-20251117</t>
        </is>
      </c>
      <c r="C320" t="inlineStr">
        <is>
          <t>SHIFT-PRE-20251117</t>
        </is>
      </c>
      <c r="D320" t="inlineStr">
        <is>
          <t>LINE-S02</t>
        </is>
      </c>
      <c r="E320" t="inlineStr">
        <is>
          <t>改善前</t>
        </is>
      </c>
      <c r="F320" s="57" t="n">
        <v>45978</v>
      </c>
      <c r="G320" t="inlineStr">
        <is>
          <t>开动率偏低</t>
        </is>
      </c>
      <c r="H320" t="inlineStr">
        <is>
          <t>开动率</t>
        </is>
      </c>
      <c r="I320" s="61" t="n">
        <v>0.615567</v>
      </c>
      <c r="J320" t="inlineStr">
        <is>
          <t>比例</t>
        </is>
      </c>
      <c r="K320" t="n">
        <v>0.75</v>
      </c>
      <c r="L320" t="inlineStr">
        <is>
          <t>高</t>
        </is>
      </c>
      <c r="M320" t="inlineStr">
        <is>
          <t>设备诊断智能体</t>
        </is>
      </c>
      <c r="N320" t="inlineStr">
        <is>
          <t>设备工程师</t>
        </is>
      </c>
      <c r="O320" t="inlineStr">
        <is>
          <t>设备瓶颈画像与非计划停机共同指向关键设备</t>
        </is>
      </c>
      <c r="P320" t="inlineStr">
        <is>
          <t>飞书消息卡片+处置任务</t>
        </is>
      </c>
      <c r="Q320" t="inlineStr">
        <is>
          <t>是</t>
        </is>
      </c>
      <c r="R320" t="inlineStr">
        <is>
          <t>待确认</t>
        </is>
      </c>
      <c r="S320" t="inlineStr">
        <is>
          <t>团队模拟数据（基于公开单线数据派生）</t>
        </is>
      </c>
      <c r="T320" t="inlineStr">
        <is>
          <t>SIM-v2.2-20260807-20260804</t>
        </is>
      </c>
    </row>
    <row r="321">
      <c r="A321" t="inlineStr">
        <is>
          <t>SIM-EVT-00320</t>
        </is>
      </c>
      <c r="B321" t="inlineStr">
        <is>
          <t>LINE-S02-PRE-20251117</t>
        </is>
      </c>
      <c r="C321" t="inlineStr">
        <is>
          <t>SHIFT-PRE-20251117</t>
        </is>
      </c>
      <c r="D321" t="inlineStr">
        <is>
          <t>LINE-S02</t>
        </is>
      </c>
      <c r="E321" t="inlineStr">
        <is>
          <t>改善前</t>
        </is>
      </c>
      <c r="F321" s="57" t="n">
        <v>45978</v>
      </c>
      <c r="G321" t="inlineStr">
        <is>
          <t>非计划停机超时</t>
        </is>
      </c>
      <c r="H321" t="inlineStr">
        <is>
          <t>非计划停机</t>
        </is>
      </c>
      <c r="I321" s="61" t="n">
        <v>11580</v>
      </c>
      <c r="J321" t="inlineStr">
        <is>
          <t>秒</t>
        </is>
      </c>
      <c r="K321" t="n">
        <v>3600</v>
      </c>
      <c r="L321" t="inlineStr">
        <is>
          <t>高</t>
        </is>
      </c>
      <c r="M321" t="inlineStr">
        <is>
          <t>设备诊断智能体</t>
        </is>
      </c>
      <c r="N321" t="inlineStr">
        <is>
          <t>设备工程师</t>
        </is>
      </c>
      <c r="O321" t="inlineStr">
        <is>
          <t>设备瓶颈线停机放大，优先查看主加工和输送系统</t>
        </is>
      </c>
      <c r="P321" t="inlineStr">
        <is>
          <t>飞书消息卡片+处置任务</t>
        </is>
      </c>
      <c r="Q321" t="inlineStr">
        <is>
          <t>是</t>
        </is>
      </c>
      <c r="R321" t="inlineStr">
        <is>
          <t>待确认</t>
        </is>
      </c>
      <c r="S321" t="inlineStr">
        <is>
          <t>团队模拟数据（基于公开单线数据派生）</t>
        </is>
      </c>
      <c r="T321" t="inlineStr">
        <is>
          <t>SIM-v2.2-20260807-20260804</t>
        </is>
      </c>
    </row>
    <row r="322">
      <c r="A322" t="inlineStr">
        <is>
          <t>SIM-EVT-00321</t>
        </is>
      </c>
      <c r="B322" t="inlineStr">
        <is>
          <t>LINE-S03-PRE-20251117</t>
        </is>
      </c>
      <c r="C322" t="inlineStr">
        <is>
          <t>SHIFT-PRE-20251117</t>
        </is>
      </c>
      <c r="D322" t="inlineStr">
        <is>
          <t>LINE-S03</t>
        </is>
      </c>
      <c r="E322" t="inlineStr">
        <is>
          <t>改善前</t>
        </is>
      </c>
      <c r="F322" s="57" t="n">
        <v>45978</v>
      </c>
      <c r="G322" t="inlineStr">
        <is>
          <t>OEE低于目标</t>
        </is>
      </c>
      <c r="H322" t="inlineStr">
        <is>
          <t>OEE</t>
        </is>
      </c>
      <c r="I322" s="61" t="n">
        <v>0.573866</v>
      </c>
      <c r="J322" t="inlineStr">
        <is>
          <t>比例</t>
        </is>
      </c>
      <c r="K322" t="n">
        <v>0.75</v>
      </c>
      <c r="L322" t="inlineStr">
        <is>
          <t>高</t>
        </is>
      </c>
      <c r="M322" t="inlineStr">
        <is>
          <t>生产诊断智能体</t>
        </is>
      </c>
      <c r="N322" t="inlineStr">
        <is>
          <t>生产主管</t>
        </is>
      </c>
      <c r="O322" t="inlineStr">
        <is>
          <t>质量波动线综合效率偏低，需结合三项损失继续下钻</t>
        </is>
      </c>
      <c r="P322" t="inlineStr">
        <is>
          <t>飞书消息卡片+处置任务</t>
        </is>
      </c>
      <c r="Q322" t="inlineStr">
        <is>
          <t>是</t>
        </is>
      </c>
      <c r="R322" t="inlineStr">
        <is>
          <t>待确认</t>
        </is>
      </c>
      <c r="S322" t="inlineStr">
        <is>
          <t>团队模拟数据（基于公开单线数据派生）</t>
        </is>
      </c>
      <c r="T322" t="inlineStr">
        <is>
          <t>SIM-v2.2-20260807-20260804</t>
        </is>
      </c>
    </row>
    <row r="323">
      <c r="A323" t="inlineStr">
        <is>
          <t>SIM-EVT-00322</t>
        </is>
      </c>
      <c r="B323" t="inlineStr">
        <is>
          <t>LINE-S03-PRE-20251117</t>
        </is>
      </c>
      <c r="C323" t="inlineStr">
        <is>
          <t>SHIFT-PRE-20251117</t>
        </is>
      </c>
      <c r="D323" t="inlineStr">
        <is>
          <t>LINE-S03</t>
        </is>
      </c>
      <c r="E323" t="inlineStr">
        <is>
          <t>改善前</t>
        </is>
      </c>
      <c r="F323" s="57" t="n">
        <v>45978</v>
      </c>
      <c r="G323" t="inlineStr">
        <is>
          <t>开动率偏低</t>
        </is>
      </c>
      <c r="H323" t="inlineStr">
        <is>
          <t>开动率</t>
        </is>
      </c>
      <c r="I323" s="61" t="n">
        <v>0.6699000000000001</v>
      </c>
      <c r="J323" t="inlineStr">
        <is>
          <t>比例</t>
        </is>
      </c>
      <c r="K323" t="n">
        <v>0.75</v>
      </c>
      <c r="L323" t="inlineStr">
        <is>
          <t>中</t>
        </is>
      </c>
      <c r="M323" t="inlineStr">
        <is>
          <t>设备诊断智能体</t>
        </is>
      </c>
      <c r="N323" t="inlineStr">
        <is>
          <t>设备工程师</t>
        </is>
      </c>
      <c r="O323" t="inlineStr">
        <is>
          <t>优先检查非计划停机与待机原因</t>
        </is>
      </c>
      <c r="P323" t="inlineStr">
        <is>
          <t>飞书消息卡片</t>
        </is>
      </c>
      <c r="Q323" t="inlineStr">
        <is>
          <t>否</t>
        </is>
      </c>
      <c r="R323" t="inlineStr">
        <is>
          <t>待确认</t>
        </is>
      </c>
      <c r="S323" t="inlineStr">
        <is>
          <t>团队模拟数据（基于公开单线数据派生）</t>
        </is>
      </c>
      <c r="T323" t="inlineStr">
        <is>
          <t>SIM-v2.2-20260807-20260804</t>
        </is>
      </c>
    </row>
    <row r="324">
      <c r="A324" t="inlineStr">
        <is>
          <t>SIM-EVT-00323</t>
        </is>
      </c>
      <c r="B324" t="inlineStr">
        <is>
          <t>LINE-S03-PRE-20251117</t>
        </is>
      </c>
      <c r="C324" t="inlineStr">
        <is>
          <t>SHIFT-PRE-20251117</t>
        </is>
      </c>
      <c r="D324" t="inlineStr">
        <is>
          <t>LINE-S03</t>
        </is>
      </c>
      <c r="E324" t="inlineStr">
        <is>
          <t>改善前</t>
        </is>
      </c>
      <c r="F324" s="57" t="n">
        <v>45978</v>
      </c>
      <c r="G324" t="inlineStr">
        <is>
          <t>质量率偏低</t>
        </is>
      </c>
      <c r="H324" t="inlineStr">
        <is>
          <t>质量率</t>
        </is>
      </c>
      <c r="I324" s="61" t="n">
        <v>0.962811</v>
      </c>
      <c r="J324" t="inlineStr">
        <is>
          <t>比例</t>
        </is>
      </c>
      <c r="K324" t="n">
        <v>0.98</v>
      </c>
      <c r="L324" t="inlineStr">
        <is>
          <t>中</t>
        </is>
      </c>
      <c r="M324" t="inlineStr">
        <is>
          <t>质量分析智能体</t>
        </is>
      </c>
      <c r="N324" t="inlineStr">
        <is>
          <t>质量工程师</t>
        </is>
      </c>
      <c r="O324" t="inlineStr">
        <is>
          <t>质量波动画像触发，建议核查批次、工艺参数和来料</t>
        </is>
      </c>
      <c r="P324" t="inlineStr">
        <is>
          <t>飞书消息卡片</t>
        </is>
      </c>
      <c r="Q324" t="inlineStr">
        <is>
          <t>否</t>
        </is>
      </c>
      <c r="R324" t="inlineStr">
        <is>
          <t>待确认</t>
        </is>
      </c>
      <c r="S324" t="inlineStr">
        <is>
          <t>团队模拟数据（基于公开单线数据派生）</t>
        </is>
      </c>
      <c r="T324" t="inlineStr">
        <is>
          <t>SIM-v2.2-20260807-20260804</t>
        </is>
      </c>
    </row>
    <row r="325">
      <c r="A325" t="inlineStr">
        <is>
          <t>SIM-EVT-00324</t>
        </is>
      </c>
      <c r="B325" t="inlineStr">
        <is>
          <t>LINE-S03-PRE-20251117</t>
        </is>
      </c>
      <c r="C325" t="inlineStr">
        <is>
          <t>SHIFT-PRE-20251117</t>
        </is>
      </c>
      <c r="D325" t="inlineStr">
        <is>
          <t>LINE-S03</t>
        </is>
      </c>
      <c r="E325" t="inlineStr">
        <is>
          <t>改善前</t>
        </is>
      </c>
      <c r="F325" s="57" t="n">
        <v>45978</v>
      </c>
      <c r="G325" t="inlineStr">
        <is>
          <t>非计划停机超时</t>
        </is>
      </c>
      <c r="H325" t="inlineStr">
        <is>
          <t>非计划停机</t>
        </is>
      </c>
      <c r="I325" s="61" t="n">
        <v>9480</v>
      </c>
      <c r="J325" t="inlineStr">
        <is>
          <t>秒</t>
        </is>
      </c>
      <c r="K325" t="n">
        <v>3600</v>
      </c>
      <c r="L325" t="inlineStr">
        <is>
          <t>高</t>
        </is>
      </c>
      <c r="M325" t="inlineStr">
        <is>
          <t>设备诊断智能体</t>
        </is>
      </c>
      <c r="N325" t="inlineStr">
        <is>
          <t>设备工程师</t>
        </is>
      </c>
      <c r="O325" t="inlineStr">
        <is>
          <t>按停机位置和原因执行Pareto分析</t>
        </is>
      </c>
      <c r="P325" t="inlineStr">
        <is>
          <t>飞书消息卡片+处置任务</t>
        </is>
      </c>
      <c r="Q325" t="inlineStr">
        <is>
          <t>是</t>
        </is>
      </c>
      <c r="R325" t="inlineStr">
        <is>
          <t>待确认</t>
        </is>
      </c>
      <c r="S325" t="inlineStr">
        <is>
          <t>团队模拟数据（基于公开单线数据派生）</t>
        </is>
      </c>
      <c r="T325" t="inlineStr">
        <is>
          <t>SIM-v2.2-20260807-20260804</t>
        </is>
      </c>
    </row>
    <row r="326">
      <c r="A326" t="inlineStr">
        <is>
          <t>SIM-EVT-00325</t>
        </is>
      </c>
      <c r="B326" t="inlineStr">
        <is>
          <t>LINE-S01-PRE-20251118</t>
        </is>
      </c>
      <c r="C326" t="inlineStr">
        <is>
          <t>SHIFT-PRE-20251118</t>
        </is>
      </c>
      <c r="D326" t="inlineStr">
        <is>
          <t>LINE-S01</t>
        </is>
      </c>
      <c r="E326" t="inlineStr">
        <is>
          <t>改善前</t>
        </is>
      </c>
      <c r="F326" s="57" t="n">
        <v>45979</v>
      </c>
      <c r="G326" t="inlineStr">
        <is>
          <t>OEE低于目标</t>
        </is>
      </c>
      <c r="H326" t="inlineStr">
        <is>
          <t>OEE</t>
        </is>
      </c>
      <c r="I326" s="61" t="n">
        <v>0.6973240000000001</v>
      </c>
      <c r="J326" t="inlineStr">
        <is>
          <t>比例</t>
        </is>
      </c>
      <c r="K326" t="n">
        <v>0.75</v>
      </c>
      <c r="L326" t="inlineStr">
        <is>
          <t>中</t>
        </is>
      </c>
      <c r="M326" t="inlineStr">
        <is>
          <t>生产诊断智能体</t>
        </is>
      </c>
      <c r="N326" t="inlineStr">
        <is>
          <t>生产主管</t>
        </is>
      </c>
      <c r="O326" t="inlineStr">
        <is>
          <t>稳态基准线综合效率偏低，需结合三项损失继续下钻</t>
        </is>
      </c>
      <c r="P326" t="inlineStr">
        <is>
          <t>飞书消息卡片</t>
        </is>
      </c>
      <c r="Q326" t="inlineStr">
        <is>
          <t>否</t>
        </is>
      </c>
      <c r="R326" t="inlineStr">
        <is>
          <t>待确认</t>
        </is>
      </c>
      <c r="S326" t="inlineStr">
        <is>
          <t>团队模拟数据（基于公开单线数据派生）</t>
        </is>
      </c>
      <c r="T326" t="inlineStr">
        <is>
          <t>SIM-v2.2-20260807-20260804</t>
        </is>
      </c>
    </row>
    <row r="327">
      <c r="A327" t="inlineStr">
        <is>
          <t>SIM-EVT-00326</t>
        </is>
      </c>
      <c r="B327" t="inlineStr">
        <is>
          <t>LINE-S01-PRE-20251118</t>
        </is>
      </c>
      <c r="C327" t="inlineStr">
        <is>
          <t>SHIFT-PRE-20251118</t>
        </is>
      </c>
      <c r="D327" t="inlineStr">
        <is>
          <t>LINE-S01</t>
        </is>
      </c>
      <c r="E327" t="inlineStr">
        <is>
          <t>改善前</t>
        </is>
      </c>
      <c r="F327" s="57" t="n">
        <v>45979</v>
      </c>
      <c r="G327" t="inlineStr">
        <is>
          <t>质量率偏低</t>
        </is>
      </c>
      <c r="H327" t="inlineStr">
        <is>
          <t>质量率</t>
        </is>
      </c>
      <c r="I327" s="61" t="n">
        <v>0.9784890000000001</v>
      </c>
      <c r="J327" t="inlineStr">
        <is>
          <t>比例</t>
        </is>
      </c>
      <c r="K327" t="n">
        <v>0.98</v>
      </c>
      <c r="L327" t="inlineStr">
        <is>
          <t>中</t>
        </is>
      </c>
      <c r="M327" t="inlineStr">
        <is>
          <t>质量分析智能体</t>
        </is>
      </c>
      <c r="N327" t="inlineStr">
        <is>
          <t>质量工程师</t>
        </is>
      </c>
      <c r="O327" t="inlineStr">
        <is>
          <t>建议核查缺陷数量与异常批次</t>
        </is>
      </c>
      <c r="P327" t="inlineStr">
        <is>
          <t>飞书消息卡片</t>
        </is>
      </c>
      <c r="Q327" t="inlineStr">
        <is>
          <t>否</t>
        </is>
      </c>
      <c r="R327" t="inlineStr">
        <is>
          <t>待确认</t>
        </is>
      </c>
      <c r="S327" t="inlineStr">
        <is>
          <t>团队模拟数据（基于公开单线数据派生）</t>
        </is>
      </c>
      <c r="T327" t="inlineStr">
        <is>
          <t>SIM-v2.2-20260807-20260804</t>
        </is>
      </c>
    </row>
    <row r="328">
      <c r="A328" t="inlineStr">
        <is>
          <t>SIM-EVT-00327</t>
        </is>
      </c>
      <c r="B328" t="inlineStr">
        <is>
          <t>LINE-S01-PRE-20251118</t>
        </is>
      </c>
      <c r="C328" t="inlineStr">
        <is>
          <t>SHIFT-PRE-20251118</t>
        </is>
      </c>
      <c r="D328" t="inlineStr">
        <is>
          <t>LINE-S01</t>
        </is>
      </c>
      <c r="E328" t="inlineStr">
        <is>
          <t>改善前</t>
        </is>
      </c>
      <c r="F328" s="57" t="n">
        <v>45979</v>
      </c>
      <c r="G328" t="inlineStr">
        <is>
          <t>非计划停机超时</t>
        </is>
      </c>
      <c r="H328" t="inlineStr">
        <is>
          <t>非计划停机</t>
        </is>
      </c>
      <c r="I328" s="61" t="n">
        <v>5682</v>
      </c>
      <c r="J328" t="inlineStr">
        <is>
          <t>秒</t>
        </is>
      </c>
      <c r="K328" t="n">
        <v>3600</v>
      </c>
      <c r="L328" t="inlineStr">
        <is>
          <t>中</t>
        </is>
      </c>
      <c r="M328" t="inlineStr">
        <is>
          <t>设备诊断智能体</t>
        </is>
      </c>
      <c r="N328" t="inlineStr">
        <is>
          <t>设备工程师</t>
        </is>
      </c>
      <c r="O328" t="inlineStr">
        <is>
          <t>按停机位置和原因执行Pareto分析</t>
        </is>
      </c>
      <c r="P328" t="inlineStr">
        <is>
          <t>飞书消息卡片</t>
        </is>
      </c>
      <c r="Q328" t="inlineStr">
        <is>
          <t>否</t>
        </is>
      </c>
      <c r="R328" t="inlineStr">
        <is>
          <t>待确认</t>
        </is>
      </c>
      <c r="S328" t="inlineStr">
        <is>
          <t>团队模拟数据（基于公开单线数据派生）</t>
        </is>
      </c>
      <c r="T328" t="inlineStr">
        <is>
          <t>SIM-v2.2-20260807-20260804</t>
        </is>
      </c>
    </row>
    <row r="329">
      <c r="A329" t="inlineStr">
        <is>
          <t>SIM-EVT-00328</t>
        </is>
      </c>
      <c r="B329" t="inlineStr">
        <is>
          <t>LINE-S02-PRE-20251118</t>
        </is>
      </c>
      <c r="C329" t="inlineStr">
        <is>
          <t>SHIFT-PRE-20251118</t>
        </is>
      </c>
      <c r="D329" t="inlineStr">
        <is>
          <t>LINE-S02</t>
        </is>
      </c>
      <c r="E329" t="inlineStr">
        <is>
          <t>改善前</t>
        </is>
      </c>
      <c r="F329" s="57" t="n">
        <v>45979</v>
      </c>
      <c r="G329" t="inlineStr">
        <is>
          <t>OEE低于目标</t>
        </is>
      </c>
      <c r="H329" t="inlineStr">
        <is>
          <t>OEE</t>
        </is>
      </c>
      <c r="I329" s="61" t="n">
        <v>0.617967</v>
      </c>
      <c r="J329" t="inlineStr">
        <is>
          <t>比例</t>
        </is>
      </c>
      <c r="K329" t="n">
        <v>0.75</v>
      </c>
      <c r="L329" t="inlineStr">
        <is>
          <t>中</t>
        </is>
      </c>
      <c r="M329" t="inlineStr">
        <is>
          <t>生产诊断智能体</t>
        </is>
      </c>
      <c r="N329" t="inlineStr">
        <is>
          <t>生产主管</t>
        </is>
      </c>
      <c r="O329" t="inlineStr">
        <is>
          <t>设备瓶颈线综合效率偏低，需结合三项损失继续下钻</t>
        </is>
      </c>
      <c r="P329" t="inlineStr">
        <is>
          <t>飞书消息卡片</t>
        </is>
      </c>
      <c r="Q329" t="inlineStr">
        <is>
          <t>否</t>
        </is>
      </c>
      <c r="R329" t="inlineStr">
        <is>
          <t>待确认</t>
        </is>
      </c>
      <c r="S329" t="inlineStr">
        <is>
          <t>团队模拟数据（基于公开单线数据派生）</t>
        </is>
      </c>
      <c r="T329" t="inlineStr">
        <is>
          <t>SIM-v2.2-20260807-20260804</t>
        </is>
      </c>
    </row>
    <row r="330">
      <c r="A330" t="inlineStr">
        <is>
          <t>SIM-EVT-00329</t>
        </is>
      </c>
      <c r="B330" t="inlineStr">
        <is>
          <t>LINE-S02-PRE-20251118</t>
        </is>
      </c>
      <c r="C330" t="inlineStr">
        <is>
          <t>SHIFT-PRE-20251118</t>
        </is>
      </c>
      <c r="D330" t="inlineStr">
        <is>
          <t>LINE-S02</t>
        </is>
      </c>
      <c r="E330" t="inlineStr">
        <is>
          <t>改善前</t>
        </is>
      </c>
      <c r="F330" s="57" t="n">
        <v>45979</v>
      </c>
      <c r="G330" t="inlineStr">
        <is>
          <t>开动率偏低</t>
        </is>
      </c>
      <c r="H330" t="inlineStr">
        <is>
          <t>开动率</t>
        </is>
      </c>
      <c r="I330" s="61" t="n">
        <v>0.7251</v>
      </c>
      <c r="J330" t="inlineStr">
        <is>
          <t>比例</t>
        </is>
      </c>
      <c r="K330" t="n">
        <v>0.75</v>
      </c>
      <c r="L330" t="inlineStr">
        <is>
          <t>中</t>
        </is>
      </c>
      <c r="M330" t="inlineStr">
        <is>
          <t>设备诊断智能体</t>
        </is>
      </c>
      <c r="N330" t="inlineStr">
        <is>
          <t>设备工程师</t>
        </is>
      </c>
      <c r="O330" t="inlineStr">
        <is>
          <t>设备瓶颈画像与非计划停机共同指向关键设备</t>
        </is>
      </c>
      <c r="P330" t="inlineStr">
        <is>
          <t>飞书消息卡片</t>
        </is>
      </c>
      <c r="Q330" t="inlineStr">
        <is>
          <t>否</t>
        </is>
      </c>
      <c r="R330" t="inlineStr">
        <is>
          <t>待确认</t>
        </is>
      </c>
      <c r="S330" t="inlineStr">
        <is>
          <t>团队模拟数据（基于公开单线数据派生）</t>
        </is>
      </c>
      <c r="T330" t="inlineStr">
        <is>
          <t>SIM-v2.2-20260807-20260804</t>
        </is>
      </c>
    </row>
    <row r="331">
      <c r="A331" t="inlineStr">
        <is>
          <t>SIM-EVT-00330</t>
        </is>
      </c>
      <c r="B331" t="inlineStr">
        <is>
          <t>LINE-S02-PRE-20251118</t>
        </is>
      </c>
      <c r="C331" t="inlineStr">
        <is>
          <t>SHIFT-PRE-20251118</t>
        </is>
      </c>
      <c r="D331" t="inlineStr">
        <is>
          <t>LINE-S02</t>
        </is>
      </c>
      <c r="E331" t="inlineStr">
        <is>
          <t>改善前</t>
        </is>
      </c>
      <c r="F331" s="57" t="n">
        <v>45979</v>
      </c>
      <c r="G331" t="inlineStr">
        <is>
          <t>质量率偏低</t>
        </is>
      </c>
      <c r="H331" t="inlineStr">
        <is>
          <t>质量率</t>
        </is>
      </c>
      <c r="I331" s="61" t="n">
        <v>0.9759330000000001</v>
      </c>
      <c r="J331" t="inlineStr">
        <is>
          <t>比例</t>
        </is>
      </c>
      <c r="K331" t="n">
        <v>0.98</v>
      </c>
      <c r="L331" t="inlineStr">
        <is>
          <t>中</t>
        </is>
      </c>
      <c r="M331" t="inlineStr">
        <is>
          <t>质量分析智能体</t>
        </is>
      </c>
      <c r="N331" t="inlineStr">
        <is>
          <t>质量工程师</t>
        </is>
      </c>
      <c r="O331" t="inlineStr">
        <is>
          <t>建议核查缺陷数量与异常批次</t>
        </is>
      </c>
      <c r="P331" t="inlineStr">
        <is>
          <t>飞书消息卡片</t>
        </is>
      </c>
      <c r="Q331" t="inlineStr">
        <is>
          <t>否</t>
        </is>
      </c>
      <c r="R331" t="inlineStr">
        <is>
          <t>待确认</t>
        </is>
      </c>
      <c r="S331" t="inlineStr">
        <is>
          <t>团队模拟数据（基于公开单线数据派生）</t>
        </is>
      </c>
      <c r="T331" t="inlineStr">
        <is>
          <t>SIM-v2.2-20260807-20260804</t>
        </is>
      </c>
    </row>
    <row r="332">
      <c r="A332" t="inlineStr">
        <is>
          <t>SIM-EVT-00331</t>
        </is>
      </c>
      <c r="B332" t="inlineStr">
        <is>
          <t>LINE-S02-PRE-20251118</t>
        </is>
      </c>
      <c r="C332" t="inlineStr">
        <is>
          <t>SHIFT-PRE-20251118</t>
        </is>
      </c>
      <c r="D332" t="inlineStr">
        <is>
          <t>LINE-S02</t>
        </is>
      </c>
      <c r="E332" t="inlineStr">
        <is>
          <t>改善前</t>
        </is>
      </c>
      <c r="F332" s="57" t="n">
        <v>45979</v>
      </c>
      <c r="G332" t="inlineStr">
        <is>
          <t>非计划停机超时</t>
        </is>
      </c>
      <c r="H332" t="inlineStr">
        <is>
          <t>非计划停机</t>
        </is>
      </c>
      <c r="I332" s="61" t="n">
        <v>9774</v>
      </c>
      <c r="J332" t="inlineStr">
        <is>
          <t>秒</t>
        </is>
      </c>
      <c r="K332" t="n">
        <v>3600</v>
      </c>
      <c r="L332" t="inlineStr">
        <is>
          <t>高</t>
        </is>
      </c>
      <c r="M332" t="inlineStr">
        <is>
          <t>设备诊断智能体</t>
        </is>
      </c>
      <c r="N332" t="inlineStr">
        <is>
          <t>设备工程师</t>
        </is>
      </c>
      <c r="O332" t="inlineStr">
        <is>
          <t>设备瓶颈线停机放大，优先查看主加工和输送系统</t>
        </is>
      </c>
      <c r="P332" t="inlineStr">
        <is>
          <t>飞书消息卡片+处置任务</t>
        </is>
      </c>
      <c r="Q332" t="inlineStr">
        <is>
          <t>是</t>
        </is>
      </c>
      <c r="R332" t="inlineStr">
        <is>
          <t>待确认</t>
        </is>
      </c>
      <c r="S332" t="inlineStr">
        <is>
          <t>团队模拟数据（基于公开单线数据派生）</t>
        </is>
      </c>
      <c r="T332" t="inlineStr">
        <is>
          <t>SIM-v2.2-20260807-20260804</t>
        </is>
      </c>
    </row>
    <row r="333">
      <c r="A333" t="inlineStr">
        <is>
          <t>SIM-EVT-00332</t>
        </is>
      </c>
      <c r="B333" t="inlineStr">
        <is>
          <t>LINE-S03-PRE-20251118</t>
        </is>
      </c>
      <c r="C333" t="inlineStr">
        <is>
          <t>SHIFT-PRE-20251118</t>
        </is>
      </c>
      <c r="D333" t="inlineStr">
        <is>
          <t>LINE-S03</t>
        </is>
      </c>
      <c r="E333" t="inlineStr">
        <is>
          <t>改善前</t>
        </is>
      </c>
      <c r="F333" s="57" t="n">
        <v>45979</v>
      </c>
      <c r="G333" t="inlineStr">
        <is>
          <t>OEE低于目标</t>
        </is>
      </c>
      <c r="H333" t="inlineStr">
        <is>
          <t>OEE</t>
        </is>
      </c>
      <c r="I333" s="61" t="n">
        <v>0.648662</v>
      </c>
      <c r="J333" t="inlineStr">
        <is>
          <t>比例</t>
        </is>
      </c>
      <c r="K333" t="n">
        <v>0.75</v>
      </c>
      <c r="L333" t="inlineStr">
        <is>
          <t>中</t>
        </is>
      </c>
      <c r="M333" t="inlineStr">
        <is>
          <t>生产诊断智能体</t>
        </is>
      </c>
      <c r="N333" t="inlineStr">
        <is>
          <t>生产主管</t>
        </is>
      </c>
      <c r="O333" t="inlineStr">
        <is>
          <t>质量波动线综合效率偏低，需结合三项损失继续下钻</t>
        </is>
      </c>
      <c r="P333" t="inlineStr">
        <is>
          <t>飞书消息卡片</t>
        </is>
      </c>
      <c r="Q333" t="inlineStr">
        <is>
          <t>否</t>
        </is>
      </c>
      <c r="R333" t="inlineStr">
        <is>
          <t>待确认</t>
        </is>
      </c>
      <c r="S333" t="inlineStr">
        <is>
          <t>团队模拟数据（基于公开单线数据派生）</t>
        </is>
      </c>
      <c r="T333" t="inlineStr">
        <is>
          <t>SIM-v2.2-20260807-20260804</t>
        </is>
      </c>
    </row>
    <row r="334">
      <c r="A334" t="inlineStr">
        <is>
          <t>SIM-EVT-00333</t>
        </is>
      </c>
      <c r="B334" t="inlineStr">
        <is>
          <t>LINE-S03-PRE-20251118</t>
        </is>
      </c>
      <c r="C334" t="inlineStr">
        <is>
          <t>SHIFT-PRE-20251118</t>
        </is>
      </c>
      <c r="D334" t="inlineStr">
        <is>
          <t>LINE-S03</t>
        </is>
      </c>
      <c r="E334" t="inlineStr">
        <is>
          <t>改善前</t>
        </is>
      </c>
      <c r="F334" s="57" t="n">
        <v>45979</v>
      </c>
      <c r="G334" t="inlineStr">
        <is>
          <t>质量率偏低</t>
        </is>
      </c>
      <c r="H334" t="inlineStr">
        <is>
          <t>质量率</t>
        </is>
      </c>
      <c r="I334" s="61" t="n">
        <v>0.9548219999999999</v>
      </c>
      <c r="J334" t="inlineStr">
        <is>
          <t>比例</t>
        </is>
      </c>
      <c r="K334" t="n">
        <v>0.98</v>
      </c>
      <c r="L334" t="inlineStr">
        <is>
          <t>中</t>
        </is>
      </c>
      <c r="M334" t="inlineStr">
        <is>
          <t>质量分析智能体</t>
        </is>
      </c>
      <c r="N334" t="inlineStr">
        <is>
          <t>质量工程师</t>
        </is>
      </c>
      <c r="O334" t="inlineStr">
        <is>
          <t>质量波动画像触发，建议核查批次、工艺参数和来料</t>
        </is>
      </c>
      <c r="P334" t="inlineStr">
        <is>
          <t>飞书消息卡片</t>
        </is>
      </c>
      <c r="Q334" t="inlineStr">
        <is>
          <t>否</t>
        </is>
      </c>
      <c r="R334" t="inlineStr">
        <is>
          <t>待确认</t>
        </is>
      </c>
      <c r="S334" t="inlineStr">
        <is>
          <t>团队模拟数据（基于公开单线数据派生）</t>
        </is>
      </c>
      <c r="T334" t="inlineStr">
        <is>
          <t>SIM-v2.2-20260807-20260804</t>
        </is>
      </c>
    </row>
    <row r="335">
      <c r="A335" t="inlineStr">
        <is>
          <t>SIM-EVT-00334</t>
        </is>
      </c>
      <c r="B335" t="inlineStr">
        <is>
          <t>LINE-S03-PRE-20251118</t>
        </is>
      </c>
      <c r="C335" t="inlineStr">
        <is>
          <t>SHIFT-PRE-20251118</t>
        </is>
      </c>
      <c r="D335" t="inlineStr">
        <is>
          <t>LINE-S03</t>
        </is>
      </c>
      <c r="E335" t="inlineStr">
        <is>
          <t>改善前</t>
        </is>
      </c>
      <c r="F335" s="57" t="n">
        <v>45979</v>
      </c>
      <c r="G335" t="inlineStr">
        <is>
          <t>非计划停机超时</t>
        </is>
      </c>
      <c r="H335" t="inlineStr">
        <is>
          <t>非计划停机</t>
        </is>
      </c>
      <c r="I335" s="61" t="n">
        <v>6756</v>
      </c>
      <c r="J335" t="inlineStr">
        <is>
          <t>秒</t>
        </is>
      </c>
      <c r="K335" t="n">
        <v>3600</v>
      </c>
      <c r="L335" t="inlineStr">
        <is>
          <t>中</t>
        </is>
      </c>
      <c r="M335" t="inlineStr">
        <is>
          <t>设备诊断智能体</t>
        </is>
      </c>
      <c r="N335" t="inlineStr">
        <is>
          <t>设备工程师</t>
        </is>
      </c>
      <c r="O335" t="inlineStr">
        <is>
          <t>按停机位置和原因执行Pareto分析</t>
        </is>
      </c>
      <c r="P335" t="inlineStr">
        <is>
          <t>飞书消息卡片</t>
        </is>
      </c>
      <c r="Q335" t="inlineStr">
        <is>
          <t>否</t>
        </is>
      </c>
      <c r="R335" t="inlineStr">
        <is>
          <t>待确认</t>
        </is>
      </c>
      <c r="S335" t="inlineStr">
        <is>
          <t>团队模拟数据（基于公开单线数据派生）</t>
        </is>
      </c>
      <c r="T335" t="inlineStr">
        <is>
          <t>SIM-v2.2-20260807-20260804</t>
        </is>
      </c>
    </row>
    <row r="336">
      <c r="A336" t="inlineStr">
        <is>
          <t>SIM-EVT-00335</t>
        </is>
      </c>
      <c r="B336" t="inlineStr">
        <is>
          <t>LINE-S01-PRE-20251119</t>
        </is>
      </c>
      <c r="C336" t="inlineStr">
        <is>
          <t>SHIFT-PRE-20251119</t>
        </is>
      </c>
      <c r="D336" t="inlineStr">
        <is>
          <t>LINE-S01</t>
        </is>
      </c>
      <c r="E336" t="inlineStr">
        <is>
          <t>改善前</t>
        </is>
      </c>
      <c r="F336" s="57" t="n">
        <v>45980</v>
      </c>
      <c r="G336" t="inlineStr">
        <is>
          <t>OEE低于目标</t>
        </is>
      </c>
      <c r="H336" t="inlineStr">
        <is>
          <t>OEE</t>
        </is>
      </c>
      <c r="I336" s="61" t="n">
        <v>0.577642</v>
      </c>
      <c r="J336" t="inlineStr">
        <is>
          <t>比例</t>
        </is>
      </c>
      <c r="K336" t="n">
        <v>0.75</v>
      </c>
      <c r="L336" t="inlineStr">
        <is>
          <t>高</t>
        </is>
      </c>
      <c r="M336" t="inlineStr">
        <is>
          <t>生产诊断智能体</t>
        </is>
      </c>
      <c r="N336" t="inlineStr">
        <is>
          <t>生产主管</t>
        </is>
      </c>
      <c r="O336" t="inlineStr">
        <is>
          <t>稳态基准线综合效率偏低，需结合三项损失继续下钻</t>
        </is>
      </c>
      <c r="P336" t="inlineStr">
        <is>
          <t>飞书消息卡片+处置任务</t>
        </is>
      </c>
      <c r="Q336" t="inlineStr">
        <is>
          <t>是</t>
        </is>
      </c>
      <c r="R336" t="inlineStr">
        <is>
          <t>待确认</t>
        </is>
      </c>
      <c r="S336" t="inlineStr">
        <is>
          <t>团队模拟数据（基于公开单线数据派生）</t>
        </is>
      </c>
      <c r="T336" t="inlineStr">
        <is>
          <t>SIM-v2.2-20260807-20260804</t>
        </is>
      </c>
    </row>
    <row r="337">
      <c r="A337" t="inlineStr">
        <is>
          <t>SIM-EVT-00336</t>
        </is>
      </c>
      <c r="B337" t="inlineStr">
        <is>
          <t>LINE-S01-PRE-20251119</t>
        </is>
      </c>
      <c r="C337" t="inlineStr">
        <is>
          <t>SHIFT-PRE-20251119</t>
        </is>
      </c>
      <c r="D337" t="inlineStr">
        <is>
          <t>LINE-S01</t>
        </is>
      </c>
      <c r="E337" t="inlineStr">
        <is>
          <t>改善前</t>
        </is>
      </c>
      <c r="F337" s="57" t="n">
        <v>45980</v>
      </c>
      <c r="G337" t="inlineStr">
        <is>
          <t>开动率偏低</t>
        </is>
      </c>
      <c r="H337" t="inlineStr">
        <is>
          <t>开动率</t>
        </is>
      </c>
      <c r="I337" s="61" t="n">
        <v>0.666067</v>
      </c>
      <c r="J337" t="inlineStr">
        <is>
          <t>比例</t>
        </is>
      </c>
      <c r="K337" t="n">
        <v>0.75</v>
      </c>
      <c r="L337" t="inlineStr">
        <is>
          <t>中</t>
        </is>
      </c>
      <c r="M337" t="inlineStr">
        <is>
          <t>设备诊断智能体</t>
        </is>
      </c>
      <c r="N337" t="inlineStr">
        <is>
          <t>设备工程师</t>
        </is>
      </c>
      <c r="O337" t="inlineStr">
        <is>
          <t>优先检查非计划停机与待机原因</t>
        </is>
      </c>
      <c r="P337" t="inlineStr">
        <is>
          <t>飞书消息卡片</t>
        </is>
      </c>
      <c r="Q337" t="inlineStr">
        <is>
          <t>否</t>
        </is>
      </c>
      <c r="R337" t="inlineStr">
        <is>
          <t>待确认</t>
        </is>
      </c>
      <c r="S337" t="inlineStr">
        <is>
          <t>团队模拟数据（基于公开单线数据派生）</t>
        </is>
      </c>
      <c r="T337" t="inlineStr">
        <is>
          <t>SIM-v2.2-20260807-20260804</t>
        </is>
      </c>
    </row>
    <row r="338">
      <c r="A338" t="inlineStr">
        <is>
          <t>SIM-EVT-00337</t>
        </is>
      </c>
      <c r="B338" t="inlineStr">
        <is>
          <t>LINE-S01-PRE-20251119</t>
        </is>
      </c>
      <c r="C338" t="inlineStr">
        <is>
          <t>SHIFT-PRE-20251119</t>
        </is>
      </c>
      <c r="D338" t="inlineStr">
        <is>
          <t>LINE-S01</t>
        </is>
      </c>
      <c r="E338" t="inlineStr">
        <is>
          <t>改善前</t>
        </is>
      </c>
      <c r="F338" s="57" t="n">
        <v>45980</v>
      </c>
      <c r="G338" t="inlineStr">
        <is>
          <t>质量率偏低</t>
        </is>
      </c>
      <c r="H338" t="inlineStr">
        <is>
          <t>质量率</t>
        </is>
      </c>
      <c r="I338" s="61" t="n">
        <v>0.966</v>
      </c>
      <c r="J338" t="inlineStr">
        <is>
          <t>比例</t>
        </is>
      </c>
      <c r="K338" t="n">
        <v>0.98</v>
      </c>
      <c r="L338" t="inlineStr">
        <is>
          <t>中</t>
        </is>
      </c>
      <c r="M338" t="inlineStr">
        <is>
          <t>质量分析智能体</t>
        </is>
      </c>
      <c r="N338" t="inlineStr">
        <is>
          <t>质量工程师</t>
        </is>
      </c>
      <c r="O338" t="inlineStr">
        <is>
          <t>建议核查缺陷数量与异常批次</t>
        </is>
      </c>
      <c r="P338" t="inlineStr">
        <is>
          <t>飞书消息卡片</t>
        </is>
      </c>
      <c r="Q338" t="inlineStr">
        <is>
          <t>否</t>
        </is>
      </c>
      <c r="R338" t="inlineStr">
        <is>
          <t>待确认</t>
        </is>
      </c>
      <c r="S338" t="inlineStr">
        <is>
          <t>团队模拟数据（基于公开单线数据派生）</t>
        </is>
      </c>
      <c r="T338" t="inlineStr">
        <is>
          <t>SIM-v2.2-20260807-20260804</t>
        </is>
      </c>
    </row>
    <row r="339">
      <c r="A339" t="inlineStr">
        <is>
          <t>SIM-EVT-00338</t>
        </is>
      </c>
      <c r="B339" t="inlineStr">
        <is>
          <t>LINE-S01-PRE-20251119</t>
        </is>
      </c>
      <c r="C339" t="inlineStr">
        <is>
          <t>SHIFT-PRE-20251119</t>
        </is>
      </c>
      <c r="D339" t="inlineStr">
        <is>
          <t>LINE-S01</t>
        </is>
      </c>
      <c r="E339" t="inlineStr">
        <is>
          <t>改善前</t>
        </is>
      </c>
      <c r="F339" s="57" t="n">
        <v>45980</v>
      </c>
      <c r="G339" t="inlineStr">
        <is>
          <t>非计划停机超时</t>
        </is>
      </c>
      <c r="H339" t="inlineStr">
        <is>
          <t>非计划停机</t>
        </is>
      </c>
      <c r="I339" s="61" t="n">
        <v>7668</v>
      </c>
      <c r="J339" t="inlineStr">
        <is>
          <t>秒</t>
        </is>
      </c>
      <c r="K339" t="n">
        <v>3600</v>
      </c>
      <c r="L339" t="inlineStr">
        <is>
          <t>高</t>
        </is>
      </c>
      <c r="M339" t="inlineStr">
        <is>
          <t>设备诊断智能体</t>
        </is>
      </c>
      <c r="N339" t="inlineStr">
        <is>
          <t>设备工程师</t>
        </is>
      </c>
      <c r="O339" t="inlineStr">
        <is>
          <t>按停机位置和原因执行Pareto分析</t>
        </is>
      </c>
      <c r="P339" t="inlineStr">
        <is>
          <t>飞书消息卡片+处置任务</t>
        </is>
      </c>
      <c r="Q339" t="inlineStr">
        <is>
          <t>是</t>
        </is>
      </c>
      <c r="R339" t="inlineStr">
        <is>
          <t>待确认</t>
        </is>
      </c>
      <c r="S339" t="inlineStr">
        <is>
          <t>团队模拟数据（基于公开单线数据派生）</t>
        </is>
      </c>
      <c r="T339" t="inlineStr">
        <is>
          <t>SIM-v2.2-20260807-20260804</t>
        </is>
      </c>
    </row>
    <row r="340">
      <c r="A340" t="inlineStr">
        <is>
          <t>SIM-EVT-00339</t>
        </is>
      </c>
      <c r="B340" t="inlineStr">
        <is>
          <t>LINE-S02-PRE-20251119</t>
        </is>
      </c>
      <c r="C340" t="inlineStr">
        <is>
          <t>SHIFT-PRE-20251119</t>
        </is>
      </c>
      <c r="D340" t="inlineStr">
        <is>
          <t>LINE-S02</t>
        </is>
      </c>
      <c r="E340" t="inlineStr">
        <is>
          <t>改善前</t>
        </is>
      </c>
      <c r="F340" s="57" t="n">
        <v>45980</v>
      </c>
      <c r="G340" t="inlineStr">
        <is>
          <t>OEE低于目标</t>
        </is>
      </c>
      <c r="H340" t="inlineStr">
        <is>
          <t>OEE</t>
        </is>
      </c>
      <c r="I340" s="61" t="n">
        <v>0.481984</v>
      </c>
      <c r="J340" t="inlineStr">
        <is>
          <t>比例</t>
        </is>
      </c>
      <c r="K340" t="n">
        <v>0.75</v>
      </c>
      <c r="L340" t="inlineStr">
        <is>
          <t>高</t>
        </is>
      </c>
      <c r="M340" t="inlineStr">
        <is>
          <t>生产诊断智能体</t>
        </is>
      </c>
      <c r="N340" t="inlineStr">
        <is>
          <t>生产主管</t>
        </is>
      </c>
      <c r="O340" t="inlineStr">
        <is>
          <t>设备瓶颈线综合效率偏低，需结合三项损失继续下钻</t>
        </is>
      </c>
      <c r="P340" t="inlineStr">
        <is>
          <t>飞书消息卡片+处置任务</t>
        </is>
      </c>
      <c r="Q340" t="inlineStr">
        <is>
          <t>是</t>
        </is>
      </c>
      <c r="R340" t="inlineStr">
        <is>
          <t>待确认</t>
        </is>
      </c>
      <c r="S340" t="inlineStr">
        <is>
          <t>团队模拟数据（基于公开单线数据派生）</t>
        </is>
      </c>
      <c r="T340" t="inlineStr">
        <is>
          <t>SIM-v2.2-20260807-20260804</t>
        </is>
      </c>
    </row>
    <row r="341">
      <c r="A341" t="inlineStr">
        <is>
          <t>SIM-EVT-00340</t>
        </is>
      </c>
      <c r="B341" t="inlineStr">
        <is>
          <t>LINE-S02-PRE-20251119</t>
        </is>
      </c>
      <c r="C341" t="inlineStr">
        <is>
          <t>SHIFT-PRE-20251119</t>
        </is>
      </c>
      <c r="D341" t="inlineStr">
        <is>
          <t>LINE-S02</t>
        </is>
      </c>
      <c r="E341" t="inlineStr">
        <is>
          <t>改善前</t>
        </is>
      </c>
      <c r="F341" s="57" t="n">
        <v>45980</v>
      </c>
      <c r="G341" t="inlineStr">
        <is>
          <t>开动率偏低</t>
        </is>
      </c>
      <c r="H341" t="inlineStr">
        <is>
          <t>开动率</t>
        </is>
      </c>
      <c r="I341" s="61" t="n">
        <v>0.5754</v>
      </c>
      <c r="J341" t="inlineStr">
        <is>
          <t>比例</t>
        </is>
      </c>
      <c r="K341" t="n">
        <v>0.75</v>
      </c>
      <c r="L341" t="inlineStr">
        <is>
          <t>高</t>
        </is>
      </c>
      <c r="M341" t="inlineStr">
        <is>
          <t>设备诊断智能体</t>
        </is>
      </c>
      <c r="N341" t="inlineStr">
        <is>
          <t>设备工程师</t>
        </is>
      </c>
      <c r="O341" t="inlineStr">
        <is>
          <t>设备瓶颈画像与非计划停机共同指向关键设备</t>
        </is>
      </c>
      <c r="P341" t="inlineStr">
        <is>
          <t>飞书消息卡片+处置任务</t>
        </is>
      </c>
      <c r="Q341" t="inlineStr">
        <is>
          <t>是</t>
        </is>
      </c>
      <c r="R341" t="inlineStr">
        <is>
          <t>待确认</t>
        </is>
      </c>
      <c r="S341" t="inlineStr">
        <is>
          <t>团队模拟数据（基于公开单线数据派生）</t>
        </is>
      </c>
      <c r="T341" t="inlineStr">
        <is>
          <t>SIM-v2.2-20260807-20260804</t>
        </is>
      </c>
    </row>
    <row r="342">
      <c r="A342" t="inlineStr">
        <is>
          <t>SIM-EVT-00341</t>
        </is>
      </c>
      <c r="B342" t="inlineStr">
        <is>
          <t>LINE-S02-PRE-20251119</t>
        </is>
      </c>
      <c r="C342" t="inlineStr">
        <is>
          <t>SHIFT-PRE-20251119</t>
        </is>
      </c>
      <c r="D342" t="inlineStr">
        <is>
          <t>LINE-S02</t>
        </is>
      </c>
      <c r="E342" t="inlineStr">
        <is>
          <t>改善前</t>
        </is>
      </c>
      <c r="F342" s="57" t="n">
        <v>45980</v>
      </c>
      <c r="G342" t="inlineStr">
        <is>
          <t>质量率偏低</t>
        </is>
      </c>
      <c r="H342" t="inlineStr">
        <is>
          <t>质量率</t>
        </is>
      </c>
      <c r="I342" s="61" t="n">
        <v>0.963444</v>
      </c>
      <c r="J342" t="inlineStr">
        <is>
          <t>比例</t>
        </is>
      </c>
      <c r="K342" t="n">
        <v>0.98</v>
      </c>
      <c r="L342" t="inlineStr">
        <is>
          <t>中</t>
        </is>
      </c>
      <c r="M342" t="inlineStr">
        <is>
          <t>质量分析智能体</t>
        </is>
      </c>
      <c r="N342" t="inlineStr">
        <is>
          <t>质量工程师</t>
        </is>
      </c>
      <c r="O342" t="inlineStr">
        <is>
          <t>建议核查缺陷数量与异常批次</t>
        </is>
      </c>
      <c r="P342" t="inlineStr">
        <is>
          <t>飞书消息卡片</t>
        </is>
      </c>
      <c r="Q342" t="inlineStr">
        <is>
          <t>否</t>
        </is>
      </c>
      <c r="R342" t="inlineStr">
        <is>
          <t>待确认</t>
        </is>
      </c>
      <c r="S342" t="inlineStr">
        <is>
          <t>团队模拟数据（基于公开单线数据派生）</t>
        </is>
      </c>
      <c r="T342" t="inlineStr">
        <is>
          <t>SIM-v2.2-20260807-20260804</t>
        </is>
      </c>
    </row>
    <row r="343">
      <c r="A343" t="inlineStr">
        <is>
          <t>SIM-EVT-00342</t>
        </is>
      </c>
      <c r="B343" t="inlineStr">
        <is>
          <t>LINE-S02-PRE-20251119</t>
        </is>
      </c>
      <c r="C343" t="inlineStr">
        <is>
          <t>SHIFT-PRE-20251119</t>
        </is>
      </c>
      <c r="D343" t="inlineStr">
        <is>
          <t>LINE-S02</t>
        </is>
      </c>
      <c r="E343" t="inlineStr">
        <is>
          <t>改善前</t>
        </is>
      </c>
      <c r="F343" s="57" t="n">
        <v>45980</v>
      </c>
      <c r="G343" t="inlineStr">
        <is>
          <t>非计划停机超时</t>
        </is>
      </c>
      <c r="H343" t="inlineStr">
        <is>
          <t>非计划停机</t>
        </is>
      </c>
      <c r="I343" s="61" t="n">
        <v>14382</v>
      </c>
      <c r="J343" t="inlineStr">
        <is>
          <t>秒</t>
        </is>
      </c>
      <c r="K343" t="n">
        <v>3600</v>
      </c>
      <c r="L343" t="inlineStr">
        <is>
          <t>高</t>
        </is>
      </c>
      <c r="M343" t="inlineStr">
        <is>
          <t>设备诊断智能体</t>
        </is>
      </c>
      <c r="N343" t="inlineStr">
        <is>
          <t>设备工程师</t>
        </is>
      </c>
      <c r="O343" t="inlineStr">
        <is>
          <t>设备瓶颈线停机放大，优先查看主加工和输送系统</t>
        </is>
      </c>
      <c r="P343" t="inlineStr">
        <is>
          <t>飞书消息卡片+处置任务</t>
        </is>
      </c>
      <c r="Q343" t="inlineStr">
        <is>
          <t>是</t>
        </is>
      </c>
      <c r="R343" t="inlineStr">
        <is>
          <t>待确认</t>
        </is>
      </c>
      <c r="S343" t="inlineStr">
        <is>
          <t>团队模拟数据（基于公开单线数据派生）</t>
        </is>
      </c>
      <c r="T343" t="inlineStr">
        <is>
          <t>SIM-v2.2-20260807-20260804</t>
        </is>
      </c>
    </row>
    <row r="344">
      <c r="A344" t="inlineStr">
        <is>
          <t>SIM-EVT-00343</t>
        </is>
      </c>
      <c r="B344" t="inlineStr">
        <is>
          <t>LINE-S03-PRE-20251119</t>
        </is>
      </c>
      <c r="C344" t="inlineStr">
        <is>
          <t>SHIFT-PRE-20251119</t>
        </is>
      </c>
      <c r="D344" t="inlineStr">
        <is>
          <t>LINE-S03</t>
        </is>
      </c>
      <c r="E344" t="inlineStr">
        <is>
          <t>改善前</t>
        </is>
      </c>
      <c r="F344" s="57" t="n">
        <v>45980</v>
      </c>
      <c r="G344" t="inlineStr">
        <is>
          <t>OEE低于目标</t>
        </is>
      </c>
      <c r="H344" t="inlineStr">
        <is>
          <t>OEE</t>
        </is>
      </c>
      <c r="I344" s="61" t="n">
        <v>0.5114919999999999</v>
      </c>
      <c r="J344" t="inlineStr">
        <is>
          <t>比例</t>
        </is>
      </c>
      <c r="K344" t="n">
        <v>0.75</v>
      </c>
      <c r="L344" t="inlineStr">
        <is>
          <t>高</t>
        </is>
      </c>
      <c r="M344" t="inlineStr">
        <is>
          <t>生产诊断智能体</t>
        </is>
      </c>
      <c r="N344" t="inlineStr">
        <is>
          <t>生产主管</t>
        </is>
      </c>
      <c r="O344" t="inlineStr">
        <is>
          <t>质量波动线综合效率偏低，需结合三项损失继续下钻</t>
        </is>
      </c>
      <c r="P344" t="inlineStr">
        <is>
          <t>飞书消息卡片+处置任务</t>
        </is>
      </c>
      <c r="Q344" t="inlineStr">
        <is>
          <t>是</t>
        </is>
      </c>
      <c r="R344" t="inlineStr">
        <is>
          <t>待确认</t>
        </is>
      </c>
      <c r="S344" t="inlineStr">
        <is>
          <t>团队模拟数据（基于公开单线数据派生）</t>
        </is>
      </c>
      <c r="T344" t="inlineStr">
        <is>
          <t>SIM-v2.2-20260807-20260804</t>
        </is>
      </c>
    </row>
    <row r="345">
      <c r="A345" t="inlineStr">
        <is>
          <t>SIM-EVT-00344</t>
        </is>
      </c>
      <c r="B345" t="inlineStr">
        <is>
          <t>LINE-S03-PRE-20251119</t>
        </is>
      </c>
      <c r="C345" t="inlineStr">
        <is>
          <t>SHIFT-PRE-20251119</t>
        </is>
      </c>
      <c r="D345" t="inlineStr">
        <is>
          <t>LINE-S03</t>
        </is>
      </c>
      <c r="E345" t="inlineStr">
        <is>
          <t>改善前</t>
        </is>
      </c>
      <c r="F345" s="57" t="n">
        <v>45980</v>
      </c>
      <c r="G345" t="inlineStr">
        <is>
          <t>开动率偏低</t>
        </is>
      </c>
      <c r="H345" t="inlineStr">
        <is>
          <t>开动率</t>
        </is>
      </c>
      <c r="I345" s="61" t="n">
        <v>0.655067</v>
      </c>
      <c r="J345" t="inlineStr">
        <is>
          <t>比例</t>
        </is>
      </c>
      <c r="K345" t="n">
        <v>0.75</v>
      </c>
      <c r="L345" t="inlineStr">
        <is>
          <t>中</t>
        </is>
      </c>
      <c r="M345" t="inlineStr">
        <is>
          <t>设备诊断智能体</t>
        </is>
      </c>
      <c r="N345" t="inlineStr">
        <is>
          <t>设备工程师</t>
        </is>
      </c>
      <c r="O345" t="inlineStr">
        <is>
          <t>优先检查非计划停机与待机原因</t>
        </is>
      </c>
      <c r="P345" t="inlineStr">
        <is>
          <t>飞书消息卡片</t>
        </is>
      </c>
      <c r="Q345" t="inlineStr">
        <is>
          <t>否</t>
        </is>
      </c>
      <c r="R345" t="inlineStr">
        <is>
          <t>待确认</t>
        </is>
      </c>
      <c r="S345" t="inlineStr">
        <is>
          <t>团队模拟数据（基于公开单线数据派生）</t>
        </is>
      </c>
      <c r="T345" t="inlineStr">
        <is>
          <t>SIM-v2.2-20260807-20260804</t>
        </is>
      </c>
    </row>
    <row r="346">
      <c r="A346" t="inlineStr">
        <is>
          <t>SIM-EVT-00345</t>
        </is>
      </c>
      <c r="B346" t="inlineStr">
        <is>
          <t>LINE-S03-PRE-20251119</t>
        </is>
      </c>
      <c r="C346" t="inlineStr">
        <is>
          <t>SHIFT-PRE-20251119</t>
        </is>
      </c>
      <c r="D346" t="inlineStr">
        <is>
          <t>LINE-S03</t>
        </is>
      </c>
      <c r="E346" t="inlineStr">
        <is>
          <t>改善前</t>
        </is>
      </c>
      <c r="F346" s="57" t="n">
        <v>45980</v>
      </c>
      <c r="G346" t="inlineStr">
        <is>
          <t>性能率偏低</t>
        </is>
      </c>
      <c r="H346" t="inlineStr">
        <is>
          <t>性能率</t>
        </is>
      </c>
      <c r="I346" s="61" t="n">
        <v>0.8361</v>
      </c>
      <c r="J346" t="inlineStr">
        <is>
          <t>比例</t>
        </is>
      </c>
      <c r="K346" t="n">
        <v>0.85</v>
      </c>
      <c r="L346" t="inlineStr">
        <is>
          <t>中</t>
        </is>
      </c>
      <c r="M346" t="inlineStr">
        <is>
          <t>生产优化智能体</t>
        </is>
      </c>
      <c r="N346" t="inlineStr">
        <is>
          <t>生产主管</t>
        </is>
      </c>
      <c r="O346" t="inlineStr">
        <is>
          <t>节拍波动画像明显，建议检查低速生产与换型</t>
        </is>
      </c>
      <c r="P346" t="inlineStr">
        <is>
          <t>飞书消息卡片</t>
        </is>
      </c>
      <c r="Q346" t="inlineStr">
        <is>
          <t>否</t>
        </is>
      </c>
      <c r="R346" t="inlineStr">
        <is>
          <t>待确认</t>
        </is>
      </c>
      <c r="S346" t="inlineStr">
        <is>
          <t>团队模拟数据（基于公开单线数据派生）</t>
        </is>
      </c>
      <c r="T346" t="inlineStr">
        <is>
          <t>SIM-v2.2-20260807-20260804</t>
        </is>
      </c>
    </row>
    <row r="347">
      <c r="A347" t="inlineStr">
        <is>
          <t>SIM-EVT-00346</t>
        </is>
      </c>
      <c r="B347" t="inlineStr">
        <is>
          <t>LINE-S03-PRE-20251119</t>
        </is>
      </c>
      <c r="C347" t="inlineStr">
        <is>
          <t>SHIFT-PRE-20251119</t>
        </is>
      </c>
      <c r="D347" t="inlineStr">
        <is>
          <t>LINE-S03</t>
        </is>
      </c>
      <c r="E347" t="inlineStr">
        <is>
          <t>改善前</t>
        </is>
      </c>
      <c r="F347" s="57" t="n">
        <v>45980</v>
      </c>
      <c r="G347" t="inlineStr">
        <is>
          <t>质量率偏低</t>
        </is>
      </c>
      <c r="H347" t="inlineStr">
        <is>
          <t>质量率</t>
        </is>
      </c>
      <c r="I347" s="61" t="n">
        <v>0.933889</v>
      </c>
      <c r="J347" t="inlineStr">
        <is>
          <t>比例</t>
        </is>
      </c>
      <c r="K347" t="n">
        <v>0.98</v>
      </c>
      <c r="L347" t="inlineStr">
        <is>
          <t>高</t>
        </is>
      </c>
      <c r="M347" t="inlineStr">
        <is>
          <t>质量分析智能体</t>
        </is>
      </c>
      <c r="N347" t="inlineStr">
        <is>
          <t>质量工程师</t>
        </is>
      </c>
      <c r="O347" t="inlineStr">
        <is>
          <t>质量波动画像触发，建议核查批次、工艺参数和来料</t>
        </is>
      </c>
      <c r="P347" t="inlineStr">
        <is>
          <t>飞书消息卡片+处置任务</t>
        </is>
      </c>
      <c r="Q347" t="inlineStr">
        <is>
          <t>是</t>
        </is>
      </c>
      <c r="R347" t="inlineStr">
        <is>
          <t>待确认</t>
        </is>
      </c>
      <c r="S347" t="inlineStr">
        <is>
          <t>团队模拟数据（基于公开单线数据派生）</t>
        </is>
      </c>
      <c r="T347" t="inlineStr">
        <is>
          <t>SIM-v2.2-20260807-20260804</t>
        </is>
      </c>
    </row>
    <row r="348">
      <c r="A348" t="inlineStr">
        <is>
          <t>SIM-EVT-00347</t>
        </is>
      </c>
      <c r="B348" t="inlineStr">
        <is>
          <t>LINE-S03-PRE-20251119</t>
        </is>
      </c>
      <c r="C348" t="inlineStr">
        <is>
          <t>SHIFT-PRE-20251119</t>
        </is>
      </c>
      <c r="D348" t="inlineStr">
        <is>
          <t>LINE-S03</t>
        </is>
      </c>
      <c r="E348" t="inlineStr">
        <is>
          <t>改善前</t>
        </is>
      </c>
      <c r="F348" s="57" t="n">
        <v>45980</v>
      </c>
      <c r="G348" t="inlineStr">
        <is>
          <t>非计划停机超时</t>
        </is>
      </c>
      <c r="H348" t="inlineStr">
        <is>
          <t>非计划停机</t>
        </is>
      </c>
      <c r="I348" s="61" t="n">
        <v>8544</v>
      </c>
      <c r="J348" t="inlineStr">
        <is>
          <t>秒</t>
        </is>
      </c>
      <c r="K348" t="n">
        <v>3600</v>
      </c>
      <c r="L348" t="inlineStr">
        <is>
          <t>高</t>
        </is>
      </c>
      <c r="M348" t="inlineStr">
        <is>
          <t>设备诊断智能体</t>
        </is>
      </c>
      <c r="N348" t="inlineStr">
        <is>
          <t>设备工程师</t>
        </is>
      </c>
      <c r="O348" t="inlineStr">
        <is>
          <t>按停机位置和原因执行Pareto分析</t>
        </is>
      </c>
      <c r="P348" t="inlineStr">
        <is>
          <t>飞书消息卡片+处置任务</t>
        </is>
      </c>
      <c r="Q348" t="inlineStr">
        <is>
          <t>是</t>
        </is>
      </c>
      <c r="R348" t="inlineStr">
        <is>
          <t>待确认</t>
        </is>
      </c>
      <c r="S348" t="inlineStr">
        <is>
          <t>团队模拟数据（基于公开单线数据派生）</t>
        </is>
      </c>
      <c r="T348" t="inlineStr">
        <is>
          <t>SIM-v2.2-20260807-20260804</t>
        </is>
      </c>
    </row>
    <row r="349">
      <c r="A349" t="inlineStr">
        <is>
          <t>SIM-EVT-00348</t>
        </is>
      </c>
      <c r="B349" t="inlineStr">
        <is>
          <t>LINE-S01-PRE-20251120</t>
        </is>
      </c>
      <c r="C349" t="inlineStr">
        <is>
          <t>SHIFT-PRE-20251120</t>
        </is>
      </c>
      <c r="D349" t="inlineStr">
        <is>
          <t>LINE-S01</t>
        </is>
      </c>
      <c r="E349" t="inlineStr">
        <is>
          <t>改善前</t>
        </is>
      </c>
      <c r="F349" s="57" t="n">
        <v>45981</v>
      </c>
      <c r="G349" t="inlineStr">
        <is>
          <t>OEE低于目标</t>
        </is>
      </c>
      <c r="H349" t="inlineStr">
        <is>
          <t>OEE</t>
        </is>
      </c>
      <c r="I349" s="61" t="n">
        <v>0.689468</v>
      </c>
      <c r="J349" t="inlineStr">
        <is>
          <t>比例</t>
        </is>
      </c>
      <c r="K349" t="n">
        <v>0.75</v>
      </c>
      <c r="L349" t="inlineStr">
        <is>
          <t>中</t>
        </is>
      </c>
      <c r="M349" t="inlineStr">
        <is>
          <t>生产诊断智能体</t>
        </is>
      </c>
      <c r="N349" t="inlineStr">
        <is>
          <t>生产主管</t>
        </is>
      </c>
      <c r="O349" t="inlineStr">
        <is>
          <t>稳态基准线综合效率偏低，需结合三项损失继续下钻</t>
        </is>
      </c>
      <c r="P349" t="inlineStr">
        <is>
          <t>飞书消息卡片</t>
        </is>
      </c>
      <c r="Q349" t="inlineStr">
        <is>
          <t>否</t>
        </is>
      </c>
      <c r="R349" t="inlineStr">
        <is>
          <t>待确认</t>
        </is>
      </c>
      <c r="S349" t="inlineStr">
        <is>
          <t>团队模拟数据（基于公开单线数据派生）</t>
        </is>
      </c>
      <c r="T349" t="inlineStr">
        <is>
          <t>SIM-v2.2-20260807-20260804</t>
        </is>
      </c>
    </row>
    <row r="350">
      <c r="A350" t="inlineStr">
        <is>
          <t>SIM-EVT-00349</t>
        </is>
      </c>
      <c r="B350" t="inlineStr">
        <is>
          <t>LINE-S01-PRE-20251120</t>
        </is>
      </c>
      <c r="C350" t="inlineStr">
        <is>
          <t>SHIFT-PRE-20251120</t>
        </is>
      </c>
      <c r="D350" t="inlineStr">
        <is>
          <t>LINE-S01</t>
        </is>
      </c>
      <c r="E350" t="inlineStr">
        <is>
          <t>改善前</t>
        </is>
      </c>
      <c r="F350" s="57" t="n">
        <v>45981</v>
      </c>
      <c r="G350" t="inlineStr">
        <is>
          <t>开动率偏低</t>
        </is>
      </c>
      <c r="H350" t="inlineStr">
        <is>
          <t>开动率</t>
        </is>
      </c>
      <c r="I350" s="61" t="n">
        <v>0.719967</v>
      </c>
      <c r="J350" t="inlineStr">
        <is>
          <t>比例</t>
        </is>
      </c>
      <c r="K350" t="n">
        <v>0.75</v>
      </c>
      <c r="L350" t="inlineStr">
        <is>
          <t>中</t>
        </is>
      </c>
      <c r="M350" t="inlineStr">
        <is>
          <t>设备诊断智能体</t>
        </is>
      </c>
      <c r="N350" t="inlineStr">
        <is>
          <t>设备工程师</t>
        </is>
      </c>
      <c r="O350" t="inlineStr">
        <is>
          <t>优先检查非计划停机与待机原因</t>
        </is>
      </c>
      <c r="P350" t="inlineStr">
        <is>
          <t>飞书消息卡片</t>
        </is>
      </c>
      <c r="Q350" t="inlineStr">
        <is>
          <t>否</t>
        </is>
      </c>
      <c r="R350" t="inlineStr">
        <is>
          <t>待确认</t>
        </is>
      </c>
      <c r="S350" t="inlineStr">
        <is>
          <t>团队模拟数据（基于公开单线数据派生）</t>
        </is>
      </c>
      <c r="T350" t="inlineStr">
        <is>
          <t>SIM-v2.2-20260807-20260804</t>
        </is>
      </c>
    </row>
    <row r="351">
      <c r="A351" t="inlineStr">
        <is>
          <t>SIM-EVT-00350</t>
        </is>
      </c>
      <c r="B351" t="inlineStr">
        <is>
          <t>LINE-S01-PRE-20251120</t>
        </is>
      </c>
      <c r="C351" t="inlineStr">
        <is>
          <t>SHIFT-PRE-20251120</t>
        </is>
      </c>
      <c r="D351" t="inlineStr">
        <is>
          <t>LINE-S01</t>
        </is>
      </c>
      <c r="E351" t="inlineStr">
        <is>
          <t>改善前</t>
        </is>
      </c>
      <c r="F351" s="57" t="n">
        <v>45981</v>
      </c>
      <c r="G351" t="inlineStr">
        <is>
          <t>非计划停机超时</t>
        </is>
      </c>
      <c r="H351" t="inlineStr">
        <is>
          <t>非计划停机</t>
        </is>
      </c>
      <c r="I351" s="61" t="n">
        <v>6858</v>
      </c>
      <c r="J351" t="inlineStr">
        <is>
          <t>秒</t>
        </is>
      </c>
      <c r="K351" t="n">
        <v>3600</v>
      </c>
      <c r="L351" t="inlineStr">
        <is>
          <t>中</t>
        </is>
      </c>
      <c r="M351" t="inlineStr">
        <is>
          <t>设备诊断智能体</t>
        </is>
      </c>
      <c r="N351" t="inlineStr">
        <is>
          <t>设备工程师</t>
        </is>
      </c>
      <c r="O351" t="inlineStr">
        <is>
          <t>按停机位置和原因执行Pareto分析</t>
        </is>
      </c>
      <c r="P351" t="inlineStr">
        <is>
          <t>飞书消息卡片</t>
        </is>
      </c>
      <c r="Q351" t="inlineStr">
        <is>
          <t>否</t>
        </is>
      </c>
      <c r="R351" t="inlineStr">
        <is>
          <t>待确认</t>
        </is>
      </c>
      <c r="S351" t="inlineStr">
        <is>
          <t>团队模拟数据（基于公开单线数据派生）</t>
        </is>
      </c>
      <c r="T351" t="inlineStr">
        <is>
          <t>SIM-v2.2-20260807-20260804</t>
        </is>
      </c>
    </row>
    <row r="352">
      <c r="A352" t="inlineStr">
        <is>
          <t>SIM-EVT-00351</t>
        </is>
      </c>
      <c r="B352" t="inlineStr">
        <is>
          <t>LINE-S02-PRE-20251120</t>
        </is>
      </c>
      <c r="C352" t="inlineStr">
        <is>
          <t>SHIFT-PRE-20251120</t>
        </is>
      </c>
      <c r="D352" t="inlineStr">
        <is>
          <t>LINE-S02</t>
        </is>
      </c>
      <c r="E352" t="inlineStr">
        <is>
          <t>改善前</t>
        </is>
      </c>
      <c r="F352" s="57" t="n">
        <v>45981</v>
      </c>
      <c r="G352" t="inlineStr">
        <is>
          <t>OEE低于目标</t>
        </is>
      </c>
      <c r="H352" t="inlineStr">
        <is>
          <t>OEE</t>
        </is>
      </c>
      <c r="I352" s="61" t="n">
        <v>0.632256</v>
      </c>
      <c r="J352" t="inlineStr">
        <is>
          <t>比例</t>
        </is>
      </c>
      <c r="K352" t="n">
        <v>0.75</v>
      </c>
      <c r="L352" t="inlineStr">
        <is>
          <t>中</t>
        </is>
      </c>
      <c r="M352" t="inlineStr">
        <is>
          <t>生产诊断智能体</t>
        </is>
      </c>
      <c r="N352" t="inlineStr">
        <is>
          <t>生产主管</t>
        </is>
      </c>
      <c r="O352" t="inlineStr">
        <is>
          <t>设备瓶颈线综合效率偏低，需结合三项损失继续下钻</t>
        </is>
      </c>
      <c r="P352" t="inlineStr">
        <is>
          <t>飞书消息卡片</t>
        </is>
      </c>
      <c r="Q352" t="inlineStr">
        <is>
          <t>否</t>
        </is>
      </c>
      <c r="R352" t="inlineStr">
        <is>
          <t>待确认</t>
        </is>
      </c>
      <c r="S352" t="inlineStr">
        <is>
          <t>团队模拟数据（基于公开单线数据派生）</t>
        </is>
      </c>
      <c r="T352" t="inlineStr">
        <is>
          <t>SIM-v2.2-20260807-20260804</t>
        </is>
      </c>
    </row>
    <row r="353">
      <c r="A353" t="inlineStr">
        <is>
          <t>SIM-EVT-00352</t>
        </is>
      </c>
      <c r="B353" t="inlineStr">
        <is>
          <t>LINE-S02-PRE-20251120</t>
        </is>
      </c>
      <c r="C353" t="inlineStr">
        <is>
          <t>SHIFT-PRE-20251120</t>
        </is>
      </c>
      <c r="D353" t="inlineStr">
        <is>
          <t>LINE-S02</t>
        </is>
      </c>
      <c r="E353" t="inlineStr">
        <is>
          <t>改善前</t>
        </is>
      </c>
      <c r="F353" s="57" t="n">
        <v>45981</v>
      </c>
      <c r="G353" t="inlineStr">
        <is>
          <t>开动率偏低</t>
        </is>
      </c>
      <c r="H353" t="inlineStr">
        <is>
          <t>开动率</t>
        </is>
      </c>
      <c r="I353" s="61" t="n">
        <v>0.654633</v>
      </c>
      <c r="J353" t="inlineStr">
        <is>
          <t>比例</t>
        </is>
      </c>
      <c r="K353" t="n">
        <v>0.75</v>
      </c>
      <c r="L353" t="inlineStr">
        <is>
          <t>中</t>
        </is>
      </c>
      <c r="M353" t="inlineStr">
        <is>
          <t>设备诊断智能体</t>
        </is>
      </c>
      <c r="N353" t="inlineStr">
        <is>
          <t>设备工程师</t>
        </is>
      </c>
      <c r="O353" t="inlineStr">
        <is>
          <t>设备瓶颈画像与非计划停机共同指向关键设备</t>
        </is>
      </c>
      <c r="P353" t="inlineStr">
        <is>
          <t>飞书消息卡片</t>
        </is>
      </c>
      <c r="Q353" t="inlineStr">
        <is>
          <t>否</t>
        </is>
      </c>
      <c r="R353" t="inlineStr">
        <is>
          <t>待确认</t>
        </is>
      </c>
      <c r="S353" t="inlineStr">
        <is>
          <t>团队模拟数据（基于公开单线数据派生）</t>
        </is>
      </c>
      <c r="T353" t="inlineStr">
        <is>
          <t>SIM-v2.2-20260807-20260804</t>
        </is>
      </c>
    </row>
    <row r="354">
      <c r="A354" t="inlineStr">
        <is>
          <t>SIM-EVT-00353</t>
        </is>
      </c>
      <c r="B354" t="inlineStr">
        <is>
          <t>LINE-S02-PRE-20251120</t>
        </is>
      </c>
      <c r="C354" t="inlineStr">
        <is>
          <t>SHIFT-PRE-20251120</t>
        </is>
      </c>
      <c r="D354" t="inlineStr">
        <is>
          <t>LINE-S02</t>
        </is>
      </c>
      <c r="E354" t="inlineStr">
        <is>
          <t>改善前</t>
        </is>
      </c>
      <c r="F354" s="57" t="n">
        <v>45981</v>
      </c>
      <c r="G354" t="inlineStr">
        <is>
          <t>非计划停机超时</t>
        </is>
      </c>
      <c r="H354" t="inlineStr">
        <is>
          <t>非计划停机</t>
        </is>
      </c>
      <c r="I354" s="61" t="n">
        <v>12084</v>
      </c>
      <c r="J354" t="inlineStr">
        <is>
          <t>秒</t>
        </is>
      </c>
      <c r="K354" t="n">
        <v>3600</v>
      </c>
      <c r="L354" t="inlineStr">
        <is>
          <t>高</t>
        </is>
      </c>
      <c r="M354" t="inlineStr">
        <is>
          <t>设备诊断智能体</t>
        </is>
      </c>
      <c r="N354" t="inlineStr">
        <is>
          <t>设备工程师</t>
        </is>
      </c>
      <c r="O354" t="inlineStr">
        <is>
          <t>设备瓶颈线停机放大，优先查看主加工和输送系统</t>
        </is>
      </c>
      <c r="P354" t="inlineStr">
        <is>
          <t>飞书消息卡片+处置任务</t>
        </is>
      </c>
      <c r="Q354" t="inlineStr">
        <is>
          <t>是</t>
        </is>
      </c>
      <c r="R354" t="inlineStr">
        <is>
          <t>待确认</t>
        </is>
      </c>
      <c r="S354" t="inlineStr">
        <is>
          <t>团队模拟数据（基于公开单线数据派生）</t>
        </is>
      </c>
      <c r="T354" t="inlineStr">
        <is>
          <t>SIM-v2.2-20260807-20260804</t>
        </is>
      </c>
    </row>
    <row r="355">
      <c r="A355" t="inlineStr">
        <is>
          <t>SIM-EVT-00354</t>
        </is>
      </c>
      <c r="B355" t="inlineStr">
        <is>
          <t>LINE-S03-PRE-20251120</t>
        </is>
      </c>
      <c r="C355" t="inlineStr">
        <is>
          <t>SHIFT-PRE-20251120</t>
        </is>
      </c>
      <c r="D355" t="inlineStr">
        <is>
          <t>LINE-S03</t>
        </is>
      </c>
      <c r="E355" t="inlineStr">
        <is>
          <t>改善前</t>
        </is>
      </c>
      <c r="F355" s="57" t="n">
        <v>45981</v>
      </c>
      <c r="G355" t="inlineStr">
        <is>
          <t>OEE低于目标</t>
        </is>
      </c>
      <c r="H355" t="inlineStr">
        <is>
          <t>OEE</t>
        </is>
      </c>
      <c r="I355" s="61" t="n">
        <v>0.6421289999999999</v>
      </c>
      <c r="J355" t="inlineStr">
        <is>
          <t>比例</t>
        </is>
      </c>
      <c r="K355" t="n">
        <v>0.75</v>
      </c>
      <c r="L355" t="inlineStr">
        <is>
          <t>中</t>
        </is>
      </c>
      <c r="M355" t="inlineStr">
        <is>
          <t>生产诊断智能体</t>
        </is>
      </c>
      <c r="N355" t="inlineStr">
        <is>
          <t>生产主管</t>
        </is>
      </c>
      <c r="O355" t="inlineStr">
        <is>
          <t>质量波动线综合效率偏低，需结合三项损失继续下钻</t>
        </is>
      </c>
      <c r="P355" t="inlineStr">
        <is>
          <t>飞书消息卡片</t>
        </is>
      </c>
      <c r="Q355" t="inlineStr">
        <is>
          <t>否</t>
        </is>
      </c>
      <c r="R355" t="inlineStr">
        <is>
          <t>待确认</t>
        </is>
      </c>
      <c r="S355" t="inlineStr">
        <is>
          <t>团队模拟数据（基于公开单线数据派生）</t>
        </is>
      </c>
      <c r="T355" t="inlineStr">
        <is>
          <t>SIM-v2.2-20260807-20260804</t>
        </is>
      </c>
    </row>
    <row r="356">
      <c r="A356" t="inlineStr">
        <is>
          <t>SIM-EVT-00355</t>
        </is>
      </c>
      <c r="B356" t="inlineStr">
        <is>
          <t>LINE-S03-PRE-20251120</t>
        </is>
      </c>
      <c r="C356" t="inlineStr">
        <is>
          <t>SHIFT-PRE-20251120</t>
        </is>
      </c>
      <c r="D356" t="inlineStr">
        <is>
          <t>LINE-S03</t>
        </is>
      </c>
      <c r="E356" t="inlineStr">
        <is>
          <t>改善前</t>
        </is>
      </c>
      <c r="F356" s="57" t="n">
        <v>45981</v>
      </c>
      <c r="G356" t="inlineStr">
        <is>
          <t>开动率偏低</t>
        </is>
      </c>
      <c r="H356" t="inlineStr">
        <is>
          <t>开动率</t>
        </is>
      </c>
      <c r="I356" s="61" t="n">
        <v>0.708967</v>
      </c>
      <c r="J356" t="inlineStr">
        <is>
          <t>比例</t>
        </is>
      </c>
      <c r="K356" t="n">
        <v>0.75</v>
      </c>
      <c r="L356" t="inlineStr">
        <is>
          <t>中</t>
        </is>
      </c>
      <c r="M356" t="inlineStr">
        <is>
          <t>设备诊断智能体</t>
        </is>
      </c>
      <c r="N356" t="inlineStr">
        <is>
          <t>设备工程师</t>
        </is>
      </c>
      <c r="O356" t="inlineStr">
        <is>
          <t>优先检查非计划停机与待机原因</t>
        </is>
      </c>
      <c r="P356" t="inlineStr">
        <is>
          <t>飞书消息卡片</t>
        </is>
      </c>
      <c r="Q356" t="inlineStr">
        <is>
          <t>否</t>
        </is>
      </c>
      <c r="R356" t="inlineStr">
        <is>
          <t>待确认</t>
        </is>
      </c>
      <c r="S356" t="inlineStr">
        <is>
          <t>团队模拟数据（基于公开单线数据派生）</t>
        </is>
      </c>
      <c r="T356" t="inlineStr">
        <is>
          <t>SIM-v2.2-20260807-20260804</t>
        </is>
      </c>
    </row>
    <row r="357">
      <c r="A357" t="inlineStr">
        <is>
          <t>SIM-EVT-00356</t>
        </is>
      </c>
      <c r="B357" t="inlineStr">
        <is>
          <t>LINE-S03-PRE-20251120</t>
        </is>
      </c>
      <c r="C357" t="inlineStr">
        <is>
          <t>SHIFT-PRE-20251120</t>
        </is>
      </c>
      <c r="D357" t="inlineStr">
        <is>
          <t>LINE-S03</t>
        </is>
      </c>
      <c r="E357" t="inlineStr">
        <is>
          <t>改善前</t>
        </is>
      </c>
      <c r="F357" s="57" t="n">
        <v>45981</v>
      </c>
      <c r="G357" t="inlineStr">
        <is>
          <t>质量率偏低</t>
        </is>
      </c>
      <c r="H357" t="inlineStr">
        <is>
          <t>质量率</t>
        </is>
      </c>
      <c r="I357" s="61" t="n">
        <v>0.9708</v>
      </c>
      <c r="J357" t="inlineStr">
        <is>
          <t>比例</t>
        </is>
      </c>
      <c r="K357" t="n">
        <v>0.98</v>
      </c>
      <c r="L357" t="inlineStr">
        <is>
          <t>中</t>
        </is>
      </c>
      <c r="M357" t="inlineStr">
        <is>
          <t>质量分析智能体</t>
        </is>
      </c>
      <c r="N357" t="inlineStr">
        <is>
          <t>质量工程师</t>
        </is>
      </c>
      <c r="O357" t="inlineStr">
        <is>
          <t>质量波动画像触发，建议核查批次、工艺参数和来料</t>
        </is>
      </c>
      <c r="P357" t="inlineStr">
        <is>
          <t>飞书消息卡片</t>
        </is>
      </c>
      <c r="Q357" t="inlineStr">
        <is>
          <t>否</t>
        </is>
      </c>
      <c r="R357" t="inlineStr">
        <is>
          <t>待确认</t>
        </is>
      </c>
      <c r="S357" t="inlineStr">
        <is>
          <t>团队模拟数据（基于公开单线数据派生）</t>
        </is>
      </c>
      <c r="T357" t="inlineStr">
        <is>
          <t>SIM-v2.2-20260807-20260804</t>
        </is>
      </c>
    </row>
    <row r="358">
      <c r="A358" t="inlineStr">
        <is>
          <t>SIM-EVT-00357</t>
        </is>
      </c>
      <c r="B358" t="inlineStr">
        <is>
          <t>LINE-S03-PRE-20251120</t>
        </is>
      </c>
      <c r="C358" t="inlineStr">
        <is>
          <t>SHIFT-PRE-20251120</t>
        </is>
      </c>
      <c r="D358" t="inlineStr">
        <is>
          <t>LINE-S03</t>
        </is>
      </c>
      <c r="E358" t="inlineStr">
        <is>
          <t>改善前</t>
        </is>
      </c>
      <c r="F358" s="57" t="n">
        <v>45981</v>
      </c>
      <c r="G358" t="inlineStr">
        <is>
          <t>非计划停机超时</t>
        </is>
      </c>
      <c r="H358" t="inlineStr">
        <is>
          <t>非计划停机</t>
        </is>
      </c>
      <c r="I358" s="61" t="n">
        <v>7884</v>
      </c>
      <c r="J358" t="inlineStr">
        <is>
          <t>秒</t>
        </is>
      </c>
      <c r="K358" t="n">
        <v>3600</v>
      </c>
      <c r="L358" t="inlineStr">
        <is>
          <t>高</t>
        </is>
      </c>
      <c r="M358" t="inlineStr">
        <is>
          <t>设备诊断智能体</t>
        </is>
      </c>
      <c r="N358" t="inlineStr">
        <is>
          <t>设备工程师</t>
        </is>
      </c>
      <c r="O358" t="inlineStr">
        <is>
          <t>按停机位置和原因执行Pareto分析</t>
        </is>
      </c>
      <c r="P358" t="inlineStr">
        <is>
          <t>飞书消息卡片+处置任务</t>
        </is>
      </c>
      <c r="Q358" t="inlineStr">
        <is>
          <t>是</t>
        </is>
      </c>
      <c r="R358" t="inlineStr">
        <is>
          <t>待确认</t>
        </is>
      </c>
      <c r="S358" t="inlineStr">
        <is>
          <t>团队模拟数据（基于公开单线数据派生）</t>
        </is>
      </c>
      <c r="T358" t="inlineStr">
        <is>
          <t>SIM-v2.2-20260807-20260804</t>
        </is>
      </c>
    </row>
    <row r="359">
      <c r="A359" t="inlineStr">
        <is>
          <t>SIM-EVT-00358</t>
        </is>
      </c>
      <c r="B359" t="inlineStr">
        <is>
          <t>LINE-S01-PRE-20251121</t>
        </is>
      </c>
      <c r="C359" t="inlineStr">
        <is>
          <t>SHIFT-PRE-20251121</t>
        </is>
      </c>
      <c r="D359" t="inlineStr">
        <is>
          <t>LINE-S01</t>
        </is>
      </c>
      <c r="E359" t="inlineStr">
        <is>
          <t>改善前</t>
        </is>
      </c>
      <c r="F359" s="57" t="n">
        <v>45982</v>
      </c>
      <c r="G359" t="inlineStr">
        <is>
          <t>质量率偏低</t>
        </is>
      </c>
      <c r="H359" t="inlineStr">
        <is>
          <t>质量率</t>
        </is>
      </c>
      <c r="I359" s="61" t="n">
        <v>0.970278</v>
      </c>
      <c r="J359" t="inlineStr">
        <is>
          <t>比例</t>
        </is>
      </c>
      <c r="K359" t="n">
        <v>0.98</v>
      </c>
      <c r="L359" t="inlineStr">
        <is>
          <t>中</t>
        </is>
      </c>
      <c r="M359" t="inlineStr">
        <is>
          <t>质量分析智能体</t>
        </is>
      </c>
      <c r="N359" t="inlineStr">
        <is>
          <t>质量工程师</t>
        </is>
      </c>
      <c r="O359" t="inlineStr">
        <is>
          <t>建议核查缺陷数量与异常批次</t>
        </is>
      </c>
      <c r="P359" t="inlineStr">
        <is>
          <t>飞书消息卡片</t>
        </is>
      </c>
      <c r="Q359" t="inlineStr">
        <is>
          <t>否</t>
        </is>
      </c>
      <c r="R359" t="inlineStr">
        <is>
          <t>待确认</t>
        </is>
      </c>
      <c r="S359" t="inlineStr">
        <is>
          <t>团队模拟数据（基于公开单线数据派生）</t>
        </is>
      </c>
      <c r="T359" t="inlineStr">
        <is>
          <t>SIM-v2.2-20260807-20260804</t>
        </is>
      </c>
    </row>
    <row r="360">
      <c r="A360" t="inlineStr">
        <is>
          <t>SIM-EVT-00359</t>
        </is>
      </c>
      <c r="B360" t="inlineStr">
        <is>
          <t>LINE-S02-PRE-20251121</t>
        </is>
      </c>
      <c r="C360" t="inlineStr">
        <is>
          <t>SHIFT-PRE-20251121</t>
        </is>
      </c>
      <c r="D360" t="inlineStr">
        <is>
          <t>LINE-S02</t>
        </is>
      </c>
      <c r="E360" t="inlineStr">
        <is>
          <t>改善前</t>
        </is>
      </c>
      <c r="F360" s="57" t="n">
        <v>45982</v>
      </c>
      <c r="G360" t="inlineStr">
        <is>
          <t>OEE低于目标</t>
        </is>
      </c>
      <c r="H360" t="inlineStr">
        <is>
          <t>OEE</t>
        </is>
      </c>
      <c r="I360" s="61" t="n">
        <v>0.65308</v>
      </c>
      <c r="J360" t="inlineStr">
        <is>
          <t>比例</t>
        </is>
      </c>
      <c r="K360" t="n">
        <v>0.75</v>
      </c>
      <c r="L360" t="inlineStr">
        <is>
          <t>中</t>
        </is>
      </c>
      <c r="M360" t="inlineStr">
        <is>
          <t>生产诊断智能体</t>
        </is>
      </c>
      <c r="N360" t="inlineStr">
        <is>
          <t>生产主管</t>
        </is>
      </c>
      <c r="O360" t="inlineStr">
        <is>
          <t>设备瓶颈线综合效率偏低，需结合三项损失继续下钻</t>
        </is>
      </c>
      <c r="P360" t="inlineStr">
        <is>
          <t>飞书消息卡片</t>
        </is>
      </c>
      <c r="Q360" t="inlineStr">
        <is>
          <t>否</t>
        </is>
      </c>
      <c r="R360" t="inlineStr">
        <is>
          <t>待确认</t>
        </is>
      </c>
      <c r="S360" t="inlineStr">
        <is>
          <t>团队模拟数据（基于公开单线数据派生）</t>
        </is>
      </c>
      <c r="T360" t="inlineStr">
        <is>
          <t>SIM-v2.2-20260807-20260804</t>
        </is>
      </c>
    </row>
    <row r="361">
      <c r="A361" t="inlineStr">
        <is>
          <t>SIM-EVT-00360</t>
        </is>
      </c>
      <c r="B361" t="inlineStr">
        <is>
          <t>LINE-S02-PRE-20251121</t>
        </is>
      </c>
      <c r="C361" t="inlineStr">
        <is>
          <t>SHIFT-PRE-20251121</t>
        </is>
      </c>
      <c r="D361" t="inlineStr">
        <is>
          <t>LINE-S02</t>
        </is>
      </c>
      <c r="E361" t="inlineStr">
        <is>
          <t>改善前</t>
        </is>
      </c>
      <c r="F361" s="57" t="n">
        <v>45982</v>
      </c>
      <c r="G361" t="inlineStr">
        <is>
          <t>开动率偏低</t>
        </is>
      </c>
      <c r="H361" t="inlineStr">
        <is>
          <t>开动率</t>
        </is>
      </c>
      <c r="I361" s="61" t="n">
        <v>0.743733</v>
      </c>
      <c r="J361" t="inlineStr">
        <is>
          <t>比例</t>
        </is>
      </c>
      <c r="K361" t="n">
        <v>0.75</v>
      </c>
      <c r="L361" t="inlineStr">
        <is>
          <t>中</t>
        </is>
      </c>
      <c r="M361" t="inlineStr">
        <is>
          <t>设备诊断智能体</t>
        </is>
      </c>
      <c r="N361" t="inlineStr">
        <is>
          <t>设备工程师</t>
        </is>
      </c>
      <c r="O361" t="inlineStr">
        <is>
          <t>设备瓶颈画像与非计划停机共同指向关键设备</t>
        </is>
      </c>
      <c r="P361" t="inlineStr">
        <is>
          <t>飞书消息卡片</t>
        </is>
      </c>
      <c r="Q361" t="inlineStr">
        <is>
          <t>否</t>
        </is>
      </c>
      <c r="R361" t="inlineStr">
        <is>
          <t>待确认</t>
        </is>
      </c>
      <c r="S361" t="inlineStr">
        <is>
          <t>团队模拟数据（基于公开单线数据派生）</t>
        </is>
      </c>
      <c r="T361" t="inlineStr">
        <is>
          <t>SIM-v2.2-20260807-20260804</t>
        </is>
      </c>
    </row>
    <row r="362">
      <c r="A362" t="inlineStr">
        <is>
          <t>SIM-EVT-00361</t>
        </is>
      </c>
      <c r="B362" t="inlineStr">
        <is>
          <t>LINE-S02-PRE-20251121</t>
        </is>
      </c>
      <c r="C362" t="inlineStr">
        <is>
          <t>SHIFT-PRE-20251121</t>
        </is>
      </c>
      <c r="D362" t="inlineStr">
        <is>
          <t>LINE-S02</t>
        </is>
      </c>
      <c r="E362" t="inlineStr">
        <is>
          <t>改善前</t>
        </is>
      </c>
      <c r="F362" s="57" t="n">
        <v>45982</v>
      </c>
      <c r="G362" t="inlineStr">
        <is>
          <t>质量率偏低</t>
        </is>
      </c>
      <c r="H362" t="inlineStr">
        <is>
          <t>质量率</t>
        </is>
      </c>
      <c r="I362" s="61" t="n">
        <v>0.967722</v>
      </c>
      <c r="J362" t="inlineStr">
        <is>
          <t>比例</t>
        </is>
      </c>
      <c r="K362" t="n">
        <v>0.98</v>
      </c>
      <c r="L362" t="inlineStr">
        <is>
          <t>中</t>
        </is>
      </c>
      <c r="M362" t="inlineStr">
        <is>
          <t>质量分析智能体</t>
        </is>
      </c>
      <c r="N362" t="inlineStr">
        <is>
          <t>质量工程师</t>
        </is>
      </c>
      <c r="O362" t="inlineStr">
        <is>
          <t>建议核查缺陷数量与异常批次</t>
        </is>
      </c>
      <c r="P362" t="inlineStr">
        <is>
          <t>飞书消息卡片</t>
        </is>
      </c>
      <c r="Q362" t="inlineStr">
        <is>
          <t>否</t>
        </is>
      </c>
      <c r="R362" t="inlineStr">
        <is>
          <t>待确认</t>
        </is>
      </c>
      <c r="S362" t="inlineStr">
        <is>
          <t>团队模拟数据（基于公开单线数据派生）</t>
        </is>
      </c>
      <c r="T362" t="inlineStr">
        <is>
          <t>SIM-v2.2-20260807-20260804</t>
        </is>
      </c>
    </row>
    <row r="363">
      <c r="A363" t="inlineStr">
        <is>
          <t>SIM-EVT-00362</t>
        </is>
      </c>
      <c r="B363" t="inlineStr">
        <is>
          <t>LINE-S03-PRE-20251121</t>
        </is>
      </c>
      <c r="C363" t="inlineStr">
        <is>
          <t>SHIFT-PRE-20251121</t>
        </is>
      </c>
      <c r="D363" t="inlineStr">
        <is>
          <t>LINE-S03</t>
        </is>
      </c>
      <c r="E363" t="inlineStr">
        <is>
          <t>改善前</t>
        </is>
      </c>
      <c r="F363" s="57" t="n">
        <v>45982</v>
      </c>
      <c r="G363" t="inlineStr">
        <is>
          <t>OEE低于目标</t>
        </is>
      </c>
      <c r="H363" t="inlineStr">
        <is>
          <t>OEE</t>
        </is>
      </c>
      <c r="I363" s="61" t="n">
        <v>0.705964</v>
      </c>
      <c r="J363" t="inlineStr">
        <is>
          <t>比例</t>
        </is>
      </c>
      <c r="K363" t="n">
        <v>0.75</v>
      </c>
      <c r="L363" t="inlineStr">
        <is>
          <t>中</t>
        </is>
      </c>
      <c r="M363" t="inlineStr">
        <is>
          <t>生产诊断智能体</t>
        </is>
      </c>
      <c r="N363" t="inlineStr">
        <is>
          <t>生产主管</t>
        </is>
      </c>
      <c r="O363" t="inlineStr">
        <is>
          <t>质量波动线综合效率偏低，需结合三项损失继续下钻</t>
        </is>
      </c>
      <c r="P363" t="inlineStr">
        <is>
          <t>飞书消息卡片</t>
        </is>
      </c>
      <c r="Q363" t="inlineStr">
        <is>
          <t>否</t>
        </is>
      </c>
      <c r="R363" t="inlineStr">
        <is>
          <t>待确认</t>
        </is>
      </c>
      <c r="S363" t="inlineStr">
        <is>
          <t>团队模拟数据（基于公开单线数据派生）</t>
        </is>
      </c>
      <c r="T363" t="inlineStr">
        <is>
          <t>SIM-v2.2-20260807-20260804</t>
        </is>
      </c>
    </row>
    <row r="364">
      <c r="A364" t="inlineStr">
        <is>
          <t>SIM-EVT-00363</t>
        </is>
      </c>
      <c r="B364" t="inlineStr">
        <is>
          <t>LINE-S03-PRE-20251121</t>
        </is>
      </c>
      <c r="C364" t="inlineStr">
        <is>
          <t>SHIFT-PRE-20251121</t>
        </is>
      </c>
      <c r="D364" t="inlineStr">
        <is>
          <t>LINE-S03</t>
        </is>
      </c>
      <c r="E364" t="inlineStr">
        <is>
          <t>改善前</t>
        </is>
      </c>
      <c r="F364" s="57" t="n">
        <v>45982</v>
      </c>
      <c r="G364" t="inlineStr">
        <is>
          <t>质量率偏低</t>
        </is>
      </c>
      <c r="H364" t="inlineStr">
        <is>
          <t>质量率</t>
        </is>
      </c>
      <c r="I364" s="61" t="n">
        <v>0.946611</v>
      </c>
      <c r="J364" t="inlineStr">
        <is>
          <t>比例</t>
        </is>
      </c>
      <c r="K364" t="n">
        <v>0.98</v>
      </c>
      <c r="L364" t="inlineStr">
        <is>
          <t>高</t>
        </is>
      </c>
      <c r="M364" t="inlineStr">
        <is>
          <t>质量分析智能体</t>
        </is>
      </c>
      <c r="N364" t="inlineStr">
        <is>
          <t>质量工程师</t>
        </is>
      </c>
      <c r="O364" t="inlineStr">
        <is>
          <t>质量波动画像触发，建议核查批次、工艺参数和来料</t>
        </is>
      </c>
      <c r="P364" t="inlineStr">
        <is>
          <t>飞书消息卡片+处置任务</t>
        </is>
      </c>
      <c r="Q364" t="inlineStr">
        <is>
          <t>是</t>
        </is>
      </c>
      <c r="R364" t="inlineStr">
        <is>
          <t>待确认</t>
        </is>
      </c>
      <c r="S364" t="inlineStr">
        <is>
          <t>团队模拟数据（基于公开单线数据派生）</t>
        </is>
      </c>
      <c r="T364" t="inlineStr">
        <is>
          <t>SIM-v2.2-20260807-20260804</t>
        </is>
      </c>
    </row>
    <row r="365">
      <c r="A365" t="inlineStr">
        <is>
          <t>SIM-EVT-00364</t>
        </is>
      </c>
      <c r="B365" t="inlineStr">
        <is>
          <t>LINE-S02-PRE-20251124</t>
        </is>
      </c>
      <c r="C365" t="inlineStr">
        <is>
          <t>SHIFT-PRE-20251124</t>
        </is>
      </c>
      <c r="D365" t="inlineStr">
        <is>
          <t>LINE-S02</t>
        </is>
      </c>
      <c r="E365" t="inlineStr">
        <is>
          <t>改善前</t>
        </is>
      </c>
      <c r="F365" s="57" t="n">
        <v>45985</v>
      </c>
      <c r="G365" t="inlineStr">
        <is>
          <t>OEE低于目标</t>
        </is>
      </c>
      <c r="H365" t="inlineStr">
        <is>
          <t>OEE</t>
        </is>
      </c>
      <c r="I365" s="61" t="n">
        <v>0.733837</v>
      </c>
      <c r="J365" t="inlineStr">
        <is>
          <t>比例</t>
        </is>
      </c>
      <c r="K365" t="n">
        <v>0.75</v>
      </c>
      <c r="L365" t="inlineStr">
        <is>
          <t>中</t>
        </is>
      </c>
      <c r="M365" t="inlineStr">
        <is>
          <t>生产诊断智能体</t>
        </is>
      </c>
      <c r="N365" t="inlineStr">
        <is>
          <t>生产主管</t>
        </is>
      </c>
      <c r="O365" t="inlineStr">
        <is>
          <t>设备瓶颈线综合效率偏低，需结合三项损失继续下钻</t>
        </is>
      </c>
      <c r="P365" t="inlineStr">
        <is>
          <t>飞书消息卡片</t>
        </is>
      </c>
      <c r="Q365" t="inlineStr">
        <is>
          <t>否</t>
        </is>
      </c>
      <c r="R365" t="inlineStr">
        <is>
          <t>待确认</t>
        </is>
      </c>
      <c r="S365" t="inlineStr">
        <is>
          <t>团队模拟数据（基于公开单线数据派生）</t>
        </is>
      </c>
      <c r="T365" t="inlineStr">
        <is>
          <t>SIM-v2.2-20260807-20260804</t>
        </is>
      </c>
    </row>
    <row r="366">
      <c r="A366" t="inlineStr">
        <is>
          <t>SIM-EVT-00365</t>
        </is>
      </c>
      <c r="B366" t="inlineStr">
        <is>
          <t>LINE-S02-PRE-20251124</t>
        </is>
      </c>
      <c r="C366" t="inlineStr">
        <is>
          <t>SHIFT-PRE-20251124</t>
        </is>
      </c>
      <c r="D366" t="inlineStr">
        <is>
          <t>LINE-S02</t>
        </is>
      </c>
      <c r="E366" t="inlineStr">
        <is>
          <t>改善前</t>
        </is>
      </c>
      <c r="F366" s="57" t="n">
        <v>45985</v>
      </c>
      <c r="G366" t="inlineStr">
        <is>
          <t>非计划停机超时</t>
        </is>
      </c>
      <c r="H366" t="inlineStr">
        <is>
          <t>非计划停机</t>
        </is>
      </c>
      <c r="I366" s="61" t="n">
        <v>3834</v>
      </c>
      <c r="J366" t="inlineStr">
        <is>
          <t>秒</t>
        </is>
      </c>
      <c r="K366" t="n">
        <v>3600</v>
      </c>
      <c r="L366" t="inlineStr">
        <is>
          <t>中</t>
        </is>
      </c>
      <c r="M366" t="inlineStr">
        <is>
          <t>设备诊断智能体</t>
        </is>
      </c>
      <c r="N366" t="inlineStr">
        <is>
          <t>设备工程师</t>
        </is>
      </c>
      <c r="O366" t="inlineStr">
        <is>
          <t>设备瓶颈线停机放大，优先查看主加工和输送系统</t>
        </is>
      </c>
      <c r="P366" t="inlineStr">
        <is>
          <t>飞书消息卡片</t>
        </is>
      </c>
      <c r="Q366" t="inlineStr">
        <is>
          <t>否</t>
        </is>
      </c>
      <c r="R366" t="inlineStr">
        <is>
          <t>待确认</t>
        </is>
      </c>
      <c r="S366" t="inlineStr">
        <is>
          <t>团队模拟数据（基于公开单线数据派生）</t>
        </is>
      </c>
      <c r="T366" t="inlineStr">
        <is>
          <t>SIM-v2.2-20260807-20260804</t>
        </is>
      </c>
    </row>
    <row r="367">
      <c r="A367" t="inlineStr">
        <is>
          <t>SIM-EVT-00366</t>
        </is>
      </c>
      <c r="B367" t="inlineStr">
        <is>
          <t>LINE-S03-PRE-20251124</t>
        </is>
      </c>
      <c r="C367" t="inlineStr">
        <is>
          <t>SHIFT-PRE-20251124</t>
        </is>
      </c>
      <c r="D367" t="inlineStr">
        <is>
          <t>LINE-S03</t>
        </is>
      </c>
      <c r="E367" t="inlineStr">
        <is>
          <t>改善前</t>
        </is>
      </c>
      <c r="F367" s="57" t="n">
        <v>45985</v>
      </c>
      <c r="G367" t="inlineStr">
        <is>
          <t>OEE低于目标</t>
        </is>
      </c>
      <c r="H367" t="inlineStr">
        <is>
          <t>OEE</t>
        </is>
      </c>
      <c r="I367" s="61" t="n">
        <v>0.732176</v>
      </c>
      <c r="J367" t="inlineStr">
        <is>
          <t>比例</t>
        </is>
      </c>
      <c r="K367" t="n">
        <v>0.75</v>
      </c>
      <c r="L367" t="inlineStr">
        <is>
          <t>中</t>
        </is>
      </c>
      <c r="M367" t="inlineStr">
        <is>
          <t>生产诊断智能体</t>
        </is>
      </c>
      <c r="N367" t="inlineStr">
        <is>
          <t>生产主管</t>
        </is>
      </c>
      <c r="O367" t="inlineStr">
        <is>
          <t>质量波动线综合效率偏低，需结合三项损失继续下钻</t>
        </is>
      </c>
      <c r="P367" t="inlineStr">
        <is>
          <t>飞书消息卡片</t>
        </is>
      </c>
      <c r="Q367" t="inlineStr">
        <is>
          <t>否</t>
        </is>
      </c>
      <c r="R367" t="inlineStr">
        <is>
          <t>待确认</t>
        </is>
      </c>
      <c r="S367" t="inlineStr">
        <is>
          <t>团队模拟数据（基于公开单线数据派生）</t>
        </is>
      </c>
      <c r="T367" t="inlineStr">
        <is>
          <t>SIM-v2.2-20260807-20260804</t>
        </is>
      </c>
    </row>
    <row r="368">
      <c r="A368" t="inlineStr">
        <is>
          <t>SIM-EVT-00367</t>
        </is>
      </c>
      <c r="B368" t="inlineStr">
        <is>
          <t>LINE-S03-PRE-20251124</t>
        </is>
      </c>
      <c r="C368" t="inlineStr">
        <is>
          <t>SHIFT-PRE-20251124</t>
        </is>
      </c>
      <c r="D368" t="inlineStr">
        <is>
          <t>LINE-S03</t>
        </is>
      </c>
      <c r="E368" t="inlineStr">
        <is>
          <t>改善前</t>
        </is>
      </c>
      <c r="F368" s="57" t="n">
        <v>45985</v>
      </c>
      <c r="G368" t="inlineStr">
        <is>
          <t>质量率偏低</t>
        </is>
      </c>
      <c r="H368" t="inlineStr">
        <is>
          <t>质量率</t>
        </is>
      </c>
      <c r="I368" s="61" t="n">
        <v>0.959278</v>
      </c>
      <c r="J368" t="inlineStr">
        <is>
          <t>比例</t>
        </is>
      </c>
      <c r="K368" t="n">
        <v>0.98</v>
      </c>
      <c r="L368" t="inlineStr">
        <is>
          <t>中</t>
        </is>
      </c>
      <c r="M368" t="inlineStr">
        <is>
          <t>质量分析智能体</t>
        </is>
      </c>
      <c r="N368" t="inlineStr">
        <is>
          <t>质量工程师</t>
        </is>
      </c>
      <c r="O368" t="inlineStr">
        <is>
          <t>质量波动画像触发，建议核查批次、工艺参数和来料</t>
        </is>
      </c>
      <c r="P368" t="inlineStr">
        <is>
          <t>飞书消息卡片</t>
        </is>
      </c>
      <c r="Q368" t="inlineStr">
        <is>
          <t>否</t>
        </is>
      </c>
      <c r="R368" t="inlineStr">
        <is>
          <t>待确认</t>
        </is>
      </c>
      <c r="S368" t="inlineStr">
        <is>
          <t>团队模拟数据（基于公开单线数据派生）</t>
        </is>
      </c>
      <c r="T368" t="inlineStr">
        <is>
          <t>SIM-v2.2-20260807-20260804</t>
        </is>
      </c>
    </row>
    <row r="369">
      <c r="A369" t="inlineStr">
        <is>
          <t>SIM-EVT-00368</t>
        </is>
      </c>
      <c r="B369" t="inlineStr">
        <is>
          <t>LINE-S01-PRE-20251125</t>
        </is>
      </c>
      <c r="C369" t="inlineStr">
        <is>
          <t>SHIFT-PRE-20251125</t>
        </is>
      </c>
      <c r="D369" t="inlineStr">
        <is>
          <t>LINE-S01</t>
        </is>
      </c>
      <c r="E369" t="inlineStr">
        <is>
          <t>改善前</t>
        </is>
      </c>
      <c r="F369" s="57" t="n">
        <v>45986</v>
      </c>
      <c r="G369" t="inlineStr">
        <is>
          <t>OEE低于目标</t>
        </is>
      </c>
      <c r="H369" t="inlineStr">
        <is>
          <t>OEE</t>
        </is>
      </c>
      <c r="I369" s="61" t="n">
        <v>0.7102349999999999</v>
      </c>
      <c r="J369" t="inlineStr">
        <is>
          <t>比例</t>
        </is>
      </c>
      <c r="K369" t="n">
        <v>0.75</v>
      </c>
      <c r="L369" t="inlineStr">
        <is>
          <t>中</t>
        </is>
      </c>
      <c r="M369" t="inlineStr">
        <is>
          <t>生产诊断智能体</t>
        </is>
      </c>
      <c r="N369" t="inlineStr">
        <is>
          <t>生产主管</t>
        </is>
      </c>
      <c r="O369" t="inlineStr">
        <is>
          <t>稳态基准线综合效率偏低，需结合三项损失继续下钻</t>
        </is>
      </c>
      <c r="P369" t="inlineStr">
        <is>
          <t>飞书消息卡片</t>
        </is>
      </c>
      <c r="Q369" t="inlineStr">
        <is>
          <t>否</t>
        </is>
      </c>
      <c r="R369" t="inlineStr">
        <is>
          <t>待确认</t>
        </is>
      </c>
      <c r="S369" t="inlineStr">
        <is>
          <t>团队模拟数据（基于公开单线数据派生）</t>
        </is>
      </c>
      <c r="T369" t="inlineStr">
        <is>
          <t>SIM-v2.2-20260807-20260804</t>
        </is>
      </c>
    </row>
    <row r="370">
      <c r="A370" t="inlineStr">
        <is>
          <t>SIM-EVT-00369</t>
        </is>
      </c>
      <c r="B370" t="inlineStr">
        <is>
          <t>LINE-S02-PRE-20251125</t>
        </is>
      </c>
      <c r="C370" t="inlineStr">
        <is>
          <t>SHIFT-PRE-20251125</t>
        </is>
      </c>
      <c r="D370" t="inlineStr">
        <is>
          <t>LINE-S02</t>
        </is>
      </c>
      <c r="E370" t="inlineStr">
        <is>
          <t>改善前</t>
        </is>
      </c>
      <c r="F370" s="57" t="n">
        <v>45986</v>
      </c>
      <c r="G370" t="inlineStr">
        <is>
          <t>OEE低于目标</t>
        </is>
      </c>
      <c r="H370" t="inlineStr">
        <is>
          <t>OEE</t>
        </is>
      </c>
      <c r="I370" s="61" t="n">
        <v>0.650051</v>
      </c>
      <c r="J370" t="inlineStr">
        <is>
          <t>比例</t>
        </is>
      </c>
      <c r="K370" t="n">
        <v>0.75</v>
      </c>
      <c r="L370" t="inlineStr">
        <is>
          <t>中</t>
        </is>
      </c>
      <c r="M370" t="inlineStr">
        <is>
          <t>生产诊断智能体</t>
        </is>
      </c>
      <c r="N370" t="inlineStr">
        <is>
          <t>生产主管</t>
        </is>
      </c>
      <c r="O370" t="inlineStr">
        <is>
          <t>设备瓶颈线综合效率偏低，需结合三项损失继续下钻</t>
        </is>
      </c>
      <c r="P370" t="inlineStr">
        <is>
          <t>飞书消息卡片</t>
        </is>
      </c>
      <c r="Q370" t="inlineStr">
        <is>
          <t>否</t>
        </is>
      </c>
      <c r="R370" t="inlineStr">
        <is>
          <t>待确认</t>
        </is>
      </c>
      <c r="S370" t="inlineStr">
        <is>
          <t>团队模拟数据（基于公开单线数据派生）</t>
        </is>
      </c>
      <c r="T370" t="inlineStr">
        <is>
          <t>SIM-v2.2-20260807-20260804</t>
        </is>
      </c>
    </row>
    <row r="371">
      <c r="A371" t="inlineStr">
        <is>
          <t>SIM-EVT-00370</t>
        </is>
      </c>
      <c r="B371" t="inlineStr">
        <is>
          <t>LINE-S02-PRE-20251125</t>
        </is>
      </c>
      <c r="C371" t="inlineStr">
        <is>
          <t>SHIFT-PRE-20251125</t>
        </is>
      </c>
      <c r="D371" t="inlineStr">
        <is>
          <t>LINE-S02</t>
        </is>
      </c>
      <c r="E371" t="inlineStr">
        <is>
          <t>改善前</t>
        </is>
      </c>
      <c r="F371" s="57" t="n">
        <v>45986</v>
      </c>
      <c r="G371" t="inlineStr">
        <is>
          <t>开动率偏低</t>
        </is>
      </c>
      <c r="H371" t="inlineStr">
        <is>
          <t>开动率</t>
        </is>
      </c>
      <c r="I371" s="61" t="n">
        <v>0.6983</v>
      </c>
      <c r="J371" t="inlineStr">
        <is>
          <t>比例</t>
        </is>
      </c>
      <c r="K371" t="n">
        <v>0.75</v>
      </c>
      <c r="L371" t="inlineStr">
        <is>
          <t>中</t>
        </is>
      </c>
      <c r="M371" t="inlineStr">
        <is>
          <t>设备诊断智能体</t>
        </is>
      </c>
      <c r="N371" t="inlineStr">
        <is>
          <t>设备工程师</t>
        </is>
      </c>
      <c r="O371" t="inlineStr">
        <is>
          <t>设备瓶颈画像与非计划停机共同指向关键设备</t>
        </is>
      </c>
      <c r="P371" t="inlineStr">
        <is>
          <t>飞书消息卡片</t>
        </is>
      </c>
      <c r="Q371" t="inlineStr">
        <is>
          <t>否</t>
        </is>
      </c>
      <c r="R371" t="inlineStr">
        <is>
          <t>待确认</t>
        </is>
      </c>
      <c r="S371" t="inlineStr">
        <is>
          <t>团队模拟数据（基于公开单线数据派生）</t>
        </is>
      </c>
      <c r="T371" t="inlineStr">
        <is>
          <t>SIM-v2.2-20260807-20260804</t>
        </is>
      </c>
    </row>
    <row r="372">
      <c r="A372" t="inlineStr">
        <is>
          <t>SIM-EVT-00371</t>
        </is>
      </c>
      <c r="B372" t="inlineStr">
        <is>
          <t>LINE-S02-PRE-20251125</t>
        </is>
      </c>
      <c r="C372" t="inlineStr">
        <is>
          <t>SHIFT-PRE-20251125</t>
        </is>
      </c>
      <c r="D372" t="inlineStr">
        <is>
          <t>LINE-S02</t>
        </is>
      </c>
      <c r="E372" t="inlineStr">
        <is>
          <t>改善前</t>
        </is>
      </c>
      <c r="F372" s="57" t="n">
        <v>45986</v>
      </c>
      <c r="G372" t="inlineStr">
        <is>
          <t>质量率偏低</t>
        </is>
      </c>
      <c r="H372" t="inlineStr">
        <is>
          <t>质量率</t>
        </is>
      </c>
      <c r="I372" s="61" t="n">
        <v>0.9775</v>
      </c>
      <c r="J372" t="inlineStr">
        <is>
          <t>比例</t>
        </is>
      </c>
      <c r="K372" t="n">
        <v>0.98</v>
      </c>
      <c r="L372" t="inlineStr">
        <is>
          <t>中</t>
        </is>
      </c>
      <c r="M372" t="inlineStr">
        <is>
          <t>质量分析智能体</t>
        </is>
      </c>
      <c r="N372" t="inlineStr">
        <is>
          <t>质量工程师</t>
        </is>
      </c>
      <c r="O372" t="inlineStr">
        <is>
          <t>建议核查缺陷数量与异常批次</t>
        </is>
      </c>
      <c r="P372" t="inlineStr">
        <is>
          <t>飞书消息卡片</t>
        </is>
      </c>
      <c r="Q372" t="inlineStr">
        <is>
          <t>否</t>
        </is>
      </c>
      <c r="R372" t="inlineStr">
        <is>
          <t>待确认</t>
        </is>
      </c>
      <c r="S372" t="inlineStr">
        <is>
          <t>团队模拟数据（基于公开单线数据派生）</t>
        </is>
      </c>
      <c r="T372" t="inlineStr">
        <is>
          <t>SIM-v2.2-20260807-20260804</t>
        </is>
      </c>
    </row>
    <row r="373">
      <c r="A373" t="inlineStr">
        <is>
          <t>SIM-EVT-00372</t>
        </is>
      </c>
      <c r="B373" t="inlineStr">
        <is>
          <t>LINE-S02-PRE-20251125</t>
        </is>
      </c>
      <c r="C373" t="inlineStr">
        <is>
          <t>SHIFT-PRE-20251125</t>
        </is>
      </c>
      <c r="D373" t="inlineStr">
        <is>
          <t>LINE-S02</t>
        </is>
      </c>
      <c r="E373" t="inlineStr">
        <is>
          <t>改善前</t>
        </is>
      </c>
      <c r="F373" s="57" t="n">
        <v>45986</v>
      </c>
      <c r="G373" t="inlineStr">
        <is>
          <t>非计划停机超时</t>
        </is>
      </c>
      <c r="H373" t="inlineStr">
        <is>
          <t>非计划停机</t>
        </is>
      </c>
      <c r="I373" s="61" t="n">
        <v>5598</v>
      </c>
      <c r="J373" t="inlineStr">
        <is>
          <t>秒</t>
        </is>
      </c>
      <c r="K373" t="n">
        <v>3600</v>
      </c>
      <c r="L373" t="inlineStr">
        <is>
          <t>中</t>
        </is>
      </c>
      <c r="M373" t="inlineStr">
        <is>
          <t>设备诊断智能体</t>
        </is>
      </c>
      <c r="N373" t="inlineStr">
        <is>
          <t>设备工程师</t>
        </is>
      </c>
      <c r="O373" t="inlineStr">
        <is>
          <t>设备瓶颈线停机放大，优先查看主加工和输送系统</t>
        </is>
      </c>
      <c r="P373" t="inlineStr">
        <is>
          <t>飞书消息卡片</t>
        </is>
      </c>
      <c r="Q373" t="inlineStr">
        <is>
          <t>否</t>
        </is>
      </c>
      <c r="R373" t="inlineStr">
        <is>
          <t>待确认</t>
        </is>
      </c>
      <c r="S373" t="inlineStr">
        <is>
          <t>团队模拟数据（基于公开单线数据派生）</t>
        </is>
      </c>
      <c r="T373" t="inlineStr">
        <is>
          <t>SIM-v2.2-20260807-20260804</t>
        </is>
      </c>
    </row>
    <row r="374">
      <c r="A374" t="inlineStr">
        <is>
          <t>SIM-EVT-00373</t>
        </is>
      </c>
      <c r="B374" t="inlineStr">
        <is>
          <t>LINE-S03-PRE-20251125</t>
        </is>
      </c>
      <c r="C374" t="inlineStr">
        <is>
          <t>SHIFT-PRE-20251125</t>
        </is>
      </c>
      <c r="D374" t="inlineStr">
        <is>
          <t>LINE-S03</t>
        </is>
      </c>
      <c r="E374" t="inlineStr">
        <is>
          <t>改善前</t>
        </is>
      </c>
      <c r="F374" s="57" t="n">
        <v>45986</v>
      </c>
      <c r="G374" t="inlineStr">
        <is>
          <t>OEE低于目标</t>
        </is>
      </c>
      <c r="H374" t="inlineStr">
        <is>
          <t>OEE</t>
        </is>
      </c>
      <c r="I374" s="61" t="n">
        <v>0.661505</v>
      </c>
      <c r="J374" t="inlineStr">
        <is>
          <t>比例</t>
        </is>
      </c>
      <c r="K374" t="n">
        <v>0.75</v>
      </c>
      <c r="L374" t="inlineStr">
        <is>
          <t>中</t>
        </is>
      </c>
      <c r="M374" t="inlineStr">
        <is>
          <t>生产诊断智能体</t>
        </is>
      </c>
      <c r="N374" t="inlineStr">
        <is>
          <t>生产主管</t>
        </is>
      </c>
      <c r="O374" t="inlineStr">
        <is>
          <t>质量波动线综合效率偏低，需结合三项损失继续下钻</t>
        </is>
      </c>
      <c r="P374" t="inlineStr">
        <is>
          <t>飞书消息卡片</t>
        </is>
      </c>
      <c r="Q374" t="inlineStr">
        <is>
          <t>否</t>
        </is>
      </c>
      <c r="R374" t="inlineStr">
        <is>
          <t>待确认</t>
        </is>
      </c>
      <c r="S374" t="inlineStr">
        <is>
          <t>团队模拟数据（基于公开单线数据派生）</t>
        </is>
      </c>
      <c r="T374" t="inlineStr">
        <is>
          <t>SIM-v2.2-20260807-20260804</t>
        </is>
      </c>
    </row>
    <row r="375">
      <c r="A375" t="inlineStr">
        <is>
          <t>SIM-EVT-00374</t>
        </is>
      </c>
      <c r="B375" t="inlineStr">
        <is>
          <t>LINE-S03-PRE-20251125</t>
        </is>
      </c>
      <c r="C375" t="inlineStr">
        <is>
          <t>SHIFT-PRE-20251125</t>
        </is>
      </c>
      <c r="D375" t="inlineStr">
        <is>
          <t>LINE-S03</t>
        </is>
      </c>
      <c r="E375" t="inlineStr">
        <is>
          <t>改善前</t>
        </is>
      </c>
      <c r="F375" s="57" t="n">
        <v>45986</v>
      </c>
      <c r="G375" t="inlineStr">
        <is>
          <t>质量率偏低</t>
        </is>
      </c>
      <c r="H375" t="inlineStr">
        <is>
          <t>质量率</t>
        </is>
      </c>
      <c r="I375" s="61" t="n">
        <v>0.956389</v>
      </c>
      <c r="J375" t="inlineStr">
        <is>
          <t>比例</t>
        </is>
      </c>
      <c r="K375" t="n">
        <v>0.98</v>
      </c>
      <c r="L375" t="inlineStr">
        <is>
          <t>中</t>
        </is>
      </c>
      <c r="M375" t="inlineStr">
        <is>
          <t>质量分析智能体</t>
        </is>
      </c>
      <c r="N375" t="inlineStr">
        <is>
          <t>质量工程师</t>
        </is>
      </c>
      <c r="O375" t="inlineStr">
        <is>
          <t>质量波动画像触发，建议核查批次、工艺参数和来料</t>
        </is>
      </c>
      <c r="P375" t="inlineStr">
        <is>
          <t>飞书消息卡片</t>
        </is>
      </c>
      <c r="Q375" t="inlineStr">
        <is>
          <t>否</t>
        </is>
      </c>
      <c r="R375" t="inlineStr">
        <is>
          <t>待确认</t>
        </is>
      </c>
      <c r="S375" t="inlineStr">
        <is>
          <t>团队模拟数据（基于公开单线数据派生）</t>
        </is>
      </c>
      <c r="T375" t="inlineStr">
        <is>
          <t>SIM-v2.2-20260807-20260804</t>
        </is>
      </c>
    </row>
    <row r="376">
      <c r="A376" t="inlineStr">
        <is>
          <t>SIM-EVT-00375</t>
        </is>
      </c>
      <c r="B376" t="inlineStr">
        <is>
          <t>LINE-S03-PRE-20251125</t>
        </is>
      </c>
      <c r="C376" t="inlineStr">
        <is>
          <t>SHIFT-PRE-20251125</t>
        </is>
      </c>
      <c r="D376" t="inlineStr">
        <is>
          <t>LINE-S03</t>
        </is>
      </c>
      <c r="E376" t="inlineStr">
        <is>
          <t>改善前</t>
        </is>
      </c>
      <c r="F376" s="57" t="n">
        <v>45986</v>
      </c>
      <c r="G376" t="inlineStr">
        <is>
          <t>非计划停机超时</t>
        </is>
      </c>
      <c r="H376" t="inlineStr">
        <is>
          <t>非计划停机</t>
        </is>
      </c>
      <c r="I376" s="61" t="n">
        <v>3798</v>
      </c>
      <c r="J376" t="inlineStr">
        <is>
          <t>秒</t>
        </is>
      </c>
      <c r="K376" t="n">
        <v>3600</v>
      </c>
      <c r="L376" t="inlineStr">
        <is>
          <t>中</t>
        </is>
      </c>
      <c r="M376" t="inlineStr">
        <is>
          <t>设备诊断智能体</t>
        </is>
      </c>
      <c r="N376" t="inlineStr">
        <is>
          <t>设备工程师</t>
        </is>
      </c>
      <c r="O376" t="inlineStr">
        <is>
          <t>按停机位置和原因执行Pareto分析</t>
        </is>
      </c>
      <c r="P376" t="inlineStr">
        <is>
          <t>飞书消息卡片</t>
        </is>
      </c>
      <c r="Q376" t="inlineStr">
        <is>
          <t>否</t>
        </is>
      </c>
      <c r="R376" t="inlineStr">
        <is>
          <t>待确认</t>
        </is>
      </c>
      <c r="S376" t="inlineStr">
        <is>
          <t>团队模拟数据（基于公开单线数据派生）</t>
        </is>
      </c>
      <c r="T376" t="inlineStr">
        <is>
          <t>SIM-v2.2-20260807-20260804</t>
        </is>
      </c>
    </row>
    <row r="377">
      <c r="A377" t="inlineStr">
        <is>
          <t>SIM-EVT-00376</t>
        </is>
      </c>
      <c r="B377" t="inlineStr">
        <is>
          <t>LINE-S02-PRE-20251126</t>
        </is>
      </c>
      <c r="C377" t="inlineStr">
        <is>
          <t>SHIFT-PRE-20251126</t>
        </is>
      </c>
      <c r="D377" t="inlineStr">
        <is>
          <t>LINE-S02</t>
        </is>
      </c>
      <c r="E377" t="inlineStr">
        <is>
          <t>改善前</t>
        </is>
      </c>
      <c r="F377" s="57" t="n">
        <v>45987</v>
      </c>
      <c r="G377" t="inlineStr">
        <is>
          <t>OEE低于目标</t>
        </is>
      </c>
      <c r="H377" t="inlineStr">
        <is>
          <t>OEE</t>
        </is>
      </c>
      <c r="I377" s="61" t="n">
        <v>0.696417</v>
      </c>
      <c r="J377" t="inlineStr">
        <is>
          <t>比例</t>
        </is>
      </c>
      <c r="K377" t="n">
        <v>0.75</v>
      </c>
      <c r="L377" t="inlineStr">
        <is>
          <t>中</t>
        </is>
      </c>
      <c r="M377" t="inlineStr">
        <is>
          <t>生产诊断智能体</t>
        </is>
      </c>
      <c r="N377" t="inlineStr">
        <is>
          <t>生产主管</t>
        </is>
      </c>
      <c r="O377" t="inlineStr">
        <is>
          <t>设备瓶颈线综合效率偏低，需结合三项损失继续下钻</t>
        </is>
      </c>
      <c r="P377" t="inlineStr">
        <is>
          <t>飞书消息卡片</t>
        </is>
      </c>
      <c r="Q377" t="inlineStr">
        <is>
          <t>否</t>
        </is>
      </c>
      <c r="R377" t="inlineStr">
        <is>
          <t>待确认</t>
        </is>
      </c>
      <c r="S377" t="inlineStr">
        <is>
          <t>团队模拟数据（基于公开单线数据派生）</t>
        </is>
      </c>
      <c r="T377" t="inlineStr">
        <is>
          <t>SIM-v2.2-20260807-20260804</t>
        </is>
      </c>
    </row>
    <row r="378">
      <c r="A378" t="inlineStr">
        <is>
          <t>SIM-EVT-00377</t>
        </is>
      </c>
      <c r="B378" t="inlineStr">
        <is>
          <t>LINE-S02-PRE-20251126</t>
        </is>
      </c>
      <c r="C378" t="inlineStr">
        <is>
          <t>SHIFT-PRE-20251126</t>
        </is>
      </c>
      <c r="D378" t="inlineStr">
        <is>
          <t>LINE-S02</t>
        </is>
      </c>
      <c r="E378" t="inlineStr">
        <is>
          <t>改善前</t>
        </is>
      </c>
      <c r="F378" s="57" t="n">
        <v>45987</v>
      </c>
      <c r="G378" t="inlineStr">
        <is>
          <t>开动率偏低</t>
        </is>
      </c>
      <c r="H378" t="inlineStr">
        <is>
          <t>开动率</t>
        </is>
      </c>
      <c r="I378" s="61" t="n">
        <v>0.7481</v>
      </c>
      <c r="J378" t="inlineStr">
        <is>
          <t>比例</t>
        </is>
      </c>
      <c r="K378" t="n">
        <v>0.75</v>
      </c>
      <c r="L378" t="inlineStr">
        <is>
          <t>中</t>
        </is>
      </c>
      <c r="M378" t="inlineStr">
        <is>
          <t>设备诊断智能体</t>
        </is>
      </c>
      <c r="N378" t="inlineStr">
        <is>
          <t>设备工程师</t>
        </is>
      </c>
      <c r="O378" t="inlineStr">
        <is>
          <t>设备瓶颈画像与非计划停机共同指向关键设备</t>
        </is>
      </c>
      <c r="P378" t="inlineStr">
        <is>
          <t>飞书消息卡片</t>
        </is>
      </c>
      <c r="Q378" t="inlineStr">
        <is>
          <t>否</t>
        </is>
      </c>
      <c r="R378" t="inlineStr">
        <is>
          <t>待确认</t>
        </is>
      </c>
      <c r="S378" t="inlineStr">
        <is>
          <t>团队模拟数据（基于公开单线数据派生）</t>
        </is>
      </c>
      <c r="T378" t="inlineStr">
        <is>
          <t>SIM-v2.2-20260807-20260804</t>
        </is>
      </c>
    </row>
    <row r="379">
      <c r="A379" t="inlineStr">
        <is>
          <t>SIM-EVT-00378</t>
        </is>
      </c>
      <c r="B379" t="inlineStr">
        <is>
          <t>LINE-S02-PRE-20251126</t>
        </is>
      </c>
      <c r="C379" t="inlineStr">
        <is>
          <t>SHIFT-PRE-20251126</t>
        </is>
      </c>
      <c r="D379" t="inlineStr">
        <is>
          <t>LINE-S02</t>
        </is>
      </c>
      <c r="E379" t="inlineStr">
        <is>
          <t>改善前</t>
        </is>
      </c>
      <c r="F379" s="57" t="n">
        <v>45987</v>
      </c>
      <c r="G379" t="inlineStr">
        <is>
          <t>非计划停机超时</t>
        </is>
      </c>
      <c r="H379" t="inlineStr">
        <is>
          <t>非计划停机</t>
        </is>
      </c>
      <c r="I379" s="61" t="n">
        <v>4206</v>
      </c>
      <c r="J379" t="inlineStr">
        <is>
          <t>秒</t>
        </is>
      </c>
      <c r="K379" t="n">
        <v>3600</v>
      </c>
      <c r="L379" t="inlineStr">
        <is>
          <t>中</t>
        </is>
      </c>
      <c r="M379" t="inlineStr">
        <is>
          <t>设备诊断智能体</t>
        </is>
      </c>
      <c r="N379" t="inlineStr">
        <is>
          <t>设备工程师</t>
        </is>
      </c>
      <c r="O379" t="inlineStr">
        <is>
          <t>设备瓶颈线停机放大，优先查看主加工和输送系统</t>
        </is>
      </c>
      <c r="P379" t="inlineStr">
        <is>
          <t>飞书消息卡片</t>
        </is>
      </c>
      <c r="Q379" t="inlineStr">
        <is>
          <t>否</t>
        </is>
      </c>
      <c r="R379" t="inlineStr">
        <is>
          <t>待确认</t>
        </is>
      </c>
      <c r="S379" t="inlineStr">
        <is>
          <t>团队模拟数据（基于公开单线数据派生）</t>
        </is>
      </c>
      <c r="T379" t="inlineStr">
        <is>
          <t>SIM-v2.2-20260807-20260804</t>
        </is>
      </c>
    </row>
    <row r="380">
      <c r="A380" t="inlineStr">
        <is>
          <t>SIM-EVT-00379</t>
        </is>
      </c>
      <c r="B380" t="inlineStr">
        <is>
          <t>LINE-S03-PRE-20251126</t>
        </is>
      </c>
      <c r="C380" t="inlineStr">
        <is>
          <t>SHIFT-PRE-20251126</t>
        </is>
      </c>
      <c r="D380" t="inlineStr">
        <is>
          <t>LINE-S03</t>
        </is>
      </c>
      <c r="E380" t="inlineStr">
        <is>
          <t>改善前</t>
        </is>
      </c>
      <c r="F380" s="57" t="n">
        <v>45987</v>
      </c>
      <c r="G380" t="inlineStr">
        <is>
          <t>质量率偏低</t>
        </is>
      </c>
      <c r="H380" t="inlineStr">
        <is>
          <t>质量率</t>
        </is>
      </c>
      <c r="I380" s="61" t="n">
        <v>0.9694</v>
      </c>
      <c r="J380" t="inlineStr">
        <is>
          <t>比例</t>
        </is>
      </c>
      <c r="K380" t="n">
        <v>0.98</v>
      </c>
      <c r="L380" t="inlineStr">
        <is>
          <t>中</t>
        </is>
      </c>
      <c r="M380" t="inlineStr">
        <is>
          <t>质量分析智能体</t>
        </is>
      </c>
      <c r="N380" t="inlineStr">
        <is>
          <t>质量工程师</t>
        </is>
      </c>
      <c r="O380" t="inlineStr">
        <is>
          <t>质量波动画像触发，建议核查批次、工艺参数和来料</t>
        </is>
      </c>
      <c r="P380" t="inlineStr">
        <is>
          <t>飞书消息卡片</t>
        </is>
      </c>
      <c r="Q380" t="inlineStr">
        <is>
          <t>否</t>
        </is>
      </c>
      <c r="R380" t="inlineStr">
        <is>
          <t>待确认</t>
        </is>
      </c>
      <c r="S380" t="inlineStr">
        <is>
          <t>团队模拟数据（基于公开单线数据派生）</t>
        </is>
      </c>
      <c r="T380" t="inlineStr">
        <is>
          <t>SIM-v2.2-20260807-20260804</t>
        </is>
      </c>
    </row>
    <row r="381">
      <c r="A381" t="inlineStr">
        <is>
          <t>SIM-EVT-00380</t>
        </is>
      </c>
      <c r="B381" t="inlineStr">
        <is>
          <t>LINE-S01-PRE-20251127</t>
        </is>
      </c>
      <c r="C381" t="inlineStr">
        <is>
          <t>SHIFT-PRE-20251127</t>
        </is>
      </c>
      <c r="D381" t="inlineStr">
        <is>
          <t>LINE-S01</t>
        </is>
      </c>
      <c r="E381" t="inlineStr">
        <is>
          <t>改善前</t>
        </is>
      </c>
      <c r="F381" s="57" t="n">
        <v>45988</v>
      </c>
      <c r="G381" t="inlineStr">
        <is>
          <t>OEE低于目标</t>
        </is>
      </c>
      <c r="H381" t="inlineStr">
        <is>
          <t>OEE</t>
        </is>
      </c>
      <c r="I381" s="61" t="n">
        <v>0.74954</v>
      </c>
      <c r="J381" t="inlineStr">
        <is>
          <t>比例</t>
        </is>
      </c>
      <c r="K381" t="n">
        <v>0.75</v>
      </c>
      <c r="L381" t="inlineStr">
        <is>
          <t>中</t>
        </is>
      </c>
      <c r="M381" t="inlineStr">
        <is>
          <t>生产诊断智能体</t>
        </is>
      </c>
      <c r="N381" t="inlineStr">
        <is>
          <t>生产主管</t>
        </is>
      </c>
      <c r="O381" t="inlineStr">
        <is>
          <t>稳态基准线综合效率偏低，需结合三项损失继续下钻</t>
        </is>
      </c>
      <c r="P381" t="inlineStr">
        <is>
          <t>飞书消息卡片</t>
        </is>
      </c>
      <c r="Q381" t="inlineStr">
        <is>
          <t>否</t>
        </is>
      </c>
      <c r="R381" t="inlineStr">
        <is>
          <t>待确认</t>
        </is>
      </c>
      <c r="S381" t="inlineStr">
        <is>
          <t>团队模拟数据（基于公开单线数据派生）</t>
        </is>
      </c>
      <c r="T381" t="inlineStr">
        <is>
          <t>SIM-v2.2-20260807-20260804</t>
        </is>
      </c>
    </row>
    <row r="382">
      <c r="A382" t="inlineStr">
        <is>
          <t>SIM-EVT-00381</t>
        </is>
      </c>
      <c r="B382" t="inlineStr">
        <is>
          <t>LINE-S02-PRE-20251127</t>
        </is>
      </c>
      <c r="C382" t="inlineStr">
        <is>
          <t>SHIFT-PRE-20251127</t>
        </is>
      </c>
      <c r="D382" t="inlineStr">
        <is>
          <t>LINE-S02</t>
        </is>
      </c>
      <c r="E382" t="inlineStr">
        <is>
          <t>改善前</t>
        </is>
      </c>
      <c r="F382" s="57" t="n">
        <v>45988</v>
      </c>
      <c r="G382" t="inlineStr">
        <is>
          <t>OEE低于目标</t>
        </is>
      </c>
      <c r="H382" t="inlineStr">
        <is>
          <t>OEE</t>
        </is>
      </c>
      <c r="I382" s="61" t="n">
        <v>0.676553</v>
      </c>
      <c r="J382" t="inlineStr">
        <is>
          <t>比例</t>
        </is>
      </c>
      <c r="K382" t="n">
        <v>0.75</v>
      </c>
      <c r="L382" t="inlineStr">
        <is>
          <t>中</t>
        </is>
      </c>
      <c r="M382" t="inlineStr">
        <is>
          <t>生产诊断智能体</t>
        </is>
      </c>
      <c r="N382" t="inlineStr">
        <is>
          <t>生产主管</t>
        </is>
      </c>
      <c r="O382" t="inlineStr">
        <is>
          <t>设备瓶颈线综合效率偏低，需结合三项损失继续下钻</t>
        </is>
      </c>
      <c r="P382" t="inlineStr">
        <is>
          <t>飞书消息卡片</t>
        </is>
      </c>
      <c r="Q382" t="inlineStr">
        <is>
          <t>否</t>
        </is>
      </c>
      <c r="R382" t="inlineStr">
        <is>
          <t>待确认</t>
        </is>
      </c>
      <c r="S382" t="inlineStr">
        <is>
          <t>团队模拟数据（基于公开单线数据派生）</t>
        </is>
      </c>
      <c r="T382" t="inlineStr">
        <is>
          <t>SIM-v2.2-20260807-20260804</t>
        </is>
      </c>
    </row>
    <row r="383">
      <c r="A383" t="inlineStr">
        <is>
          <t>SIM-EVT-00382</t>
        </is>
      </c>
      <c r="B383" t="inlineStr">
        <is>
          <t>LINE-S03-PRE-20251127</t>
        </is>
      </c>
      <c r="C383" t="inlineStr">
        <is>
          <t>SHIFT-PRE-20251127</t>
        </is>
      </c>
      <c r="D383" t="inlineStr">
        <is>
          <t>LINE-S03</t>
        </is>
      </c>
      <c r="E383" t="inlineStr">
        <is>
          <t>改善前</t>
        </is>
      </c>
      <c r="F383" s="57" t="n">
        <v>45988</v>
      </c>
      <c r="G383" t="inlineStr">
        <is>
          <t>OEE低于目标</t>
        </is>
      </c>
      <c r="H383" t="inlineStr">
        <is>
          <t>OEE</t>
        </is>
      </c>
      <c r="I383" s="61" t="n">
        <v>0.676856</v>
      </c>
      <c r="J383" t="inlineStr">
        <is>
          <t>比例</t>
        </is>
      </c>
      <c r="K383" t="n">
        <v>0.75</v>
      </c>
      <c r="L383" t="inlineStr">
        <is>
          <t>中</t>
        </is>
      </c>
      <c r="M383" t="inlineStr">
        <is>
          <t>生产诊断智能体</t>
        </is>
      </c>
      <c r="N383" t="inlineStr">
        <is>
          <t>生产主管</t>
        </is>
      </c>
      <c r="O383" t="inlineStr">
        <is>
          <t>质量波动线综合效率偏低，需结合三项损失继续下钻</t>
        </is>
      </c>
      <c r="P383" t="inlineStr">
        <is>
          <t>飞书消息卡片</t>
        </is>
      </c>
      <c r="Q383" t="inlineStr">
        <is>
          <t>否</t>
        </is>
      </c>
      <c r="R383" t="inlineStr">
        <is>
          <t>待确认</t>
        </is>
      </c>
      <c r="S383" t="inlineStr">
        <is>
          <t>团队模拟数据（基于公开单线数据派生）</t>
        </is>
      </c>
      <c r="T383" t="inlineStr">
        <is>
          <t>SIM-v2.2-20260807-20260804</t>
        </is>
      </c>
    </row>
    <row r="384">
      <c r="A384" t="inlineStr">
        <is>
          <t>SIM-EVT-00383</t>
        </is>
      </c>
      <c r="B384" t="inlineStr">
        <is>
          <t>LINE-S03-PRE-20251127</t>
        </is>
      </c>
      <c r="C384" t="inlineStr">
        <is>
          <t>SHIFT-PRE-20251127</t>
        </is>
      </c>
      <c r="D384" t="inlineStr">
        <is>
          <t>LINE-S03</t>
        </is>
      </c>
      <c r="E384" t="inlineStr">
        <is>
          <t>改善前</t>
        </is>
      </c>
      <c r="F384" s="57" t="n">
        <v>45988</v>
      </c>
      <c r="G384" t="inlineStr">
        <is>
          <t>质量率偏低</t>
        </is>
      </c>
      <c r="H384" t="inlineStr">
        <is>
          <t>质量率</t>
        </is>
      </c>
      <c r="I384" s="61" t="n">
        <v>0.957867</v>
      </c>
      <c r="J384" t="inlineStr">
        <is>
          <t>比例</t>
        </is>
      </c>
      <c r="K384" t="n">
        <v>0.98</v>
      </c>
      <c r="L384" t="inlineStr">
        <is>
          <t>中</t>
        </is>
      </c>
      <c r="M384" t="inlineStr">
        <is>
          <t>质量分析智能体</t>
        </is>
      </c>
      <c r="N384" t="inlineStr">
        <is>
          <t>质量工程师</t>
        </is>
      </c>
      <c r="O384" t="inlineStr">
        <is>
          <t>质量波动画像触发，建议核查批次、工艺参数和来料</t>
        </is>
      </c>
      <c r="P384" t="inlineStr">
        <is>
          <t>飞书消息卡片</t>
        </is>
      </c>
      <c r="Q384" t="inlineStr">
        <is>
          <t>否</t>
        </is>
      </c>
      <c r="R384" t="inlineStr">
        <is>
          <t>待确认</t>
        </is>
      </c>
      <c r="S384" t="inlineStr">
        <is>
          <t>团队模拟数据（基于公开单线数据派生）</t>
        </is>
      </c>
      <c r="T384" t="inlineStr">
        <is>
          <t>SIM-v2.2-20260807-20260804</t>
        </is>
      </c>
    </row>
    <row r="385">
      <c r="A385" t="inlineStr">
        <is>
          <t>SIM-EVT-00384</t>
        </is>
      </c>
      <c r="B385" t="inlineStr">
        <is>
          <t>LINE-S01-PRE-20251128</t>
        </is>
      </c>
      <c r="C385" t="inlineStr">
        <is>
          <t>SHIFT-PRE-20251128</t>
        </is>
      </c>
      <c r="D385" t="inlineStr">
        <is>
          <t>LINE-S01</t>
        </is>
      </c>
      <c r="E385" t="inlineStr">
        <is>
          <t>改善前</t>
        </is>
      </c>
      <c r="F385" s="57" t="n">
        <v>45989</v>
      </c>
      <c r="G385" t="inlineStr">
        <is>
          <t>OEE低于目标</t>
        </is>
      </c>
      <c r="H385" t="inlineStr">
        <is>
          <t>OEE</t>
        </is>
      </c>
      <c r="I385" s="61" t="n">
        <v>0.626246</v>
      </c>
      <c r="J385" t="inlineStr">
        <is>
          <t>比例</t>
        </is>
      </c>
      <c r="K385" t="n">
        <v>0.75</v>
      </c>
      <c r="L385" t="inlineStr">
        <is>
          <t>中</t>
        </is>
      </c>
      <c r="M385" t="inlineStr">
        <is>
          <t>生产诊断智能体</t>
        </is>
      </c>
      <c r="N385" t="inlineStr">
        <is>
          <t>生产主管</t>
        </is>
      </c>
      <c r="O385" t="inlineStr">
        <is>
          <t>稳态基准线综合效率偏低，需结合三项损失继续下钻</t>
        </is>
      </c>
      <c r="P385" t="inlineStr">
        <is>
          <t>飞书消息卡片</t>
        </is>
      </c>
      <c r="Q385" t="inlineStr">
        <is>
          <t>否</t>
        </is>
      </c>
      <c r="R385" t="inlineStr">
        <is>
          <t>待确认</t>
        </is>
      </c>
      <c r="S385" t="inlineStr">
        <is>
          <t>团队模拟数据（基于公开单线数据派生）</t>
        </is>
      </c>
      <c r="T385" t="inlineStr">
        <is>
          <t>SIM-v2.2-20260807-20260804</t>
        </is>
      </c>
    </row>
    <row r="386">
      <c r="A386" t="inlineStr">
        <is>
          <t>SIM-EVT-00385</t>
        </is>
      </c>
      <c r="B386" t="inlineStr">
        <is>
          <t>LINE-S01-PRE-20251128</t>
        </is>
      </c>
      <c r="C386" t="inlineStr">
        <is>
          <t>SHIFT-PRE-20251128</t>
        </is>
      </c>
      <c r="D386" t="inlineStr">
        <is>
          <t>LINE-S01</t>
        </is>
      </c>
      <c r="E386" t="inlineStr">
        <is>
          <t>改善前</t>
        </is>
      </c>
      <c r="F386" s="57" t="n">
        <v>45989</v>
      </c>
      <c r="G386" t="inlineStr">
        <is>
          <t>开动率偏低</t>
        </is>
      </c>
      <c r="H386" t="inlineStr">
        <is>
          <t>开动率</t>
        </is>
      </c>
      <c r="I386" s="61" t="n">
        <v>0.6552</v>
      </c>
      <c r="J386" t="inlineStr">
        <is>
          <t>比例</t>
        </is>
      </c>
      <c r="K386" t="n">
        <v>0.75</v>
      </c>
      <c r="L386" t="inlineStr">
        <is>
          <t>中</t>
        </is>
      </c>
      <c r="M386" t="inlineStr">
        <is>
          <t>设备诊断智能体</t>
        </is>
      </c>
      <c r="N386" t="inlineStr">
        <is>
          <t>设备工程师</t>
        </is>
      </c>
      <c r="O386" t="inlineStr">
        <is>
          <t>优先检查非计划停机与待机原因</t>
        </is>
      </c>
      <c r="P386" t="inlineStr">
        <is>
          <t>飞书消息卡片</t>
        </is>
      </c>
      <c r="Q386" t="inlineStr">
        <is>
          <t>否</t>
        </is>
      </c>
      <c r="R386" t="inlineStr">
        <is>
          <t>待确认</t>
        </is>
      </c>
      <c r="S386" t="inlineStr">
        <is>
          <t>团队模拟数据（基于公开单线数据派生）</t>
        </is>
      </c>
      <c r="T386" t="inlineStr">
        <is>
          <t>SIM-v2.2-20260807-20260804</t>
        </is>
      </c>
    </row>
    <row r="387">
      <c r="A387" t="inlineStr">
        <is>
          <t>SIM-EVT-00386</t>
        </is>
      </c>
      <c r="B387" t="inlineStr">
        <is>
          <t>LINE-S01-PRE-20251128</t>
        </is>
      </c>
      <c r="C387" t="inlineStr">
        <is>
          <t>SHIFT-PRE-20251128</t>
        </is>
      </c>
      <c r="D387" t="inlineStr">
        <is>
          <t>LINE-S01</t>
        </is>
      </c>
      <c r="E387" t="inlineStr">
        <is>
          <t>改善前</t>
        </is>
      </c>
      <c r="F387" s="57" t="n">
        <v>45989</v>
      </c>
      <c r="G387" t="inlineStr">
        <is>
          <t>非计划停机超时</t>
        </is>
      </c>
      <c r="H387" t="inlineStr">
        <is>
          <t>非计划停机</t>
        </is>
      </c>
      <c r="I387" s="61" t="n">
        <v>7662</v>
      </c>
      <c r="J387" t="inlineStr">
        <is>
          <t>秒</t>
        </is>
      </c>
      <c r="K387" t="n">
        <v>3600</v>
      </c>
      <c r="L387" t="inlineStr">
        <is>
          <t>高</t>
        </is>
      </c>
      <c r="M387" t="inlineStr">
        <is>
          <t>设备诊断智能体</t>
        </is>
      </c>
      <c r="N387" t="inlineStr">
        <is>
          <t>设备工程师</t>
        </is>
      </c>
      <c r="O387" t="inlineStr">
        <is>
          <t>按停机位置和原因执行Pareto分析</t>
        </is>
      </c>
      <c r="P387" t="inlineStr">
        <is>
          <t>飞书消息卡片+处置任务</t>
        </is>
      </c>
      <c r="Q387" t="inlineStr">
        <is>
          <t>是</t>
        </is>
      </c>
      <c r="R387" t="inlineStr">
        <is>
          <t>待确认</t>
        </is>
      </c>
      <c r="S387" t="inlineStr">
        <is>
          <t>团队模拟数据（基于公开单线数据派生）</t>
        </is>
      </c>
      <c r="T387" t="inlineStr">
        <is>
          <t>SIM-v2.2-20260807-20260804</t>
        </is>
      </c>
    </row>
    <row r="388">
      <c r="A388" t="inlineStr">
        <is>
          <t>SIM-EVT-00387</t>
        </is>
      </c>
      <c r="B388" t="inlineStr">
        <is>
          <t>LINE-S02-PRE-20251128</t>
        </is>
      </c>
      <c r="C388" t="inlineStr">
        <is>
          <t>SHIFT-PRE-20251128</t>
        </is>
      </c>
      <c r="D388" t="inlineStr">
        <is>
          <t>LINE-S02</t>
        </is>
      </c>
      <c r="E388" t="inlineStr">
        <is>
          <t>改善前</t>
        </is>
      </c>
      <c r="F388" s="57" t="n">
        <v>45989</v>
      </c>
      <c r="G388" t="inlineStr">
        <is>
          <t>OEE低于目标</t>
        </is>
      </c>
      <c r="H388" t="inlineStr">
        <is>
          <t>OEE</t>
        </is>
      </c>
      <c r="I388" s="61" t="n">
        <v>0.545834</v>
      </c>
      <c r="J388" t="inlineStr">
        <is>
          <t>比例</t>
        </is>
      </c>
      <c r="K388" t="n">
        <v>0.75</v>
      </c>
      <c r="L388" t="inlineStr">
        <is>
          <t>高</t>
        </is>
      </c>
      <c r="M388" t="inlineStr">
        <is>
          <t>生产诊断智能体</t>
        </is>
      </c>
      <c r="N388" t="inlineStr">
        <is>
          <t>生产主管</t>
        </is>
      </c>
      <c r="O388" t="inlineStr">
        <is>
          <t>设备瓶颈线综合效率偏低，需结合三项损失继续下钻</t>
        </is>
      </c>
      <c r="P388" t="inlineStr">
        <is>
          <t>飞书消息卡片+处置任务</t>
        </is>
      </c>
      <c r="Q388" t="inlineStr">
        <is>
          <t>是</t>
        </is>
      </c>
      <c r="R388" t="inlineStr">
        <is>
          <t>待确认</t>
        </is>
      </c>
      <c r="S388" t="inlineStr">
        <is>
          <t>团队模拟数据（基于公开单线数据派生）</t>
        </is>
      </c>
      <c r="T388" t="inlineStr">
        <is>
          <t>SIM-v2.2-20260807-20260804</t>
        </is>
      </c>
    </row>
    <row r="389">
      <c r="A389" t="inlineStr">
        <is>
          <t>SIM-EVT-00388</t>
        </is>
      </c>
      <c r="B389" t="inlineStr">
        <is>
          <t>LINE-S02-PRE-20251128</t>
        </is>
      </c>
      <c r="C389" t="inlineStr">
        <is>
          <t>SHIFT-PRE-20251128</t>
        </is>
      </c>
      <c r="D389" t="inlineStr">
        <is>
          <t>LINE-S02</t>
        </is>
      </c>
      <c r="E389" t="inlineStr">
        <is>
          <t>改善前</t>
        </is>
      </c>
      <c r="F389" s="57" t="n">
        <v>45989</v>
      </c>
      <c r="G389" t="inlineStr">
        <is>
          <t>开动率偏低</t>
        </is>
      </c>
      <c r="H389" t="inlineStr">
        <is>
          <t>开动率</t>
        </is>
      </c>
      <c r="I389" s="61" t="n">
        <v>0.589867</v>
      </c>
      <c r="J389" t="inlineStr">
        <is>
          <t>比例</t>
        </is>
      </c>
      <c r="K389" t="n">
        <v>0.75</v>
      </c>
      <c r="L389" t="inlineStr">
        <is>
          <t>高</t>
        </is>
      </c>
      <c r="M389" t="inlineStr">
        <is>
          <t>设备诊断智能体</t>
        </is>
      </c>
      <c r="N389" t="inlineStr">
        <is>
          <t>设备工程师</t>
        </is>
      </c>
      <c r="O389" t="inlineStr">
        <is>
          <t>设备瓶颈画像与非计划停机共同指向关键设备</t>
        </is>
      </c>
      <c r="P389" t="inlineStr">
        <is>
          <t>飞书消息卡片+处置任务</t>
        </is>
      </c>
      <c r="Q389" t="inlineStr">
        <is>
          <t>是</t>
        </is>
      </c>
      <c r="R389" t="inlineStr">
        <is>
          <t>待确认</t>
        </is>
      </c>
      <c r="S389" t="inlineStr">
        <is>
          <t>团队模拟数据（基于公开单线数据派生）</t>
        </is>
      </c>
      <c r="T389" t="inlineStr">
        <is>
          <t>SIM-v2.2-20260807-20260804</t>
        </is>
      </c>
    </row>
    <row r="390">
      <c r="A390" t="inlineStr">
        <is>
          <t>SIM-EVT-00389</t>
        </is>
      </c>
      <c r="B390" t="inlineStr">
        <is>
          <t>LINE-S02-PRE-20251128</t>
        </is>
      </c>
      <c r="C390" t="inlineStr">
        <is>
          <t>SHIFT-PRE-20251128</t>
        </is>
      </c>
      <c r="D390" t="inlineStr">
        <is>
          <t>LINE-S02</t>
        </is>
      </c>
      <c r="E390" t="inlineStr">
        <is>
          <t>改善前</t>
        </is>
      </c>
      <c r="F390" s="57" t="n">
        <v>45989</v>
      </c>
      <c r="G390" t="inlineStr">
        <is>
          <t>非计划停机超时</t>
        </is>
      </c>
      <c r="H390" t="inlineStr">
        <is>
          <t>非计划停机</t>
        </is>
      </c>
      <c r="I390" s="61" t="n">
        <v>12168</v>
      </c>
      <c r="J390" t="inlineStr">
        <is>
          <t>秒</t>
        </is>
      </c>
      <c r="K390" t="n">
        <v>3600</v>
      </c>
      <c r="L390" t="inlineStr">
        <is>
          <t>高</t>
        </is>
      </c>
      <c r="M390" t="inlineStr">
        <is>
          <t>设备诊断智能体</t>
        </is>
      </c>
      <c r="N390" t="inlineStr">
        <is>
          <t>设备工程师</t>
        </is>
      </c>
      <c r="O390" t="inlineStr">
        <is>
          <t>设备瓶颈线停机放大，优先查看主加工和输送系统</t>
        </is>
      </c>
      <c r="P390" t="inlineStr">
        <is>
          <t>飞书消息卡片+处置任务</t>
        </is>
      </c>
      <c r="Q390" t="inlineStr">
        <is>
          <t>是</t>
        </is>
      </c>
      <c r="R390" t="inlineStr">
        <is>
          <t>待确认</t>
        </is>
      </c>
      <c r="S390" t="inlineStr">
        <is>
          <t>团队模拟数据（基于公开单线数据派生）</t>
        </is>
      </c>
      <c r="T390" t="inlineStr">
        <is>
          <t>SIM-v2.2-20260807-20260804</t>
        </is>
      </c>
    </row>
    <row r="391">
      <c r="A391" t="inlineStr">
        <is>
          <t>SIM-EVT-00390</t>
        </is>
      </c>
      <c r="B391" t="inlineStr">
        <is>
          <t>LINE-S03-PRE-20251128</t>
        </is>
      </c>
      <c r="C391" t="inlineStr">
        <is>
          <t>SHIFT-PRE-20251128</t>
        </is>
      </c>
      <c r="D391" t="inlineStr">
        <is>
          <t>LINE-S03</t>
        </is>
      </c>
      <c r="E391" t="inlineStr">
        <is>
          <t>改善前</t>
        </is>
      </c>
      <c r="F391" s="57" t="n">
        <v>45989</v>
      </c>
      <c r="G391" t="inlineStr">
        <is>
          <t>OEE低于目标</t>
        </is>
      </c>
      <c r="H391" t="inlineStr">
        <is>
          <t>OEE</t>
        </is>
      </c>
      <c r="I391" s="61" t="n">
        <v>0.582335</v>
      </c>
      <c r="J391" t="inlineStr">
        <is>
          <t>比例</t>
        </is>
      </c>
      <c r="K391" t="n">
        <v>0.75</v>
      </c>
      <c r="L391" t="inlineStr">
        <is>
          <t>高</t>
        </is>
      </c>
      <c r="M391" t="inlineStr">
        <is>
          <t>生产诊断智能体</t>
        </is>
      </c>
      <c r="N391" t="inlineStr">
        <is>
          <t>生产主管</t>
        </is>
      </c>
      <c r="O391" t="inlineStr">
        <is>
          <t>质量波动线综合效率偏低，需结合三项损失继续下钻</t>
        </is>
      </c>
      <c r="P391" t="inlineStr">
        <is>
          <t>飞书消息卡片+处置任务</t>
        </is>
      </c>
      <c r="Q391" t="inlineStr">
        <is>
          <t>是</t>
        </is>
      </c>
      <c r="R391" t="inlineStr">
        <is>
          <t>待确认</t>
        </is>
      </c>
      <c r="S391" t="inlineStr">
        <is>
          <t>团队模拟数据（基于公开单线数据派生）</t>
        </is>
      </c>
      <c r="T391" t="inlineStr">
        <is>
          <t>SIM-v2.2-20260807-20260804</t>
        </is>
      </c>
    </row>
    <row r="392">
      <c r="A392" t="inlineStr">
        <is>
          <t>SIM-EVT-00391</t>
        </is>
      </c>
      <c r="B392" t="inlineStr">
        <is>
          <t>LINE-S03-PRE-20251128</t>
        </is>
      </c>
      <c r="C392" t="inlineStr">
        <is>
          <t>SHIFT-PRE-20251128</t>
        </is>
      </c>
      <c r="D392" t="inlineStr">
        <is>
          <t>LINE-S03</t>
        </is>
      </c>
      <c r="E392" t="inlineStr">
        <is>
          <t>改善前</t>
        </is>
      </c>
      <c r="F392" s="57" t="n">
        <v>45989</v>
      </c>
      <c r="G392" t="inlineStr">
        <is>
          <t>开动率偏低</t>
        </is>
      </c>
      <c r="H392" t="inlineStr">
        <is>
          <t>开动率</t>
        </is>
      </c>
      <c r="I392" s="61" t="n">
        <v>0.6442</v>
      </c>
      <c r="J392" t="inlineStr">
        <is>
          <t>比例</t>
        </is>
      </c>
      <c r="K392" t="n">
        <v>0.75</v>
      </c>
      <c r="L392" t="inlineStr">
        <is>
          <t>中</t>
        </is>
      </c>
      <c r="M392" t="inlineStr">
        <is>
          <t>设备诊断智能体</t>
        </is>
      </c>
      <c r="N392" t="inlineStr">
        <is>
          <t>设备工程师</t>
        </is>
      </c>
      <c r="O392" t="inlineStr">
        <is>
          <t>优先检查非计划停机与待机原因</t>
        </is>
      </c>
      <c r="P392" t="inlineStr">
        <is>
          <t>飞书消息卡片</t>
        </is>
      </c>
      <c r="Q392" t="inlineStr">
        <is>
          <t>否</t>
        </is>
      </c>
      <c r="R392" t="inlineStr">
        <is>
          <t>待确认</t>
        </is>
      </c>
      <c r="S392" t="inlineStr">
        <is>
          <t>团队模拟数据（基于公开单线数据派生）</t>
        </is>
      </c>
      <c r="T392" t="inlineStr">
        <is>
          <t>SIM-v2.2-20260807-20260804</t>
        </is>
      </c>
    </row>
    <row r="393">
      <c r="A393" t="inlineStr">
        <is>
          <t>SIM-EVT-00392</t>
        </is>
      </c>
      <c r="B393" t="inlineStr">
        <is>
          <t>LINE-S03-PRE-20251128</t>
        </is>
      </c>
      <c r="C393" t="inlineStr">
        <is>
          <t>SHIFT-PRE-20251128</t>
        </is>
      </c>
      <c r="D393" t="inlineStr">
        <is>
          <t>LINE-S03</t>
        </is>
      </c>
      <c r="E393" t="inlineStr">
        <is>
          <t>改善前</t>
        </is>
      </c>
      <c r="F393" s="57" t="n">
        <v>45989</v>
      </c>
      <c r="G393" t="inlineStr">
        <is>
          <t>质量率偏低</t>
        </is>
      </c>
      <c r="H393" t="inlineStr">
        <is>
          <t>质量率</t>
        </is>
      </c>
      <c r="I393" s="61" t="n">
        <v>0.966878</v>
      </c>
      <c r="J393" t="inlineStr">
        <is>
          <t>比例</t>
        </is>
      </c>
      <c r="K393" t="n">
        <v>0.98</v>
      </c>
      <c r="L393" t="inlineStr">
        <is>
          <t>中</t>
        </is>
      </c>
      <c r="M393" t="inlineStr">
        <is>
          <t>质量分析智能体</t>
        </is>
      </c>
      <c r="N393" t="inlineStr">
        <is>
          <t>质量工程师</t>
        </is>
      </c>
      <c r="O393" t="inlineStr">
        <is>
          <t>质量波动画像触发，建议核查批次、工艺参数和来料</t>
        </is>
      </c>
      <c r="P393" t="inlineStr">
        <is>
          <t>飞书消息卡片</t>
        </is>
      </c>
      <c r="Q393" t="inlineStr">
        <is>
          <t>否</t>
        </is>
      </c>
      <c r="R393" t="inlineStr">
        <is>
          <t>待确认</t>
        </is>
      </c>
      <c r="S393" t="inlineStr">
        <is>
          <t>团队模拟数据（基于公开单线数据派生）</t>
        </is>
      </c>
      <c r="T393" t="inlineStr">
        <is>
          <t>SIM-v2.2-20260807-20260804</t>
        </is>
      </c>
    </row>
    <row r="394">
      <c r="A394" t="inlineStr">
        <is>
          <t>SIM-EVT-00393</t>
        </is>
      </c>
      <c r="B394" t="inlineStr">
        <is>
          <t>LINE-S03-PRE-20251128</t>
        </is>
      </c>
      <c r="C394" t="inlineStr">
        <is>
          <t>SHIFT-PRE-20251128</t>
        </is>
      </c>
      <c r="D394" t="inlineStr">
        <is>
          <t>LINE-S03</t>
        </is>
      </c>
      <c r="E394" t="inlineStr">
        <is>
          <t>改善前</t>
        </is>
      </c>
      <c r="F394" s="57" t="n">
        <v>45989</v>
      </c>
      <c r="G394" t="inlineStr">
        <is>
          <t>非计划停机超时</t>
        </is>
      </c>
      <c r="H394" t="inlineStr">
        <is>
          <t>非计划停机</t>
        </is>
      </c>
      <c r="I394" s="61" t="n">
        <v>9372</v>
      </c>
      <c r="J394" t="inlineStr">
        <is>
          <t>秒</t>
        </is>
      </c>
      <c r="K394" t="n">
        <v>3600</v>
      </c>
      <c r="L394" t="inlineStr">
        <is>
          <t>高</t>
        </is>
      </c>
      <c r="M394" t="inlineStr">
        <is>
          <t>设备诊断智能体</t>
        </is>
      </c>
      <c r="N394" t="inlineStr">
        <is>
          <t>设备工程师</t>
        </is>
      </c>
      <c r="O394" t="inlineStr">
        <is>
          <t>按停机位置和原因执行Pareto分析</t>
        </is>
      </c>
      <c r="P394" t="inlineStr">
        <is>
          <t>飞书消息卡片+处置任务</t>
        </is>
      </c>
      <c r="Q394" t="inlineStr">
        <is>
          <t>是</t>
        </is>
      </c>
      <c r="R394" t="inlineStr">
        <is>
          <t>待确认</t>
        </is>
      </c>
      <c r="S394" t="inlineStr">
        <is>
          <t>团队模拟数据（基于公开单线数据派生）</t>
        </is>
      </c>
      <c r="T394" t="inlineStr">
        <is>
          <t>SIM-v2.2-20260807-20260804</t>
        </is>
      </c>
    </row>
    <row r="395">
      <c r="A395" t="inlineStr">
        <is>
          <t>SIM-EVT-00394</t>
        </is>
      </c>
      <c r="B395" t="inlineStr">
        <is>
          <t>LINE-S01-PRE-20251201</t>
        </is>
      </c>
      <c r="C395" t="inlineStr">
        <is>
          <t>SHIFT-PRE-20251201</t>
        </is>
      </c>
      <c r="D395" t="inlineStr">
        <is>
          <t>LINE-S01</t>
        </is>
      </c>
      <c r="E395" t="inlineStr">
        <is>
          <t>改善前</t>
        </is>
      </c>
      <c r="F395" s="57" t="n">
        <v>45992</v>
      </c>
      <c r="G395" t="inlineStr">
        <is>
          <t>OEE低于目标</t>
        </is>
      </c>
      <c r="H395" t="inlineStr">
        <is>
          <t>OEE</t>
        </is>
      </c>
      <c r="I395" s="61" t="n">
        <v>0.497645</v>
      </c>
      <c r="J395" t="inlineStr">
        <is>
          <t>比例</t>
        </is>
      </c>
      <c r="K395" t="n">
        <v>0.75</v>
      </c>
      <c r="L395" t="inlineStr">
        <is>
          <t>高</t>
        </is>
      </c>
      <c r="M395" t="inlineStr">
        <is>
          <t>生产诊断智能体</t>
        </is>
      </c>
      <c r="N395" t="inlineStr">
        <is>
          <t>生产主管</t>
        </is>
      </c>
      <c r="O395" t="inlineStr">
        <is>
          <t>稳态基准线综合效率偏低，需结合三项损失继续下钻</t>
        </is>
      </c>
      <c r="P395" t="inlineStr">
        <is>
          <t>飞书消息卡片+处置任务</t>
        </is>
      </c>
      <c r="Q395" t="inlineStr">
        <is>
          <t>是</t>
        </is>
      </c>
      <c r="R395" t="inlineStr">
        <is>
          <t>待确认</t>
        </is>
      </c>
      <c r="S395" t="inlineStr">
        <is>
          <t>团队模拟数据（基于公开单线数据派生）</t>
        </is>
      </c>
      <c r="T395" t="inlineStr">
        <is>
          <t>SIM-v2.2-20260807-20260804</t>
        </is>
      </c>
    </row>
    <row r="396">
      <c r="A396" t="inlineStr">
        <is>
          <t>SIM-EVT-00395</t>
        </is>
      </c>
      <c r="B396" t="inlineStr">
        <is>
          <t>LINE-S01-PRE-20251201</t>
        </is>
      </c>
      <c r="C396" t="inlineStr">
        <is>
          <t>SHIFT-PRE-20251201</t>
        </is>
      </c>
      <c r="D396" t="inlineStr">
        <is>
          <t>LINE-S01</t>
        </is>
      </c>
      <c r="E396" t="inlineStr">
        <is>
          <t>改善前</t>
        </is>
      </c>
      <c r="F396" s="57" t="n">
        <v>45992</v>
      </c>
      <c r="G396" t="inlineStr">
        <is>
          <t>开动率偏低</t>
        </is>
      </c>
      <c r="H396" t="inlineStr">
        <is>
          <t>开动率</t>
        </is>
      </c>
      <c r="I396" s="61" t="n">
        <v>0.529233</v>
      </c>
      <c r="J396" t="inlineStr">
        <is>
          <t>比例</t>
        </is>
      </c>
      <c r="K396" t="n">
        <v>0.75</v>
      </c>
      <c r="L396" t="inlineStr">
        <is>
          <t>高</t>
        </is>
      </c>
      <c r="M396" t="inlineStr">
        <is>
          <t>设备诊断智能体</t>
        </is>
      </c>
      <c r="N396" t="inlineStr">
        <is>
          <t>设备工程师</t>
        </is>
      </c>
      <c r="O396" t="inlineStr">
        <is>
          <t>优先检查非计划停机与待机原因</t>
        </is>
      </c>
      <c r="P396" t="inlineStr">
        <is>
          <t>飞书消息卡片+处置任务</t>
        </is>
      </c>
      <c r="Q396" t="inlineStr">
        <is>
          <t>是</t>
        </is>
      </c>
      <c r="R396" t="inlineStr">
        <is>
          <t>待确认</t>
        </is>
      </c>
      <c r="S396" t="inlineStr">
        <is>
          <t>团队模拟数据（基于公开单线数据派生）</t>
        </is>
      </c>
      <c r="T396" t="inlineStr">
        <is>
          <t>SIM-v2.2-20260807-20260804</t>
        </is>
      </c>
    </row>
    <row r="397">
      <c r="A397" t="inlineStr">
        <is>
          <t>SIM-EVT-00396</t>
        </is>
      </c>
      <c r="B397" t="inlineStr">
        <is>
          <t>LINE-S01-PRE-20251201</t>
        </is>
      </c>
      <c r="C397" t="inlineStr">
        <is>
          <t>SHIFT-PRE-20251201</t>
        </is>
      </c>
      <c r="D397" t="inlineStr">
        <is>
          <t>LINE-S01</t>
        </is>
      </c>
      <c r="E397" t="inlineStr">
        <is>
          <t>改善前</t>
        </is>
      </c>
      <c r="F397" s="57" t="n">
        <v>45992</v>
      </c>
      <c r="G397" t="inlineStr">
        <is>
          <t>非计划停机超时</t>
        </is>
      </c>
      <c r="H397" t="inlineStr">
        <is>
          <t>非计划停机</t>
        </is>
      </c>
      <c r="I397" s="61" t="n">
        <v>11130</v>
      </c>
      <c r="J397" t="inlineStr">
        <is>
          <t>秒</t>
        </is>
      </c>
      <c r="K397" t="n">
        <v>3600</v>
      </c>
      <c r="L397" t="inlineStr">
        <is>
          <t>高</t>
        </is>
      </c>
      <c r="M397" t="inlineStr">
        <is>
          <t>设备诊断智能体</t>
        </is>
      </c>
      <c r="N397" t="inlineStr">
        <is>
          <t>设备工程师</t>
        </is>
      </c>
      <c r="O397" t="inlineStr">
        <is>
          <t>按停机位置和原因执行Pareto分析</t>
        </is>
      </c>
      <c r="P397" t="inlineStr">
        <is>
          <t>飞书消息卡片+处置任务</t>
        </is>
      </c>
      <c r="Q397" t="inlineStr">
        <is>
          <t>是</t>
        </is>
      </c>
      <c r="R397" t="inlineStr">
        <is>
          <t>待确认</t>
        </is>
      </c>
      <c r="S397" t="inlineStr">
        <is>
          <t>团队模拟数据（基于公开单线数据派生）</t>
        </is>
      </c>
      <c r="T397" t="inlineStr">
        <is>
          <t>SIM-v2.2-20260807-20260804</t>
        </is>
      </c>
    </row>
    <row r="398">
      <c r="A398" t="inlineStr">
        <is>
          <t>SIM-EVT-00397</t>
        </is>
      </c>
      <c r="B398" t="inlineStr">
        <is>
          <t>LINE-S02-PRE-20251201</t>
        </is>
      </c>
      <c r="C398" t="inlineStr">
        <is>
          <t>SHIFT-PRE-20251201</t>
        </is>
      </c>
      <c r="D398" t="inlineStr">
        <is>
          <t>LINE-S02</t>
        </is>
      </c>
      <c r="E398" t="inlineStr">
        <is>
          <t>改善前</t>
        </is>
      </c>
      <c r="F398" s="57" t="n">
        <v>45992</v>
      </c>
      <c r="G398" t="inlineStr">
        <is>
          <t>OEE低于目标</t>
        </is>
      </c>
      <c r="H398" t="inlineStr">
        <is>
          <t>OEE</t>
        </is>
      </c>
      <c r="I398" s="61" t="n">
        <v>0.399073</v>
      </c>
      <c r="J398" t="inlineStr">
        <is>
          <t>比例</t>
        </is>
      </c>
      <c r="K398" t="n">
        <v>0.75</v>
      </c>
      <c r="L398" t="inlineStr">
        <is>
          <t>高</t>
        </is>
      </c>
      <c r="M398" t="inlineStr">
        <is>
          <t>生产诊断智能体</t>
        </is>
      </c>
      <c r="N398" t="inlineStr">
        <is>
          <t>生产主管</t>
        </is>
      </c>
      <c r="O398" t="inlineStr">
        <is>
          <t>设备瓶颈线综合效率偏低，需结合三项损失继续下钻</t>
        </is>
      </c>
      <c r="P398" t="inlineStr">
        <is>
          <t>飞书消息卡片+处置任务</t>
        </is>
      </c>
      <c r="Q398" t="inlineStr">
        <is>
          <t>是</t>
        </is>
      </c>
      <c r="R398" t="inlineStr">
        <is>
          <t>待确认</t>
        </is>
      </c>
      <c r="S398" t="inlineStr">
        <is>
          <t>团队模拟数据（基于公开单线数据派生）</t>
        </is>
      </c>
      <c r="T398" t="inlineStr">
        <is>
          <t>SIM-v2.2-20260807-20260804</t>
        </is>
      </c>
    </row>
    <row r="399">
      <c r="A399" t="inlineStr">
        <is>
          <t>SIM-EVT-00398</t>
        </is>
      </c>
      <c r="B399" t="inlineStr">
        <is>
          <t>LINE-S02-PRE-20251201</t>
        </is>
      </c>
      <c r="C399" t="inlineStr">
        <is>
          <t>SHIFT-PRE-20251201</t>
        </is>
      </c>
      <c r="D399" t="inlineStr">
        <is>
          <t>LINE-S02</t>
        </is>
      </c>
      <c r="E399" t="inlineStr">
        <is>
          <t>改善前</t>
        </is>
      </c>
      <c r="F399" s="57" t="n">
        <v>45992</v>
      </c>
      <c r="G399" t="inlineStr">
        <is>
          <t>开动率偏低</t>
        </is>
      </c>
      <c r="H399" t="inlineStr">
        <is>
          <t>开动率</t>
        </is>
      </c>
      <c r="I399" s="61" t="n">
        <v>0.438567</v>
      </c>
      <c r="J399" t="inlineStr">
        <is>
          <t>比例</t>
        </is>
      </c>
      <c r="K399" t="n">
        <v>0.75</v>
      </c>
      <c r="L399" t="inlineStr">
        <is>
          <t>高</t>
        </is>
      </c>
      <c r="M399" t="inlineStr">
        <is>
          <t>设备诊断智能体</t>
        </is>
      </c>
      <c r="N399" t="inlineStr">
        <is>
          <t>设备工程师</t>
        </is>
      </c>
      <c r="O399" t="inlineStr">
        <is>
          <t>设备瓶颈画像与非计划停机共同指向关键设备</t>
        </is>
      </c>
      <c r="P399" t="inlineStr">
        <is>
          <t>飞书消息卡片+处置任务</t>
        </is>
      </c>
      <c r="Q399" t="inlineStr">
        <is>
          <t>是</t>
        </is>
      </c>
      <c r="R399" t="inlineStr">
        <is>
          <t>待确认</t>
        </is>
      </c>
      <c r="S399" t="inlineStr">
        <is>
          <t>团队模拟数据（基于公开单线数据派生）</t>
        </is>
      </c>
      <c r="T399" t="inlineStr">
        <is>
          <t>SIM-v2.2-20260807-20260804</t>
        </is>
      </c>
    </row>
    <row r="400">
      <c r="A400" t="inlineStr">
        <is>
          <t>SIM-EVT-00399</t>
        </is>
      </c>
      <c r="B400" t="inlineStr">
        <is>
          <t>LINE-S02-PRE-20251201</t>
        </is>
      </c>
      <c r="C400" t="inlineStr">
        <is>
          <t>SHIFT-PRE-20251201</t>
        </is>
      </c>
      <c r="D400" t="inlineStr">
        <is>
          <t>LINE-S02</t>
        </is>
      </c>
      <c r="E400" t="inlineStr">
        <is>
          <t>改善前</t>
        </is>
      </c>
      <c r="F400" s="57" t="n">
        <v>45992</v>
      </c>
      <c r="G400" t="inlineStr">
        <is>
          <t>非计划停机超时</t>
        </is>
      </c>
      <c r="H400" t="inlineStr">
        <is>
          <t>非计划停机</t>
        </is>
      </c>
      <c r="I400" s="61" t="n">
        <v>17352</v>
      </c>
      <c r="J400" t="inlineStr">
        <is>
          <t>秒</t>
        </is>
      </c>
      <c r="K400" t="n">
        <v>3600</v>
      </c>
      <c r="L400" t="inlineStr">
        <is>
          <t>高</t>
        </is>
      </c>
      <c r="M400" t="inlineStr">
        <is>
          <t>设备诊断智能体</t>
        </is>
      </c>
      <c r="N400" t="inlineStr">
        <is>
          <t>设备工程师</t>
        </is>
      </c>
      <c r="O400" t="inlineStr">
        <is>
          <t>设备瓶颈线停机放大，优先查看主加工和输送系统</t>
        </is>
      </c>
      <c r="P400" t="inlineStr">
        <is>
          <t>飞书消息卡片+处置任务</t>
        </is>
      </c>
      <c r="Q400" t="inlineStr">
        <is>
          <t>是</t>
        </is>
      </c>
      <c r="R400" t="inlineStr">
        <is>
          <t>待确认</t>
        </is>
      </c>
      <c r="S400" t="inlineStr">
        <is>
          <t>团队模拟数据（基于公开单线数据派生）</t>
        </is>
      </c>
      <c r="T400" t="inlineStr">
        <is>
          <t>SIM-v2.2-20260807-20260804</t>
        </is>
      </c>
    </row>
    <row r="401">
      <c r="A401" t="inlineStr">
        <is>
          <t>SIM-EVT-00400</t>
        </is>
      </c>
      <c r="B401" t="inlineStr">
        <is>
          <t>LINE-S03-PRE-20251201</t>
        </is>
      </c>
      <c r="C401" t="inlineStr">
        <is>
          <t>SHIFT-PRE-20251201</t>
        </is>
      </c>
      <c r="D401" t="inlineStr">
        <is>
          <t>LINE-S03</t>
        </is>
      </c>
      <c r="E401" t="inlineStr">
        <is>
          <t>改善前</t>
        </is>
      </c>
      <c r="F401" s="57" t="n">
        <v>45992</v>
      </c>
      <c r="G401" t="inlineStr">
        <is>
          <t>OEE低于目标</t>
        </is>
      </c>
      <c r="H401" t="inlineStr">
        <is>
          <t>OEE</t>
        </is>
      </c>
      <c r="I401" s="61" t="n">
        <v>0.456603</v>
      </c>
      <c r="J401" t="inlineStr">
        <is>
          <t>比例</t>
        </is>
      </c>
      <c r="K401" t="n">
        <v>0.75</v>
      </c>
      <c r="L401" t="inlineStr">
        <is>
          <t>高</t>
        </is>
      </c>
      <c r="M401" t="inlineStr">
        <is>
          <t>生产诊断智能体</t>
        </is>
      </c>
      <c r="N401" t="inlineStr">
        <is>
          <t>生产主管</t>
        </is>
      </c>
      <c r="O401" t="inlineStr">
        <is>
          <t>质量波动线综合效率偏低，需结合三项损失继续下钻</t>
        </is>
      </c>
      <c r="P401" t="inlineStr">
        <is>
          <t>飞书消息卡片+处置任务</t>
        </is>
      </c>
      <c r="Q401" t="inlineStr">
        <is>
          <t>是</t>
        </is>
      </c>
      <c r="R401" t="inlineStr">
        <is>
          <t>待确认</t>
        </is>
      </c>
      <c r="S401" t="inlineStr">
        <is>
          <t>团队模拟数据（基于公开单线数据派生）</t>
        </is>
      </c>
      <c r="T401" t="inlineStr">
        <is>
          <t>SIM-v2.2-20260807-20260804</t>
        </is>
      </c>
    </row>
    <row r="402">
      <c r="A402" t="inlineStr">
        <is>
          <t>SIM-EVT-00401</t>
        </is>
      </c>
      <c r="B402" t="inlineStr">
        <is>
          <t>LINE-S03-PRE-20251201</t>
        </is>
      </c>
      <c r="C402" t="inlineStr">
        <is>
          <t>SHIFT-PRE-20251201</t>
        </is>
      </c>
      <c r="D402" t="inlineStr">
        <is>
          <t>LINE-S03</t>
        </is>
      </c>
      <c r="E402" t="inlineStr">
        <is>
          <t>改善前</t>
        </is>
      </c>
      <c r="F402" s="57" t="n">
        <v>45992</v>
      </c>
      <c r="G402" t="inlineStr">
        <is>
          <t>开动率偏低</t>
        </is>
      </c>
      <c r="H402" t="inlineStr">
        <is>
          <t>开动率</t>
        </is>
      </c>
      <c r="I402" s="61" t="n">
        <v>0.5182330000000001</v>
      </c>
      <c r="J402" t="inlineStr">
        <is>
          <t>比例</t>
        </is>
      </c>
      <c r="K402" t="n">
        <v>0.75</v>
      </c>
      <c r="L402" t="inlineStr">
        <is>
          <t>高</t>
        </is>
      </c>
      <c r="M402" t="inlineStr">
        <is>
          <t>设备诊断智能体</t>
        </is>
      </c>
      <c r="N402" t="inlineStr">
        <is>
          <t>设备工程师</t>
        </is>
      </c>
      <c r="O402" t="inlineStr">
        <is>
          <t>优先检查非计划停机与待机原因</t>
        </is>
      </c>
      <c r="P402" t="inlineStr">
        <is>
          <t>飞书消息卡片+处置任务</t>
        </is>
      </c>
      <c r="Q402" t="inlineStr">
        <is>
          <t>是</t>
        </is>
      </c>
      <c r="R402" t="inlineStr">
        <is>
          <t>待确认</t>
        </is>
      </c>
      <c r="S402" t="inlineStr">
        <is>
          <t>团队模拟数据（基于公开单线数据派生）</t>
        </is>
      </c>
      <c r="T402" t="inlineStr">
        <is>
          <t>SIM-v2.2-20260807-20260804</t>
        </is>
      </c>
    </row>
    <row r="403">
      <c r="A403" t="inlineStr">
        <is>
          <t>SIM-EVT-00402</t>
        </is>
      </c>
      <c r="B403" t="inlineStr">
        <is>
          <t>LINE-S03-PRE-20251201</t>
        </is>
      </c>
      <c r="C403" t="inlineStr">
        <is>
          <t>SHIFT-PRE-20251201</t>
        </is>
      </c>
      <c r="D403" t="inlineStr">
        <is>
          <t>LINE-S03</t>
        </is>
      </c>
      <c r="E403" t="inlineStr">
        <is>
          <t>改善前</t>
        </is>
      </c>
      <c r="F403" s="57" t="n">
        <v>45992</v>
      </c>
      <c r="G403" t="inlineStr">
        <is>
          <t>质量率偏低</t>
        </is>
      </c>
      <c r="H403" t="inlineStr">
        <is>
          <t>质量率</t>
        </is>
      </c>
      <c r="I403" s="61" t="n">
        <v>0.956444</v>
      </c>
      <c r="J403" t="inlineStr">
        <is>
          <t>比例</t>
        </is>
      </c>
      <c r="K403" t="n">
        <v>0.98</v>
      </c>
      <c r="L403" t="inlineStr">
        <is>
          <t>中</t>
        </is>
      </c>
      <c r="M403" t="inlineStr">
        <is>
          <t>质量分析智能体</t>
        </is>
      </c>
      <c r="N403" t="inlineStr">
        <is>
          <t>质量工程师</t>
        </is>
      </c>
      <c r="O403" t="inlineStr">
        <is>
          <t>质量波动画像触发，建议核查批次、工艺参数和来料</t>
        </is>
      </c>
      <c r="P403" t="inlineStr">
        <is>
          <t>飞书消息卡片</t>
        </is>
      </c>
      <c r="Q403" t="inlineStr">
        <is>
          <t>否</t>
        </is>
      </c>
      <c r="R403" t="inlineStr">
        <is>
          <t>待确认</t>
        </is>
      </c>
      <c r="S403" t="inlineStr">
        <is>
          <t>团队模拟数据（基于公开单线数据派生）</t>
        </is>
      </c>
      <c r="T403" t="inlineStr">
        <is>
          <t>SIM-v2.2-20260807-20260804</t>
        </is>
      </c>
    </row>
    <row r="404">
      <c r="A404" t="inlineStr">
        <is>
          <t>SIM-EVT-00403</t>
        </is>
      </c>
      <c r="B404" t="inlineStr">
        <is>
          <t>LINE-S03-PRE-20251201</t>
        </is>
      </c>
      <c r="C404" t="inlineStr">
        <is>
          <t>SHIFT-PRE-20251201</t>
        </is>
      </c>
      <c r="D404" t="inlineStr">
        <is>
          <t>LINE-S03</t>
        </is>
      </c>
      <c r="E404" t="inlineStr">
        <is>
          <t>改善前</t>
        </is>
      </c>
      <c r="F404" s="57" t="n">
        <v>45992</v>
      </c>
      <c r="G404" t="inlineStr">
        <is>
          <t>非计划停机超时</t>
        </is>
      </c>
      <c r="H404" t="inlineStr">
        <is>
          <t>非计划停机</t>
        </is>
      </c>
      <c r="I404" s="61" t="n">
        <v>13824</v>
      </c>
      <c r="J404" t="inlineStr">
        <is>
          <t>秒</t>
        </is>
      </c>
      <c r="K404" t="n">
        <v>3600</v>
      </c>
      <c r="L404" t="inlineStr">
        <is>
          <t>高</t>
        </is>
      </c>
      <c r="M404" t="inlineStr">
        <is>
          <t>设备诊断智能体</t>
        </is>
      </c>
      <c r="N404" t="inlineStr">
        <is>
          <t>设备工程师</t>
        </is>
      </c>
      <c r="O404" t="inlineStr">
        <is>
          <t>按停机位置和原因执行Pareto分析</t>
        </is>
      </c>
      <c r="P404" t="inlineStr">
        <is>
          <t>飞书消息卡片+处置任务</t>
        </is>
      </c>
      <c r="Q404" t="inlineStr">
        <is>
          <t>是</t>
        </is>
      </c>
      <c r="R404" t="inlineStr">
        <is>
          <t>待确认</t>
        </is>
      </c>
      <c r="S404" t="inlineStr">
        <is>
          <t>团队模拟数据（基于公开单线数据派生）</t>
        </is>
      </c>
      <c r="T404" t="inlineStr">
        <is>
          <t>SIM-v2.2-20260807-20260804</t>
        </is>
      </c>
    </row>
    <row r="405">
      <c r="A405" t="inlineStr">
        <is>
          <t>SIM-EVT-00404</t>
        </is>
      </c>
      <c r="B405" t="inlineStr">
        <is>
          <t>LINE-S01-PRE-20251202</t>
        </is>
      </c>
      <c r="C405" t="inlineStr">
        <is>
          <t>SHIFT-PRE-20251202</t>
        </is>
      </c>
      <c r="D405" t="inlineStr">
        <is>
          <t>LINE-S01</t>
        </is>
      </c>
      <c r="E405" t="inlineStr">
        <is>
          <t>改善前</t>
        </is>
      </c>
      <c r="F405" s="57" t="n">
        <v>45993</v>
      </c>
      <c r="G405" t="inlineStr">
        <is>
          <t>OEE低于目标</t>
        </is>
      </c>
      <c r="H405" t="inlineStr">
        <is>
          <t>OEE</t>
        </is>
      </c>
      <c r="I405" s="61" t="n">
        <v>0.74582</v>
      </c>
      <c r="J405" t="inlineStr">
        <is>
          <t>比例</t>
        </is>
      </c>
      <c r="K405" t="n">
        <v>0.75</v>
      </c>
      <c r="L405" t="inlineStr">
        <is>
          <t>中</t>
        </is>
      </c>
      <c r="M405" t="inlineStr">
        <is>
          <t>生产诊断智能体</t>
        </is>
      </c>
      <c r="N405" t="inlineStr">
        <is>
          <t>生产主管</t>
        </is>
      </c>
      <c r="O405" t="inlineStr">
        <is>
          <t>稳态基准线综合效率偏低，需结合三项损失继续下钻</t>
        </is>
      </c>
      <c r="P405" t="inlineStr">
        <is>
          <t>飞书消息卡片</t>
        </is>
      </c>
      <c r="Q405" t="inlineStr">
        <is>
          <t>否</t>
        </is>
      </c>
      <c r="R405" t="inlineStr">
        <is>
          <t>待确认</t>
        </is>
      </c>
      <c r="S405" t="inlineStr">
        <is>
          <t>团队模拟数据（基于公开单线数据派生）</t>
        </is>
      </c>
      <c r="T405" t="inlineStr">
        <is>
          <t>SIM-v2.2-20260807-20260804</t>
        </is>
      </c>
    </row>
    <row r="406">
      <c r="A406" t="inlineStr">
        <is>
          <t>SIM-EVT-00405</t>
        </is>
      </c>
      <c r="B406" t="inlineStr">
        <is>
          <t>LINE-S01-PRE-20251202</t>
        </is>
      </c>
      <c r="C406" t="inlineStr">
        <is>
          <t>SHIFT-PRE-20251202</t>
        </is>
      </c>
      <c r="D406" t="inlineStr">
        <is>
          <t>LINE-S01</t>
        </is>
      </c>
      <c r="E406" t="inlineStr">
        <is>
          <t>改善前</t>
        </is>
      </c>
      <c r="F406" s="57" t="n">
        <v>45993</v>
      </c>
      <c r="G406" t="inlineStr">
        <is>
          <t>非计划停机超时</t>
        </is>
      </c>
      <c r="H406" t="inlineStr">
        <is>
          <t>非计划停机</t>
        </is>
      </c>
      <c r="I406" s="61" t="n">
        <v>4176</v>
      </c>
      <c r="J406" t="inlineStr">
        <is>
          <t>秒</t>
        </is>
      </c>
      <c r="K406" t="n">
        <v>3600</v>
      </c>
      <c r="L406" t="inlineStr">
        <is>
          <t>中</t>
        </is>
      </c>
      <c r="M406" t="inlineStr">
        <is>
          <t>设备诊断智能体</t>
        </is>
      </c>
      <c r="N406" t="inlineStr">
        <is>
          <t>设备工程师</t>
        </is>
      </c>
      <c r="O406" t="inlineStr">
        <is>
          <t>按停机位置和原因执行Pareto分析</t>
        </is>
      </c>
      <c r="P406" t="inlineStr">
        <is>
          <t>飞书消息卡片</t>
        </is>
      </c>
      <c r="Q406" t="inlineStr">
        <is>
          <t>否</t>
        </is>
      </c>
      <c r="R406" t="inlineStr">
        <is>
          <t>待确认</t>
        </is>
      </c>
      <c r="S406" t="inlineStr">
        <is>
          <t>团队模拟数据（基于公开单线数据派生）</t>
        </is>
      </c>
      <c r="T406" t="inlineStr">
        <is>
          <t>SIM-v2.2-20260807-20260804</t>
        </is>
      </c>
    </row>
    <row r="407">
      <c r="A407" t="inlineStr">
        <is>
          <t>SIM-EVT-00406</t>
        </is>
      </c>
      <c r="B407" t="inlineStr">
        <is>
          <t>LINE-S02-PRE-20251202</t>
        </is>
      </c>
      <c r="C407" t="inlineStr">
        <is>
          <t>SHIFT-PRE-20251202</t>
        </is>
      </c>
      <c r="D407" t="inlineStr">
        <is>
          <t>LINE-S02</t>
        </is>
      </c>
      <c r="E407" t="inlineStr">
        <is>
          <t>改善前</t>
        </is>
      </c>
      <c r="F407" s="57" t="n">
        <v>45993</v>
      </c>
      <c r="G407" t="inlineStr">
        <is>
          <t>OEE低于目标</t>
        </is>
      </c>
      <c r="H407" t="inlineStr">
        <is>
          <t>OEE</t>
        </is>
      </c>
      <c r="I407" s="61" t="n">
        <v>0.687829</v>
      </c>
      <c r="J407" t="inlineStr">
        <is>
          <t>比例</t>
        </is>
      </c>
      <c r="K407" t="n">
        <v>0.75</v>
      </c>
      <c r="L407" t="inlineStr">
        <is>
          <t>中</t>
        </is>
      </c>
      <c r="M407" t="inlineStr">
        <is>
          <t>生产诊断智能体</t>
        </is>
      </c>
      <c r="N407" t="inlineStr">
        <is>
          <t>生产主管</t>
        </is>
      </c>
      <c r="O407" t="inlineStr">
        <is>
          <t>设备瓶颈线综合效率偏低，需结合三项损失继续下钻</t>
        </is>
      </c>
      <c r="P407" t="inlineStr">
        <is>
          <t>飞书消息卡片</t>
        </is>
      </c>
      <c r="Q407" t="inlineStr">
        <is>
          <t>否</t>
        </is>
      </c>
      <c r="R407" t="inlineStr">
        <is>
          <t>待确认</t>
        </is>
      </c>
      <c r="S407" t="inlineStr">
        <is>
          <t>团队模拟数据（基于公开单线数据派生）</t>
        </is>
      </c>
      <c r="T407" t="inlineStr">
        <is>
          <t>SIM-v2.2-20260807-20260804</t>
        </is>
      </c>
    </row>
    <row r="408">
      <c r="A408" t="inlineStr">
        <is>
          <t>SIM-EVT-00407</t>
        </is>
      </c>
      <c r="B408" t="inlineStr">
        <is>
          <t>LINE-S02-PRE-20251202</t>
        </is>
      </c>
      <c r="C408" t="inlineStr">
        <is>
          <t>SHIFT-PRE-20251202</t>
        </is>
      </c>
      <c r="D408" t="inlineStr">
        <is>
          <t>LINE-S02</t>
        </is>
      </c>
      <c r="E408" t="inlineStr">
        <is>
          <t>改善前</t>
        </is>
      </c>
      <c r="F408" s="57" t="n">
        <v>45993</v>
      </c>
      <c r="G408" t="inlineStr">
        <is>
          <t>开动率偏低</t>
        </is>
      </c>
      <c r="H408" t="inlineStr">
        <is>
          <t>开动率</t>
        </is>
      </c>
      <c r="I408" s="61" t="n">
        <v>0.6937</v>
      </c>
      <c r="J408" t="inlineStr">
        <is>
          <t>比例</t>
        </is>
      </c>
      <c r="K408" t="n">
        <v>0.75</v>
      </c>
      <c r="L408" t="inlineStr">
        <is>
          <t>中</t>
        </is>
      </c>
      <c r="M408" t="inlineStr">
        <is>
          <t>设备诊断智能体</t>
        </is>
      </c>
      <c r="N408" t="inlineStr">
        <is>
          <t>设备工程师</t>
        </is>
      </c>
      <c r="O408" t="inlineStr">
        <is>
          <t>设备瓶颈画像与非计划停机共同指向关键设备</t>
        </is>
      </c>
      <c r="P408" t="inlineStr">
        <is>
          <t>飞书消息卡片</t>
        </is>
      </c>
      <c r="Q408" t="inlineStr">
        <is>
          <t>否</t>
        </is>
      </c>
      <c r="R408" t="inlineStr">
        <is>
          <t>待确认</t>
        </is>
      </c>
      <c r="S408" t="inlineStr">
        <is>
          <t>团队模拟数据（基于公开单线数据派生）</t>
        </is>
      </c>
      <c r="T408" t="inlineStr">
        <is>
          <t>SIM-v2.2-20260807-20260804</t>
        </is>
      </c>
    </row>
    <row r="409">
      <c r="A409" t="inlineStr">
        <is>
          <t>SIM-EVT-00408</t>
        </is>
      </c>
      <c r="B409" t="inlineStr">
        <is>
          <t>LINE-S02-PRE-20251202</t>
        </is>
      </c>
      <c r="C409" t="inlineStr">
        <is>
          <t>SHIFT-PRE-20251202</t>
        </is>
      </c>
      <c r="D409" t="inlineStr">
        <is>
          <t>LINE-S02</t>
        </is>
      </c>
      <c r="E409" t="inlineStr">
        <is>
          <t>改善前</t>
        </is>
      </c>
      <c r="F409" s="57" t="n">
        <v>45993</v>
      </c>
      <c r="G409" t="inlineStr">
        <is>
          <t>非计划停机超时</t>
        </is>
      </c>
      <c r="H409" t="inlineStr">
        <is>
          <t>非计划停机</t>
        </is>
      </c>
      <c r="I409" s="61" t="n">
        <v>6612</v>
      </c>
      <c r="J409" t="inlineStr">
        <is>
          <t>秒</t>
        </is>
      </c>
      <c r="K409" t="n">
        <v>3600</v>
      </c>
      <c r="L409" t="inlineStr">
        <is>
          <t>中</t>
        </is>
      </c>
      <c r="M409" t="inlineStr">
        <is>
          <t>设备诊断智能体</t>
        </is>
      </c>
      <c r="N409" t="inlineStr">
        <is>
          <t>设备工程师</t>
        </is>
      </c>
      <c r="O409" t="inlineStr">
        <is>
          <t>设备瓶颈线停机放大，优先查看主加工和输送系统</t>
        </is>
      </c>
      <c r="P409" t="inlineStr">
        <is>
          <t>飞书消息卡片</t>
        </is>
      </c>
      <c r="Q409" t="inlineStr">
        <is>
          <t>否</t>
        </is>
      </c>
      <c r="R409" t="inlineStr">
        <is>
          <t>待确认</t>
        </is>
      </c>
      <c r="S409" t="inlineStr">
        <is>
          <t>团队模拟数据（基于公开单线数据派生）</t>
        </is>
      </c>
      <c r="T409" t="inlineStr">
        <is>
          <t>SIM-v2.2-20260807-20260804</t>
        </is>
      </c>
    </row>
    <row r="410">
      <c r="A410" t="inlineStr">
        <is>
          <t>SIM-EVT-00409</t>
        </is>
      </c>
      <c r="B410" t="inlineStr">
        <is>
          <t>LINE-S03-PRE-20251202</t>
        </is>
      </c>
      <c r="C410" t="inlineStr">
        <is>
          <t>SHIFT-PRE-20251202</t>
        </is>
      </c>
      <c r="D410" t="inlineStr">
        <is>
          <t>LINE-S03</t>
        </is>
      </c>
      <c r="E410" t="inlineStr">
        <is>
          <t>改善前</t>
        </is>
      </c>
      <c r="F410" s="57" t="n">
        <v>45993</v>
      </c>
      <c r="G410" t="inlineStr">
        <is>
          <t>OEE低于目标</t>
        </is>
      </c>
      <c r="H410" t="inlineStr">
        <is>
          <t>OEE</t>
        </is>
      </c>
      <c r="I410" s="61" t="n">
        <v>0.695737</v>
      </c>
      <c r="J410" t="inlineStr">
        <is>
          <t>比例</t>
        </is>
      </c>
      <c r="K410" t="n">
        <v>0.75</v>
      </c>
      <c r="L410" t="inlineStr">
        <is>
          <t>中</t>
        </is>
      </c>
      <c r="M410" t="inlineStr">
        <is>
          <t>生产诊断智能体</t>
        </is>
      </c>
      <c r="N410" t="inlineStr">
        <is>
          <t>生产主管</t>
        </is>
      </c>
      <c r="O410" t="inlineStr">
        <is>
          <t>质量波动线综合效率偏低，需结合三项损失继续下钻</t>
        </is>
      </c>
      <c r="P410" t="inlineStr">
        <is>
          <t>飞书消息卡片</t>
        </is>
      </c>
      <c r="Q410" t="inlineStr">
        <is>
          <t>否</t>
        </is>
      </c>
      <c r="R410" t="inlineStr">
        <is>
          <t>待确认</t>
        </is>
      </c>
      <c r="S410" t="inlineStr">
        <is>
          <t>团队模拟数据（基于公开单线数据派生）</t>
        </is>
      </c>
      <c r="T410" t="inlineStr">
        <is>
          <t>SIM-v2.2-20260807-20260804</t>
        </is>
      </c>
    </row>
    <row r="411">
      <c r="A411" t="inlineStr">
        <is>
          <t>SIM-EVT-00410</t>
        </is>
      </c>
      <c r="B411" t="inlineStr">
        <is>
          <t>LINE-S03-PRE-20251202</t>
        </is>
      </c>
      <c r="C411" t="inlineStr">
        <is>
          <t>SHIFT-PRE-20251202</t>
        </is>
      </c>
      <c r="D411" t="inlineStr">
        <is>
          <t>LINE-S03</t>
        </is>
      </c>
      <c r="E411" t="inlineStr">
        <is>
          <t>改善前</t>
        </is>
      </c>
      <c r="F411" s="57" t="n">
        <v>45993</v>
      </c>
      <c r="G411" t="inlineStr">
        <is>
          <t>开动率偏低</t>
        </is>
      </c>
      <c r="H411" t="inlineStr">
        <is>
          <t>开动率</t>
        </is>
      </c>
      <c r="I411" s="61" t="n">
        <v>0.7480329999999999</v>
      </c>
      <c r="J411" t="inlineStr">
        <is>
          <t>比例</t>
        </is>
      </c>
      <c r="K411" t="n">
        <v>0.75</v>
      </c>
      <c r="L411" t="inlineStr">
        <is>
          <t>中</t>
        </is>
      </c>
      <c r="M411" t="inlineStr">
        <is>
          <t>设备诊断智能体</t>
        </is>
      </c>
      <c r="N411" t="inlineStr">
        <is>
          <t>设备工程师</t>
        </is>
      </c>
      <c r="O411" t="inlineStr">
        <is>
          <t>优先检查非计划停机与待机原因</t>
        </is>
      </c>
      <c r="P411" t="inlineStr">
        <is>
          <t>飞书消息卡片</t>
        </is>
      </c>
      <c r="Q411" t="inlineStr">
        <is>
          <t>否</t>
        </is>
      </c>
      <c r="R411" t="inlineStr">
        <is>
          <t>待确认</t>
        </is>
      </c>
      <c r="S411" t="inlineStr">
        <is>
          <t>团队模拟数据（基于公开单线数据派生）</t>
        </is>
      </c>
      <c r="T411" t="inlineStr">
        <is>
          <t>SIM-v2.2-20260807-20260804</t>
        </is>
      </c>
    </row>
    <row r="412">
      <c r="A412" t="inlineStr">
        <is>
          <t>SIM-EVT-00411</t>
        </is>
      </c>
      <c r="B412" t="inlineStr">
        <is>
          <t>LINE-S03-PRE-20251202</t>
        </is>
      </c>
      <c r="C412" t="inlineStr">
        <is>
          <t>SHIFT-PRE-20251202</t>
        </is>
      </c>
      <c r="D412" t="inlineStr">
        <is>
          <t>LINE-S03</t>
        </is>
      </c>
      <c r="E412" t="inlineStr">
        <is>
          <t>改善前</t>
        </is>
      </c>
      <c r="F412" s="57" t="n">
        <v>45993</v>
      </c>
      <c r="G412" t="inlineStr">
        <is>
          <t>质量率偏低</t>
        </is>
      </c>
      <c r="H412" t="inlineStr">
        <is>
          <t>质量率</t>
        </is>
      </c>
      <c r="I412" s="61" t="n">
        <v>0.970156</v>
      </c>
      <c r="J412" t="inlineStr">
        <is>
          <t>比例</t>
        </is>
      </c>
      <c r="K412" t="n">
        <v>0.98</v>
      </c>
      <c r="L412" t="inlineStr">
        <is>
          <t>中</t>
        </is>
      </c>
      <c r="M412" t="inlineStr">
        <is>
          <t>质量分析智能体</t>
        </is>
      </c>
      <c r="N412" t="inlineStr">
        <is>
          <t>质量工程师</t>
        </is>
      </c>
      <c r="O412" t="inlineStr">
        <is>
          <t>质量波动画像触发，建议核查批次、工艺参数和来料</t>
        </is>
      </c>
      <c r="P412" t="inlineStr">
        <is>
          <t>飞书消息卡片</t>
        </is>
      </c>
      <c r="Q412" t="inlineStr">
        <is>
          <t>否</t>
        </is>
      </c>
      <c r="R412" t="inlineStr">
        <is>
          <t>待确认</t>
        </is>
      </c>
      <c r="S412" t="inlineStr">
        <is>
          <t>团队模拟数据（基于公开单线数据派生）</t>
        </is>
      </c>
      <c r="T412" t="inlineStr">
        <is>
          <t>SIM-v2.2-20260807-20260804</t>
        </is>
      </c>
    </row>
    <row r="413">
      <c r="A413" t="inlineStr">
        <is>
          <t>SIM-EVT-00412</t>
        </is>
      </c>
      <c r="B413" t="inlineStr">
        <is>
          <t>LINE-S03-PRE-20251202</t>
        </is>
      </c>
      <c r="C413" t="inlineStr">
        <is>
          <t>SHIFT-PRE-20251202</t>
        </is>
      </c>
      <c r="D413" t="inlineStr">
        <is>
          <t>LINE-S03</t>
        </is>
      </c>
      <c r="E413" t="inlineStr">
        <is>
          <t>改善前</t>
        </is>
      </c>
      <c r="F413" s="57" t="n">
        <v>45993</v>
      </c>
      <c r="G413" t="inlineStr">
        <is>
          <t>非计划停机超时</t>
        </is>
      </c>
      <c r="H413" t="inlineStr">
        <is>
          <t>非计划停机</t>
        </is>
      </c>
      <c r="I413" s="61" t="n">
        <v>4812</v>
      </c>
      <c r="J413" t="inlineStr">
        <is>
          <t>秒</t>
        </is>
      </c>
      <c r="K413" t="n">
        <v>3600</v>
      </c>
      <c r="L413" t="inlineStr">
        <is>
          <t>中</t>
        </is>
      </c>
      <c r="M413" t="inlineStr">
        <is>
          <t>设备诊断智能体</t>
        </is>
      </c>
      <c r="N413" t="inlineStr">
        <is>
          <t>设备工程师</t>
        </is>
      </c>
      <c r="O413" t="inlineStr">
        <is>
          <t>按停机位置和原因执行Pareto分析</t>
        </is>
      </c>
      <c r="P413" t="inlineStr">
        <is>
          <t>飞书消息卡片</t>
        </is>
      </c>
      <c r="Q413" t="inlineStr">
        <is>
          <t>否</t>
        </is>
      </c>
      <c r="R413" t="inlineStr">
        <is>
          <t>待确认</t>
        </is>
      </c>
      <c r="S413" t="inlineStr">
        <is>
          <t>团队模拟数据（基于公开单线数据派生）</t>
        </is>
      </c>
      <c r="T413" t="inlineStr">
        <is>
          <t>SIM-v2.2-20260807-20260804</t>
        </is>
      </c>
    </row>
    <row r="414">
      <c r="A414" t="inlineStr">
        <is>
          <t>SIM-EVT-00413</t>
        </is>
      </c>
      <c r="B414" t="inlineStr">
        <is>
          <t>LINE-S02-PRE-20251203</t>
        </is>
      </c>
      <c r="C414" t="inlineStr">
        <is>
          <t>SHIFT-PRE-20251203</t>
        </is>
      </c>
      <c r="D414" t="inlineStr">
        <is>
          <t>LINE-S02</t>
        </is>
      </c>
      <c r="E414" t="inlineStr">
        <is>
          <t>改善前</t>
        </is>
      </c>
      <c r="F414" s="57" t="n">
        <v>45994</v>
      </c>
      <c r="G414" t="inlineStr">
        <is>
          <t>OEE低于目标</t>
        </is>
      </c>
      <c r="H414" t="inlineStr">
        <is>
          <t>OEE</t>
        </is>
      </c>
      <c r="I414" s="61" t="n">
        <v>0.693365</v>
      </c>
      <c r="J414" t="inlineStr">
        <is>
          <t>比例</t>
        </is>
      </c>
      <c r="K414" t="n">
        <v>0.75</v>
      </c>
      <c r="L414" t="inlineStr">
        <is>
          <t>中</t>
        </is>
      </c>
      <c r="M414" t="inlineStr">
        <is>
          <t>生产诊断智能体</t>
        </is>
      </c>
      <c r="N414" t="inlineStr">
        <is>
          <t>生产主管</t>
        </is>
      </c>
      <c r="O414" t="inlineStr">
        <is>
          <t>设备瓶颈线综合效率偏低，需结合三项损失继续下钻</t>
        </is>
      </c>
      <c r="P414" t="inlineStr">
        <is>
          <t>飞书消息卡片</t>
        </is>
      </c>
      <c r="Q414" t="inlineStr">
        <is>
          <t>否</t>
        </is>
      </c>
      <c r="R414" t="inlineStr">
        <is>
          <t>待确认</t>
        </is>
      </c>
      <c r="S414" t="inlineStr">
        <is>
          <t>团队模拟数据（基于公开单线数据派生）</t>
        </is>
      </c>
      <c r="T414" t="inlineStr">
        <is>
          <t>SIM-v2.2-20260807-20260804</t>
        </is>
      </c>
    </row>
    <row r="415">
      <c r="A415" t="inlineStr">
        <is>
          <t>SIM-EVT-00414</t>
        </is>
      </c>
      <c r="B415" t="inlineStr">
        <is>
          <t>LINE-S03-PRE-20251203</t>
        </is>
      </c>
      <c r="C415" t="inlineStr">
        <is>
          <t>SHIFT-PRE-20251203</t>
        </is>
      </c>
      <c r="D415" t="inlineStr">
        <is>
          <t>LINE-S03</t>
        </is>
      </c>
      <c r="E415" t="inlineStr">
        <is>
          <t>改善前</t>
        </is>
      </c>
      <c r="F415" s="57" t="n">
        <v>45994</v>
      </c>
      <c r="G415" t="inlineStr">
        <is>
          <t>OEE低于目标</t>
        </is>
      </c>
      <c r="H415" t="inlineStr">
        <is>
          <t>OEE</t>
        </is>
      </c>
      <c r="I415" s="61" t="n">
        <v>0.748263</v>
      </c>
      <c r="J415" t="inlineStr">
        <is>
          <t>比例</t>
        </is>
      </c>
      <c r="K415" t="n">
        <v>0.75</v>
      </c>
      <c r="L415" t="inlineStr">
        <is>
          <t>中</t>
        </is>
      </c>
      <c r="M415" t="inlineStr">
        <is>
          <t>生产诊断智能体</t>
        </is>
      </c>
      <c r="N415" t="inlineStr">
        <is>
          <t>生产主管</t>
        </is>
      </c>
      <c r="O415" t="inlineStr">
        <is>
          <t>质量波动线综合效率偏低，需结合三项损失继续下钻</t>
        </is>
      </c>
      <c r="P415" t="inlineStr">
        <is>
          <t>飞书消息卡片</t>
        </is>
      </c>
      <c r="Q415" t="inlineStr">
        <is>
          <t>否</t>
        </is>
      </c>
      <c r="R415" t="inlineStr">
        <is>
          <t>待确认</t>
        </is>
      </c>
      <c r="S415" t="inlineStr">
        <is>
          <t>团队模拟数据（基于公开单线数据派生）</t>
        </is>
      </c>
      <c r="T415" t="inlineStr">
        <is>
          <t>SIM-v2.2-20260807-20260804</t>
        </is>
      </c>
    </row>
    <row r="416">
      <c r="A416" t="inlineStr">
        <is>
          <t>SIM-EVT-00415</t>
        </is>
      </c>
      <c r="B416" t="inlineStr">
        <is>
          <t>LINE-S03-PRE-20251203</t>
        </is>
      </c>
      <c r="C416" t="inlineStr">
        <is>
          <t>SHIFT-PRE-20251203</t>
        </is>
      </c>
      <c r="D416" t="inlineStr">
        <is>
          <t>LINE-S03</t>
        </is>
      </c>
      <c r="E416" t="inlineStr">
        <is>
          <t>改善前</t>
        </is>
      </c>
      <c r="F416" s="57" t="n">
        <v>45994</v>
      </c>
      <c r="G416" t="inlineStr">
        <is>
          <t>质量率偏低</t>
        </is>
      </c>
      <c r="H416" t="inlineStr">
        <is>
          <t>质量率</t>
        </is>
      </c>
      <c r="I416" s="61" t="n">
        <v>0.968367</v>
      </c>
      <c r="J416" t="inlineStr">
        <is>
          <t>比例</t>
        </is>
      </c>
      <c r="K416" t="n">
        <v>0.98</v>
      </c>
      <c r="L416" t="inlineStr">
        <is>
          <t>中</t>
        </is>
      </c>
      <c r="M416" t="inlineStr">
        <is>
          <t>质量分析智能体</t>
        </is>
      </c>
      <c r="N416" t="inlineStr">
        <is>
          <t>质量工程师</t>
        </is>
      </c>
      <c r="O416" t="inlineStr">
        <is>
          <t>质量波动画像触发，建议核查批次、工艺参数和来料</t>
        </is>
      </c>
      <c r="P416" t="inlineStr">
        <is>
          <t>飞书消息卡片</t>
        </is>
      </c>
      <c r="Q416" t="inlineStr">
        <is>
          <t>否</t>
        </is>
      </c>
      <c r="R416" t="inlineStr">
        <is>
          <t>待确认</t>
        </is>
      </c>
      <c r="S416" t="inlineStr">
        <is>
          <t>团队模拟数据（基于公开单线数据派生）</t>
        </is>
      </c>
      <c r="T416" t="inlineStr">
        <is>
          <t>SIM-v2.2-20260807-20260804</t>
        </is>
      </c>
    </row>
    <row r="417">
      <c r="A417" t="inlineStr">
        <is>
          <t>SIM-EVT-00416</t>
        </is>
      </c>
      <c r="B417" t="inlineStr">
        <is>
          <t>LINE-S01-PRE-20251204</t>
        </is>
      </c>
      <c r="C417" t="inlineStr">
        <is>
          <t>SHIFT-PRE-20251204</t>
        </is>
      </c>
      <c r="D417" t="inlineStr">
        <is>
          <t>LINE-S01</t>
        </is>
      </c>
      <c r="E417" t="inlineStr">
        <is>
          <t>改善前</t>
        </is>
      </c>
      <c r="F417" s="57" t="n">
        <v>45995</v>
      </c>
      <c r="G417" t="inlineStr">
        <is>
          <t>OEE低于目标</t>
        </is>
      </c>
      <c r="H417" t="inlineStr">
        <is>
          <t>OEE</t>
        </is>
      </c>
      <c r="I417" s="61" t="n">
        <v>0.618274</v>
      </c>
      <c r="J417" t="inlineStr">
        <is>
          <t>比例</t>
        </is>
      </c>
      <c r="K417" t="n">
        <v>0.75</v>
      </c>
      <c r="L417" t="inlineStr">
        <is>
          <t>中</t>
        </is>
      </c>
      <c r="M417" t="inlineStr">
        <is>
          <t>生产诊断智能体</t>
        </is>
      </c>
      <c r="N417" t="inlineStr">
        <is>
          <t>生产主管</t>
        </is>
      </c>
      <c r="O417" t="inlineStr">
        <is>
          <t>稳态基准线综合效率偏低，需结合三项损失继续下钻</t>
        </is>
      </c>
      <c r="P417" t="inlineStr">
        <is>
          <t>飞书消息卡片</t>
        </is>
      </c>
      <c r="Q417" t="inlineStr">
        <is>
          <t>否</t>
        </is>
      </c>
      <c r="R417" t="inlineStr">
        <is>
          <t>待确认</t>
        </is>
      </c>
      <c r="S417" t="inlineStr">
        <is>
          <t>团队模拟数据（基于公开单线数据派生）</t>
        </is>
      </c>
      <c r="T417" t="inlineStr">
        <is>
          <t>SIM-v2.2-20260807-20260804</t>
        </is>
      </c>
    </row>
    <row r="418">
      <c r="A418" t="inlineStr">
        <is>
          <t>SIM-EVT-00417</t>
        </is>
      </c>
      <c r="B418" t="inlineStr">
        <is>
          <t>LINE-S01-PRE-20251204</t>
        </is>
      </c>
      <c r="C418" t="inlineStr">
        <is>
          <t>SHIFT-PRE-20251204</t>
        </is>
      </c>
      <c r="D418" t="inlineStr">
        <is>
          <t>LINE-S01</t>
        </is>
      </c>
      <c r="E418" t="inlineStr">
        <is>
          <t>改善前</t>
        </is>
      </c>
      <c r="F418" s="57" t="n">
        <v>45995</v>
      </c>
      <c r="G418" t="inlineStr">
        <is>
          <t>开动率偏低</t>
        </is>
      </c>
      <c r="H418" t="inlineStr">
        <is>
          <t>开动率</t>
        </is>
      </c>
      <c r="I418" s="61" t="n">
        <v>0.6524</v>
      </c>
      <c r="J418" t="inlineStr">
        <is>
          <t>比例</t>
        </is>
      </c>
      <c r="K418" t="n">
        <v>0.75</v>
      </c>
      <c r="L418" t="inlineStr">
        <is>
          <t>中</t>
        </is>
      </c>
      <c r="M418" t="inlineStr">
        <is>
          <t>设备诊断智能体</t>
        </is>
      </c>
      <c r="N418" t="inlineStr">
        <is>
          <t>设备工程师</t>
        </is>
      </c>
      <c r="O418" t="inlineStr">
        <is>
          <t>优先检查非计划停机与待机原因</t>
        </is>
      </c>
      <c r="P418" t="inlineStr">
        <is>
          <t>飞书消息卡片</t>
        </is>
      </c>
      <c r="Q418" t="inlineStr">
        <is>
          <t>否</t>
        </is>
      </c>
      <c r="R418" t="inlineStr">
        <is>
          <t>待确认</t>
        </is>
      </c>
      <c r="S418" t="inlineStr">
        <is>
          <t>团队模拟数据（基于公开单线数据派生）</t>
        </is>
      </c>
      <c r="T418" t="inlineStr">
        <is>
          <t>SIM-v2.2-20260807-20260804</t>
        </is>
      </c>
    </row>
    <row r="419">
      <c r="A419" t="inlineStr">
        <is>
          <t>SIM-EVT-00418</t>
        </is>
      </c>
      <c r="B419" t="inlineStr">
        <is>
          <t>LINE-S01-PRE-20251204</t>
        </is>
      </c>
      <c r="C419" t="inlineStr">
        <is>
          <t>SHIFT-PRE-20251204</t>
        </is>
      </c>
      <c r="D419" t="inlineStr">
        <is>
          <t>LINE-S01</t>
        </is>
      </c>
      <c r="E419" t="inlineStr">
        <is>
          <t>改善前</t>
        </is>
      </c>
      <c r="F419" s="57" t="n">
        <v>45995</v>
      </c>
      <c r="G419" t="inlineStr">
        <is>
          <t>质量率偏低</t>
        </is>
      </c>
      <c r="H419" t="inlineStr">
        <is>
          <t>质量率</t>
        </is>
      </c>
      <c r="I419" s="61" t="n">
        <v>0.9113</v>
      </c>
      <c r="J419" t="inlineStr">
        <is>
          <t>比例</t>
        </is>
      </c>
      <c r="K419" t="n">
        <v>0.98</v>
      </c>
      <c r="L419" t="inlineStr">
        <is>
          <t>高</t>
        </is>
      </c>
      <c r="M419" t="inlineStr">
        <is>
          <t>质量分析智能体</t>
        </is>
      </c>
      <c r="N419" t="inlineStr">
        <is>
          <t>质量工程师</t>
        </is>
      </c>
      <c r="O419" t="inlineStr">
        <is>
          <t>建议核查缺陷数量与异常批次</t>
        </is>
      </c>
      <c r="P419" t="inlineStr">
        <is>
          <t>飞书消息卡片+处置任务</t>
        </is>
      </c>
      <c r="Q419" t="inlineStr">
        <is>
          <t>是</t>
        </is>
      </c>
      <c r="R419" t="inlineStr">
        <is>
          <t>待确认</t>
        </is>
      </c>
      <c r="S419" t="inlineStr">
        <is>
          <t>团队模拟数据（基于公开单线数据派生）</t>
        </is>
      </c>
      <c r="T419" t="inlineStr">
        <is>
          <t>SIM-v2.2-20260807-20260804</t>
        </is>
      </c>
    </row>
    <row r="420">
      <c r="A420" t="inlineStr">
        <is>
          <t>SIM-EVT-00419</t>
        </is>
      </c>
      <c r="B420" t="inlineStr">
        <is>
          <t>LINE-S01-PRE-20251204</t>
        </is>
      </c>
      <c r="C420" t="inlineStr">
        <is>
          <t>SHIFT-PRE-20251204</t>
        </is>
      </c>
      <c r="D420" t="inlineStr">
        <is>
          <t>LINE-S01</t>
        </is>
      </c>
      <c r="E420" t="inlineStr">
        <is>
          <t>改善前</t>
        </is>
      </c>
      <c r="F420" s="57" t="n">
        <v>45995</v>
      </c>
      <c r="G420" t="inlineStr">
        <is>
          <t>非计划停机超时</t>
        </is>
      </c>
      <c r="H420" t="inlineStr">
        <is>
          <t>非计划停机</t>
        </is>
      </c>
      <c r="I420" s="61" t="n">
        <v>5778</v>
      </c>
      <c r="J420" t="inlineStr">
        <is>
          <t>秒</t>
        </is>
      </c>
      <c r="K420" t="n">
        <v>3600</v>
      </c>
      <c r="L420" t="inlineStr">
        <is>
          <t>中</t>
        </is>
      </c>
      <c r="M420" t="inlineStr">
        <is>
          <t>设备诊断智能体</t>
        </is>
      </c>
      <c r="N420" t="inlineStr">
        <is>
          <t>设备工程师</t>
        </is>
      </c>
      <c r="O420" t="inlineStr">
        <is>
          <t>按停机位置和原因执行Pareto分析</t>
        </is>
      </c>
      <c r="P420" t="inlineStr">
        <is>
          <t>飞书消息卡片</t>
        </is>
      </c>
      <c r="Q420" t="inlineStr">
        <is>
          <t>否</t>
        </is>
      </c>
      <c r="R420" t="inlineStr">
        <is>
          <t>待确认</t>
        </is>
      </c>
      <c r="S420" t="inlineStr">
        <is>
          <t>团队模拟数据（基于公开单线数据派生）</t>
        </is>
      </c>
      <c r="T420" t="inlineStr">
        <is>
          <t>SIM-v2.2-20260807-20260804</t>
        </is>
      </c>
    </row>
    <row r="421">
      <c r="A421" t="inlineStr">
        <is>
          <t>SIM-EVT-00420</t>
        </is>
      </c>
      <c r="B421" t="inlineStr">
        <is>
          <t>LINE-S02-PRE-20251204</t>
        </is>
      </c>
      <c r="C421" t="inlineStr">
        <is>
          <t>SHIFT-PRE-20251204</t>
        </is>
      </c>
      <c r="D421" t="inlineStr">
        <is>
          <t>LINE-S02</t>
        </is>
      </c>
      <c r="E421" t="inlineStr">
        <is>
          <t>改善前</t>
        </is>
      </c>
      <c r="F421" s="57" t="n">
        <v>45995</v>
      </c>
      <c r="G421" t="inlineStr">
        <is>
          <t>OEE低于目标</t>
        </is>
      </c>
      <c r="H421" t="inlineStr">
        <is>
          <t>OEE</t>
        </is>
      </c>
      <c r="I421" s="61" t="n">
        <v>0.521192</v>
      </c>
      <c r="J421" t="inlineStr">
        <is>
          <t>比例</t>
        </is>
      </c>
      <c r="K421" t="n">
        <v>0.75</v>
      </c>
      <c r="L421" t="inlineStr">
        <is>
          <t>高</t>
        </is>
      </c>
      <c r="M421" t="inlineStr">
        <is>
          <t>生产诊断智能体</t>
        </is>
      </c>
      <c r="N421" t="inlineStr">
        <is>
          <t>生产主管</t>
        </is>
      </c>
      <c r="O421" t="inlineStr">
        <is>
          <t>设备瓶颈线综合效率偏低，需结合三项损失继续下钻</t>
        </is>
      </c>
      <c r="P421" t="inlineStr">
        <is>
          <t>飞书消息卡片+处置任务</t>
        </is>
      </c>
      <c r="Q421" t="inlineStr">
        <is>
          <t>是</t>
        </is>
      </c>
      <c r="R421" t="inlineStr">
        <is>
          <t>待确认</t>
        </is>
      </c>
      <c r="S421" t="inlineStr">
        <is>
          <t>团队模拟数据（基于公开单线数据派生）</t>
        </is>
      </c>
      <c r="T421" t="inlineStr">
        <is>
          <t>SIM-v2.2-20260807-20260804</t>
        </is>
      </c>
    </row>
    <row r="422">
      <c r="A422" t="inlineStr">
        <is>
          <t>SIM-EVT-00421</t>
        </is>
      </c>
      <c r="B422" t="inlineStr">
        <is>
          <t>LINE-S02-PRE-20251204</t>
        </is>
      </c>
      <c r="C422" t="inlineStr">
        <is>
          <t>SHIFT-PRE-20251204</t>
        </is>
      </c>
      <c r="D422" t="inlineStr">
        <is>
          <t>LINE-S02</t>
        </is>
      </c>
      <c r="E422" t="inlineStr">
        <is>
          <t>改善前</t>
        </is>
      </c>
      <c r="F422" s="57" t="n">
        <v>45995</v>
      </c>
      <c r="G422" t="inlineStr">
        <is>
          <t>开动率偏低</t>
        </is>
      </c>
      <c r="H422" t="inlineStr">
        <is>
          <t>开动率</t>
        </is>
      </c>
      <c r="I422" s="61" t="n">
        <v>0.561733</v>
      </c>
      <c r="J422" t="inlineStr">
        <is>
          <t>比例</t>
        </is>
      </c>
      <c r="K422" t="n">
        <v>0.75</v>
      </c>
      <c r="L422" t="inlineStr">
        <is>
          <t>高</t>
        </is>
      </c>
      <c r="M422" t="inlineStr">
        <is>
          <t>设备诊断智能体</t>
        </is>
      </c>
      <c r="N422" t="inlineStr">
        <is>
          <t>设备工程师</t>
        </is>
      </c>
      <c r="O422" t="inlineStr">
        <is>
          <t>设备瓶颈画像与非计划停机共同指向关键设备</t>
        </is>
      </c>
      <c r="P422" t="inlineStr">
        <is>
          <t>飞书消息卡片+处置任务</t>
        </is>
      </c>
      <c r="Q422" t="inlineStr">
        <is>
          <t>是</t>
        </is>
      </c>
      <c r="R422" t="inlineStr">
        <is>
          <t>待确认</t>
        </is>
      </c>
      <c r="S422" t="inlineStr">
        <is>
          <t>团队模拟数据（基于公开单线数据派生）</t>
        </is>
      </c>
      <c r="T422" t="inlineStr">
        <is>
          <t>SIM-v2.2-20260807-20260804</t>
        </is>
      </c>
    </row>
    <row r="423">
      <c r="A423" t="inlineStr">
        <is>
          <t>SIM-EVT-00422</t>
        </is>
      </c>
      <c r="B423" t="inlineStr">
        <is>
          <t>LINE-S02-PRE-20251204</t>
        </is>
      </c>
      <c r="C423" t="inlineStr">
        <is>
          <t>SHIFT-PRE-20251204</t>
        </is>
      </c>
      <c r="D423" t="inlineStr">
        <is>
          <t>LINE-S02</t>
        </is>
      </c>
      <c r="E423" t="inlineStr">
        <is>
          <t>改善前</t>
        </is>
      </c>
      <c r="F423" s="57" t="n">
        <v>45995</v>
      </c>
      <c r="G423" t="inlineStr">
        <is>
          <t>质量率偏低</t>
        </is>
      </c>
      <c r="H423" t="inlineStr">
        <is>
          <t>质量率</t>
        </is>
      </c>
      <c r="I423" s="61" t="n">
        <v>0.917189</v>
      </c>
      <c r="J423" t="inlineStr">
        <is>
          <t>比例</t>
        </is>
      </c>
      <c r="K423" t="n">
        <v>0.98</v>
      </c>
      <c r="L423" t="inlineStr">
        <is>
          <t>高</t>
        </is>
      </c>
      <c r="M423" t="inlineStr">
        <is>
          <t>质量分析智能体</t>
        </is>
      </c>
      <c r="N423" t="inlineStr">
        <is>
          <t>质量工程师</t>
        </is>
      </c>
      <c r="O423" t="inlineStr">
        <is>
          <t>建议核查缺陷数量与异常批次</t>
        </is>
      </c>
      <c r="P423" t="inlineStr">
        <is>
          <t>飞书消息卡片+处置任务</t>
        </is>
      </c>
      <c r="Q423" t="inlineStr">
        <is>
          <t>是</t>
        </is>
      </c>
      <c r="R423" t="inlineStr">
        <is>
          <t>待确认</t>
        </is>
      </c>
      <c r="S423" t="inlineStr">
        <is>
          <t>团队模拟数据（基于公开单线数据派生）</t>
        </is>
      </c>
      <c r="T423" t="inlineStr">
        <is>
          <t>SIM-v2.2-20260807-20260804</t>
        </is>
      </c>
    </row>
    <row r="424">
      <c r="A424" t="inlineStr">
        <is>
          <t>SIM-EVT-00423</t>
        </is>
      </c>
      <c r="B424" t="inlineStr">
        <is>
          <t>LINE-S02-PRE-20251204</t>
        </is>
      </c>
      <c r="C424" t="inlineStr">
        <is>
          <t>SHIFT-PRE-20251204</t>
        </is>
      </c>
      <c r="D424" t="inlineStr">
        <is>
          <t>LINE-S02</t>
        </is>
      </c>
      <c r="E424" t="inlineStr">
        <is>
          <t>改善前</t>
        </is>
      </c>
      <c r="F424" s="57" t="n">
        <v>45995</v>
      </c>
      <c r="G424" t="inlineStr">
        <is>
          <t>非计划停机超时</t>
        </is>
      </c>
      <c r="H424" t="inlineStr">
        <is>
          <t>非计划停机</t>
        </is>
      </c>
      <c r="I424" s="61" t="n">
        <v>9864</v>
      </c>
      <c r="J424" t="inlineStr">
        <is>
          <t>秒</t>
        </is>
      </c>
      <c r="K424" t="n">
        <v>3600</v>
      </c>
      <c r="L424" t="inlineStr">
        <is>
          <t>高</t>
        </is>
      </c>
      <c r="M424" t="inlineStr">
        <is>
          <t>设备诊断智能体</t>
        </is>
      </c>
      <c r="N424" t="inlineStr">
        <is>
          <t>设备工程师</t>
        </is>
      </c>
      <c r="O424" t="inlineStr">
        <is>
          <t>设备瓶颈线停机放大，优先查看主加工和输送系统</t>
        </is>
      </c>
      <c r="P424" t="inlineStr">
        <is>
          <t>飞书消息卡片+处置任务</t>
        </is>
      </c>
      <c r="Q424" t="inlineStr">
        <is>
          <t>是</t>
        </is>
      </c>
      <c r="R424" t="inlineStr">
        <is>
          <t>待确认</t>
        </is>
      </c>
      <c r="S424" t="inlineStr">
        <is>
          <t>团队模拟数据（基于公开单线数据派生）</t>
        </is>
      </c>
      <c r="T424" t="inlineStr">
        <is>
          <t>SIM-v2.2-20260807-20260804</t>
        </is>
      </c>
    </row>
    <row r="425">
      <c r="A425" t="inlineStr">
        <is>
          <t>SIM-EVT-00424</t>
        </is>
      </c>
      <c r="B425" t="inlineStr">
        <is>
          <t>LINE-S03-PRE-20251204</t>
        </is>
      </c>
      <c r="C425" t="inlineStr">
        <is>
          <t>SHIFT-PRE-20251204</t>
        </is>
      </c>
      <c r="D425" t="inlineStr">
        <is>
          <t>LINE-S03</t>
        </is>
      </c>
      <c r="E425" t="inlineStr">
        <is>
          <t>改善前</t>
        </is>
      </c>
      <c r="F425" s="57" t="n">
        <v>45995</v>
      </c>
      <c r="G425" t="inlineStr">
        <is>
          <t>OEE低于目标</t>
        </is>
      </c>
      <c r="H425" t="inlineStr">
        <is>
          <t>OEE</t>
        </is>
      </c>
      <c r="I425" s="61" t="n">
        <v>0.556955</v>
      </c>
      <c r="J425" t="inlineStr">
        <is>
          <t>比例</t>
        </is>
      </c>
      <c r="K425" t="n">
        <v>0.75</v>
      </c>
      <c r="L425" t="inlineStr">
        <is>
          <t>高</t>
        </is>
      </c>
      <c r="M425" t="inlineStr">
        <is>
          <t>生产诊断智能体</t>
        </is>
      </c>
      <c r="N425" t="inlineStr">
        <is>
          <t>生产主管</t>
        </is>
      </c>
      <c r="O425" t="inlineStr">
        <is>
          <t>质量波动线综合效率偏低，需结合三项损失继续下钻</t>
        </is>
      </c>
      <c r="P425" t="inlineStr">
        <is>
          <t>飞书消息卡片+处置任务</t>
        </is>
      </c>
      <c r="Q425" t="inlineStr">
        <is>
          <t>是</t>
        </is>
      </c>
      <c r="R425" t="inlineStr">
        <is>
          <t>待确认</t>
        </is>
      </c>
      <c r="S425" t="inlineStr">
        <is>
          <t>团队模拟数据（基于公开单线数据派生）</t>
        </is>
      </c>
      <c r="T425" t="inlineStr">
        <is>
          <t>SIM-v2.2-20260807-20260804</t>
        </is>
      </c>
    </row>
    <row r="426">
      <c r="A426" t="inlineStr">
        <is>
          <t>SIM-EVT-00425</t>
        </is>
      </c>
      <c r="B426" t="inlineStr">
        <is>
          <t>LINE-S03-PRE-20251204</t>
        </is>
      </c>
      <c r="C426" t="inlineStr">
        <is>
          <t>SHIFT-PRE-20251204</t>
        </is>
      </c>
      <c r="D426" t="inlineStr">
        <is>
          <t>LINE-S03</t>
        </is>
      </c>
      <c r="E426" t="inlineStr">
        <is>
          <t>改善前</t>
        </is>
      </c>
      <c r="F426" s="57" t="n">
        <v>45995</v>
      </c>
      <c r="G426" t="inlineStr">
        <is>
          <t>开动率偏低</t>
        </is>
      </c>
      <c r="H426" t="inlineStr">
        <is>
          <t>开动率</t>
        </is>
      </c>
      <c r="I426" s="61" t="n">
        <v>0.6414</v>
      </c>
      <c r="J426" t="inlineStr">
        <is>
          <t>比例</t>
        </is>
      </c>
      <c r="K426" t="n">
        <v>0.75</v>
      </c>
      <c r="L426" t="inlineStr">
        <is>
          <t>中</t>
        </is>
      </c>
      <c r="M426" t="inlineStr">
        <is>
          <t>设备诊断智能体</t>
        </is>
      </c>
      <c r="N426" t="inlineStr">
        <is>
          <t>设备工程师</t>
        </is>
      </c>
      <c r="O426" t="inlineStr">
        <is>
          <t>优先检查非计划停机与待机原因</t>
        </is>
      </c>
      <c r="P426" t="inlineStr">
        <is>
          <t>飞书消息卡片</t>
        </is>
      </c>
      <c r="Q426" t="inlineStr">
        <is>
          <t>否</t>
        </is>
      </c>
      <c r="R426" t="inlineStr">
        <is>
          <t>待确认</t>
        </is>
      </c>
      <c r="S426" t="inlineStr">
        <is>
          <t>团队模拟数据（基于公开单线数据派生）</t>
        </is>
      </c>
      <c r="T426" t="inlineStr">
        <is>
          <t>SIM-v2.2-20260807-20260804</t>
        </is>
      </c>
    </row>
    <row r="427">
      <c r="A427" t="inlineStr">
        <is>
          <t>SIM-EVT-00426</t>
        </is>
      </c>
      <c r="B427" t="inlineStr">
        <is>
          <t>LINE-S03-PRE-20251204</t>
        </is>
      </c>
      <c r="C427" t="inlineStr">
        <is>
          <t>SHIFT-PRE-20251204</t>
        </is>
      </c>
      <c r="D427" t="inlineStr">
        <is>
          <t>LINE-S03</t>
        </is>
      </c>
      <c r="E427" t="inlineStr">
        <is>
          <t>改善前</t>
        </is>
      </c>
      <c r="F427" s="57" t="n">
        <v>45995</v>
      </c>
      <c r="G427" t="inlineStr">
        <is>
          <t>质量率偏低</t>
        </is>
      </c>
      <c r="H427" t="inlineStr">
        <is>
          <t>质量率</t>
        </is>
      </c>
      <c r="I427" s="61" t="n">
        <v>0.887633</v>
      </c>
      <c r="J427" t="inlineStr">
        <is>
          <t>比例</t>
        </is>
      </c>
      <c r="K427" t="n">
        <v>0.98</v>
      </c>
      <c r="L427" t="inlineStr">
        <is>
          <t>高</t>
        </is>
      </c>
      <c r="M427" t="inlineStr">
        <is>
          <t>质量分析智能体</t>
        </is>
      </c>
      <c r="N427" t="inlineStr">
        <is>
          <t>质量工程师</t>
        </is>
      </c>
      <c r="O427" t="inlineStr">
        <is>
          <t>质量波动画像触发，建议核查批次、工艺参数和来料</t>
        </is>
      </c>
      <c r="P427" t="inlineStr">
        <is>
          <t>飞书消息卡片+处置任务</t>
        </is>
      </c>
      <c r="Q427" t="inlineStr">
        <is>
          <t>是</t>
        </is>
      </c>
      <c r="R427" t="inlineStr">
        <is>
          <t>待确认</t>
        </is>
      </c>
      <c r="S427" t="inlineStr">
        <is>
          <t>团队模拟数据（基于公开单线数据派生）</t>
        </is>
      </c>
      <c r="T427" t="inlineStr">
        <is>
          <t>SIM-v2.2-20260807-20260804</t>
        </is>
      </c>
    </row>
    <row r="428">
      <c r="A428" t="inlineStr">
        <is>
          <t>SIM-EVT-00427</t>
        </is>
      </c>
      <c r="B428" t="inlineStr">
        <is>
          <t>LINE-S03-PRE-20251204</t>
        </is>
      </c>
      <c r="C428" t="inlineStr">
        <is>
          <t>SHIFT-PRE-20251204</t>
        </is>
      </c>
      <c r="D428" t="inlineStr">
        <is>
          <t>LINE-S03</t>
        </is>
      </c>
      <c r="E428" t="inlineStr">
        <is>
          <t>改善前</t>
        </is>
      </c>
      <c r="F428" s="57" t="n">
        <v>45995</v>
      </c>
      <c r="G428" t="inlineStr">
        <is>
          <t>非计划停机超时</t>
        </is>
      </c>
      <c r="H428" t="inlineStr">
        <is>
          <t>非计划停机</t>
        </is>
      </c>
      <c r="I428" s="61" t="n">
        <v>7092</v>
      </c>
      <c r="J428" t="inlineStr">
        <is>
          <t>秒</t>
        </is>
      </c>
      <c r="K428" t="n">
        <v>3600</v>
      </c>
      <c r="L428" t="inlineStr">
        <is>
          <t>中</t>
        </is>
      </c>
      <c r="M428" t="inlineStr">
        <is>
          <t>设备诊断智能体</t>
        </is>
      </c>
      <c r="N428" t="inlineStr">
        <is>
          <t>设备工程师</t>
        </is>
      </c>
      <c r="O428" t="inlineStr">
        <is>
          <t>按停机位置和原因执行Pareto分析</t>
        </is>
      </c>
      <c r="P428" t="inlineStr">
        <is>
          <t>飞书消息卡片</t>
        </is>
      </c>
      <c r="Q428" t="inlineStr">
        <is>
          <t>否</t>
        </is>
      </c>
      <c r="R428" t="inlineStr">
        <is>
          <t>待确认</t>
        </is>
      </c>
      <c r="S428" t="inlineStr">
        <is>
          <t>团队模拟数据（基于公开单线数据派生）</t>
        </is>
      </c>
      <c r="T428" t="inlineStr">
        <is>
          <t>SIM-v2.2-20260807-20260804</t>
        </is>
      </c>
    </row>
    <row r="429">
      <c r="A429" t="inlineStr">
        <is>
          <t>SIM-EVT-00428</t>
        </is>
      </c>
      <c r="B429" t="inlineStr">
        <is>
          <t>LINE-S01-PRE-20251205</t>
        </is>
      </c>
      <c r="C429" t="inlineStr">
        <is>
          <t>SHIFT-PRE-20251205</t>
        </is>
      </c>
      <c r="D429" t="inlineStr">
        <is>
          <t>LINE-S01</t>
        </is>
      </c>
      <c r="E429" t="inlineStr">
        <is>
          <t>改善前</t>
        </is>
      </c>
      <c r="F429" s="57" t="n">
        <v>45996</v>
      </c>
      <c r="G429" t="inlineStr">
        <is>
          <t>OEE低于目标</t>
        </is>
      </c>
      <c r="H429" t="inlineStr">
        <is>
          <t>OEE</t>
        </is>
      </c>
      <c r="I429" s="61" t="n">
        <v>0.749395</v>
      </c>
      <c r="J429" t="inlineStr">
        <is>
          <t>比例</t>
        </is>
      </c>
      <c r="K429" t="n">
        <v>0.75</v>
      </c>
      <c r="L429" t="inlineStr">
        <is>
          <t>中</t>
        </is>
      </c>
      <c r="M429" t="inlineStr">
        <is>
          <t>生产诊断智能体</t>
        </is>
      </c>
      <c r="N429" t="inlineStr">
        <is>
          <t>生产主管</t>
        </is>
      </c>
      <c r="O429" t="inlineStr">
        <is>
          <t>稳态基准线综合效率偏低，需结合三项损失继续下钻</t>
        </is>
      </c>
      <c r="P429" t="inlineStr">
        <is>
          <t>飞书消息卡片</t>
        </is>
      </c>
      <c r="Q429" t="inlineStr">
        <is>
          <t>否</t>
        </is>
      </c>
      <c r="R429" t="inlineStr">
        <is>
          <t>待确认</t>
        </is>
      </c>
      <c r="S429" t="inlineStr">
        <is>
          <t>团队模拟数据（基于公开单线数据派生）</t>
        </is>
      </c>
      <c r="T429" t="inlineStr">
        <is>
          <t>SIM-v2.2-20260807-20260804</t>
        </is>
      </c>
    </row>
    <row r="430">
      <c r="A430" t="inlineStr">
        <is>
          <t>SIM-EVT-00429</t>
        </is>
      </c>
      <c r="B430" t="inlineStr">
        <is>
          <t>LINE-S01-PRE-20251205</t>
        </is>
      </c>
      <c r="C430" t="inlineStr">
        <is>
          <t>SHIFT-PRE-20251205</t>
        </is>
      </c>
      <c r="D430" t="inlineStr">
        <is>
          <t>LINE-S01</t>
        </is>
      </c>
      <c r="E430" t="inlineStr">
        <is>
          <t>改善前</t>
        </is>
      </c>
      <c r="F430" s="57" t="n">
        <v>45996</v>
      </c>
      <c r="G430" t="inlineStr">
        <is>
          <t>非计划停机超时</t>
        </is>
      </c>
      <c r="H430" t="inlineStr">
        <is>
          <t>非计划停机</t>
        </is>
      </c>
      <c r="I430" s="61" t="n">
        <v>4428</v>
      </c>
      <c r="J430" t="inlineStr">
        <is>
          <t>秒</t>
        </is>
      </c>
      <c r="K430" t="n">
        <v>3600</v>
      </c>
      <c r="L430" t="inlineStr">
        <is>
          <t>中</t>
        </is>
      </c>
      <c r="M430" t="inlineStr">
        <is>
          <t>设备诊断智能体</t>
        </is>
      </c>
      <c r="N430" t="inlineStr">
        <is>
          <t>设备工程师</t>
        </is>
      </c>
      <c r="O430" t="inlineStr">
        <is>
          <t>按停机位置和原因执行Pareto分析</t>
        </is>
      </c>
      <c r="P430" t="inlineStr">
        <is>
          <t>飞书消息卡片</t>
        </is>
      </c>
      <c r="Q430" t="inlineStr">
        <is>
          <t>否</t>
        </is>
      </c>
      <c r="R430" t="inlineStr">
        <is>
          <t>待确认</t>
        </is>
      </c>
      <c r="S430" t="inlineStr">
        <is>
          <t>团队模拟数据（基于公开单线数据派生）</t>
        </is>
      </c>
      <c r="T430" t="inlineStr">
        <is>
          <t>SIM-v2.2-20260807-20260804</t>
        </is>
      </c>
    </row>
    <row r="431">
      <c r="A431" t="inlineStr">
        <is>
          <t>SIM-EVT-00430</t>
        </is>
      </c>
      <c r="B431" t="inlineStr">
        <is>
          <t>LINE-S02-PRE-20251205</t>
        </is>
      </c>
      <c r="C431" t="inlineStr">
        <is>
          <t>SHIFT-PRE-20251205</t>
        </is>
      </c>
      <c r="D431" t="inlineStr">
        <is>
          <t>LINE-S02</t>
        </is>
      </c>
      <c r="E431" t="inlineStr">
        <is>
          <t>改善前</t>
        </is>
      </c>
      <c r="F431" s="57" t="n">
        <v>45996</v>
      </c>
      <c r="G431" t="inlineStr">
        <is>
          <t>OEE低于目标</t>
        </is>
      </c>
      <c r="H431" t="inlineStr">
        <is>
          <t>OEE</t>
        </is>
      </c>
      <c r="I431" s="61" t="n">
        <v>0.6931079999999999</v>
      </c>
      <c r="J431" t="inlineStr">
        <is>
          <t>比例</t>
        </is>
      </c>
      <c r="K431" t="n">
        <v>0.75</v>
      </c>
      <c r="L431" t="inlineStr">
        <is>
          <t>中</t>
        </is>
      </c>
      <c r="M431" t="inlineStr">
        <is>
          <t>生产诊断智能体</t>
        </is>
      </c>
      <c r="N431" t="inlineStr">
        <is>
          <t>生产主管</t>
        </is>
      </c>
      <c r="O431" t="inlineStr">
        <is>
          <t>设备瓶颈线综合效率偏低，需结合三项损失继续下钻</t>
        </is>
      </c>
      <c r="P431" t="inlineStr">
        <is>
          <t>飞书消息卡片</t>
        </is>
      </c>
      <c r="Q431" t="inlineStr">
        <is>
          <t>否</t>
        </is>
      </c>
      <c r="R431" t="inlineStr">
        <is>
          <t>待确认</t>
        </is>
      </c>
      <c r="S431" t="inlineStr">
        <is>
          <t>团队模拟数据（基于公开单线数据派生）</t>
        </is>
      </c>
      <c r="T431" t="inlineStr">
        <is>
          <t>SIM-v2.2-20260807-20260804</t>
        </is>
      </c>
    </row>
    <row r="432">
      <c r="A432" t="inlineStr">
        <is>
          <t>SIM-EVT-00431</t>
        </is>
      </c>
      <c r="B432" t="inlineStr">
        <is>
          <t>LINE-S02-PRE-20251205</t>
        </is>
      </c>
      <c r="C432" t="inlineStr">
        <is>
          <t>SHIFT-PRE-20251205</t>
        </is>
      </c>
      <c r="D432" t="inlineStr">
        <is>
          <t>LINE-S02</t>
        </is>
      </c>
      <c r="E432" t="inlineStr">
        <is>
          <t>改善前</t>
        </is>
      </c>
      <c r="F432" s="57" t="n">
        <v>45996</v>
      </c>
      <c r="G432" t="inlineStr">
        <is>
          <t>开动率偏低</t>
        </is>
      </c>
      <c r="H432" t="inlineStr">
        <is>
          <t>开动率</t>
        </is>
      </c>
      <c r="I432" s="61" t="n">
        <v>0.714767</v>
      </c>
      <c r="J432" t="inlineStr">
        <is>
          <t>比例</t>
        </is>
      </c>
      <c r="K432" t="n">
        <v>0.75</v>
      </c>
      <c r="L432" t="inlineStr">
        <is>
          <t>中</t>
        </is>
      </c>
      <c r="M432" t="inlineStr">
        <is>
          <t>设备诊断智能体</t>
        </is>
      </c>
      <c r="N432" t="inlineStr">
        <is>
          <t>设备工程师</t>
        </is>
      </c>
      <c r="O432" t="inlineStr">
        <is>
          <t>设备瓶颈画像与非计划停机共同指向关键设备</t>
        </is>
      </c>
      <c r="P432" t="inlineStr">
        <is>
          <t>飞书消息卡片</t>
        </is>
      </c>
      <c r="Q432" t="inlineStr">
        <is>
          <t>否</t>
        </is>
      </c>
      <c r="R432" t="inlineStr">
        <is>
          <t>待确认</t>
        </is>
      </c>
      <c r="S432" t="inlineStr">
        <is>
          <t>团队模拟数据（基于公开单线数据派生）</t>
        </is>
      </c>
      <c r="T432" t="inlineStr">
        <is>
          <t>SIM-v2.2-20260807-20260804</t>
        </is>
      </c>
    </row>
    <row r="433">
      <c r="A433" t="inlineStr">
        <is>
          <t>SIM-EVT-00432</t>
        </is>
      </c>
      <c r="B433" t="inlineStr">
        <is>
          <t>LINE-S02-PRE-20251205</t>
        </is>
      </c>
      <c r="C433" t="inlineStr">
        <is>
          <t>SHIFT-PRE-20251205</t>
        </is>
      </c>
      <c r="D433" t="inlineStr">
        <is>
          <t>LINE-S02</t>
        </is>
      </c>
      <c r="E433" t="inlineStr">
        <is>
          <t>改善前</t>
        </is>
      </c>
      <c r="F433" s="57" t="n">
        <v>45996</v>
      </c>
      <c r="G433" t="inlineStr">
        <is>
          <t>非计划停机超时</t>
        </is>
      </c>
      <c r="H433" t="inlineStr">
        <is>
          <t>非计划停机</t>
        </is>
      </c>
      <c r="I433" s="61" t="n">
        <v>7986</v>
      </c>
      <c r="J433" t="inlineStr">
        <is>
          <t>秒</t>
        </is>
      </c>
      <c r="K433" t="n">
        <v>3600</v>
      </c>
      <c r="L433" t="inlineStr">
        <is>
          <t>高</t>
        </is>
      </c>
      <c r="M433" t="inlineStr">
        <is>
          <t>设备诊断智能体</t>
        </is>
      </c>
      <c r="N433" t="inlineStr">
        <is>
          <t>设备工程师</t>
        </is>
      </c>
      <c r="O433" t="inlineStr">
        <is>
          <t>设备瓶颈线停机放大，优先查看主加工和输送系统</t>
        </is>
      </c>
      <c r="P433" t="inlineStr">
        <is>
          <t>飞书消息卡片+处置任务</t>
        </is>
      </c>
      <c r="Q433" t="inlineStr">
        <is>
          <t>是</t>
        </is>
      </c>
      <c r="R433" t="inlineStr">
        <is>
          <t>待确认</t>
        </is>
      </c>
      <c r="S433" t="inlineStr">
        <is>
          <t>团队模拟数据（基于公开单线数据派生）</t>
        </is>
      </c>
      <c r="T433" t="inlineStr">
        <is>
          <t>SIM-v2.2-20260807-20260804</t>
        </is>
      </c>
    </row>
    <row r="434">
      <c r="A434" t="inlineStr">
        <is>
          <t>SIM-EVT-00433</t>
        </is>
      </c>
      <c r="B434" t="inlineStr">
        <is>
          <t>LINE-S03-PRE-20251205</t>
        </is>
      </c>
      <c r="C434" t="inlineStr">
        <is>
          <t>SHIFT-PRE-20251205</t>
        </is>
      </c>
      <c r="D434" t="inlineStr">
        <is>
          <t>LINE-S03</t>
        </is>
      </c>
      <c r="E434" t="inlineStr">
        <is>
          <t>改善前</t>
        </is>
      </c>
      <c r="F434" s="57" t="n">
        <v>45996</v>
      </c>
      <c r="G434" t="inlineStr">
        <is>
          <t>OEE低于目标</t>
        </is>
      </c>
      <c r="H434" t="inlineStr">
        <is>
          <t>OEE</t>
        </is>
      </c>
      <c r="I434" s="61" t="n">
        <v>0.698918</v>
      </c>
      <c r="J434" t="inlineStr">
        <is>
          <t>比例</t>
        </is>
      </c>
      <c r="K434" t="n">
        <v>0.75</v>
      </c>
      <c r="L434" t="inlineStr">
        <is>
          <t>中</t>
        </is>
      </c>
      <c r="M434" t="inlineStr">
        <is>
          <t>生产诊断智能体</t>
        </is>
      </c>
      <c r="N434" t="inlineStr">
        <is>
          <t>生产主管</t>
        </is>
      </c>
      <c r="O434" t="inlineStr">
        <is>
          <t>质量波动线综合效率偏低，需结合三项损失继续下钻</t>
        </is>
      </c>
      <c r="P434" t="inlineStr">
        <is>
          <t>飞书消息卡片</t>
        </is>
      </c>
      <c r="Q434" t="inlineStr">
        <is>
          <t>否</t>
        </is>
      </c>
      <c r="R434" t="inlineStr">
        <is>
          <t>待确认</t>
        </is>
      </c>
      <c r="S434" t="inlineStr">
        <is>
          <t>团队模拟数据（基于公开单线数据派生）</t>
        </is>
      </c>
      <c r="T434" t="inlineStr">
        <is>
          <t>SIM-v2.2-20260807-20260804</t>
        </is>
      </c>
    </row>
    <row r="435">
      <c r="A435" t="inlineStr">
        <is>
          <t>SIM-EVT-00434</t>
        </is>
      </c>
      <c r="B435" t="inlineStr">
        <is>
          <t>LINE-S03-PRE-20251205</t>
        </is>
      </c>
      <c r="C435" t="inlineStr">
        <is>
          <t>SHIFT-PRE-20251205</t>
        </is>
      </c>
      <c r="D435" t="inlineStr">
        <is>
          <t>LINE-S03</t>
        </is>
      </c>
      <c r="E435" t="inlineStr">
        <is>
          <t>改善前</t>
        </is>
      </c>
      <c r="F435" s="57" t="n">
        <v>45996</v>
      </c>
      <c r="G435" t="inlineStr">
        <is>
          <t>质量率偏低</t>
        </is>
      </c>
      <c r="H435" t="inlineStr">
        <is>
          <t>质量率</t>
        </is>
      </c>
      <c r="I435" s="61" t="n">
        <v>0.956644</v>
      </c>
      <c r="J435" t="inlineStr">
        <is>
          <t>比例</t>
        </is>
      </c>
      <c r="K435" t="n">
        <v>0.98</v>
      </c>
      <c r="L435" t="inlineStr">
        <is>
          <t>中</t>
        </is>
      </c>
      <c r="M435" t="inlineStr">
        <is>
          <t>质量分析智能体</t>
        </is>
      </c>
      <c r="N435" t="inlineStr">
        <is>
          <t>质量工程师</t>
        </is>
      </c>
      <c r="O435" t="inlineStr">
        <is>
          <t>质量波动画像触发，建议核查批次、工艺参数和来料</t>
        </is>
      </c>
      <c r="P435" t="inlineStr">
        <is>
          <t>飞书消息卡片</t>
        </is>
      </c>
      <c r="Q435" t="inlineStr">
        <is>
          <t>否</t>
        </is>
      </c>
      <c r="R435" t="inlineStr">
        <is>
          <t>待确认</t>
        </is>
      </c>
      <c r="S435" t="inlineStr">
        <is>
          <t>团队模拟数据（基于公开单线数据派生）</t>
        </is>
      </c>
      <c r="T435" t="inlineStr">
        <is>
          <t>SIM-v2.2-20260807-20260804</t>
        </is>
      </c>
    </row>
    <row r="436">
      <c r="A436" t="inlineStr">
        <is>
          <t>SIM-EVT-00435</t>
        </is>
      </c>
      <c r="B436" t="inlineStr">
        <is>
          <t>LINE-S03-PRE-20251205</t>
        </is>
      </c>
      <c r="C436" t="inlineStr">
        <is>
          <t>SHIFT-PRE-20251205</t>
        </is>
      </c>
      <c r="D436" t="inlineStr">
        <is>
          <t>LINE-S03</t>
        </is>
      </c>
      <c r="E436" t="inlineStr">
        <is>
          <t>改善前</t>
        </is>
      </c>
      <c r="F436" s="57" t="n">
        <v>45996</v>
      </c>
      <c r="G436" t="inlineStr">
        <is>
          <t>非计划停机超时</t>
        </is>
      </c>
      <c r="H436" t="inlineStr">
        <is>
          <t>非计划停机</t>
        </is>
      </c>
      <c r="I436" s="61" t="n">
        <v>5322</v>
      </c>
      <c r="J436" t="inlineStr">
        <is>
          <t>秒</t>
        </is>
      </c>
      <c r="K436" t="n">
        <v>3600</v>
      </c>
      <c r="L436" t="inlineStr">
        <is>
          <t>中</t>
        </is>
      </c>
      <c r="M436" t="inlineStr">
        <is>
          <t>设备诊断智能体</t>
        </is>
      </c>
      <c r="N436" t="inlineStr">
        <is>
          <t>设备工程师</t>
        </is>
      </c>
      <c r="O436" t="inlineStr">
        <is>
          <t>按停机位置和原因执行Pareto分析</t>
        </is>
      </c>
      <c r="P436" t="inlineStr">
        <is>
          <t>飞书消息卡片</t>
        </is>
      </c>
      <c r="Q436" t="inlineStr">
        <is>
          <t>否</t>
        </is>
      </c>
      <c r="R436" t="inlineStr">
        <is>
          <t>待确认</t>
        </is>
      </c>
      <c r="S436" t="inlineStr">
        <is>
          <t>团队模拟数据（基于公开单线数据派生）</t>
        </is>
      </c>
      <c r="T436" t="inlineStr">
        <is>
          <t>SIM-v2.2-20260807-20260804</t>
        </is>
      </c>
    </row>
    <row r="437">
      <c r="A437" t="inlineStr">
        <is>
          <t>SIM-EVT-00436</t>
        </is>
      </c>
      <c r="B437" t="inlineStr">
        <is>
          <t>LINE-S01-PRE-20251208</t>
        </is>
      </c>
      <c r="C437" t="inlineStr">
        <is>
          <t>SHIFT-PRE-20251208</t>
        </is>
      </c>
      <c r="D437" t="inlineStr">
        <is>
          <t>LINE-S01</t>
        </is>
      </c>
      <c r="E437" t="inlineStr">
        <is>
          <t>改善前</t>
        </is>
      </c>
      <c r="F437" s="57" t="n">
        <v>45999</v>
      </c>
      <c r="G437" t="inlineStr">
        <is>
          <t>OEE低于目标</t>
        </is>
      </c>
      <c r="H437" t="inlineStr">
        <is>
          <t>OEE</t>
        </is>
      </c>
      <c r="I437" s="61" t="n">
        <v>0.6298319999999999</v>
      </c>
      <c r="J437" t="inlineStr">
        <is>
          <t>比例</t>
        </is>
      </c>
      <c r="K437" t="n">
        <v>0.75</v>
      </c>
      <c r="L437" t="inlineStr">
        <is>
          <t>中</t>
        </is>
      </c>
      <c r="M437" t="inlineStr">
        <is>
          <t>生产诊断智能体</t>
        </is>
      </c>
      <c r="N437" t="inlineStr">
        <is>
          <t>生产主管</t>
        </is>
      </c>
      <c r="O437" t="inlineStr">
        <is>
          <t>稳态基准线综合效率偏低，需结合三项损失继续下钻</t>
        </is>
      </c>
      <c r="P437" t="inlineStr">
        <is>
          <t>飞书消息卡片</t>
        </is>
      </c>
      <c r="Q437" t="inlineStr">
        <is>
          <t>否</t>
        </is>
      </c>
      <c r="R437" t="inlineStr">
        <is>
          <t>待确认</t>
        </is>
      </c>
      <c r="S437" t="inlineStr">
        <is>
          <t>团队模拟数据（基于公开单线数据派生）</t>
        </is>
      </c>
      <c r="T437" t="inlineStr">
        <is>
          <t>SIM-v2.2-20260807-20260804</t>
        </is>
      </c>
    </row>
    <row r="438">
      <c r="A438" t="inlineStr">
        <is>
          <t>SIM-EVT-00437</t>
        </is>
      </c>
      <c r="B438" t="inlineStr">
        <is>
          <t>LINE-S01-PRE-20251208</t>
        </is>
      </c>
      <c r="C438" t="inlineStr">
        <is>
          <t>SHIFT-PRE-20251208</t>
        </is>
      </c>
      <c r="D438" t="inlineStr">
        <is>
          <t>LINE-S01</t>
        </is>
      </c>
      <c r="E438" t="inlineStr">
        <is>
          <t>改善前</t>
        </is>
      </c>
      <c r="F438" s="57" t="n">
        <v>45999</v>
      </c>
      <c r="G438" t="inlineStr">
        <is>
          <t>开动率偏低</t>
        </is>
      </c>
      <c r="H438" t="inlineStr">
        <is>
          <t>开动率</t>
        </is>
      </c>
      <c r="I438" s="61" t="n">
        <v>0.650733</v>
      </c>
      <c r="J438" t="inlineStr">
        <is>
          <t>比例</t>
        </is>
      </c>
      <c r="K438" t="n">
        <v>0.75</v>
      </c>
      <c r="L438" t="inlineStr">
        <is>
          <t>中</t>
        </is>
      </c>
      <c r="M438" t="inlineStr">
        <is>
          <t>设备诊断智能体</t>
        </is>
      </c>
      <c r="N438" t="inlineStr">
        <is>
          <t>设备工程师</t>
        </is>
      </c>
      <c r="O438" t="inlineStr">
        <is>
          <t>优先检查非计划停机与待机原因</t>
        </is>
      </c>
      <c r="P438" t="inlineStr">
        <is>
          <t>飞书消息卡片</t>
        </is>
      </c>
      <c r="Q438" t="inlineStr">
        <is>
          <t>否</t>
        </is>
      </c>
      <c r="R438" t="inlineStr">
        <is>
          <t>待确认</t>
        </is>
      </c>
      <c r="S438" t="inlineStr">
        <is>
          <t>团队模拟数据（基于公开单线数据派生）</t>
        </is>
      </c>
      <c r="T438" t="inlineStr">
        <is>
          <t>SIM-v2.2-20260807-20260804</t>
        </is>
      </c>
    </row>
    <row r="439">
      <c r="A439" t="inlineStr">
        <is>
          <t>SIM-EVT-00438</t>
        </is>
      </c>
      <c r="B439" t="inlineStr">
        <is>
          <t>LINE-S01-PRE-20251208</t>
        </is>
      </c>
      <c r="C439" t="inlineStr">
        <is>
          <t>SHIFT-PRE-20251208</t>
        </is>
      </c>
      <c r="D439" t="inlineStr">
        <is>
          <t>LINE-S01</t>
        </is>
      </c>
      <c r="E439" t="inlineStr">
        <is>
          <t>改善前</t>
        </is>
      </c>
      <c r="F439" s="57" t="n">
        <v>45999</v>
      </c>
      <c r="G439" t="inlineStr">
        <is>
          <t>非计划停机超时</t>
        </is>
      </c>
      <c r="H439" t="inlineStr">
        <is>
          <t>非计划停机</t>
        </is>
      </c>
      <c r="I439" s="61" t="n">
        <v>7962</v>
      </c>
      <c r="J439" t="inlineStr">
        <is>
          <t>秒</t>
        </is>
      </c>
      <c r="K439" t="n">
        <v>3600</v>
      </c>
      <c r="L439" t="inlineStr">
        <is>
          <t>高</t>
        </is>
      </c>
      <c r="M439" t="inlineStr">
        <is>
          <t>设备诊断智能体</t>
        </is>
      </c>
      <c r="N439" t="inlineStr">
        <is>
          <t>设备工程师</t>
        </is>
      </c>
      <c r="O439" t="inlineStr">
        <is>
          <t>按停机位置和原因执行Pareto分析</t>
        </is>
      </c>
      <c r="P439" t="inlineStr">
        <is>
          <t>飞书消息卡片+处置任务</t>
        </is>
      </c>
      <c r="Q439" t="inlineStr">
        <is>
          <t>是</t>
        </is>
      </c>
      <c r="R439" t="inlineStr">
        <is>
          <t>待确认</t>
        </is>
      </c>
      <c r="S439" t="inlineStr">
        <is>
          <t>团队模拟数据（基于公开单线数据派生）</t>
        </is>
      </c>
      <c r="T439" t="inlineStr">
        <is>
          <t>SIM-v2.2-20260807-20260804</t>
        </is>
      </c>
    </row>
    <row r="440">
      <c r="A440" t="inlineStr">
        <is>
          <t>SIM-EVT-00439</t>
        </is>
      </c>
      <c r="B440" t="inlineStr">
        <is>
          <t>LINE-S02-PRE-20251208</t>
        </is>
      </c>
      <c r="C440" t="inlineStr">
        <is>
          <t>SHIFT-PRE-20251208</t>
        </is>
      </c>
      <c r="D440" t="inlineStr">
        <is>
          <t>LINE-S02</t>
        </is>
      </c>
      <c r="E440" t="inlineStr">
        <is>
          <t>改善前</t>
        </is>
      </c>
      <c r="F440" s="57" t="n">
        <v>45999</v>
      </c>
      <c r="G440" t="inlineStr">
        <is>
          <t>OEE低于目标</t>
        </is>
      </c>
      <c r="H440" t="inlineStr">
        <is>
          <t>OEE</t>
        </is>
      </c>
      <c r="I440" s="61" t="n">
        <v>0.525123</v>
      </c>
      <c r="J440" t="inlineStr">
        <is>
          <t>比例</t>
        </is>
      </c>
      <c r="K440" t="n">
        <v>0.75</v>
      </c>
      <c r="L440" t="inlineStr">
        <is>
          <t>高</t>
        </is>
      </c>
      <c r="M440" t="inlineStr">
        <is>
          <t>生产诊断智能体</t>
        </is>
      </c>
      <c r="N440" t="inlineStr">
        <is>
          <t>生产主管</t>
        </is>
      </c>
      <c r="O440" t="inlineStr">
        <is>
          <t>设备瓶颈线综合效率偏低，需结合三项损失继续下钻</t>
        </is>
      </c>
      <c r="P440" t="inlineStr">
        <is>
          <t>飞书消息卡片+处置任务</t>
        </is>
      </c>
      <c r="Q440" t="inlineStr">
        <is>
          <t>是</t>
        </is>
      </c>
      <c r="R440" t="inlineStr">
        <is>
          <t>待确认</t>
        </is>
      </c>
      <c r="S440" t="inlineStr">
        <is>
          <t>团队模拟数据（基于公开单线数据派生）</t>
        </is>
      </c>
      <c r="T440" t="inlineStr">
        <is>
          <t>SIM-v2.2-20260807-20260804</t>
        </is>
      </c>
    </row>
    <row r="441">
      <c r="A441" t="inlineStr">
        <is>
          <t>SIM-EVT-00440</t>
        </is>
      </c>
      <c r="B441" t="inlineStr">
        <is>
          <t>LINE-S02-PRE-20251208</t>
        </is>
      </c>
      <c r="C441" t="inlineStr">
        <is>
          <t>SHIFT-PRE-20251208</t>
        </is>
      </c>
      <c r="D441" t="inlineStr">
        <is>
          <t>LINE-S02</t>
        </is>
      </c>
      <c r="E441" t="inlineStr">
        <is>
          <t>改善前</t>
        </is>
      </c>
      <c r="F441" s="57" t="n">
        <v>45999</v>
      </c>
      <c r="G441" t="inlineStr">
        <is>
          <t>开动率偏低</t>
        </is>
      </c>
      <c r="H441" t="inlineStr">
        <is>
          <t>开动率</t>
        </is>
      </c>
      <c r="I441" s="61" t="n">
        <v>0.560067</v>
      </c>
      <c r="J441" t="inlineStr">
        <is>
          <t>比例</t>
        </is>
      </c>
      <c r="K441" t="n">
        <v>0.75</v>
      </c>
      <c r="L441" t="inlineStr">
        <is>
          <t>高</t>
        </is>
      </c>
      <c r="M441" t="inlineStr">
        <is>
          <t>设备诊断智能体</t>
        </is>
      </c>
      <c r="N441" t="inlineStr">
        <is>
          <t>设备工程师</t>
        </is>
      </c>
      <c r="O441" t="inlineStr">
        <is>
          <t>设备瓶颈画像与非计划停机共同指向关键设备</t>
        </is>
      </c>
      <c r="P441" t="inlineStr">
        <is>
          <t>飞书消息卡片+处置任务</t>
        </is>
      </c>
      <c r="Q441" t="inlineStr">
        <is>
          <t>是</t>
        </is>
      </c>
      <c r="R441" t="inlineStr">
        <is>
          <t>待确认</t>
        </is>
      </c>
      <c r="S441" t="inlineStr">
        <is>
          <t>团队模拟数据（基于公开单线数据派生）</t>
        </is>
      </c>
      <c r="T441" t="inlineStr">
        <is>
          <t>SIM-v2.2-20260807-20260804</t>
        </is>
      </c>
    </row>
    <row r="442">
      <c r="A442" t="inlineStr">
        <is>
          <t>SIM-EVT-00441</t>
        </is>
      </c>
      <c r="B442" t="inlineStr">
        <is>
          <t>LINE-S02-PRE-20251208</t>
        </is>
      </c>
      <c r="C442" t="inlineStr">
        <is>
          <t>SHIFT-PRE-20251208</t>
        </is>
      </c>
      <c r="D442" t="inlineStr">
        <is>
          <t>LINE-S02</t>
        </is>
      </c>
      <c r="E442" t="inlineStr">
        <is>
          <t>改善前</t>
        </is>
      </c>
      <c r="F442" s="57" t="n">
        <v>45999</v>
      </c>
      <c r="G442" t="inlineStr">
        <is>
          <t>质量率偏低</t>
        </is>
      </c>
      <c r="H442" t="inlineStr">
        <is>
          <t>质量率</t>
        </is>
      </c>
      <c r="I442" s="61" t="n">
        <v>0.979667</v>
      </c>
      <c r="J442" t="inlineStr">
        <is>
          <t>比例</t>
        </is>
      </c>
      <c r="K442" t="n">
        <v>0.98</v>
      </c>
      <c r="L442" t="inlineStr">
        <is>
          <t>中</t>
        </is>
      </c>
      <c r="M442" t="inlineStr">
        <is>
          <t>质量分析智能体</t>
        </is>
      </c>
      <c r="N442" t="inlineStr">
        <is>
          <t>质量工程师</t>
        </is>
      </c>
      <c r="O442" t="inlineStr">
        <is>
          <t>建议核查缺陷数量与异常批次</t>
        </is>
      </c>
      <c r="P442" t="inlineStr">
        <is>
          <t>飞书消息卡片</t>
        </is>
      </c>
      <c r="Q442" t="inlineStr">
        <is>
          <t>否</t>
        </is>
      </c>
      <c r="R442" t="inlineStr">
        <is>
          <t>待确认</t>
        </is>
      </c>
      <c r="S442" t="inlineStr">
        <is>
          <t>团队模拟数据（基于公开单线数据派生）</t>
        </is>
      </c>
      <c r="T442" t="inlineStr">
        <is>
          <t>SIM-v2.2-20260807-20260804</t>
        </is>
      </c>
    </row>
    <row r="443">
      <c r="A443" t="inlineStr">
        <is>
          <t>SIM-EVT-00442</t>
        </is>
      </c>
      <c r="B443" t="inlineStr">
        <is>
          <t>LINE-S02-PRE-20251208</t>
        </is>
      </c>
      <c r="C443" t="inlineStr">
        <is>
          <t>SHIFT-PRE-20251208</t>
        </is>
      </c>
      <c r="D443" t="inlineStr">
        <is>
          <t>LINE-S02</t>
        </is>
      </c>
      <c r="E443" t="inlineStr">
        <is>
          <t>改善前</t>
        </is>
      </c>
      <c r="F443" s="57" t="n">
        <v>45999</v>
      </c>
      <c r="G443" t="inlineStr">
        <is>
          <t>非计划停机超时</t>
        </is>
      </c>
      <c r="H443" t="inlineStr">
        <is>
          <t>非计划停机</t>
        </is>
      </c>
      <c r="I443" s="61" t="n">
        <v>13080</v>
      </c>
      <c r="J443" t="inlineStr">
        <is>
          <t>秒</t>
        </is>
      </c>
      <c r="K443" t="n">
        <v>3600</v>
      </c>
      <c r="L443" t="inlineStr">
        <is>
          <t>高</t>
        </is>
      </c>
      <c r="M443" t="inlineStr">
        <is>
          <t>设备诊断智能体</t>
        </is>
      </c>
      <c r="N443" t="inlineStr">
        <is>
          <t>设备工程师</t>
        </is>
      </c>
      <c r="O443" t="inlineStr">
        <is>
          <t>设备瓶颈线停机放大，优先查看主加工和输送系统</t>
        </is>
      </c>
      <c r="P443" t="inlineStr">
        <is>
          <t>飞书消息卡片+处置任务</t>
        </is>
      </c>
      <c r="Q443" t="inlineStr">
        <is>
          <t>是</t>
        </is>
      </c>
      <c r="R443" t="inlineStr">
        <is>
          <t>待确认</t>
        </is>
      </c>
      <c r="S443" t="inlineStr">
        <is>
          <t>团队模拟数据（基于公开单线数据派生）</t>
        </is>
      </c>
      <c r="T443" t="inlineStr">
        <is>
          <t>SIM-v2.2-20260807-20260804</t>
        </is>
      </c>
    </row>
    <row r="444">
      <c r="A444" t="inlineStr">
        <is>
          <t>SIM-EVT-00443</t>
        </is>
      </c>
      <c r="B444" t="inlineStr">
        <is>
          <t>LINE-S03-PRE-20251208</t>
        </is>
      </c>
      <c r="C444" t="inlineStr">
        <is>
          <t>SHIFT-PRE-20251208</t>
        </is>
      </c>
      <c r="D444" t="inlineStr">
        <is>
          <t>LINE-S03</t>
        </is>
      </c>
      <c r="E444" t="inlineStr">
        <is>
          <t>改善前</t>
        </is>
      </c>
      <c r="F444" s="57" t="n">
        <v>45999</v>
      </c>
      <c r="G444" t="inlineStr">
        <is>
          <t>OEE低于目标</t>
        </is>
      </c>
      <c r="H444" t="inlineStr">
        <is>
          <t>OEE</t>
        </is>
      </c>
      <c r="I444" s="61" t="n">
        <v>0.58587</v>
      </c>
      <c r="J444" t="inlineStr">
        <is>
          <t>比例</t>
        </is>
      </c>
      <c r="K444" t="n">
        <v>0.75</v>
      </c>
      <c r="L444" t="inlineStr">
        <is>
          <t>高</t>
        </is>
      </c>
      <c r="M444" t="inlineStr">
        <is>
          <t>生产诊断智能体</t>
        </is>
      </c>
      <c r="N444" t="inlineStr">
        <is>
          <t>生产主管</t>
        </is>
      </c>
      <c r="O444" t="inlineStr">
        <is>
          <t>质量波动线综合效率偏低，需结合三项损失继续下钻</t>
        </is>
      </c>
      <c r="P444" t="inlineStr">
        <is>
          <t>飞书消息卡片+处置任务</t>
        </is>
      </c>
      <c r="Q444" t="inlineStr">
        <is>
          <t>是</t>
        </is>
      </c>
      <c r="R444" t="inlineStr">
        <is>
          <t>待确认</t>
        </is>
      </c>
      <c r="S444" t="inlineStr">
        <is>
          <t>团队模拟数据（基于公开单线数据派生）</t>
        </is>
      </c>
      <c r="T444" t="inlineStr">
        <is>
          <t>SIM-v2.2-20260807-20260804</t>
        </is>
      </c>
    </row>
    <row r="445">
      <c r="A445" t="inlineStr">
        <is>
          <t>SIM-EVT-00444</t>
        </is>
      </c>
      <c r="B445" t="inlineStr">
        <is>
          <t>LINE-S03-PRE-20251208</t>
        </is>
      </c>
      <c r="C445" t="inlineStr">
        <is>
          <t>SHIFT-PRE-20251208</t>
        </is>
      </c>
      <c r="D445" t="inlineStr">
        <is>
          <t>LINE-S03</t>
        </is>
      </c>
      <c r="E445" t="inlineStr">
        <is>
          <t>改善前</t>
        </is>
      </c>
      <c r="F445" s="57" t="n">
        <v>45999</v>
      </c>
      <c r="G445" t="inlineStr">
        <is>
          <t>开动率偏低</t>
        </is>
      </c>
      <c r="H445" t="inlineStr">
        <is>
          <t>开动率</t>
        </is>
      </c>
      <c r="I445" s="61" t="n">
        <v>0.639733</v>
      </c>
      <c r="J445" t="inlineStr">
        <is>
          <t>比例</t>
        </is>
      </c>
      <c r="K445" t="n">
        <v>0.75</v>
      </c>
      <c r="L445" t="inlineStr">
        <is>
          <t>中</t>
        </is>
      </c>
      <c r="M445" t="inlineStr">
        <is>
          <t>设备诊断智能体</t>
        </is>
      </c>
      <c r="N445" t="inlineStr">
        <is>
          <t>设备工程师</t>
        </is>
      </c>
      <c r="O445" t="inlineStr">
        <is>
          <t>优先检查非计划停机与待机原因</t>
        </is>
      </c>
      <c r="P445" t="inlineStr">
        <is>
          <t>飞书消息卡片</t>
        </is>
      </c>
      <c r="Q445" t="inlineStr">
        <is>
          <t>否</t>
        </is>
      </c>
      <c r="R445" t="inlineStr">
        <is>
          <t>待确认</t>
        </is>
      </c>
      <c r="S445" t="inlineStr">
        <is>
          <t>团队模拟数据（基于公开单线数据派生）</t>
        </is>
      </c>
      <c r="T445" t="inlineStr">
        <is>
          <t>SIM-v2.2-20260807-20260804</t>
        </is>
      </c>
    </row>
    <row r="446">
      <c r="A446" t="inlineStr">
        <is>
          <t>SIM-EVT-00445</t>
        </is>
      </c>
      <c r="B446" t="inlineStr">
        <is>
          <t>LINE-S03-PRE-20251208</t>
        </is>
      </c>
      <c r="C446" t="inlineStr">
        <is>
          <t>SHIFT-PRE-20251208</t>
        </is>
      </c>
      <c r="D446" t="inlineStr">
        <is>
          <t>LINE-S03</t>
        </is>
      </c>
      <c r="E446" t="inlineStr">
        <is>
          <t>改善前</t>
        </is>
      </c>
      <c r="F446" s="57" t="n">
        <v>45999</v>
      </c>
      <c r="G446" t="inlineStr">
        <is>
          <t>质量率偏低</t>
        </is>
      </c>
      <c r="H446" t="inlineStr">
        <is>
          <t>质量率</t>
        </is>
      </c>
      <c r="I446" s="61" t="n">
        <v>0.958556</v>
      </c>
      <c r="J446" t="inlineStr">
        <is>
          <t>比例</t>
        </is>
      </c>
      <c r="K446" t="n">
        <v>0.98</v>
      </c>
      <c r="L446" t="inlineStr">
        <is>
          <t>中</t>
        </is>
      </c>
      <c r="M446" t="inlineStr">
        <is>
          <t>质量分析智能体</t>
        </is>
      </c>
      <c r="N446" t="inlineStr">
        <is>
          <t>质量工程师</t>
        </is>
      </c>
      <c r="O446" t="inlineStr">
        <is>
          <t>质量波动画像触发，建议核查批次、工艺参数和来料</t>
        </is>
      </c>
      <c r="P446" t="inlineStr">
        <is>
          <t>飞书消息卡片</t>
        </is>
      </c>
      <c r="Q446" t="inlineStr">
        <is>
          <t>否</t>
        </is>
      </c>
      <c r="R446" t="inlineStr">
        <is>
          <t>待确认</t>
        </is>
      </c>
      <c r="S446" t="inlineStr">
        <is>
          <t>团队模拟数据（基于公开单线数据派生）</t>
        </is>
      </c>
      <c r="T446" t="inlineStr">
        <is>
          <t>SIM-v2.2-20260807-20260804</t>
        </is>
      </c>
    </row>
    <row r="447">
      <c r="A447" t="inlineStr">
        <is>
          <t>SIM-EVT-00446</t>
        </is>
      </c>
      <c r="B447" t="inlineStr">
        <is>
          <t>LINE-S03-PRE-20251208</t>
        </is>
      </c>
      <c r="C447" t="inlineStr">
        <is>
          <t>SHIFT-PRE-20251208</t>
        </is>
      </c>
      <c r="D447" t="inlineStr">
        <is>
          <t>LINE-S03</t>
        </is>
      </c>
      <c r="E447" t="inlineStr">
        <is>
          <t>改善前</t>
        </is>
      </c>
      <c r="F447" s="57" t="n">
        <v>45999</v>
      </c>
      <c r="G447" t="inlineStr">
        <is>
          <t>非计划停机超时</t>
        </is>
      </c>
      <c r="H447" t="inlineStr">
        <is>
          <t>非计划停机</t>
        </is>
      </c>
      <c r="I447" s="61" t="n">
        <v>9756</v>
      </c>
      <c r="J447" t="inlineStr">
        <is>
          <t>秒</t>
        </is>
      </c>
      <c r="K447" t="n">
        <v>3600</v>
      </c>
      <c r="L447" t="inlineStr">
        <is>
          <t>高</t>
        </is>
      </c>
      <c r="M447" t="inlineStr">
        <is>
          <t>设备诊断智能体</t>
        </is>
      </c>
      <c r="N447" t="inlineStr">
        <is>
          <t>设备工程师</t>
        </is>
      </c>
      <c r="O447" t="inlineStr">
        <is>
          <t>按停机位置和原因执行Pareto分析</t>
        </is>
      </c>
      <c r="P447" t="inlineStr">
        <is>
          <t>飞书消息卡片+处置任务</t>
        </is>
      </c>
      <c r="Q447" t="inlineStr">
        <is>
          <t>是</t>
        </is>
      </c>
      <c r="R447" t="inlineStr">
        <is>
          <t>待确认</t>
        </is>
      </c>
      <c r="S447" t="inlineStr">
        <is>
          <t>团队模拟数据（基于公开单线数据派生）</t>
        </is>
      </c>
      <c r="T447" t="inlineStr">
        <is>
          <t>SIM-v2.2-20260807-20260804</t>
        </is>
      </c>
    </row>
    <row r="448">
      <c r="A448" t="inlineStr">
        <is>
          <t>SIM-EVT-00447</t>
        </is>
      </c>
      <c r="B448" t="inlineStr">
        <is>
          <t>LINE-S01-PRE-20251209</t>
        </is>
      </c>
      <c r="C448" t="inlineStr">
        <is>
          <t>SHIFT-PRE-20251209</t>
        </is>
      </c>
      <c r="D448" t="inlineStr">
        <is>
          <t>LINE-S01</t>
        </is>
      </c>
      <c r="E448" t="inlineStr">
        <is>
          <t>改善前</t>
        </is>
      </c>
      <c r="F448" s="57" t="n">
        <v>46000</v>
      </c>
      <c r="G448" t="inlineStr">
        <is>
          <t>非计划停机超时</t>
        </is>
      </c>
      <c r="H448" t="inlineStr">
        <is>
          <t>非计划停机</t>
        </is>
      </c>
      <c r="I448" s="61" t="n">
        <v>5358</v>
      </c>
      <c r="J448" t="inlineStr">
        <is>
          <t>秒</t>
        </is>
      </c>
      <c r="K448" t="n">
        <v>3600</v>
      </c>
      <c r="L448" t="inlineStr">
        <is>
          <t>中</t>
        </is>
      </c>
      <c r="M448" t="inlineStr">
        <is>
          <t>设备诊断智能体</t>
        </is>
      </c>
      <c r="N448" t="inlineStr">
        <is>
          <t>设备工程师</t>
        </is>
      </c>
      <c r="O448" t="inlineStr">
        <is>
          <t>按停机位置和原因执行Pareto分析</t>
        </is>
      </c>
      <c r="P448" t="inlineStr">
        <is>
          <t>飞书消息卡片</t>
        </is>
      </c>
      <c r="Q448" t="inlineStr">
        <is>
          <t>否</t>
        </is>
      </c>
      <c r="R448" t="inlineStr">
        <is>
          <t>待确认</t>
        </is>
      </c>
      <c r="S448" t="inlineStr">
        <is>
          <t>团队模拟数据（基于公开单线数据派生）</t>
        </is>
      </c>
      <c r="T448" t="inlineStr">
        <is>
          <t>SIM-v2.2-20260807-20260804</t>
        </is>
      </c>
    </row>
    <row r="449">
      <c r="A449" t="inlineStr">
        <is>
          <t>SIM-EVT-00448</t>
        </is>
      </c>
      <c r="B449" t="inlineStr">
        <is>
          <t>LINE-S02-PRE-20251209</t>
        </is>
      </c>
      <c r="C449" t="inlineStr">
        <is>
          <t>SHIFT-PRE-20251209</t>
        </is>
      </c>
      <c r="D449" t="inlineStr">
        <is>
          <t>LINE-S02</t>
        </is>
      </c>
      <c r="E449" t="inlineStr">
        <is>
          <t>改善前</t>
        </is>
      </c>
      <c r="F449" s="57" t="n">
        <v>46000</v>
      </c>
      <c r="G449" t="inlineStr">
        <is>
          <t>OEE低于目标</t>
        </is>
      </c>
      <c r="H449" t="inlineStr">
        <is>
          <t>OEE</t>
        </is>
      </c>
      <c r="I449" s="61" t="n">
        <v>0.691041</v>
      </c>
      <c r="J449" t="inlineStr">
        <is>
          <t>比例</t>
        </is>
      </c>
      <c r="K449" t="n">
        <v>0.75</v>
      </c>
      <c r="L449" t="inlineStr">
        <is>
          <t>中</t>
        </is>
      </c>
      <c r="M449" t="inlineStr">
        <is>
          <t>生产诊断智能体</t>
        </is>
      </c>
      <c r="N449" t="inlineStr">
        <is>
          <t>生产主管</t>
        </is>
      </c>
      <c r="O449" t="inlineStr">
        <is>
          <t>设备瓶颈线综合效率偏低，需结合三项损失继续下钻</t>
        </is>
      </c>
      <c r="P449" t="inlineStr">
        <is>
          <t>飞书消息卡片</t>
        </is>
      </c>
      <c r="Q449" t="inlineStr">
        <is>
          <t>否</t>
        </is>
      </c>
      <c r="R449" t="inlineStr">
        <is>
          <t>待确认</t>
        </is>
      </c>
      <c r="S449" t="inlineStr">
        <is>
          <t>团队模拟数据（基于公开单线数据派生）</t>
        </is>
      </c>
      <c r="T449" t="inlineStr">
        <is>
          <t>SIM-v2.2-20260807-20260804</t>
        </is>
      </c>
    </row>
    <row r="450">
      <c r="A450" t="inlineStr">
        <is>
          <t>SIM-EVT-00449</t>
        </is>
      </c>
      <c r="B450" t="inlineStr">
        <is>
          <t>LINE-S02-PRE-20251209</t>
        </is>
      </c>
      <c r="C450" t="inlineStr">
        <is>
          <t>SHIFT-PRE-20251209</t>
        </is>
      </c>
      <c r="D450" t="inlineStr">
        <is>
          <t>LINE-S02</t>
        </is>
      </c>
      <c r="E450" t="inlineStr">
        <is>
          <t>改善前</t>
        </is>
      </c>
      <c r="F450" s="57" t="n">
        <v>46000</v>
      </c>
      <c r="G450" t="inlineStr">
        <is>
          <t>开动率偏低</t>
        </is>
      </c>
      <c r="H450" t="inlineStr">
        <is>
          <t>开动率</t>
        </is>
      </c>
      <c r="I450" s="61" t="n">
        <v>0.6872</v>
      </c>
      <c r="J450" t="inlineStr">
        <is>
          <t>比例</t>
        </is>
      </c>
      <c r="K450" t="n">
        <v>0.75</v>
      </c>
      <c r="L450" t="inlineStr">
        <is>
          <t>中</t>
        </is>
      </c>
      <c r="M450" t="inlineStr">
        <is>
          <t>设备诊断智能体</t>
        </is>
      </c>
      <c r="N450" t="inlineStr">
        <is>
          <t>设备工程师</t>
        </is>
      </c>
      <c r="O450" t="inlineStr">
        <is>
          <t>设备瓶颈画像与非计划停机共同指向关键设备</t>
        </is>
      </c>
      <c r="P450" t="inlineStr">
        <is>
          <t>飞书消息卡片</t>
        </is>
      </c>
      <c r="Q450" t="inlineStr">
        <is>
          <t>否</t>
        </is>
      </c>
      <c r="R450" t="inlineStr">
        <is>
          <t>待确认</t>
        </is>
      </c>
      <c r="S450" t="inlineStr">
        <is>
          <t>团队模拟数据（基于公开单线数据派生）</t>
        </is>
      </c>
      <c r="T450" t="inlineStr">
        <is>
          <t>SIM-v2.2-20260807-20260804</t>
        </is>
      </c>
    </row>
    <row r="451">
      <c r="A451" t="inlineStr">
        <is>
          <t>SIM-EVT-00450</t>
        </is>
      </c>
      <c r="B451" t="inlineStr">
        <is>
          <t>LINE-S02-PRE-20251209</t>
        </is>
      </c>
      <c r="C451" t="inlineStr">
        <is>
          <t>SHIFT-PRE-20251209</t>
        </is>
      </c>
      <c r="D451" t="inlineStr">
        <is>
          <t>LINE-S02</t>
        </is>
      </c>
      <c r="E451" t="inlineStr">
        <is>
          <t>改善前</t>
        </is>
      </c>
      <c r="F451" s="57" t="n">
        <v>46000</v>
      </c>
      <c r="G451" t="inlineStr">
        <is>
          <t>非计划停机超时</t>
        </is>
      </c>
      <c r="H451" t="inlineStr">
        <is>
          <t>非计划停机</t>
        </is>
      </c>
      <c r="I451" s="61" t="n">
        <v>8502</v>
      </c>
      <c r="J451" t="inlineStr">
        <is>
          <t>秒</t>
        </is>
      </c>
      <c r="K451" t="n">
        <v>3600</v>
      </c>
      <c r="L451" t="inlineStr">
        <is>
          <t>高</t>
        </is>
      </c>
      <c r="M451" t="inlineStr">
        <is>
          <t>设备诊断智能体</t>
        </is>
      </c>
      <c r="N451" t="inlineStr">
        <is>
          <t>设备工程师</t>
        </is>
      </c>
      <c r="O451" t="inlineStr">
        <is>
          <t>设备瓶颈线停机放大，优先查看主加工和输送系统</t>
        </is>
      </c>
      <c r="P451" t="inlineStr">
        <is>
          <t>飞书消息卡片+处置任务</t>
        </is>
      </c>
      <c r="Q451" t="inlineStr">
        <is>
          <t>是</t>
        </is>
      </c>
      <c r="R451" t="inlineStr">
        <is>
          <t>待确认</t>
        </is>
      </c>
      <c r="S451" t="inlineStr">
        <is>
          <t>团队模拟数据（基于公开单线数据派生）</t>
        </is>
      </c>
      <c r="T451" t="inlineStr">
        <is>
          <t>SIM-v2.2-20260807-20260804</t>
        </is>
      </c>
    </row>
    <row r="452">
      <c r="A452" t="inlineStr">
        <is>
          <t>SIM-EVT-00451</t>
        </is>
      </c>
      <c r="B452" t="inlineStr">
        <is>
          <t>LINE-S03-PRE-20251209</t>
        </is>
      </c>
      <c r="C452" t="inlineStr">
        <is>
          <t>SHIFT-PRE-20251209</t>
        </is>
      </c>
      <c r="D452" t="inlineStr">
        <is>
          <t>LINE-S03</t>
        </is>
      </c>
      <c r="E452" t="inlineStr">
        <is>
          <t>改善前</t>
        </is>
      </c>
      <c r="F452" s="57" t="n">
        <v>46000</v>
      </c>
      <c r="G452" t="inlineStr">
        <is>
          <t>OEE低于目标</t>
        </is>
      </c>
      <c r="H452" t="inlineStr">
        <is>
          <t>OEE</t>
        </is>
      </c>
      <c r="I452" s="61" t="n">
        <v>0.699658</v>
      </c>
      <c r="J452" t="inlineStr">
        <is>
          <t>比例</t>
        </is>
      </c>
      <c r="K452" t="n">
        <v>0.75</v>
      </c>
      <c r="L452" t="inlineStr">
        <is>
          <t>中</t>
        </is>
      </c>
      <c r="M452" t="inlineStr">
        <is>
          <t>生产诊断智能体</t>
        </is>
      </c>
      <c r="N452" t="inlineStr">
        <is>
          <t>生产主管</t>
        </is>
      </c>
      <c r="O452" t="inlineStr">
        <is>
          <t>质量波动线综合效率偏低，需结合三项损失继续下钻</t>
        </is>
      </c>
      <c r="P452" t="inlineStr">
        <is>
          <t>飞书消息卡片</t>
        </is>
      </c>
      <c r="Q452" t="inlineStr">
        <is>
          <t>否</t>
        </is>
      </c>
      <c r="R452" t="inlineStr">
        <is>
          <t>待确认</t>
        </is>
      </c>
      <c r="S452" t="inlineStr">
        <is>
          <t>团队模拟数据（基于公开单线数据派生）</t>
        </is>
      </c>
      <c r="T452" t="inlineStr">
        <is>
          <t>SIM-v2.2-20260807-20260804</t>
        </is>
      </c>
    </row>
    <row r="453">
      <c r="A453" t="inlineStr">
        <is>
          <t>SIM-EVT-00452</t>
        </is>
      </c>
      <c r="B453" t="inlineStr">
        <is>
          <t>LINE-S03-PRE-20251209</t>
        </is>
      </c>
      <c r="C453" t="inlineStr">
        <is>
          <t>SHIFT-PRE-20251209</t>
        </is>
      </c>
      <c r="D453" t="inlineStr">
        <is>
          <t>LINE-S03</t>
        </is>
      </c>
      <c r="E453" t="inlineStr">
        <is>
          <t>改善前</t>
        </is>
      </c>
      <c r="F453" s="57" t="n">
        <v>46000</v>
      </c>
      <c r="G453" t="inlineStr">
        <is>
          <t>开动率偏低</t>
        </is>
      </c>
      <c r="H453" t="inlineStr">
        <is>
          <t>开动率</t>
        </is>
      </c>
      <c r="I453" s="61" t="n">
        <v>0.741533</v>
      </c>
      <c r="J453" t="inlineStr">
        <is>
          <t>比例</t>
        </is>
      </c>
      <c r="K453" t="n">
        <v>0.75</v>
      </c>
      <c r="L453" t="inlineStr">
        <is>
          <t>中</t>
        </is>
      </c>
      <c r="M453" t="inlineStr">
        <is>
          <t>设备诊断智能体</t>
        </is>
      </c>
      <c r="N453" t="inlineStr">
        <is>
          <t>设备工程师</t>
        </is>
      </c>
      <c r="O453" t="inlineStr">
        <is>
          <t>优先检查非计划停机与待机原因</t>
        </is>
      </c>
      <c r="P453" t="inlineStr">
        <is>
          <t>飞书消息卡片</t>
        </is>
      </c>
      <c r="Q453" t="inlineStr">
        <is>
          <t>否</t>
        </is>
      </c>
      <c r="R453" t="inlineStr">
        <is>
          <t>待确认</t>
        </is>
      </c>
      <c r="S453" t="inlineStr">
        <is>
          <t>团队模拟数据（基于公开单线数据派生）</t>
        </is>
      </c>
      <c r="T453" t="inlineStr">
        <is>
          <t>SIM-v2.2-20260807-20260804</t>
        </is>
      </c>
    </row>
    <row r="454">
      <c r="A454" t="inlineStr">
        <is>
          <t>SIM-EVT-00453</t>
        </is>
      </c>
      <c r="B454" t="inlineStr">
        <is>
          <t>LINE-S03-PRE-20251209</t>
        </is>
      </c>
      <c r="C454" t="inlineStr">
        <is>
          <t>SHIFT-PRE-20251209</t>
        </is>
      </c>
      <c r="D454" t="inlineStr">
        <is>
          <t>LINE-S03</t>
        </is>
      </c>
      <c r="E454" t="inlineStr">
        <is>
          <t>改善前</t>
        </is>
      </c>
      <c r="F454" s="57" t="n">
        <v>46000</v>
      </c>
      <c r="G454" t="inlineStr">
        <is>
          <t>质量率偏低</t>
        </is>
      </c>
      <c r="H454" t="inlineStr">
        <is>
          <t>质量率</t>
        </is>
      </c>
      <c r="I454" s="61" t="n">
        <v>0.967822</v>
      </c>
      <c r="J454" t="inlineStr">
        <is>
          <t>比例</t>
        </is>
      </c>
      <c r="K454" t="n">
        <v>0.98</v>
      </c>
      <c r="L454" t="inlineStr">
        <is>
          <t>中</t>
        </is>
      </c>
      <c r="M454" t="inlineStr">
        <is>
          <t>质量分析智能体</t>
        </is>
      </c>
      <c r="N454" t="inlineStr">
        <is>
          <t>质量工程师</t>
        </is>
      </c>
      <c r="O454" t="inlineStr">
        <is>
          <t>质量波动画像触发，建议核查批次、工艺参数和来料</t>
        </is>
      </c>
      <c r="P454" t="inlineStr">
        <is>
          <t>飞书消息卡片</t>
        </is>
      </c>
      <c r="Q454" t="inlineStr">
        <is>
          <t>否</t>
        </is>
      </c>
      <c r="R454" t="inlineStr">
        <is>
          <t>待确认</t>
        </is>
      </c>
      <c r="S454" t="inlineStr">
        <is>
          <t>团队模拟数据（基于公开单线数据派生）</t>
        </is>
      </c>
      <c r="T454" t="inlineStr">
        <is>
          <t>SIM-v2.2-20260807-20260804</t>
        </is>
      </c>
    </row>
    <row r="455">
      <c r="A455" t="inlineStr">
        <is>
          <t>SIM-EVT-00454</t>
        </is>
      </c>
      <c r="B455" t="inlineStr">
        <is>
          <t>LINE-S03-PRE-20251209</t>
        </is>
      </c>
      <c r="C455" t="inlineStr">
        <is>
          <t>SHIFT-PRE-20251209</t>
        </is>
      </c>
      <c r="D455" t="inlineStr">
        <is>
          <t>LINE-S03</t>
        </is>
      </c>
      <c r="E455" t="inlineStr">
        <is>
          <t>改善前</t>
        </is>
      </c>
      <c r="F455" s="57" t="n">
        <v>46000</v>
      </c>
      <c r="G455" t="inlineStr">
        <is>
          <t>非计划停机超时</t>
        </is>
      </c>
      <c r="H455" t="inlineStr">
        <is>
          <t>非计划停机</t>
        </is>
      </c>
      <c r="I455" s="61" t="n">
        <v>6276</v>
      </c>
      <c r="J455" t="inlineStr">
        <is>
          <t>秒</t>
        </is>
      </c>
      <c r="K455" t="n">
        <v>3600</v>
      </c>
      <c r="L455" t="inlineStr">
        <is>
          <t>中</t>
        </is>
      </c>
      <c r="M455" t="inlineStr">
        <is>
          <t>设备诊断智能体</t>
        </is>
      </c>
      <c r="N455" t="inlineStr">
        <is>
          <t>设备工程师</t>
        </is>
      </c>
      <c r="O455" t="inlineStr">
        <is>
          <t>按停机位置和原因执行Pareto分析</t>
        </is>
      </c>
      <c r="P455" t="inlineStr">
        <is>
          <t>飞书消息卡片</t>
        </is>
      </c>
      <c r="Q455" t="inlineStr">
        <is>
          <t>否</t>
        </is>
      </c>
      <c r="R455" t="inlineStr">
        <is>
          <t>待确认</t>
        </is>
      </c>
      <c r="S455" t="inlineStr">
        <is>
          <t>团队模拟数据（基于公开单线数据派生）</t>
        </is>
      </c>
      <c r="T455" t="inlineStr">
        <is>
          <t>SIM-v2.2-20260807-20260804</t>
        </is>
      </c>
    </row>
    <row r="456">
      <c r="A456" t="inlineStr">
        <is>
          <t>SIM-EVT-00455</t>
        </is>
      </c>
      <c r="B456" t="inlineStr">
        <is>
          <t>LINE-S01-PRE-20251210</t>
        </is>
      </c>
      <c r="C456" t="inlineStr">
        <is>
          <t>SHIFT-PRE-20251210</t>
        </is>
      </c>
      <c r="D456" t="inlineStr">
        <is>
          <t>LINE-S01</t>
        </is>
      </c>
      <c r="E456" t="inlineStr">
        <is>
          <t>改善前</t>
        </is>
      </c>
      <c r="F456" s="57" t="n">
        <v>46001</v>
      </c>
      <c r="G456" t="inlineStr">
        <is>
          <t>OEE低于目标</t>
        </is>
      </c>
      <c r="H456" t="inlineStr">
        <is>
          <t>OEE</t>
        </is>
      </c>
      <c r="I456" s="61" t="n">
        <v>0.708623</v>
      </c>
      <c r="J456" t="inlineStr">
        <is>
          <t>比例</t>
        </is>
      </c>
      <c r="K456" t="n">
        <v>0.75</v>
      </c>
      <c r="L456" t="inlineStr">
        <is>
          <t>中</t>
        </is>
      </c>
      <c r="M456" t="inlineStr">
        <is>
          <t>生产诊断智能体</t>
        </is>
      </c>
      <c r="N456" t="inlineStr">
        <is>
          <t>生产主管</t>
        </is>
      </c>
      <c r="O456" t="inlineStr">
        <is>
          <t>稳态基准线综合效率偏低，需结合三项损失继续下钻</t>
        </is>
      </c>
      <c r="P456" t="inlineStr">
        <is>
          <t>飞书消息卡片</t>
        </is>
      </c>
      <c r="Q456" t="inlineStr">
        <is>
          <t>否</t>
        </is>
      </c>
      <c r="R456" t="inlineStr">
        <is>
          <t>待确认</t>
        </is>
      </c>
      <c r="S456" t="inlineStr">
        <is>
          <t>团队模拟数据（基于公开单线数据派生）</t>
        </is>
      </c>
      <c r="T456" t="inlineStr">
        <is>
          <t>SIM-v2.2-20260807-20260804</t>
        </is>
      </c>
    </row>
    <row r="457">
      <c r="A457" t="inlineStr">
        <is>
          <t>SIM-EVT-00456</t>
        </is>
      </c>
      <c r="B457" t="inlineStr">
        <is>
          <t>LINE-S01-PRE-20251210</t>
        </is>
      </c>
      <c r="C457" t="inlineStr">
        <is>
          <t>SHIFT-PRE-20251210</t>
        </is>
      </c>
      <c r="D457" t="inlineStr">
        <is>
          <t>LINE-S01</t>
        </is>
      </c>
      <c r="E457" t="inlineStr">
        <is>
          <t>改善前</t>
        </is>
      </c>
      <c r="F457" s="57" t="n">
        <v>46001</v>
      </c>
      <c r="G457" t="inlineStr">
        <is>
          <t>非计划停机超时</t>
        </is>
      </c>
      <c r="H457" t="inlineStr">
        <is>
          <t>非计划停机</t>
        </is>
      </c>
      <c r="I457" s="61" t="n">
        <v>3720</v>
      </c>
      <c r="J457" t="inlineStr">
        <is>
          <t>秒</t>
        </is>
      </c>
      <c r="K457" t="n">
        <v>3600</v>
      </c>
      <c r="L457" t="inlineStr">
        <is>
          <t>中</t>
        </is>
      </c>
      <c r="M457" t="inlineStr">
        <is>
          <t>设备诊断智能体</t>
        </is>
      </c>
      <c r="N457" t="inlineStr">
        <is>
          <t>设备工程师</t>
        </is>
      </c>
      <c r="O457" t="inlineStr">
        <is>
          <t>按停机位置和原因执行Pareto分析</t>
        </is>
      </c>
      <c r="P457" t="inlineStr">
        <is>
          <t>飞书消息卡片</t>
        </is>
      </c>
      <c r="Q457" t="inlineStr">
        <is>
          <t>否</t>
        </is>
      </c>
      <c r="R457" t="inlineStr">
        <is>
          <t>待确认</t>
        </is>
      </c>
      <c r="S457" t="inlineStr">
        <is>
          <t>团队模拟数据（基于公开单线数据派生）</t>
        </is>
      </c>
      <c r="T457" t="inlineStr">
        <is>
          <t>SIM-v2.2-20260807-20260804</t>
        </is>
      </c>
    </row>
    <row r="458">
      <c r="A458" t="inlineStr">
        <is>
          <t>SIM-EVT-00457</t>
        </is>
      </c>
      <c r="B458" t="inlineStr">
        <is>
          <t>LINE-S02-PRE-20251210</t>
        </is>
      </c>
      <c r="C458" t="inlineStr">
        <is>
          <t>SHIFT-PRE-20251210</t>
        </is>
      </c>
      <c r="D458" t="inlineStr">
        <is>
          <t>LINE-S02</t>
        </is>
      </c>
      <c r="E458" t="inlineStr">
        <is>
          <t>改善前</t>
        </is>
      </c>
      <c r="F458" s="57" t="n">
        <v>46001</v>
      </c>
      <c r="G458" t="inlineStr">
        <is>
          <t>OEE低于目标</t>
        </is>
      </c>
      <c r="H458" t="inlineStr">
        <is>
          <t>OEE</t>
        </is>
      </c>
      <c r="I458" s="61" t="n">
        <v>0.648319</v>
      </c>
      <c r="J458" t="inlineStr">
        <is>
          <t>比例</t>
        </is>
      </c>
      <c r="K458" t="n">
        <v>0.75</v>
      </c>
      <c r="L458" t="inlineStr">
        <is>
          <t>中</t>
        </is>
      </c>
      <c r="M458" t="inlineStr">
        <is>
          <t>生产诊断智能体</t>
        </is>
      </c>
      <c r="N458" t="inlineStr">
        <is>
          <t>生产主管</t>
        </is>
      </c>
      <c r="O458" t="inlineStr">
        <is>
          <t>设备瓶颈线综合效率偏低，需结合三项损失继续下钻</t>
        </is>
      </c>
      <c r="P458" t="inlineStr">
        <is>
          <t>飞书消息卡片</t>
        </is>
      </c>
      <c r="Q458" t="inlineStr">
        <is>
          <t>否</t>
        </is>
      </c>
      <c r="R458" t="inlineStr">
        <is>
          <t>待确认</t>
        </is>
      </c>
      <c r="S458" t="inlineStr">
        <is>
          <t>团队模拟数据（基于公开单线数据派生）</t>
        </is>
      </c>
      <c r="T458" t="inlineStr">
        <is>
          <t>SIM-v2.2-20260807-20260804</t>
        </is>
      </c>
    </row>
    <row r="459">
      <c r="A459" t="inlineStr">
        <is>
          <t>SIM-EVT-00458</t>
        </is>
      </c>
      <c r="B459" t="inlineStr">
        <is>
          <t>LINE-S02-PRE-20251210</t>
        </is>
      </c>
      <c r="C459" t="inlineStr">
        <is>
          <t>SHIFT-PRE-20251210</t>
        </is>
      </c>
      <c r="D459" t="inlineStr">
        <is>
          <t>LINE-S02</t>
        </is>
      </c>
      <c r="E459" t="inlineStr">
        <is>
          <t>改善前</t>
        </is>
      </c>
      <c r="F459" s="57" t="n">
        <v>46001</v>
      </c>
      <c r="G459" t="inlineStr">
        <is>
          <t>开动率偏低</t>
        </is>
      </c>
      <c r="H459" t="inlineStr">
        <is>
          <t>开动率</t>
        </is>
      </c>
      <c r="I459" s="61" t="n">
        <v>0.694733</v>
      </c>
      <c r="J459" t="inlineStr">
        <is>
          <t>比例</t>
        </is>
      </c>
      <c r="K459" t="n">
        <v>0.75</v>
      </c>
      <c r="L459" t="inlineStr">
        <is>
          <t>中</t>
        </is>
      </c>
      <c r="M459" t="inlineStr">
        <is>
          <t>设备诊断智能体</t>
        </is>
      </c>
      <c r="N459" t="inlineStr">
        <is>
          <t>设备工程师</t>
        </is>
      </c>
      <c r="O459" t="inlineStr">
        <is>
          <t>设备瓶颈画像与非计划停机共同指向关键设备</t>
        </is>
      </c>
      <c r="P459" t="inlineStr">
        <is>
          <t>飞书消息卡片</t>
        </is>
      </c>
      <c r="Q459" t="inlineStr">
        <is>
          <t>否</t>
        </is>
      </c>
      <c r="R459" t="inlineStr">
        <is>
          <t>待确认</t>
        </is>
      </c>
      <c r="S459" t="inlineStr">
        <is>
          <t>团队模拟数据（基于公开单线数据派生）</t>
        </is>
      </c>
      <c r="T459" t="inlineStr">
        <is>
          <t>SIM-v2.2-20260807-20260804</t>
        </is>
      </c>
    </row>
    <row r="460">
      <c r="A460" t="inlineStr">
        <is>
          <t>SIM-EVT-00459</t>
        </is>
      </c>
      <c r="B460" t="inlineStr">
        <is>
          <t>LINE-S02-PRE-20251210</t>
        </is>
      </c>
      <c r="C460" t="inlineStr">
        <is>
          <t>SHIFT-PRE-20251210</t>
        </is>
      </c>
      <c r="D460" t="inlineStr">
        <is>
          <t>LINE-S02</t>
        </is>
      </c>
      <c r="E460" t="inlineStr">
        <is>
          <t>改善前</t>
        </is>
      </c>
      <c r="F460" s="57" t="n">
        <v>46001</v>
      </c>
      <c r="G460" t="inlineStr">
        <is>
          <t>非计划停机超时</t>
        </is>
      </c>
      <c r="H460" t="inlineStr">
        <is>
          <t>非计划停机</t>
        </is>
      </c>
      <c r="I460" s="61" t="n">
        <v>5742</v>
      </c>
      <c r="J460" t="inlineStr">
        <is>
          <t>秒</t>
        </is>
      </c>
      <c r="K460" t="n">
        <v>3600</v>
      </c>
      <c r="L460" t="inlineStr">
        <is>
          <t>中</t>
        </is>
      </c>
      <c r="M460" t="inlineStr">
        <is>
          <t>设备诊断智能体</t>
        </is>
      </c>
      <c r="N460" t="inlineStr">
        <is>
          <t>设备工程师</t>
        </is>
      </c>
      <c r="O460" t="inlineStr">
        <is>
          <t>设备瓶颈线停机放大，优先查看主加工和输送系统</t>
        </is>
      </c>
      <c r="P460" t="inlineStr">
        <is>
          <t>飞书消息卡片</t>
        </is>
      </c>
      <c r="Q460" t="inlineStr">
        <is>
          <t>否</t>
        </is>
      </c>
      <c r="R460" t="inlineStr">
        <is>
          <t>待确认</t>
        </is>
      </c>
      <c r="S460" t="inlineStr">
        <is>
          <t>团队模拟数据（基于公开单线数据派生）</t>
        </is>
      </c>
      <c r="T460" t="inlineStr">
        <is>
          <t>SIM-v2.2-20260807-20260804</t>
        </is>
      </c>
    </row>
    <row r="461">
      <c r="A461" t="inlineStr">
        <is>
          <t>SIM-EVT-00460</t>
        </is>
      </c>
      <c r="B461" t="inlineStr">
        <is>
          <t>LINE-S03-PRE-20251210</t>
        </is>
      </c>
      <c r="C461" t="inlineStr">
        <is>
          <t>SHIFT-PRE-20251210</t>
        </is>
      </c>
      <c r="D461" t="inlineStr">
        <is>
          <t>LINE-S03</t>
        </is>
      </c>
      <c r="E461" t="inlineStr">
        <is>
          <t>改善前</t>
        </is>
      </c>
      <c r="F461" s="57" t="n">
        <v>46001</v>
      </c>
      <c r="G461" t="inlineStr">
        <is>
          <t>OEE低于目标</t>
        </is>
      </c>
      <c r="H461" t="inlineStr">
        <is>
          <t>OEE</t>
        </is>
      </c>
      <c r="I461" s="61" t="n">
        <v>0.659964</v>
      </c>
      <c r="J461" t="inlineStr">
        <is>
          <t>比例</t>
        </is>
      </c>
      <c r="K461" t="n">
        <v>0.75</v>
      </c>
      <c r="L461" t="inlineStr">
        <is>
          <t>中</t>
        </is>
      </c>
      <c r="M461" t="inlineStr">
        <is>
          <t>生产诊断智能体</t>
        </is>
      </c>
      <c r="N461" t="inlineStr">
        <is>
          <t>生产主管</t>
        </is>
      </c>
      <c r="O461" t="inlineStr">
        <is>
          <t>质量波动线综合效率偏低，需结合三项损失继续下钻</t>
        </is>
      </c>
      <c r="P461" t="inlineStr">
        <is>
          <t>飞书消息卡片</t>
        </is>
      </c>
      <c r="Q461" t="inlineStr">
        <is>
          <t>否</t>
        </is>
      </c>
      <c r="R461" t="inlineStr">
        <is>
          <t>待确认</t>
        </is>
      </c>
      <c r="S461" t="inlineStr">
        <is>
          <t>团队模拟数据（基于公开单线数据派生）</t>
        </is>
      </c>
      <c r="T461" t="inlineStr">
        <is>
          <t>SIM-v2.2-20260807-20260804</t>
        </is>
      </c>
    </row>
    <row r="462">
      <c r="A462" t="inlineStr">
        <is>
          <t>SIM-EVT-00461</t>
        </is>
      </c>
      <c r="B462" t="inlineStr">
        <is>
          <t>LINE-S03-PRE-20251210</t>
        </is>
      </c>
      <c r="C462" t="inlineStr">
        <is>
          <t>SHIFT-PRE-20251210</t>
        </is>
      </c>
      <c r="D462" t="inlineStr">
        <is>
          <t>LINE-S03</t>
        </is>
      </c>
      <c r="E462" t="inlineStr">
        <is>
          <t>改善前</t>
        </is>
      </c>
      <c r="F462" s="57" t="n">
        <v>46001</v>
      </c>
      <c r="G462" t="inlineStr">
        <is>
          <t>开动率偏低</t>
        </is>
      </c>
      <c r="H462" t="inlineStr">
        <is>
          <t>开动率</t>
        </is>
      </c>
      <c r="I462" s="61" t="n">
        <v>0.749067</v>
      </c>
      <c r="J462" t="inlineStr">
        <is>
          <t>比例</t>
        </is>
      </c>
      <c r="K462" t="n">
        <v>0.75</v>
      </c>
      <c r="L462" t="inlineStr">
        <is>
          <t>中</t>
        </is>
      </c>
      <c r="M462" t="inlineStr">
        <is>
          <t>设备诊断智能体</t>
        </is>
      </c>
      <c r="N462" t="inlineStr">
        <is>
          <t>设备工程师</t>
        </is>
      </c>
      <c r="O462" t="inlineStr">
        <is>
          <t>优先检查非计划停机与待机原因</t>
        </is>
      </c>
      <c r="P462" t="inlineStr">
        <is>
          <t>飞书消息卡片</t>
        </is>
      </c>
      <c r="Q462" t="inlineStr">
        <is>
          <t>否</t>
        </is>
      </c>
      <c r="R462" t="inlineStr">
        <is>
          <t>待确认</t>
        </is>
      </c>
      <c r="S462" t="inlineStr">
        <is>
          <t>团队模拟数据（基于公开单线数据派生）</t>
        </is>
      </c>
      <c r="T462" t="inlineStr">
        <is>
          <t>SIM-v2.2-20260807-20260804</t>
        </is>
      </c>
    </row>
    <row r="463">
      <c r="A463" t="inlineStr">
        <is>
          <t>SIM-EVT-00462</t>
        </is>
      </c>
      <c r="B463" t="inlineStr">
        <is>
          <t>LINE-S03-PRE-20251210</t>
        </is>
      </c>
      <c r="C463" t="inlineStr">
        <is>
          <t>SHIFT-PRE-20251210</t>
        </is>
      </c>
      <c r="D463" t="inlineStr">
        <is>
          <t>LINE-S03</t>
        </is>
      </c>
      <c r="E463" t="inlineStr">
        <is>
          <t>改善前</t>
        </is>
      </c>
      <c r="F463" s="57" t="n">
        <v>46001</v>
      </c>
      <c r="G463" t="inlineStr">
        <is>
          <t>质量率偏低</t>
        </is>
      </c>
      <c r="H463" t="inlineStr">
        <is>
          <t>质量率</t>
        </is>
      </c>
      <c r="I463" s="61" t="n">
        <v>0.964933</v>
      </c>
      <c r="J463" t="inlineStr">
        <is>
          <t>比例</t>
        </is>
      </c>
      <c r="K463" t="n">
        <v>0.98</v>
      </c>
      <c r="L463" t="inlineStr">
        <is>
          <t>中</t>
        </is>
      </c>
      <c r="M463" t="inlineStr">
        <is>
          <t>质量分析智能体</t>
        </is>
      </c>
      <c r="N463" t="inlineStr">
        <is>
          <t>质量工程师</t>
        </is>
      </c>
      <c r="O463" t="inlineStr">
        <is>
          <t>质量波动画像触发，建议核查批次、工艺参数和来料</t>
        </is>
      </c>
      <c r="P463" t="inlineStr">
        <is>
          <t>飞书消息卡片</t>
        </is>
      </c>
      <c r="Q463" t="inlineStr">
        <is>
          <t>否</t>
        </is>
      </c>
      <c r="R463" t="inlineStr">
        <is>
          <t>待确认</t>
        </is>
      </c>
      <c r="S463" t="inlineStr">
        <is>
          <t>团队模拟数据（基于公开单线数据派生）</t>
        </is>
      </c>
      <c r="T463" t="inlineStr">
        <is>
          <t>SIM-v2.2-20260807-20260804</t>
        </is>
      </c>
    </row>
    <row r="464">
      <c r="A464" t="inlineStr">
        <is>
          <t>SIM-EVT-00463</t>
        </is>
      </c>
      <c r="B464" t="inlineStr">
        <is>
          <t>LINE-S03-PRE-20251210</t>
        </is>
      </c>
      <c r="C464" t="inlineStr">
        <is>
          <t>SHIFT-PRE-20251210</t>
        </is>
      </c>
      <c r="D464" t="inlineStr">
        <is>
          <t>LINE-S03</t>
        </is>
      </c>
      <c r="E464" t="inlineStr">
        <is>
          <t>改善前</t>
        </is>
      </c>
      <c r="F464" s="57" t="n">
        <v>46001</v>
      </c>
      <c r="G464" t="inlineStr">
        <is>
          <t>非计划停机超时</t>
        </is>
      </c>
      <c r="H464" t="inlineStr">
        <is>
          <t>非计划停机</t>
        </is>
      </c>
      <c r="I464" s="61" t="n">
        <v>4290</v>
      </c>
      <c r="J464" t="inlineStr">
        <is>
          <t>秒</t>
        </is>
      </c>
      <c r="K464" t="n">
        <v>3600</v>
      </c>
      <c r="L464" t="inlineStr">
        <is>
          <t>中</t>
        </is>
      </c>
      <c r="M464" t="inlineStr">
        <is>
          <t>设备诊断智能体</t>
        </is>
      </c>
      <c r="N464" t="inlineStr">
        <is>
          <t>设备工程师</t>
        </is>
      </c>
      <c r="O464" t="inlineStr">
        <is>
          <t>按停机位置和原因执行Pareto分析</t>
        </is>
      </c>
      <c r="P464" t="inlineStr">
        <is>
          <t>飞书消息卡片</t>
        </is>
      </c>
      <c r="Q464" t="inlineStr">
        <is>
          <t>否</t>
        </is>
      </c>
      <c r="R464" t="inlineStr">
        <is>
          <t>待确认</t>
        </is>
      </c>
      <c r="S464" t="inlineStr">
        <is>
          <t>团队模拟数据（基于公开单线数据派生）</t>
        </is>
      </c>
      <c r="T464" t="inlineStr">
        <is>
          <t>SIM-v2.2-20260807-20260804</t>
        </is>
      </c>
    </row>
    <row r="465">
      <c r="A465" t="inlineStr">
        <is>
          <t>SIM-EVT-00464</t>
        </is>
      </c>
      <c r="B465" t="inlineStr">
        <is>
          <t>LINE-S01-PRE-20251211</t>
        </is>
      </c>
      <c r="C465" t="inlineStr">
        <is>
          <t>SHIFT-PRE-20251211</t>
        </is>
      </c>
      <c r="D465" t="inlineStr">
        <is>
          <t>LINE-S01</t>
        </is>
      </c>
      <c r="E465" t="inlineStr">
        <is>
          <t>改善前</t>
        </is>
      </c>
      <c r="F465" s="57" t="n">
        <v>46002</v>
      </c>
      <c r="G465" t="inlineStr">
        <is>
          <t>OEE低于目标</t>
        </is>
      </c>
      <c r="H465" t="inlineStr">
        <is>
          <t>OEE</t>
        </is>
      </c>
      <c r="I465" s="61" t="n">
        <v>0.615124</v>
      </c>
      <c r="J465" t="inlineStr">
        <is>
          <t>比例</t>
        </is>
      </c>
      <c r="K465" t="n">
        <v>0.75</v>
      </c>
      <c r="L465" t="inlineStr">
        <is>
          <t>中</t>
        </is>
      </c>
      <c r="M465" t="inlineStr">
        <is>
          <t>生产诊断智能体</t>
        </is>
      </c>
      <c r="N465" t="inlineStr">
        <is>
          <t>生产主管</t>
        </is>
      </c>
      <c r="O465" t="inlineStr">
        <is>
          <t>稳态基准线综合效率偏低，需结合三项损失继续下钻</t>
        </is>
      </c>
      <c r="P465" t="inlineStr">
        <is>
          <t>飞书消息卡片</t>
        </is>
      </c>
      <c r="Q465" t="inlineStr">
        <is>
          <t>否</t>
        </is>
      </c>
      <c r="R465" t="inlineStr">
        <is>
          <t>待确认</t>
        </is>
      </c>
      <c r="S465" t="inlineStr">
        <is>
          <t>团队模拟数据（基于公开单线数据派生）</t>
        </is>
      </c>
      <c r="T465" t="inlineStr">
        <is>
          <t>SIM-v2.2-20260807-20260804</t>
        </is>
      </c>
    </row>
    <row r="466">
      <c r="A466" t="inlineStr">
        <is>
          <t>SIM-EVT-00465</t>
        </is>
      </c>
      <c r="B466" t="inlineStr">
        <is>
          <t>LINE-S01-PRE-20251211</t>
        </is>
      </c>
      <c r="C466" t="inlineStr">
        <is>
          <t>SHIFT-PRE-20251211</t>
        </is>
      </c>
      <c r="D466" t="inlineStr">
        <is>
          <t>LINE-S01</t>
        </is>
      </c>
      <c r="E466" t="inlineStr">
        <is>
          <t>改善前</t>
        </is>
      </c>
      <c r="F466" s="57" t="n">
        <v>46002</v>
      </c>
      <c r="G466" t="inlineStr">
        <is>
          <t>开动率偏低</t>
        </is>
      </c>
      <c r="H466" t="inlineStr">
        <is>
          <t>开动率</t>
        </is>
      </c>
      <c r="I466" s="61" t="n">
        <v>0.6264</v>
      </c>
      <c r="J466" t="inlineStr">
        <is>
          <t>比例</t>
        </is>
      </c>
      <c r="K466" t="n">
        <v>0.75</v>
      </c>
      <c r="L466" t="inlineStr">
        <is>
          <t>中</t>
        </is>
      </c>
      <c r="M466" t="inlineStr">
        <is>
          <t>设备诊断智能体</t>
        </is>
      </c>
      <c r="N466" t="inlineStr">
        <is>
          <t>设备工程师</t>
        </is>
      </c>
      <c r="O466" t="inlineStr">
        <is>
          <t>优先检查非计划停机与待机原因</t>
        </is>
      </c>
      <c r="P466" t="inlineStr">
        <is>
          <t>飞书消息卡片</t>
        </is>
      </c>
      <c r="Q466" t="inlineStr">
        <is>
          <t>否</t>
        </is>
      </c>
      <c r="R466" t="inlineStr">
        <is>
          <t>待确认</t>
        </is>
      </c>
      <c r="S466" t="inlineStr">
        <is>
          <t>团队模拟数据（基于公开单线数据派生）</t>
        </is>
      </c>
      <c r="T466" t="inlineStr">
        <is>
          <t>SIM-v2.2-20260807-20260804</t>
        </is>
      </c>
    </row>
    <row r="467">
      <c r="A467" t="inlineStr">
        <is>
          <t>SIM-EVT-00466</t>
        </is>
      </c>
      <c r="B467" t="inlineStr">
        <is>
          <t>LINE-S01-PRE-20251211</t>
        </is>
      </c>
      <c r="C467" t="inlineStr">
        <is>
          <t>SHIFT-PRE-20251211</t>
        </is>
      </c>
      <c r="D467" t="inlineStr">
        <is>
          <t>LINE-S01</t>
        </is>
      </c>
      <c r="E467" t="inlineStr">
        <is>
          <t>改善前</t>
        </is>
      </c>
      <c r="F467" s="57" t="n">
        <v>46002</v>
      </c>
      <c r="G467" t="inlineStr">
        <is>
          <t>非计划停机超时</t>
        </is>
      </c>
      <c r="H467" t="inlineStr">
        <is>
          <t>非计划停机</t>
        </is>
      </c>
      <c r="I467" s="61" t="n">
        <v>8880</v>
      </c>
      <c r="J467" t="inlineStr">
        <is>
          <t>秒</t>
        </is>
      </c>
      <c r="K467" t="n">
        <v>3600</v>
      </c>
      <c r="L467" t="inlineStr">
        <is>
          <t>高</t>
        </is>
      </c>
      <c r="M467" t="inlineStr">
        <is>
          <t>设备诊断智能体</t>
        </is>
      </c>
      <c r="N467" t="inlineStr">
        <is>
          <t>设备工程师</t>
        </is>
      </c>
      <c r="O467" t="inlineStr">
        <is>
          <t>按停机位置和原因执行Pareto分析</t>
        </is>
      </c>
      <c r="P467" t="inlineStr">
        <is>
          <t>飞书消息卡片+处置任务</t>
        </is>
      </c>
      <c r="Q467" t="inlineStr">
        <is>
          <t>是</t>
        </is>
      </c>
      <c r="R467" t="inlineStr">
        <is>
          <t>待确认</t>
        </is>
      </c>
      <c r="S467" t="inlineStr">
        <is>
          <t>团队模拟数据（基于公开单线数据派生）</t>
        </is>
      </c>
      <c r="T467" t="inlineStr">
        <is>
          <t>SIM-v2.2-20260807-20260804</t>
        </is>
      </c>
    </row>
    <row r="468">
      <c r="A468" t="inlineStr">
        <is>
          <t>SIM-EVT-00467</t>
        </is>
      </c>
      <c r="B468" t="inlineStr">
        <is>
          <t>LINE-S02-PRE-20251211</t>
        </is>
      </c>
      <c r="C468" t="inlineStr">
        <is>
          <t>SHIFT-PRE-20251211</t>
        </is>
      </c>
      <c r="D468" t="inlineStr">
        <is>
          <t>LINE-S02</t>
        </is>
      </c>
      <c r="E468" t="inlineStr">
        <is>
          <t>改善前</t>
        </is>
      </c>
      <c r="F468" s="57" t="n">
        <v>46002</v>
      </c>
      <c r="G468" t="inlineStr">
        <is>
          <t>OEE低于目标</t>
        </is>
      </c>
      <c r="H468" t="inlineStr">
        <is>
          <t>OEE</t>
        </is>
      </c>
      <c r="I468" s="61" t="n">
        <v>0.509659</v>
      </c>
      <c r="J468" t="inlineStr">
        <is>
          <t>比例</t>
        </is>
      </c>
      <c r="K468" t="n">
        <v>0.75</v>
      </c>
      <c r="L468" t="inlineStr">
        <is>
          <t>高</t>
        </is>
      </c>
      <c r="M468" t="inlineStr">
        <is>
          <t>生产诊断智能体</t>
        </is>
      </c>
      <c r="N468" t="inlineStr">
        <is>
          <t>生产主管</t>
        </is>
      </c>
      <c r="O468" t="inlineStr">
        <is>
          <t>设备瓶颈线综合效率偏低，需结合三项损失继续下钻</t>
        </is>
      </c>
      <c r="P468" t="inlineStr">
        <is>
          <t>飞书消息卡片+处置任务</t>
        </is>
      </c>
      <c r="Q468" t="inlineStr">
        <is>
          <t>是</t>
        </is>
      </c>
      <c r="R468" t="inlineStr">
        <is>
          <t>待确认</t>
        </is>
      </c>
      <c r="S468" t="inlineStr">
        <is>
          <t>团队模拟数据（基于公开单线数据派生）</t>
        </is>
      </c>
      <c r="T468" t="inlineStr">
        <is>
          <t>SIM-v2.2-20260807-20260804</t>
        </is>
      </c>
    </row>
    <row r="469">
      <c r="A469" t="inlineStr">
        <is>
          <t>SIM-EVT-00468</t>
        </is>
      </c>
      <c r="B469" t="inlineStr">
        <is>
          <t>LINE-S02-PRE-20251211</t>
        </is>
      </c>
      <c r="C469" t="inlineStr">
        <is>
          <t>SHIFT-PRE-20251211</t>
        </is>
      </c>
      <c r="D469" t="inlineStr">
        <is>
          <t>LINE-S02</t>
        </is>
      </c>
      <c r="E469" t="inlineStr">
        <is>
          <t>改善前</t>
        </is>
      </c>
      <c r="F469" s="57" t="n">
        <v>46002</v>
      </c>
      <c r="G469" t="inlineStr">
        <is>
          <t>开动率偏低</t>
        </is>
      </c>
      <c r="H469" t="inlineStr">
        <is>
          <t>开动率</t>
        </is>
      </c>
      <c r="I469" s="61" t="n">
        <v>0.535733</v>
      </c>
      <c r="J469" t="inlineStr">
        <is>
          <t>比例</t>
        </is>
      </c>
      <c r="K469" t="n">
        <v>0.75</v>
      </c>
      <c r="L469" t="inlineStr">
        <is>
          <t>高</t>
        </is>
      </c>
      <c r="M469" t="inlineStr">
        <is>
          <t>设备诊断智能体</t>
        </is>
      </c>
      <c r="N469" t="inlineStr">
        <is>
          <t>设备工程师</t>
        </is>
      </c>
      <c r="O469" t="inlineStr">
        <is>
          <t>设备瓶颈画像与非计划停机共同指向关键设备</t>
        </is>
      </c>
      <c r="P469" t="inlineStr">
        <is>
          <t>飞书消息卡片+处置任务</t>
        </is>
      </c>
      <c r="Q469" t="inlineStr">
        <is>
          <t>是</t>
        </is>
      </c>
      <c r="R469" t="inlineStr">
        <is>
          <t>待确认</t>
        </is>
      </c>
      <c r="S469" t="inlineStr">
        <is>
          <t>团队模拟数据（基于公开单线数据派生）</t>
        </is>
      </c>
      <c r="T469" t="inlineStr">
        <is>
          <t>SIM-v2.2-20260807-20260804</t>
        </is>
      </c>
    </row>
    <row r="470">
      <c r="A470" t="inlineStr">
        <is>
          <t>SIM-EVT-00469</t>
        </is>
      </c>
      <c r="B470" t="inlineStr">
        <is>
          <t>LINE-S02-PRE-20251211</t>
        </is>
      </c>
      <c r="C470" t="inlineStr">
        <is>
          <t>SHIFT-PRE-20251211</t>
        </is>
      </c>
      <c r="D470" t="inlineStr">
        <is>
          <t>LINE-S02</t>
        </is>
      </c>
      <c r="E470" t="inlineStr">
        <is>
          <t>改善前</t>
        </is>
      </c>
      <c r="F470" s="57" t="n">
        <v>46002</v>
      </c>
      <c r="G470" t="inlineStr">
        <is>
          <t>非计划停机超时</t>
        </is>
      </c>
      <c r="H470" t="inlineStr">
        <is>
          <t>非计划停机</t>
        </is>
      </c>
      <c r="I470" s="61" t="n">
        <v>13692</v>
      </c>
      <c r="J470" t="inlineStr">
        <is>
          <t>秒</t>
        </is>
      </c>
      <c r="K470" t="n">
        <v>3600</v>
      </c>
      <c r="L470" t="inlineStr">
        <is>
          <t>高</t>
        </is>
      </c>
      <c r="M470" t="inlineStr">
        <is>
          <t>设备诊断智能体</t>
        </is>
      </c>
      <c r="N470" t="inlineStr">
        <is>
          <t>设备工程师</t>
        </is>
      </c>
      <c r="O470" t="inlineStr">
        <is>
          <t>设备瓶颈线停机放大，优先查看主加工和输送系统</t>
        </is>
      </c>
      <c r="P470" t="inlineStr">
        <is>
          <t>飞书消息卡片+处置任务</t>
        </is>
      </c>
      <c r="Q470" t="inlineStr">
        <is>
          <t>是</t>
        </is>
      </c>
      <c r="R470" t="inlineStr">
        <is>
          <t>待确认</t>
        </is>
      </c>
      <c r="S470" t="inlineStr">
        <is>
          <t>团队模拟数据（基于公开单线数据派生）</t>
        </is>
      </c>
      <c r="T470" t="inlineStr">
        <is>
          <t>SIM-v2.2-20260807-20260804</t>
        </is>
      </c>
    </row>
    <row r="471">
      <c r="A471" t="inlineStr">
        <is>
          <t>SIM-EVT-00470</t>
        </is>
      </c>
      <c r="B471" t="inlineStr">
        <is>
          <t>LINE-S03-PRE-20251211</t>
        </is>
      </c>
      <c r="C471" t="inlineStr">
        <is>
          <t>SHIFT-PRE-20251211</t>
        </is>
      </c>
      <c r="D471" t="inlineStr">
        <is>
          <t>LINE-S03</t>
        </is>
      </c>
      <c r="E471" t="inlineStr">
        <is>
          <t>改善前</t>
        </is>
      </c>
      <c r="F471" s="57" t="n">
        <v>46002</v>
      </c>
      <c r="G471" t="inlineStr">
        <is>
          <t>OEE低于目标</t>
        </is>
      </c>
      <c r="H471" t="inlineStr">
        <is>
          <t>OEE</t>
        </is>
      </c>
      <c r="I471" s="61" t="n">
        <v>0.567044</v>
      </c>
      <c r="J471" t="inlineStr">
        <is>
          <t>比例</t>
        </is>
      </c>
      <c r="K471" t="n">
        <v>0.75</v>
      </c>
      <c r="L471" t="inlineStr">
        <is>
          <t>高</t>
        </is>
      </c>
      <c r="M471" t="inlineStr">
        <is>
          <t>生产诊断智能体</t>
        </is>
      </c>
      <c r="N471" t="inlineStr">
        <is>
          <t>生产主管</t>
        </is>
      </c>
      <c r="O471" t="inlineStr">
        <is>
          <t>质量波动线综合效率偏低，需结合三项损失继续下钻</t>
        </is>
      </c>
      <c r="P471" t="inlineStr">
        <is>
          <t>飞书消息卡片+处置任务</t>
        </is>
      </c>
      <c r="Q471" t="inlineStr">
        <is>
          <t>是</t>
        </is>
      </c>
      <c r="R471" t="inlineStr">
        <is>
          <t>待确认</t>
        </is>
      </c>
      <c r="S471" t="inlineStr">
        <is>
          <t>团队模拟数据（基于公开单线数据派生）</t>
        </is>
      </c>
      <c r="T471" t="inlineStr">
        <is>
          <t>SIM-v2.2-20260807-20260804</t>
        </is>
      </c>
    </row>
    <row r="472">
      <c r="A472" t="inlineStr">
        <is>
          <t>SIM-EVT-00471</t>
        </is>
      </c>
      <c r="B472" t="inlineStr">
        <is>
          <t>LINE-S03-PRE-20251211</t>
        </is>
      </c>
      <c r="C472" t="inlineStr">
        <is>
          <t>SHIFT-PRE-20251211</t>
        </is>
      </c>
      <c r="D472" t="inlineStr">
        <is>
          <t>LINE-S03</t>
        </is>
      </c>
      <c r="E472" t="inlineStr">
        <is>
          <t>改善前</t>
        </is>
      </c>
      <c r="F472" s="57" t="n">
        <v>46002</v>
      </c>
      <c r="G472" t="inlineStr">
        <is>
          <t>开动率偏低</t>
        </is>
      </c>
      <c r="H472" t="inlineStr">
        <is>
          <t>开动率</t>
        </is>
      </c>
      <c r="I472" s="61" t="n">
        <v>0.6153999999999999</v>
      </c>
      <c r="J472" t="inlineStr">
        <is>
          <t>比例</t>
        </is>
      </c>
      <c r="K472" t="n">
        <v>0.75</v>
      </c>
      <c r="L472" t="inlineStr">
        <is>
          <t>高</t>
        </is>
      </c>
      <c r="M472" t="inlineStr">
        <is>
          <t>设备诊断智能体</t>
        </is>
      </c>
      <c r="N472" t="inlineStr">
        <is>
          <t>设备工程师</t>
        </is>
      </c>
      <c r="O472" t="inlineStr">
        <is>
          <t>优先检查非计划停机与待机原因</t>
        </is>
      </c>
      <c r="P472" t="inlineStr">
        <is>
          <t>飞书消息卡片+处置任务</t>
        </is>
      </c>
      <c r="Q472" t="inlineStr">
        <is>
          <t>是</t>
        </is>
      </c>
      <c r="R472" t="inlineStr">
        <is>
          <t>待确认</t>
        </is>
      </c>
      <c r="S472" t="inlineStr">
        <is>
          <t>团队模拟数据（基于公开单线数据派生）</t>
        </is>
      </c>
      <c r="T472" t="inlineStr">
        <is>
          <t>SIM-v2.2-20260807-20260804</t>
        </is>
      </c>
    </row>
    <row r="473">
      <c r="A473" t="inlineStr">
        <is>
          <t>SIM-EVT-00472</t>
        </is>
      </c>
      <c r="B473" t="inlineStr">
        <is>
          <t>LINE-S03-PRE-20251211</t>
        </is>
      </c>
      <c r="C473" t="inlineStr">
        <is>
          <t>SHIFT-PRE-20251211</t>
        </is>
      </c>
      <c r="D473" t="inlineStr">
        <is>
          <t>LINE-S03</t>
        </is>
      </c>
      <c r="E473" t="inlineStr">
        <is>
          <t>改善前</t>
        </is>
      </c>
      <c r="F473" s="57" t="n">
        <v>46002</v>
      </c>
      <c r="G473" t="inlineStr">
        <is>
          <t>质量率偏低</t>
        </is>
      </c>
      <c r="H473" t="inlineStr">
        <is>
          <t>质量率</t>
        </is>
      </c>
      <c r="I473" s="61" t="n">
        <v>0.964</v>
      </c>
      <c r="J473" t="inlineStr">
        <is>
          <t>比例</t>
        </is>
      </c>
      <c r="K473" t="n">
        <v>0.98</v>
      </c>
      <c r="L473" t="inlineStr">
        <is>
          <t>中</t>
        </is>
      </c>
      <c r="M473" t="inlineStr">
        <is>
          <t>质量分析智能体</t>
        </is>
      </c>
      <c r="N473" t="inlineStr">
        <is>
          <t>质量工程师</t>
        </is>
      </c>
      <c r="O473" t="inlineStr">
        <is>
          <t>质量波动画像触发，建议核查批次、工艺参数和来料</t>
        </is>
      </c>
      <c r="P473" t="inlineStr">
        <is>
          <t>飞书消息卡片</t>
        </is>
      </c>
      <c r="Q473" t="inlineStr">
        <is>
          <t>否</t>
        </is>
      </c>
      <c r="R473" t="inlineStr">
        <is>
          <t>待确认</t>
        </is>
      </c>
      <c r="S473" t="inlineStr">
        <is>
          <t>团队模拟数据（基于公开单线数据派生）</t>
        </is>
      </c>
      <c r="T473" t="inlineStr">
        <is>
          <t>SIM-v2.2-20260807-20260804</t>
        </is>
      </c>
    </row>
    <row r="474">
      <c r="A474" t="inlineStr">
        <is>
          <t>SIM-EVT-00473</t>
        </is>
      </c>
      <c r="B474" t="inlineStr">
        <is>
          <t>LINE-S03-PRE-20251211</t>
        </is>
      </c>
      <c r="C474" t="inlineStr">
        <is>
          <t>SHIFT-PRE-20251211</t>
        </is>
      </c>
      <c r="D474" t="inlineStr">
        <is>
          <t>LINE-S03</t>
        </is>
      </c>
      <c r="E474" t="inlineStr">
        <is>
          <t>改善前</t>
        </is>
      </c>
      <c r="F474" s="57" t="n">
        <v>46002</v>
      </c>
      <c r="G474" t="inlineStr">
        <is>
          <t>非计划停机超时</t>
        </is>
      </c>
      <c r="H474" t="inlineStr">
        <is>
          <t>非计划停机</t>
        </is>
      </c>
      <c r="I474" s="61" t="n">
        <v>10518</v>
      </c>
      <c r="J474" t="inlineStr">
        <is>
          <t>秒</t>
        </is>
      </c>
      <c r="K474" t="n">
        <v>3600</v>
      </c>
      <c r="L474" t="inlineStr">
        <is>
          <t>高</t>
        </is>
      </c>
      <c r="M474" t="inlineStr">
        <is>
          <t>设备诊断智能体</t>
        </is>
      </c>
      <c r="N474" t="inlineStr">
        <is>
          <t>设备工程师</t>
        </is>
      </c>
      <c r="O474" t="inlineStr">
        <is>
          <t>按停机位置和原因执行Pareto分析</t>
        </is>
      </c>
      <c r="P474" t="inlineStr">
        <is>
          <t>飞书消息卡片+处置任务</t>
        </is>
      </c>
      <c r="Q474" t="inlineStr">
        <is>
          <t>是</t>
        </is>
      </c>
      <c r="R474" t="inlineStr">
        <is>
          <t>待确认</t>
        </is>
      </c>
      <c r="S474" t="inlineStr">
        <is>
          <t>团队模拟数据（基于公开单线数据派生）</t>
        </is>
      </c>
      <c r="T474" t="inlineStr">
        <is>
          <t>SIM-v2.2-20260807-20260804</t>
        </is>
      </c>
    </row>
    <row r="475">
      <c r="A475" t="inlineStr">
        <is>
          <t>SIM-EVT-00474</t>
        </is>
      </c>
      <c r="B475" t="inlineStr">
        <is>
          <t>LINE-S01-PRE-20251212</t>
        </is>
      </c>
      <c r="C475" t="inlineStr">
        <is>
          <t>SHIFT-PRE-20251212</t>
        </is>
      </c>
      <c r="D475" t="inlineStr">
        <is>
          <t>LINE-S01</t>
        </is>
      </c>
      <c r="E475" t="inlineStr">
        <is>
          <t>改善前</t>
        </is>
      </c>
      <c r="F475" s="57" t="n">
        <v>46003</v>
      </c>
      <c r="G475" t="inlineStr">
        <is>
          <t>OEE低于目标</t>
        </is>
      </c>
      <c r="H475" t="inlineStr">
        <is>
          <t>OEE</t>
        </is>
      </c>
      <c r="I475" s="61" t="n">
        <v>0.6485109999999999</v>
      </c>
      <c r="J475" t="inlineStr">
        <is>
          <t>比例</t>
        </is>
      </c>
      <c r="K475" t="n">
        <v>0.75</v>
      </c>
      <c r="L475" t="inlineStr">
        <is>
          <t>中</t>
        </is>
      </c>
      <c r="M475" t="inlineStr">
        <is>
          <t>生产诊断智能体</t>
        </is>
      </c>
      <c r="N475" t="inlineStr">
        <is>
          <t>生产主管</t>
        </is>
      </c>
      <c r="O475" t="inlineStr">
        <is>
          <t>稳态基准线综合效率偏低，需结合三项损失继续下钻</t>
        </is>
      </c>
      <c r="P475" t="inlineStr">
        <is>
          <t>飞书消息卡片</t>
        </is>
      </c>
      <c r="Q475" t="inlineStr">
        <is>
          <t>否</t>
        </is>
      </c>
      <c r="R475" t="inlineStr">
        <is>
          <t>待确认</t>
        </is>
      </c>
      <c r="S475" t="inlineStr">
        <is>
          <t>团队模拟数据（基于公开单线数据派生）</t>
        </is>
      </c>
      <c r="T475" t="inlineStr">
        <is>
          <t>SIM-v2.2-20260807-20260804</t>
        </is>
      </c>
    </row>
    <row r="476">
      <c r="A476" t="inlineStr">
        <is>
          <t>SIM-EVT-00475</t>
        </is>
      </c>
      <c r="B476" t="inlineStr">
        <is>
          <t>LINE-S01-PRE-20251212</t>
        </is>
      </c>
      <c r="C476" t="inlineStr">
        <is>
          <t>SHIFT-PRE-20251212</t>
        </is>
      </c>
      <c r="D476" t="inlineStr">
        <is>
          <t>LINE-S01</t>
        </is>
      </c>
      <c r="E476" t="inlineStr">
        <is>
          <t>改善前</t>
        </is>
      </c>
      <c r="F476" s="57" t="n">
        <v>46003</v>
      </c>
      <c r="G476" t="inlineStr">
        <is>
          <t>开动率偏低</t>
        </is>
      </c>
      <c r="H476" t="inlineStr">
        <is>
          <t>开动率</t>
        </is>
      </c>
      <c r="I476" s="61" t="n">
        <v>0.698</v>
      </c>
      <c r="J476" t="inlineStr">
        <is>
          <t>比例</t>
        </is>
      </c>
      <c r="K476" t="n">
        <v>0.75</v>
      </c>
      <c r="L476" t="inlineStr">
        <is>
          <t>中</t>
        </is>
      </c>
      <c r="M476" t="inlineStr">
        <is>
          <t>设备诊断智能体</t>
        </is>
      </c>
      <c r="N476" t="inlineStr">
        <is>
          <t>设备工程师</t>
        </is>
      </c>
      <c r="O476" t="inlineStr">
        <is>
          <t>优先检查非计划停机与待机原因</t>
        </is>
      </c>
      <c r="P476" t="inlineStr">
        <is>
          <t>飞书消息卡片</t>
        </is>
      </c>
      <c r="Q476" t="inlineStr">
        <is>
          <t>否</t>
        </is>
      </c>
      <c r="R476" t="inlineStr">
        <is>
          <t>待确认</t>
        </is>
      </c>
      <c r="S476" t="inlineStr">
        <is>
          <t>团队模拟数据（基于公开单线数据派生）</t>
        </is>
      </c>
      <c r="T476" t="inlineStr">
        <is>
          <t>SIM-v2.2-20260807-20260804</t>
        </is>
      </c>
    </row>
    <row r="477">
      <c r="A477" t="inlineStr">
        <is>
          <t>SIM-EVT-00476</t>
        </is>
      </c>
      <c r="B477" t="inlineStr">
        <is>
          <t>LINE-S01-PRE-20251212</t>
        </is>
      </c>
      <c r="C477" t="inlineStr">
        <is>
          <t>SHIFT-PRE-20251212</t>
        </is>
      </c>
      <c r="D477" t="inlineStr">
        <is>
          <t>LINE-S01</t>
        </is>
      </c>
      <c r="E477" t="inlineStr">
        <is>
          <t>改善前</t>
        </is>
      </c>
      <c r="F477" s="57" t="n">
        <v>46003</v>
      </c>
      <c r="G477" t="inlineStr">
        <is>
          <t>非计划停机超时</t>
        </is>
      </c>
      <c r="H477" t="inlineStr">
        <is>
          <t>非计划停机</t>
        </is>
      </c>
      <c r="I477" s="61" t="n">
        <v>4968</v>
      </c>
      <c r="J477" t="inlineStr">
        <is>
          <t>秒</t>
        </is>
      </c>
      <c r="K477" t="n">
        <v>3600</v>
      </c>
      <c r="L477" t="inlineStr">
        <is>
          <t>中</t>
        </is>
      </c>
      <c r="M477" t="inlineStr">
        <is>
          <t>设备诊断智能体</t>
        </is>
      </c>
      <c r="N477" t="inlineStr">
        <is>
          <t>设备工程师</t>
        </is>
      </c>
      <c r="O477" t="inlineStr">
        <is>
          <t>按停机位置和原因执行Pareto分析</t>
        </is>
      </c>
      <c r="P477" t="inlineStr">
        <is>
          <t>飞书消息卡片</t>
        </is>
      </c>
      <c r="Q477" t="inlineStr">
        <is>
          <t>否</t>
        </is>
      </c>
      <c r="R477" t="inlineStr">
        <is>
          <t>待确认</t>
        </is>
      </c>
      <c r="S477" t="inlineStr">
        <is>
          <t>团队模拟数据（基于公开单线数据派生）</t>
        </is>
      </c>
      <c r="T477" t="inlineStr">
        <is>
          <t>SIM-v2.2-20260807-20260804</t>
        </is>
      </c>
    </row>
    <row r="478">
      <c r="A478" t="inlineStr">
        <is>
          <t>SIM-EVT-00477</t>
        </is>
      </c>
      <c r="B478" t="inlineStr">
        <is>
          <t>LINE-S02-PRE-20251212</t>
        </is>
      </c>
      <c r="C478" t="inlineStr">
        <is>
          <t>SHIFT-PRE-20251212</t>
        </is>
      </c>
      <c r="D478" t="inlineStr">
        <is>
          <t>LINE-S02</t>
        </is>
      </c>
      <c r="E478" t="inlineStr">
        <is>
          <t>改善前</t>
        </is>
      </c>
      <c r="F478" s="57" t="n">
        <v>46003</v>
      </c>
      <c r="G478" t="inlineStr">
        <is>
          <t>OEE低于目标</t>
        </is>
      </c>
      <c r="H478" t="inlineStr">
        <is>
          <t>OEE</t>
        </is>
      </c>
      <c r="I478" s="61" t="n">
        <v>0.593409</v>
      </c>
      <c r="J478" t="inlineStr">
        <is>
          <t>比例</t>
        </is>
      </c>
      <c r="K478" t="n">
        <v>0.75</v>
      </c>
      <c r="L478" t="inlineStr">
        <is>
          <t>高</t>
        </is>
      </c>
      <c r="M478" t="inlineStr">
        <is>
          <t>生产诊断智能体</t>
        </is>
      </c>
      <c r="N478" t="inlineStr">
        <is>
          <t>生产主管</t>
        </is>
      </c>
      <c r="O478" t="inlineStr">
        <is>
          <t>设备瓶颈线综合效率偏低，需结合三项损失继续下钻</t>
        </is>
      </c>
      <c r="P478" t="inlineStr">
        <is>
          <t>飞书消息卡片+处置任务</t>
        </is>
      </c>
      <c r="Q478" t="inlineStr">
        <is>
          <t>是</t>
        </is>
      </c>
      <c r="R478" t="inlineStr">
        <is>
          <t>待确认</t>
        </is>
      </c>
      <c r="S478" t="inlineStr">
        <is>
          <t>团队模拟数据（基于公开单线数据派生）</t>
        </is>
      </c>
      <c r="T478" t="inlineStr">
        <is>
          <t>SIM-v2.2-20260807-20260804</t>
        </is>
      </c>
    </row>
    <row r="479">
      <c r="A479" t="inlineStr">
        <is>
          <t>SIM-EVT-00478</t>
        </is>
      </c>
      <c r="B479" t="inlineStr">
        <is>
          <t>LINE-S02-PRE-20251212</t>
        </is>
      </c>
      <c r="C479" t="inlineStr">
        <is>
          <t>SHIFT-PRE-20251212</t>
        </is>
      </c>
      <c r="D479" t="inlineStr">
        <is>
          <t>LINE-S02</t>
        </is>
      </c>
      <c r="E479" t="inlineStr">
        <is>
          <t>改善前</t>
        </is>
      </c>
      <c r="F479" s="57" t="n">
        <v>46003</v>
      </c>
      <c r="G479" t="inlineStr">
        <is>
          <t>开动率偏低</t>
        </is>
      </c>
      <c r="H479" t="inlineStr">
        <is>
          <t>开动率</t>
        </is>
      </c>
      <c r="I479" s="61" t="n">
        <v>0.632667</v>
      </c>
      <c r="J479" t="inlineStr">
        <is>
          <t>比例</t>
        </is>
      </c>
      <c r="K479" t="n">
        <v>0.75</v>
      </c>
      <c r="L479" t="inlineStr">
        <is>
          <t>中</t>
        </is>
      </c>
      <c r="M479" t="inlineStr">
        <is>
          <t>设备诊断智能体</t>
        </is>
      </c>
      <c r="N479" t="inlineStr">
        <is>
          <t>设备工程师</t>
        </is>
      </c>
      <c r="O479" t="inlineStr">
        <is>
          <t>设备瓶颈画像与非计划停机共同指向关键设备</t>
        </is>
      </c>
      <c r="P479" t="inlineStr">
        <is>
          <t>飞书消息卡片</t>
        </is>
      </c>
      <c r="Q479" t="inlineStr">
        <is>
          <t>否</t>
        </is>
      </c>
      <c r="R479" t="inlineStr">
        <is>
          <t>待确认</t>
        </is>
      </c>
      <c r="S479" t="inlineStr">
        <is>
          <t>团队模拟数据（基于公开单线数据派生）</t>
        </is>
      </c>
      <c r="T479" t="inlineStr">
        <is>
          <t>SIM-v2.2-20260807-20260804</t>
        </is>
      </c>
    </row>
    <row r="480">
      <c r="A480" t="inlineStr">
        <is>
          <t>SIM-EVT-00479</t>
        </is>
      </c>
      <c r="B480" t="inlineStr">
        <is>
          <t>LINE-S02-PRE-20251212</t>
        </is>
      </c>
      <c r="C480" t="inlineStr">
        <is>
          <t>SHIFT-PRE-20251212</t>
        </is>
      </c>
      <c r="D480" t="inlineStr">
        <is>
          <t>LINE-S02</t>
        </is>
      </c>
      <c r="E480" t="inlineStr">
        <is>
          <t>改善前</t>
        </is>
      </c>
      <c r="F480" s="57" t="n">
        <v>46003</v>
      </c>
      <c r="G480" t="inlineStr">
        <is>
          <t>非计划停机超时</t>
        </is>
      </c>
      <c r="H480" t="inlineStr">
        <is>
          <t>非计划停机</t>
        </is>
      </c>
      <c r="I480" s="61" t="n">
        <v>7494</v>
      </c>
      <c r="J480" t="inlineStr">
        <is>
          <t>秒</t>
        </is>
      </c>
      <c r="K480" t="n">
        <v>3600</v>
      </c>
      <c r="L480" t="inlineStr">
        <is>
          <t>高</t>
        </is>
      </c>
      <c r="M480" t="inlineStr">
        <is>
          <t>设备诊断智能体</t>
        </is>
      </c>
      <c r="N480" t="inlineStr">
        <is>
          <t>设备工程师</t>
        </is>
      </c>
      <c r="O480" t="inlineStr">
        <is>
          <t>设备瓶颈线停机放大，优先查看主加工和输送系统</t>
        </is>
      </c>
      <c r="P480" t="inlineStr">
        <is>
          <t>飞书消息卡片+处置任务</t>
        </is>
      </c>
      <c r="Q480" t="inlineStr">
        <is>
          <t>是</t>
        </is>
      </c>
      <c r="R480" t="inlineStr">
        <is>
          <t>待确认</t>
        </is>
      </c>
      <c r="S480" t="inlineStr">
        <is>
          <t>团队模拟数据（基于公开单线数据派生）</t>
        </is>
      </c>
      <c r="T480" t="inlineStr">
        <is>
          <t>SIM-v2.2-20260807-20260804</t>
        </is>
      </c>
    </row>
    <row r="481">
      <c r="A481" t="inlineStr">
        <is>
          <t>SIM-EVT-00480</t>
        </is>
      </c>
      <c r="B481" t="inlineStr">
        <is>
          <t>LINE-S03-PRE-20251212</t>
        </is>
      </c>
      <c r="C481" t="inlineStr">
        <is>
          <t>SHIFT-PRE-20251212</t>
        </is>
      </c>
      <c r="D481" t="inlineStr">
        <is>
          <t>LINE-S03</t>
        </is>
      </c>
      <c r="E481" t="inlineStr">
        <is>
          <t>改善前</t>
        </is>
      </c>
      <c r="F481" s="57" t="n">
        <v>46003</v>
      </c>
      <c r="G481" t="inlineStr">
        <is>
          <t>OEE低于目标</t>
        </is>
      </c>
      <c r="H481" t="inlineStr">
        <is>
          <t>OEE</t>
        </is>
      </c>
      <c r="I481" s="61" t="n">
        <v>0.603123</v>
      </c>
      <c r="J481" t="inlineStr">
        <is>
          <t>比例</t>
        </is>
      </c>
      <c r="K481" t="n">
        <v>0.75</v>
      </c>
      <c r="L481" t="inlineStr">
        <is>
          <t>中</t>
        </is>
      </c>
      <c r="M481" t="inlineStr">
        <is>
          <t>生产诊断智能体</t>
        </is>
      </c>
      <c r="N481" t="inlineStr">
        <is>
          <t>生产主管</t>
        </is>
      </c>
      <c r="O481" t="inlineStr">
        <is>
          <t>质量波动线综合效率偏低，需结合三项损失继续下钻</t>
        </is>
      </c>
      <c r="P481" t="inlineStr">
        <is>
          <t>飞书消息卡片</t>
        </is>
      </c>
      <c r="Q481" t="inlineStr">
        <is>
          <t>否</t>
        </is>
      </c>
      <c r="R481" t="inlineStr">
        <is>
          <t>待确认</t>
        </is>
      </c>
      <c r="S481" t="inlineStr">
        <is>
          <t>团队模拟数据（基于公开单线数据派生）</t>
        </is>
      </c>
      <c r="T481" t="inlineStr">
        <is>
          <t>SIM-v2.2-20260807-20260804</t>
        </is>
      </c>
    </row>
    <row r="482">
      <c r="A482" t="inlineStr">
        <is>
          <t>SIM-EVT-00481</t>
        </is>
      </c>
      <c r="B482" t="inlineStr">
        <is>
          <t>LINE-S03-PRE-20251212</t>
        </is>
      </c>
      <c r="C482" t="inlineStr">
        <is>
          <t>SHIFT-PRE-20251212</t>
        </is>
      </c>
      <c r="D482" t="inlineStr">
        <is>
          <t>LINE-S03</t>
        </is>
      </c>
      <c r="E482" t="inlineStr">
        <is>
          <t>改善前</t>
        </is>
      </c>
      <c r="F482" s="57" t="n">
        <v>46003</v>
      </c>
      <c r="G482" t="inlineStr">
        <is>
          <t>开动率偏低</t>
        </is>
      </c>
      <c r="H482" t="inlineStr">
        <is>
          <t>开动率</t>
        </is>
      </c>
      <c r="I482" s="61" t="n">
        <v>0.6870000000000001</v>
      </c>
      <c r="J482" t="inlineStr">
        <is>
          <t>比例</t>
        </is>
      </c>
      <c r="K482" t="n">
        <v>0.75</v>
      </c>
      <c r="L482" t="inlineStr">
        <is>
          <t>中</t>
        </is>
      </c>
      <c r="M482" t="inlineStr">
        <is>
          <t>设备诊断智能体</t>
        </is>
      </c>
      <c r="N482" t="inlineStr">
        <is>
          <t>设备工程师</t>
        </is>
      </c>
      <c r="O482" t="inlineStr">
        <is>
          <t>优先检查非计划停机与待机原因</t>
        </is>
      </c>
      <c r="P482" t="inlineStr">
        <is>
          <t>飞书消息卡片</t>
        </is>
      </c>
      <c r="Q482" t="inlineStr">
        <is>
          <t>否</t>
        </is>
      </c>
      <c r="R482" t="inlineStr">
        <is>
          <t>待确认</t>
        </is>
      </c>
      <c r="S482" t="inlineStr">
        <is>
          <t>团队模拟数据（基于公开单线数据派生）</t>
        </is>
      </c>
      <c r="T482" t="inlineStr">
        <is>
          <t>SIM-v2.2-20260807-20260804</t>
        </is>
      </c>
    </row>
    <row r="483">
      <c r="A483" t="inlineStr">
        <is>
          <t>SIM-EVT-00482</t>
        </is>
      </c>
      <c r="B483" t="inlineStr">
        <is>
          <t>LINE-S03-PRE-20251212</t>
        </is>
      </c>
      <c r="C483" t="inlineStr">
        <is>
          <t>SHIFT-PRE-20251212</t>
        </is>
      </c>
      <c r="D483" t="inlineStr">
        <is>
          <t>LINE-S03</t>
        </is>
      </c>
      <c r="E483" t="inlineStr">
        <is>
          <t>改善前</t>
        </is>
      </c>
      <c r="F483" s="57" t="n">
        <v>46003</v>
      </c>
      <c r="G483" t="inlineStr">
        <is>
          <t>质量率偏低</t>
        </is>
      </c>
      <c r="H483" t="inlineStr">
        <is>
          <t>质量率</t>
        </is>
      </c>
      <c r="I483" s="61" t="n">
        <v>0.964911</v>
      </c>
      <c r="J483" t="inlineStr">
        <is>
          <t>比例</t>
        </is>
      </c>
      <c r="K483" t="n">
        <v>0.98</v>
      </c>
      <c r="L483" t="inlineStr">
        <is>
          <t>中</t>
        </is>
      </c>
      <c r="M483" t="inlineStr">
        <is>
          <t>质量分析智能体</t>
        </is>
      </c>
      <c r="N483" t="inlineStr">
        <is>
          <t>质量工程师</t>
        </is>
      </c>
      <c r="O483" t="inlineStr">
        <is>
          <t>质量波动画像触发，建议核查批次、工艺参数和来料</t>
        </is>
      </c>
      <c r="P483" t="inlineStr">
        <is>
          <t>飞书消息卡片</t>
        </is>
      </c>
      <c r="Q483" t="inlineStr">
        <is>
          <t>否</t>
        </is>
      </c>
      <c r="R483" t="inlineStr">
        <is>
          <t>待确认</t>
        </is>
      </c>
      <c r="S483" t="inlineStr">
        <is>
          <t>团队模拟数据（基于公开单线数据派生）</t>
        </is>
      </c>
      <c r="T483" t="inlineStr">
        <is>
          <t>SIM-v2.2-20260807-20260804</t>
        </is>
      </c>
    </row>
    <row r="484">
      <c r="A484" t="inlineStr">
        <is>
          <t>SIM-EVT-00483</t>
        </is>
      </c>
      <c r="B484" t="inlineStr">
        <is>
          <t>LINE-S03-PRE-20251212</t>
        </is>
      </c>
      <c r="C484" t="inlineStr">
        <is>
          <t>SHIFT-PRE-20251212</t>
        </is>
      </c>
      <c r="D484" t="inlineStr">
        <is>
          <t>LINE-S03</t>
        </is>
      </c>
      <c r="E484" t="inlineStr">
        <is>
          <t>改善前</t>
        </is>
      </c>
      <c r="F484" s="57" t="n">
        <v>46003</v>
      </c>
      <c r="G484" t="inlineStr">
        <is>
          <t>非计划停机超时</t>
        </is>
      </c>
      <c r="H484" t="inlineStr">
        <is>
          <t>非计划停机</t>
        </is>
      </c>
      <c r="I484" s="61" t="n">
        <v>5856</v>
      </c>
      <c r="J484" t="inlineStr">
        <is>
          <t>秒</t>
        </is>
      </c>
      <c r="K484" t="n">
        <v>3600</v>
      </c>
      <c r="L484" t="inlineStr">
        <is>
          <t>中</t>
        </is>
      </c>
      <c r="M484" t="inlineStr">
        <is>
          <t>设备诊断智能体</t>
        </is>
      </c>
      <c r="N484" t="inlineStr">
        <is>
          <t>设备工程师</t>
        </is>
      </c>
      <c r="O484" t="inlineStr">
        <is>
          <t>按停机位置和原因执行Pareto分析</t>
        </is>
      </c>
      <c r="P484" t="inlineStr">
        <is>
          <t>飞书消息卡片</t>
        </is>
      </c>
      <c r="Q484" t="inlineStr">
        <is>
          <t>否</t>
        </is>
      </c>
      <c r="R484" t="inlineStr">
        <is>
          <t>待确认</t>
        </is>
      </c>
      <c r="S484" t="inlineStr">
        <is>
          <t>团队模拟数据（基于公开单线数据派生）</t>
        </is>
      </c>
      <c r="T484" t="inlineStr">
        <is>
          <t>SIM-v2.2-20260807-20260804</t>
        </is>
      </c>
    </row>
    <row r="485">
      <c r="A485" t="inlineStr">
        <is>
          <t>SIM-EVT-00484</t>
        </is>
      </c>
      <c r="B485" t="inlineStr">
        <is>
          <t>LINE-S01-PRE-20251215</t>
        </is>
      </c>
      <c r="C485" t="inlineStr">
        <is>
          <t>SHIFT-PRE-20251215</t>
        </is>
      </c>
      <c r="D485" t="inlineStr">
        <is>
          <t>LINE-S01</t>
        </is>
      </c>
      <c r="E485" t="inlineStr">
        <is>
          <t>改善前</t>
        </is>
      </c>
      <c r="F485" s="57" t="n">
        <v>46006</v>
      </c>
      <c r="G485" t="inlineStr">
        <is>
          <t>OEE低于目标</t>
        </is>
      </c>
      <c r="H485" t="inlineStr">
        <is>
          <t>OEE</t>
        </is>
      </c>
      <c r="I485" s="61" t="n">
        <v>0.73147</v>
      </c>
      <c r="J485" t="inlineStr">
        <is>
          <t>比例</t>
        </is>
      </c>
      <c r="K485" t="n">
        <v>0.75</v>
      </c>
      <c r="L485" t="inlineStr">
        <is>
          <t>中</t>
        </is>
      </c>
      <c r="M485" t="inlineStr">
        <is>
          <t>生产诊断智能体</t>
        </is>
      </c>
      <c r="N485" t="inlineStr">
        <is>
          <t>生产主管</t>
        </is>
      </c>
      <c r="O485" t="inlineStr">
        <is>
          <t>稳态基准线综合效率偏低，需结合三项损失继续下钻</t>
        </is>
      </c>
      <c r="P485" t="inlineStr">
        <is>
          <t>飞书消息卡片</t>
        </is>
      </c>
      <c r="Q485" t="inlineStr">
        <is>
          <t>否</t>
        </is>
      </c>
      <c r="R485" t="inlineStr">
        <is>
          <t>待确认</t>
        </is>
      </c>
      <c r="S485" t="inlineStr">
        <is>
          <t>团队模拟数据（基于公开单线数据派生）</t>
        </is>
      </c>
      <c r="T485" t="inlineStr">
        <is>
          <t>SIM-v2.2-20260807-20260804</t>
        </is>
      </c>
    </row>
    <row r="486">
      <c r="A486" t="inlineStr">
        <is>
          <t>SIM-EVT-00485</t>
        </is>
      </c>
      <c r="B486" t="inlineStr">
        <is>
          <t>LINE-S01-PRE-20251215</t>
        </is>
      </c>
      <c r="C486" t="inlineStr">
        <is>
          <t>SHIFT-PRE-20251215</t>
        </is>
      </c>
      <c r="D486" t="inlineStr">
        <is>
          <t>LINE-S01</t>
        </is>
      </c>
      <c r="E486" t="inlineStr">
        <is>
          <t>改善前</t>
        </is>
      </c>
      <c r="F486" s="57" t="n">
        <v>46006</v>
      </c>
      <c r="G486" t="inlineStr">
        <is>
          <t>非计划停机超时</t>
        </is>
      </c>
      <c r="H486" t="inlineStr">
        <is>
          <t>非计划停机</t>
        </is>
      </c>
      <c r="I486" s="61" t="n">
        <v>5016</v>
      </c>
      <c r="J486" t="inlineStr">
        <is>
          <t>秒</t>
        </is>
      </c>
      <c r="K486" t="n">
        <v>3600</v>
      </c>
      <c r="L486" t="inlineStr">
        <is>
          <t>中</t>
        </is>
      </c>
      <c r="M486" t="inlineStr">
        <is>
          <t>设备诊断智能体</t>
        </is>
      </c>
      <c r="N486" t="inlineStr">
        <is>
          <t>设备工程师</t>
        </is>
      </c>
      <c r="O486" t="inlineStr">
        <is>
          <t>按停机位置和原因执行Pareto分析</t>
        </is>
      </c>
      <c r="P486" t="inlineStr">
        <is>
          <t>飞书消息卡片</t>
        </is>
      </c>
      <c r="Q486" t="inlineStr">
        <is>
          <t>否</t>
        </is>
      </c>
      <c r="R486" t="inlineStr">
        <is>
          <t>待确认</t>
        </is>
      </c>
      <c r="S486" t="inlineStr">
        <is>
          <t>团队模拟数据（基于公开单线数据派生）</t>
        </is>
      </c>
      <c r="T486" t="inlineStr">
        <is>
          <t>SIM-v2.2-20260807-20260804</t>
        </is>
      </c>
    </row>
    <row r="487">
      <c r="A487" t="inlineStr">
        <is>
          <t>SIM-EVT-00486</t>
        </is>
      </c>
      <c r="B487" t="inlineStr">
        <is>
          <t>LINE-S02-PRE-20251215</t>
        </is>
      </c>
      <c r="C487" t="inlineStr">
        <is>
          <t>SHIFT-PRE-20251215</t>
        </is>
      </c>
      <c r="D487" t="inlineStr">
        <is>
          <t>LINE-S02</t>
        </is>
      </c>
      <c r="E487" t="inlineStr">
        <is>
          <t>改善前</t>
        </is>
      </c>
      <c r="F487" s="57" t="n">
        <v>46006</v>
      </c>
      <c r="G487" t="inlineStr">
        <is>
          <t>OEE低于目标</t>
        </is>
      </c>
      <c r="H487" t="inlineStr">
        <is>
          <t>OEE</t>
        </is>
      </c>
      <c r="I487" s="61" t="n">
        <v>0.648773</v>
      </c>
      <c r="J487" t="inlineStr">
        <is>
          <t>比例</t>
        </is>
      </c>
      <c r="K487" t="n">
        <v>0.75</v>
      </c>
      <c r="L487" t="inlineStr">
        <is>
          <t>中</t>
        </is>
      </c>
      <c r="M487" t="inlineStr">
        <is>
          <t>生产诊断智能体</t>
        </is>
      </c>
      <c r="N487" t="inlineStr">
        <is>
          <t>生产主管</t>
        </is>
      </c>
      <c r="O487" t="inlineStr">
        <is>
          <t>设备瓶颈线综合效率偏低，需结合三项损失继续下钻</t>
        </is>
      </c>
      <c r="P487" t="inlineStr">
        <is>
          <t>飞书消息卡片</t>
        </is>
      </c>
      <c r="Q487" t="inlineStr">
        <is>
          <t>否</t>
        </is>
      </c>
      <c r="R487" t="inlineStr">
        <is>
          <t>待确认</t>
        </is>
      </c>
      <c r="S487" t="inlineStr">
        <is>
          <t>团队模拟数据（基于公开单线数据派生）</t>
        </is>
      </c>
      <c r="T487" t="inlineStr">
        <is>
          <t>SIM-v2.2-20260807-20260804</t>
        </is>
      </c>
    </row>
    <row r="488">
      <c r="A488" t="inlineStr">
        <is>
          <t>SIM-EVT-00487</t>
        </is>
      </c>
      <c r="B488" t="inlineStr">
        <is>
          <t>LINE-S02-PRE-20251215</t>
        </is>
      </c>
      <c r="C488" t="inlineStr">
        <is>
          <t>SHIFT-PRE-20251215</t>
        </is>
      </c>
      <c r="D488" t="inlineStr">
        <is>
          <t>LINE-S02</t>
        </is>
      </c>
      <c r="E488" t="inlineStr">
        <is>
          <t>改善前</t>
        </is>
      </c>
      <c r="F488" s="57" t="n">
        <v>46006</v>
      </c>
      <c r="G488" t="inlineStr">
        <is>
          <t>开动率偏低</t>
        </is>
      </c>
      <c r="H488" t="inlineStr">
        <is>
          <t>开动率</t>
        </is>
      </c>
      <c r="I488" s="61" t="n">
        <v>0.7208</v>
      </c>
      <c r="J488" t="inlineStr">
        <is>
          <t>比例</t>
        </is>
      </c>
      <c r="K488" t="n">
        <v>0.75</v>
      </c>
      <c r="L488" t="inlineStr">
        <is>
          <t>中</t>
        </is>
      </c>
      <c r="M488" t="inlineStr">
        <is>
          <t>设备诊断智能体</t>
        </is>
      </c>
      <c r="N488" t="inlineStr">
        <is>
          <t>设备工程师</t>
        </is>
      </c>
      <c r="O488" t="inlineStr">
        <is>
          <t>设备瓶颈画像与非计划停机共同指向关键设备</t>
        </is>
      </c>
      <c r="P488" t="inlineStr">
        <is>
          <t>飞书消息卡片</t>
        </is>
      </c>
      <c r="Q488" t="inlineStr">
        <is>
          <t>否</t>
        </is>
      </c>
      <c r="R488" t="inlineStr">
        <is>
          <t>待确认</t>
        </is>
      </c>
      <c r="S488" t="inlineStr">
        <is>
          <t>团队模拟数据（基于公开单线数据派生）</t>
        </is>
      </c>
      <c r="T488" t="inlineStr">
        <is>
          <t>SIM-v2.2-20260807-20260804</t>
        </is>
      </c>
    </row>
    <row r="489">
      <c r="A489" t="inlineStr">
        <is>
          <t>SIM-EVT-00488</t>
        </is>
      </c>
      <c r="B489" t="inlineStr">
        <is>
          <t>LINE-S02-PRE-20251215</t>
        </is>
      </c>
      <c r="C489" t="inlineStr">
        <is>
          <t>SHIFT-PRE-20251215</t>
        </is>
      </c>
      <c r="D489" t="inlineStr">
        <is>
          <t>LINE-S02</t>
        </is>
      </c>
      <c r="E489" t="inlineStr">
        <is>
          <t>改善前</t>
        </is>
      </c>
      <c r="F489" s="57" t="n">
        <v>46006</v>
      </c>
      <c r="G489" t="inlineStr">
        <is>
          <t>非计划停机超时</t>
        </is>
      </c>
      <c r="H489" t="inlineStr">
        <is>
          <t>非计划停机</t>
        </is>
      </c>
      <c r="I489" s="61" t="n">
        <v>8052</v>
      </c>
      <c r="J489" t="inlineStr">
        <is>
          <t>秒</t>
        </is>
      </c>
      <c r="K489" t="n">
        <v>3600</v>
      </c>
      <c r="L489" t="inlineStr">
        <is>
          <t>高</t>
        </is>
      </c>
      <c r="M489" t="inlineStr">
        <is>
          <t>设备诊断智能体</t>
        </is>
      </c>
      <c r="N489" t="inlineStr">
        <is>
          <t>设备工程师</t>
        </is>
      </c>
      <c r="O489" t="inlineStr">
        <is>
          <t>设备瓶颈线停机放大，优先查看主加工和输送系统</t>
        </is>
      </c>
      <c r="P489" t="inlineStr">
        <is>
          <t>飞书消息卡片+处置任务</t>
        </is>
      </c>
      <c r="Q489" t="inlineStr">
        <is>
          <t>是</t>
        </is>
      </c>
      <c r="R489" t="inlineStr">
        <is>
          <t>待确认</t>
        </is>
      </c>
      <c r="S489" t="inlineStr">
        <is>
          <t>团队模拟数据（基于公开单线数据派生）</t>
        </is>
      </c>
      <c r="T489" t="inlineStr">
        <is>
          <t>SIM-v2.2-20260807-20260804</t>
        </is>
      </c>
    </row>
    <row r="490">
      <c r="A490" t="inlineStr">
        <is>
          <t>SIM-EVT-00489</t>
        </is>
      </c>
      <c r="B490" t="inlineStr">
        <is>
          <t>LINE-S03-PRE-20251215</t>
        </is>
      </c>
      <c r="C490" t="inlineStr">
        <is>
          <t>SHIFT-PRE-20251215</t>
        </is>
      </c>
      <c r="D490" t="inlineStr">
        <is>
          <t>LINE-S03</t>
        </is>
      </c>
      <c r="E490" t="inlineStr">
        <is>
          <t>改善前</t>
        </is>
      </c>
      <c r="F490" s="57" t="n">
        <v>46006</v>
      </c>
      <c r="G490" t="inlineStr">
        <is>
          <t>OEE低于目标</t>
        </is>
      </c>
      <c r="H490" t="inlineStr">
        <is>
          <t>OEE</t>
        </is>
      </c>
      <c r="I490" s="61" t="n">
        <v>0.681519</v>
      </c>
      <c r="J490" t="inlineStr">
        <is>
          <t>比例</t>
        </is>
      </c>
      <c r="K490" t="n">
        <v>0.75</v>
      </c>
      <c r="L490" t="inlineStr">
        <is>
          <t>中</t>
        </is>
      </c>
      <c r="M490" t="inlineStr">
        <is>
          <t>生产诊断智能体</t>
        </is>
      </c>
      <c r="N490" t="inlineStr">
        <is>
          <t>生产主管</t>
        </is>
      </c>
      <c r="O490" t="inlineStr">
        <is>
          <t>质量波动线综合效率偏低，需结合三项损失继续下钻</t>
        </is>
      </c>
      <c r="P490" t="inlineStr">
        <is>
          <t>飞书消息卡片</t>
        </is>
      </c>
      <c r="Q490" t="inlineStr">
        <is>
          <t>否</t>
        </is>
      </c>
      <c r="R490" t="inlineStr">
        <is>
          <t>待确认</t>
        </is>
      </c>
      <c r="S490" t="inlineStr">
        <is>
          <t>团队模拟数据（基于公开单线数据派生）</t>
        </is>
      </c>
      <c r="T490" t="inlineStr">
        <is>
          <t>SIM-v2.2-20260807-20260804</t>
        </is>
      </c>
    </row>
    <row r="491">
      <c r="A491" t="inlineStr">
        <is>
          <t>SIM-EVT-00490</t>
        </is>
      </c>
      <c r="B491" t="inlineStr">
        <is>
          <t>LINE-S03-PRE-20251215</t>
        </is>
      </c>
      <c r="C491" t="inlineStr">
        <is>
          <t>SHIFT-PRE-20251215</t>
        </is>
      </c>
      <c r="D491" t="inlineStr">
        <is>
          <t>LINE-S03</t>
        </is>
      </c>
      <c r="E491" t="inlineStr">
        <is>
          <t>改善前</t>
        </is>
      </c>
      <c r="F491" s="57" t="n">
        <v>46006</v>
      </c>
      <c r="G491" t="inlineStr">
        <is>
          <t>质量率偏低</t>
        </is>
      </c>
      <c r="H491" t="inlineStr">
        <is>
          <t>质量率</t>
        </is>
      </c>
      <c r="I491" s="61" t="n">
        <v>0.966822</v>
      </c>
      <c r="J491" t="inlineStr">
        <is>
          <t>比例</t>
        </is>
      </c>
      <c r="K491" t="n">
        <v>0.98</v>
      </c>
      <c r="L491" t="inlineStr">
        <is>
          <t>中</t>
        </is>
      </c>
      <c r="M491" t="inlineStr">
        <is>
          <t>质量分析智能体</t>
        </is>
      </c>
      <c r="N491" t="inlineStr">
        <is>
          <t>质量工程师</t>
        </is>
      </c>
      <c r="O491" t="inlineStr">
        <is>
          <t>质量波动画像触发，建议核查批次、工艺参数和来料</t>
        </is>
      </c>
      <c r="P491" t="inlineStr">
        <is>
          <t>飞书消息卡片</t>
        </is>
      </c>
      <c r="Q491" t="inlineStr">
        <is>
          <t>否</t>
        </is>
      </c>
      <c r="R491" t="inlineStr">
        <is>
          <t>待确认</t>
        </is>
      </c>
      <c r="S491" t="inlineStr">
        <is>
          <t>团队模拟数据（基于公开单线数据派生）</t>
        </is>
      </c>
      <c r="T491" t="inlineStr">
        <is>
          <t>SIM-v2.2-20260807-20260804</t>
        </is>
      </c>
    </row>
    <row r="492">
      <c r="A492" t="inlineStr">
        <is>
          <t>SIM-EVT-00491</t>
        </is>
      </c>
      <c r="B492" t="inlineStr">
        <is>
          <t>LINE-S03-PRE-20251215</t>
        </is>
      </c>
      <c r="C492" t="inlineStr">
        <is>
          <t>SHIFT-PRE-20251215</t>
        </is>
      </c>
      <c r="D492" t="inlineStr">
        <is>
          <t>LINE-S03</t>
        </is>
      </c>
      <c r="E492" t="inlineStr">
        <is>
          <t>改善前</t>
        </is>
      </c>
      <c r="F492" s="57" t="n">
        <v>46006</v>
      </c>
      <c r="G492" t="inlineStr">
        <is>
          <t>非计划停机超时</t>
        </is>
      </c>
      <c r="H492" t="inlineStr">
        <is>
          <t>非计划停机</t>
        </is>
      </c>
      <c r="I492" s="61" t="n">
        <v>6282</v>
      </c>
      <c r="J492" t="inlineStr">
        <is>
          <t>秒</t>
        </is>
      </c>
      <c r="K492" t="n">
        <v>3600</v>
      </c>
      <c r="L492" t="inlineStr">
        <is>
          <t>中</t>
        </is>
      </c>
      <c r="M492" t="inlineStr">
        <is>
          <t>设备诊断智能体</t>
        </is>
      </c>
      <c r="N492" t="inlineStr">
        <is>
          <t>设备工程师</t>
        </is>
      </c>
      <c r="O492" t="inlineStr">
        <is>
          <t>按停机位置和原因执行Pareto分析</t>
        </is>
      </c>
      <c r="P492" t="inlineStr">
        <is>
          <t>飞书消息卡片</t>
        </is>
      </c>
      <c r="Q492" t="inlineStr">
        <is>
          <t>否</t>
        </is>
      </c>
      <c r="R492" t="inlineStr">
        <is>
          <t>待确认</t>
        </is>
      </c>
      <c r="S492" t="inlineStr">
        <is>
          <t>团队模拟数据（基于公开单线数据派生）</t>
        </is>
      </c>
      <c r="T492" t="inlineStr">
        <is>
          <t>SIM-v2.2-20260807-20260804</t>
        </is>
      </c>
    </row>
    <row r="493">
      <c r="A493" t="inlineStr">
        <is>
          <t>SIM-EVT-00492</t>
        </is>
      </c>
      <c r="B493" t="inlineStr">
        <is>
          <t>LINE-S01-PRE-20251216</t>
        </is>
      </c>
      <c r="C493" t="inlineStr">
        <is>
          <t>SHIFT-PRE-20251216</t>
        </is>
      </c>
      <c r="D493" t="inlineStr">
        <is>
          <t>LINE-S01</t>
        </is>
      </c>
      <c r="E493" t="inlineStr">
        <is>
          <t>改善前</t>
        </is>
      </c>
      <c r="F493" s="57" t="n">
        <v>46007</v>
      </c>
      <c r="G493" t="inlineStr">
        <is>
          <t>OEE低于目标</t>
        </is>
      </c>
      <c r="H493" t="inlineStr">
        <is>
          <t>OEE</t>
        </is>
      </c>
      <c r="I493" s="61" t="n">
        <v>0.632219</v>
      </c>
      <c r="J493" t="inlineStr">
        <is>
          <t>比例</t>
        </is>
      </c>
      <c r="K493" t="n">
        <v>0.75</v>
      </c>
      <c r="L493" t="inlineStr">
        <is>
          <t>中</t>
        </is>
      </c>
      <c r="M493" t="inlineStr">
        <is>
          <t>生产诊断智能体</t>
        </is>
      </c>
      <c r="N493" t="inlineStr">
        <is>
          <t>生产主管</t>
        </is>
      </c>
      <c r="O493" t="inlineStr">
        <is>
          <t>稳态基准线综合效率偏低，需结合三项损失继续下钻</t>
        </is>
      </c>
      <c r="P493" t="inlineStr">
        <is>
          <t>飞书消息卡片</t>
        </is>
      </c>
      <c r="Q493" t="inlineStr">
        <is>
          <t>否</t>
        </is>
      </c>
      <c r="R493" t="inlineStr">
        <is>
          <t>待确认</t>
        </is>
      </c>
      <c r="S493" t="inlineStr">
        <is>
          <t>团队模拟数据（基于公开单线数据派生）</t>
        </is>
      </c>
      <c r="T493" t="inlineStr">
        <is>
          <t>SIM-v2.2-20260807-20260804</t>
        </is>
      </c>
    </row>
    <row r="494">
      <c r="A494" t="inlineStr">
        <is>
          <t>SIM-EVT-00493</t>
        </is>
      </c>
      <c r="B494" t="inlineStr">
        <is>
          <t>LINE-S01-PRE-20251216</t>
        </is>
      </c>
      <c r="C494" t="inlineStr">
        <is>
          <t>SHIFT-PRE-20251216</t>
        </is>
      </c>
      <c r="D494" t="inlineStr">
        <is>
          <t>LINE-S01</t>
        </is>
      </c>
      <c r="E494" t="inlineStr">
        <is>
          <t>改善前</t>
        </is>
      </c>
      <c r="F494" s="57" t="n">
        <v>46007</v>
      </c>
      <c r="G494" t="inlineStr">
        <is>
          <t>开动率偏低</t>
        </is>
      </c>
      <c r="H494" t="inlineStr">
        <is>
          <t>开动率</t>
        </is>
      </c>
      <c r="I494" s="61" t="n">
        <v>0.736167</v>
      </c>
      <c r="J494" t="inlineStr">
        <is>
          <t>比例</t>
        </is>
      </c>
      <c r="K494" t="n">
        <v>0.75</v>
      </c>
      <c r="L494" t="inlineStr">
        <is>
          <t>中</t>
        </is>
      </c>
      <c r="M494" t="inlineStr">
        <is>
          <t>设备诊断智能体</t>
        </is>
      </c>
      <c r="N494" t="inlineStr">
        <is>
          <t>设备工程师</t>
        </is>
      </c>
      <c r="O494" t="inlineStr">
        <is>
          <t>优先检查非计划停机与待机原因</t>
        </is>
      </c>
      <c r="P494" t="inlineStr">
        <is>
          <t>飞书消息卡片</t>
        </is>
      </c>
      <c r="Q494" t="inlineStr">
        <is>
          <t>否</t>
        </is>
      </c>
      <c r="R494" t="inlineStr">
        <is>
          <t>待确认</t>
        </is>
      </c>
      <c r="S494" t="inlineStr">
        <is>
          <t>团队模拟数据（基于公开单线数据派生）</t>
        </is>
      </c>
      <c r="T494" t="inlineStr">
        <is>
          <t>SIM-v2.2-20260807-20260804</t>
        </is>
      </c>
    </row>
    <row r="495">
      <c r="A495" t="inlineStr">
        <is>
          <t>SIM-EVT-00494</t>
        </is>
      </c>
      <c r="B495" t="inlineStr">
        <is>
          <t>LINE-S01-PRE-20251216</t>
        </is>
      </c>
      <c r="C495" t="inlineStr">
        <is>
          <t>SHIFT-PRE-20251216</t>
        </is>
      </c>
      <c r="D495" t="inlineStr">
        <is>
          <t>LINE-S01</t>
        </is>
      </c>
      <c r="E495" t="inlineStr">
        <is>
          <t>改善前</t>
        </is>
      </c>
      <c r="F495" s="57" t="n">
        <v>46007</v>
      </c>
      <c r="G495" t="inlineStr">
        <is>
          <t>质量率偏低</t>
        </is>
      </c>
      <c r="H495" t="inlineStr">
        <is>
          <t>质量率</t>
        </is>
      </c>
      <c r="I495" s="61" t="n">
        <v>0.9734</v>
      </c>
      <c r="J495" t="inlineStr">
        <is>
          <t>比例</t>
        </is>
      </c>
      <c r="K495" t="n">
        <v>0.98</v>
      </c>
      <c r="L495" t="inlineStr">
        <is>
          <t>中</t>
        </is>
      </c>
      <c r="M495" t="inlineStr">
        <is>
          <t>质量分析智能体</t>
        </is>
      </c>
      <c r="N495" t="inlineStr">
        <is>
          <t>质量工程师</t>
        </is>
      </c>
      <c r="O495" t="inlineStr">
        <is>
          <t>建议核查缺陷数量与异常批次</t>
        </is>
      </c>
      <c r="P495" t="inlineStr">
        <is>
          <t>飞书消息卡片</t>
        </is>
      </c>
      <c r="Q495" t="inlineStr">
        <is>
          <t>否</t>
        </is>
      </c>
      <c r="R495" t="inlineStr">
        <is>
          <t>待确认</t>
        </is>
      </c>
      <c r="S495" t="inlineStr">
        <is>
          <t>团队模拟数据（基于公开单线数据派生）</t>
        </is>
      </c>
      <c r="T495" t="inlineStr">
        <is>
          <t>SIM-v2.2-20260807-20260804</t>
        </is>
      </c>
    </row>
    <row r="496">
      <c r="A496" t="inlineStr">
        <is>
          <t>SIM-EVT-00495</t>
        </is>
      </c>
      <c r="B496" t="inlineStr">
        <is>
          <t>LINE-S01-PRE-20251216</t>
        </is>
      </c>
      <c r="C496" t="inlineStr">
        <is>
          <t>SHIFT-PRE-20251216</t>
        </is>
      </c>
      <c r="D496" t="inlineStr">
        <is>
          <t>LINE-S01</t>
        </is>
      </c>
      <c r="E496" t="inlineStr">
        <is>
          <t>改善前</t>
        </is>
      </c>
      <c r="F496" s="57" t="n">
        <v>46007</v>
      </c>
      <c r="G496" t="inlineStr">
        <is>
          <t>非计划停机超时</t>
        </is>
      </c>
      <c r="H496" t="inlineStr">
        <is>
          <t>非计划停机</t>
        </is>
      </c>
      <c r="I496" s="61" t="n">
        <v>6648</v>
      </c>
      <c r="J496" t="inlineStr">
        <is>
          <t>秒</t>
        </is>
      </c>
      <c r="K496" t="n">
        <v>3600</v>
      </c>
      <c r="L496" t="inlineStr">
        <is>
          <t>中</t>
        </is>
      </c>
      <c r="M496" t="inlineStr">
        <is>
          <t>设备诊断智能体</t>
        </is>
      </c>
      <c r="N496" t="inlineStr">
        <is>
          <t>设备工程师</t>
        </is>
      </c>
      <c r="O496" t="inlineStr">
        <is>
          <t>按停机位置和原因执行Pareto分析</t>
        </is>
      </c>
      <c r="P496" t="inlineStr">
        <is>
          <t>飞书消息卡片</t>
        </is>
      </c>
      <c r="Q496" t="inlineStr">
        <is>
          <t>否</t>
        </is>
      </c>
      <c r="R496" t="inlineStr">
        <is>
          <t>待确认</t>
        </is>
      </c>
      <c r="S496" t="inlineStr">
        <is>
          <t>团队模拟数据（基于公开单线数据派生）</t>
        </is>
      </c>
      <c r="T496" t="inlineStr">
        <is>
          <t>SIM-v2.2-20260807-20260804</t>
        </is>
      </c>
    </row>
    <row r="497">
      <c r="A497" t="inlineStr">
        <is>
          <t>SIM-EVT-00496</t>
        </is>
      </c>
      <c r="B497" t="inlineStr">
        <is>
          <t>LINE-S02-PRE-20251216</t>
        </is>
      </c>
      <c r="C497" t="inlineStr">
        <is>
          <t>SHIFT-PRE-20251216</t>
        </is>
      </c>
      <c r="D497" t="inlineStr">
        <is>
          <t>LINE-S02</t>
        </is>
      </c>
      <c r="E497" t="inlineStr">
        <is>
          <t>改善前</t>
        </is>
      </c>
      <c r="F497" s="57" t="n">
        <v>46007</v>
      </c>
      <c r="G497" t="inlineStr">
        <is>
          <t>OEE低于目标</t>
        </is>
      </c>
      <c r="H497" t="inlineStr">
        <is>
          <t>OEE</t>
        </is>
      </c>
      <c r="I497" s="61" t="n">
        <v>0.535143</v>
      </c>
      <c r="J497" t="inlineStr">
        <is>
          <t>比例</t>
        </is>
      </c>
      <c r="K497" t="n">
        <v>0.75</v>
      </c>
      <c r="L497" t="inlineStr">
        <is>
          <t>高</t>
        </is>
      </c>
      <c r="M497" t="inlineStr">
        <is>
          <t>生产诊断智能体</t>
        </is>
      </c>
      <c r="N497" t="inlineStr">
        <is>
          <t>生产主管</t>
        </is>
      </c>
      <c r="O497" t="inlineStr">
        <is>
          <t>设备瓶颈线综合效率偏低，需结合三项损失继续下钻</t>
        </is>
      </c>
      <c r="P497" t="inlineStr">
        <is>
          <t>飞书消息卡片+处置任务</t>
        </is>
      </c>
      <c r="Q497" t="inlineStr">
        <is>
          <t>是</t>
        </is>
      </c>
      <c r="R497" t="inlineStr">
        <is>
          <t>待确认</t>
        </is>
      </c>
      <c r="S497" t="inlineStr">
        <is>
          <t>团队模拟数据（基于公开单线数据派生）</t>
        </is>
      </c>
      <c r="T497" t="inlineStr">
        <is>
          <t>SIM-v2.2-20260807-20260804</t>
        </is>
      </c>
    </row>
    <row r="498">
      <c r="A498" t="inlineStr">
        <is>
          <t>SIM-EVT-00497</t>
        </is>
      </c>
      <c r="B498" t="inlineStr">
        <is>
          <t>LINE-S02-PRE-20251216</t>
        </is>
      </c>
      <c r="C498" t="inlineStr">
        <is>
          <t>SHIFT-PRE-20251216</t>
        </is>
      </c>
      <c r="D498" t="inlineStr">
        <is>
          <t>LINE-S02</t>
        </is>
      </c>
      <c r="E498" t="inlineStr">
        <is>
          <t>改善前</t>
        </is>
      </c>
      <c r="F498" s="57" t="n">
        <v>46007</v>
      </c>
      <c r="G498" t="inlineStr">
        <is>
          <t>开动率偏低</t>
        </is>
      </c>
      <c r="H498" t="inlineStr">
        <is>
          <t>开动率</t>
        </is>
      </c>
      <c r="I498" s="61" t="n">
        <v>0.6455</v>
      </c>
      <c r="J498" t="inlineStr">
        <is>
          <t>比例</t>
        </is>
      </c>
      <c r="K498" t="n">
        <v>0.75</v>
      </c>
      <c r="L498" t="inlineStr">
        <is>
          <t>中</t>
        </is>
      </c>
      <c r="M498" t="inlineStr">
        <is>
          <t>设备诊断智能体</t>
        </is>
      </c>
      <c r="N498" t="inlineStr">
        <is>
          <t>设备工程师</t>
        </is>
      </c>
      <c r="O498" t="inlineStr">
        <is>
          <t>设备瓶颈画像与非计划停机共同指向关键设备</t>
        </is>
      </c>
      <c r="P498" t="inlineStr">
        <is>
          <t>飞书消息卡片</t>
        </is>
      </c>
      <c r="Q498" t="inlineStr">
        <is>
          <t>否</t>
        </is>
      </c>
      <c r="R498" t="inlineStr">
        <is>
          <t>待确认</t>
        </is>
      </c>
      <c r="S498" t="inlineStr">
        <is>
          <t>团队模拟数据（基于公开单线数据派生）</t>
        </is>
      </c>
      <c r="T498" t="inlineStr">
        <is>
          <t>SIM-v2.2-20260807-20260804</t>
        </is>
      </c>
    </row>
    <row r="499">
      <c r="A499" t="inlineStr">
        <is>
          <t>SIM-EVT-00498</t>
        </is>
      </c>
      <c r="B499" t="inlineStr">
        <is>
          <t>LINE-S02-PRE-20251216</t>
        </is>
      </c>
      <c r="C499" t="inlineStr">
        <is>
          <t>SHIFT-PRE-20251216</t>
        </is>
      </c>
      <c r="D499" t="inlineStr">
        <is>
          <t>LINE-S02</t>
        </is>
      </c>
      <c r="E499" t="inlineStr">
        <is>
          <t>改善前</t>
        </is>
      </c>
      <c r="F499" s="57" t="n">
        <v>46007</v>
      </c>
      <c r="G499" t="inlineStr">
        <is>
          <t>质量率偏低</t>
        </is>
      </c>
      <c r="H499" t="inlineStr">
        <is>
          <t>质量率</t>
        </is>
      </c>
      <c r="I499" s="61" t="n">
        <v>0.970844</v>
      </c>
      <c r="J499" t="inlineStr">
        <is>
          <t>比例</t>
        </is>
      </c>
      <c r="K499" t="n">
        <v>0.98</v>
      </c>
      <c r="L499" t="inlineStr">
        <is>
          <t>中</t>
        </is>
      </c>
      <c r="M499" t="inlineStr">
        <is>
          <t>质量分析智能体</t>
        </is>
      </c>
      <c r="N499" t="inlineStr">
        <is>
          <t>质量工程师</t>
        </is>
      </c>
      <c r="O499" t="inlineStr">
        <is>
          <t>建议核查缺陷数量与异常批次</t>
        </is>
      </c>
      <c r="P499" t="inlineStr">
        <is>
          <t>飞书消息卡片</t>
        </is>
      </c>
      <c r="Q499" t="inlineStr">
        <is>
          <t>否</t>
        </is>
      </c>
      <c r="R499" t="inlineStr">
        <is>
          <t>待确认</t>
        </is>
      </c>
      <c r="S499" t="inlineStr">
        <is>
          <t>团队模拟数据（基于公开单线数据派生）</t>
        </is>
      </c>
      <c r="T499" t="inlineStr">
        <is>
          <t>SIM-v2.2-20260807-20260804</t>
        </is>
      </c>
    </row>
    <row r="500">
      <c r="A500" t="inlineStr">
        <is>
          <t>SIM-EVT-00499</t>
        </is>
      </c>
      <c r="B500" t="inlineStr">
        <is>
          <t>LINE-S02-PRE-20251216</t>
        </is>
      </c>
      <c r="C500" t="inlineStr">
        <is>
          <t>SHIFT-PRE-20251216</t>
        </is>
      </c>
      <c r="D500" t="inlineStr">
        <is>
          <t>LINE-S02</t>
        </is>
      </c>
      <c r="E500" t="inlineStr">
        <is>
          <t>改善前</t>
        </is>
      </c>
      <c r="F500" s="57" t="n">
        <v>46007</v>
      </c>
      <c r="G500" t="inlineStr">
        <is>
          <t>非计划停机超时</t>
        </is>
      </c>
      <c r="H500" t="inlineStr">
        <is>
          <t>非计划停机</t>
        </is>
      </c>
      <c r="I500" s="61" t="n">
        <v>11946</v>
      </c>
      <c r="J500" t="inlineStr">
        <is>
          <t>秒</t>
        </is>
      </c>
      <c r="K500" t="n">
        <v>3600</v>
      </c>
      <c r="L500" t="inlineStr">
        <is>
          <t>高</t>
        </is>
      </c>
      <c r="M500" t="inlineStr">
        <is>
          <t>设备诊断智能体</t>
        </is>
      </c>
      <c r="N500" t="inlineStr">
        <is>
          <t>设备工程师</t>
        </is>
      </c>
      <c r="O500" t="inlineStr">
        <is>
          <t>设备瓶颈线停机放大，优先查看主加工和输送系统</t>
        </is>
      </c>
      <c r="P500" t="inlineStr">
        <is>
          <t>飞书消息卡片+处置任务</t>
        </is>
      </c>
      <c r="Q500" t="inlineStr">
        <is>
          <t>是</t>
        </is>
      </c>
      <c r="R500" t="inlineStr">
        <is>
          <t>待确认</t>
        </is>
      </c>
      <c r="S500" t="inlineStr">
        <is>
          <t>团队模拟数据（基于公开单线数据派生）</t>
        </is>
      </c>
      <c r="T500" t="inlineStr">
        <is>
          <t>SIM-v2.2-20260807-20260804</t>
        </is>
      </c>
    </row>
    <row r="501">
      <c r="A501" t="inlineStr">
        <is>
          <t>SIM-EVT-00500</t>
        </is>
      </c>
      <c r="B501" t="inlineStr">
        <is>
          <t>LINE-S03-PRE-20251216</t>
        </is>
      </c>
      <c r="C501" t="inlineStr">
        <is>
          <t>SHIFT-PRE-20251216</t>
        </is>
      </c>
      <c r="D501" t="inlineStr">
        <is>
          <t>LINE-S03</t>
        </is>
      </c>
      <c r="E501" t="inlineStr">
        <is>
          <t>改善前</t>
        </is>
      </c>
      <c r="F501" s="57" t="n">
        <v>46007</v>
      </c>
      <c r="G501" t="inlineStr">
        <is>
          <t>OEE低于目标</t>
        </is>
      </c>
      <c r="H501" t="inlineStr">
        <is>
          <t>OEE</t>
        </is>
      </c>
      <c r="I501" s="61" t="n">
        <v>0.560135</v>
      </c>
      <c r="J501" t="inlineStr">
        <is>
          <t>比例</t>
        </is>
      </c>
      <c r="K501" t="n">
        <v>0.75</v>
      </c>
      <c r="L501" t="inlineStr">
        <is>
          <t>高</t>
        </is>
      </c>
      <c r="M501" t="inlineStr">
        <is>
          <t>生产诊断智能体</t>
        </is>
      </c>
      <c r="N501" t="inlineStr">
        <is>
          <t>生产主管</t>
        </is>
      </c>
      <c r="O501" t="inlineStr">
        <is>
          <t>质量波动线综合效率偏低，需结合三项损失继续下钻</t>
        </is>
      </c>
      <c r="P501" t="inlineStr">
        <is>
          <t>飞书消息卡片+处置任务</t>
        </is>
      </c>
      <c r="Q501" t="inlineStr">
        <is>
          <t>是</t>
        </is>
      </c>
      <c r="R501" t="inlineStr">
        <is>
          <t>待确认</t>
        </is>
      </c>
      <c r="S501" t="inlineStr">
        <is>
          <t>团队模拟数据（基于公开单线数据派生）</t>
        </is>
      </c>
      <c r="T501" t="inlineStr">
        <is>
          <t>SIM-v2.2-20260807-20260804</t>
        </is>
      </c>
    </row>
    <row r="502">
      <c r="A502" t="inlineStr">
        <is>
          <t>SIM-EVT-00501</t>
        </is>
      </c>
      <c r="B502" t="inlineStr">
        <is>
          <t>LINE-S03-PRE-20251216</t>
        </is>
      </c>
      <c r="C502" t="inlineStr">
        <is>
          <t>SHIFT-PRE-20251216</t>
        </is>
      </c>
      <c r="D502" t="inlineStr">
        <is>
          <t>LINE-S03</t>
        </is>
      </c>
      <c r="E502" t="inlineStr">
        <is>
          <t>改善前</t>
        </is>
      </c>
      <c r="F502" s="57" t="n">
        <v>46007</v>
      </c>
      <c r="G502" t="inlineStr">
        <is>
          <t>开动率偏低</t>
        </is>
      </c>
      <c r="H502" t="inlineStr">
        <is>
          <t>开动率</t>
        </is>
      </c>
      <c r="I502" s="61" t="n">
        <v>0.725167</v>
      </c>
      <c r="J502" t="inlineStr">
        <is>
          <t>比例</t>
        </is>
      </c>
      <c r="K502" t="n">
        <v>0.75</v>
      </c>
      <c r="L502" t="inlineStr">
        <is>
          <t>中</t>
        </is>
      </c>
      <c r="M502" t="inlineStr">
        <is>
          <t>设备诊断智能体</t>
        </is>
      </c>
      <c r="N502" t="inlineStr">
        <is>
          <t>设备工程师</t>
        </is>
      </c>
      <c r="O502" t="inlineStr">
        <is>
          <t>优先检查非计划停机与待机原因</t>
        </is>
      </c>
      <c r="P502" t="inlineStr">
        <is>
          <t>飞书消息卡片</t>
        </is>
      </c>
      <c r="Q502" t="inlineStr">
        <is>
          <t>否</t>
        </is>
      </c>
      <c r="R502" t="inlineStr">
        <is>
          <t>待确认</t>
        </is>
      </c>
      <c r="S502" t="inlineStr">
        <is>
          <t>团队模拟数据（基于公开单线数据派生）</t>
        </is>
      </c>
      <c r="T502" t="inlineStr">
        <is>
          <t>SIM-v2.2-20260807-20260804</t>
        </is>
      </c>
    </row>
    <row r="503">
      <c r="A503" t="inlineStr">
        <is>
          <t>SIM-EVT-00502</t>
        </is>
      </c>
      <c r="B503" t="inlineStr">
        <is>
          <t>LINE-S03-PRE-20251216</t>
        </is>
      </c>
      <c r="C503" t="inlineStr">
        <is>
          <t>SHIFT-PRE-20251216</t>
        </is>
      </c>
      <c r="D503" t="inlineStr">
        <is>
          <t>LINE-S03</t>
        </is>
      </c>
      <c r="E503" t="inlineStr">
        <is>
          <t>改善前</t>
        </is>
      </c>
      <c r="F503" s="57" t="n">
        <v>46007</v>
      </c>
      <c r="G503" t="inlineStr">
        <is>
          <t>性能率偏低</t>
        </is>
      </c>
      <c r="H503" t="inlineStr">
        <is>
          <t>性能率</t>
        </is>
      </c>
      <c r="I503" s="61" t="n">
        <v>0.8206</v>
      </c>
      <c r="J503" t="inlineStr">
        <is>
          <t>比例</t>
        </is>
      </c>
      <c r="K503" t="n">
        <v>0.85</v>
      </c>
      <c r="L503" t="inlineStr">
        <is>
          <t>中</t>
        </is>
      </c>
      <c r="M503" t="inlineStr">
        <is>
          <t>生产优化智能体</t>
        </is>
      </c>
      <c r="N503" t="inlineStr">
        <is>
          <t>生产主管</t>
        </is>
      </c>
      <c r="O503" t="inlineStr">
        <is>
          <t>节拍波动画像明显，建议检查低速生产与换型</t>
        </is>
      </c>
      <c r="P503" t="inlineStr">
        <is>
          <t>飞书消息卡片</t>
        </is>
      </c>
      <c r="Q503" t="inlineStr">
        <is>
          <t>否</t>
        </is>
      </c>
      <c r="R503" t="inlineStr">
        <is>
          <t>待确认</t>
        </is>
      </c>
      <c r="S503" t="inlineStr">
        <is>
          <t>团队模拟数据（基于公开单线数据派生）</t>
        </is>
      </c>
      <c r="T503" t="inlineStr">
        <is>
          <t>SIM-v2.2-20260807-20260804</t>
        </is>
      </c>
    </row>
    <row r="504">
      <c r="A504" t="inlineStr">
        <is>
          <t>SIM-EVT-00503</t>
        </is>
      </c>
      <c r="B504" t="inlineStr">
        <is>
          <t>LINE-S03-PRE-20251216</t>
        </is>
      </c>
      <c r="C504" t="inlineStr">
        <is>
          <t>SHIFT-PRE-20251216</t>
        </is>
      </c>
      <c r="D504" t="inlineStr">
        <is>
          <t>LINE-S03</t>
        </is>
      </c>
      <c r="E504" t="inlineStr">
        <is>
          <t>改善前</t>
        </is>
      </c>
      <c r="F504" s="57" t="n">
        <v>46007</v>
      </c>
      <c r="G504" t="inlineStr">
        <is>
          <t>质量率偏低</t>
        </is>
      </c>
      <c r="H504" t="inlineStr">
        <is>
          <t>质量率</t>
        </is>
      </c>
      <c r="I504" s="61" t="n">
        <v>0.941289</v>
      </c>
      <c r="J504" t="inlineStr">
        <is>
          <t>比例</t>
        </is>
      </c>
      <c r="K504" t="n">
        <v>0.98</v>
      </c>
      <c r="L504" t="inlineStr">
        <is>
          <t>高</t>
        </is>
      </c>
      <c r="M504" t="inlineStr">
        <is>
          <t>质量分析智能体</t>
        </is>
      </c>
      <c r="N504" t="inlineStr">
        <is>
          <t>质量工程师</t>
        </is>
      </c>
      <c r="O504" t="inlineStr">
        <is>
          <t>质量波动画像触发，建议核查批次、工艺参数和来料</t>
        </is>
      </c>
      <c r="P504" t="inlineStr">
        <is>
          <t>飞书消息卡片+处置任务</t>
        </is>
      </c>
      <c r="Q504" t="inlineStr">
        <is>
          <t>是</t>
        </is>
      </c>
      <c r="R504" t="inlineStr">
        <is>
          <t>待确认</t>
        </is>
      </c>
      <c r="S504" t="inlineStr">
        <is>
          <t>团队模拟数据（基于公开单线数据派生）</t>
        </is>
      </c>
      <c r="T504" t="inlineStr">
        <is>
          <t>SIM-v2.2-20260807-20260804</t>
        </is>
      </c>
    </row>
    <row r="505">
      <c r="A505" t="inlineStr">
        <is>
          <t>SIM-EVT-00504</t>
        </is>
      </c>
      <c r="B505" t="inlineStr">
        <is>
          <t>LINE-S03-PRE-20251216</t>
        </is>
      </c>
      <c r="C505" t="inlineStr">
        <is>
          <t>SHIFT-PRE-20251216</t>
        </is>
      </c>
      <c r="D505" t="inlineStr">
        <is>
          <t>LINE-S03</t>
        </is>
      </c>
      <c r="E505" t="inlineStr">
        <is>
          <t>改善前</t>
        </is>
      </c>
      <c r="F505" s="57" t="n">
        <v>46007</v>
      </c>
      <c r="G505" t="inlineStr">
        <is>
          <t>非计划停机超时</t>
        </is>
      </c>
      <c r="H505" t="inlineStr">
        <is>
          <t>非计划停机</t>
        </is>
      </c>
      <c r="I505" s="61" t="n">
        <v>7698</v>
      </c>
      <c r="J505" t="inlineStr">
        <is>
          <t>秒</t>
        </is>
      </c>
      <c r="K505" t="n">
        <v>3600</v>
      </c>
      <c r="L505" t="inlineStr">
        <is>
          <t>高</t>
        </is>
      </c>
      <c r="M505" t="inlineStr">
        <is>
          <t>设备诊断智能体</t>
        </is>
      </c>
      <c r="N505" t="inlineStr">
        <is>
          <t>设备工程师</t>
        </is>
      </c>
      <c r="O505" t="inlineStr">
        <is>
          <t>按停机位置和原因执行Pareto分析</t>
        </is>
      </c>
      <c r="P505" t="inlineStr">
        <is>
          <t>飞书消息卡片+处置任务</t>
        </is>
      </c>
      <c r="Q505" t="inlineStr">
        <is>
          <t>是</t>
        </is>
      </c>
      <c r="R505" t="inlineStr">
        <is>
          <t>待确认</t>
        </is>
      </c>
      <c r="S505" t="inlineStr">
        <is>
          <t>团队模拟数据（基于公开单线数据派生）</t>
        </is>
      </c>
      <c r="T505" t="inlineStr">
        <is>
          <t>SIM-v2.2-20260807-20260804</t>
        </is>
      </c>
    </row>
    <row r="506">
      <c r="A506" t="inlineStr">
        <is>
          <t>SIM-EVT-00505</t>
        </is>
      </c>
      <c r="B506" t="inlineStr">
        <is>
          <t>LINE-S01-PRE-20251217</t>
        </is>
      </c>
      <c r="C506" t="inlineStr">
        <is>
          <t>SHIFT-PRE-20251217</t>
        </is>
      </c>
      <c r="D506" t="inlineStr">
        <is>
          <t>LINE-S01</t>
        </is>
      </c>
      <c r="E506" t="inlineStr">
        <is>
          <t>改善前</t>
        </is>
      </c>
      <c r="F506" s="57" t="n">
        <v>46008</v>
      </c>
      <c r="G506" t="inlineStr">
        <is>
          <t>OEE低于目标</t>
        </is>
      </c>
      <c r="H506" t="inlineStr">
        <is>
          <t>OEE</t>
        </is>
      </c>
      <c r="I506" s="61" t="n">
        <v>0.592135</v>
      </c>
      <c r="J506" t="inlineStr">
        <is>
          <t>比例</t>
        </is>
      </c>
      <c r="K506" t="n">
        <v>0.75</v>
      </c>
      <c r="L506" t="inlineStr">
        <is>
          <t>高</t>
        </is>
      </c>
      <c r="M506" t="inlineStr">
        <is>
          <t>生产诊断智能体</t>
        </is>
      </c>
      <c r="N506" t="inlineStr">
        <is>
          <t>生产主管</t>
        </is>
      </c>
      <c r="O506" t="inlineStr">
        <is>
          <t>稳态基准线综合效率偏低，需结合三项损失继续下钻</t>
        </is>
      </c>
      <c r="P506" t="inlineStr">
        <is>
          <t>飞书消息卡片+处置任务</t>
        </is>
      </c>
      <c r="Q506" t="inlineStr">
        <is>
          <t>是</t>
        </is>
      </c>
      <c r="R506" t="inlineStr">
        <is>
          <t>待确认</t>
        </is>
      </c>
      <c r="S506" t="inlineStr">
        <is>
          <t>团队模拟数据（基于公开单线数据派生）</t>
        </is>
      </c>
      <c r="T506" t="inlineStr">
        <is>
          <t>SIM-v2.2-20260807-20260804</t>
        </is>
      </c>
    </row>
    <row r="507">
      <c r="A507" t="inlineStr">
        <is>
          <t>SIM-EVT-00506</t>
        </is>
      </c>
      <c r="B507" t="inlineStr">
        <is>
          <t>LINE-S01-PRE-20251217</t>
        </is>
      </c>
      <c r="C507" t="inlineStr">
        <is>
          <t>SHIFT-PRE-20251217</t>
        </is>
      </c>
      <c r="D507" t="inlineStr">
        <is>
          <t>LINE-S01</t>
        </is>
      </c>
      <c r="E507" t="inlineStr">
        <is>
          <t>改善前</t>
        </is>
      </c>
      <c r="F507" s="57" t="n">
        <v>46008</v>
      </c>
      <c r="G507" t="inlineStr">
        <is>
          <t>开动率偏低</t>
        </is>
      </c>
      <c r="H507" t="inlineStr">
        <is>
          <t>开动率</t>
        </is>
      </c>
      <c r="I507" s="61" t="n">
        <v>0.652467</v>
      </c>
      <c r="J507" t="inlineStr">
        <is>
          <t>比例</t>
        </is>
      </c>
      <c r="K507" t="n">
        <v>0.75</v>
      </c>
      <c r="L507" t="inlineStr">
        <is>
          <t>中</t>
        </is>
      </c>
      <c r="M507" t="inlineStr">
        <is>
          <t>设备诊断智能体</t>
        </is>
      </c>
      <c r="N507" t="inlineStr">
        <is>
          <t>设备工程师</t>
        </is>
      </c>
      <c r="O507" t="inlineStr">
        <is>
          <t>优先检查非计划停机与待机原因</t>
        </is>
      </c>
      <c r="P507" t="inlineStr">
        <is>
          <t>飞书消息卡片</t>
        </is>
      </c>
      <c r="Q507" t="inlineStr">
        <is>
          <t>否</t>
        </is>
      </c>
      <c r="R507" t="inlineStr">
        <is>
          <t>待确认</t>
        </is>
      </c>
      <c r="S507" t="inlineStr">
        <is>
          <t>团队模拟数据（基于公开单线数据派生）</t>
        </is>
      </c>
      <c r="T507" t="inlineStr">
        <is>
          <t>SIM-v2.2-20260807-20260804</t>
        </is>
      </c>
    </row>
    <row r="508">
      <c r="A508" t="inlineStr">
        <is>
          <t>SIM-EVT-00507</t>
        </is>
      </c>
      <c r="B508" t="inlineStr">
        <is>
          <t>LINE-S01-PRE-20251217</t>
        </is>
      </c>
      <c r="C508" t="inlineStr">
        <is>
          <t>SHIFT-PRE-20251217</t>
        </is>
      </c>
      <c r="D508" t="inlineStr">
        <is>
          <t>LINE-S01</t>
        </is>
      </c>
      <c r="E508" t="inlineStr">
        <is>
          <t>改善前</t>
        </is>
      </c>
      <c r="F508" s="57" t="n">
        <v>46008</v>
      </c>
      <c r="G508" t="inlineStr">
        <is>
          <t>非计划停机超时</t>
        </is>
      </c>
      <c r="H508" t="inlineStr">
        <is>
          <t>非计划停机</t>
        </is>
      </c>
      <c r="I508" s="61" t="n">
        <v>7062</v>
      </c>
      <c r="J508" t="inlineStr">
        <is>
          <t>秒</t>
        </is>
      </c>
      <c r="K508" t="n">
        <v>3600</v>
      </c>
      <c r="L508" t="inlineStr">
        <is>
          <t>中</t>
        </is>
      </c>
      <c r="M508" t="inlineStr">
        <is>
          <t>设备诊断智能体</t>
        </is>
      </c>
      <c r="N508" t="inlineStr">
        <is>
          <t>设备工程师</t>
        </is>
      </c>
      <c r="O508" t="inlineStr">
        <is>
          <t>按停机位置和原因执行Pareto分析</t>
        </is>
      </c>
      <c r="P508" t="inlineStr">
        <is>
          <t>飞书消息卡片</t>
        </is>
      </c>
      <c r="Q508" t="inlineStr">
        <is>
          <t>否</t>
        </is>
      </c>
      <c r="R508" t="inlineStr">
        <is>
          <t>待确认</t>
        </is>
      </c>
      <c r="S508" t="inlineStr">
        <is>
          <t>团队模拟数据（基于公开单线数据派生）</t>
        </is>
      </c>
      <c r="T508" t="inlineStr">
        <is>
          <t>SIM-v2.2-20260807-20260804</t>
        </is>
      </c>
    </row>
    <row r="509">
      <c r="A509" t="inlineStr">
        <is>
          <t>SIM-EVT-00508</t>
        </is>
      </c>
      <c r="B509" t="inlineStr">
        <is>
          <t>LINE-S02-PRE-20251217</t>
        </is>
      </c>
      <c r="C509" t="inlineStr">
        <is>
          <t>SHIFT-PRE-20251217</t>
        </is>
      </c>
      <c r="D509" t="inlineStr">
        <is>
          <t>LINE-S02</t>
        </is>
      </c>
      <c r="E509" t="inlineStr">
        <is>
          <t>改善前</t>
        </is>
      </c>
      <c r="F509" s="57" t="n">
        <v>46008</v>
      </c>
      <c r="G509" t="inlineStr">
        <is>
          <t>OEE低于目标</t>
        </is>
      </c>
      <c r="H509" t="inlineStr">
        <is>
          <t>OEE</t>
        </is>
      </c>
      <c r="I509" s="61" t="n">
        <v>0.537959</v>
      </c>
      <c r="J509" t="inlineStr">
        <is>
          <t>比例</t>
        </is>
      </c>
      <c r="K509" t="n">
        <v>0.75</v>
      </c>
      <c r="L509" t="inlineStr">
        <is>
          <t>高</t>
        </is>
      </c>
      <c r="M509" t="inlineStr">
        <is>
          <t>生产诊断智能体</t>
        </is>
      </c>
      <c r="N509" t="inlineStr">
        <is>
          <t>生产主管</t>
        </is>
      </c>
      <c r="O509" t="inlineStr">
        <is>
          <t>设备瓶颈线综合效率偏低，需结合三项损失继续下钻</t>
        </is>
      </c>
      <c r="P509" t="inlineStr">
        <is>
          <t>飞书消息卡片+处置任务</t>
        </is>
      </c>
      <c r="Q509" t="inlineStr">
        <is>
          <t>是</t>
        </is>
      </c>
      <c r="R509" t="inlineStr">
        <is>
          <t>待确认</t>
        </is>
      </c>
      <c r="S509" t="inlineStr">
        <is>
          <t>团队模拟数据（基于公开单线数据派生）</t>
        </is>
      </c>
      <c r="T509" t="inlineStr">
        <is>
          <t>SIM-v2.2-20260807-20260804</t>
        </is>
      </c>
    </row>
    <row r="510">
      <c r="A510" t="inlineStr">
        <is>
          <t>SIM-EVT-00509</t>
        </is>
      </c>
      <c r="B510" t="inlineStr">
        <is>
          <t>LINE-S02-PRE-20251217</t>
        </is>
      </c>
      <c r="C510" t="inlineStr">
        <is>
          <t>SHIFT-PRE-20251217</t>
        </is>
      </c>
      <c r="D510" t="inlineStr">
        <is>
          <t>LINE-S02</t>
        </is>
      </c>
      <c r="E510" t="inlineStr">
        <is>
          <t>改善前</t>
        </is>
      </c>
      <c r="F510" s="57" t="n">
        <v>46008</v>
      </c>
      <c r="G510" t="inlineStr">
        <is>
          <t>开动率偏低</t>
        </is>
      </c>
      <c r="H510" t="inlineStr">
        <is>
          <t>开动率</t>
        </is>
      </c>
      <c r="I510" s="61" t="n">
        <v>0.587133</v>
      </c>
      <c r="J510" t="inlineStr">
        <is>
          <t>比例</t>
        </is>
      </c>
      <c r="K510" t="n">
        <v>0.75</v>
      </c>
      <c r="L510" t="inlineStr">
        <is>
          <t>高</t>
        </is>
      </c>
      <c r="M510" t="inlineStr">
        <is>
          <t>设备诊断智能体</t>
        </is>
      </c>
      <c r="N510" t="inlineStr">
        <is>
          <t>设备工程师</t>
        </is>
      </c>
      <c r="O510" t="inlineStr">
        <is>
          <t>设备瓶颈画像与非计划停机共同指向关键设备</t>
        </is>
      </c>
      <c r="P510" t="inlineStr">
        <is>
          <t>飞书消息卡片+处置任务</t>
        </is>
      </c>
      <c r="Q510" t="inlineStr">
        <is>
          <t>是</t>
        </is>
      </c>
      <c r="R510" t="inlineStr">
        <is>
          <t>待确认</t>
        </is>
      </c>
      <c r="S510" t="inlineStr">
        <is>
          <t>团队模拟数据（基于公开单线数据派生）</t>
        </is>
      </c>
      <c r="T510" t="inlineStr">
        <is>
          <t>SIM-v2.2-20260807-20260804</t>
        </is>
      </c>
    </row>
    <row r="511">
      <c r="A511" t="inlineStr">
        <is>
          <t>SIM-EVT-00510</t>
        </is>
      </c>
      <c r="B511" t="inlineStr">
        <is>
          <t>LINE-S02-PRE-20251217</t>
        </is>
      </c>
      <c r="C511" t="inlineStr">
        <is>
          <t>SHIFT-PRE-20251217</t>
        </is>
      </c>
      <c r="D511" t="inlineStr">
        <is>
          <t>LINE-S02</t>
        </is>
      </c>
      <c r="E511" t="inlineStr">
        <is>
          <t>改善前</t>
        </is>
      </c>
      <c r="F511" s="57" t="n">
        <v>46008</v>
      </c>
      <c r="G511" t="inlineStr">
        <is>
          <t>非计划停机超时</t>
        </is>
      </c>
      <c r="H511" t="inlineStr">
        <is>
          <t>非计划停机</t>
        </is>
      </c>
      <c r="I511" s="61" t="n">
        <v>10746</v>
      </c>
      <c r="J511" t="inlineStr">
        <is>
          <t>秒</t>
        </is>
      </c>
      <c r="K511" t="n">
        <v>3600</v>
      </c>
      <c r="L511" t="inlineStr">
        <is>
          <t>高</t>
        </is>
      </c>
      <c r="M511" t="inlineStr">
        <is>
          <t>设备诊断智能体</t>
        </is>
      </c>
      <c r="N511" t="inlineStr">
        <is>
          <t>设备工程师</t>
        </is>
      </c>
      <c r="O511" t="inlineStr">
        <is>
          <t>设备瓶颈线停机放大，优先查看主加工和输送系统</t>
        </is>
      </c>
      <c r="P511" t="inlineStr">
        <is>
          <t>飞书消息卡片+处置任务</t>
        </is>
      </c>
      <c r="Q511" t="inlineStr">
        <is>
          <t>是</t>
        </is>
      </c>
      <c r="R511" t="inlineStr">
        <is>
          <t>待确认</t>
        </is>
      </c>
      <c r="S511" t="inlineStr">
        <is>
          <t>团队模拟数据（基于公开单线数据派生）</t>
        </is>
      </c>
      <c r="T511" t="inlineStr">
        <is>
          <t>SIM-v2.2-20260807-20260804</t>
        </is>
      </c>
    </row>
    <row r="512">
      <c r="A512" t="inlineStr">
        <is>
          <t>SIM-EVT-00511</t>
        </is>
      </c>
      <c r="B512" t="inlineStr">
        <is>
          <t>LINE-S03-PRE-20251217</t>
        </is>
      </c>
      <c r="C512" t="inlineStr">
        <is>
          <t>SHIFT-PRE-20251217</t>
        </is>
      </c>
      <c r="D512" t="inlineStr">
        <is>
          <t>LINE-S03</t>
        </is>
      </c>
      <c r="E512" t="inlineStr">
        <is>
          <t>改善前</t>
        </is>
      </c>
      <c r="F512" s="57" t="n">
        <v>46008</v>
      </c>
      <c r="G512" t="inlineStr">
        <is>
          <t>OEE低于目标</t>
        </is>
      </c>
      <c r="H512" t="inlineStr">
        <is>
          <t>OEE</t>
        </is>
      </c>
      <c r="I512" s="61" t="n">
        <v>0.54963</v>
      </c>
      <c r="J512" t="inlineStr">
        <is>
          <t>比例</t>
        </is>
      </c>
      <c r="K512" t="n">
        <v>0.75</v>
      </c>
      <c r="L512" t="inlineStr">
        <is>
          <t>高</t>
        </is>
      </c>
      <c r="M512" t="inlineStr">
        <is>
          <t>生产诊断智能体</t>
        </is>
      </c>
      <c r="N512" t="inlineStr">
        <is>
          <t>生产主管</t>
        </is>
      </c>
      <c r="O512" t="inlineStr">
        <is>
          <t>质量波动线综合效率偏低，需结合三项损失继续下钻</t>
        </is>
      </c>
      <c r="P512" t="inlineStr">
        <is>
          <t>飞书消息卡片+处置任务</t>
        </is>
      </c>
      <c r="Q512" t="inlineStr">
        <is>
          <t>是</t>
        </is>
      </c>
      <c r="R512" t="inlineStr">
        <is>
          <t>待确认</t>
        </is>
      </c>
      <c r="S512" t="inlineStr">
        <is>
          <t>团队模拟数据（基于公开单线数据派生）</t>
        </is>
      </c>
      <c r="T512" t="inlineStr">
        <is>
          <t>SIM-v2.2-20260807-20260804</t>
        </is>
      </c>
    </row>
    <row r="513">
      <c r="A513" t="inlineStr">
        <is>
          <t>SIM-EVT-00512</t>
        </is>
      </c>
      <c r="B513" t="inlineStr">
        <is>
          <t>LINE-S03-PRE-20251217</t>
        </is>
      </c>
      <c r="C513" t="inlineStr">
        <is>
          <t>SHIFT-PRE-20251217</t>
        </is>
      </c>
      <c r="D513" t="inlineStr">
        <is>
          <t>LINE-S03</t>
        </is>
      </c>
      <c r="E513" t="inlineStr">
        <is>
          <t>改善前</t>
        </is>
      </c>
      <c r="F513" s="57" t="n">
        <v>46008</v>
      </c>
      <c r="G513" t="inlineStr">
        <is>
          <t>开动率偏低</t>
        </is>
      </c>
      <c r="H513" t="inlineStr">
        <is>
          <t>开动率</t>
        </is>
      </c>
      <c r="I513" s="61" t="n">
        <v>0.641467</v>
      </c>
      <c r="J513" t="inlineStr">
        <is>
          <t>比例</t>
        </is>
      </c>
      <c r="K513" t="n">
        <v>0.75</v>
      </c>
      <c r="L513" t="inlineStr">
        <is>
          <t>中</t>
        </is>
      </c>
      <c r="M513" t="inlineStr">
        <is>
          <t>设备诊断智能体</t>
        </is>
      </c>
      <c r="N513" t="inlineStr">
        <is>
          <t>设备工程师</t>
        </is>
      </c>
      <c r="O513" t="inlineStr">
        <is>
          <t>优先检查非计划停机与待机原因</t>
        </is>
      </c>
      <c r="P513" t="inlineStr">
        <is>
          <t>飞书消息卡片</t>
        </is>
      </c>
      <c r="Q513" t="inlineStr">
        <is>
          <t>否</t>
        </is>
      </c>
      <c r="R513" t="inlineStr">
        <is>
          <t>待确认</t>
        </is>
      </c>
      <c r="S513" t="inlineStr">
        <is>
          <t>团队模拟数据（基于公开单线数据派生）</t>
        </is>
      </c>
      <c r="T513" t="inlineStr">
        <is>
          <t>SIM-v2.2-20260807-20260804</t>
        </is>
      </c>
    </row>
    <row r="514">
      <c r="A514" t="inlineStr">
        <is>
          <t>SIM-EVT-00513</t>
        </is>
      </c>
      <c r="B514" t="inlineStr">
        <is>
          <t>LINE-S03-PRE-20251217</t>
        </is>
      </c>
      <c r="C514" t="inlineStr">
        <is>
          <t>SHIFT-PRE-20251217</t>
        </is>
      </c>
      <c r="D514" t="inlineStr">
        <is>
          <t>LINE-S03</t>
        </is>
      </c>
      <c r="E514" t="inlineStr">
        <is>
          <t>改善前</t>
        </is>
      </c>
      <c r="F514" s="57" t="n">
        <v>46008</v>
      </c>
      <c r="G514" t="inlineStr">
        <is>
          <t>质量率偏低</t>
        </is>
      </c>
      <c r="H514" t="inlineStr">
        <is>
          <t>质量率</t>
        </is>
      </c>
      <c r="I514" s="61" t="n">
        <v>0.9681</v>
      </c>
      <c r="J514" t="inlineStr">
        <is>
          <t>比例</t>
        </is>
      </c>
      <c r="K514" t="n">
        <v>0.98</v>
      </c>
      <c r="L514" t="inlineStr">
        <is>
          <t>中</t>
        </is>
      </c>
      <c r="M514" t="inlineStr">
        <is>
          <t>质量分析智能体</t>
        </is>
      </c>
      <c r="N514" t="inlineStr">
        <is>
          <t>质量工程师</t>
        </is>
      </c>
      <c r="O514" t="inlineStr">
        <is>
          <t>质量波动画像触发，建议核查批次、工艺参数和来料</t>
        </is>
      </c>
      <c r="P514" t="inlineStr">
        <is>
          <t>飞书消息卡片</t>
        </is>
      </c>
      <c r="Q514" t="inlineStr">
        <is>
          <t>否</t>
        </is>
      </c>
      <c r="R514" t="inlineStr">
        <is>
          <t>待确认</t>
        </is>
      </c>
      <c r="S514" t="inlineStr">
        <is>
          <t>团队模拟数据（基于公开单线数据派生）</t>
        </is>
      </c>
      <c r="T514" t="inlineStr">
        <is>
          <t>SIM-v2.2-20260807-20260804</t>
        </is>
      </c>
    </row>
    <row r="515">
      <c r="A515" t="inlineStr">
        <is>
          <t>SIM-EVT-00514</t>
        </is>
      </c>
      <c r="B515" t="inlineStr">
        <is>
          <t>LINE-S03-PRE-20251217</t>
        </is>
      </c>
      <c r="C515" t="inlineStr">
        <is>
          <t>SHIFT-PRE-20251217</t>
        </is>
      </c>
      <c r="D515" t="inlineStr">
        <is>
          <t>LINE-S03</t>
        </is>
      </c>
      <c r="E515" t="inlineStr">
        <is>
          <t>改善前</t>
        </is>
      </c>
      <c r="F515" s="57" t="n">
        <v>46008</v>
      </c>
      <c r="G515" t="inlineStr">
        <is>
          <t>非计划停机超时</t>
        </is>
      </c>
      <c r="H515" t="inlineStr">
        <is>
          <t>非计划停机</t>
        </is>
      </c>
      <c r="I515" s="61" t="n">
        <v>8850</v>
      </c>
      <c r="J515" t="inlineStr">
        <is>
          <t>秒</t>
        </is>
      </c>
      <c r="K515" t="n">
        <v>3600</v>
      </c>
      <c r="L515" t="inlineStr">
        <is>
          <t>高</t>
        </is>
      </c>
      <c r="M515" t="inlineStr">
        <is>
          <t>设备诊断智能体</t>
        </is>
      </c>
      <c r="N515" t="inlineStr">
        <is>
          <t>设备工程师</t>
        </is>
      </c>
      <c r="O515" t="inlineStr">
        <is>
          <t>按停机位置和原因执行Pareto分析</t>
        </is>
      </c>
      <c r="P515" t="inlineStr">
        <is>
          <t>飞书消息卡片+处置任务</t>
        </is>
      </c>
      <c r="Q515" t="inlineStr">
        <is>
          <t>是</t>
        </is>
      </c>
      <c r="R515" t="inlineStr">
        <is>
          <t>待确认</t>
        </is>
      </c>
      <c r="S515" t="inlineStr">
        <is>
          <t>团队模拟数据（基于公开单线数据派生）</t>
        </is>
      </c>
      <c r="T515" t="inlineStr">
        <is>
          <t>SIM-v2.2-20260807-20260804</t>
        </is>
      </c>
    </row>
    <row r="516">
      <c r="A516" t="inlineStr">
        <is>
          <t>SIM-EVT-00515</t>
        </is>
      </c>
      <c r="B516" t="inlineStr">
        <is>
          <t>LINE-S01-PRE-20251218</t>
        </is>
      </c>
      <c r="C516" t="inlineStr">
        <is>
          <t>SHIFT-PRE-20251218</t>
        </is>
      </c>
      <c r="D516" t="inlineStr">
        <is>
          <t>LINE-S01</t>
        </is>
      </c>
      <c r="E516" t="inlineStr">
        <is>
          <t>改善前</t>
        </is>
      </c>
      <c r="F516" s="57" t="n">
        <v>46009</v>
      </c>
      <c r="G516" t="inlineStr">
        <is>
          <t>OEE低于目标</t>
        </is>
      </c>
      <c r="H516" t="inlineStr">
        <is>
          <t>OEE</t>
        </is>
      </c>
      <c r="I516" s="61" t="n">
        <v>0.486137</v>
      </c>
      <c r="J516" t="inlineStr">
        <is>
          <t>比例</t>
        </is>
      </c>
      <c r="K516" t="n">
        <v>0.75</v>
      </c>
      <c r="L516" t="inlineStr">
        <is>
          <t>高</t>
        </is>
      </c>
      <c r="M516" t="inlineStr">
        <is>
          <t>生产诊断智能体</t>
        </is>
      </c>
      <c r="N516" t="inlineStr">
        <is>
          <t>生产主管</t>
        </is>
      </c>
      <c r="O516" t="inlineStr">
        <is>
          <t>稳态基准线综合效率偏低，需结合三项损失继续下钻</t>
        </is>
      </c>
      <c r="P516" t="inlineStr">
        <is>
          <t>飞书消息卡片+处置任务</t>
        </is>
      </c>
      <c r="Q516" t="inlineStr">
        <is>
          <t>是</t>
        </is>
      </c>
      <c r="R516" t="inlineStr">
        <is>
          <t>待确认</t>
        </is>
      </c>
      <c r="S516" t="inlineStr">
        <is>
          <t>团队模拟数据（基于公开单线数据派生）</t>
        </is>
      </c>
      <c r="T516" t="inlineStr">
        <is>
          <t>SIM-v2.2-20260807-20260804</t>
        </is>
      </c>
    </row>
    <row r="517">
      <c r="A517" t="inlineStr">
        <is>
          <t>SIM-EVT-00516</t>
        </is>
      </c>
      <c r="B517" t="inlineStr">
        <is>
          <t>LINE-S01-PRE-20251218</t>
        </is>
      </c>
      <c r="C517" t="inlineStr">
        <is>
          <t>SHIFT-PRE-20251218</t>
        </is>
      </c>
      <c r="D517" t="inlineStr">
        <is>
          <t>LINE-S01</t>
        </is>
      </c>
      <c r="E517" t="inlineStr">
        <is>
          <t>改善前</t>
        </is>
      </c>
      <c r="F517" s="57" t="n">
        <v>46009</v>
      </c>
      <c r="G517" t="inlineStr">
        <is>
          <t>开动率偏低</t>
        </is>
      </c>
      <c r="H517" t="inlineStr">
        <is>
          <t>开动率</t>
        </is>
      </c>
      <c r="I517" s="61" t="n">
        <v>0.6173</v>
      </c>
      <c r="J517" t="inlineStr">
        <is>
          <t>比例</t>
        </is>
      </c>
      <c r="K517" t="n">
        <v>0.75</v>
      </c>
      <c r="L517" t="inlineStr">
        <is>
          <t>高</t>
        </is>
      </c>
      <c r="M517" t="inlineStr">
        <is>
          <t>设备诊断智能体</t>
        </is>
      </c>
      <c r="N517" t="inlineStr">
        <is>
          <t>设备工程师</t>
        </is>
      </c>
      <c r="O517" t="inlineStr">
        <is>
          <t>优先检查非计划停机与待机原因</t>
        </is>
      </c>
      <c r="P517" t="inlineStr">
        <is>
          <t>飞书消息卡片+处置任务</t>
        </is>
      </c>
      <c r="Q517" t="inlineStr">
        <is>
          <t>是</t>
        </is>
      </c>
      <c r="R517" t="inlineStr">
        <is>
          <t>待确认</t>
        </is>
      </c>
      <c r="S517" t="inlineStr">
        <is>
          <t>团队模拟数据（基于公开单线数据派生）</t>
        </is>
      </c>
      <c r="T517" t="inlineStr">
        <is>
          <t>SIM-v2.2-20260807-20260804</t>
        </is>
      </c>
    </row>
    <row r="518">
      <c r="A518" t="inlineStr">
        <is>
          <t>SIM-EVT-00517</t>
        </is>
      </c>
      <c r="B518" t="inlineStr">
        <is>
          <t>LINE-S01-PRE-20251218</t>
        </is>
      </c>
      <c r="C518" t="inlineStr">
        <is>
          <t>SHIFT-PRE-20251218</t>
        </is>
      </c>
      <c r="D518" t="inlineStr">
        <is>
          <t>LINE-S01</t>
        </is>
      </c>
      <c r="E518" t="inlineStr">
        <is>
          <t>改善前</t>
        </is>
      </c>
      <c r="F518" s="57" t="n">
        <v>46009</v>
      </c>
      <c r="G518" t="inlineStr">
        <is>
          <t>性能率偏低</t>
        </is>
      </c>
      <c r="H518" t="inlineStr">
        <is>
          <t>性能率</t>
        </is>
      </c>
      <c r="I518" s="61" t="n">
        <v>0.792133</v>
      </c>
      <c r="J518" t="inlineStr">
        <is>
          <t>比例</t>
        </is>
      </c>
      <c r="K518" t="n">
        <v>0.85</v>
      </c>
      <c r="L518" t="inlineStr">
        <is>
          <t>中</t>
        </is>
      </c>
      <c r="M518" t="inlineStr">
        <is>
          <t>生产优化智能体</t>
        </is>
      </c>
      <c r="N518" t="inlineStr">
        <is>
          <t>生产主管</t>
        </is>
      </c>
      <c r="O518" t="inlineStr">
        <is>
          <t>建议分析低速生产和微停事件</t>
        </is>
      </c>
      <c r="P518" t="inlineStr">
        <is>
          <t>飞书消息卡片</t>
        </is>
      </c>
      <c r="Q518" t="inlineStr">
        <is>
          <t>否</t>
        </is>
      </c>
      <c r="R518" t="inlineStr">
        <is>
          <t>待确认</t>
        </is>
      </c>
      <c r="S518" t="inlineStr">
        <is>
          <t>团队模拟数据（基于公开单线数据派生）</t>
        </is>
      </c>
      <c r="T518" t="inlineStr">
        <is>
          <t>SIM-v2.2-20260807-20260804</t>
        </is>
      </c>
    </row>
    <row r="519">
      <c r="A519" t="inlineStr">
        <is>
          <t>SIM-EVT-00518</t>
        </is>
      </c>
      <c r="B519" t="inlineStr">
        <is>
          <t>LINE-S02-PRE-20251218</t>
        </is>
      </c>
      <c r="C519" t="inlineStr">
        <is>
          <t>SHIFT-PRE-20251218</t>
        </is>
      </c>
      <c r="D519" t="inlineStr">
        <is>
          <t>LINE-S02</t>
        </is>
      </c>
      <c r="E519" t="inlineStr">
        <is>
          <t>改善前</t>
        </is>
      </c>
      <c r="F519" s="57" t="n">
        <v>46009</v>
      </c>
      <c r="G519" t="inlineStr">
        <is>
          <t>OEE低于目标</t>
        </is>
      </c>
      <c r="H519" t="inlineStr">
        <is>
          <t>OEE</t>
        </is>
      </c>
      <c r="I519" s="61" t="n">
        <v>0.398872</v>
      </c>
      <c r="J519" t="inlineStr">
        <is>
          <t>比例</t>
        </is>
      </c>
      <c r="K519" t="n">
        <v>0.75</v>
      </c>
      <c r="L519" t="inlineStr">
        <is>
          <t>高</t>
        </is>
      </c>
      <c r="M519" t="inlineStr">
        <is>
          <t>生产诊断智能体</t>
        </is>
      </c>
      <c r="N519" t="inlineStr">
        <is>
          <t>生产主管</t>
        </is>
      </c>
      <c r="O519" t="inlineStr">
        <is>
          <t>设备瓶颈线综合效率偏低，需结合三项损失继续下钻</t>
        </is>
      </c>
      <c r="P519" t="inlineStr">
        <is>
          <t>飞书消息卡片+处置任务</t>
        </is>
      </c>
      <c r="Q519" t="inlineStr">
        <is>
          <t>是</t>
        </is>
      </c>
      <c r="R519" t="inlineStr">
        <is>
          <t>待确认</t>
        </is>
      </c>
      <c r="S519" t="inlineStr">
        <is>
          <t>团队模拟数据（基于公开单线数据派生）</t>
        </is>
      </c>
      <c r="T519" t="inlineStr">
        <is>
          <t>SIM-v2.2-20260807-20260804</t>
        </is>
      </c>
    </row>
    <row r="520">
      <c r="A520" t="inlineStr">
        <is>
          <t>SIM-EVT-00519</t>
        </is>
      </c>
      <c r="B520" t="inlineStr">
        <is>
          <t>LINE-S02-PRE-20251218</t>
        </is>
      </c>
      <c r="C520" t="inlineStr">
        <is>
          <t>SHIFT-PRE-20251218</t>
        </is>
      </c>
      <c r="D520" t="inlineStr">
        <is>
          <t>LINE-S02</t>
        </is>
      </c>
      <c r="E520" t="inlineStr">
        <is>
          <t>改善前</t>
        </is>
      </c>
      <c r="F520" s="57" t="n">
        <v>46009</v>
      </c>
      <c r="G520" t="inlineStr">
        <is>
          <t>开动率偏低</t>
        </is>
      </c>
      <c r="H520" t="inlineStr">
        <is>
          <t>开动率</t>
        </is>
      </c>
      <c r="I520" s="61" t="n">
        <v>0.526633</v>
      </c>
      <c r="J520" t="inlineStr">
        <is>
          <t>比例</t>
        </is>
      </c>
      <c r="K520" t="n">
        <v>0.75</v>
      </c>
      <c r="L520" t="inlineStr">
        <is>
          <t>高</t>
        </is>
      </c>
      <c r="M520" t="inlineStr">
        <is>
          <t>设备诊断智能体</t>
        </is>
      </c>
      <c r="N520" t="inlineStr">
        <is>
          <t>设备工程师</t>
        </is>
      </c>
      <c r="O520" t="inlineStr">
        <is>
          <t>设备瓶颈画像与非计划停机共同指向关键设备</t>
        </is>
      </c>
      <c r="P520" t="inlineStr">
        <is>
          <t>飞书消息卡片+处置任务</t>
        </is>
      </c>
      <c r="Q520" t="inlineStr">
        <is>
          <t>是</t>
        </is>
      </c>
      <c r="R520" t="inlineStr">
        <is>
          <t>待确认</t>
        </is>
      </c>
      <c r="S520" t="inlineStr">
        <is>
          <t>团队模拟数据（基于公开单线数据派生）</t>
        </is>
      </c>
      <c r="T520" t="inlineStr">
        <is>
          <t>SIM-v2.2-20260807-20260804</t>
        </is>
      </c>
    </row>
    <row r="521">
      <c r="A521" t="inlineStr">
        <is>
          <t>SIM-EVT-00520</t>
        </is>
      </c>
      <c r="B521" t="inlineStr">
        <is>
          <t>LINE-S02-PRE-20251218</t>
        </is>
      </c>
      <c r="C521" t="inlineStr">
        <is>
          <t>SHIFT-PRE-20251218</t>
        </is>
      </c>
      <c r="D521" t="inlineStr">
        <is>
          <t>LINE-S02</t>
        </is>
      </c>
      <c r="E521" t="inlineStr">
        <is>
          <t>改善前</t>
        </is>
      </c>
      <c r="F521" s="57" t="n">
        <v>46009</v>
      </c>
      <c r="G521" t="inlineStr">
        <is>
          <t>性能率偏低</t>
        </is>
      </c>
      <c r="H521" t="inlineStr">
        <is>
          <t>性能率</t>
        </is>
      </c>
      <c r="I521" s="61" t="n">
        <v>0.7638</v>
      </c>
      <c r="J521" t="inlineStr">
        <is>
          <t>比例</t>
        </is>
      </c>
      <c r="K521" t="n">
        <v>0.85</v>
      </c>
      <c r="L521" t="inlineStr">
        <is>
          <t>高</t>
        </is>
      </c>
      <c r="M521" t="inlineStr">
        <is>
          <t>生产优化智能体</t>
        </is>
      </c>
      <c r="N521" t="inlineStr">
        <is>
          <t>生产主管</t>
        </is>
      </c>
      <c r="O521" t="inlineStr">
        <is>
          <t>建议分析低速生产和微停事件</t>
        </is>
      </c>
      <c r="P521" t="inlineStr">
        <is>
          <t>飞书消息卡片+处置任务</t>
        </is>
      </c>
      <c r="Q521" t="inlineStr">
        <is>
          <t>是</t>
        </is>
      </c>
      <c r="R521" t="inlineStr">
        <is>
          <t>待确认</t>
        </is>
      </c>
      <c r="S521" t="inlineStr">
        <is>
          <t>团队模拟数据（基于公开单线数据派生）</t>
        </is>
      </c>
      <c r="T521" t="inlineStr">
        <is>
          <t>SIM-v2.2-20260807-20260804</t>
        </is>
      </c>
    </row>
    <row r="522">
      <c r="A522" t="inlineStr">
        <is>
          <t>SIM-EVT-00521</t>
        </is>
      </c>
      <c r="B522" t="inlineStr">
        <is>
          <t>LINE-S02-PRE-20251218</t>
        </is>
      </c>
      <c r="C522" t="inlineStr">
        <is>
          <t>SHIFT-PRE-20251218</t>
        </is>
      </c>
      <c r="D522" t="inlineStr">
        <is>
          <t>LINE-S02</t>
        </is>
      </c>
      <c r="E522" t="inlineStr">
        <is>
          <t>改善前</t>
        </is>
      </c>
      <c r="F522" s="57" t="n">
        <v>46009</v>
      </c>
      <c r="G522" t="inlineStr">
        <is>
          <t>非计划停机超时</t>
        </is>
      </c>
      <c r="H522" t="inlineStr">
        <is>
          <t>非计划停机</t>
        </is>
      </c>
      <c r="I522" s="61" t="n">
        <v>4410</v>
      </c>
      <c r="J522" t="inlineStr">
        <is>
          <t>秒</t>
        </is>
      </c>
      <c r="K522" t="n">
        <v>3600</v>
      </c>
      <c r="L522" t="inlineStr">
        <is>
          <t>中</t>
        </is>
      </c>
      <c r="M522" t="inlineStr">
        <is>
          <t>设备诊断智能体</t>
        </is>
      </c>
      <c r="N522" t="inlineStr">
        <is>
          <t>设备工程师</t>
        </is>
      </c>
      <c r="O522" t="inlineStr">
        <is>
          <t>设备瓶颈线停机放大，优先查看主加工和输送系统</t>
        </is>
      </c>
      <c r="P522" t="inlineStr">
        <is>
          <t>飞书消息卡片</t>
        </is>
      </c>
      <c r="Q522" t="inlineStr">
        <is>
          <t>否</t>
        </is>
      </c>
      <c r="R522" t="inlineStr">
        <is>
          <t>待确认</t>
        </is>
      </c>
      <c r="S522" t="inlineStr">
        <is>
          <t>团队模拟数据（基于公开单线数据派生）</t>
        </is>
      </c>
      <c r="T522" t="inlineStr">
        <is>
          <t>SIM-v2.2-20260807-20260804</t>
        </is>
      </c>
    </row>
    <row r="523">
      <c r="A523" t="inlineStr">
        <is>
          <t>SIM-EVT-00522</t>
        </is>
      </c>
      <c r="B523" t="inlineStr">
        <is>
          <t>LINE-S03-PRE-20251218</t>
        </is>
      </c>
      <c r="C523" t="inlineStr">
        <is>
          <t>SHIFT-PRE-20251218</t>
        </is>
      </c>
      <c r="D523" t="inlineStr">
        <is>
          <t>LINE-S03</t>
        </is>
      </c>
      <c r="E523" t="inlineStr">
        <is>
          <t>改善前</t>
        </is>
      </c>
      <c r="F523" s="57" t="n">
        <v>46009</v>
      </c>
      <c r="G523" t="inlineStr">
        <is>
          <t>OEE低于目标</t>
        </is>
      </c>
      <c r="H523" t="inlineStr">
        <is>
          <t>OEE</t>
        </is>
      </c>
      <c r="I523" s="61" t="n">
        <v>0.448455</v>
      </c>
      <c r="J523" t="inlineStr">
        <is>
          <t>比例</t>
        </is>
      </c>
      <c r="K523" t="n">
        <v>0.75</v>
      </c>
      <c r="L523" t="inlineStr">
        <is>
          <t>高</t>
        </is>
      </c>
      <c r="M523" t="inlineStr">
        <is>
          <t>生产诊断智能体</t>
        </is>
      </c>
      <c r="N523" t="inlineStr">
        <is>
          <t>生产主管</t>
        </is>
      </c>
      <c r="O523" t="inlineStr">
        <is>
          <t>质量波动线综合效率偏低，需结合三项损失继续下钻</t>
        </is>
      </c>
      <c r="P523" t="inlineStr">
        <is>
          <t>飞书消息卡片+处置任务</t>
        </is>
      </c>
      <c r="Q523" t="inlineStr">
        <is>
          <t>是</t>
        </is>
      </c>
      <c r="R523" t="inlineStr">
        <is>
          <t>待确认</t>
        </is>
      </c>
      <c r="S523" t="inlineStr">
        <is>
          <t>团队模拟数据（基于公开单线数据派生）</t>
        </is>
      </c>
      <c r="T523" t="inlineStr">
        <is>
          <t>SIM-v2.2-20260807-20260804</t>
        </is>
      </c>
    </row>
    <row r="524">
      <c r="A524" t="inlineStr">
        <is>
          <t>SIM-EVT-00523</t>
        </is>
      </c>
      <c r="B524" t="inlineStr">
        <is>
          <t>LINE-S03-PRE-20251218</t>
        </is>
      </c>
      <c r="C524" t="inlineStr">
        <is>
          <t>SHIFT-PRE-20251218</t>
        </is>
      </c>
      <c r="D524" t="inlineStr">
        <is>
          <t>LINE-S03</t>
        </is>
      </c>
      <c r="E524" t="inlineStr">
        <is>
          <t>改善前</t>
        </is>
      </c>
      <c r="F524" s="57" t="n">
        <v>46009</v>
      </c>
      <c r="G524" t="inlineStr">
        <is>
          <t>开动率偏低</t>
        </is>
      </c>
      <c r="H524" t="inlineStr">
        <is>
          <t>开动率</t>
        </is>
      </c>
      <c r="I524" s="61" t="n">
        <v>0.6063</v>
      </c>
      <c r="J524" t="inlineStr">
        <is>
          <t>比例</t>
        </is>
      </c>
      <c r="K524" t="n">
        <v>0.75</v>
      </c>
      <c r="L524" t="inlineStr">
        <is>
          <t>高</t>
        </is>
      </c>
      <c r="M524" t="inlineStr">
        <is>
          <t>设备诊断智能体</t>
        </is>
      </c>
      <c r="N524" t="inlineStr">
        <is>
          <t>设备工程师</t>
        </is>
      </c>
      <c r="O524" t="inlineStr">
        <is>
          <t>优先检查非计划停机与待机原因</t>
        </is>
      </c>
      <c r="P524" t="inlineStr">
        <is>
          <t>飞书消息卡片+处置任务</t>
        </is>
      </c>
      <c r="Q524" t="inlineStr">
        <is>
          <t>是</t>
        </is>
      </c>
      <c r="R524" t="inlineStr">
        <is>
          <t>待确认</t>
        </is>
      </c>
      <c r="S524" t="inlineStr">
        <is>
          <t>团队模拟数据（基于公开单线数据派生）</t>
        </is>
      </c>
      <c r="T524" t="inlineStr">
        <is>
          <t>SIM-v2.2-20260807-20260804</t>
        </is>
      </c>
    </row>
    <row r="525">
      <c r="A525" t="inlineStr">
        <is>
          <t>SIM-EVT-00524</t>
        </is>
      </c>
      <c r="B525" t="inlineStr">
        <is>
          <t>LINE-S03-PRE-20251218</t>
        </is>
      </c>
      <c r="C525" t="inlineStr">
        <is>
          <t>SHIFT-PRE-20251218</t>
        </is>
      </c>
      <c r="D525" t="inlineStr">
        <is>
          <t>LINE-S03</t>
        </is>
      </c>
      <c r="E525" t="inlineStr">
        <is>
          <t>改善前</t>
        </is>
      </c>
      <c r="F525" s="57" t="n">
        <v>46009</v>
      </c>
      <c r="G525" t="inlineStr">
        <is>
          <t>性能率偏低</t>
        </is>
      </c>
      <c r="H525" t="inlineStr">
        <is>
          <t>性能率</t>
        </is>
      </c>
      <c r="I525" s="61" t="n">
        <v>0.7621329999999999</v>
      </c>
      <c r="J525" t="inlineStr">
        <is>
          <t>比例</t>
        </is>
      </c>
      <c r="K525" t="n">
        <v>0.85</v>
      </c>
      <c r="L525" t="inlineStr">
        <is>
          <t>高</t>
        </is>
      </c>
      <c r="M525" t="inlineStr">
        <is>
          <t>生产优化智能体</t>
        </is>
      </c>
      <c r="N525" t="inlineStr">
        <is>
          <t>生产主管</t>
        </is>
      </c>
      <c r="O525" t="inlineStr">
        <is>
          <t>节拍波动画像明显，建议检查低速生产与换型</t>
        </is>
      </c>
      <c r="P525" t="inlineStr">
        <is>
          <t>飞书消息卡片+处置任务</t>
        </is>
      </c>
      <c r="Q525" t="inlineStr">
        <is>
          <t>是</t>
        </is>
      </c>
      <c r="R525" t="inlineStr">
        <is>
          <t>待确认</t>
        </is>
      </c>
      <c r="S525" t="inlineStr">
        <is>
          <t>团队模拟数据（基于公开单线数据派生）</t>
        </is>
      </c>
      <c r="T525" t="inlineStr">
        <is>
          <t>SIM-v2.2-20260807-20260804</t>
        </is>
      </c>
    </row>
    <row r="526">
      <c r="A526" t="inlineStr">
        <is>
          <t>SIM-EVT-00525</t>
        </is>
      </c>
      <c r="B526" t="inlineStr">
        <is>
          <t>LINE-S03-PRE-20251218</t>
        </is>
      </c>
      <c r="C526" t="inlineStr">
        <is>
          <t>SHIFT-PRE-20251218</t>
        </is>
      </c>
      <c r="D526" t="inlineStr">
        <is>
          <t>LINE-S03</t>
        </is>
      </c>
      <c r="E526" t="inlineStr">
        <is>
          <t>改善前</t>
        </is>
      </c>
      <c r="F526" s="57" t="n">
        <v>46009</v>
      </c>
      <c r="G526" t="inlineStr">
        <is>
          <t>质量率偏低</t>
        </is>
      </c>
      <c r="H526" t="inlineStr">
        <is>
          <t>质量率</t>
        </is>
      </c>
      <c r="I526" s="61" t="n">
        <v>0.970511</v>
      </c>
      <c r="J526" t="inlineStr">
        <is>
          <t>比例</t>
        </is>
      </c>
      <c r="K526" t="n">
        <v>0.98</v>
      </c>
      <c r="L526" t="inlineStr">
        <is>
          <t>中</t>
        </is>
      </c>
      <c r="M526" t="inlineStr">
        <is>
          <t>质量分析智能体</t>
        </is>
      </c>
      <c r="N526" t="inlineStr">
        <is>
          <t>质量工程师</t>
        </is>
      </c>
      <c r="O526" t="inlineStr">
        <is>
          <t>质量波动画像触发，建议核查批次、工艺参数和来料</t>
        </is>
      </c>
      <c r="P526" t="inlineStr">
        <is>
          <t>飞书消息卡片</t>
        </is>
      </c>
      <c r="Q526" t="inlineStr">
        <is>
          <t>否</t>
        </is>
      </c>
      <c r="R526" t="inlineStr">
        <is>
          <t>待确认</t>
        </is>
      </c>
      <c r="S526" t="inlineStr">
        <is>
          <t>团队模拟数据（基于公开单线数据派生）</t>
        </is>
      </c>
      <c r="T526" t="inlineStr">
        <is>
          <t>SIM-v2.2-20260807-20260804</t>
        </is>
      </c>
    </row>
    <row r="527">
      <c r="A527" t="inlineStr">
        <is>
          <t>SIM-EVT-00526</t>
        </is>
      </c>
      <c r="B527" t="inlineStr">
        <is>
          <t>LINE-S01-POST-20260130</t>
        </is>
      </c>
      <c r="C527" t="inlineStr">
        <is>
          <t>SHIFT-POST-20260130</t>
        </is>
      </c>
      <c r="D527" t="inlineStr">
        <is>
          <t>LINE-S01</t>
        </is>
      </c>
      <c r="E527" t="inlineStr">
        <is>
          <t>改善后</t>
        </is>
      </c>
      <c r="F527" s="57" t="n">
        <v>46052</v>
      </c>
      <c r="G527" t="inlineStr">
        <is>
          <t>OEE低于目标</t>
        </is>
      </c>
      <c r="H527" t="inlineStr">
        <is>
          <t>OEE</t>
        </is>
      </c>
      <c r="I527" s="61" t="n">
        <v>0.6966059999999999</v>
      </c>
      <c r="J527" t="inlineStr">
        <is>
          <t>比例</t>
        </is>
      </c>
      <c r="K527" t="n">
        <v>0.75</v>
      </c>
      <c r="L527" t="inlineStr">
        <is>
          <t>中</t>
        </is>
      </c>
      <c r="M527" t="inlineStr">
        <is>
          <t>生产诊断智能体</t>
        </is>
      </c>
      <c r="N527" t="inlineStr">
        <is>
          <t>生产主管</t>
        </is>
      </c>
      <c r="O527" t="inlineStr">
        <is>
          <t>稳态基准线综合效率偏低，需结合三项损失继续下钻</t>
        </is>
      </c>
      <c r="P527" t="inlineStr">
        <is>
          <t>飞书消息卡片</t>
        </is>
      </c>
      <c r="Q527" t="inlineStr">
        <is>
          <t>否</t>
        </is>
      </c>
      <c r="R527" t="inlineStr">
        <is>
          <t>待确认</t>
        </is>
      </c>
      <c r="S527" t="inlineStr">
        <is>
          <t>团队模拟数据（基于公开单线数据派生）</t>
        </is>
      </c>
      <c r="T527" t="inlineStr">
        <is>
          <t>SIM-v2.2-20260807-20260804</t>
        </is>
      </c>
    </row>
    <row r="528">
      <c r="A528" t="inlineStr">
        <is>
          <t>SIM-EVT-00527</t>
        </is>
      </c>
      <c r="B528" t="inlineStr">
        <is>
          <t>LINE-S01-POST-20260130</t>
        </is>
      </c>
      <c r="C528" t="inlineStr">
        <is>
          <t>SHIFT-POST-20260130</t>
        </is>
      </c>
      <c r="D528" t="inlineStr">
        <is>
          <t>LINE-S01</t>
        </is>
      </c>
      <c r="E528" t="inlineStr">
        <is>
          <t>改善后</t>
        </is>
      </c>
      <c r="F528" s="57" t="n">
        <v>46052</v>
      </c>
      <c r="G528" t="inlineStr">
        <is>
          <t>开动率偏低</t>
        </is>
      </c>
      <c r="H528" t="inlineStr">
        <is>
          <t>开动率</t>
        </is>
      </c>
      <c r="I528" s="61" t="n">
        <v>0.6999610000000001</v>
      </c>
      <c r="J528" t="inlineStr">
        <is>
          <t>比例</t>
        </is>
      </c>
      <c r="K528" t="n">
        <v>0.75</v>
      </c>
      <c r="L528" t="inlineStr">
        <is>
          <t>中</t>
        </is>
      </c>
      <c r="M528" t="inlineStr">
        <is>
          <t>设备诊断智能体</t>
        </is>
      </c>
      <c r="N528" t="inlineStr">
        <is>
          <t>设备工程师</t>
        </is>
      </c>
      <c r="O528" t="inlineStr">
        <is>
          <t>优先检查非计划停机与待机原因</t>
        </is>
      </c>
      <c r="P528" t="inlineStr">
        <is>
          <t>飞书消息卡片</t>
        </is>
      </c>
      <c r="Q528" t="inlineStr">
        <is>
          <t>否</t>
        </is>
      </c>
      <c r="R528" t="inlineStr">
        <is>
          <t>待确认</t>
        </is>
      </c>
      <c r="S528" t="inlineStr">
        <is>
          <t>团队模拟数据（基于公开单线数据派生）</t>
        </is>
      </c>
      <c r="T528" t="inlineStr">
        <is>
          <t>SIM-v2.2-20260807-20260804</t>
        </is>
      </c>
    </row>
    <row r="529">
      <c r="A529" t="inlineStr">
        <is>
          <t>SIM-EVT-00528</t>
        </is>
      </c>
      <c r="B529" t="inlineStr">
        <is>
          <t>LINE-S01-POST-20260130</t>
        </is>
      </c>
      <c r="C529" t="inlineStr">
        <is>
          <t>SHIFT-POST-20260130</t>
        </is>
      </c>
      <c r="D529" t="inlineStr">
        <is>
          <t>LINE-S01</t>
        </is>
      </c>
      <c r="E529" t="inlineStr">
        <is>
          <t>改善后</t>
        </is>
      </c>
      <c r="F529" s="57" t="n">
        <v>46052</v>
      </c>
      <c r="G529" t="inlineStr">
        <is>
          <t>非计划停机超时</t>
        </is>
      </c>
      <c r="H529" t="inlineStr">
        <is>
          <t>非计划停机</t>
        </is>
      </c>
      <c r="I529" s="61" t="n">
        <v>4938</v>
      </c>
      <c r="J529" t="inlineStr">
        <is>
          <t>秒</t>
        </is>
      </c>
      <c r="K529" t="n">
        <v>3600</v>
      </c>
      <c r="L529" t="inlineStr">
        <is>
          <t>中</t>
        </is>
      </c>
      <c r="M529" t="inlineStr">
        <is>
          <t>设备诊断智能体</t>
        </is>
      </c>
      <c r="N529" t="inlineStr">
        <is>
          <t>设备工程师</t>
        </is>
      </c>
      <c r="O529" t="inlineStr">
        <is>
          <t>按停机位置和原因执行Pareto分析</t>
        </is>
      </c>
      <c r="P529" t="inlineStr">
        <is>
          <t>飞书消息卡片</t>
        </is>
      </c>
      <c r="Q529" t="inlineStr">
        <is>
          <t>否</t>
        </is>
      </c>
      <c r="R529" t="inlineStr">
        <is>
          <t>待确认</t>
        </is>
      </c>
      <c r="S529" t="inlineStr">
        <is>
          <t>团队模拟数据（基于公开单线数据派生）</t>
        </is>
      </c>
      <c r="T529" t="inlineStr">
        <is>
          <t>SIM-v2.2-20260807-20260804</t>
        </is>
      </c>
    </row>
    <row r="530">
      <c r="A530" t="inlineStr">
        <is>
          <t>SIM-EVT-00529</t>
        </is>
      </c>
      <c r="B530" t="inlineStr">
        <is>
          <t>LINE-S02-POST-20260130</t>
        </is>
      </c>
      <c r="C530" t="inlineStr">
        <is>
          <t>SHIFT-POST-20260130</t>
        </is>
      </c>
      <c r="D530" t="inlineStr">
        <is>
          <t>LINE-S02</t>
        </is>
      </c>
      <c r="E530" t="inlineStr">
        <is>
          <t>改善后</t>
        </is>
      </c>
      <c r="F530" s="57" t="n">
        <v>46052</v>
      </c>
      <c r="G530" t="inlineStr">
        <is>
          <t>OEE低于目标</t>
        </is>
      </c>
      <c r="H530" t="inlineStr">
        <is>
          <t>OEE</t>
        </is>
      </c>
      <c r="I530" s="61" t="n">
        <v>0.625177</v>
      </c>
      <c r="J530" t="inlineStr">
        <is>
          <t>比例</t>
        </is>
      </c>
      <c r="K530" t="n">
        <v>0.75</v>
      </c>
      <c r="L530" t="inlineStr">
        <is>
          <t>中</t>
        </is>
      </c>
      <c r="M530" t="inlineStr">
        <is>
          <t>生产诊断智能体</t>
        </is>
      </c>
      <c r="N530" t="inlineStr">
        <is>
          <t>生产主管</t>
        </is>
      </c>
      <c r="O530" t="inlineStr">
        <is>
          <t>设备瓶颈线综合效率偏低，需结合三项损失继续下钻</t>
        </is>
      </c>
      <c r="P530" t="inlineStr">
        <is>
          <t>飞书消息卡片</t>
        </is>
      </c>
      <c r="Q530" t="inlineStr">
        <is>
          <t>否</t>
        </is>
      </c>
      <c r="R530" t="inlineStr">
        <is>
          <t>待确认</t>
        </is>
      </c>
      <c r="S530" t="inlineStr">
        <is>
          <t>团队模拟数据（基于公开单线数据派生）</t>
        </is>
      </c>
      <c r="T530" t="inlineStr">
        <is>
          <t>SIM-v2.2-20260807-20260804</t>
        </is>
      </c>
    </row>
    <row r="531">
      <c r="A531" t="inlineStr">
        <is>
          <t>SIM-EVT-00530</t>
        </is>
      </c>
      <c r="B531" t="inlineStr">
        <is>
          <t>LINE-S02-POST-20260130</t>
        </is>
      </c>
      <c r="C531" t="inlineStr">
        <is>
          <t>SHIFT-POST-20260130</t>
        </is>
      </c>
      <c r="D531" t="inlineStr">
        <is>
          <t>LINE-S02</t>
        </is>
      </c>
      <c r="E531" t="inlineStr">
        <is>
          <t>改善后</t>
        </is>
      </c>
      <c r="F531" s="57" t="n">
        <v>46052</v>
      </c>
      <c r="G531" t="inlineStr">
        <is>
          <t>开动率偏低</t>
        </is>
      </c>
      <c r="H531" t="inlineStr">
        <is>
          <t>开动率</t>
        </is>
      </c>
      <c r="I531" s="61" t="n">
        <v>0.639294</v>
      </c>
      <c r="J531" t="inlineStr">
        <is>
          <t>比例</t>
        </is>
      </c>
      <c r="K531" t="n">
        <v>0.75</v>
      </c>
      <c r="L531" t="inlineStr">
        <is>
          <t>中</t>
        </is>
      </c>
      <c r="M531" t="inlineStr">
        <is>
          <t>设备诊断智能体</t>
        </is>
      </c>
      <c r="N531" t="inlineStr">
        <is>
          <t>设备工程师</t>
        </is>
      </c>
      <c r="O531" t="inlineStr">
        <is>
          <t>设备瓶颈画像与非计划停机共同指向关键设备</t>
        </is>
      </c>
      <c r="P531" t="inlineStr">
        <is>
          <t>飞书消息卡片</t>
        </is>
      </c>
      <c r="Q531" t="inlineStr">
        <is>
          <t>否</t>
        </is>
      </c>
      <c r="R531" t="inlineStr">
        <is>
          <t>待确认</t>
        </is>
      </c>
      <c r="S531" t="inlineStr">
        <is>
          <t>团队模拟数据（基于公开单线数据派生）</t>
        </is>
      </c>
      <c r="T531" t="inlineStr">
        <is>
          <t>SIM-v2.2-20260807-20260804</t>
        </is>
      </c>
    </row>
    <row r="532">
      <c r="A532" t="inlineStr">
        <is>
          <t>SIM-EVT-00531</t>
        </is>
      </c>
      <c r="B532" t="inlineStr">
        <is>
          <t>LINE-S02-POST-20260130</t>
        </is>
      </c>
      <c r="C532" t="inlineStr">
        <is>
          <t>SHIFT-POST-20260130</t>
        </is>
      </c>
      <c r="D532" t="inlineStr">
        <is>
          <t>LINE-S02</t>
        </is>
      </c>
      <c r="E532" t="inlineStr">
        <is>
          <t>改善后</t>
        </is>
      </c>
      <c r="F532" s="57" t="n">
        <v>46052</v>
      </c>
      <c r="G532" t="inlineStr">
        <is>
          <t>非计划停机超时</t>
        </is>
      </c>
      <c r="H532" t="inlineStr">
        <is>
          <t>非计划停机</t>
        </is>
      </c>
      <c r="I532" s="61" t="n">
        <v>6972</v>
      </c>
      <c r="J532" t="inlineStr">
        <is>
          <t>秒</t>
        </is>
      </c>
      <c r="K532" t="n">
        <v>3600</v>
      </c>
      <c r="L532" t="inlineStr">
        <is>
          <t>中</t>
        </is>
      </c>
      <c r="M532" t="inlineStr">
        <is>
          <t>设备诊断智能体</t>
        </is>
      </c>
      <c r="N532" t="inlineStr">
        <is>
          <t>设备工程师</t>
        </is>
      </c>
      <c r="O532" t="inlineStr">
        <is>
          <t>设备瓶颈线停机放大，优先查看主加工和输送系统</t>
        </is>
      </c>
      <c r="P532" t="inlineStr">
        <is>
          <t>飞书消息卡片</t>
        </is>
      </c>
      <c r="Q532" t="inlineStr">
        <is>
          <t>否</t>
        </is>
      </c>
      <c r="R532" t="inlineStr">
        <is>
          <t>待确认</t>
        </is>
      </c>
      <c r="S532" t="inlineStr">
        <is>
          <t>团队模拟数据（基于公开单线数据派生）</t>
        </is>
      </c>
      <c r="T532" t="inlineStr">
        <is>
          <t>SIM-v2.2-20260807-20260804</t>
        </is>
      </c>
    </row>
    <row r="533">
      <c r="A533" t="inlineStr">
        <is>
          <t>SIM-EVT-00532</t>
        </is>
      </c>
      <c r="B533" t="inlineStr">
        <is>
          <t>LINE-S03-POST-20260130</t>
        </is>
      </c>
      <c r="C533" t="inlineStr">
        <is>
          <t>SHIFT-POST-20260130</t>
        </is>
      </c>
      <c r="D533" t="inlineStr">
        <is>
          <t>LINE-S03</t>
        </is>
      </c>
      <c r="E533" t="inlineStr">
        <is>
          <t>改善后</t>
        </is>
      </c>
      <c r="F533" s="57" t="n">
        <v>46052</v>
      </c>
      <c r="G533" t="inlineStr">
        <is>
          <t>OEE低于目标</t>
        </is>
      </c>
      <c r="H533" t="inlineStr">
        <is>
          <t>OEE</t>
        </is>
      </c>
      <c r="I533" s="61" t="n">
        <v>0.625085</v>
      </c>
      <c r="J533" t="inlineStr">
        <is>
          <t>比例</t>
        </is>
      </c>
      <c r="K533" t="n">
        <v>0.75</v>
      </c>
      <c r="L533" t="inlineStr">
        <is>
          <t>中</t>
        </is>
      </c>
      <c r="M533" t="inlineStr">
        <is>
          <t>生产诊断智能体</t>
        </is>
      </c>
      <c r="N533" t="inlineStr">
        <is>
          <t>生产主管</t>
        </is>
      </c>
      <c r="O533" t="inlineStr">
        <is>
          <t>质量波动线综合效率偏低，需结合三项损失继续下钻</t>
        </is>
      </c>
      <c r="P533" t="inlineStr">
        <is>
          <t>飞书消息卡片</t>
        </is>
      </c>
      <c r="Q533" t="inlineStr">
        <is>
          <t>否</t>
        </is>
      </c>
      <c r="R533" t="inlineStr">
        <is>
          <t>待确认</t>
        </is>
      </c>
      <c r="S533" t="inlineStr">
        <is>
          <t>团队模拟数据（基于公开单线数据派生）</t>
        </is>
      </c>
      <c r="T533" t="inlineStr">
        <is>
          <t>SIM-v2.2-20260807-20260804</t>
        </is>
      </c>
    </row>
    <row r="534">
      <c r="A534" t="inlineStr">
        <is>
          <t>SIM-EVT-00533</t>
        </is>
      </c>
      <c r="B534" t="inlineStr">
        <is>
          <t>LINE-S03-POST-20260130</t>
        </is>
      </c>
      <c r="C534" t="inlineStr">
        <is>
          <t>SHIFT-POST-20260130</t>
        </is>
      </c>
      <c r="D534" t="inlineStr">
        <is>
          <t>LINE-S03</t>
        </is>
      </c>
      <c r="E534" t="inlineStr">
        <is>
          <t>改善后</t>
        </is>
      </c>
      <c r="F534" s="57" t="n">
        <v>46052</v>
      </c>
      <c r="G534" t="inlineStr">
        <is>
          <t>开动率偏低</t>
        </is>
      </c>
      <c r="H534" t="inlineStr">
        <is>
          <t>开动率</t>
        </is>
      </c>
      <c r="I534" s="61" t="n">
        <v>0.668627</v>
      </c>
      <c r="J534" t="inlineStr">
        <is>
          <t>比例</t>
        </is>
      </c>
      <c r="K534" t="n">
        <v>0.75</v>
      </c>
      <c r="L534" t="inlineStr">
        <is>
          <t>中</t>
        </is>
      </c>
      <c r="M534" t="inlineStr">
        <is>
          <t>设备诊断智能体</t>
        </is>
      </c>
      <c r="N534" t="inlineStr">
        <is>
          <t>设备工程师</t>
        </is>
      </c>
      <c r="O534" t="inlineStr">
        <is>
          <t>优先检查非计划停机与待机原因</t>
        </is>
      </c>
      <c r="P534" t="inlineStr">
        <is>
          <t>飞书消息卡片</t>
        </is>
      </c>
      <c r="Q534" t="inlineStr">
        <is>
          <t>否</t>
        </is>
      </c>
      <c r="R534" t="inlineStr">
        <is>
          <t>待确认</t>
        </is>
      </c>
      <c r="S534" t="inlineStr">
        <is>
          <t>团队模拟数据（基于公开单线数据派生）</t>
        </is>
      </c>
      <c r="T534" t="inlineStr">
        <is>
          <t>SIM-v2.2-20260807-20260804</t>
        </is>
      </c>
    </row>
    <row r="535">
      <c r="A535" t="inlineStr">
        <is>
          <t>SIM-EVT-00534</t>
        </is>
      </c>
      <c r="B535" t="inlineStr">
        <is>
          <t>LINE-S03-POST-20260130</t>
        </is>
      </c>
      <c r="C535" t="inlineStr">
        <is>
          <t>SHIFT-POST-20260130</t>
        </is>
      </c>
      <c r="D535" t="inlineStr">
        <is>
          <t>LINE-S03</t>
        </is>
      </c>
      <c r="E535" t="inlineStr">
        <is>
          <t>改善后</t>
        </is>
      </c>
      <c r="F535" s="57" t="n">
        <v>46052</v>
      </c>
      <c r="G535" t="inlineStr">
        <is>
          <t>质量率偏低</t>
        </is>
      </c>
      <c r="H535" t="inlineStr">
        <is>
          <t>质量率</t>
        </is>
      </c>
      <c r="I535" s="61" t="n">
        <v>0.97939</v>
      </c>
      <c r="J535" t="inlineStr">
        <is>
          <t>比例</t>
        </is>
      </c>
      <c r="K535" t="n">
        <v>0.98</v>
      </c>
      <c r="L535" t="inlineStr">
        <is>
          <t>中</t>
        </is>
      </c>
      <c r="M535" t="inlineStr">
        <is>
          <t>质量分析智能体</t>
        </is>
      </c>
      <c r="N535" t="inlineStr">
        <is>
          <t>质量工程师</t>
        </is>
      </c>
      <c r="O535" t="inlineStr">
        <is>
          <t>质量波动画像触发，建议核查批次、工艺参数和来料</t>
        </is>
      </c>
      <c r="P535" t="inlineStr">
        <is>
          <t>飞书消息卡片</t>
        </is>
      </c>
      <c r="Q535" t="inlineStr">
        <is>
          <t>否</t>
        </is>
      </c>
      <c r="R535" t="inlineStr">
        <is>
          <t>待确认</t>
        </is>
      </c>
      <c r="S535" t="inlineStr">
        <is>
          <t>团队模拟数据（基于公开单线数据派生）</t>
        </is>
      </c>
      <c r="T535" t="inlineStr">
        <is>
          <t>SIM-v2.2-20260807-20260804</t>
        </is>
      </c>
    </row>
    <row r="536">
      <c r="A536" t="inlineStr">
        <is>
          <t>SIM-EVT-00535</t>
        </is>
      </c>
      <c r="B536" t="inlineStr">
        <is>
          <t>LINE-S03-POST-20260130</t>
        </is>
      </c>
      <c r="C536" t="inlineStr">
        <is>
          <t>SHIFT-POST-20260130</t>
        </is>
      </c>
      <c r="D536" t="inlineStr">
        <is>
          <t>LINE-S03</t>
        </is>
      </c>
      <c r="E536" t="inlineStr">
        <is>
          <t>改善后</t>
        </is>
      </c>
      <c r="F536" s="57" t="n">
        <v>46052</v>
      </c>
      <c r="G536" t="inlineStr">
        <is>
          <t>非计划停机超时</t>
        </is>
      </c>
      <c r="H536" t="inlineStr">
        <is>
          <t>非计划停机</t>
        </is>
      </c>
      <c r="I536" s="61" t="n">
        <v>5562</v>
      </c>
      <c r="J536" t="inlineStr">
        <is>
          <t>秒</t>
        </is>
      </c>
      <c r="K536" t="n">
        <v>3600</v>
      </c>
      <c r="L536" t="inlineStr">
        <is>
          <t>中</t>
        </is>
      </c>
      <c r="M536" t="inlineStr">
        <is>
          <t>设备诊断智能体</t>
        </is>
      </c>
      <c r="N536" t="inlineStr">
        <is>
          <t>设备工程师</t>
        </is>
      </c>
      <c r="O536" t="inlineStr">
        <is>
          <t>按停机位置和原因执行Pareto分析</t>
        </is>
      </c>
      <c r="P536" t="inlineStr">
        <is>
          <t>飞书消息卡片</t>
        </is>
      </c>
      <c r="Q536" t="inlineStr">
        <is>
          <t>否</t>
        </is>
      </c>
      <c r="R536" t="inlineStr">
        <is>
          <t>待确认</t>
        </is>
      </c>
      <c r="S536" t="inlineStr">
        <is>
          <t>团队模拟数据（基于公开单线数据派生）</t>
        </is>
      </c>
      <c r="T536" t="inlineStr">
        <is>
          <t>SIM-v2.2-20260807-20260804</t>
        </is>
      </c>
    </row>
    <row r="537">
      <c r="A537" t="inlineStr">
        <is>
          <t>SIM-EVT-00536</t>
        </is>
      </c>
      <c r="B537" t="inlineStr">
        <is>
          <t>LINE-S01-POST-20260202</t>
        </is>
      </c>
      <c r="C537" t="inlineStr">
        <is>
          <t>SHIFT-POST-20260202</t>
        </is>
      </c>
      <c r="D537" t="inlineStr">
        <is>
          <t>LINE-S01</t>
        </is>
      </c>
      <c r="E537" t="inlineStr">
        <is>
          <t>改善后</t>
        </is>
      </c>
      <c r="F537" s="57" t="n">
        <v>46055</v>
      </c>
      <c r="G537" t="inlineStr">
        <is>
          <t>OEE低于目标</t>
        </is>
      </c>
      <c r="H537" t="inlineStr">
        <is>
          <t>OEE</t>
        </is>
      </c>
      <c r="I537" s="61" t="n">
        <v>0.710269</v>
      </c>
      <c r="J537" t="inlineStr">
        <is>
          <t>比例</t>
        </is>
      </c>
      <c r="K537" t="n">
        <v>0.75</v>
      </c>
      <c r="L537" t="inlineStr">
        <is>
          <t>中</t>
        </is>
      </c>
      <c r="M537" t="inlineStr">
        <is>
          <t>生产诊断智能体</t>
        </is>
      </c>
      <c r="N537" t="inlineStr">
        <is>
          <t>生产主管</t>
        </is>
      </c>
      <c r="O537" t="inlineStr">
        <is>
          <t>稳态基准线综合效率偏低，需结合三项损失继续下钻</t>
        </is>
      </c>
      <c r="P537" t="inlineStr">
        <is>
          <t>飞书消息卡片</t>
        </is>
      </c>
      <c r="Q537" t="inlineStr">
        <is>
          <t>否</t>
        </is>
      </c>
      <c r="R537" t="inlineStr">
        <is>
          <t>待确认</t>
        </is>
      </c>
      <c r="S537" t="inlineStr">
        <is>
          <t>团队模拟数据（基于公开单线数据派生）</t>
        </is>
      </c>
      <c r="T537" t="inlineStr">
        <is>
          <t>SIM-v2.2-20260807-20260804</t>
        </is>
      </c>
    </row>
    <row r="538">
      <c r="A538" t="inlineStr">
        <is>
          <t>SIM-EVT-00537</t>
        </is>
      </c>
      <c r="B538" t="inlineStr">
        <is>
          <t>LINE-S01-POST-20260202</t>
        </is>
      </c>
      <c r="C538" t="inlineStr">
        <is>
          <t>SHIFT-POST-20260202</t>
        </is>
      </c>
      <c r="D538" t="inlineStr">
        <is>
          <t>LINE-S01</t>
        </is>
      </c>
      <c r="E538" t="inlineStr">
        <is>
          <t>改善后</t>
        </is>
      </c>
      <c r="F538" s="57" t="n">
        <v>46055</v>
      </c>
      <c r="G538" t="inlineStr">
        <is>
          <t>质量率偏低</t>
        </is>
      </c>
      <c r="H538" t="inlineStr">
        <is>
          <t>质量率</t>
        </is>
      </c>
      <c r="I538" s="61" t="n">
        <v>0.899762</v>
      </c>
      <c r="J538" t="inlineStr">
        <is>
          <t>比例</t>
        </is>
      </c>
      <c r="K538" t="n">
        <v>0.98</v>
      </c>
      <c r="L538" t="inlineStr">
        <is>
          <t>高</t>
        </is>
      </c>
      <c r="M538" t="inlineStr">
        <is>
          <t>质量分析智能体</t>
        </is>
      </c>
      <c r="N538" t="inlineStr">
        <is>
          <t>质量工程师</t>
        </is>
      </c>
      <c r="O538" t="inlineStr">
        <is>
          <t>建议核查缺陷数量与异常批次</t>
        </is>
      </c>
      <c r="P538" t="inlineStr">
        <is>
          <t>飞书消息卡片+处置任务</t>
        </is>
      </c>
      <c r="Q538" t="inlineStr">
        <is>
          <t>是</t>
        </is>
      </c>
      <c r="R538" t="inlineStr">
        <is>
          <t>待确认</t>
        </is>
      </c>
      <c r="S538" t="inlineStr">
        <is>
          <t>团队模拟数据（基于公开单线数据派生）</t>
        </is>
      </c>
      <c r="T538" t="inlineStr">
        <is>
          <t>SIM-v2.2-20260807-20260804</t>
        </is>
      </c>
    </row>
    <row r="539">
      <c r="A539" t="inlineStr">
        <is>
          <t>SIM-EVT-00538</t>
        </is>
      </c>
      <c r="B539" t="inlineStr">
        <is>
          <t>LINE-S02-POST-20260202</t>
        </is>
      </c>
      <c r="C539" t="inlineStr">
        <is>
          <t>SHIFT-POST-20260202</t>
        </is>
      </c>
      <c r="D539" t="inlineStr">
        <is>
          <t>LINE-S02</t>
        </is>
      </c>
      <c r="E539" t="inlineStr">
        <is>
          <t>改善后</t>
        </is>
      </c>
      <c r="F539" s="57" t="n">
        <v>46055</v>
      </c>
      <c r="G539" t="inlineStr">
        <is>
          <t>OEE低于目标</t>
        </is>
      </c>
      <c r="H539" t="inlineStr">
        <is>
          <t>OEE</t>
        </is>
      </c>
      <c r="I539" s="61" t="n">
        <v>0.685002</v>
      </c>
      <c r="J539" t="inlineStr">
        <is>
          <t>比例</t>
        </is>
      </c>
      <c r="K539" t="n">
        <v>0.75</v>
      </c>
      <c r="L539" t="inlineStr">
        <is>
          <t>中</t>
        </is>
      </c>
      <c r="M539" t="inlineStr">
        <is>
          <t>生产诊断智能体</t>
        </is>
      </c>
      <c r="N539" t="inlineStr">
        <is>
          <t>生产主管</t>
        </is>
      </c>
      <c r="O539" t="inlineStr">
        <is>
          <t>设备瓶颈线综合效率偏低，需结合三项损失继续下钻</t>
        </is>
      </c>
      <c r="P539" t="inlineStr">
        <is>
          <t>飞书消息卡片</t>
        </is>
      </c>
      <c r="Q539" t="inlineStr">
        <is>
          <t>否</t>
        </is>
      </c>
      <c r="R539" t="inlineStr">
        <is>
          <t>待确认</t>
        </is>
      </c>
      <c r="S539" t="inlineStr">
        <is>
          <t>团队模拟数据（基于公开单线数据派生）</t>
        </is>
      </c>
      <c r="T539" t="inlineStr">
        <is>
          <t>SIM-v2.2-20260807-20260804</t>
        </is>
      </c>
    </row>
    <row r="540">
      <c r="A540" t="inlineStr">
        <is>
          <t>SIM-EVT-00539</t>
        </is>
      </c>
      <c r="B540" t="inlineStr">
        <is>
          <t>LINE-S02-POST-20260202</t>
        </is>
      </c>
      <c r="C540" t="inlineStr">
        <is>
          <t>SHIFT-POST-20260202</t>
        </is>
      </c>
      <c r="D540" t="inlineStr">
        <is>
          <t>LINE-S02</t>
        </is>
      </c>
      <c r="E540" t="inlineStr">
        <is>
          <t>改善后</t>
        </is>
      </c>
      <c r="F540" s="57" t="n">
        <v>46055</v>
      </c>
      <c r="G540" t="inlineStr">
        <is>
          <t>质量率偏低</t>
        </is>
      </c>
      <c r="H540" t="inlineStr">
        <is>
          <t>质量率</t>
        </is>
      </c>
      <c r="I540" s="61" t="n">
        <v>0.897207</v>
      </c>
      <c r="J540" t="inlineStr">
        <is>
          <t>比例</t>
        </is>
      </c>
      <c r="K540" t="n">
        <v>0.98</v>
      </c>
      <c r="L540" t="inlineStr">
        <is>
          <t>高</t>
        </is>
      </c>
      <c r="M540" t="inlineStr">
        <is>
          <t>质量分析智能体</t>
        </is>
      </c>
      <c r="N540" t="inlineStr">
        <is>
          <t>质量工程师</t>
        </is>
      </c>
      <c r="O540" t="inlineStr">
        <is>
          <t>建议核查缺陷数量与异常批次</t>
        </is>
      </c>
      <c r="P540" t="inlineStr">
        <is>
          <t>飞书消息卡片+处置任务</t>
        </is>
      </c>
      <c r="Q540" t="inlineStr">
        <is>
          <t>是</t>
        </is>
      </c>
      <c r="R540" t="inlineStr">
        <is>
          <t>待确认</t>
        </is>
      </c>
      <c r="S540" t="inlineStr">
        <is>
          <t>团队模拟数据（基于公开单线数据派生）</t>
        </is>
      </c>
      <c r="T540" t="inlineStr">
        <is>
          <t>SIM-v2.2-20260807-20260804</t>
        </is>
      </c>
    </row>
    <row r="541">
      <c r="A541" t="inlineStr">
        <is>
          <t>SIM-EVT-00540</t>
        </is>
      </c>
      <c r="B541" t="inlineStr">
        <is>
          <t>LINE-S03-POST-20260202</t>
        </is>
      </c>
      <c r="C541" t="inlineStr">
        <is>
          <t>SHIFT-POST-20260202</t>
        </is>
      </c>
      <c r="D541" t="inlineStr">
        <is>
          <t>LINE-S03</t>
        </is>
      </c>
      <c r="E541" t="inlineStr">
        <is>
          <t>改善后</t>
        </is>
      </c>
      <c r="F541" s="57" t="n">
        <v>46055</v>
      </c>
      <c r="G541" t="inlineStr">
        <is>
          <t>OEE低于目标</t>
        </is>
      </c>
      <c r="H541" t="inlineStr">
        <is>
          <t>OEE</t>
        </is>
      </c>
      <c r="I541" s="61" t="n">
        <v>0.682625</v>
      </c>
      <c r="J541" t="inlineStr">
        <is>
          <t>比例</t>
        </is>
      </c>
      <c r="K541" t="n">
        <v>0.75</v>
      </c>
      <c r="L541" t="inlineStr">
        <is>
          <t>中</t>
        </is>
      </c>
      <c r="M541" t="inlineStr">
        <is>
          <t>生产诊断智能体</t>
        </is>
      </c>
      <c r="N541" t="inlineStr">
        <is>
          <t>生产主管</t>
        </is>
      </c>
      <c r="O541" t="inlineStr">
        <is>
          <t>质量波动线综合效率偏低，需结合三项损失继续下钻</t>
        </is>
      </c>
      <c r="P541" t="inlineStr">
        <is>
          <t>飞书消息卡片</t>
        </is>
      </c>
      <c r="Q541" t="inlineStr">
        <is>
          <t>否</t>
        </is>
      </c>
      <c r="R541" t="inlineStr">
        <is>
          <t>待确认</t>
        </is>
      </c>
      <c r="S541" t="inlineStr">
        <is>
          <t>团队模拟数据（基于公开单线数据派生）</t>
        </is>
      </c>
      <c r="T541" t="inlineStr">
        <is>
          <t>SIM-v2.2-20260807-20260804</t>
        </is>
      </c>
    </row>
    <row r="542">
      <c r="A542" t="inlineStr">
        <is>
          <t>SIM-EVT-00541</t>
        </is>
      </c>
      <c r="B542" t="inlineStr">
        <is>
          <t>LINE-S03-POST-20260202</t>
        </is>
      </c>
      <c r="C542" t="inlineStr">
        <is>
          <t>SHIFT-POST-20260202</t>
        </is>
      </c>
      <c r="D542" t="inlineStr">
        <is>
          <t>LINE-S03</t>
        </is>
      </c>
      <c r="E542" t="inlineStr">
        <is>
          <t>改善后</t>
        </is>
      </c>
      <c r="F542" s="57" t="n">
        <v>46055</v>
      </c>
      <c r="G542" t="inlineStr">
        <is>
          <t>质量率偏低</t>
        </is>
      </c>
      <c r="H542" t="inlineStr">
        <is>
          <t>质量率</t>
        </is>
      </c>
      <c r="I542" s="61" t="n">
        <v>0.890096</v>
      </c>
      <c r="J542" t="inlineStr">
        <is>
          <t>比例</t>
        </is>
      </c>
      <c r="K542" t="n">
        <v>0.98</v>
      </c>
      <c r="L542" t="inlineStr">
        <is>
          <t>高</t>
        </is>
      </c>
      <c r="M542" t="inlineStr">
        <is>
          <t>质量分析智能体</t>
        </is>
      </c>
      <c r="N542" t="inlineStr">
        <is>
          <t>质量工程师</t>
        </is>
      </c>
      <c r="O542" t="inlineStr">
        <is>
          <t>质量波动画像触发，建议核查批次、工艺参数和来料</t>
        </is>
      </c>
      <c r="P542" t="inlineStr">
        <is>
          <t>飞书消息卡片+处置任务</t>
        </is>
      </c>
      <c r="Q542" t="inlineStr">
        <is>
          <t>是</t>
        </is>
      </c>
      <c r="R542" t="inlineStr">
        <is>
          <t>待确认</t>
        </is>
      </c>
      <c r="S542" t="inlineStr">
        <is>
          <t>团队模拟数据（基于公开单线数据派生）</t>
        </is>
      </c>
      <c r="T542" t="inlineStr">
        <is>
          <t>SIM-v2.2-20260807-20260804</t>
        </is>
      </c>
    </row>
    <row r="543">
      <c r="A543" t="inlineStr">
        <is>
          <t>SIM-EVT-00542</t>
        </is>
      </c>
      <c r="B543" t="inlineStr">
        <is>
          <t>LINE-S01-POST-20260203</t>
        </is>
      </c>
      <c r="C543" t="inlineStr">
        <is>
          <t>SHIFT-POST-20260203</t>
        </is>
      </c>
      <c r="D543" t="inlineStr">
        <is>
          <t>LINE-S01</t>
        </is>
      </c>
      <c r="E543" t="inlineStr">
        <is>
          <t>改善后</t>
        </is>
      </c>
      <c r="F543" s="57" t="n">
        <v>46056</v>
      </c>
      <c r="G543" t="inlineStr">
        <is>
          <t>OEE低于目标</t>
        </is>
      </c>
      <c r="H543" t="inlineStr">
        <is>
          <t>OEE</t>
        </is>
      </c>
      <c r="I543" s="61" t="n">
        <v>0.652914</v>
      </c>
      <c r="J543" t="inlineStr">
        <is>
          <t>比例</t>
        </is>
      </c>
      <c r="K543" t="n">
        <v>0.75</v>
      </c>
      <c r="L543" t="inlineStr">
        <is>
          <t>中</t>
        </is>
      </c>
      <c r="M543" t="inlineStr">
        <is>
          <t>生产诊断智能体</t>
        </is>
      </c>
      <c r="N543" t="inlineStr">
        <is>
          <t>生产主管</t>
        </is>
      </c>
      <c r="O543" t="inlineStr">
        <is>
          <t>稳态基准线综合效率偏低，需结合三项损失继续下钻</t>
        </is>
      </c>
      <c r="P543" t="inlineStr">
        <is>
          <t>飞书消息卡片</t>
        </is>
      </c>
      <c r="Q543" t="inlineStr">
        <is>
          <t>否</t>
        </is>
      </c>
      <c r="R543" t="inlineStr">
        <is>
          <t>待确认</t>
        </is>
      </c>
      <c r="S543" t="inlineStr">
        <is>
          <t>团队模拟数据（基于公开单线数据派生）</t>
        </is>
      </c>
      <c r="T543" t="inlineStr">
        <is>
          <t>SIM-v2.2-20260807-20260804</t>
        </is>
      </c>
    </row>
    <row r="544">
      <c r="A544" t="inlineStr">
        <is>
          <t>SIM-EVT-00543</t>
        </is>
      </c>
      <c r="B544" t="inlineStr">
        <is>
          <t>LINE-S01-POST-20260203</t>
        </is>
      </c>
      <c r="C544" t="inlineStr">
        <is>
          <t>SHIFT-POST-20260203</t>
        </is>
      </c>
      <c r="D544" t="inlineStr">
        <is>
          <t>LINE-S01</t>
        </is>
      </c>
      <c r="E544" t="inlineStr">
        <is>
          <t>改善后</t>
        </is>
      </c>
      <c r="F544" s="57" t="n">
        <v>46056</v>
      </c>
      <c r="G544" t="inlineStr">
        <is>
          <t>开动率偏低</t>
        </is>
      </c>
      <c r="H544" t="inlineStr">
        <is>
          <t>开动率</t>
        </is>
      </c>
      <c r="I544" s="61" t="n">
        <v>0.6427850000000001</v>
      </c>
      <c r="J544" t="inlineStr">
        <is>
          <t>比例</t>
        </is>
      </c>
      <c r="K544" t="n">
        <v>0.75</v>
      </c>
      <c r="L544" t="inlineStr">
        <is>
          <t>中</t>
        </is>
      </c>
      <c r="M544" t="inlineStr">
        <is>
          <t>设备诊断智能体</t>
        </is>
      </c>
      <c r="N544" t="inlineStr">
        <is>
          <t>设备工程师</t>
        </is>
      </c>
      <c r="O544" t="inlineStr">
        <is>
          <t>优先检查非计划停机与待机原因</t>
        </is>
      </c>
      <c r="P544" t="inlineStr">
        <is>
          <t>飞书消息卡片</t>
        </is>
      </c>
      <c r="Q544" t="inlineStr">
        <is>
          <t>否</t>
        </is>
      </c>
      <c r="R544" t="inlineStr">
        <is>
          <t>待确认</t>
        </is>
      </c>
      <c r="S544" t="inlineStr">
        <is>
          <t>团队模拟数据（基于公开单线数据派生）</t>
        </is>
      </c>
      <c r="T544" t="inlineStr">
        <is>
          <t>SIM-v2.2-20260807-20260804</t>
        </is>
      </c>
    </row>
    <row r="545">
      <c r="A545" t="inlineStr">
        <is>
          <t>SIM-EVT-00544</t>
        </is>
      </c>
      <c r="B545" t="inlineStr">
        <is>
          <t>LINE-S01-POST-20260203</t>
        </is>
      </c>
      <c r="C545" t="inlineStr">
        <is>
          <t>SHIFT-POST-20260203</t>
        </is>
      </c>
      <c r="D545" t="inlineStr">
        <is>
          <t>LINE-S01</t>
        </is>
      </c>
      <c r="E545" t="inlineStr">
        <is>
          <t>改善后</t>
        </is>
      </c>
      <c r="F545" s="57" t="n">
        <v>46056</v>
      </c>
      <c r="G545" t="inlineStr">
        <is>
          <t>质量率偏低</t>
        </is>
      </c>
      <c r="H545" t="inlineStr">
        <is>
          <t>质量率</t>
        </is>
      </c>
      <c r="I545" s="61" t="n">
        <v>0.972391</v>
      </c>
      <c r="J545" t="inlineStr">
        <is>
          <t>比例</t>
        </is>
      </c>
      <c r="K545" t="n">
        <v>0.98</v>
      </c>
      <c r="L545" t="inlineStr">
        <is>
          <t>中</t>
        </is>
      </c>
      <c r="M545" t="inlineStr">
        <is>
          <t>质量分析智能体</t>
        </is>
      </c>
      <c r="N545" t="inlineStr">
        <is>
          <t>质量工程师</t>
        </is>
      </c>
      <c r="O545" t="inlineStr">
        <is>
          <t>建议核查缺陷数量与异常批次</t>
        </is>
      </c>
      <c r="P545" t="inlineStr">
        <is>
          <t>飞书消息卡片</t>
        </is>
      </c>
      <c r="Q545" t="inlineStr">
        <is>
          <t>否</t>
        </is>
      </c>
      <c r="R545" t="inlineStr">
        <is>
          <t>待确认</t>
        </is>
      </c>
      <c r="S545" t="inlineStr">
        <is>
          <t>团队模拟数据（基于公开单线数据派生）</t>
        </is>
      </c>
      <c r="T545" t="inlineStr">
        <is>
          <t>SIM-v2.2-20260807-20260804</t>
        </is>
      </c>
    </row>
    <row r="546">
      <c r="A546" t="inlineStr">
        <is>
          <t>SIM-EVT-00545</t>
        </is>
      </c>
      <c r="B546" t="inlineStr">
        <is>
          <t>LINE-S01-POST-20260203</t>
        </is>
      </c>
      <c r="C546" t="inlineStr">
        <is>
          <t>SHIFT-POST-20260203</t>
        </is>
      </c>
      <c r="D546" t="inlineStr">
        <is>
          <t>LINE-S01</t>
        </is>
      </c>
      <c r="E546" t="inlineStr">
        <is>
          <t>改善后</t>
        </is>
      </c>
      <c r="F546" s="57" t="n">
        <v>46056</v>
      </c>
      <c r="G546" t="inlineStr">
        <is>
          <t>非计划停机超时</t>
        </is>
      </c>
      <c r="H546" t="inlineStr">
        <is>
          <t>非计划停机</t>
        </is>
      </c>
      <c r="I546" s="61" t="n">
        <v>6390</v>
      </c>
      <c r="J546" t="inlineStr">
        <is>
          <t>秒</t>
        </is>
      </c>
      <c r="K546" t="n">
        <v>3600</v>
      </c>
      <c r="L546" t="inlineStr">
        <is>
          <t>中</t>
        </is>
      </c>
      <c r="M546" t="inlineStr">
        <is>
          <t>设备诊断智能体</t>
        </is>
      </c>
      <c r="N546" t="inlineStr">
        <is>
          <t>设备工程师</t>
        </is>
      </c>
      <c r="O546" t="inlineStr">
        <is>
          <t>按停机位置和原因执行Pareto分析</t>
        </is>
      </c>
      <c r="P546" t="inlineStr">
        <is>
          <t>飞书消息卡片</t>
        </is>
      </c>
      <c r="Q546" t="inlineStr">
        <is>
          <t>否</t>
        </is>
      </c>
      <c r="R546" t="inlineStr">
        <is>
          <t>待确认</t>
        </is>
      </c>
      <c r="S546" t="inlineStr">
        <is>
          <t>团队模拟数据（基于公开单线数据派生）</t>
        </is>
      </c>
      <c r="T546" t="inlineStr">
        <is>
          <t>SIM-v2.2-20260807-20260804</t>
        </is>
      </c>
    </row>
    <row r="547">
      <c r="A547" t="inlineStr">
        <is>
          <t>SIM-EVT-00546</t>
        </is>
      </c>
      <c r="B547" t="inlineStr">
        <is>
          <t>LINE-S02-POST-20260203</t>
        </is>
      </c>
      <c r="C547" t="inlineStr">
        <is>
          <t>SHIFT-POST-20260203</t>
        </is>
      </c>
      <c r="D547" t="inlineStr">
        <is>
          <t>LINE-S02</t>
        </is>
      </c>
      <c r="E547" t="inlineStr">
        <is>
          <t>改善后</t>
        </is>
      </c>
      <c r="F547" s="57" t="n">
        <v>46056</v>
      </c>
      <c r="G547" t="inlineStr">
        <is>
          <t>OEE低于目标</t>
        </is>
      </c>
      <c r="H547" t="inlineStr">
        <is>
          <t>OEE</t>
        </is>
      </c>
      <c r="I547" s="61" t="n">
        <v>0.576564</v>
      </c>
      <c r="J547" t="inlineStr">
        <is>
          <t>比例</t>
        </is>
      </c>
      <c r="K547" t="n">
        <v>0.75</v>
      </c>
      <c r="L547" t="inlineStr">
        <is>
          <t>高</t>
        </is>
      </c>
      <c r="M547" t="inlineStr">
        <is>
          <t>生产诊断智能体</t>
        </is>
      </c>
      <c r="N547" t="inlineStr">
        <is>
          <t>生产主管</t>
        </is>
      </c>
      <c r="O547" t="inlineStr">
        <is>
          <t>设备瓶颈线综合效率偏低，需结合三项损失继续下钻</t>
        </is>
      </c>
      <c r="P547" t="inlineStr">
        <is>
          <t>飞书消息卡片+处置任务</t>
        </is>
      </c>
      <c r="Q547" t="inlineStr">
        <is>
          <t>是</t>
        </is>
      </c>
      <c r="R547" t="inlineStr">
        <is>
          <t>待确认</t>
        </is>
      </c>
      <c r="S547" t="inlineStr">
        <is>
          <t>团队模拟数据（基于公开单线数据派生）</t>
        </is>
      </c>
      <c r="T547" t="inlineStr">
        <is>
          <t>SIM-v2.2-20260807-20260804</t>
        </is>
      </c>
    </row>
    <row r="548">
      <c r="A548" t="inlineStr">
        <is>
          <t>SIM-EVT-00547</t>
        </is>
      </c>
      <c r="B548" t="inlineStr">
        <is>
          <t>LINE-S02-POST-20260203</t>
        </is>
      </c>
      <c r="C548" t="inlineStr">
        <is>
          <t>SHIFT-POST-20260203</t>
        </is>
      </c>
      <c r="D548" t="inlineStr">
        <is>
          <t>LINE-S02</t>
        </is>
      </c>
      <c r="E548" t="inlineStr">
        <is>
          <t>改善后</t>
        </is>
      </c>
      <c r="F548" s="57" t="n">
        <v>46056</v>
      </c>
      <c r="G548" t="inlineStr">
        <is>
          <t>开动率偏低</t>
        </is>
      </c>
      <c r="H548" t="inlineStr">
        <is>
          <t>开动率</t>
        </is>
      </c>
      <c r="I548" s="61" t="n">
        <v>0.582118</v>
      </c>
      <c r="J548" t="inlineStr">
        <is>
          <t>比例</t>
        </is>
      </c>
      <c r="K548" t="n">
        <v>0.75</v>
      </c>
      <c r="L548" t="inlineStr">
        <is>
          <t>高</t>
        </is>
      </c>
      <c r="M548" t="inlineStr">
        <is>
          <t>设备诊断智能体</t>
        </is>
      </c>
      <c r="N548" t="inlineStr">
        <is>
          <t>设备工程师</t>
        </is>
      </c>
      <c r="O548" t="inlineStr">
        <is>
          <t>设备瓶颈画像与非计划停机共同指向关键设备</t>
        </is>
      </c>
      <c r="P548" t="inlineStr">
        <is>
          <t>飞书消息卡片+处置任务</t>
        </is>
      </c>
      <c r="Q548" t="inlineStr">
        <is>
          <t>是</t>
        </is>
      </c>
      <c r="R548" t="inlineStr">
        <is>
          <t>待确认</t>
        </is>
      </c>
      <c r="S548" t="inlineStr">
        <is>
          <t>团队模拟数据（基于公开单线数据派生）</t>
        </is>
      </c>
      <c r="T548" t="inlineStr">
        <is>
          <t>SIM-v2.2-20260807-20260804</t>
        </is>
      </c>
    </row>
    <row r="549">
      <c r="A549" t="inlineStr">
        <is>
          <t>SIM-EVT-00548</t>
        </is>
      </c>
      <c r="B549" t="inlineStr">
        <is>
          <t>LINE-S02-POST-20260203</t>
        </is>
      </c>
      <c r="C549" t="inlineStr">
        <is>
          <t>SHIFT-POST-20260203</t>
        </is>
      </c>
      <c r="D549" t="inlineStr">
        <is>
          <t>LINE-S02</t>
        </is>
      </c>
      <c r="E549" t="inlineStr">
        <is>
          <t>改善后</t>
        </is>
      </c>
      <c r="F549" s="57" t="n">
        <v>46056</v>
      </c>
      <c r="G549" t="inlineStr">
        <is>
          <t>质量率偏低</t>
        </is>
      </c>
      <c r="H549" t="inlineStr">
        <is>
          <t>质量率</t>
        </is>
      </c>
      <c r="I549" s="61" t="n">
        <v>0.969835</v>
      </c>
      <c r="J549" t="inlineStr">
        <is>
          <t>比例</t>
        </is>
      </c>
      <c r="K549" t="n">
        <v>0.98</v>
      </c>
      <c r="L549" t="inlineStr">
        <is>
          <t>中</t>
        </is>
      </c>
      <c r="M549" t="inlineStr">
        <is>
          <t>质量分析智能体</t>
        </is>
      </c>
      <c r="N549" t="inlineStr">
        <is>
          <t>质量工程师</t>
        </is>
      </c>
      <c r="O549" t="inlineStr">
        <is>
          <t>建议核查缺陷数量与异常批次</t>
        </is>
      </c>
      <c r="P549" t="inlineStr">
        <is>
          <t>飞书消息卡片</t>
        </is>
      </c>
      <c r="Q549" t="inlineStr">
        <is>
          <t>否</t>
        </is>
      </c>
      <c r="R549" t="inlineStr">
        <is>
          <t>待确认</t>
        </is>
      </c>
      <c r="S549" t="inlineStr">
        <is>
          <t>团队模拟数据（基于公开单线数据派生）</t>
        </is>
      </c>
      <c r="T549" t="inlineStr">
        <is>
          <t>SIM-v2.2-20260807-20260804</t>
        </is>
      </c>
    </row>
    <row r="550">
      <c r="A550" t="inlineStr">
        <is>
          <t>SIM-EVT-00549</t>
        </is>
      </c>
      <c r="B550" t="inlineStr">
        <is>
          <t>LINE-S02-POST-20260203</t>
        </is>
      </c>
      <c r="C550" t="inlineStr">
        <is>
          <t>SHIFT-POST-20260203</t>
        </is>
      </c>
      <c r="D550" t="inlineStr">
        <is>
          <t>LINE-S02</t>
        </is>
      </c>
      <c r="E550" t="inlineStr">
        <is>
          <t>改善后</t>
        </is>
      </c>
      <c r="F550" s="57" t="n">
        <v>46056</v>
      </c>
      <c r="G550" t="inlineStr">
        <is>
          <t>非计划停机超时</t>
        </is>
      </c>
      <c r="H550" t="inlineStr">
        <is>
          <t>非计划停机</t>
        </is>
      </c>
      <c r="I550" s="61" t="n">
        <v>9156</v>
      </c>
      <c r="J550" t="inlineStr">
        <is>
          <t>秒</t>
        </is>
      </c>
      <c r="K550" t="n">
        <v>3600</v>
      </c>
      <c r="L550" t="inlineStr">
        <is>
          <t>高</t>
        </is>
      </c>
      <c r="M550" t="inlineStr">
        <is>
          <t>设备诊断智能体</t>
        </is>
      </c>
      <c r="N550" t="inlineStr">
        <is>
          <t>设备工程师</t>
        </is>
      </c>
      <c r="O550" t="inlineStr">
        <is>
          <t>设备瓶颈线停机放大，优先查看主加工和输送系统</t>
        </is>
      </c>
      <c r="P550" t="inlineStr">
        <is>
          <t>飞书消息卡片+处置任务</t>
        </is>
      </c>
      <c r="Q550" t="inlineStr">
        <is>
          <t>是</t>
        </is>
      </c>
      <c r="R550" t="inlineStr">
        <is>
          <t>待确认</t>
        </is>
      </c>
      <c r="S550" t="inlineStr">
        <is>
          <t>团队模拟数据（基于公开单线数据派生）</t>
        </is>
      </c>
      <c r="T550" t="inlineStr">
        <is>
          <t>SIM-v2.2-20260807-20260804</t>
        </is>
      </c>
    </row>
    <row r="551">
      <c r="A551" t="inlineStr">
        <is>
          <t>SIM-EVT-00550</t>
        </is>
      </c>
      <c r="B551" t="inlineStr">
        <is>
          <t>LINE-S03-POST-20260203</t>
        </is>
      </c>
      <c r="C551" t="inlineStr">
        <is>
          <t>SHIFT-POST-20260203</t>
        </is>
      </c>
      <c r="D551" t="inlineStr">
        <is>
          <t>LINE-S03</t>
        </is>
      </c>
      <c r="E551" t="inlineStr">
        <is>
          <t>改善后</t>
        </is>
      </c>
      <c r="F551" s="57" t="n">
        <v>46056</v>
      </c>
      <c r="G551" t="inlineStr">
        <is>
          <t>OEE低于目标</t>
        </is>
      </c>
      <c r="H551" t="inlineStr">
        <is>
          <t>OEE</t>
        </is>
      </c>
      <c r="I551" s="61" t="n">
        <v>0.628128</v>
      </c>
      <c r="J551" t="inlineStr">
        <is>
          <t>比例</t>
        </is>
      </c>
      <c r="K551" t="n">
        <v>0.75</v>
      </c>
      <c r="L551" t="inlineStr">
        <is>
          <t>中</t>
        </is>
      </c>
      <c r="M551" t="inlineStr">
        <is>
          <t>生产诊断智能体</t>
        </is>
      </c>
      <c r="N551" t="inlineStr">
        <is>
          <t>生产主管</t>
        </is>
      </c>
      <c r="O551" t="inlineStr">
        <is>
          <t>质量波动线综合效率偏低，需结合三项损失继续下钻</t>
        </is>
      </c>
      <c r="P551" t="inlineStr">
        <is>
          <t>飞书消息卡片</t>
        </is>
      </c>
      <c r="Q551" t="inlineStr">
        <is>
          <t>否</t>
        </is>
      </c>
      <c r="R551" t="inlineStr">
        <is>
          <t>待确认</t>
        </is>
      </c>
      <c r="S551" t="inlineStr">
        <is>
          <t>团队模拟数据（基于公开单线数据派生）</t>
        </is>
      </c>
      <c r="T551" t="inlineStr">
        <is>
          <t>SIM-v2.2-20260807-20260804</t>
        </is>
      </c>
    </row>
    <row r="552">
      <c r="A552" t="inlineStr">
        <is>
          <t>SIM-EVT-00551</t>
        </is>
      </c>
      <c r="B552" t="inlineStr">
        <is>
          <t>LINE-S03-POST-20260203</t>
        </is>
      </c>
      <c r="C552" t="inlineStr">
        <is>
          <t>SHIFT-POST-20260203</t>
        </is>
      </c>
      <c r="D552" t="inlineStr">
        <is>
          <t>LINE-S03</t>
        </is>
      </c>
      <c r="E552" t="inlineStr">
        <is>
          <t>改善后</t>
        </is>
      </c>
      <c r="F552" s="57" t="n">
        <v>46056</v>
      </c>
      <c r="G552" t="inlineStr">
        <is>
          <t>开动率偏低</t>
        </is>
      </c>
      <c r="H552" t="inlineStr">
        <is>
          <t>开动率</t>
        </is>
      </c>
      <c r="I552" s="61" t="n">
        <v>0.636785</v>
      </c>
      <c r="J552" t="inlineStr">
        <is>
          <t>比例</t>
        </is>
      </c>
      <c r="K552" t="n">
        <v>0.75</v>
      </c>
      <c r="L552" t="inlineStr">
        <is>
          <t>中</t>
        </is>
      </c>
      <c r="M552" t="inlineStr">
        <is>
          <t>设备诊断智能体</t>
        </is>
      </c>
      <c r="N552" t="inlineStr">
        <is>
          <t>设备工程师</t>
        </is>
      </c>
      <c r="O552" t="inlineStr">
        <is>
          <t>优先检查非计划停机与待机原因</t>
        </is>
      </c>
      <c r="P552" t="inlineStr">
        <is>
          <t>飞书消息卡片</t>
        </is>
      </c>
      <c r="Q552" t="inlineStr">
        <is>
          <t>否</t>
        </is>
      </c>
      <c r="R552" t="inlineStr">
        <is>
          <t>待确认</t>
        </is>
      </c>
      <c r="S552" t="inlineStr">
        <is>
          <t>团队模拟数据（基于公开单线数据派生）</t>
        </is>
      </c>
      <c r="T552" t="inlineStr">
        <is>
          <t>SIM-v2.2-20260807-20260804</t>
        </is>
      </c>
    </row>
    <row r="553">
      <c r="A553" t="inlineStr">
        <is>
          <t>SIM-EVT-00552</t>
        </is>
      </c>
      <c r="B553" t="inlineStr">
        <is>
          <t>LINE-S03-POST-20260203</t>
        </is>
      </c>
      <c r="C553" t="inlineStr">
        <is>
          <t>SHIFT-POST-20260203</t>
        </is>
      </c>
      <c r="D553" t="inlineStr">
        <is>
          <t>LINE-S03</t>
        </is>
      </c>
      <c r="E553" t="inlineStr">
        <is>
          <t>改善后</t>
        </is>
      </c>
      <c r="F553" s="57" t="n">
        <v>46056</v>
      </c>
      <c r="G553" t="inlineStr">
        <is>
          <t>质量率偏低</t>
        </is>
      </c>
      <c r="H553" t="inlineStr">
        <is>
          <t>质量率</t>
        </is>
      </c>
      <c r="I553" s="61" t="n">
        <v>0.962724</v>
      </c>
      <c r="J553" t="inlineStr">
        <is>
          <t>比例</t>
        </is>
      </c>
      <c r="K553" t="n">
        <v>0.98</v>
      </c>
      <c r="L553" t="inlineStr">
        <is>
          <t>中</t>
        </is>
      </c>
      <c r="M553" t="inlineStr">
        <is>
          <t>质量分析智能体</t>
        </is>
      </c>
      <c r="N553" t="inlineStr">
        <is>
          <t>质量工程师</t>
        </is>
      </c>
      <c r="O553" t="inlineStr">
        <is>
          <t>质量波动画像触发，建议核查批次、工艺参数和来料</t>
        </is>
      </c>
      <c r="P553" t="inlineStr">
        <is>
          <t>飞书消息卡片</t>
        </is>
      </c>
      <c r="Q553" t="inlineStr">
        <is>
          <t>否</t>
        </is>
      </c>
      <c r="R553" t="inlineStr">
        <is>
          <t>待确认</t>
        </is>
      </c>
      <c r="S553" t="inlineStr">
        <is>
          <t>团队模拟数据（基于公开单线数据派生）</t>
        </is>
      </c>
      <c r="T553" t="inlineStr">
        <is>
          <t>SIM-v2.2-20260807-20260804</t>
        </is>
      </c>
    </row>
    <row r="554">
      <c r="A554" t="inlineStr">
        <is>
          <t>SIM-EVT-00553</t>
        </is>
      </c>
      <c r="B554" t="inlineStr">
        <is>
          <t>LINE-S03-POST-20260203</t>
        </is>
      </c>
      <c r="C554" t="inlineStr">
        <is>
          <t>SHIFT-POST-20260203</t>
        </is>
      </c>
      <c r="D554" t="inlineStr">
        <is>
          <t>LINE-S03</t>
        </is>
      </c>
      <c r="E554" t="inlineStr">
        <is>
          <t>改善后</t>
        </is>
      </c>
      <c r="F554" s="57" t="n">
        <v>46056</v>
      </c>
      <c r="G554" t="inlineStr">
        <is>
          <t>非计划停机超时</t>
        </is>
      </c>
      <c r="H554" t="inlineStr">
        <is>
          <t>非计划停机</t>
        </is>
      </c>
      <c r="I554" s="61" t="n">
        <v>7254</v>
      </c>
      <c r="J554" t="inlineStr">
        <is>
          <t>秒</t>
        </is>
      </c>
      <c r="K554" t="n">
        <v>3600</v>
      </c>
      <c r="L554" t="inlineStr">
        <is>
          <t>高</t>
        </is>
      </c>
      <c r="M554" t="inlineStr">
        <is>
          <t>设备诊断智能体</t>
        </is>
      </c>
      <c r="N554" t="inlineStr">
        <is>
          <t>设备工程师</t>
        </is>
      </c>
      <c r="O554" t="inlineStr">
        <is>
          <t>按停机位置和原因执行Pareto分析</t>
        </is>
      </c>
      <c r="P554" t="inlineStr">
        <is>
          <t>飞书消息卡片+处置任务</t>
        </is>
      </c>
      <c r="Q554" t="inlineStr">
        <is>
          <t>是</t>
        </is>
      </c>
      <c r="R554" t="inlineStr">
        <is>
          <t>待确认</t>
        </is>
      </c>
      <c r="S554" t="inlineStr">
        <is>
          <t>团队模拟数据（基于公开单线数据派生）</t>
        </is>
      </c>
      <c r="T554" t="inlineStr">
        <is>
          <t>SIM-v2.2-20260807-20260804</t>
        </is>
      </c>
    </row>
    <row r="555">
      <c r="A555" t="inlineStr">
        <is>
          <t>SIM-EVT-00554</t>
        </is>
      </c>
      <c r="B555" t="inlineStr">
        <is>
          <t>LINE-S01-POST-20260204</t>
        </is>
      </c>
      <c r="C555" t="inlineStr">
        <is>
          <t>SHIFT-POST-20260204</t>
        </is>
      </c>
      <c r="D555" t="inlineStr">
        <is>
          <t>LINE-S01</t>
        </is>
      </c>
      <c r="E555" t="inlineStr">
        <is>
          <t>改善后</t>
        </is>
      </c>
      <c r="F555" s="57" t="n">
        <v>46057</v>
      </c>
      <c r="G555" t="inlineStr">
        <is>
          <t>OEE低于目标</t>
        </is>
      </c>
      <c r="H555" t="inlineStr">
        <is>
          <t>OEE</t>
        </is>
      </c>
      <c r="I555" s="61" t="n">
        <v>0.6932779999999999</v>
      </c>
      <c r="J555" t="inlineStr">
        <is>
          <t>比例</t>
        </is>
      </c>
      <c r="K555" t="n">
        <v>0.75</v>
      </c>
      <c r="L555" t="inlineStr">
        <is>
          <t>中</t>
        </is>
      </c>
      <c r="M555" t="inlineStr">
        <is>
          <t>生产诊断智能体</t>
        </is>
      </c>
      <c r="N555" t="inlineStr">
        <is>
          <t>生产主管</t>
        </is>
      </c>
      <c r="O555" t="inlineStr">
        <is>
          <t>稳态基准线综合效率偏低，需结合三项损失继续下钻</t>
        </is>
      </c>
      <c r="P555" t="inlineStr">
        <is>
          <t>飞书消息卡片</t>
        </is>
      </c>
      <c r="Q555" t="inlineStr">
        <is>
          <t>否</t>
        </is>
      </c>
      <c r="R555" t="inlineStr">
        <is>
          <t>待确认</t>
        </is>
      </c>
      <c r="S555" t="inlineStr">
        <is>
          <t>团队模拟数据（基于公开单线数据派生）</t>
        </is>
      </c>
      <c r="T555" t="inlineStr">
        <is>
          <t>SIM-v2.2-20260807-20260804</t>
        </is>
      </c>
    </row>
    <row r="556">
      <c r="A556" t="inlineStr">
        <is>
          <t>SIM-EVT-00555</t>
        </is>
      </c>
      <c r="B556" t="inlineStr">
        <is>
          <t>LINE-S01-POST-20260204</t>
        </is>
      </c>
      <c r="C556" t="inlineStr">
        <is>
          <t>SHIFT-POST-20260204</t>
        </is>
      </c>
      <c r="D556" t="inlineStr">
        <is>
          <t>LINE-S01</t>
        </is>
      </c>
      <c r="E556" t="inlineStr">
        <is>
          <t>改善后</t>
        </is>
      </c>
      <c r="F556" s="57" t="n">
        <v>46057</v>
      </c>
      <c r="G556" t="inlineStr">
        <is>
          <t>开动率偏低</t>
        </is>
      </c>
      <c r="H556" t="inlineStr">
        <is>
          <t>开动率</t>
        </is>
      </c>
      <c r="I556" s="61" t="n">
        <v>0.7479980000000001</v>
      </c>
      <c r="J556" t="inlineStr">
        <is>
          <t>比例</t>
        </is>
      </c>
      <c r="K556" t="n">
        <v>0.75</v>
      </c>
      <c r="L556" t="inlineStr">
        <is>
          <t>中</t>
        </is>
      </c>
      <c r="M556" t="inlineStr">
        <is>
          <t>设备诊断智能体</t>
        </is>
      </c>
      <c r="N556" t="inlineStr">
        <is>
          <t>设备工程师</t>
        </is>
      </c>
      <c r="O556" t="inlineStr">
        <is>
          <t>优先检查非计划停机与待机原因</t>
        </is>
      </c>
      <c r="P556" t="inlineStr">
        <is>
          <t>飞书消息卡片</t>
        </is>
      </c>
      <c r="Q556" t="inlineStr">
        <is>
          <t>否</t>
        </is>
      </c>
      <c r="R556" t="inlineStr">
        <is>
          <t>待确认</t>
        </is>
      </c>
      <c r="S556" t="inlineStr">
        <is>
          <t>团队模拟数据（基于公开单线数据派生）</t>
        </is>
      </c>
      <c r="T556" t="inlineStr">
        <is>
          <t>SIM-v2.2-20260807-20260804</t>
        </is>
      </c>
    </row>
    <row r="557">
      <c r="A557" t="inlineStr">
        <is>
          <t>SIM-EVT-00556</t>
        </is>
      </c>
      <c r="B557" t="inlineStr">
        <is>
          <t>LINE-S01-POST-20260204</t>
        </is>
      </c>
      <c r="C557" t="inlineStr">
        <is>
          <t>SHIFT-POST-20260204</t>
        </is>
      </c>
      <c r="D557" t="inlineStr">
        <is>
          <t>LINE-S01</t>
        </is>
      </c>
      <c r="E557" t="inlineStr">
        <is>
          <t>改善后</t>
        </is>
      </c>
      <c r="F557" s="57" t="n">
        <v>46057</v>
      </c>
      <c r="G557" t="inlineStr">
        <is>
          <t>非计划停机超时</t>
        </is>
      </c>
      <c r="H557" t="inlineStr">
        <is>
          <t>非计划停机</t>
        </is>
      </c>
      <c r="I557" s="61" t="n">
        <v>6114</v>
      </c>
      <c r="J557" t="inlineStr">
        <is>
          <t>秒</t>
        </is>
      </c>
      <c r="K557" t="n">
        <v>3600</v>
      </c>
      <c r="L557" t="inlineStr">
        <is>
          <t>中</t>
        </is>
      </c>
      <c r="M557" t="inlineStr">
        <is>
          <t>设备诊断智能体</t>
        </is>
      </c>
      <c r="N557" t="inlineStr">
        <is>
          <t>设备工程师</t>
        </is>
      </c>
      <c r="O557" t="inlineStr">
        <is>
          <t>按停机位置和原因执行Pareto分析</t>
        </is>
      </c>
      <c r="P557" t="inlineStr">
        <is>
          <t>飞书消息卡片</t>
        </is>
      </c>
      <c r="Q557" t="inlineStr">
        <is>
          <t>否</t>
        </is>
      </c>
      <c r="R557" t="inlineStr">
        <is>
          <t>待确认</t>
        </is>
      </c>
      <c r="S557" t="inlineStr">
        <is>
          <t>团队模拟数据（基于公开单线数据派生）</t>
        </is>
      </c>
      <c r="T557" t="inlineStr">
        <is>
          <t>SIM-v2.2-20260807-20260804</t>
        </is>
      </c>
    </row>
    <row r="558">
      <c r="A558" t="inlineStr">
        <is>
          <t>SIM-EVT-00557</t>
        </is>
      </c>
      <c r="B558" t="inlineStr">
        <is>
          <t>LINE-S02-POST-20260204</t>
        </is>
      </c>
      <c r="C558" t="inlineStr">
        <is>
          <t>SHIFT-POST-20260204</t>
        </is>
      </c>
      <c r="D558" t="inlineStr">
        <is>
          <t>LINE-S02</t>
        </is>
      </c>
      <c r="E558" t="inlineStr">
        <is>
          <t>改善后</t>
        </is>
      </c>
      <c r="F558" s="57" t="n">
        <v>46057</v>
      </c>
      <c r="G558" t="inlineStr">
        <is>
          <t>OEE低于目标</t>
        </is>
      </c>
      <c r="H558" t="inlineStr">
        <is>
          <t>OEE</t>
        </is>
      </c>
      <c r="I558" s="61" t="n">
        <v>0.646527</v>
      </c>
      <c r="J558" t="inlineStr">
        <is>
          <t>比例</t>
        </is>
      </c>
      <c r="K558" t="n">
        <v>0.75</v>
      </c>
      <c r="L558" t="inlineStr">
        <is>
          <t>中</t>
        </is>
      </c>
      <c r="M558" t="inlineStr">
        <is>
          <t>生产诊断智能体</t>
        </is>
      </c>
      <c r="N558" t="inlineStr">
        <is>
          <t>生产主管</t>
        </is>
      </c>
      <c r="O558" t="inlineStr">
        <is>
          <t>设备瓶颈线综合效率偏低，需结合三项损失继续下钻</t>
        </is>
      </c>
      <c r="P558" t="inlineStr">
        <is>
          <t>飞书消息卡片</t>
        </is>
      </c>
      <c r="Q558" t="inlineStr">
        <is>
          <t>否</t>
        </is>
      </c>
      <c r="R558" t="inlineStr">
        <is>
          <t>待确认</t>
        </is>
      </c>
      <c r="S558" t="inlineStr">
        <is>
          <t>团队模拟数据（基于公开单线数据派生）</t>
        </is>
      </c>
      <c r="T558" t="inlineStr">
        <is>
          <t>SIM-v2.2-20260807-20260804</t>
        </is>
      </c>
    </row>
    <row r="559">
      <c r="A559" t="inlineStr">
        <is>
          <t>SIM-EVT-00558</t>
        </is>
      </c>
      <c r="B559" t="inlineStr">
        <is>
          <t>LINE-S02-POST-20260204</t>
        </is>
      </c>
      <c r="C559" t="inlineStr">
        <is>
          <t>SHIFT-POST-20260204</t>
        </is>
      </c>
      <c r="D559" t="inlineStr">
        <is>
          <t>LINE-S02</t>
        </is>
      </c>
      <c r="E559" t="inlineStr">
        <is>
          <t>改善后</t>
        </is>
      </c>
      <c r="F559" s="57" t="n">
        <v>46057</v>
      </c>
      <c r="G559" t="inlineStr">
        <is>
          <t>开动率偏低</t>
        </is>
      </c>
      <c r="H559" t="inlineStr">
        <is>
          <t>开动率</t>
        </is>
      </c>
      <c r="I559" s="61" t="n">
        <v>0.6873320000000001</v>
      </c>
      <c r="J559" t="inlineStr">
        <is>
          <t>比例</t>
        </is>
      </c>
      <c r="K559" t="n">
        <v>0.75</v>
      </c>
      <c r="L559" t="inlineStr">
        <is>
          <t>中</t>
        </is>
      </c>
      <c r="M559" t="inlineStr">
        <is>
          <t>设备诊断智能体</t>
        </is>
      </c>
      <c r="N559" t="inlineStr">
        <is>
          <t>设备工程师</t>
        </is>
      </c>
      <c r="O559" t="inlineStr">
        <is>
          <t>设备瓶颈画像与非计划停机共同指向关键设备</t>
        </is>
      </c>
      <c r="P559" t="inlineStr">
        <is>
          <t>飞书消息卡片</t>
        </is>
      </c>
      <c r="Q559" t="inlineStr">
        <is>
          <t>否</t>
        </is>
      </c>
      <c r="R559" t="inlineStr">
        <is>
          <t>待确认</t>
        </is>
      </c>
      <c r="S559" t="inlineStr">
        <is>
          <t>团队模拟数据（基于公开单线数据派生）</t>
        </is>
      </c>
      <c r="T559" t="inlineStr">
        <is>
          <t>SIM-v2.2-20260807-20260804</t>
        </is>
      </c>
    </row>
    <row r="560">
      <c r="A560" t="inlineStr">
        <is>
          <t>SIM-EVT-00559</t>
        </is>
      </c>
      <c r="B560" t="inlineStr">
        <is>
          <t>LINE-S02-POST-20260204</t>
        </is>
      </c>
      <c r="C560" t="inlineStr">
        <is>
          <t>SHIFT-POST-20260204</t>
        </is>
      </c>
      <c r="D560" t="inlineStr">
        <is>
          <t>LINE-S02</t>
        </is>
      </c>
      <c r="E560" t="inlineStr">
        <is>
          <t>改善后</t>
        </is>
      </c>
      <c r="F560" s="57" t="n">
        <v>46057</v>
      </c>
      <c r="G560" t="inlineStr">
        <is>
          <t>非计划停机超时</t>
        </is>
      </c>
      <c r="H560" t="inlineStr">
        <is>
          <t>非计划停机</t>
        </is>
      </c>
      <c r="I560" s="61" t="n">
        <v>8760</v>
      </c>
      <c r="J560" t="inlineStr">
        <is>
          <t>秒</t>
        </is>
      </c>
      <c r="K560" t="n">
        <v>3600</v>
      </c>
      <c r="L560" t="inlineStr">
        <is>
          <t>高</t>
        </is>
      </c>
      <c r="M560" t="inlineStr">
        <is>
          <t>设备诊断智能体</t>
        </is>
      </c>
      <c r="N560" t="inlineStr">
        <is>
          <t>设备工程师</t>
        </is>
      </c>
      <c r="O560" t="inlineStr">
        <is>
          <t>设备瓶颈线停机放大，优先查看主加工和输送系统</t>
        </is>
      </c>
      <c r="P560" t="inlineStr">
        <is>
          <t>飞书消息卡片+处置任务</t>
        </is>
      </c>
      <c r="Q560" t="inlineStr">
        <is>
          <t>是</t>
        </is>
      </c>
      <c r="R560" t="inlineStr">
        <is>
          <t>待确认</t>
        </is>
      </c>
      <c r="S560" t="inlineStr">
        <is>
          <t>团队模拟数据（基于公开单线数据派生）</t>
        </is>
      </c>
      <c r="T560" t="inlineStr">
        <is>
          <t>SIM-v2.2-20260807-20260804</t>
        </is>
      </c>
    </row>
    <row r="561">
      <c r="A561" t="inlineStr">
        <is>
          <t>SIM-EVT-00560</t>
        </is>
      </c>
      <c r="B561" t="inlineStr">
        <is>
          <t>LINE-S03-POST-20260204</t>
        </is>
      </c>
      <c r="C561" t="inlineStr">
        <is>
          <t>SHIFT-POST-20260204</t>
        </is>
      </c>
      <c r="D561" t="inlineStr">
        <is>
          <t>LINE-S03</t>
        </is>
      </c>
      <c r="E561" t="inlineStr">
        <is>
          <t>改善后</t>
        </is>
      </c>
      <c r="F561" s="57" t="n">
        <v>46057</v>
      </c>
      <c r="G561" t="inlineStr">
        <is>
          <t>OEE低于目标</t>
        </is>
      </c>
      <c r="H561" t="inlineStr">
        <is>
          <t>OEE</t>
        </is>
      </c>
      <c r="I561" s="61" t="n">
        <v>0.643672</v>
      </c>
      <c r="J561" t="inlineStr">
        <is>
          <t>比例</t>
        </is>
      </c>
      <c r="K561" t="n">
        <v>0.75</v>
      </c>
      <c r="L561" t="inlineStr">
        <is>
          <t>中</t>
        </is>
      </c>
      <c r="M561" t="inlineStr">
        <is>
          <t>生产诊断智能体</t>
        </is>
      </c>
      <c r="N561" t="inlineStr">
        <is>
          <t>生产主管</t>
        </is>
      </c>
      <c r="O561" t="inlineStr">
        <is>
          <t>质量波动线综合效率偏低，需结合三项损失继续下钻</t>
        </is>
      </c>
      <c r="P561" t="inlineStr">
        <is>
          <t>飞书消息卡片</t>
        </is>
      </c>
      <c r="Q561" t="inlineStr">
        <is>
          <t>否</t>
        </is>
      </c>
      <c r="R561" t="inlineStr">
        <is>
          <t>待确认</t>
        </is>
      </c>
      <c r="S561" t="inlineStr">
        <is>
          <t>团队模拟数据（基于公开单线数据派生）</t>
        </is>
      </c>
      <c r="T561" t="inlineStr">
        <is>
          <t>SIM-v2.2-20260807-20260804</t>
        </is>
      </c>
    </row>
    <row r="562">
      <c r="A562" t="inlineStr">
        <is>
          <t>SIM-EVT-00561</t>
        </is>
      </c>
      <c r="B562" t="inlineStr">
        <is>
          <t>LINE-S03-POST-20260204</t>
        </is>
      </c>
      <c r="C562" t="inlineStr">
        <is>
          <t>SHIFT-POST-20260204</t>
        </is>
      </c>
      <c r="D562" t="inlineStr">
        <is>
          <t>LINE-S03</t>
        </is>
      </c>
      <c r="E562" t="inlineStr">
        <is>
          <t>改善后</t>
        </is>
      </c>
      <c r="F562" s="57" t="n">
        <v>46057</v>
      </c>
      <c r="G562" t="inlineStr">
        <is>
          <t>开动率偏低</t>
        </is>
      </c>
      <c r="H562" t="inlineStr">
        <is>
          <t>开动率</t>
        </is>
      </c>
      <c r="I562" s="61" t="n">
        <v>0.716665</v>
      </c>
      <c r="J562" t="inlineStr">
        <is>
          <t>比例</t>
        </is>
      </c>
      <c r="K562" t="n">
        <v>0.75</v>
      </c>
      <c r="L562" t="inlineStr">
        <is>
          <t>中</t>
        </is>
      </c>
      <c r="M562" t="inlineStr">
        <is>
          <t>设备诊断智能体</t>
        </is>
      </c>
      <c r="N562" t="inlineStr">
        <is>
          <t>设备工程师</t>
        </is>
      </c>
      <c r="O562" t="inlineStr">
        <is>
          <t>优先检查非计划停机与待机原因</t>
        </is>
      </c>
      <c r="P562" t="inlineStr">
        <is>
          <t>飞书消息卡片</t>
        </is>
      </c>
      <c r="Q562" t="inlineStr">
        <is>
          <t>否</t>
        </is>
      </c>
      <c r="R562" t="inlineStr">
        <is>
          <t>待确认</t>
        </is>
      </c>
      <c r="S562" t="inlineStr">
        <is>
          <t>团队模拟数据（基于公开单线数据派生）</t>
        </is>
      </c>
      <c r="T562" t="inlineStr">
        <is>
          <t>SIM-v2.2-20260807-20260804</t>
        </is>
      </c>
    </row>
    <row r="563">
      <c r="A563" t="inlineStr">
        <is>
          <t>SIM-EVT-00562</t>
        </is>
      </c>
      <c r="B563" t="inlineStr">
        <is>
          <t>LINE-S03-POST-20260204</t>
        </is>
      </c>
      <c r="C563" t="inlineStr">
        <is>
          <t>SHIFT-POST-20260204</t>
        </is>
      </c>
      <c r="D563" t="inlineStr">
        <is>
          <t>LINE-S03</t>
        </is>
      </c>
      <c r="E563" t="inlineStr">
        <is>
          <t>改善后</t>
        </is>
      </c>
      <c r="F563" s="57" t="n">
        <v>46057</v>
      </c>
      <c r="G563" t="inlineStr">
        <is>
          <t>非计划停机超时</t>
        </is>
      </c>
      <c r="H563" t="inlineStr">
        <is>
          <t>非计划停机</t>
        </is>
      </c>
      <c r="I563" s="61" t="n">
        <v>6894</v>
      </c>
      <c r="J563" t="inlineStr">
        <is>
          <t>秒</t>
        </is>
      </c>
      <c r="K563" t="n">
        <v>3600</v>
      </c>
      <c r="L563" t="inlineStr">
        <is>
          <t>中</t>
        </is>
      </c>
      <c r="M563" t="inlineStr">
        <is>
          <t>设备诊断智能体</t>
        </is>
      </c>
      <c r="N563" t="inlineStr">
        <is>
          <t>设备工程师</t>
        </is>
      </c>
      <c r="O563" t="inlineStr">
        <is>
          <t>按停机位置和原因执行Pareto分析</t>
        </is>
      </c>
      <c r="P563" t="inlineStr">
        <is>
          <t>飞书消息卡片</t>
        </is>
      </c>
      <c r="Q563" t="inlineStr">
        <is>
          <t>否</t>
        </is>
      </c>
      <c r="R563" t="inlineStr">
        <is>
          <t>待确认</t>
        </is>
      </c>
      <c r="S563" t="inlineStr">
        <is>
          <t>团队模拟数据（基于公开单线数据派生）</t>
        </is>
      </c>
      <c r="T563" t="inlineStr">
        <is>
          <t>SIM-v2.2-20260807-20260804</t>
        </is>
      </c>
    </row>
    <row r="564">
      <c r="A564" t="inlineStr">
        <is>
          <t>SIM-EVT-00563</t>
        </is>
      </c>
      <c r="B564" t="inlineStr">
        <is>
          <t>LINE-S01-POST-20260205</t>
        </is>
      </c>
      <c r="C564" t="inlineStr">
        <is>
          <t>SHIFT-POST-20260205</t>
        </is>
      </c>
      <c r="D564" t="inlineStr">
        <is>
          <t>LINE-S01</t>
        </is>
      </c>
      <c r="E564" t="inlineStr">
        <is>
          <t>改善后</t>
        </is>
      </c>
      <c r="F564" s="57" t="n">
        <v>46058</v>
      </c>
      <c r="G564" t="inlineStr">
        <is>
          <t>OEE低于目标</t>
        </is>
      </c>
      <c r="H564" t="inlineStr">
        <is>
          <t>OEE</t>
        </is>
      </c>
      <c r="I564" s="61" t="n">
        <v>0.727783</v>
      </c>
      <c r="J564" t="inlineStr">
        <is>
          <t>比例</t>
        </is>
      </c>
      <c r="K564" t="n">
        <v>0.75</v>
      </c>
      <c r="L564" t="inlineStr">
        <is>
          <t>中</t>
        </is>
      </c>
      <c r="M564" t="inlineStr">
        <is>
          <t>生产诊断智能体</t>
        </is>
      </c>
      <c r="N564" t="inlineStr">
        <is>
          <t>生产主管</t>
        </is>
      </c>
      <c r="O564" t="inlineStr">
        <is>
          <t>稳态基准线综合效率偏低，需结合三项损失继续下钻</t>
        </is>
      </c>
      <c r="P564" t="inlineStr">
        <is>
          <t>飞书消息卡片</t>
        </is>
      </c>
      <c r="Q564" t="inlineStr">
        <is>
          <t>否</t>
        </is>
      </c>
      <c r="R564" t="inlineStr">
        <is>
          <t>待确认</t>
        </is>
      </c>
      <c r="S564" t="inlineStr">
        <is>
          <t>团队模拟数据（基于公开单线数据派生）</t>
        </is>
      </c>
      <c r="T564" t="inlineStr">
        <is>
          <t>SIM-v2.2-20260807-20260804</t>
        </is>
      </c>
    </row>
    <row r="565">
      <c r="A565" t="inlineStr">
        <is>
          <t>SIM-EVT-00564</t>
        </is>
      </c>
      <c r="B565" t="inlineStr">
        <is>
          <t>LINE-S01-POST-20260205</t>
        </is>
      </c>
      <c r="C565" t="inlineStr">
        <is>
          <t>SHIFT-POST-20260205</t>
        </is>
      </c>
      <c r="D565" t="inlineStr">
        <is>
          <t>LINE-S01</t>
        </is>
      </c>
      <c r="E565" t="inlineStr">
        <is>
          <t>改善后</t>
        </is>
      </c>
      <c r="F565" s="57" t="n">
        <v>46058</v>
      </c>
      <c r="G565" t="inlineStr">
        <is>
          <t>质量率偏低</t>
        </is>
      </c>
      <c r="H565" t="inlineStr">
        <is>
          <t>质量率</t>
        </is>
      </c>
      <c r="I565" s="61" t="n">
        <v>0.936862</v>
      </c>
      <c r="J565" t="inlineStr">
        <is>
          <t>比例</t>
        </is>
      </c>
      <c r="K565" t="n">
        <v>0.98</v>
      </c>
      <c r="L565" t="inlineStr">
        <is>
          <t>高</t>
        </is>
      </c>
      <c r="M565" t="inlineStr">
        <is>
          <t>质量分析智能体</t>
        </is>
      </c>
      <c r="N565" t="inlineStr">
        <is>
          <t>质量工程师</t>
        </is>
      </c>
      <c r="O565" t="inlineStr">
        <is>
          <t>建议核查缺陷数量与异常批次</t>
        </is>
      </c>
      <c r="P565" t="inlineStr">
        <is>
          <t>飞书消息卡片+处置任务</t>
        </is>
      </c>
      <c r="Q565" t="inlineStr">
        <is>
          <t>是</t>
        </is>
      </c>
      <c r="R565" t="inlineStr">
        <is>
          <t>待确认</t>
        </is>
      </c>
      <c r="S565" t="inlineStr">
        <is>
          <t>团队模拟数据（基于公开单线数据派生）</t>
        </is>
      </c>
      <c r="T565" t="inlineStr">
        <is>
          <t>SIM-v2.2-20260807-20260804</t>
        </is>
      </c>
    </row>
    <row r="566">
      <c r="A566" t="inlineStr">
        <is>
          <t>SIM-EVT-00565</t>
        </is>
      </c>
      <c r="B566" t="inlineStr">
        <is>
          <t>LINE-S02-POST-20260205</t>
        </is>
      </c>
      <c r="C566" t="inlineStr">
        <is>
          <t>SHIFT-POST-20260205</t>
        </is>
      </c>
      <c r="D566" t="inlineStr">
        <is>
          <t>LINE-S02</t>
        </is>
      </c>
      <c r="E566" t="inlineStr">
        <is>
          <t>改善后</t>
        </is>
      </c>
      <c r="F566" s="57" t="n">
        <v>46058</v>
      </c>
      <c r="G566" t="inlineStr">
        <is>
          <t>OEE低于目标</t>
        </is>
      </c>
      <c r="H566" t="inlineStr">
        <is>
          <t>OEE</t>
        </is>
      </c>
      <c r="I566" s="61" t="n">
        <v>0.6777570000000001</v>
      </c>
      <c r="J566" t="inlineStr">
        <is>
          <t>比例</t>
        </is>
      </c>
      <c r="K566" t="n">
        <v>0.75</v>
      </c>
      <c r="L566" t="inlineStr">
        <is>
          <t>中</t>
        </is>
      </c>
      <c r="M566" t="inlineStr">
        <is>
          <t>生产诊断智能体</t>
        </is>
      </c>
      <c r="N566" t="inlineStr">
        <is>
          <t>生产主管</t>
        </is>
      </c>
      <c r="O566" t="inlineStr">
        <is>
          <t>设备瓶颈线综合效率偏低，需结合三项损失继续下钻</t>
        </is>
      </c>
      <c r="P566" t="inlineStr">
        <is>
          <t>飞书消息卡片</t>
        </is>
      </c>
      <c r="Q566" t="inlineStr">
        <is>
          <t>否</t>
        </is>
      </c>
      <c r="R566" t="inlineStr">
        <is>
          <t>待确认</t>
        </is>
      </c>
      <c r="S566" t="inlineStr">
        <is>
          <t>团队模拟数据（基于公开单线数据派生）</t>
        </is>
      </c>
      <c r="T566" t="inlineStr">
        <is>
          <t>SIM-v2.2-20260807-20260804</t>
        </is>
      </c>
    </row>
    <row r="567">
      <c r="A567" t="inlineStr">
        <is>
          <t>SIM-EVT-00566</t>
        </is>
      </c>
      <c r="B567" t="inlineStr">
        <is>
          <t>LINE-S02-POST-20260205</t>
        </is>
      </c>
      <c r="C567" t="inlineStr">
        <is>
          <t>SHIFT-POST-20260205</t>
        </is>
      </c>
      <c r="D567" t="inlineStr">
        <is>
          <t>LINE-S02</t>
        </is>
      </c>
      <c r="E567" t="inlineStr">
        <is>
          <t>改善后</t>
        </is>
      </c>
      <c r="F567" s="57" t="n">
        <v>46058</v>
      </c>
      <c r="G567" t="inlineStr">
        <is>
          <t>质量率偏低</t>
        </is>
      </c>
      <c r="H567" t="inlineStr">
        <is>
          <t>质量率</t>
        </is>
      </c>
      <c r="I567" s="61" t="n">
        <v>0.934307</v>
      </c>
      <c r="J567" t="inlineStr">
        <is>
          <t>比例</t>
        </is>
      </c>
      <c r="K567" t="n">
        <v>0.98</v>
      </c>
      <c r="L567" t="inlineStr">
        <is>
          <t>高</t>
        </is>
      </c>
      <c r="M567" t="inlineStr">
        <is>
          <t>质量分析智能体</t>
        </is>
      </c>
      <c r="N567" t="inlineStr">
        <is>
          <t>质量工程师</t>
        </is>
      </c>
      <c r="O567" t="inlineStr">
        <is>
          <t>建议核查缺陷数量与异常批次</t>
        </is>
      </c>
      <c r="P567" t="inlineStr">
        <is>
          <t>飞书消息卡片+处置任务</t>
        </is>
      </c>
      <c r="Q567" t="inlineStr">
        <is>
          <t>是</t>
        </is>
      </c>
      <c r="R567" t="inlineStr">
        <is>
          <t>待确认</t>
        </is>
      </c>
      <c r="S567" t="inlineStr">
        <is>
          <t>团队模拟数据（基于公开单线数据派生）</t>
        </is>
      </c>
      <c r="T567" t="inlineStr">
        <is>
          <t>SIM-v2.2-20260807-20260804</t>
        </is>
      </c>
    </row>
    <row r="568">
      <c r="A568" t="inlineStr">
        <is>
          <t>SIM-EVT-00567</t>
        </is>
      </c>
      <c r="B568" t="inlineStr">
        <is>
          <t>LINE-S03-POST-20260205</t>
        </is>
      </c>
      <c r="C568" t="inlineStr">
        <is>
          <t>SHIFT-POST-20260205</t>
        </is>
      </c>
      <c r="D568" t="inlineStr">
        <is>
          <t>LINE-S03</t>
        </is>
      </c>
      <c r="E568" t="inlineStr">
        <is>
          <t>改善后</t>
        </is>
      </c>
      <c r="F568" s="57" t="n">
        <v>46058</v>
      </c>
      <c r="G568" t="inlineStr">
        <is>
          <t>OEE低于目标</t>
        </is>
      </c>
      <c r="H568" t="inlineStr">
        <is>
          <t>OEE</t>
        </is>
      </c>
      <c r="I568" s="61" t="n">
        <v>0.699638</v>
      </c>
      <c r="J568" t="inlineStr">
        <is>
          <t>比例</t>
        </is>
      </c>
      <c r="K568" t="n">
        <v>0.75</v>
      </c>
      <c r="L568" t="inlineStr">
        <is>
          <t>中</t>
        </is>
      </c>
      <c r="M568" t="inlineStr">
        <is>
          <t>生产诊断智能体</t>
        </is>
      </c>
      <c r="N568" t="inlineStr">
        <is>
          <t>生产主管</t>
        </is>
      </c>
      <c r="O568" t="inlineStr">
        <is>
          <t>质量波动线综合效率偏低，需结合三项损失继续下钻</t>
        </is>
      </c>
      <c r="P568" t="inlineStr">
        <is>
          <t>飞书消息卡片</t>
        </is>
      </c>
      <c r="Q568" t="inlineStr">
        <is>
          <t>否</t>
        </is>
      </c>
      <c r="R568" t="inlineStr">
        <is>
          <t>待确认</t>
        </is>
      </c>
      <c r="S568" t="inlineStr">
        <is>
          <t>团队模拟数据（基于公开单线数据派生）</t>
        </is>
      </c>
      <c r="T568" t="inlineStr">
        <is>
          <t>SIM-v2.2-20260807-20260804</t>
        </is>
      </c>
    </row>
    <row r="569">
      <c r="A569" t="inlineStr">
        <is>
          <t>SIM-EVT-00568</t>
        </is>
      </c>
      <c r="B569" t="inlineStr">
        <is>
          <t>LINE-S03-POST-20260205</t>
        </is>
      </c>
      <c r="C569" t="inlineStr">
        <is>
          <t>SHIFT-POST-20260205</t>
        </is>
      </c>
      <c r="D569" t="inlineStr">
        <is>
          <t>LINE-S03</t>
        </is>
      </c>
      <c r="E569" t="inlineStr">
        <is>
          <t>改善后</t>
        </is>
      </c>
      <c r="F569" s="57" t="n">
        <v>46058</v>
      </c>
      <c r="G569" t="inlineStr">
        <is>
          <t>质量率偏低</t>
        </is>
      </c>
      <c r="H569" t="inlineStr">
        <is>
          <t>质量率</t>
        </is>
      </c>
      <c r="I569" s="61" t="n">
        <v>0.927196</v>
      </c>
      <c r="J569" t="inlineStr">
        <is>
          <t>比例</t>
        </is>
      </c>
      <c r="K569" t="n">
        <v>0.98</v>
      </c>
      <c r="L569" t="inlineStr">
        <is>
          <t>高</t>
        </is>
      </c>
      <c r="M569" t="inlineStr">
        <is>
          <t>质量分析智能体</t>
        </is>
      </c>
      <c r="N569" t="inlineStr">
        <is>
          <t>质量工程师</t>
        </is>
      </c>
      <c r="O569" t="inlineStr">
        <is>
          <t>质量波动画像触发，建议核查批次、工艺参数和来料</t>
        </is>
      </c>
      <c r="P569" t="inlineStr">
        <is>
          <t>飞书消息卡片+处置任务</t>
        </is>
      </c>
      <c r="Q569" t="inlineStr">
        <is>
          <t>是</t>
        </is>
      </c>
      <c r="R569" t="inlineStr">
        <is>
          <t>待确认</t>
        </is>
      </c>
      <c r="S569" t="inlineStr">
        <is>
          <t>团队模拟数据（基于公开单线数据派生）</t>
        </is>
      </c>
      <c r="T569" t="inlineStr">
        <is>
          <t>SIM-v2.2-20260807-20260804</t>
        </is>
      </c>
    </row>
    <row r="570">
      <c r="A570" t="inlineStr">
        <is>
          <t>SIM-EVT-00569</t>
        </is>
      </c>
      <c r="B570" t="inlineStr">
        <is>
          <t>LINE-S01-POST-20260206</t>
        </is>
      </c>
      <c r="C570" t="inlineStr">
        <is>
          <t>SHIFT-POST-20260206</t>
        </is>
      </c>
      <c r="D570" t="inlineStr">
        <is>
          <t>LINE-S01</t>
        </is>
      </c>
      <c r="E570" t="inlineStr">
        <is>
          <t>改善后</t>
        </is>
      </c>
      <c r="F570" s="57" t="n">
        <v>46059</v>
      </c>
      <c r="G570" t="inlineStr">
        <is>
          <t>质量率偏低</t>
        </is>
      </c>
      <c r="H570" t="inlineStr">
        <is>
          <t>质量率</t>
        </is>
      </c>
      <c r="I570" s="61" t="n">
        <v>0.970423</v>
      </c>
      <c r="J570" t="inlineStr">
        <is>
          <t>比例</t>
        </is>
      </c>
      <c r="K570" t="n">
        <v>0.98</v>
      </c>
      <c r="L570" t="inlineStr">
        <is>
          <t>中</t>
        </is>
      </c>
      <c r="M570" t="inlineStr">
        <is>
          <t>质量分析智能体</t>
        </is>
      </c>
      <c r="N570" t="inlineStr">
        <is>
          <t>质量工程师</t>
        </is>
      </c>
      <c r="O570" t="inlineStr">
        <is>
          <t>建议核查缺陷数量与异常批次</t>
        </is>
      </c>
      <c r="P570" t="inlineStr">
        <is>
          <t>飞书消息卡片</t>
        </is>
      </c>
      <c r="Q570" t="inlineStr">
        <is>
          <t>否</t>
        </is>
      </c>
      <c r="R570" t="inlineStr">
        <is>
          <t>待确认</t>
        </is>
      </c>
      <c r="S570" t="inlineStr">
        <is>
          <t>团队模拟数据（基于公开单线数据派生）</t>
        </is>
      </c>
      <c r="T570" t="inlineStr">
        <is>
          <t>SIM-v2.2-20260807-20260804</t>
        </is>
      </c>
    </row>
    <row r="571">
      <c r="A571" t="inlineStr">
        <is>
          <t>SIM-EVT-00570</t>
        </is>
      </c>
      <c r="B571" t="inlineStr">
        <is>
          <t>LINE-S02-POST-20260206</t>
        </is>
      </c>
      <c r="C571" t="inlineStr">
        <is>
          <t>SHIFT-POST-20260206</t>
        </is>
      </c>
      <c r="D571" t="inlineStr">
        <is>
          <t>LINE-S02</t>
        </is>
      </c>
      <c r="E571" t="inlineStr">
        <is>
          <t>改善后</t>
        </is>
      </c>
      <c r="F571" s="57" t="n">
        <v>46059</v>
      </c>
      <c r="G571" t="inlineStr">
        <is>
          <t>OEE低于目标</t>
        </is>
      </c>
      <c r="H571" t="inlineStr">
        <is>
          <t>OEE</t>
        </is>
      </c>
      <c r="I571" s="61" t="n">
        <v>0.715584</v>
      </c>
      <c r="J571" t="inlineStr">
        <is>
          <t>比例</t>
        </is>
      </c>
      <c r="K571" t="n">
        <v>0.75</v>
      </c>
      <c r="L571" t="inlineStr">
        <is>
          <t>中</t>
        </is>
      </c>
      <c r="M571" t="inlineStr">
        <is>
          <t>生产诊断智能体</t>
        </is>
      </c>
      <c r="N571" t="inlineStr">
        <is>
          <t>生产主管</t>
        </is>
      </c>
      <c r="O571" t="inlineStr">
        <is>
          <t>设备瓶颈线综合效率偏低，需结合三项损失继续下钻</t>
        </is>
      </c>
      <c r="P571" t="inlineStr">
        <is>
          <t>飞书消息卡片</t>
        </is>
      </c>
      <c r="Q571" t="inlineStr">
        <is>
          <t>否</t>
        </is>
      </c>
      <c r="R571" t="inlineStr">
        <is>
          <t>待确认</t>
        </is>
      </c>
      <c r="S571" t="inlineStr">
        <is>
          <t>团队模拟数据（基于公开单线数据派生）</t>
        </is>
      </c>
      <c r="T571" t="inlineStr">
        <is>
          <t>SIM-v2.2-20260807-20260804</t>
        </is>
      </c>
    </row>
    <row r="572">
      <c r="A572" t="inlineStr">
        <is>
          <t>SIM-EVT-00571</t>
        </is>
      </c>
      <c r="B572" t="inlineStr">
        <is>
          <t>LINE-S02-POST-20260206</t>
        </is>
      </c>
      <c r="C572" t="inlineStr">
        <is>
          <t>SHIFT-POST-20260206</t>
        </is>
      </c>
      <c r="D572" t="inlineStr">
        <is>
          <t>LINE-S02</t>
        </is>
      </c>
      <c r="E572" t="inlineStr">
        <is>
          <t>改善后</t>
        </is>
      </c>
      <c r="F572" s="57" t="n">
        <v>46059</v>
      </c>
      <c r="G572" t="inlineStr">
        <is>
          <t>开动率偏低</t>
        </is>
      </c>
      <c r="H572" t="inlineStr">
        <is>
          <t>开动率</t>
        </is>
      </c>
      <c r="I572" s="61" t="n">
        <v>0.707722</v>
      </c>
      <c r="J572" t="inlineStr">
        <is>
          <t>比例</t>
        </is>
      </c>
      <c r="K572" t="n">
        <v>0.75</v>
      </c>
      <c r="L572" t="inlineStr">
        <is>
          <t>中</t>
        </is>
      </c>
      <c r="M572" t="inlineStr">
        <is>
          <t>设备诊断智能体</t>
        </is>
      </c>
      <c r="N572" t="inlineStr">
        <is>
          <t>设备工程师</t>
        </is>
      </c>
      <c r="O572" t="inlineStr">
        <is>
          <t>设备瓶颈画像与非计划停机共同指向关键设备</t>
        </is>
      </c>
      <c r="P572" t="inlineStr">
        <is>
          <t>飞书消息卡片</t>
        </is>
      </c>
      <c r="Q572" t="inlineStr">
        <is>
          <t>否</t>
        </is>
      </c>
      <c r="R572" t="inlineStr">
        <is>
          <t>待确认</t>
        </is>
      </c>
      <c r="S572" t="inlineStr">
        <is>
          <t>团队模拟数据（基于公开单线数据派生）</t>
        </is>
      </c>
      <c r="T572" t="inlineStr">
        <is>
          <t>SIM-v2.2-20260807-20260804</t>
        </is>
      </c>
    </row>
    <row r="573">
      <c r="A573" t="inlineStr">
        <is>
          <t>SIM-EVT-00572</t>
        </is>
      </c>
      <c r="B573" t="inlineStr">
        <is>
          <t>LINE-S02-POST-20260206</t>
        </is>
      </c>
      <c r="C573" t="inlineStr">
        <is>
          <t>SHIFT-POST-20260206</t>
        </is>
      </c>
      <c r="D573" t="inlineStr">
        <is>
          <t>LINE-S02</t>
        </is>
      </c>
      <c r="E573" t="inlineStr">
        <is>
          <t>改善后</t>
        </is>
      </c>
      <c r="F573" s="57" t="n">
        <v>46059</v>
      </c>
      <c r="G573" t="inlineStr">
        <is>
          <t>质量率偏低</t>
        </is>
      </c>
      <c r="H573" t="inlineStr">
        <is>
          <t>质量率</t>
        </is>
      </c>
      <c r="I573" s="61" t="n">
        <v>0.967868</v>
      </c>
      <c r="J573" t="inlineStr">
        <is>
          <t>比例</t>
        </is>
      </c>
      <c r="K573" t="n">
        <v>0.98</v>
      </c>
      <c r="L573" t="inlineStr">
        <is>
          <t>中</t>
        </is>
      </c>
      <c r="M573" t="inlineStr">
        <is>
          <t>质量分析智能体</t>
        </is>
      </c>
      <c r="N573" t="inlineStr">
        <is>
          <t>质量工程师</t>
        </is>
      </c>
      <c r="O573" t="inlineStr">
        <is>
          <t>建议核查缺陷数量与异常批次</t>
        </is>
      </c>
      <c r="P573" t="inlineStr">
        <is>
          <t>飞书消息卡片</t>
        </is>
      </c>
      <c r="Q573" t="inlineStr">
        <is>
          <t>否</t>
        </is>
      </c>
      <c r="R573" t="inlineStr">
        <is>
          <t>待确认</t>
        </is>
      </c>
      <c r="S573" t="inlineStr">
        <is>
          <t>团队模拟数据（基于公开单线数据派生）</t>
        </is>
      </c>
      <c r="T573" t="inlineStr">
        <is>
          <t>SIM-v2.2-20260807-20260804</t>
        </is>
      </c>
    </row>
    <row r="574">
      <c r="A574" t="inlineStr">
        <is>
          <t>SIM-EVT-00573</t>
        </is>
      </c>
      <c r="B574" t="inlineStr">
        <is>
          <t>LINE-S03-POST-20260206</t>
        </is>
      </c>
      <c r="C574" t="inlineStr">
        <is>
          <t>SHIFT-POST-20260206</t>
        </is>
      </c>
      <c r="D574" t="inlineStr">
        <is>
          <t>LINE-S03</t>
        </is>
      </c>
      <c r="E574" t="inlineStr">
        <is>
          <t>改善后</t>
        </is>
      </c>
      <c r="F574" s="57" t="n">
        <v>46059</v>
      </c>
      <c r="G574" t="inlineStr">
        <is>
          <t>质量率偏低</t>
        </is>
      </c>
      <c r="H574" t="inlineStr">
        <is>
          <t>质量率</t>
        </is>
      </c>
      <c r="I574" s="61" t="n">
        <v>0.952312</v>
      </c>
      <c r="J574" t="inlineStr">
        <is>
          <t>比例</t>
        </is>
      </c>
      <c r="K574" t="n">
        <v>0.98</v>
      </c>
      <c r="L574" t="inlineStr">
        <is>
          <t>中</t>
        </is>
      </c>
      <c r="M574" t="inlineStr">
        <is>
          <t>质量分析智能体</t>
        </is>
      </c>
      <c r="N574" t="inlineStr">
        <is>
          <t>质量工程师</t>
        </is>
      </c>
      <c r="O574" t="inlineStr">
        <is>
          <t>质量波动画像触发，建议核查批次、工艺参数和来料</t>
        </is>
      </c>
      <c r="P574" t="inlineStr">
        <is>
          <t>飞书消息卡片</t>
        </is>
      </c>
      <c r="Q574" t="inlineStr">
        <is>
          <t>否</t>
        </is>
      </c>
      <c r="R574" t="inlineStr">
        <is>
          <t>待确认</t>
        </is>
      </c>
      <c r="S574" t="inlineStr">
        <is>
          <t>团队模拟数据（基于公开单线数据派生）</t>
        </is>
      </c>
      <c r="T574" t="inlineStr">
        <is>
          <t>SIM-v2.2-20260807-20260804</t>
        </is>
      </c>
    </row>
    <row r="575">
      <c r="A575" t="inlineStr">
        <is>
          <t>SIM-EVT-00574</t>
        </is>
      </c>
      <c r="B575" t="inlineStr">
        <is>
          <t>LINE-S01-POST-20260209</t>
        </is>
      </c>
      <c r="C575" t="inlineStr">
        <is>
          <t>SHIFT-POST-20260209</t>
        </is>
      </c>
      <c r="D575" t="inlineStr">
        <is>
          <t>LINE-S01</t>
        </is>
      </c>
      <c r="E575" t="inlineStr">
        <is>
          <t>改善后</t>
        </is>
      </c>
      <c r="F575" s="57" t="n">
        <v>46062</v>
      </c>
      <c r="G575" t="inlineStr">
        <is>
          <t>OEE低于目标</t>
        </is>
      </c>
      <c r="H575" t="inlineStr">
        <is>
          <t>OEE</t>
        </is>
      </c>
      <c r="I575" s="61" t="n">
        <v>0.659123</v>
      </c>
      <c r="J575" t="inlineStr">
        <is>
          <t>比例</t>
        </is>
      </c>
      <c r="K575" t="n">
        <v>0.75</v>
      </c>
      <c r="L575" t="inlineStr">
        <is>
          <t>中</t>
        </is>
      </c>
      <c r="M575" t="inlineStr">
        <is>
          <t>生产诊断智能体</t>
        </is>
      </c>
      <c r="N575" t="inlineStr">
        <is>
          <t>生产主管</t>
        </is>
      </c>
      <c r="O575" t="inlineStr">
        <is>
          <t>稳态基准线综合效率偏低，需结合三项损失继续下钻</t>
        </is>
      </c>
      <c r="P575" t="inlineStr">
        <is>
          <t>飞书消息卡片</t>
        </is>
      </c>
      <c r="Q575" t="inlineStr">
        <is>
          <t>否</t>
        </is>
      </c>
      <c r="R575" t="inlineStr">
        <is>
          <t>待确认</t>
        </is>
      </c>
      <c r="S575" t="inlineStr">
        <is>
          <t>团队模拟数据（基于公开单线数据派生）</t>
        </is>
      </c>
      <c r="T575" t="inlineStr">
        <is>
          <t>SIM-v2.2-20260807-20260804</t>
        </is>
      </c>
    </row>
    <row r="576">
      <c r="A576" t="inlineStr">
        <is>
          <t>SIM-EVT-00575</t>
        </is>
      </c>
      <c r="B576" t="inlineStr">
        <is>
          <t>LINE-S01-POST-20260209</t>
        </is>
      </c>
      <c r="C576" t="inlineStr">
        <is>
          <t>SHIFT-POST-20260209</t>
        </is>
      </c>
      <c r="D576" t="inlineStr">
        <is>
          <t>LINE-S01</t>
        </is>
      </c>
      <c r="E576" t="inlineStr">
        <is>
          <t>改善后</t>
        </is>
      </c>
      <c r="F576" s="57" t="n">
        <v>46062</v>
      </c>
      <c r="G576" t="inlineStr">
        <is>
          <t>质量率偏低</t>
        </is>
      </c>
      <c r="H576" t="inlineStr">
        <is>
          <t>质量率</t>
        </is>
      </c>
      <c r="I576" s="61" t="n">
        <v>0.918988</v>
      </c>
      <c r="J576" t="inlineStr">
        <is>
          <t>比例</t>
        </is>
      </c>
      <c r="K576" t="n">
        <v>0.98</v>
      </c>
      <c r="L576" t="inlineStr">
        <is>
          <t>高</t>
        </is>
      </c>
      <c r="M576" t="inlineStr">
        <is>
          <t>质量分析智能体</t>
        </is>
      </c>
      <c r="N576" t="inlineStr">
        <is>
          <t>质量工程师</t>
        </is>
      </c>
      <c r="O576" t="inlineStr">
        <is>
          <t>建议核查缺陷数量与异常批次</t>
        </is>
      </c>
      <c r="P576" t="inlineStr">
        <is>
          <t>飞书消息卡片+处置任务</t>
        </is>
      </c>
      <c r="Q576" t="inlineStr">
        <is>
          <t>是</t>
        </is>
      </c>
      <c r="R576" t="inlineStr">
        <is>
          <t>待确认</t>
        </is>
      </c>
      <c r="S576" t="inlineStr">
        <is>
          <t>团队模拟数据（基于公开单线数据派生）</t>
        </is>
      </c>
      <c r="T576" t="inlineStr">
        <is>
          <t>SIM-v2.2-20260807-20260804</t>
        </is>
      </c>
    </row>
    <row r="577">
      <c r="A577" t="inlineStr">
        <is>
          <t>SIM-EVT-00576</t>
        </is>
      </c>
      <c r="B577" t="inlineStr">
        <is>
          <t>LINE-S01-POST-20260209</t>
        </is>
      </c>
      <c r="C577" t="inlineStr">
        <is>
          <t>SHIFT-POST-20260209</t>
        </is>
      </c>
      <c r="D577" t="inlineStr">
        <is>
          <t>LINE-S01</t>
        </is>
      </c>
      <c r="E577" t="inlineStr">
        <is>
          <t>改善后</t>
        </is>
      </c>
      <c r="F577" s="57" t="n">
        <v>46062</v>
      </c>
      <c r="G577" t="inlineStr">
        <is>
          <t>非计划停机超时</t>
        </is>
      </c>
      <c r="H577" t="inlineStr">
        <is>
          <t>非计划停机</t>
        </is>
      </c>
      <c r="I577" s="61" t="n">
        <v>4278</v>
      </c>
      <c r="J577" t="inlineStr">
        <is>
          <t>秒</t>
        </is>
      </c>
      <c r="K577" t="n">
        <v>3600</v>
      </c>
      <c r="L577" t="inlineStr">
        <is>
          <t>中</t>
        </is>
      </c>
      <c r="M577" t="inlineStr">
        <is>
          <t>设备诊断智能体</t>
        </is>
      </c>
      <c r="N577" t="inlineStr">
        <is>
          <t>设备工程师</t>
        </is>
      </c>
      <c r="O577" t="inlineStr">
        <is>
          <t>按停机位置和原因执行Pareto分析</t>
        </is>
      </c>
      <c r="P577" t="inlineStr">
        <is>
          <t>飞书消息卡片</t>
        </is>
      </c>
      <c r="Q577" t="inlineStr">
        <is>
          <t>否</t>
        </is>
      </c>
      <c r="R577" t="inlineStr">
        <is>
          <t>待确认</t>
        </is>
      </c>
      <c r="S577" t="inlineStr">
        <is>
          <t>团队模拟数据（基于公开单线数据派生）</t>
        </is>
      </c>
      <c r="T577" t="inlineStr">
        <is>
          <t>SIM-v2.2-20260807-20260804</t>
        </is>
      </c>
    </row>
    <row r="578">
      <c r="A578" t="inlineStr">
        <is>
          <t>SIM-EVT-00577</t>
        </is>
      </c>
      <c r="B578" t="inlineStr">
        <is>
          <t>LINE-S02-POST-20260209</t>
        </is>
      </c>
      <c r="C578" t="inlineStr">
        <is>
          <t>SHIFT-POST-20260209</t>
        </is>
      </c>
      <c r="D578" t="inlineStr">
        <is>
          <t>LINE-S02</t>
        </is>
      </c>
      <c r="E578" t="inlineStr">
        <is>
          <t>改善后</t>
        </is>
      </c>
      <c r="F578" s="57" t="n">
        <v>46062</v>
      </c>
      <c r="G578" t="inlineStr">
        <is>
          <t>OEE低于目标</t>
        </is>
      </c>
      <c r="H578" t="inlineStr">
        <is>
          <t>OEE</t>
        </is>
      </c>
      <c r="I578" s="61" t="n">
        <v>0.638281</v>
      </c>
      <c r="J578" t="inlineStr">
        <is>
          <t>比例</t>
        </is>
      </c>
      <c r="K578" t="n">
        <v>0.75</v>
      </c>
      <c r="L578" t="inlineStr">
        <is>
          <t>中</t>
        </is>
      </c>
      <c r="M578" t="inlineStr">
        <is>
          <t>生产诊断智能体</t>
        </is>
      </c>
      <c r="N578" t="inlineStr">
        <is>
          <t>生产主管</t>
        </is>
      </c>
      <c r="O578" t="inlineStr">
        <is>
          <t>设备瓶颈线综合效率偏低，需结合三项损失继续下钻</t>
        </is>
      </c>
      <c r="P578" t="inlineStr">
        <is>
          <t>飞书消息卡片</t>
        </is>
      </c>
      <c r="Q578" t="inlineStr">
        <is>
          <t>否</t>
        </is>
      </c>
      <c r="R578" t="inlineStr">
        <is>
          <t>待确认</t>
        </is>
      </c>
      <c r="S578" t="inlineStr">
        <is>
          <t>团队模拟数据（基于公开单线数据派生）</t>
        </is>
      </c>
      <c r="T578" t="inlineStr">
        <is>
          <t>SIM-v2.2-20260807-20260804</t>
        </is>
      </c>
    </row>
    <row r="579">
      <c r="A579" t="inlineStr">
        <is>
          <t>SIM-EVT-00578</t>
        </is>
      </c>
      <c r="B579" t="inlineStr">
        <is>
          <t>LINE-S02-POST-20260209</t>
        </is>
      </c>
      <c r="C579" t="inlineStr">
        <is>
          <t>SHIFT-POST-20260209</t>
        </is>
      </c>
      <c r="D579" t="inlineStr">
        <is>
          <t>LINE-S02</t>
        </is>
      </c>
      <c r="E579" t="inlineStr">
        <is>
          <t>改善后</t>
        </is>
      </c>
      <c r="F579" s="57" t="n">
        <v>46062</v>
      </c>
      <c r="G579" t="inlineStr">
        <is>
          <t>开动率偏低</t>
        </is>
      </c>
      <c r="H579" t="inlineStr">
        <is>
          <t>开动率</t>
        </is>
      </c>
      <c r="I579" s="61" t="n">
        <v>0.728596</v>
      </c>
      <c r="J579" t="inlineStr">
        <is>
          <t>比例</t>
        </is>
      </c>
      <c r="K579" t="n">
        <v>0.75</v>
      </c>
      <c r="L579" t="inlineStr">
        <is>
          <t>中</t>
        </is>
      </c>
      <c r="M579" t="inlineStr">
        <is>
          <t>设备诊断智能体</t>
        </is>
      </c>
      <c r="N579" t="inlineStr">
        <is>
          <t>设备工程师</t>
        </is>
      </c>
      <c r="O579" t="inlineStr">
        <is>
          <t>设备瓶颈画像与非计划停机共同指向关键设备</t>
        </is>
      </c>
      <c r="P579" t="inlineStr">
        <is>
          <t>飞书消息卡片</t>
        </is>
      </c>
      <c r="Q579" t="inlineStr">
        <is>
          <t>否</t>
        </is>
      </c>
      <c r="R579" t="inlineStr">
        <is>
          <t>待确认</t>
        </is>
      </c>
      <c r="S579" t="inlineStr">
        <is>
          <t>团队模拟数据（基于公开单线数据派生）</t>
        </is>
      </c>
      <c r="T579" t="inlineStr">
        <is>
          <t>SIM-v2.2-20260807-20260804</t>
        </is>
      </c>
    </row>
    <row r="580">
      <c r="A580" t="inlineStr">
        <is>
          <t>SIM-EVT-00579</t>
        </is>
      </c>
      <c r="B580" t="inlineStr">
        <is>
          <t>LINE-S02-POST-20260209</t>
        </is>
      </c>
      <c r="C580" t="inlineStr">
        <is>
          <t>SHIFT-POST-20260209</t>
        </is>
      </c>
      <c r="D580" t="inlineStr">
        <is>
          <t>LINE-S02</t>
        </is>
      </c>
      <c r="E580" t="inlineStr">
        <is>
          <t>改善后</t>
        </is>
      </c>
      <c r="F580" s="57" t="n">
        <v>46062</v>
      </c>
      <c r="G580" t="inlineStr">
        <is>
          <t>质量率偏低</t>
        </is>
      </c>
      <c r="H580" t="inlineStr">
        <is>
          <t>质量率</t>
        </is>
      </c>
      <c r="I580" s="61" t="n">
        <v>0.9248769999999999</v>
      </c>
      <c r="J580" t="inlineStr">
        <is>
          <t>比例</t>
        </is>
      </c>
      <c r="K580" t="n">
        <v>0.98</v>
      </c>
      <c r="L580" t="inlineStr">
        <is>
          <t>高</t>
        </is>
      </c>
      <c r="M580" t="inlineStr">
        <is>
          <t>质量分析智能体</t>
        </is>
      </c>
      <c r="N580" t="inlineStr">
        <is>
          <t>质量工程师</t>
        </is>
      </c>
      <c r="O580" t="inlineStr">
        <is>
          <t>建议核查缺陷数量与异常批次</t>
        </is>
      </c>
      <c r="P580" t="inlineStr">
        <is>
          <t>飞书消息卡片+处置任务</t>
        </is>
      </c>
      <c r="Q580" t="inlineStr">
        <is>
          <t>是</t>
        </is>
      </c>
      <c r="R580" t="inlineStr">
        <is>
          <t>待确认</t>
        </is>
      </c>
      <c r="S580" t="inlineStr">
        <is>
          <t>团队模拟数据（基于公开单线数据派生）</t>
        </is>
      </c>
      <c r="T580" t="inlineStr">
        <is>
          <t>SIM-v2.2-20260807-20260804</t>
        </is>
      </c>
    </row>
    <row r="581">
      <c r="A581" t="inlineStr">
        <is>
          <t>SIM-EVT-00580</t>
        </is>
      </c>
      <c r="B581" t="inlineStr">
        <is>
          <t>LINE-S02-POST-20260209</t>
        </is>
      </c>
      <c r="C581" t="inlineStr">
        <is>
          <t>SHIFT-POST-20260209</t>
        </is>
      </c>
      <c r="D581" t="inlineStr">
        <is>
          <t>LINE-S02</t>
        </is>
      </c>
      <c r="E581" t="inlineStr">
        <is>
          <t>改善后</t>
        </is>
      </c>
      <c r="F581" s="57" t="n">
        <v>46062</v>
      </c>
      <c r="G581" t="inlineStr">
        <is>
          <t>非计划停机超时</t>
        </is>
      </c>
      <c r="H581" t="inlineStr">
        <is>
          <t>非计划停机</t>
        </is>
      </c>
      <c r="I581" s="61" t="n">
        <v>6084</v>
      </c>
      <c r="J581" t="inlineStr">
        <is>
          <t>秒</t>
        </is>
      </c>
      <c r="K581" t="n">
        <v>3600</v>
      </c>
      <c r="L581" t="inlineStr">
        <is>
          <t>中</t>
        </is>
      </c>
      <c r="M581" t="inlineStr">
        <is>
          <t>设备诊断智能体</t>
        </is>
      </c>
      <c r="N581" t="inlineStr">
        <is>
          <t>设备工程师</t>
        </is>
      </c>
      <c r="O581" t="inlineStr">
        <is>
          <t>设备瓶颈线停机放大，优先查看主加工和输送系统</t>
        </is>
      </c>
      <c r="P581" t="inlineStr">
        <is>
          <t>飞书消息卡片</t>
        </is>
      </c>
      <c r="Q581" t="inlineStr">
        <is>
          <t>否</t>
        </is>
      </c>
      <c r="R581" t="inlineStr">
        <is>
          <t>待确认</t>
        </is>
      </c>
      <c r="S581" t="inlineStr">
        <is>
          <t>团队模拟数据（基于公开单线数据派生）</t>
        </is>
      </c>
      <c r="T581" t="inlineStr">
        <is>
          <t>SIM-v2.2-20260807-20260804</t>
        </is>
      </c>
    </row>
    <row r="582">
      <c r="A582" t="inlineStr">
        <is>
          <t>SIM-EVT-00581</t>
        </is>
      </c>
      <c r="B582" t="inlineStr">
        <is>
          <t>LINE-S03-POST-20260209</t>
        </is>
      </c>
      <c r="C582" t="inlineStr">
        <is>
          <t>SHIFT-POST-20260209</t>
        </is>
      </c>
      <c r="D582" t="inlineStr">
        <is>
          <t>LINE-S03</t>
        </is>
      </c>
      <c r="E582" t="inlineStr">
        <is>
          <t>改善后</t>
        </is>
      </c>
      <c r="F582" s="57" t="n">
        <v>46062</v>
      </c>
      <c r="G582" t="inlineStr">
        <is>
          <t>OEE低于目标</t>
        </is>
      </c>
      <c r="H582" t="inlineStr">
        <is>
          <t>OEE</t>
        </is>
      </c>
      <c r="I582" s="61" t="n">
        <v>0.633284</v>
      </c>
      <c r="J582" t="inlineStr">
        <is>
          <t>比例</t>
        </is>
      </c>
      <c r="K582" t="n">
        <v>0.75</v>
      </c>
      <c r="L582" t="inlineStr">
        <is>
          <t>中</t>
        </is>
      </c>
      <c r="M582" t="inlineStr">
        <is>
          <t>生产诊断智能体</t>
        </is>
      </c>
      <c r="N582" t="inlineStr">
        <is>
          <t>生产主管</t>
        </is>
      </c>
      <c r="O582" t="inlineStr">
        <is>
          <t>质量波动线综合效率偏低，需结合三项损失继续下钻</t>
        </is>
      </c>
      <c r="P582" t="inlineStr">
        <is>
          <t>飞书消息卡片</t>
        </is>
      </c>
      <c r="Q582" t="inlineStr">
        <is>
          <t>否</t>
        </is>
      </c>
      <c r="R582" t="inlineStr">
        <is>
          <t>待确认</t>
        </is>
      </c>
      <c r="S582" t="inlineStr">
        <is>
          <t>团队模拟数据（基于公开单线数据派生）</t>
        </is>
      </c>
      <c r="T582" t="inlineStr">
        <is>
          <t>SIM-v2.2-20260807-20260804</t>
        </is>
      </c>
    </row>
    <row r="583">
      <c r="A583" t="inlineStr">
        <is>
          <t>SIM-EVT-00582</t>
        </is>
      </c>
      <c r="B583" t="inlineStr">
        <is>
          <t>LINE-S03-POST-20260209</t>
        </is>
      </c>
      <c r="C583" t="inlineStr">
        <is>
          <t>SHIFT-POST-20260209</t>
        </is>
      </c>
      <c r="D583" t="inlineStr">
        <is>
          <t>LINE-S03</t>
        </is>
      </c>
      <c r="E583" t="inlineStr">
        <is>
          <t>改善后</t>
        </is>
      </c>
      <c r="F583" s="57" t="n">
        <v>46062</v>
      </c>
      <c r="G583" t="inlineStr">
        <is>
          <t>质量率偏低</t>
        </is>
      </c>
      <c r="H583" t="inlineStr">
        <is>
          <t>质量率</t>
        </is>
      </c>
      <c r="I583" s="61" t="n">
        <v>0.909322</v>
      </c>
      <c r="J583" t="inlineStr">
        <is>
          <t>比例</t>
        </is>
      </c>
      <c r="K583" t="n">
        <v>0.98</v>
      </c>
      <c r="L583" t="inlineStr">
        <is>
          <t>高</t>
        </is>
      </c>
      <c r="M583" t="inlineStr">
        <is>
          <t>质量分析智能体</t>
        </is>
      </c>
      <c r="N583" t="inlineStr">
        <is>
          <t>质量工程师</t>
        </is>
      </c>
      <c r="O583" t="inlineStr">
        <is>
          <t>质量波动画像触发，建议核查批次、工艺参数和来料</t>
        </is>
      </c>
      <c r="P583" t="inlineStr">
        <is>
          <t>飞书消息卡片+处置任务</t>
        </is>
      </c>
      <c r="Q583" t="inlineStr">
        <is>
          <t>是</t>
        </is>
      </c>
      <c r="R583" t="inlineStr">
        <is>
          <t>待确认</t>
        </is>
      </c>
      <c r="S583" t="inlineStr">
        <is>
          <t>团队模拟数据（基于公开单线数据派生）</t>
        </is>
      </c>
      <c r="T583" t="inlineStr">
        <is>
          <t>SIM-v2.2-20260807-20260804</t>
        </is>
      </c>
    </row>
    <row r="584">
      <c r="A584" t="inlineStr">
        <is>
          <t>SIM-EVT-00583</t>
        </is>
      </c>
      <c r="B584" t="inlineStr">
        <is>
          <t>LINE-S03-POST-20260209</t>
        </is>
      </c>
      <c r="C584" t="inlineStr">
        <is>
          <t>SHIFT-POST-20260209</t>
        </is>
      </c>
      <c r="D584" t="inlineStr">
        <is>
          <t>LINE-S03</t>
        </is>
      </c>
      <c r="E584" t="inlineStr">
        <is>
          <t>改善后</t>
        </is>
      </c>
      <c r="F584" s="57" t="n">
        <v>46062</v>
      </c>
      <c r="G584" t="inlineStr">
        <is>
          <t>非计划停机超时</t>
        </is>
      </c>
      <c r="H584" t="inlineStr">
        <is>
          <t>非计划停机</t>
        </is>
      </c>
      <c r="I584" s="61" t="n">
        <v>4824</v>
      </c>
      <c r="J584" t="inlineStr">
        <is>
          <t>秒</t>
        </is>
      </c>
      <c r="K584" t="n">
        <v>3600</v>
      </c>
      <c r="L584" t="inlineStr">
        <is>
          <t>中</t>
        </is>
      </c>
      <c r="M584" t="inlineStr">
        <is>
          <t>设备诊断智能体</t>
        </is>
      </c>
      <c r="N584" t="inlineStr">
        <is>
          <t>设备工程师</t>
        </is>
      </c>
      <c r="O584" t="inlineStr">
        <is>
          <t>按停机位置和原因执行Pareto分析</t>
        </is>
      </c>
      <c r="P584" t="inlineStr">
        <is>
          <t>飞书消息卡片</t>
        </is>
      </c>
      <c r="Q584" t="inlineStr">
        <is>
          <t>否</t>
        </is>
      </c>
      <c r="R584" t="inlineStr">
        <is>
          <t>待确认</t>
        </is>
      </c>
      <c r="S584" t="inlineStr">
        <is>
          <t>团队模拟数据（基于公开单线数据派生）</t>
        </is>
      </c>
      <c r="T584" t="inlineStr">
        <is>
          <t>SIM-v2.2-20260807-20260804</t>
        </is>
      </c>
    </row>
    <row r="585">
      <c r="A585" t="inlineStr">
        <is>
          <t>SIM-EVT-00584</t>
        </is>
      </c>
      <c r="B585" t="inlineStr">
        <is>
          <t>LINE-S01-POST-20260210</t>
        </is>
      </c>
      <c r="C585" t="inlineStr">
        <is>
          <t>SHIFT-POST-20260210</t>
        </is>
      </c>
      <c r="D585" t="inlineStr">
        <is>
          <t>LINE-S01</t>
        </is>
      </c>
      <c r="E585" t="inlineStr">
        <is>
          <t>改善后</t>
        </is>
      </c>
      <c r="F585" s="57" t="n">
        <v>46063</v>
      </c>
      <c r="G585" t="inlineStr">
        <is>
          <t>OEE低于目标</t>
        </is>
      </c>
      <c r="H585" t="inlineStr">
        <is>
          <t>OEE</t>
        </is>
      </c>
      <c r="I585" s="61" t="n">
        <v>0.721159</v>
      </c>
      <c r="J585" t="inlineStr">
        <is>
          <t>比例</t>
        </is>
      </c>
      <c r="K585" t="n">
        <v>0.75</v>
      </c>
      <c r="L585" t="inlineStr">
        <is>
          <t>中</t>
        </is>
      </c>
      <c r="M585" t="inlineStr">
        <is>
          <t>生产诊断智能体</t>
        </is>
      </c>
      <c r="N585" t="inlineStr">
        <is>
          <t>生产主管</t>
        </is>
      </c>
      <c r="O585" t="inlineStr">
        <is>
          <t>稳态基准线综合效率偏低，需结合三项损失继续下钻</t>
        </is>
      </c>
      <c r="P585" t="inlineStr">
        <is>
          <t>飞书消息卡片</t>
        </is>
      </c>
      <c r="Q585" t="inlineStr">
        <is>
          <t>否</t>
        </is>
      </c>
      <c r="R585" t="inlineStr">
        <is>
          <t>待确认</t>
        </is>
      </c>
      <c r="S585" t="inlineStr">
        <is>
          <t>团队模拟数据（基于公开单线数据派生）</t>
        </is>
      </c>
      <c r="T585" t="inlineStr">
        <is>
          <t>SIM-v2.2-20260807-20260804</t>
        </is>
      </c>
    </row>
    <row r="586">
      <c r="A586" t="inlineStr">
        <is>
          <t>SIM-EVT-00585</t>
        </is>
      </c>
      <c r="B586" t="inlineStr">
        <is>
          <t>LINE-S01-POST-20260210</t>
        </is>
      </c>
      <c r="C586" t="inlineStr">
        <is>
          <t>SHIFT-POST-20260210</t>
        </is>
      </c>
      <c r="D586" t="inlineStr">
        <is>
          <t>LINE-S01</t>
        </is>
      </c>
      <c r="E586" t="inlineStr">
        <is>
          <t>改善后</t>
        </is>
      </c>
      <c r="F586" s="57" t="n">
        <v>46063</v>
      </c>
      <c r="G586" t="inlineStr">
        <is>
          <t>质量率偏低</t>
        </is>
      </c>
      <c r="H586" t="inlineStr">
        <is>
          <t>质量率</t>
        </is>
      </c>
      <c r="I586" s="61" t="n">
        <v>0.952751</v>
      </c>
      <c r="J586" t="inlineStr">
        <is>
          <t>比例</t>
        </is>
      </c>
      <c r="K586" t="n">
        <v>0.98</v>
      </c>
      <c r="L586" t="inlineStr">
        <is>
          <t>中</t>
        </is>
      </c>
      <c r="M586" t="inlineStr">
        <is>
          <t>质量分析智能体</t>
        </is>
      </c>
      <c r="N586" t="inlineStr">
        <is>
          <t>质量工程师</t>
        </is>
      </c>
      <c r="O586" t="inlineStr">
        <is>
          <t>建议核查缺陷数量与异常批次</t>
        </is>
      </c>
      <c r="P586" t="inlineStr">
        <is>
          <t>飞书消息卡片</t>
        </is>
      </c>
      <c r="Q586" t="inlineStr">
        <is>
          <t>否</t>
        </is>
      </c>
      <c r="R586" t="inlineStr">
        <is>
          <t>待确认</t>
        </is>
      </c>
      <c r="S586" t="inlineStr">
        <is>
          <t>团队模拟数据（基于公开单线数据派生）</t>
        </is>
      </c>
      <c r="T586" t="inlineStr">
        <is>
          <t>SIM-v2.2-20260807-20260804</t>
        </is>
      </c>
    </row>
    <row r="587">
      <c r="A587" t="inlineStr">
        <is>
          <t>SIM-EVT-00586</t>
        </is>
      </c>
      <c r="B587" t="inlineStr">
        <is>
          <t>LINE-S01-POST-20260210</t>
        </is>
      </c>
      <c r="C587" t="inlineStr">
        <is>
          <t>SHIFT-POST-20260210</t>
        </is>
      </c>
      <c r="D587" t="inlineStr">
        <is>
          <t>LINE-S01</t>
        </is>
      </c>
      <c r="E587" t="inlineStr">
        <is>
          <t>改善后</t>
        </is>
      </c>
      <c r="F587" s="57" t="n">
        <v>46063</v>
      </c>
      <c r="G587" t="inlineStr">
        <is>
          <t>非计划停机超时</t>
        </is>
      </c>
      <c r="H587" t="inlineStr">
        <is>
          <t>非计划停机</t>
        </is>
      </c>
      <c r="I587" s="61" t="n">
        <v>3756</v>
      </c>
      <c r="J587" t="inlineStr">
        <is>
          <t>秒</t>
        </is>
      </c>
      <c r="K587" t="n">
        <v>3600</v>
      </c>
      <c r="L587" t="inlineStr">
        <is>
          <t>中</t>
        </is>
      </c>
      <c r="M587" t="inlineStr">
        <is>
          <t>设备诊断智能体</t>
        </is>
      </c>
      <c r="N587" t="inlineStr">
        <is>
          <t>设备工程师</t>
        </is>
      </c>
      <c r="O587" t="inlineStr">
        <is>
          <t>按停机位置和原因执行Pareto分析</t>
        </is>
      </c>
      <c r="P587" t="inlineStr">
        <is>
          <t>飞书消息卡片</t>
        </is>
      </c>
      <c r="Q587" t="inlineStr">
        <is>
          <t>否</t>
        </is>
      </c>
      <c r="R587" t="inlineStr">
        <is>
          <t>待确认</t>
        </is>
      </c>
      <c r="S587" t="inlineStr">
        <is>
          <t>团队模拟数据（基于公开单线数据派生）</t>
        </is>
      </c>
      <c r="T587" t="inlineStr">
        <is>
          <t>SIM-v2.2-20260807-20260804</t>
        </is>
      </c>
    </row>
    <row r="588">
      <c r="A588" t="inlineStr">
        <is>
          <t>SIM-EVT-00587</t>
        </is>
      </c>
      <c r="B588" t="inlineStr">
        <is>
          <t>LINE-S02-POST-20260210</t>
        </is>
      </c>
      <c r="C588" t="inlineStr">
        <is>
          <t>SHIFT-POST-20260210</t>
        </is>
      </c>
      <c r="D588" t="inlineStr">
        <is>
          <t>LINE-S02</t>
        </is>
      </c>
      <c r="E588" t="inlineStr">
        <is>
          <t>改善后</t>
        </is>
      </c>
      <c r="F588" s="57" t="n">
        <v>46063</v>
      </c>
      <c r="G588" t="inlineStr">
        <is>
          <t>OEE低于目标</t>
        </is>
      </c>
      <c r="H588" t="inlineStr">
        <is>
          <t>OEE</t>
        </is>
      </c>
      <c r="I588" s="61" t="n">
        <v>0.647024</v>
      </c>
      <c r="J588" t="inlineStr">
        <is>
          <t>比例</t>
        </is>
      </c>
      <c r="K588" t="n">
        <v>0.75</v>
      </c>
      <c r="L588" t="inlineStr">
        <is>
          <t>中</t>
        </is>
      </c>
      <c r="M588" t="inlineStr">
        <is>
          <t>生产诊断智能体</t>
        </is>
      </c>
      <c r="N588" t="inlineStr">
        <is>
          <t>生产主管</t>
        </is>
      </c>
      <c r="O588" t="inlineStr">
        <is>
          <t>设备瓶颈线综合效率偏低，需结合三项损失继续下钻</t>
        </is>
      </c>
      <c r="P588" t="inlineStr">
        <is>
          <t>飞书消息卡片</t>
        </is>
      </c>
      <c r="Q588" t="inlineStr">
        <is>
          <t>否</t>
        </is>
      </c>
      <c r="R588" t="inlineStr">
        <is>
          <t>待确认</t>
        </is>
      </c>
      <c r="S588" t="inlineStr">
        <is>
          <t>团队模拟数据（基于公开单线数据派生）</t>
        </is>
      </c>
      <c r="T588" t="inlineStr">
        <is>
          <t>SIM-v2.2-20260807-20260804</t>
        </is>
      </c>
    </row>
    <row r="589">
      <c r="A589" t="inlineStr">
        <is>
          <t>SIM-EVT-00588</t>
        </is>
      </c>
      <c r="B589" t="inlineStr">
        <is>
          <t>LINE-S02-POST-20260210</t>
        </is>
      </c>
      <c r="C589" t="inlineStr">
        <is>
          <t>SHIFT-POST-20260210</t>
        </is>
      </c>
      <c r="D589" t="inlineStr">
        <is>
          <t>LINE-S02</t>
        </is>
      </c>
      <c r="E589" t="inlineStr">
        <is>
          <t>改善后</t>
        </is>
      </c>
      <c r="F589" s="57" t="n">
        <v>46063</v>
      </c>
      <c r="G589" t="inlineStr">
        <is>
          <t>开动率偏低</t>
        </is>
      </c>
      <c r="H589" t="inlineStr">
        <is>
          <t>开动率</t>
        </is>
      </c>
      <c r="I589" s="61" t="n">
        <v>0.713101</v>
      </c>
      <c r="J589" t="inlineStr">
        <is>
          <t>比例</t>
        </is>
      </c>
      <c r="K589" t="n">
        <v>0.75</v>
      </c>
      <c r="L589" t="inlineStr">
        <is>
          <t>中</t>
        </is>
      </c>
      <c r="M589" t="inlineStr">
        <is>
          <t>设备诊断智能体</t>
        </is>
      </c>
      <c r="N589" t="inlineStr">
        <is>
          <t>设备工程师</t>
        </is>
      </c>
      <c r="O589" t="inlineStr">
        <is>
          <t>设备瓶颈画像与非计划停机共同指向关键设备</t>
        </is>
      </c>
      <c r="P589" t="inlineStr">
        <is>
          <t>飞书消息卡片</t>
        </is>
      </c>
      <c r="Q589" t="inlineStr">
        <is>
          <t>否</t>
        </is>
      </c>
      <c r="R589" t="inlineStr">
        <is>
          <t>待确认</t>
        </is>
      </c>
      <c r="S589" t="inlineStr">
        <is>
          <t>团队模拟数据（基于公开单线数据派生）</t>
        </is>
      </c>
      <c r="T589" t="inlineStr">
        <is>
          <t>SIM-v2.2-20260807-20260804</t>
        </is>
      </c>
    </row>
    <row r="590">
      <c r="A590" t="inlineStr">
        <is>
          <t>SIM-EVT-00589</t>
        </is>
      </c>
      <c r="B590" t="inlineStr">
        <is>
          <t>LINE-S02-POST-20260210</t>
        </is>
      </c>
      <c r="C590" t="inlineStr">
        <is>
          <t>SHIFT-POST-20260210</t>
        </is>
      </c>
      <c r="D590" t="inlineStr">
        <is>
          <t>LINE-S02</t>
        </is>
      </c>
      <c r="E590" t="inlineStr">
        <is>
          <t>改善后</t>
        </is>
      </c>
      <c r="F590" s="57" t="n">
        <v>46063</v>
      </c>
      <c r="G590" t="inlineStr">
        <is>
          <t>质量率偏低</t>
        </is>
      </c>
      <c r="H590" t="inlineStr">
        <is>
          <t>质量率</t>
        </is>
      </c>
      <c r="I590" s="61" t="n">
        <v>0.950196</v>
      </c>
      <c r="J590" t="inlineStr">
        <is>
          <t>比例</t>
        </is>
      </c>
      <c r="K590" t="n">
        <v>0.98</v>
      </c>
      <c r="L590" t="inlineStr">
        <is>
          <t>中</t>
        </is>
      </c>
      <c r="M590" t="inlineStr">
        <is>
          <t>质量分析智能体</t>
        </is>
      </c>
      <c r="N590" t="inlineStr">
        <is>
          <t>质量工程师</t>
        </is>
      </c>
      <c r="O590" t="inlineStr">
        <is>
          <t>建议核查缺陷数量与异常批次</t>
        </is>
      </c>
      <c r="P590" t="inlineStr">
        <is>
          <t>飞书消息卡片</t>
        </is>
      </c>
      <c r="Q590" t="inlineStr">
        <is>
          <t>否</t>
        </is>
      </c>
      <c r="R590" t="inlineStr">
        <is>
          <t>待确认</t>
        </is>
      </c>
      <c r="S590" t="inlineStr">
        <is>
          <t>团队模拟数据（基于公开单线数据派生）</t>
        </is>
      </c>
      <c r="T590" t="inlineStr">
        <is>
          <t>SIM-v2.2-20260807-20260804</t>
        </is>
      </c>
    </row>
    <row r="591">
      <c r="A591" t="inlineStr">
        <is>
          <t>SIM-EVT-00590</t>
        </is>
      </c>
      <c r="B591" t="inlineStr">
        <is>
          <t>LINE-S02-POST-20260210</t>
        </is>
      </c>
      <c r="C591" t="inlineStr">
        <is>
          <t>SHIFT-POST-20260210</t>
        </is>
      </c>
      <c r="D591" t="inlineStr">
        <is>
          <t>LINE-S02</t>
        </is>
      </c>
      <c r="E591" t="inlineStr">
        <is>
          <t>改善后</t>
        </is>
      </c>
      <c r="F591" s="57" t="n">
        <v>46063</v>
      </c>
      <c r="G591" t="inlineStr">
        <is>
          <t>非计划停机超时</t>
        </is>
      </c>
      <c r="H591" t="inlineStr">
        <is>
          <t>非计划停机</t>
        </is>
      </c>
      <c r="I591" s="61" t="n">
        <v>4998</v>
      </c>
      <c r="J591" t="inlineStr">
        <is>
          <t>秒</t>
        </is>
      </c>
      <c r="K591" t="n">
        <v>3600</v>
      </c>
      <c r="L591" t="inlineStr">
        <is>
          <t>中</t>
        </is>
      </c>
      <c r="M591" t="inlineStr">
        <is>
          <t>设备诊断智能体</t>
        </is>
      </c>
      <c r="N591" t="inlineStr">
        <is>
          <t>设备工程师</t>
        </is>
      </c>
      <c r="O591" t="inlineStr">
        <is>
          <t>设备瓶颈线停机放大，优先查看主加工和输送系统</t>
        </is>
      </c>
      <c r="P591" t="inlineStr">
        <is>
          <t>飞书消息卡片</t>
        </is>
      </c>
      <c r="Q591" t="inlineStr">
        <is>
          <t>否</t>
        </is>
      </c>
      <c r="R591" t="inlineStr">
        <is>
          <t>待确认</t>
        </is>
      </c>
      <c r="S591" t="inlineStr">
        <is>
          <t>团队模拟数据（基于公开单线数据派生）</t>
        </is>
      </c>
      <c r="T591" t="inlineStr">
        <is>
          <t>SIM-v2.2-20260807-20260804</t>
        </is>
      </c>
    </row>
    <row r="592">
      <c r="A592" t="inlineStr">
        <is>
          <t>SIM-EVT-00591</t>
        </is>
      </c>
      <c r="B592" t="inlineStr">
        <is>
          <t>LINE-S03-POST-20260210</t>
        </is>
      </c>
      <c r="C592" t="inlineStr">
        <is>
          <t>SHIFT-POST-20260210</t>
        </is>
      </c>
      <c r="D592" t="inlineStr">
        <is>
          <t>LINE-S03</t>
        </is>
      </c>
      <c r="E592" t="inlineStr">
        <is>
          <t>改善后</t>
        </is>
      </c>
      <c r="F592" s="57" t="n">
        <v>46063</v>
      </c>
      <c r="G592" t="inlineStr">
        <is>
          <t>OEE低于目标</t>
        </is>
      </c>
      <c r="H592" t="inlineStr">
        <is>
          <t>OEE</t>
        </is>
      </c>
      <c r="I592" s="61" t="n">
        <v>0.6938260000000001</v>
      </c>
      <c r="J592" t="inlineStr">
        <is>
          <t>比例</t>
        </is>
      </c>
      <c r="K592" t="n">
        <v>0.75</v>
      </c>
      <c r="L592" t="inlineStr">
        <is>
          <t>中</t>
        </is>
      </c>
      <c r="M592" t="inlineStr">
        <is>
          <t>生产诊断智能体</t>
        </is>
      </c>
      <c r="N592" t="inlineStr">
        <is>
          <t>生产主管</t>
        </is>
      </c>
      <c r="O592" t="inlineStr">
        <is>
          <t>质量波动线综合效率偏低，需结合三项损失继续下钻</t>
        </is>
      </c>
      <c r="P592" t="inlineStr">
        <is>
          <t>飞书消息卡片</t>
        </is>
      </c>
      <c r="Q592" t="inlineStr">
        <is>
          <t>否</t>
        </is>
      </c>
      <c r="R592" t="inlineStr">
        <is>
          <t>待确认</t>
        </is>
      </c>
      <c r="S592" t="inlineStr">
        <is>
          <t>团队模拟数据（基于公开单线数据派生）</t>
        </is>
      </c>
      <c r="T592" t="inlineStr">
        <is>
          <t>SIM-v2.2-20260807-20260804</t>
        </is>
      </c>
    </row>
    <row r="593">
      <c r="A593" t="inlineStr">
        <is>
          <t>SIM-EVT-00592</t>
        </is>
      </c>
      <c r="B593" t="inlineStr">
        <is>
          <t>LINE-S03-POST-20260210</t>
        </is>
      </c>
      <c r="C593" t="inlineStr">
        <is>
          <t>SHIFT-POST-20260210</t>
        </is>
      </c>
      <c r="D593" t="inlineStr">
        <is>
          <t>LINE-S03</t>
        </is>
      </c>
      <c r="E593" t="inlineStr">
        <is>
          <t>改善后</t>
        </is>
      </c>
      <c r="F593" s="57" t="n">
        <v>46063</v>
      </c>
      <c r="G593" t="inlineStr">
        <is>
          <t>质量率偏低</t>
        </is>
      </c>
      <c r="H593" t="inlineStr">
        <is>
          <t>质量率</t>
        </is>
      </c>
      <c r="I593" s="61" t="n">
        <v>0.943085</v>
      </c>
      <c r="J593" t="inlineStr">
        <is>
          <t>比例</t>
        </is>
      </c>
      <c r="K593" t="n">
        <v>0.98</v>
      </c>
      <c r="L593" t="inlineStr">
        <is>
          <t>高</t>
        </is>
      </c>
      <c r="M593" t="inlineStr">
        <is>
          <t>质量分析智能体</t>
        </is>
      </c>
      <c r="N593" t="inlineStr">
        <is>
          <t>质量工程师</t>
        </is>
      </c>
      <c r="O593" t="inlineStr">
        <is>
          <t>质量波动画像触发，建议核查批次、工艺参数和来料</t>
        </is>
      </c>
      <c r="P593" t="inlineStr">
        <is>
          <t>飞书消息卡片+处置任务</t>
        </is>
      </c>
      <c r="Q593" t="inlineStr">
        <is>
          <t>是</t>
        </is>
      </c>
      <c r="R593" t="inlineStr">
        <is>
          <t>待确认</t>
        </is>
      </c>
      <c r="S593" t="inlineStr">
        <is>
          <t>团队模拟数据（基于公开单线数据派生）</t>
        </is>
      </c>
      <c r="T593" t="inlineStr">
        <is>
          <t>SIM-v2.2-20260807-20260804</t>
        </is>
      </c>
    </row>
    <row r="594">
      <c r="A594" t="inlineStr">
        <is>
          <t>SIM-EVT-00593</t>
        </is>
      </c>
      <c r="B594" t="inlineStr">
        <is>
          <t>LINE-S03-POST-20260210</t>
        </is>
      </c>
      <c r="C594" t="inlineStr">
        <is>
          <t>SHIFT-POST-20260210</t>
        </is>
      </c>
      <c r="D594" t="inlineStr">
        <is>
          <t>LINE-S03</t>
        </is>
      </c>
      <c r="E594" t="inlineStr">
        <is>
          <t>改善后</t>
        </is>
      </c>
      <c r="F594" s="57" t="n">
        <v>46063</v>
      </c>
      <c r="G594" t="inlineStr">
        <is>
          <t>非计划停机超时</t>
        </is>
      </c>
      <c r="H594" t="inlineStr">
        <is>
          <t>非计划停机</t>
        </is>
      </c>
      <c r="I594" s="61" t="n">
        <v>4302</v>
      </c>
      <c r="J594" t="inlineStr">
        <is>
          <t>秒</t>
        </is>
      </c>
      <c r="K594" t="n">
        <v>3600</v>
      </c>
      <c r="L594" t="inlineStr">
        <is>
          <t>中</t>
        </is>
      </c>
      <c r="M594" t="inlineStr">
        <is>
          <t>设备诊断智能体</t>
        </is>
      </c>
      <c r="N594" t="inlineStr">
        <is>
          <t>设备工程师</t>
        </is>
      </c>
      <c r="O594" t="inlineStr">
        <is>
          <t>按停机位置和原因执行Pareto分析</t>
        </is>
      </c>
      <c r="P594" t="inlineStr">
        <is>
          <t>飞书消息卡片</t>
        </is>
      </c>
      <c r="Q594" t="inlineStr">
        <is>
          <t>否</t>
        </is>
      </c>
      <c r="R594" t="inlineStr">
        <is>
          <t>待确认</t>
        </is>
      </c>
      <c r="S594" t="inlineStr">
        <is>
          <t>团队模拟数据（基于公开单线数据派生）</t>
        </is>
      </c>
      <c r="T594" t="inlineStr">
        <is>
          <t>SIM-v2.2-20260807-20260804</t>
        </is>
      </c>
    </row>
    <row r="595">
      <c r="A595" t="inlineStr">
        <is>
          <t>SIM-EVT-00594</t>
        </is>
      </c>
      <c r="B595" t="inlineStr">
        <is>
          <t>LINE-S01-POST-20260211</t>
        </is>
      </c>
      <c r="C595" t="inlineStr">
        <is>
          <t>SHIFT-POST-20260211</t>
        </is>
      </c>
      <c r="D595" t="inlineStr">
        <is>
          <t>LINE-S01</t>
        </is>
      </c>
      <c r="E595" t="inlineStr">
        <is>
          <t>改善后</t>
        </is>
      </c>
      <c r="F595" s="57" t="n">
        <v>46064</v>
      </c>
      <c r="G595" t="inlineStr">
        <is>
          <t>OEE低于目标</t>
        </is>
      </c>
      <c r="H595" t="inlineStr">
        <is>
          <t>OEE</t>
        </is>
      </c>
      <c r="I595" s="61" t="n">
        <v>0.625664</v>
      </c>
      <c r="J595" t="inlineStr">
        <is>
          <t>比例</t>
        </is>
      </c>
      <c r="K595" t="n">
        <v>0.75</v>
      </c>
      <c r="L595" t="inlineStr">
        <is>
          <t>中</t>
        </is>
      </c>
      <c r="M595" t="inlineStr">
        <is>
          <t>生产诊断智能体</t>
        </is>
      </c>
      <c r="N595" t="inlineStr">
        <is>
          <t>生产主管</t>
        </is>
      </c>
      <c r="O595" t="inlineStr">
        <is>
          <t>稳态基准线综合效率偏低，需结合三项损失继续下钻</t>
        </is>
      </c>
      <c r="P595" t="inlineStr">
        <is>
          <t>飞书消息卡片</t>
        </is>
      </c>
      <c r="Q595" t="inlineStr">
        <is>
          <t>否</t>
        </is>
      </c>
      <c r="R595" t="inlineStr">
        <is>
          <t>待确认</t>
        </is>
      </c>
      <c r="S595" t="inlineStr">
        <is>
          <t>团队模拟数据（基于公开单线数据派生）</t>
        </is>
      </c>
      <c r="T595" t="inlineStr">
        <is>
          <t>SIM-v2.2-20260807-20260804</t>
        </is>
      </c>
    </row>
    <row r="596">
      <c r="A596" t="inlineStr">
        <is>
          <t>SIM-EVT-00595</t>
        </is>
      </c>
      <c r="B596" t="inlineStr">
        <is>
          <t>LINE-S01-POST-20260211</t>
        </is>
      </c>
      <c r="C596" t="inlineStr">
        <is>
          <t>SHIFT-POST-20260211</t>
        </is>
      </c>
      <c r="D596" t="inlineStr">
        <is>
          <t>LINE-S01</t>
        </is>
      </c>
      <c r="E596" t="inlineStr">
        <is>
          <t>改善后</t>
        </is>
      </c>
      <c r="F596" s="57" t="n">
        <v>46064</v>
      </c>
      <c r="G596" t="inlineStr">
        <is>
          <t>开动率偏低</t>
        </is>
      </c>
      <c r="H596" t="inlineStr">
        <is>
          <t>开动率</t>
        </is>
      </c>
      <c r="I596" s="61" t="n">
        <v>0.675361</v>
      </c>
      <c r="J596" t="inlineStr">
        <is>
          <t>比例</t>
        </is>
      </c>
      <c r="K596" t="n">
        <v>0.75</v>
      </c>
      <c r="L596" t="inlineStr">
        <is>
          <t>中</t>
        </is>
      </c>
      <c r="M596" t="inlineStr">
        <is>
          <t>设备诊断智能体</t>
        </is>
      </c>
      <c r="N596" t="inlineStr">
        <is>
          <t>设备工程师</t>
        </is>
      </c>
      <c r="O596" t="inlineStr">
        <is>
          <t>优先检查非计划停机与待机原因</t>
        </is>
      </c>
      <c r="P596" t="inlineStr">
        <is>
          <t>飞书消息卡片</t>
        </is>
      </c>
      <c r="Q596" t="inlineStr">
        <is>
          <t>否</t>
        </is>
      </c>
      <c r="R596" t="inlineStr">
        <is>
          <t>待确认</t>
        </is>
      </c>
      <c r="S596" t="inlineStr">
        <is>
          <t>团队模拟数据（基于公开单线数据派生）</t>
        </is>
      </c>
      <c r="T596" t="inlineStr">
        <is>
          <t>SIM-v2.2-20260807-20260804</t>
        </is>
      </c>
    </row>
    <row r="597">
      <c r="A597" t="inlineStr">
        <is>
          <t>SIM-EVT-00596</t>
        </is>
      </c>
      <c r="B597" t="inlineStr">
        <is>
          <t>LINE-S01-POST-20260211</t>
        </is>
      </c>
      <c r="C597" t="inlineStr">
        <is>
          <t>SHIFT-POST-20260211</t>
        </is>
      </c>
      <c r="D597" t="inlineStr">
        <is>
          <t>LINE-S01</t>
        </is>
      </c>
      <c r="E597" t="inlineStr">
        <is>
          <t>改善后</t>
        </is>
      </c>
      <c r="F597" s="57" t="n">
        <v>46064</v>
      </c>
      <c r="G597" t="inlineStr">
        <is>
          <t>质量率偏低</t>
        </is>
      </c>
      <c r="H597" t="inlineStr">
        <is>
          <t>质量率</t>
        </is>
      </c>
      <c r="I597" s="61" t="n">
        <v>0.920959</v>
      </c>
      <c r="J597" t="inlineStr">
        <is>
          <t>比例</t>
        </is>
      </c>
      <c r="K597" t="n">
        <v>0.98</v>
      </c>
      <c r="L597" t="inlineStr">
        <is>
          <t>高</t>
        </is>
      </c>
      <c r="M597" t="inlineStr">
        <is>
          <t>质量分析智能体</t>
        </is>
      </c>
      <c r="N597" t="inlineStr">
        <is>
          <t>质量工程师</t>
        </is>
      </c>
      <c r="O597" t="inlineStr">
        <is>
          <t>建议核查缺陷数量与异常批次</t>
        </is>
      </c>
      <c r="P597" t="inlineStr">
        <is>
          <t>飞书消息卡片+处置任务</t>
        </is>
      </c>
      <c r="Q597" t="inlineStr">
        <is>
          <t>是</t>
        </is>
      </c>
      <c r="R597" t="inlineStr">
        <is>
          <t>待确认</t>
        </is>
      </c>
      <c r="S597" t="inlineStr">
        <is>
          <t>团队模拟数据（基于公开单线数据派生）</t>
        </is>
      </c>
      <c r="T597" t="inlineStr">
        <is>
          <t>SIM-v2.2-20260807-20260804</t>
        </is>
      </c>
    </row>
    <row r="598">
      <c r="A598" t="inlineStr">
        <is>
          <t>SIM-EVT-00597</t>
        </is>
      </c>
      <c r="B598" t="inlineStr">
        <is>
          <t>LINE-S02-POST-20260211</t>
        </is>
      </c>
      <c r="C598" t="inlineStr">
        <is>
          <t>SHIFT-POST-20260211</t>
        </is>
      </c>
      <c r="D598" t="inlineStr">
        <is>
          <t>LINE-S02</t>
        </is>
      </c>
      <c r="E598" t="inlineStr">
        <is>
          <t>改善后</t>
        </is>
      </c>
      <c r="F598" s="57" t="n">
        <v>46064</v>
      </c>
      <c r="G598" t="inlineStr">
        <is>
          <t>OEE低于目标</t>
        </is>
      </c>
      <c r="H598" t="inlineStr">
        <is>
          <t>OEE</t>
        </is>
      </c>
      <c r="I598" s="61" t="n">
        <v>0.559809</v>
      </c>
      <c r="J598" t="inlineStr">
        <is>
          <t>比例</t>
        </is>
      </c>
      <c r="K598" t="n">
        <v>0.75</v>
      </c>
      <c r="L598" t="inlineStr">
        <is>
          <t>高</t>
        </is>
      </c>
      <c r="M598" t="inlineStr">
        <is>
          <t>生产诊断智能体</t>
        </is>
      </c>
      <c r="N598" t="inlineStr">
        <is>
          <t>生产主管</t>
        </is>
      </c>
      <c r="O598" t="inlineStr">
        <is>
          <t>设备瓶颈线综合效率偏低，需结合三项损失继续下钻</t>
        </is>
      </c>
      <c r="P598" t="inlineStr">
        <is>
          <t>飞书消息卡片+处置任务</t>
        </is>
      </c>
      <c r="Q598" t="inlineStr">
        <is>
          <t>是</t>
        </is>
      </c>
      <c r="R598" t="inlineStr">
        <is>
          <t>待确认</t>
        </is>
      </c>
      <c r="S598" t="inlineStr">
        <is>
          <t>团队模拟数据（基于公开单线数据派生）</t>
        </is>
      </c>
      <c r="T598" t="inlineStr">
        <is>
          <t>SIM-v2.2-20260807-20260804</t>
        </is>
      </c>
    </row>
    <row r="599">
      <c r="A599" t="inlineStr">
        <is>
          <t>SIM-EVT-00598</t>
        </is>
      </c>
      <c r="B599" t="inlineStr">
        <is>
          <t>LINE-S02-POST-20260211</t>
        </is>
      </c>
      <c r="C599" t="inlineStr">
        <is>
          <t>SHIFT-POST-20260211</t>
        </is>
      </c>
      <c r="D599" t="inlineStr">
        <is>
          <t>LINE-S02</t>
        </is>
      </c>
      <c r="E599" t="inlineStr">
        <is>
          <t>改善后</t>
        </is>
      </c>
      <c r="F599" s="57" t="n">
        <v>46064</v>
      </c>
      <c r="G599" t="inlineStr">
        <is>
          <t>开动率偏低</t>
        </is>
      </c>
      <c r="H599" t="inlineStr">
        <is>
          <t>开动率</t>
        </is>
      </c>
      <c r="I599" s="61" t="n">
        <v>0.614694</v>
      </c>
      <c r="J599" t="inlineStr">
        <is>
          <t>比例</t>
        </is>
      </c>
      <c r="K599" t="n">
        <v>0.75</v>
      </c>
      <c r="L599" t="inlineStr">
        <is>
          <t>高</t>
        </is>
      </c>
      <c r="M599" t="inlineStr">
        <is>
          <t>设备诊断智能体</t>
        </is>
      </c>
      <c r="N599" t="inlineStr">
        <is>
          <t>设备工程师</t>
        </is>
      </c>
      <c r="O599" t="inlineStr">
        <is>
          <t>设备瓶颈画像与非计划停机共同指向关键设备</t>
        </is>
      </c>
      <c r="P599" t="inlineStr">
        <is>
          <t>飞书消息卡片+处置任务</t>
        </is>
      </c>
      <c r="Q599" t="inlineStr">
        <is>
          <t>是</t>
        </is>
      </c>
      <c r="R599" t="inlineStr">
        <is>
          <t>待确认</t>
        </is>
      </c>
      <c r="S599" t="inlineStr">
        <is>
          <t>团队模拟数据（基于公开单线数据派生）</t>
        </is>
      </c>
      <c r="T599" t="inlineStr">
        <is>
          <t>SIM-v2.2-20260807-20260804</t>
        </is>
      </c>
    </row>
    <row r="600">
      <c r="A600" t="inlineStr">
        <is>
          <t>SIM-EVT-00599</t>
        </is>
      </c>
      <c r="B600" t="inlineStr">
        <is>
          <t>LINE-S02-POST-20260211</t>
        </is>
      </c>
      <c r="C600" t="inlineStr">
        <is>
          <t>SHIFT-POST-20260211</t>
        </is>
      </c>
      <c r="D600" t="inlineStr">
        <is>
          <t>LINE-S02</t>
        </is>
      </c>
      <c r="E600" t="inlineStr">
        <is>
          <t>改善后</t>
        </is>
      </c>
      <c r="F600" s="57" t="n">
        <v>46064</v>
      </c>
      <c r="G600" t="inlineStr">
        <is>
          <t>质量率偏低</t>
        </is>
      </c>
      <c r="H600" t="inlineStr">
        <is>
          <t>质量率</t>
        </is>
      </c>
      <c r="I600" s="61" t="n">
        <v>0.926848</v>
      </c>
      <c r="J600" t="inlineStr">
        <is>
          <t>比例</t>
        </is>
      </c>
      <c r="K600" t="n">
        <v>0.98</v>
      </c>
      <c r="L600" t="inlineStr">
        <is>
          <t>高</t>
        </is>
      </c>
      <c r="M600" t="inlineStr">
        <is>
          <t>质量分析智能体</t>
        </is>
      </c>
      <c r="N600" t="inlineStr">
        <is>
          <t>质量工程师</t>
        </is>
      </c>
      <c r="O600" t="inlineStr">
        <is>
          <t>建议核查缺陷数量与异常批次</t>
        </is>
      </c>
      <c r="P600" t="inlineStr">
        <is>
          <t>飞书消息卡片+处置任务</t>
        </is>
      </c>
      <c r="Q600" t="inlineStr">
        <is>
          <t>是</t>
        </is>
      </c>
      <c r="R600" t="inlineStr">
        <is>
          <t>待确认</t>
        </is>
      </c>
      <c r="S600" t="inlineStr">
        <is>
          <t>团队模拟数据（基于公开单线数据派生）</t>
        </is>
      </c>
      <c r="T600" t="inlineStr">
        <is>
          <t>SIM-v2.2-20260807-20260804</t>
        </is>
      </c>
    </row>
    <row r="601">
      <c r="A601" t="inlineStr">
        <is>
          <t>SIM-EVT-00600</t>
        </is>
      </c>
      <c r="B601" t="inlineStr">
        <is>
          <t>LINE-S03-POST-20260211</t>
        </is>
      </c>
      <c r="C601" t="inlineStr">
        <is>
          <t>SHIFT-POST-20260211</t>
        </is>
      </c>
      <c r="D601" t="inlineStr">
        <is>
          <t>LINE-S03</t>
        </is>
      </c>
      <c r="E601" t="inlineStr">
        <is>
          <t>改善后</t>
        </is>
      </c>
      <c r="F601" s="57" t="n">
        <v>46064</v>
      </c>
      <c r="G601" t="inlineStr">
        <is>
          <t>OEE低于目标</t>
        </is>
      </c>
      <c r="H601" t="inlineStr">
        <is>
          <t>OEE</t>
        </is>
      </c>
      <c r="I601" s="61" t="n">
        <v>0.58208</v>
      </c>
      <c r="J601" t="inlineStr">
        <is>
          <t>比例</t>
        </is>
      </c>
      <c r="K601" t="n">
        <v>0.75</v>
      </c>
      <c r="L601" t="inlineStr">
        <is>
          <t>高</t>
        </is>
      </c>
      <c r="M601" t="inlineStr">
        <is>
          <t>生产诊断智能体</t>
        </is>
      </c>
      <c r="N601" t="inlineStr">
        <is>
          <t>生产主管</t>
        </is>
      </c>
      <c r="O601" t="inlineStr">
        <is>
          <t>质量波动线综合效率偏低，需结合三项损失继续下钻</t>
        </is>
      </c>
      <c r="P601" t="inlineStr">
        <is>
          <t>飞书消息卡片+处置任务</t>
        </is>
      </c>
      <c r="Q601" t="inlineStr">
        <is>
          <t>是</t>
        </is>
      </c>
      <c r="R601" t="inlineStr">
        <is>
          <t>待确认</t>
        </is>
      </c>
      <c r="S601" t="inlineStr">
        <is>
          <t>团队模拟数据（基于公开单线数据派生）</t>
        </is>
      </c>
      <c r="T601" t="inlineStr">
        <is>
          <t>SIM-v2.2-20260807-20260804</t>
        </is>
      </c>
    </row>
    <row r="602">
      <c r="A602" t="inlineStr">
        <is>
          <t>SIM-EVT-00601</t>
        </is>
      </c>
      <c r="B602" t="inlineStr">
        <is>
          <t>LINE-S03-POST-20260211</t>
        </is>
      </c>
      <c r="C602" t="inlineStr">
        <is>
          <t>SHIFT-POST-20260211</t>
        </is>
      </c>
      <c r="D602" t="inlineStr">
        <is>
          <t>LINE-S03</t>
        </is>
      </c>
      <c r="E602" t="inlineStr">
        <is>
          <t>改善后</t>
        </is>
      </c>
      <c r="F602" s="57" t="n">
        <v>46064</v>
      </c>
      <c r="G602" t="inlineStr">
        <is>
          <t>开动率偏低</t>
        </is>
      </c>
      <c r="H602" t="inlineStr">
        <is>
          <t>开动率</t>
        </is>
      </c>
      <c r="I602" s="61" t="n">
        <v>0.669361</v>
      </c>
      <c r="J602" t="inlineStr">
        <is>
          <t>比例</t>
        </is>
      </c>
      <c r="K602" t="n">
        <v>0.75</v>
      </c>
      <c r="L602" t="inlineStr">
        <is>
          <t>中</t>
        </is>
      </c>
      <c r="M602" t="inlineStr">
        <is>
          <t>设备诊断智能体</t>
        </is>
      </c>
      <c r="N602" t="inlineStr">
        <is>
          <t>设备工程师</t>
        </is>
      </c>
      <c r="O602" t="inlineStr">
        <is>
          <t>优先检查非计划停机与待机原因</t>
        </is>
      </c>
      <c r="P602" t="inlineStr">
        <is>
          <t>飞书消息卡片</t>
        </is>
      </c>
      <c r="Q602" t="inlineStr">
        <is>
          <t>否</t>
        </is>
      </c>
      <c r="R602" t="inlineStr">
        <is>
          <t>待确认</t>
        </is>
      </c>
      <c r="S602" t="inlineStr">
        <is>
          <t>团队模拟数据（基于公开单线数据派生）</t>
        </is>
      </c>
      <c r="T602" t="inlineStr">
        <is>
          <t>SIM-v2.2-20260807-20260804</t>
        </is>
      </c>
    </row>
    <row r="603">
      <c r="A603" t="inlineStr">
        <is>
          <t>SIM-EVT-00602</t>
        </is>
      </c>
      <c r="B603" t="inlineStr">
        <is>
          <t>LINE-S03-POST-20260211</t>
        </is>
      </c>
      <c r="C603" t="inlineStr">
        <is>
          <t>SHIFT-POST-20260211</t>
        </is>
      </c>
      <c r="D603" t="inlineStr">
        <is>
          <t>LINE-S03</t>
        </is>
      </c>
      <c r="E603" t="inlineStr">
        <is>
          <t>改善后</t>
        </is>
      </c>
      <c r="F603" s="57" t="n">
        <v>46064</v>
      </c>
      <c r="G603" t="inlineStr">
        <is>
          <t>质量率偏低</t>
        </is>
      </c>
      <c r="H603" t="inlineStr">
        <is>
          <t>质量率</t>
        </is>
      </c>
      <c r="I603" s="61" t="n">
        <v>0.911292</v>
      </c>
      <c r="J603" t="inlineStr">
        <is>
          <t>比例</t>
        </is>
      </c>
      <c r="K603" t="n">
        <v>0.98</v>
      </c>
      <c r="L603" t="inlineStr">
        <is>
          <t>高</t>
        </is>
      </c>
      <c r="M603" t="inlineStr">
        <is>
          <t>质量分析智能体</t>
        </is>
      </c>
      <c r="N603" t="inlineStr">
        <is>
          <t>质量工程师</t>
        </is>
      </c>
      <c r="O603" t="inlineStr">
        <is>
          <t>质量波动画像触发，建议核查批次、工艺参数和来料</t>
        </is>
      </c>
      <c r="P603" t="inlineStr">
        <is>
          <t>飞书消息卡片+处置任务</t>
        </is>
      </c>
      <c r="Q603" t="inlineStr">
        <is>
          <t>是</t>
        </is>
      </c>
      <c r="R603" t="inlineStr">
        <is>
          <t>待确认</t>
        </is>
      </c>
      <c r="S603" t="inlineStr">
        <is>
          <t>团队模拟数据（基于公开单线数据派生）</t>
        </is>
      </c>
      <c r="T603" t="inlineStr">
        <is>
          <t>SIM-v2.2-20260807-20260804</t>
        </is>
      </c>
    </row>
    <row r="604">
      <c r="A604" t="inlineStr">
        <is>
          <t>SIM-EVT-00603</t>
        </is>
      </c>
      <c r="B604" t="inlineStr">
        <is>
          <t>LINE-S01-POST-20260212</t>
        </is>
      </c>
      <c r="C604" t="inlineStr">
        <is>
          <t>SHIFT-POST-20260212</t>
        </is>
      </c>
      <c r="D604" t="inlineStr">
        <is>
          <t>LINE-S01</t>
        </is>
      </c>
      <c r="E604" t="inlineStr">
        <is>
          <t>改善后</t>
        </is>
      </c>
      <c r="F604" s="57" t="n">
        <v>46065</v>
      </c>
      <c r="G604" t="inlineStr">
        <is>
          <t>OEE低于目标</t>
        </is>
      </c>
      <c r="H604" t="inlineStr">
        <is>
          <t>OEE</t>
        </is>
      </c>
      <c r="I604" s="61" t="n">
        <v>0.6918</v>
      </c>
      <c r="J604" t="inlineStr">
        <is>
          <t>比例</t>
        </is>
      </c>
      <c r="K604" t="n">
        <v>0.75</v>
      </c>
      <c r="L604" t="inlineStr">
        <is>
          <t>中</t>
        </is>
      </c>
      <c r="M604" t="inlineStr">
        <is>
          <t>生产诊断智能体</t>
        </is>
      </c>
      <c r="N604" t="inlineStr">
        <is>
          <t>生产主管</t>
        </is>
      </c>
      <c r="O604" t="inlineStr">
        <is>
          <t>稳态基准线综合效率偏低，需结合三项损失继续下钻</t>
        </is>
      </c>
      <c r="P604" t="inlineStr">
        <is>
          <t>飞书消息卡片</t>
        </is>
      </c>
      <c r="Q604" t="inlineStr">
        <is>
          <t>否</t>
        </is>
      </c>
      <c r="R604" t="inlineStr">
        <is>
          <t>待确认</t>
        </is>
      </c>
      <c r="S604" t="inlineStr">
        <is>
          <t>团队模拟数据（基于公开单线数据派生）</t>
        </is>
      </c>
      <c r="T604" t="inlineStr">
        <is>
          <t>SIM-v2.2-20260807-20260804</t>
        </is>
      </c>
    </row>
    <row r="605">
      <c r="A605" t="inlineStr">
        <is>
          <t>SIM-EVT-00604</t>
        </is>
      </c>
      <c r="B605" t="inlineStr">
        <is>
          <t>LINE-S01-POST-20260212</t>
        </is>
      </c>
      <c r="C605" t="inlineStr">
        <is>
          <t>SHIFT-POST-20260212</t>
        </is>
      </c>
      <c r="D605" t="inlineStr">
        <is>
          <t>LINE-S01</t>
        </is>
      </c>
      <c r="E605" t="inlineStr">
        <is>
          <t>改善后</t>
        </is>
      </c>
      <c r="F605" s="57" t="n">
        <v>46065</v>
      </c>
      <c r="G605" t="inlineStr">
        <is>
          <t>开动率偏低</t>
        </is>
      </c>
      <c r="H605" t="inlineStr">
        <is>
          <t>开动率</t>
        </is>
      </c>
      <c r="I605" s="61" t="n">
        <v>0.6903</v>
      </c>
      <c r="J605" t="inlineStr">
        <is>
          <t>比例</t>
        </is>
      </c>
      <c r="K605" t="n">
        <v>0.75</v>
      </c>
      <c r="L605" t="inlineStr">
        <is>
          <t>中</t>
        </is>
      </c>
      <c r="M605" t="inlineStr">
        <is>
          <t>设备诊断智能体</t>
        </is>
      </c>
      <c r="N605" t="inlineStr">
        <is>
          <t>设备工程师</t>
        </is>
      </c>
      <c r="O605" t="inlineStr">
        <is>
          <t>优先检查非计划停机与待机原因</t>
        </is>
      </c>
      <c r="P605" t="inlineStr">
        <is>
          <t>飞书消息卡片</t>
        </is>
      </c>
      <c r="Q605" t="inlineStr">
        <is>
          <t>否</t>
        </is>
      </c>
      <c r="R605" t="inlineStr">
        <is>
          <t>待确认</t>
        </is>
      </c>
      <c r="S605" t="inlineStr">
        <is>
          <t>团队模拟数据（基于公开单线数据派生）</t>
        </is>
      </c>
      <c r="T605" t="inlineStr">
        <is>
          <t>SIM-v2.2-20260807-20260804</t>
        </is>
      </c>
    </row>
    <row r="606">
      <c r="A606" t="inlineStr">
        <is>
          <t>SIM-EVT-00605</t>
        </is>
      </c>
      <c r="B606" t="inlineStr">
        <is>
          <t>LINE-S02-POST-20260212</t>
        </is>
      </c>
      <c r="C606" t="inlineStr">
        <is>
          <t>SHIFT-POST-20260212</t>
        </is>
      </c>
      <c r="D606" t="inlineStr">
        <is>
          <t>LINE-S02</t>
        </is>
      </c>
      <c r="E606" t="inlineStr">
        <is>
          <t>改善后</t>
        </is>
      </c>
      <c r="F606" s="57" t="n">
        <v>46065</v>
      </c>
      <c r="G606" t="inlineStr">
        <is>
          <t>OEE低于目标</t>
        </is>
      </c>
      <c r="H606" t="inlineStr">
        <is>
          <t>OEE</t>
        </is>
      </c>
      <c r="I606" s="61" t="n">
        <v>0.665718</v>
      </c>
      <c r="J606" t="inlineStr">
        <is>
          <t>比例</t>
        </is>
      </c>
      <c r="K606" t="n">
        <v>0.75</v>
      </c>
      <c r="L606" t="inlineStr">
        <is>
          <t>中</t>
        </is>
      </c>
      <c r="M606" t="inlineStr">
        <is>
          <t>生产诊断智能体</t>
        </is>
      </c>
      <c r="N606" t="inlineStr">
        <is>
          <t>生产主管</t>
        </is>
      </c>
      <c r="O606" t="inlineStr">
        <is>
          <t>设备瓶颈线综合效率偏低，需结合三项损失继续下钻</t>
        </is>
      </c>
      <c r="P606" t="inlineStr">
        <is>
          <t>飞书消息卡片</t>
        </is>
      </c>
      <c r="Q606" t="inlineStr">
        <is>
          <t>否</t>
        </is>
      </c>
      <c r="R606" t="inlineStr">
        <is>
          <t>待确认</t>
        </is>
      </c>
      <c r="S606" t="inlineStr">
        <is>
          <t>团队模拟数据（基于公开单线数据派生）</t>
        </is>
      </c>
      <c r="T606" t="inlineStr">
        <is>
          <t>SIM-v2.2-20260807-20260804</t>
        </is>
      </c>
    </row>
    <row r="607">
      <c r="A607" t="inlineStr">
        <is>
          <t>SIM-EVT-00606</t>
        </is>
      </c>
      <c r="B607" t="inlineStr">
        <is>
          <t>LINE-S02-POST-20260212</t>
        </is>
      </c>
      <c r="C607" t="inlineStr">
        <is>
          <t>SHIFT-POST-20260212</t>
        </is>
      </c>
      <c r="D607" t="inlineStr">
        <is>
          <t>LINE-S02</t>
        </is>
      </c>
      <c r="E607" t="inlineStr">
        <is>
          <t>改善后</t>
        </is>
      </c>
      <c r="F607" s="57" t="n">
        <v>46065</v>
      </c>
      <c r="G607" t="inlineStr">
        <is>
          <t>开动率偏低</t>
        </is>
      </c>
      <c r="H607" t="inlineStr">
        <is>
          <t>开动率</t>
        </is>
      </c>
      <c r="I607" s="61" t="n">
        <v>0.654966</v>
      </c>
      <c r="J607" t="inlineStr">
        <is>
          <t>比例</t>
        </is>
      </c>
      <c r="K607" t="n">
        <v>0.75</v>
      </c>
      <c r="L607" t="inlineStr">
        <is>
          <t>中</t>
        </is>
      </c>
      <c r="M607" t="inlineStr">
        <is>
          <t>设备诊断智能体</t>
        </is>
      </c>
      <c r="N607" t="inlineStr">
        <is>
          <t>设备工程师</t>
        </is>
      </c>
      <c r="O607" t="inlineStr">
        <is>
          <t>设备瓶颈画像与非计划停机共同指向关键设备</t>
        </is>
      </c>
      <c r="P607" t="inlineStr">
        <is>
          <t>飞书消息卡片</t>
        </is>
      </c>
      <c r="Q607" t="inlineStr">
        <is>
          <t>否</t>
        </is>
      </c>
      <c r="R607" t="inlineStr">
        <is>
          <t>待确认</t>
        </is>
      </c>
      <c r="S607" t="inlineStr">
        <is>
          <t>团队模拟数据（基于公开单线数据派生）</t>
        </is>
      </c>
      <c r="T607" t="inlineStr">
        <is>
          <t>SIM-v2.2-20260807-20260804</t>
        </is>
      </c>
    </row>
    <row r="608">
      <c r="A608" t="inlineStr">
        <is>
          <t>SIM-EVT-00607</t>
        </is>
      </c>
      <c r="B608" t="inlineStr">
        <is>
          <t>LINE-S02-POST-20260212</t>
        </is>
      </c>
      <c r="C608" t="inlineStr">
        <is>
          <t>SHIFT-POST-20260212</t>
        </is>
      </c>
      <c r="D608" t="inlineStr">
        <is>
          <t>LINE-S02</t>
        </is>
      </c>
      <c r="E608" t="inlineStr">
        <is>
          <t>改善后</t>
        </is>
      </c>
      <c r="F608" s="57" t="n">
        <v>46065</v>
      </c>
      <c r="G608" t="inlineStr">
        <is>
          <t>非计划停机超时</t>
        </is>
      </c>
      <c r="H608" t="inlineStr">
        <is>
          <t>非计划停机</t>
        </is>
      </c>
      <c r="I608" s="61" t="n">
        <v>4464</v>
      </c>
      <c r="J608" t="inlineStr">
        <is>
          <t>秒</t>
        </is>
      </c>
      <c r="K608" t="n">
        <v>3600</v>
      </c>
      <c r="L608" t="inlineStr">
        <is>
          <t>中</t>
        </is>
      </c>
      <c r="M608" t="inlineStr">
        <is>
          <t>设备诊断智能体</t>
        </is>
      </c>
      <c r="N608" t="inlineStr">
        <is>
          <t>设备工程师</t>
        </is>
      </c>
      <c r="O608" t="inlineStr">
        <is>
          <t>设备瓶颈线停机放大，优先查看主加工和输送系统</t>
        </is>
      </c>
      <c r="P608" t="inlineStr">
        <is>
          <t>飞书消息卡片</t>
        </is>
      </c>
      <c r="Q608" t="inlineStr">
        <is>
          <t>否</t>
        </is>
      </c>
      <c r="R608" t="inlineStr">
        <is>
          <t>待确认</t>
        </is>
      </c>
      <c r="S608" t="inlineStr">
        <is>
          <t>团队模拟数据（基于公开单线数据派生）</t>
        </is>
      </c>
      <c r="T608" t="inlineStr">
        <is>
          <t>SIM-v2.2-20260807-20260804</t>
        </is>
      </c>
    </row>
    <row r="609">
      <c r="A609" t="inlineStr">
        <is>
          <t>SIM-EVT-00608</t>
        </is>
      </c>
      <c r="B609" t="inlineStr">
        <is>
          <t>LINE-S03-POST-20260212</t>
        </is>
      </c>
      <c r="C609" t="inlineStr">
        <is>
          <t>SHIFT-POST-20260212</t>
        </is>
      </c>
      <c r="D609" t="inlineStr">
        <is>
          <t>LINE-S03</t>
        </is>
      </c>
      <c r="E609" t="inlineStr">
        <is>
          <t>改善后</t>
        </is>
      </c>
      <c r="F609" s="57" t="n">
        <v>46065</v>
      </c>
      <c r="G609" t="inlineStr">
        <is>
          <t>OEE低于目标</t>
        </is>
      </c>
      <c r="H609" t="inlineStr">
        <is>
          <t>OEE</t>
        </is>
      </c>
      <c r="I609" s="61" t="n">
        <v>0.665728</v>
      </c>
      <c r="J609" t="inlineStr">
        <is>
          <t>比例</t>
        </is>
      </c>
      <c r="K609" t="n">
        <v>0.75</v>
      </c>
      <c r="L609" t="inlineStr">
        <is>
          <t>中</t>
        </is>
      </c>
      <c r="M609" t="inlineStr">
        <is>
          <t>生产诊断智能体</t>
        </is>
      </c>
      <c r="N609" t="inlineStr">
        <is>
          <t>生产主管</t>
        </is>
      </c>
      <c r="O609" t="inlineStr">
        <is>
          <t>质量波动线综合效率偏低，需结合三项损失继续下钻</t>
        </is>
      </c>
      <c r="P609" t="inlineStr">
        <is>
          <t>飞书消息卡片</t>
        </is>
      </c>
      <c r="Q609" t="inlineStr">
        <is>
          <t>否</t>
        </is>
      </c>
      <c r="R609" t="inlineStr">
        <is>
          <t>待确认</t>
        </is>
      </c>
      <c r="S609" t="inlineStr">
        <is>
          <t>团队模拟数据（基于公开单线数据派生）</t>
        </is>
      </c>
      <c r="T609" t="inlineStr">
        <is>
          <t>SIM-v2.2-20260807-20260804</t>
        </is>
      </c>
    </row>
    <row r="610">
      <c r="A610" t="inlineStr">
        <is>
          <t>SIM-EVT-00609</t>
        </is>
      </c>
      <c r="B610" t="inlineStr">
        <is>
          <t>LINE-S03-POST-20260212</t>
        </is>
      </c>
      <c r="C610" t="inlineStr">
        <is>
          <t>SHIFT-POST-20260212</t>
        </is>
      </c>
      <c r="D610" t="inlineStr">
        <is>
          <t>LINE-S03</t>
        </is>
      </c>
      <c r="E610" t="inlineStr">
        <is>
          <t>改善后</t>
        </is>
      </c>
      <c r="F610" s="57" t="n">
        <v>46065</v>
      </c>
      <c r="G610" t="inlineStr">
        <is>
          <t>开动率偏低</t>
        </is>
      </c>
      <c r="H610" t="inlineStr">
        <is>
          <t>开动率</t>
        </is>
      </c>
      <c r="I610" s="61" t="n">
        <v>0.6843</v>
      </c>
      <c r="J610" t="inlineStr">
        <is>
          <t>比例</t>
        </is>
      </c>
      <c r="K610" t="n">
        <v>0.75</v>
      </c>
      <c r="L610" t="inlineStr">
        <is>
          <t>中</t>
        </is>
      </c>
      <c r="M610" t="inlineStr">
        <is>
          <t>设备诊断智能体</t>
        </is>
      </c>
      <c r="N610" t="inlineStr">
        <is>
          <t>设备工程师</t>
        </is>
      </c>
      <c r="O610" t="inlineStr">
        <is>
          <t>优先检查非计划停机与待机原因</t>
        </is>
      </c>
      <c r="P610" t="inlineStr">
        <is>
          <t>飞书消息卡片</t>
        </is>
      </c>
      <c r="Q610" t="inlineStr">
        <is>
          <t>否</t>
        </is>
      </c>
      <c r="R610" t="inlineStr">
        <is>
          <t>待确认</t>
        </is>
      </c>
      <c r="S610" t="inlineStr">
        <is>
          <t>团队模拟数据（基于公开单线数据派生）</t>
        </is>
      </c>
      <c r="T610" t="inlineStr">
        <is>
          <t>SIM-v2.2-20260807-20260804</t>
        </is>
      </c>
    </row>
    <row r="611">
      <c r="A611" t="inlineStr">
        <is>
          <t>SIM-EVT-00610</t>
        </is>
      </c>
      <c r="B611" t="inlineStr">
        <is>
          <t>LINE-S03-POST-20260212</t>
        </is>
      </c>
      <c r="C611" t="inlineStr">
        <is>
          <t>SHIFT-POST-20260212</t>
        </is>
      </c>
      <c r="D611" t="inlineStr">
        <is>
          <t>LINE-S03</t>
        </is>
      </c>
      <c r="E611" t="inlineStr">
        <is>
          <t>改善后</t>
        </is>
      </c>
      <c r="F611" s="57" t="n">
        <v>46065</v>
      </c>
      <c r="G611" t="inlineStr">
        <is>
          <t>质量率偏低</t>
        </is>
      </c>
      <c r="H611" t="inlineStr">
        <is>
          <t>质量率</t>
        </is>
      </c>
      <c r="I611" s="61" t="n">
        <v>0.9725240000000001</v>
      </c>
      <c r="J611" t="inlineStr">
        <is>
          <t>比例</t>
        </is>
      </c>
      <c r="K611" t="n">
        <v>0.98</v>
      </c>
      <c r="L611" t="inlineStr">
        <is>
          <t>中</t>
        </is>
      </c>
      <c r="M611" t="inlineStr">
        <is>
          <t>质量分析智能体</t>
        </is>
      </c>
      <c r="N611" t="inlineStr">
        <is>
          <t>质量工程师</t>
        </is>
      </c>
      <c r="O611" t="inlineStr">
        <is>
          <t>质量波动画像触发，建议核查批次、工艺参数和来料</t>
        </is>
      </c>
      <c r="P611" t="inlineStr">
        <is>
          <t>飞书消息卡片</t>
        </is>
      </c>
      <c r="Q611" t="inlineStr">
        <is>
          <t>否</t>
        </is>
      </c>
      <c r="R611" t="inlineStr">
        <is>
          <t>待确认</t>
        </is>
      </c>
      <c r="S611" t="inlineStr">
        <is>
          <t>团队模拟数据（基于公开单线数据派生）</t>
        </is>
      </c>
      <c r="T611" t="inlineStr">
        <is>
          <t>SIM-v2.2-20260807-20260804</t>
        </is>
      </c>
    </row>
    <row r="612">
      <c r="A612" t="inlineStr">
        <is>
          <t>SIM-EVT-00611</t>
        </is>
      </c>
      <c r="B612" t="inlineStr">
        <is>
          <t>LINE-S01-POST-20260213</t>
        </is>
      </c>
      <c r="C612" t="inlineStr">
        <is>
          <t>SHIFT-POST-20260213</t>
        </is>
      </c>
      <c r="D612" t="inlineStr">
        <is>
          <t>LINE-S01</t>
        </is>
      </c>
      <c r="E612" t="inlineStr">
        <is>
          <t>改善后</t>
        </is>
      </c>
      <c r="F612" s="57" t="n">
        <v>46066</v>
      </c>
      <c r="G612" t="inlineStr">
        <is>
          <t>OEE低于目标</t>
        </is>
      </c>
      <c r="H612" t="inlineStr">
        <is>
          <t>OEE</t>
        </is>
      </c>
      <c r="I612" s="61" t="n">
        <v>0.6458930000000001</v>
      </c>
      <c r="J612" t="inlineStr">
        <is>
          <t>比例</t>
        </is>
      </c>
      <c r="K612" t="n">
        <v>0.75</v>
      </c>
      <c r="L612" t="inlineStr">
        <is>
          <t>中</t>
        </is>
      </c>
      <c r="M612" t="inlineStr">
        <is>
          <t>生产诊断智能体</t>
        </is>
      </c>
      <c r="N612" t="inlineStr">
        <is>
          <t>生产主管</t>
        </is>
      </c>
      <c r="O612" t="inlineStr">
        <is>
          <t>稳态基准线综合效率偏低，需结合三项损失继续下钻</t>
        </is>
      </c>
      <c r="P612" t="inlineStr">
        <is>
          <t>飞书消息卡片</t>
        </is>
      </c>
      <c r="Q612" t="inlineStr">
        <is>
          <t>否</t>
        </is>
      </c>
      <c r="R612" t="inlineStr">
        <is>
          <t>待确认</t>
        </is>
      </c>
      <c r="S612" t="inlineStr">
        <is>
          <t>团队模拟数据（基于公开单线数据派生）</t>
        </is>
      </c>
      <c r="T612" t="inlineStr">
        <is>
          <t>SIM-v2.2-20260807-20260804</t>
        </is>
      </c>
    </row>
    <row r="613">
      <c r="A613" t="inlineStr">
        <is>
          <t>SIM-EVT-00612</t>
        </is>
      </c>
      <c r="B613" t="inlineStr">
        <is>
          <t>LINE-S02-POST-20260213</t>
        </is>
      </c>
      <c r="C613" t="inlineStr">
        <is>
          <t>SHIFT-POST-20260213</t>
        </is>
      </c>
      <c r="D613" t="inlineStr">
        <is>
          <t>LINE-S02</t>
        </is>
      </c>
      <c r="E613" t="inlineStr">
        <is>
          <t>改善后</t>
        </is>
      </c>
      <c r="F613" s="57" t="n">
        <v>46066</v>
      </c>
      <c r="G613" t="inlineStr">
        <is>
          <t>OEE低于目标</t>
        </is>
      </c>
      <c r="H613" t="inlineStr">
        <is>
          <t>OEE</t>
        </is>
      </c>
      <c r="I613" s="61" t="n">
        <v>0.576367</v>
      </c>
      <c r="J613" t="inlineStr">
        <is>
          <t>比例</t>
        </is>
      </c>
      <c r="K613" t="n">
        <v>0.75</v>
      </c>
      <c r="L613" t="inlineStr">
        <is>
          <t>高</t>
        </is>
      </c>
      <c r="M613" t="inlineStr">
        <is>
          <t>生产诊断智能体</t>
        </is>
      </c>
      <c r="N613" t="inlineStr">
        <is>
          <t>生产主管</t>
        </is>
      </c>
      <c r="O613" t="inlineStr">
        <is>
          <t>设备瓶颈线综合效率偏低，需结合三项损失继续下钻</t>
        </is>
      </c>
      <c r="P613" t="inlineStr">
        <is>
          <t>飞书消息卡片+处置任务</t>
        </is>
      </c>
      <c r="Q613" t="inlineStr">
        <is>
          <t>是</t>
        </is>
      </c>
      <c r="R613" t="inlineStr">
        <is>
          <t>待确认</t>
        </is>
      </c>
      <c r="S613" t="inlineStr">
        <is>
          <t>团队模拟数据（基于公开单线数据派生）</t>
        </is>
      </c>
      <c r="T613" t="inlineStr">
        <is>
          <t>SIM-v2.2-20260807-20260804</t>
        </is>
      </c>
    </row>
    <row r="614">
      <c r="A614" t="inlineStr">
        <is>
          <t>SIM-EVT-00613</t>
        </is>
      </c>
      <c r="B614" t="inlineStr">
        <is>
          <t>LINE-S02-POST-20260213</t>
        </is>
      </c>
      <c r="C614" t="inlineStr">
        <is>
          <t>SHIFT-POST-20260213</t>
        </is>
      </c>
      <c r="D614" t="inlineStr">
        <is>
          <t>LINE-S02</t>
        </is>
      </c>
      <c r="E614" t="inlineStr">
        <is>
          <t>改善后</t>
        </is>
      </c>
      <c r="F614" s="57" t="n">
        <v>46066</v>
      </c>
      <c r="G614" t="inlineStr">
        <is>
          <t>开动率偏低</t>
        </is>
      </c>
      <c r="H614" t="inlineStr">
        <is>
          <t>开动率</t>
        </is>
      </c>
      <c r="I614" s="61" t="n">
        <v>0.689735</v>
      </c>
      <c r="J614" t="inlineStr">
        <is>
          <t>比例</t>
        </is>
      </c>
      <c r="K614" t="n">
        <v>0.75</v>
      </c>
      <c r="L614" t="inlineStr">
        <is>
          <t>中</t>
        </is>
      </c>
      <c r="M614" t="inlineStr">
        <is>
          <t>设备诊断智能体</t>
        </is>
      </c>
      <c r="N614" t="inlineStr">
        <is>
          <t>设备工程师</t>
        </is>
      </c>
      <c r="O614" t="inlineStr">
        <is>
          <t>设备瓶颈画像与非计划停机共同指向关键设备</t>
        </is>
      </c>
      <c r="P614" t="inlineStr">
        <is>
          <t>飞书消息卡片</t>
        </is>
      </c>
      <c r="Q614" t="inlineStr">
        <is>
          <t>否</t>
        </is>
      </c>
      <c r="R614" t="inlineStr">
        <is>
          <t>待确认</t>
        </is>
      </c>
      <c r="S614" t="inlineStr">
        <is>
          <t>团队模拟数据（基于公开单线数据派生）</t>
        </is>
      </c>
      <c r="T614" t="inlineStr">
        <is>
          <t>SIM-v2.2-20260807-20260804</t>
        </is>
      </c>
    </row>
    <row r="615">
      <c r="A615" t="inlineStr">
        <is>
          <t>SIM-EVT-00614</t>
        </is>
      </c>
      <c r="B615" t="inlineStr">
        <is>
          <t>LINE-S02-POST-20260213</t>
        </is>
      </c>
      <c r="C615" t="inlineStr">
        <is>
          <t>SHIFT-POST-20260213</t>
        </is>
      </c>
      <c r="D615" t="inlineStr">
        <is>
          <t>LINE-S02</t>
        </is>
      </c>
      <c r="E615" t="inlineStr">
        <is>
          <t>改善后</t>
        </is>
      </c>
      <c r="F615" s="57" t="n">
        <v>46066</v>
      </c>
      <c r="G615" t="inlineStr">
        <is>
          <t>质量率偏低</t>
        </is>
      </c>
      <c r="H615" t="inlineStr">
        <is>
          <t>质量率</t>
        </is>
      </c>
      <c r="I615" s="61" t="n">
        <v>0.979378</v>
      </c>
      <c r="J615" t="inlineStr">
        <is>
          <t>比例</t>
        </is>
      </c>
      <c r="K615" t="n">
        <v>0.98</v>
      </c>
      <c r="L615" t="inlineStr">
        <is>
          <t>中</t>
        </is>
      </c>
      <c r="M615" t="inlineStr">
        <is>
          <t>质量分析智能体</t>
        </is>
      </c>
      <c r="N615" t="inlineStr">
        <is>
          <t>质量工程师</t>
        </is>
      </c>
      <c r="O615" t="inlineStr">
        <is>
          <t>建议核查缺陷数量与异常批次</t>
        </is>
      </c>
      <c r="P615" t="inlineStr">
        <is>
          <t>飞书消息卡片</t>
        </is>
      </c>
      <c r="Q615" t="inlineStr">
        <is>
          <t>否</t>
        </is>
      </c>
      <c r="R615" t="inlineStr">
        <is>
          <t>待确认</t>
        </is>
      </c>
      <c r="S615" t="inlineStr">
        <is>
          <t>团队模拟数据（基于公开单线数据派生）</t>
        </is>
      </c>
      <c r="T615" t="inlineStr">
        <is>
          <t>SIM-v2.2-20260807-20260804</t>
        </is>
      </c>
    </row>
    <row r="616">
      <c r="A616" t="inlineStr">
        <is>
          <t>SIM-EVT-00615</t>
        </is>
      </c>
      <c r="B616" t="inlineStr">
        <is>
          <t>LINE-S03-POST-20260213</t>
        </is>
      </c>
      <c r="C616" t="inlineStr">
        <is>
          <t>SHIFT-POST-20260213</t>
        </is>
      </c>
      <c r="D616" t="inlineStr">
        <is>
          <t>LINE-S03</t>
        </is>
      </c>
      <c r="E616" t="inlineStr">
        <is>
          <t>改善后</t>
        </is>
      </c>
      <c r="F616" s="57" t="n">
        <v>46066</v>
      </c>
      <c r="G616" t="inlineStr">
        <is>
          <t>OEE低于目标</t>
        </is>
      </c>
      <c r="H616" t="inlineStr">
        <is>
          <t>OEE</t>
        </is>
      </c>
      <c r="I616" s="61" t="n">
        <v>0.619945</v>
      </c>
      <c r="J616" t="inlineStr">
        <is>
          <t>比例</t>
        </is>
      </c>
      <c r="K616" t="n">
        <v>0.75</v>
      </c>
      <c r="L616" t="inlineStr">
        <is>
          <t>中</t>
        </is>
      </c>
      <c r="M616" t="inlineStr">
        <is>
          <t>生产诊断智能体</t>
        </is>
      </c>
      <c r="N616" t="inlineStr">
        <is>
          <t>生产主管</t>
        </is>
      </c>
      <c r="O616" t="inlineStr">
        <is>
          <t>质量波动线综合效率偏低，需结合三项损失继续下钻</t>
        </is>
      </c>
      <c r="P616" t="inlineStr">
        <is>
          <t>飞书消息卡片</t>
        </is>
      </c>
      <c r="Q616" t="inlineStr">
        <is>
          <t>否</t>
        </is>
      </c>
      <c r="R616" t="inlineStr">
        <is>
          <t>待确认</t>
        </is>
      </c>
      <c r="S616" t="inlineStr">
        <is>
          <t>团队模拟数据（基于公开单线数据派生）</t>
        </is>
      </c>
      <c r="T616" t="inlineStr">
        <is>
          <t>SIM-v2.2-20260807-20260804</t>
        </is>
      </c>
    </row>
    <row r="617">
      <c r="A617" t="inlineStr">
        <is>
          <t>SIM-EVT-00616</t>
        </is>
      </c>
      <c r="B617" t="inlineStr">
        <is>
          <t>LINE-S03-POST-20260213</t>
        </is>
      </c>
      <c r="C617" t="inlineStr">
        <is>
          <t>SHIFT-POST-20260213</t>
        </is>
      </c>
      <c r="D617" t="inlineStr">
        <is>
          <t>LINE-S03</t>
        </is>
      </c>
      <c r="E617" t="inlineStr">
        <is>
          <t>改善后</t>
        </is>
      </c>
      <c r="F617" s="57" t="n">
        <v>46066</v>
      </c>
      <c r="G617" t="inlineStr">
        <is>
          <t>开动率偏低</t>
        </is>
      </c>
      <c r="H617" t="inlineStr">
        <is>
          <t>开动率</t>
        </is>
      </c>
      <c r="I617" s="61" t="n">
        <v>0.744402</v>
      </c>
      <c r="J617" t="inlineStr">
        <is>
          <t>比例</t>
        </is>
      </c>
      <c r="K617" t="n">
        <v>0.75</v>
      </c>
      <c r="L617" t="inlineStr">
        <is>
          <t>中</t>
        </is>
      </c>
      <c r="M617" t="inlineStr">
        <is>
          <t>设备诊断智能体</t>
        </is>
      </c>
      <c r="N617" t="inlineStr">
        <is>
          <t>设备工程师</t>
        </is>
      </c>
      <c r="O617" t="inlineStr">
        <is>
          <t>优先检查非计划停机与待机原因</t>
        </is>
      </c>
      <c r="P617" t="inlineStr">
        <is>
          <t>飞书消息卡片</t>
        </is>
      </c>
      <c r="Q617" t="inlineStr">
        <is>
          <t>否</t>
        </is>
      </c>
      <c r="R617" t="inlineStr">
        <is>
          <t>待确认</t>
        </is>
      </c>
      <c r="S617" t="inlineStr">
        <is>
          <t>团队模拟数据（基于公开单线数据派生）</t>
        </is>
      </c>
      <c r="T617" t="inlineStr">
        <is>
          <t>SIM-v2.2-20260807-20260804</t>
        </is>
      </c>
    </row>
    <row r="618">
      <c r="A618" t="inlineStr">
        <is>
          <t>SIM-EVT-00617</t>
        </is>
      </c>
      <c r="B618" t="inlineStr">
        <is>
          <t>LINE-S03-POST-20260213</t>
        </is>
      </c>
      <c r="C618" t="inlineStr">
        <is>
          <t>SHIFT-POST-20260213</t>
        </is>
      </c>
      <c r="D618" t="inlineStr">
        <is>
          <t>LINE-S03</t>
        </is>
      </c>
      <c r="E618" t="inlineStr">
        <is>
          <t>改善后</t>
        </is>
      </c>
      <c r="F618" s="57" t="n">
        <v>46066</v>
      </c>
      <c r="G618" t="inlineStr">
        <is>
          <t>质量率偏低</t>
        </is>
      </c>
      <c r="H618" t="inlineStr">
        <is>
          <t>质量率</t>
        </is>
      </c>
      <c r="I618" s="61" t="n">
        <v>0.972267</v>
      </c>
      <c r="J618" t="inlineStr">
        <is>
          <t>比例</t>
        </is>
      </c>
      <c r="K618" t="n">
        <v>0.98</v>
      </c>
      <c r="L618" t="inlineStr">
        <is>
          <t>中</t>
        </is>
      </c>
      <c r="M618" t="inlineStr">
        <is>
          <t>质量分析智能体</t>
        </is>
      </c>
      <c r="N618" t="inlineStr">
        <is>
          <t>质量工程师</t>
        </is>
      </c>
      <c r="O618" t="inlineStr">
        <is>
          <t>质量波动画像触发，建议核查批次、工艺参数和来料</t>
        </is>
      </c>
      <c r="P618" t="inlineStr">
        <is>
          <t>飞书消息卡片</t>
        </is>
      </c>
      <c r="Q618" t="inlineStr">
        <is>
          <t>否</t>
        </is>
      </c>
      <c r="R618" t="inlineStr">
        <is>
          <t>待确认</t>
        </is>
      </c>
      <c r="S618" t="inlineStr">
        <is>
          <t>团队模拟数据（基于公开单线数据派生）</t>
        </is>
      </c>
      <c r="T618" t="inlineStr">
        <is>
          <t>SIM-v2.2-20260807-20260804</t>
        </is>
      </c>
    </row>
    <row r="619">
      <c r="A619" t="inlineStr">
        <is>
          <t>SIM-EVT-00618</t>
        </is>
      </c>
      <c r="B619" t="inlineStr">
        <is>
          <t>LINE-S01-POST-20260216</t>
        </is>
      </c>
      <c r="C619" t="inlineStr">
        <is>
          <t>SHIFT-POST-20260216</t>
        </is>
      </c>
      <c r="D619" t="inlineStr">
        <is>
          <t>LINE-S01</t>
        </is>
      </c>
      <c r="E619" t="inlineStr">
        <is>
          <t>改善后</t>
        </is>
      </c>
      <c r="F619" s="57" t="n">
        <v>46069</v>
      </c>
      <c r="G619" t="inlineStr">
        <is>
          <t>OEE低于目标</t>
        </is>
      </c>
      <c r="H619" t="inlineStr">
        <is>
          <t>OEE</t>
        </is>
      </c>
      <c r="I619" s="61" t="n">
        <v>0.523378</v>
      </c>
      <c r="J619" t="inlineStr">
        <is>
          <t>比例</t>
        </is>
      </c>
      <c r="K619" t="n">
        <v>0.75</v>
      </c>
      <c r="L619" t="inlineStr">
        <is>
          <t>高</t>
        </is>
      </c>
      <c r="M619" t="inlineStr">
        <is>
          <t>生产诊断智能体</t>
        </is>
      </c>
      <c r="N619" t="inlineStr">
        <is>
          <t>生产主管</t>
        </is>
      </c>
      <c r="O619" t="inlineStr">
        <is>
          <t>稳态基准线综合效率偏低，需结合三项损失继续下钻</t>
        </is>
      </c>
      <c r="P619" t="inlineStr">
        <is>
          <t>飞书消息卡片+处置任务</t>
        </is>
      </c>
      <c r="Q619" t="inlineStr">
        <is>
          <t>是</t>
        </is>
      </c>
      <c r="R619" t="inlineStr">
        <is>
          <t>待确认</t>
        </is>
      </c>
      <c r="S619" t="inlineStr">
        <is>
          <t>团队模拟数据（基于公开单线数据派生）</t>
        </is>
      </c>
      <c r="T619" t="inlineStr">
        <is>
          <t>SIM-v2.2-20260807-20260804</t>
        </is>
      </c>
    </row>
    <row r="620">
      <c r="A620" t="inlineStr">
        <is>
          <t>SIM-EVT-00619</t>
        </is>
      </c>
      <c r="B620" t="inlineStr">
        <is>
          <t>LINE-S01-POST-20260216</t>
        </is>
      </c>
      <c r="C620" t="inlineStr">
        <is>
          <t>SHIFT-POST-20260216</t>
        </is>
      </c>
      <c r="D620" t="inlineStr">
        <is>
          <t>LINE-S01</t>
        </is>
      </c>
      <c r="E620" t="inlineStr">
        <is>
          <t>改善后</t>
        </is>
      </c>
      <c r="F620" s="57" t="n">
        <v>46069</v>
      </c>
      <c r="G620" t="inlineStr">
        <is>
          <t>开动率偏低</t>
        </is>
      </c>
      <c r="H620" t="inlineStr">
        <is>
          <t>开动率</t>
        </is>
      </c>
      <c r="I620" s="61" t="n">
        <v>0.603444</v>
      </c>
      <c r="J620" t="inlineStr">
        <is>
          <t>比例</t>
        </is>
      </c>
      <c r="K620" t="n">
        <v>0.75</v>
      </c>
      <c r="L620" t="inlineStr">
        <is>
          <t>高</t>
        </is>
      </c>
      <c r="M620" t="inlineStr">
        <is>
          <t>设备诊断智能体</t>
        </is>
      </c>
      <c r="N620" t="inlineStr">
        <is>
          <t>设备工程师</t>
        </is>
      </c>
      <c r="O620" t="inlineStr">
        <is>
          <t>优先检查非计划停机与待机原因</t>
        </is>
      </c>
      <c r="P620" t="inlineStr">
        <is>
          <t>飞书消息卡片+处置任务</t>
        </is>
      </c>
      <c r="Q620" t="inlineStr">
        <is>
          <t>是</t>
        </is>
      </c>
      <c r="R620" t="inlineStr">
        <is>
          <t>待确认</t>
        </is>
      </c>
      <c r="S620" t="inlineStr">
        <is>
          <t>团队模拟数据（基于公开单线数据派生）</t>
        </is>
      </c>
      <c r="T620" t="inlineStr">
        <is>
          <t>SIM-v2.2-20260807-20260804</t>
        </is>
      </c>
    </row>
    <row r="621">
      <c r="A621" t="inlineStr">
        <is>
          <t>SIM-EVT-00620</t>
        </is>
      </c>
      <c r="B621" t="inlineStr">
        <is>
          <t>LINE-S01-POST-20260216</t>
        </is>
      </c>
      <c r="C621" t="inlineStr">
        <is>
          <t>SHIFT-POST-20260216</t>
        </is>
      </c>
      <c r="D621" t="inlineStr">
        <is>
          <t>LINE-S01</t>
        </is>
      </c>
      <c r="E621" t="inlineStr">
        <is>
          <t>改善后</t>
        </is>
      </c>
      <c r="F621" s="57" t="n">
        <v>46069</v>
      </c>
      <c r="G621" t="inlineStr">
        <is>
          <t>非计划停机超时</t>
        </is>
      </c>
      <c r="H621" t="inlineStr">
        <is>
          <t>非计划停机</t>
        </is>
      </c>
      <c r="I621" s="61" t="n">
        <v>8262</v>
      </c>
      <c r="J621" t="inlineStr">
        <is>
          <t>秒</t>
        </is>
      </c>
      <c r="K621" t="n">
        <v>3600</v>
      </c>
      <c r="L621" t="inlineStr">
        <is>
          <t>高</t>
        </is>
      </c>
      <c r="M621" t="inlineStr">
        <is>
          <t>设备诊断智能体</t>
        </is>
      </c>
      <c r="N621" t="inlineStr">
        <is>
          <t>设备工程师</t>
        </is>
      </c>
      <c r="O621" t="inlineStr">
        <is>
          <t>按停机位置和原因执行Pareto分析</t>
        </is>
      </c>
      <c r="P621" t="inlineStr">
        <is>
          <t>飞书消息卡片+处置任务</t>
        </is>
      </c>
      <c r="Q621" t="inlineStr">
        <is>
          <t>是</t>
        </is>
      </c>
      <c r="R621" t="inlineStr">
        <is>
          <t>待确认</t>
        </is>
      </c>
      <c r="S621" t="inlineStr">
        <is>
          <t>团队模拟数据（基于公开单线数据派生）</t>
        </is>
      </c>
      <c r="T621" t="inlineStr">
        <is>
          <t>SIM-v2.2-20260807-20260804</t>
        </is>
      </c>
    </row>
    <row r="622">
      <c r="A622" t="inlineStr">
        <is>
          <t>SIM-EVT-00621</t>
        </is>
      </c>
      <c r="B622" t="inlineStr">
        <is>
          <t>LINE-S02-POST-20260216</t>
        </is>
      </c>
      <c r="C622" t="inlineStr">
        <is>
          <t>SHIFT-POST-20260216</t>
        </is>
      </c>
      <c r="D622" t="inlineStr">
        <is>
          <t>LINE-S02</t>
        </is>
      </c>
      <c r="E622" t="inlineStr">
        <is>
          <t>改善后</t>
        </is>
      </c>
      <c r="F622" s="57" t="n">
        <v>46069</v>
      </c>
      <c r="G622" t="inlineStr">
        <is>
          <t>OEE低于目标</t>
        </is>
      </c>
      <c r="H622" t="inlineStr">
        <is>
          <t>OEE</t>
        </is>
      </c>
      <c r="I622" s="61" t="n">
        <v>0.47806</v>
      </c>
      <c r="J622" t="inlineStr">
        <is>
          <t>比例</t>
        </is>
      </c>
      <c r="K622" t="n">
        <v>0.75</v>
      </c>
      <c r="L622" t="inlineStr">
        <is>
          <t>高</t>
        </is>
      </c>
      <c r="M622" t="inlineStr">
        <is>
          <t>生产诊断智能体</t>
        </is>
      </c>
      <c r="N622" t="inlineStr">
        <is>
          <t>生产主管</t>
        </is>
      </c>
      <c r="O622" t="inlineStr">
        <is>
          <t>设备瓶颈线综合效率偏低，需结合三项损失继续下钻</t>
        </is>
      </c>
      <c r="P622" t="inlineStr">
        <is>
          <t>飞书消息卡片+处置任务</t>
        </is>
      </c>
      <c r="Q622" t="inlineStr">
        <is>
          <t>是</t>
        </is>
      </c>
      <c r="R622" t="inlineStr">
        <is>
          <t>待确认</t>
        </is>
      </c>
      <c r="S622" t="inlineStr">
        <is>
          <t>团队模拟数据（基于公开单线数据派生）</t>
        </is>
      </c>
      <c r="T622" t="inlineStr">
        <is>
          <t>SIM-v2.2-20260807-20260804</t>
        </is>
      </c>
    </row>
    <row r="623">
      <c r="A623" t="inlineStr">
        <is>
          <t>SIM-EVT-00622</t>
        </is>
      </c>
      <c r="B623" t="inlineStr">
        <is>
          <t>LINE-S02-POST-20260216</t>
        </is>
      </c>
      <c r="C623" t="inlineStr">
        <is>
          <t>SHIFT-POST-20260216</t>
        </is>
      </c>
      <c r="D623" t="inlineStr">
        <is>
          <t>LINE-S02</t>
        </is>
      </c>
      <c r="E623" t="inlineStr">
        <is>
          <t>改善后</t>
        </is>
      </c>
      <c r="F623" s="57" t="n">
        <v>46069</v>
      </c>
      <c r="G623" t="inlineStr">
        <is>
          <t>开动率偏低</t>
        </is>
      </c>
      <c r="H623" t="inlineStr">
        <is>
          <t>开动率</t>
        </is>
      </c>
      <c r="I623" s="61" t="n">
        <v>0.542778</v>
      </c>
      <c r="J623" t="inlineStr">
        <is>
          <t>比例</t>
        </is>
      </c>
      <c r="K623" t="n">
        <v>0.75</v>
      </c>
      <c r="L623" t="inlineStr">
        <is>
          <t>高</t>
        </is>
      </c>
      <c r="M623" t="inlineStr">
        <is>
          <t>设备诊断智能体</t>
        </is>
      </c>
      <c r="N623" t="inlineStr">
        <is>
          <t>设备工程师</t>
        </is>
      </c>
      <c r="O623" t="inlineStr">
        <is>
          <t>设备瓶颈画像与非计划停机共同指向关键设备</t>
        </is>
      </c>
      <c r="P623" t="inlineStr">
        <is>
          <t>飞书消息卡片+处置任务</t>
        </is>
      </c>
      <c r="Q623" t="inlineStr">
        <is>
          <t>是</t>
        </is>
      </c>
      <c r="R623" t="inlineStr">
        <is>
          <t>待确认</t>
        </is>
      </c>
      <c r="S623" t="inlineStr">
        <is>
          <t>团队模拟数据（基于公开单线数据派生）</t>
        </is>
      </c>
      <c r="T623" t="inlineStr">
        <is>
          <t>SIM-v2.2-20260807-20260804</t>
        </is>
      </c>
    </row>
    <row r="624">
      <c r="A624" t="inlineStr">
        <is>
          <t>SIM-EVT-00623</t>
        </is>
      </c>
      <c r="B624" t="inlineStr">
        <is>
          <t>LINE-S02-POST-20260216</t>
        </is>
      </c>
      <c r="C624" t="inlineStr">
        <is>
          <t>SHIFT-POST-20260216</t>
        </is>
      </c>
      <c r="D624" t="inlineStr">
        <is>
          <t>LINE-S02</t>
        </is>
      </c>
      <c r="E624" t="inlineStr">
        <is>
          <t>改善后</t>
        </is>
      </c>
      <c r="F624" s="57" t="n">
        <v>46069</v>
      </c>
      <c r="G624" t="inlineStr">
        <is>
          <t>非计划停机超时</t>
        </is>
      </c>
      <c r="H624" t="inlineStr">
        <is>
          <t>非计划停机</t>
        </is>
      </c>
      <c r="I624" s="61" t="n">
        <v>11550</v>
      </c>
      <c r="J624" t="inlineStr">
        <is>
          <t>秒</t>
        </is>
      </c>
      <c r="K624" t="n">
        <v>3600</v>
      </c>
      <c r="L624" t="inlineStr">
        <is>
          <t>高</t>
        </is>
      </c>
      <c r="M624" t="inlineStr">
        <is>
          <t>设备诊断智能体</t>
        </is>
      </c>
      <c r="N624" t="inlineStr">
        <is>
          <t>设备工程师</t>
        </is>
      </c>
      <c r="O624" t="inlineStr">
        <is>
          <t>设备瓶颈线停机放大，优先查看主加工和输送系统</t>
        </is>
      </c>
      <c r="P624" t="inlineStr">
        <is>
          <t>飞书消息卡片+处置任务</t>
        </is>
      </c>
      <c r="Q624" t="inlineStr">
        <is>
          <t>是</t>
        </is>
      </c>
      <c r="R624" t="inlineStr">
        <is>
          <t>待确认</t>
        </is>
      </c>
      <c r="S624" t="inlineStr">
        <is>
          <t>团队模拟数据（基于公开单线数据派生）</t>
        </is>
      </c>
      <c r="T624" t="inlineStr">
        <is>
          <t>SIM-v2.2-20260807-20260804</t>
        </is>
      </c>
    </row>
    <row r="625">
      <c r="A625" t="inlineStr">
        <is>
          <t>SIM-EVT-00624</t>
        </is>
      </c>
      <c r="B625" t="inlineStr">
        <is>
          <t>LINE-S03-POST-20260216</t>
        </is>
      </c>
      <c r="C625" t="inlineStr">
        <is>
          <t>SHIFT-POST-20260216</t>
        </is>
      </c>
      <c r="D625" t="inlineStr">
        <is>
          <t>LINE-S03</t>
        </is>
      </c>
      <c r="E625" t="inlineStr">
        <is>
          <t>改善后</t>
        </is>
      </c>
      <c r="F625" s="57" t="n">
        <v>46069</v>
      </c>
      <c r="G625" t="inlineStr">
        <is>
          <t>OEE低于目标</t>
        </is>
      </c>
      <c r="H625" t="inlineStr">
        <is>
          <t>OEE</t>
        </is>
      </c>
      <c r="I625" s="61" t="n">
        <v>0.480162</v>
      </c>
      <c r="J625" t="inlineStr">
        <is>
          <t>比例</t>
        </is>
      </c>
      <c r="K625" t="n">
        <v>0.75</v>
      </c>
      <c r="L625" t="inlineStr">
        <is>
          <t>高</t>
        </is>
      </c>
      <c r="M625" t="inlineStr">
        <is>
          <t>生产诊断智能体</t>
        </is>
      </c>
      <c r="N625" t="inlineStr">
        <is>
          <t>生产主管</t>
        </is>
      </c>
      <c r="O625" t="inlineStr">
        <is>
          <t>质量波动线综合效率偏低，需结合三项损失继续下钻</t>
        </is>
      </c>
      <c r="P625" t="inlineStr">
        <is>
          <t>飞书消息卡片+处置任务</t>
        </is>
      </c>
      <c r="Q625" t="inlineStr">
        <is>
          <t>是</t>
        </is>
      </c>
      <c r="R625" t="inlineStr">
        <is>
          <t>待确认</t>
        </is>
      </c>
      <c r="S625" t="inlineStr">
        <is>
          <t>团队模拟数据（基于公开单线数据派生）</t>
        </is>
      </c>
      <c r="T625" t="inlineStr">
        <is>
          <t>SIM-v2.2-20260807-20260804</t>
        </is>
      </c>
    </row>
    <row r="626">
      <c r="A626" t="inlineStr">
        <is>
          <t>SIM-EVT-00625</t>
        </is>
      </c>
      <c r="B626" t="inlineStr">
        <is>
          <t>LINE-S03-POST-20260216</t>
        </is>
      </c>
      <c r="C626" t="inlineStr">
        <is>
          <t>SHIFT-POST-20260216</t>
        </is>
      </c>
      <c r="D626" t="inlineStr">
        <is>
          <t>LINE-S03</t>
        </is>
      </c>
      <c r="E626" t="inlineStr">
        <is>
          <t>改善后</t>
        </is>
      </c>
      <c r="F626" s="57" t="n">
        <v>46069</v>
      </c>
      <c r="G626" t="inlineStr">
        <is>
          <t>开动率偏低</t>
        </is>
      </c>
      <c r="H626" t="inlineStr">
        <is>
          <t>开动率</t>
        </is>
      </c>
      <c r="I626" s="61" t="n">
        <v>0.572111</v>
      </c>
      <c r="J626" t="inlineStr">
        <is>
          <t>比例</t>
        </is>
      </c>
      <c r="K626" t="n">
        <v>0.75</v>
      </c>
      <c r="L626" t="inlineStr">
        <is>
          <t>高</t>
        </is>
      </c>
      <c r="M626" t="inlineStr">
        <is>
          <t>设备诊断智能体</t>
        </is>
      </c>
      <c r="N626" t="inlineStr">
        <is>
          <t>设备工程师</t>
        </is>
      </c>
      <c r="O626" t="inlineStr">
        <is>
          <t>优先检查非计划停机与待机原因</t>
        </is>
      </c>
      <c r="P626" t="inlineStr">
        <is>
          <t>飞书消息卡片+处置任务</t>
        </is>
      </c>
      <c r="Q626" t="inlineStr">
        <is>
          <t>是</t>
        </is>
      </c>
      <c r="R626" t="inlineStr">
        <is>
          <t>待确认</t>
        </is>
      </c>
      <c r="S626" t="inlineStr">
        <is>
          <t>团队模拟数据（基于公开单线数据派生）</t>
        </is>
      </c>
      <c r="T626" t="inlineStr">
        <is>
          <t>SIM-v2.2-20260807-20260804</t>
        </is>
      </c>
    </row>
    <row r="627">
      <c r="A627" t="inlineStr">
        <is>
          <t>SIM-EVT-00626</t>
        </is>
      </c>
      <c r="B627" t="inlineStr">
        <is>
          <t>LINE-S03-POST-20260216</t>
        </is>
      </c>
      <c r="C627" t="inlineStr">
        <is>
          <t>SHIFT-POST-20260216</t>
        </is>
      </c>
      <c r="D627" t="inlineStr">
        <is>
          <t>LINE-S03</t>
        </is>
      </c>
      <c r="E627" t="inlineStr">
        <is>
          <t>改善后</t>
        </is>
      </c>
      <c r="F627" s="57" t="n">
        <v>46069</v>
      </c>
      <c r="G627" t="inlineStr">
        <is>
          <t>质量率偏低</t>
        </is>
      </c>
      <c r="H627" t="inlineStr">
        <is>
          <t>质量率</t>
        </is>
      </c>
      <c r="I627" s="61" t="n">
        <v>0.976965</v>
      </c>
      <c r="J627" t="inlineStr">
        <is>
          <t>比例</t>
        </is>
      </c>
      <c r="K627" t="n">
        <v>0.98</v>
      </c>
      <c r="L627" t="inlineStr">
        <is>
          <t>中</t>
        </is>
      </c>
      <c r="M627" t="inlineStr">
        <is>
          <t>质量分析智能体</t>
        </is>
      </c>
      <c r="N627" t="inlineStr">
        <is>
          <t>质量工程师</t>
        </is>
      </c>
      <c r="O627" t="inlineStr">
        <is>
          <t>质量波动画像触发，建议核查批次、工艺参数和来料</t>
        </is>
      </c>
      <c r="P627" t="inlineStr">
        <is>
          <t>飞书消息卡片</t>
        </is>
      </c>
      <c r="Q627" t="inlineStr">
        <is>
          <t>否</t>
        </is>
      </c>
      <c r="R627" t="inlineStr">
        <is>
          <t>待确认</t>
        </is>
      </c>
      <c r="S627" t="inlineStr">
        <is>
          <t>团队模拟数据（基于公开单线数据派生）</t>
        </is>
      </c>
      <c r="T627" t="inlineStr">
        <is>
          <t>SIM-v2.2-20260807-20260804</t>
        </is>
      </c>
    </row>
    <row r="628">
      <c r="A628" t="inlineStr">
        <is>
          <t>SIM-EVT-00627</t>
        </is>
      </c>
      <c r="B628" t="inlineStr">
        <is>
          <t>LINE-S03-POST-20260216</t>
        </is>
      </c>
      <c r="C628" t="inlineStr">
        <is>
          <t>SHIFT-POST-20260216</t>
        </is>
      </c>
      <c r="D628" t="inlineStr">
        <is>
          <t>LINE-S03</t>
        </is>
      </c>
      <c r="E628" t="inlineStr">
        <is>
          <t>改善后</t>
        </is>
      </c>
      <c r="F628" s="57" t="n">
        <v>46069</v>
      </c>
      <c r="G628" t="inlineStr">
        <is>
          <t>非计划停机超时</t>
        </is>
      </c>
      <c r="H628" t="inlineStr">
        <is>
          <t>非计划停机</t>
        </is>
      </c>
      <c r="I628" s="61" t="n">
        <v>9648</v>
      </c>
      <c r="J628" t="inlineStr">
        <is>
          <t>秒</t>
        </is>
      </c>
      <c r="K628" t="n">
        <v>3600</v>
      </c>
      <c r="L628" t="inlineStr">
        <is>
          <t>高</t>
        </is>
      </c>
      <c r="M628" t="inlineStr">
        <is>
          <t>设备诊断智能体</t>
        </is>
      </c>
      <c r="N628" t="inlineStr">
        <is>
          <t>设备工程师</t>
        </is>
      </c>
      <c r="O628" t="inlineStr">
        <is>
          <t>按停机位置和原因执行Pareto分析</t>
        </is>
      </c>
      <c r="P628" t="inlineStr">
        <is>
          <t>飞书消息卡片+处置任务</t>
        </is>
      </c>
      <c r="Q628" t="inlineStr">
        <is>
          <t>是</t>
        </is>
      </c>
      <c r="R628" t="inlineStr">
        <is>
          <t>待确认</t>
        </is>
      </c>
      <c r="S628" t="inlineStr">
        <is>
          <t>团队模拟数据（基于公开单线数据派生）</t>
        </is>
      </c>
      <c r="T628" t="inlineStr">
        <is>
          <t>SIM-v2.2-20260807-20260804</t>
        </is>
      </c>
    </row>
    <row r="629">
      <c r="A629" t="inlineStr">
        <is>
          <t>SIM-EVT-00628</t>
        </is>
      </c>
      <c r="B629" t="inlineStr">
        <is>
          <t>LINE-S01-POST-20260217</t>
        </is>
      </c>
      <c r="C629" t="inlineStr">
        <is>
          <t>SHIFT-POST-20260217</t>
        </is>
      </c>
      <c r="D629" t="inlineStr">
        <is>
          <t>LINE-S01</t>
        </is>
      </c>
      <c r="E629" t="inlineStr">
        <is>
          <t>改善后</t>
        </is>
      </c>
      <c r="F629" s="57" t="n">
        <v>46070</v>
      </c>
      <c r="G629" t="inlineStr">
        <is>
          <t>OEE低于目标</t>
        </is>
      </c>
      <c r="H629" t="inlineStr">
        <is>
          <t>OEE</t>
        </is>
      </c>
      <c r="I629" s="61" t="n">
        <v>0.639987</v>
      </c>
      <c r="J629" t="inlineStr">
        <is>
          <t>比例</t>
        </is>
      </c>
      <c r="K629" t="n">
        <v>0.75</v>
      </c>
      <c r="L629" t="inlineStr">
        <is>
          <t>中</t>
        </is>
      </c>
      <c r="M629" t="inlineStr">
        <is>
          <t>生产诊断智能体</t>
        </is>
      </c>
      <c r="N629" t="inlineStr">
        <is>
          <t>生产主管</t>
        </is>
      </c>
      <c r="O629" t="inlineStr">
        <is>
          <t>稳态基准线综合效率偏低，需结合三项损失继续下钻</t>
        </is>
      </c>
      <c r="P629" t="inlineStr">
        <is>
          <t>飞书消息卡片</t>
        </is>
      </c>
      <c r="Q629" t="inlineStr">
        <is>
          <t>否</t>
        </is>
      </c>
      <c r="R629" t="inlineStr">
        <is>
          <t>待确认</t>
        </is>
      </c>
      <c r="S629" t="inlineStr">
        <is>
          <t>团队模拟数据（基于公开单线数据派生）</t>
        </is>
      </c>
      <c r="T629" t="inlineStr">
        <is>
          <t>SIM-v2.2-20260807-20260804</t>
        </is>
      </c>
    </row>
    <row r="630">
      <c r="A630" t="inlineStr">
        <is>
          <t>SIM-EVT-00629</t>
        </is>
      </c>
      <c r="B630" t="inlineStr">
        <is>
          <t>LINE-S01-POST-20260217</t>
        </is>
      </c>
      <c r="C630" t="inlineStr">
        <is>
          <t>SHIFT-POST-20260217</t>
        </is>
      </c>
      <c r="D630" t="inlineStr">
        <is>
          <t>LINE-S01</t>
        </is>
      </c>
      <c r="E630" t="inlineStr">
        <is>
          <t>改善后</t>
        </is>
      </c>
      <c r="F630" s="57" t="n">
        <v>46070</v>
      </c>
      <c r="G630" t="inlineStr">
        <is>
          <t>开动率偏低</t>
        </is>
      </c>
      <c r="H630" t="inlineStr">
        <is>
          <t>开动率</t>
        </is>
      </c>
      <c r="I630" s="61" t="n">
        <v>0.738253</v>
      </c>
      <c r="J630" t="inlineStr">
        <is>
          <t>比例</t>
        </is>
      </c>
      <c r="K630" t="n">
        <v>0.75</v>
      </c>
      <c r="L630" t="inlineStr">
        <is>
          <t>中</t>
        </is>
      </c>
      <c r="M630" t="inlineStr">
        <is>
          <t>设备诊断智能体</t>
        </is>
      </c>
      <c r="N630" t="inlineStr">
        <is>
          <t>设备工程师</t>
        </is>
      </c>
      <c r="O630" t="inlineStr">
        <is>
          <t>优先检查非计划停机与待机原因</t>
        </is>
      </c>
      <c r="P630" t="inlineStr">
        <is>
          <t>飞书消息卡片</t>
        </is>
      </c>
      <c r="Q630" t="inlineStr">
        <is>
          <t>否</t>
        </is>
      </c>
      <c r="R630" t="inlineStr">
        <is>
          <t>待确认</t>
        </is>
      </c>
      <c r="S630" t="inlineStr">
        <is>
          <t>团队模拟数据（基于公开单线数据派生）</t>
        </is>
      </c>
      <c r="T630" t="inlineStr">
        <is>
          <t>SIM-v2.2-20260807-20260804</t>
        </is>
      </c>
    </row>
    <row r="631">
      <c r="A631" t="inlineStr">
        <is>
          <t>SIM-EVT-00630</t>
        </is>
      </c>
      <c r="B631" t="inlineStr">
        <is>
          <t>LINE-S01-POST-20260217</t>
        </is>
      </c>
      <c r="C631" t="inlineStr">
        <is>
          <t>SHIFT-POST-20260217</t>
        </is>
      </c>
      <c r="D631" t="inlineStr">
        <is>
          <t>LINE-S01</t>
        </is>
      </c>
      <c r="E631" t="inlineStr">
        <is>
          <t>改善后</t>
        </is>
      </c>
      <c r="F631" s="57" t="n">
        <v>46070</v>
      </c>
      <c r="G631" t="inlineStr">
        <is>
          <t>质量率偏低</t>
        </is>
      </c>
      <c r="H631" t="inlineStr">
        <is>
          <t>质量率</t>
        </is>
      </c>
      <c r="I631" s="61" t="n">
        <v>0.977923</v>
      </c>
      <c r="J631" t="inlineStr">
        <is>
          <t>比例</t>
        </is>
      </c>
      <c r="K631" t="n">
        <v>0.98</v>
      </c>
      <c r="L631" t="inlineStr">
        <is>
          <t>中</t>
        </is>
      </c>
      <c r="M631" t="inlineStr">
        <is>
          <t>质量分析智能体</t>
        </is>
      </c>
      <c r="N631" t="inlineStr">
        <is>
          <t>质量工程师</t>
        </is>
      </c>
      <c r="O631" t="inlineStr">
        <is>
          <t>建议核查缺陷数量与异常批次</t>
        </is>
      </c>
      <c r="P631" t="inlineStr">
        <is>
          <t>飞书消息卡片</t>
        </is>
      </c>
      <c r="Q631" t="inlineStr">
        <is>
          <t>否</t>
        </is>
      </c>
      <c r="R631" t="inlineStr">
        <is>
          <t>待确认</t>
        </is>
      </c>
      <c r="S631" t="inlineStr">
        <is>
          <t>团队模拟数据（基于公开单线数据派生）</t>
        </is>
      </c>
      <c r="T631" t="inlineStr">
        <is>
          <t>SIM-v2.2-20260807-20260804</t>
        </is>
      </c>
    </row>
    <row r="632">
      <c r="A632" t="inlineStr">
        <is>
          <t>SIM-EVT-00631</t>
        </is>
      </c>
      <c r="B632" t="inlineStr">
        <is>
          <t>LINE-S01-POST-20260217</t>
        </is>
      </c>
      <c r="C632" t="inlineStr">
        <is>
          <t>SHIFT-POST-20260217</t>
        </is>
      </c>
      <c r="D632" t="inlineStr">
        <is>
          <t>LINE-S01</t>
        </is>
      </c>
      <c r="E632" t="inlineStr">
        <is>
          <t>改善后</t>
        </is>
      </c>
      <c r="F632" s="57" t="n">
        <v>46070</v>
      </c>
      <c r="G632" t="inlineStr">
        <is>
          <t>非计划停机超时</t>
        </is>
      </c>
      <c r="H632" t="inlineStr">
        <is>
          <t>非计划停机</t>
        </is>
      </c>
      <c r="I632" s="61" t="n">
        <v>4674</v>
      </c>
      <c r="J632" t="inlineStr">
        <is>
          <t>秒</t>
        </is>
      </c>
      <c r="K632" t="n">
        <v>3600</v>
      </c>
      <c r="L632" t="inlineStr">
        <is>
          <t>中</t>
        </is>
      </c>
      <c r="M632" t="inlineStr">
        <is>
          <t>设备诊断智能体</t>
        </is>
      </c>
      <c r="N632" t="inlineStr">
        <is>
          <t>设备工程师</t>
        </is>
      </c>
      <c r="O632" t="inlineStr">
        <is>
          <t>按停机位置和原因执行Pareto分析</t>
        </is>
      </c>
      <c r="P632" t="inlineStr">
        <is>
          <t>飞书消息卡片</t>
        </is>
      </c>
      <c r="Q632" t="inlineStr">
        <is>
          <t>否</t>
        </is>
      </c>
      <c r="R632" t="inlineStr">
        <is>
          <t>待确认</t>
        </is>
      </c>
      <c r="S632" t="inlineStr">
        <is>
          <t>团队模拟数据（基于公开单线数据派生）</t>
        </is>
      </c>
      <c r="T632" t="inlineStr">
        <is>
          <t>SIM-v2.2-20260807-20260804</t>
        </is>
      </c>
    </row>
    <row r="633">
      <c r="A633" t="inlineStr">
        <is>
          <t>SIM-EVT-00632</t>
        </is>
      </c>
      <c r="B633" t="inlineStr">
        <is>
          <t>LINE-S02-POST-20260217</t>
        </is>
      </c>
      <c r="C633" t="inlineStr">
        <is>
          <t>SHIFT-POST-20260217</t>
        </is>
      </c>
      <c r="D633" t="inlineStr">
        <is>
          <t>LINE-S02</t>
        </is>
      </c>
      <c r="E633" t="inlineStr">
        <is>
          <t>改善后</t>
        </is>
      </c>
      <c r="F633" s="57" t="n">
        <v>46070</v>
      </c>
      <c r="G633" t="inlineStr">
        <is>
          <t>OEE低于目标</t>
        </is>
      </c>
      <c r="H633" t="inlineStr">
        <is>
          <t>OEE</t>
        </is>
      </c>
      <c r="I633" s="61" t="n">
        <v>0.613478</v>
      </c>
      <c r="J633" t="inlineStr">
        <is>
          <t>比例</t>
        </is>
      </c>
      <c r="K633" t="n">
        <v>0.75</v>
      </c>
      <c r="L633" t="inlineStr">
        <is>
          <t>中</t>
        </is>
      </c>
      <c r="M633" t="inlineStr">
        <is>
          <t>生产诊断智能体</t>
        </is>
      </c>
      <c r="N633" t="inlineStr">
        <is>
          <t>生产主管</t>
        </is>
      </c>
      <c r="O633" t="inlineStr">
        <is>
          <t>设备瓶颈线综合效率偏低，需结合三项损失继续下钻</t>
        </is>
      </c>
      <c r="P633" t="inlineStr">
        <is>
          <t>飞书消息卡片</t>
        </is>
      </c>
      <c r="Q633" t="inlineStr">
        <is>
          <t>否</t>
        </is>
      </c>
      <c r="R633" t="inlineStr">
        <is>
          <t>待确认</t>
        </is>
      </c>
      <c r="S633" t="inlineStr">
        <is>
          <t>团队模拟数据（基于公开单线数据派生）</t>
        </is>
      </c>
      <c r="T633" t="inlineStr">
        <is>
          <t>SIM-v2.2-20260807-20260804</t>
        </is>
      </c>
    </row>
    <row r="634">
      <c r="A634" t="inlineStr">
        <is>
          <t>SIM-EVT-00633</t>
        </is>
      </c>
      <c r="B634" t="inlineStr">
        <is>
          <t>LINE-S02-POST-20260217</t>
        </is>
      </c>
      <c r="C634" t="inlineStr">
        <is>
          <t>SHIFT-POST-20260217</t>
        </is>
      </c>
      <c r="D634" t="inlineStr">
        <is>
          <t>LINE-S02</t>
        </is>
      </c>
      <c r="E634" t="inlineStr">
        <is>
          <t>改善后</t>
        </is>
      </c>
      <c r="F634" s="57" t="n">
        <v>46070</v>
      </c>
      <c r="G634" t="inlineStr">
        <is>
          <t>开动率偏低</t>
        </is>
      </c>
      <c r="H634" t="inlineStr">
        <is>
          <t>开动率</t>
        </is>
      </c>
      <c r="I634" s="61" t="n">
        <v>0.702919</v>
      </c>
      <c r="J634" t="inlineStr">
        <is>
          <t>比例</t>
        </is>
      </c>
      <c r="K634" t="n">
        <v>0.75</v>
      </c>
      <c r="L634" t="inlineStr">
        <is>
          <t>中</t>
        </is>
      </c>
      <c r="M634" t="inlineStr">
        <is>
          <t>设备诊断智能体</t>
        </is>
      </c>
      <c r="N634" t="inlineStr">
        <is>
          <t>设备工程师</t>
        </is>
      </c>
      <c r="O634" t="inlineStr">
        <is>
          <t>设备瓶颈画像与非计划停机共同指向关键设备</t>
        </is>
      </c>
      <c r="P634" t="inlineStr">
        <is>
          <t>飞书消息卡片</t>
        </is>
      </c>
      <c r="Q634" t="inlineStr">
        <is>
          <t>否</t>
        </is>
      </c>
      <c r="R634" t="inlineStr">
        <is>
          <t>待确认</t>
        </is>
      </c>
      <c r="S634" t="inlineStr">
        <is>
          <t>团队模拟数据（基于公开单线数据派生）</t>
        </is>
      </c>
      <c r="T634" t="inlineStr">
        <is>
          <t>SIM-v2.2-20260807-20260804</t>
        </is>
      </c>
    </row>
    <row r="635">
      <c r="A635" t="inlineStr">
        <is>
          <t>SIM-EVT-00634</t>
        </is>
      </c>
      <c r="B635" t="inlineStr">
        <is>
          <t>LINE-S02-POST-20260217</t>
        </is>
      </c>
      <c r="C635" t="inlineStr">
        <is>
          <t>SHIFT-POST-20260217</t>
        </is>
      </c>
      <c r="D635" t="inlineStr">
        <is>
          <t>LINE-S02</t>
        </is>
      </c>
      <c r="E635" t="inlineStr">
        <is>
          <t>改善后</t>
        </is>
      </c>
      <c r="F635" s="57" t="n">
        <v>46070</v>
      </c>
      <c r="G635" t="inlineStr">
        <is>
          <t>质量率偏低</t>
        </is>
      </c>
      <c r="H635" t="inlineStr">
        <is>
          <t>质量率</t>
        </is>
      </c>
      <c r="I635" s="61" t="n">
        <v>0.975368</v>
      </c>
      <c r="J635" t="inlineStr">
        <is>
          <t>比例</t>
        </is>
      </c>
      <c r="K635" t="n">
        <v>0.98</v>
      </c>
      <c r="L635" t="inlineStr">
        <is>
          <t>中</t>
        </is>
      </c>
      <c r="M635" t="inlineStr">
        <is>
          <t>质量分析智能体</t>
        </is>
      </c>
      <c r="N635" t="inlineStr">
        <is>
          <t>质量工程师</t>
        </is>
      </c>
      <c r="O635" t="inlineStr">
        <is>
          <t>建议核查缺陷数量与异常批次</t>
        </is>
      </c>
      <c r="P635" t="inlineStr">
        <is>
          <t>飞书消息卡片</t>
        </is>
      </c>
      <c r="Q635" t="inlineStr">
        <is>
          <t>否</t>
        </is>
      </c>
      <c r="R635" t="inlineStr">
        <is>
          <t>待确认</t>
        </is>
      </c>
      <c r="S635" t="inlineStr">
        <is>
          <t>团队模拟数据（基于公开单线数据派生）</t>
        </is>
      </c>
      <c r="T635" t="inlineStr">
        <is>
          <t>SIM-v2.2-20260807-20260804</t>
        </is>
      </c>
    </row>
    <row r="636">
      <c r="A636" t="inlineStr">
        <is>
          <t>SIM-EVT-00635</t>
        </is>
      </c>
      <c r="B636" t="inlineStr">
        <is>
          <t>LINE-S02-POST-20260217</t>
        </is>
      </c>
      <c r="C636" t="inlineStr">
        <is>
          <t>SHIFT-POST-20260217</t>
        </is>
      </c>
      <c r="D636" t="inlineStr">
        <is>
          <t>LINE-S02</t>
        </is>
      </c>
      <c r="E636" t="inlineStr">
        <is>
          <t>改善后</t>
        </is>
      </c>
      <c r="F636" s="57" t="n">
        <v>46070</v>
      </c>
      <c r="G636" t="inlineStr">
        <is>
          <t>非计划停机超时</t>
        </is>
      </c>
      <c r="H636" t="inlineStr">
        <is>
          <t>非计划停机</t>
        </is>
      </c>
      <c r="I636" s="61" t="n">
        <v>6438</v>
      </c>
      <c r="J636" t="inlineStr">
        <is>
          <t>秒</t>
        </is>
      </c>
      <c r="K636" t="n">
        <v>3600</v>
      </c>
      <c r="L636" t="inlineStr">
        <is>
          <t>中</t>
        </is>
      </c>
      <c r="M636" t="inlineStr">
        <is>
          <t>设备诊断智能体</t>
        </is>
      </c>
      <c r="N636" t="inlineStr">
        <is>
          <t>设备工程师</t>
        </is>
      </c>
      <c r="O636" t="inlineStr">
        <is>
          <t>设备瓶颈线停机放大，优先查看主加工和输送系统</t>
        </is>
      </c>
      <c r="P636" t="inlineStr">
        <is>
          <t>飞书消息卡片</t>
        </is>
      </c>
      <c r="Q636" t="inlineStr">
        <is>
          <t>否</t>
        </is>
      </c>
      <c r="R636" t="inlineStr">
        <is>
          <t>待确认</t>
        </is>
      </c>
      <c r="S636" t="inlineStr">
        <is>
          <t>团队模拟数据（基于公开单线数据派生）</t>
        </is>
      </c>
      <c r="T636" t="inlineStr">
        <is>
          <t>SIM-v2.2-20260807-20260804</t>
        </is>
      </c>
    </row>
    <row r="637">
      <c r="A637" t="inlineStr">
        <is>
          <t>SIM-EVT-00636</t>
        </is>
      </c>
      <c r="B637" t="inlineStr">
        <is>
          <t>LINE-S03-POST-20260217</t>
        </is>
      </c>
      <c r="C637" t="inlineStr">
        <is>
          <t>SHIFT-POST-20260217</t>
        </is>
      </c>
      <c r="D637" t="inlineStr">
        <is>
          <t>LINE-S03</t>
        </is>
      </c>
      <c r="E637" t="inlineStr">
        <is>
          <t>改善后</t>
        </is>
      </c>
      <c r="F637" s="57" t="n">
        <v>46070</v>
      </c>
      <c r="G637" t="inlineStr">
        <is>
          <t>OEE低于目标</t>
        </is>
      </c>
      <c r="H637" t="inlineStr">
        <is>
          <t>OEE</t>
        </is>
      </c>
      <c r="I637" s="61" t="n">
        <v>0.614331</v>
      </c>
      <c r="J637" t="inlineStr">
        <is>
          <t>比例</t>
        </is>
      </c>
      <c r="K637" t="n">
        <v>0.75</v>
      </c>
      <c r="L637" t="inlineStr">
        <is>
          <t>中</t>
        </is>
      </c>
      <c r="M637" t="inlineStr">
        <is>
          <t>生产诊断智能体</t>
        </is>
      </c>
      <c r="N637" t="inlineStr">
        <is>
          <t>生产主管</t>
        </is>
      </c>
      <c r="O637" t="inlineStr">
        <is>
          <t>质量波动线综合效率偏低，需结合三项损失继续下钻</t>
        </is>
      </c>
      <c r="P637" t="inlineStr">
        <is>
          <t>飞书消息卡片</t>
        </is>
      </c>
      <c r="Q637" t="inlineStr">
        <is>
          <t>否</t>
        </is>
      </c>
      <c r="R637" t="inlineStr">
        <is>
          <t>待确认</t>
        </is>
      </c>
      <c r="S637" t="inlineStr">
        <is>
          <t>团队模拟数据（基于公开单线数据派生）</t>
        </is>
      </c>
      <c r="T637" t="inlineStr">
        <is>
          <t>SIM-v2.2-20260807-20260804</t>
        </is>
      </c>
    </row>
    <row r="638">
      <c r="A638" t="inlineStr">
        <is>
          <t>SIM-EVT-00637</t>
        </is>
      </c>
      <c r="B638" t="inlineStr">
        <is>
          <t>LINE-S03-POST-20260217</t>
        </is>
      </c>
      <c r="C638" t="inlineStr">
        <is>
          <t>SHIFT-POST-20260217</t>
        </is>
      </c>
      <c r="D638" t="inlineStr">
        <is>
          <t>LINE-S03</t>
        </is>
      </c>
      <c r="E638" t="inlineStr">
        <is>
          <t>改善后</t>
        </is>
      </c>
      <c r="F638" s="57" t="n">
        <v>46070</v>
      </c>
      <c r="G638" t="inlineStr">
        <is>
          <t>开动率偏低</t>
        </is>
      </c>
      <c r="H638" t="inlineStr">
        <is>
          <t>开动率</t>
        </is>
      </c>
      <c r="I638" s="61" t="n">
        <v>0.732253</v>
      </c>
      <c r="J638" t="inlineStr">
        <is>
          <t>比例</t>
        </is>
      </c>
      <c r="K638" t="n">
        <v>0.75</v>
      </c>
      <c r="L638" t="inlineStr">
        <is>
          <t>中</t>
        </is>
      </c>
      <c r="M638" t="inlineStr">
        <is>
          <t>设备诊断智能体</t>
        </is>
      </c>
      <c r="N638" t="inlineStr">
        <is>
          <t>设备工程师</t>
        </is>
      </c>
      <c r="O638" t="inlineStr">
        <is>
          <t>优先检查非计划停机与待机原因</t>
        </is>
      </c>
      <c r="P638" t="inlineStr">
        <is>
          <t>飞书消息卡片</t>
        </is>
      </c>
      <c r="Q638" t="inlineStr">
        <is>
          <t>否</t>
        </is>
      </c>
      <c r="R638" t="inlineStr">
        <is>
          <t>待确认</t>
        </is>
      </c>
      <c r="S638" t="inlineStr">
        <is>
          <t>团队模拟数据（基于公开单线数据派生）</t>
        </is>
      </c>
      <c r="T638" t="inlineStr">
        <is>
          <t>SIM-v2.2-20260807-20260804</t>
        </is>
      </c>
    </row>
    <row r="639">
      <c r="A639" t="inlineStr">
        <is>
          <t>SIM-EVT-00638</t>
        </is>
      </c>
      <c r="B639" t="inlineStr">
        <is>
          <t>LINE-S03-POST-20260217</t>
        </is>
      </c>
      <c r="C639" t="inlineStr">
        <is>
          <t>SHIFT-POST-20260217</t>
        </is>
      </c>
      <c r="D639" t="inlineStr">
        <is>
          <t>LINE-S03</t>
        </is>
      </c>
      <c r="E639" t="inlineStr">
        <is>
          <t>改善后</t>
        </is>
      </c>
      <c r="F639" s="57" t="n">
        <v>46070</v>
      </c>
      <c r="G639" t="inlineStr">
        <is>
          <t>质量率偏低</t>
        </is>
      </c>
      <c r="H639" t="inlineStr">
        <is>
          <t>质量率</t>
        </is>
      </c>
      <c r="I639" s="61" t="n">
        <v>0.968256</v>
      </c>
      <c r="J639" t="inlineStr">
        <is>
          <t>比例</t>
        </is>
      </c>
      <c r="K639" t="n">
        <v>0.98</v>
      </c>
      <c r="L639" t="inlineStr">
        <is>
          <t>中</t>
        </is>
      </c>
      <c r="M639" t="inlineStr">
        <is>
          <t>质量分析智能体</t>
        </is>
      </c>
      <c r="N639" t="inlineStr">
        <is>
          <t>质量工程师</t>
        </is>
      </c>
      <c r="O639" t="inlineStr">
        <is>
          <t>质量波动画像触发，建议核查批次、工艺参数和来料</t>
        </is>
      </c>
      <c r="P639" t="inlineStr">
        <is>
          <t>飞书消息卡片</t>
        </is>
      </c>
      <c r="Q639" t="inlineStr">
        <is>
          <t>否</t>
        </is>
      </c>
      <c r="R639" t="inlineStr">
        <is>
          <t>待确认</t>
        </is>
      </c>
      <c r="S639" t="inlineStr">
        <is>
          <t>团队模拟数据（基于公开单线数据派生）</t>
        </is>
      </c>
      <c r="T639" t="inlineStr">
        <is>
          <t>SIM-v2.2-20260807-20260804</t>
        </is>
      </c>
    </row>
    <row r="640">
      <c r="A640" t="inlineStr">
        <is>
          <t>SIM-EVT-00639</t>
        </is>
      </c>
      <c r="B640" t="inlineStr">
        <is>
          <t>LINE-S03-POST-20260217</t>
        </is>
      </c>
      <c r="C640" t="inlineStr">
        <is>
          <t>SHIFT-POST-20260217</t>
        </is>
      </c>
      <c r="D640" t="inlineStr">
        <is>
          <t>LINE-S03</t>
        </is>
      </c>
      <c r="E640" t="inlineStr">
        <is>
          <t>改善后</t>
        </is>
      </c>
      <c r="F640" s="57" t="n">
        <v>46070</v>
      </c>
      <c r="G640" t="inlineStr">
        <is>
          <t>非计划停机超时</t>
        </is>
      </c>
      <c r="H640" t="inlineStr">
        <is>
          <t>非计划停机</t>
        </is>
      </c>
      <c r="I640" s="61" t="n">
        <v>5316</v>
      </c>
      <c r="J640" t="inlineStr">
        <is>
          <t>秒</t>
        </is>
      </c>
      <c r="K640" t="n">
        <v>3600</v>
      </c>
      <c r="L640" t="inlineStr">
        <is>
          <t>中</t>
        </is>
      </c>
      <c r="M640" t="inlineStr">
        <is>
          <t>设备诊断智能体</t>
        </is>
      </c>
      <c r="N640" t="inlineStr">
        <is>
          <t>设备工程师</t>
        </is>
      </c>
      <c r="O640" t="inlineStr">
        <is>
          <t>按停机位置和原因执行Pareto分析</t>
        </is>
      </c>
      <c r="P640" t="inlineStr">
        <is>
          <t>飞书消息卡片</t>
        </is>
      </c>
      <c r="Q640" t="inlineStr">
        <is>
          <t>否</t>
        </is>
      </c>
      <c r="R640" t="inlineStr">
        <is>
          <t>待确认</t>
        </is>
      </c>
      <c r="S640" t="inlineStr">
        <is>
          <t>团队模拟数据（基于公开单线数据派生）</t>
        </is>
      </c>
      <c r="T640" t="inlineStr">
        <is>
          <t>SIM-v2.2-20260807-20260804</t>
        </is>
      </c>
    </row>
    <row r="641">
      <c r="A641" t="inlineStr">
        <is>
          <t>SIM-EVT-00640</t>
        </is>
      </c>
      <c r="B641" t="inlineStr">
        <is>
          <t>LINE-S01-POST-20260218</t>
        </is>
      </c>
      <c r="C641" t="inlineStr">
        <is>
          <t>SHIFT-POST-20260218</t>
        </is>
      </c>
      <c r="D641" t="inlineStr">
        <is>
          <t>LINE-S01</t>
        </is>
      </c>
      <c r="E641" t="inlineStr">
        <is>
          <t>改善后</t>
        </is>
      </c>
      <c r="F641" s="57" t="n">
        <v>46071</v>
      </c>
      <c r="G641" t="inlineStr">
        <is>
          <t>OEE低于目标</t>
        </is>
      </c>
      <c r="H641" t="inlineStr">
        <is>
          <t>OEE</t>
        </is>
      </c>
      <c r="I641" s="61" t="n">
        <v>0.620164</v>
      </c>
      <c r="J641" t="inlineStr">
        <is>
          <t>比例</t>
        </is>
      </c>
      <c r="K641" t="n">
        <v>0.75</v>
      </c>
      <c r="L641" t="inlineStr">
        <is>
          <t>中</t>
        </is>
      </c>
      <c r="M641" t="inlineStr">
        <is>
          <t>生产诊断智能体</t>
        </is>
      </c>
      <c r="N641" t="inlineStr">
        <is>
          <t>生产主管</t>
        </is>
      </c>
      <c r="O641" t="inlineStr">
        <is>
          <t>稳态基准线综合效率偏低，需结合三项损失继续下钻</t>
        </is>
      </c>
      <c r="P641" t="inlineStr">
        <is>
          <t>飞书消息卡片</t>
        </is>
      </c>
      <c r="Q641" t="inlineStr">
        <is>
          <t>否</t>
        </is>
      </c>
      <c r="R641" t="inlineStr">
        <is>
          <t>待确认</t>
        </is>
      </c>
      <c r="S641" t="inlineStr">
        <is>
          <t>团队模拟数据（基于公开单线数据派生）</t>
        </is>
      </c>
      <c r="T641" t="inlineStr">
        <is>
          <t>SIM-v2.2-20260807-20260804</t>
        </is>
      </c>
    </row>
    <row r="642">
      <c r="A642" t="inlineStr">
        <is>
          <t>SIM-EVT-00641</t>
        </is>
      </c>
      <c r="B642" t="inlineStr">
        <is>
          <t>LINE-S01-POST-20260218</t>
        </is>
      </c>
      <c r="C642" t="inlineStr">
        <is>
          <t>SHIFT-POST-20260218</t>
        </is>
      </c>
      <c r="D642" t="inlineStr">
        <is>
          <t>LINE-S01</t>
        </is>
      </c>
      <c r="E642" t="inlineStr">
        <is>
          <t>改善后</t>
        </is>
      </c>
      <c r="F642" s="57" t="n">
        <v>46071</v>
      </c>
      <c r="G642" t="inlineStr">
        <is>
          <t>开动率偏低</t>
        </is>
      </c>
      <c r="H642" t="inlineStr">
        <is>
          <t>开动率</t>
        </is>
      </c>
      <c r="I642" s="61" t="n">
        <v>0.731566</v>
      </c>
      <c r="J642" t="inlineStr">
        <is>
          <t>比例</t>
        </is>
      </c>
      <c r="K642" t="n">
        <v>0.75</v>
      </c>
      <c r="L642" t="inlineStr">
        <is>
          <t>中</t>
        </is>
      </c>
      <c r="M642" t="inlineStr">
        <is>
          <t>设备诊断智能体</t>
        </is>
      </c>
      <c r="N642" t="inlineStr">
        <is>
          <t>设备工程师</t>
        </is>
      </c>
      <c r="O642" t="inlineStr">
        <is>
          <t>优先检查非计划停机与待机原因</t>
        </is>
      </c>
      <c r="P642" t="inlineStr">
        <is>
          <t>飞书消息卡片</t>
        </is>
      </c>
      <c r="Q642" t="inlineStr">
        <is>
          <t>否</t>
        </is>
      </c>
      <c r="R642" t="inlineStr">
        <is>
          <t>待确认</t>
        </is>
      </c>
      <c r="S642" t="inlineStr">
        <is>
          <t>团队模拟数据（基于公开单线数据派生）</t>
        </is>
      </c>
      <c r="T642" t="inlineStr">
        <is>
          <t>SIM-v2.2-20260807-20260804</t>
        </is>
      </c>
    </row>
    <row r="643">
      <c r="A643" t="inlineStr">
        <is>
          <t>SIM-EVT-00642</t>
        </is>
      </c>
      <c r="B643" t="inlineStr">
        <is>
          <t>LINE-S01-POST-20260218</t>
        </is>
      </c>
      <c r="C643" t="inlineStr">
        <is>
          <t>SHIFT-POST-20260218</t>
        </is>
      </c>
      <c r="D643" t="inlineStr">
        <is>
          <t>LINE-S01</t>
        </is>
      </c>
      <c r="E643" t="inlineStr">
        <is>
          <t>改善后</t>
        </is>
      </c>
      <c r="F643" s="57" t="n">
        <v>46071</v>
      </c>
      <c r="G643" t="inlineStr">
        <is>
          <t>非计划停机超时</t>
        </is>
      </c>
      <c r="H643" t="inlineStr">
        <is>
          <t>非计划停机</t>
        </is>
      </c>
      <c r="I643" s="61" t="n">
        <v>4320</v>
      </c>
      <c r="J643" t="inlineStr">
        <is>
          <t>秒</t>
        </is>
      </c>
      <c r="K643" t="n">
        <v>3600</v>
      </c>
      <c r="L643" t="inlineStr">
        <is>
          <t>中</t>
        </is>
      </c>
      <c r="M643" t="inlineStr">
        <is>
          <t>设备诊断智能体</t>
        </is>
      </c>
      <c r="N643" t="inlineStr">
        <is>
          <t>设备工程师</t>
        </is>
      </c>
      <c r="O643" t="inlineStr">
        <is>
          <t>按停机位置和原因执行Pareto分析</t>
        </is>
      </c>
      <c r="P643" t="inlineStr">
        <is>
          <t>飞书消息卡片</t>
        </is>
      </c>
      <c r="Q643" t="inlineStr">
        <is>
          <t>否</t>
        </is>
      </c>
      <c r="R643" t="inlineStr">
        <is>
          <t>待确认</t>
        </is>
      </c>
      <c r="S643" t="inlineStr">
        <is>
          <t>团队模拟数据（基于公开单线数据派生）</t>
        </is>
      </c>
      <c r="T643" t="inlineStr">
        <is>
          <t>SIM-v2.2-20260807-20260804</t>
        </is>
      </c>
    </row>
    <row r="644">
      <c r="A644" t="inlineStr">
        <is>
          <t>SIM-EVT-00643</t>
        </is>
      </c>
      <c r="B644" t="inlineStr">
        <is>
          <t>LINE-S02-POST-20260218</t>
        </is>
      </c>
      <c r="C644" t="inlineStr">
        <is>
          <t>SHIFT-POST-20260218</t>
        </is>
      </c>
      <c r="D644" t="inlineStr">
        <is>
          <t>LINE-S02</t>
        </is>
      </c>
      <c r="E644" t="inlineStr">
        <is>
          <t>改善后</t>
        </is>
      </c>
      <c r="F644" s="57" t="n">
        <v>46071</v>
      </c>
      <c r="G644" t="inlineStr">
        <is>
          <t>OEE低于目标</t>
        </is>
      </c>
      <c r="H644" t="inlineStr">
        <is>
          <t>OEE</t>
        </is>
      </c>
      <c r="I644" s="61" t="n">
        <v>0.551766</v>
      </c>
      <c r="J644" t="inlineStr">
        <is>
          <t>比例</t>
        </is>
      </c>
      <c r="K644" t="n">
        <v>0.75</v>
      </c>
      <c r="L644" t="inlineStr">
        <is>
          <t>高</t>
        </is>
      </c>
      <c r="M644" t="inlineStr">
        <is>
          <t>生产诊断智能体</t>
        </is>
      </c>
      <c r="N644" t="inlineStr">
        <is>
          <t>生产主管</t>
        </is>
      </c>
      <c r="O644" t="inlineStr">
        <is>
          <t>设备瓶颈线综合效率偏低，需结合三项损失继续下钻</t>
        </is>
      </c>
      <c r="P644" t="inlineStr">
        <is>
          <t>飞书消息卡片+处置任务</t>
        </is>
      </c>
      <c r="Q644" t="inlineStr">
        <is>
          <t>是</t>
        </is>
      </c>
      <c r="R644" t="inlineStr">
        <is>
          <t>待确认</t>
        </is>
      </c>
      <c r="S644" t="inlineStr">
        <is>
          <t>团队模拟数据（基于公开单线数据派生）</t>
        </is>
      </c>
      <c r="T644" t="inlineStr">
        <is>
          <t>SIM-v2.2-20260807-20260804</t>
        </is>
      </c>
    </row>
    <row r="645">
      <c r="A645" t="inlineStr">
        <is>
          <t>SIM-EVT-00644</t>
        </is>
      </c>
      <c r="B645" t="inlineStr">
        <is>
          <t>LINE-S02-POST-20260218</t>
        </is>
      </c>
      <c r="C645" t="inlineStr">
        <is>
          <t>SHIFT-POST-20260218</t>
        </is>
      </c>
      <c r="D645" t="inlineStr">
        <is>
          <t>LINE-S02</t>
        </is>
      </c>
      <c r="E645" t="inlineStr">
        <is>
          <t>改善后</t>
        </is>
      </c>
      <c r="F645" s="57" t="n">
        <v>46071</v>
      </c>
      <c r="G645" t="inlineStr">
        <is>
          <t>开动率偏低</t>
        </is>
      </c>
      <c r="H645" t="inlineStr">
        <is>
          <t>开动率</t>
        </is>
      </c>
      <c r="I645" s="61" t="n">
        <v>0.670899</v>
      </c>
      <c r="J645" t="inlineStr">
        <is>
          <t>比例</t>
        </is>
      </c>
      <c r="K645" t="n">
        <v>0.75</v>
      </c>
      <c r="L645" t="inlineStr">
        <is>
          <t>中</t>
        </is>
      </c>
      <c r="M645" t="inlineStr">
        <is>
          <t>设备诊断智能体</t>
        </is>
      </c>
      <c r="N645" t="inlineStr">
        <is>
          <t>设备工程师</t>
        </is>
      </c>
      <c r="O645" t="inlineStr">
        <is>
          <t>设备瓶颈画像与非计划停机共同指向关键设备</t>
        </is>
      </c>
      <c r="P645" t="inlineStr">
        <is>
          <t>飞书消息卡片</t>
        </is>
      </c>
      <c r="Q645" t="inlineStr">
        <is>
          <t>否</t>
        </is>
      </c>
      <c r="R645" t="inlineStr">
        <is>
          <t>待确认</t>
        </is>
      </c>
      <c r="S645" t="inlineStr">
        <is>
          <t>团队模拟数据（基于公开单线数据派生）</t>
        </is>
      </c>
      <c r="T645" t="inlineStr">
        <is>
          <t>SIM-v2.2-20260807-20260804</t>
        </is>
      </c>
    </row>
    <row r="646">
      <c r="A646" t="inlineStr">
        <is>
          <t>SIM-EVT-00645</t>
        </is>
      </c>
      <c r="B646" t="inlineStr">
        <is>
          <t>LINE-S02-POST-20260218</t>
        </is>
      </c>
      <c r="C646" t="inlineStr">
        <is>
          <t>SHIFT-POST-20260218</t>
        </is>
      </c>
      <c r="D646" t="inlineStr">
        <is>
          <t>LINE-S02</t>
        </is>
      </c>
      <c r="E646" t="inlineStr">
        <is>
          <t>改善后</t>
        </is>
      </c>
      <c r="F646" s="57" t="n">
        <v>46071</v>
      </c>
      <c r="G646" t="inlineStr">
        <is>
          <t>性能率偏低</t>
        </is>
      </c>
      <c r="H646" t="inlineStr">
        <is>
          <t>性能率</t>
        </is>
      </c>
      <c r="I646" s="61" t="n">
        <v>0.8303469999999999</v>
      </c>
      <c r="J646" t="inlineStr">
        <is>
          <t>比例</t>
        </is>
      </c>
      <c r="K646" t="n">
        <v>0.85</v>
      </c>
      <c r="L646" t="inlineStr">
        <is>
          <t>中</t>
        </is>
      </c>
      <c r="M646" t="inlineStr">
        <is>
          <t>生产优化智能体</t>
        </is>
      </c>
      <c r="N646" t="inlineStr">
        <is>
          <t>生产主管</t>
        </is>
      </c>
      <c r="O646" t="inlineStr">
        <is>
          <t>建议分析低速生产和微停事件</t>
        </is>
      </c>
      <c r="P646" t="inlineStr">
        <is>
          <t>飞书消息卡片</t>
        </is>
      </c>
      <c r="Q646" t="inlineStr">
        <is>
          <t>否</t>
        </is>
      </c>
      <c r="R646" t="inlineStr">
        <is>
          <t>待确认</t>
        </is>
      </c>
      <c r="S646" t="inlineStr">
        <is>
          <t>团队模拟数据（基于公开单线数据派生）</t>
        </is>
      </c>
      <c r="T646" t="inlineStr">
        <is>
          <t>SIM-v2.2-20260807-20260804</t>
        </is>
      </c>
    </row>
    <row r="647">
      <c r="A647" t="inlineStr">
        <is>
          <t>SIM-EVT-00646</t>
        </is>
      </c>
      <c r="B647" t="inlineStr">
        <is>
          <t>LINE-S02-POST-20260218</t>
        </is>
      </c>
      <c r="C647" t="inlineStr">
        <is>
          <t>SHIFT-POST-20260218</t>
        </is>
      </c>
      <c r="D647" t="inlineStr">
        <is>
          <t>LINE-S02</t>
        </is>
      </c>
      <c r="E647" t="inlineStr">
        <is>
          <t>改善后</t>
        </is>
      </c>
      <c r="F647" s="57" t="n">
        <v>46071</v>
      </c>
      <c r="G647" t="inlineStr">
        <is>
          <t>非计划停机超时</t>
        </is>
      </c>
      <c r="H647" t="inlineStr">
        <is>
          <t>非计划停机</t>
        </is>
      </c>
      <c r="I647" s="61" t="n">
        <v>6306</v>
      </c>
      <c r="J647" t="inlineStr">
        <is>
          <t>秒</t>
        </is>
      </c>
      <c r="K647" t="n">
        <v>3600</v>
      </c>
      <c r="L647" t="inlineStr">
        <is>
          <t>中</t>
        </is>
      </c>
      <c r="M647" t="inlineStr">
        <is>
          <t>设备诊断智能体</t>
        </is>
      </c>
      <c r="N647" t="inlineStr">
        <is>
          <t>设备工程师</t>
        </is>
      </c>
      <c r="O647" t="inlineStr">
        <is>
          <t>设备瓶颈线停机放大，优先查看主加工和输送系统</t>
        </is>
      </c>
      <c r="P647" t="inlineStr">
        <is>
          <t>飞书消息卡片</t>
        </is>
      </c>
      <c r="Q647" t="inlineStr">
        <is>
          <t>否</t>
        </is>
      </c>
      <c r="R647" t="inlineStr">
        <is>
          <t>待确认</t>
        </is>
      </c>
      <c r="S647" t="inlineStr">
        <is>
          <t>团队模拟数据（基于公开单线数据派生）</t>
        </is>
      </c>
      <c r="T647" t="inlineStr">
        <is>
          <t>SIM-v2.2-20260807-20260804</t>
        </is>
      </c>
    </row>
    <row r="648">
      <c r="A648" t="inlineStr">
        <is>
          <t>SIM-EVT-00647</t>
        </is>
      </c>
      <c r="B648" t="inlineStr">
        <is>
          <t>LINE-S03-POST-20260218</t>
        </is>
      </c>
      <c r="C648" t="inlineStr">
        <is>
          <t>SHIFT-POST-20260218</t>
        </is>
      </c>
      <c r="D648" t="inlineStr">
        <is>
          <t>LINE-S03</t>
        </is>
      </c>
      <c r="E648" t="inlineStr">
        <is>
          <t>改善后</t>
        </is>
      </c>
      <c r="F648" s="57" t="n">
        <v>46071</v>
      </c>
      <c r="G648" t="inlineStr">
        <is>
          <t>OEE低于目标</t>
        </is>
      </c>
      <c r="H648" t="inlineStr">
        <is>
          <t>OEE</t>
        </is>
      </c>
      <c r="I648" s="61" t="n">
        <v>0.589712</v>
      </c>
      <c r="J648" t="inlineStr">
        <is>
          <t>比例</t>
        </is>
      </c>
      <c r="K648" t="n">
        <v>0.75</v>
      </c>
      <c r="L648" t="inlineStr">
        <is>
          <t>高</t>
        </is>
      </c>
      <c r="M648" t="inlineStr">
        <is>
          <t>生产诊断智能体</t>
        </is>
      </c>
      <c r="N648" t="inlineStr">
        <is>
          <t>生产主管</t>
        </is>
      </c>
      <c r="O648" t="inlineStr">
        <is>
          <t>质量波动线综合效率偏低，需结合三项损失继续下钻</t>
        </is>
      </c>
      <c r="P648" t="inlineStr">
        <is>
          <t>飞书消息卡片+处置任务</t>
        </is>
      </c>
      <c r="Q648" t="inlineStr">
        <is>
          <t>是</t>
        </is>
      </c>
      <c r="R648" t="inlineStr">
        <is>
          <t>待确认</t>
        </is>
      </c>
      <c r="S648" t="inlineStr">
        <is>
          <t>团队模拟数据（基于公开单线数据派生）</t>
        </is>
      </c>
      <c r="T648" t="inlineStr">
        <is>
          <t>SIM-v2.2-20260807-20260804</t>
        </is>
      </c>
    </row>
    <row r="649">
      <c r="A649" t="inlineStr">
        <is>
          <t>SIM-EVT-00648</t>
        </is>
      </c>
      <c r="B649" t="inlineStr">
        <is>
          <t>LINE-S03-POST-20260218</t>
        </is>
      </c>
      <c r="C649" t="inlineStr">
        <is>
          <t>SHIFT-POST-20260218</t>
        </is>
      </c>
      <c r="D649" t="inlineStr">
        <is>
          <t>LINE-S03</t>
        </is>
      </c>
      <c r="E649" t="inlineStr">
        <is>
          <t>改善后</t>
        </is>
      </c>
      <c r="F649" s="57" t="n">
        <v>46071</v>
      </c>
      <c r="G649" t="inlineStr">
        <is>
          <t>开动率偏低</t>
        </is>
      </c>
      <c r="H649" t="inlineStr">
        <is>
          <t>开动率</t>
        </is>
      </c>
      <c r="I649" s="61" t="n">
        <v>0.725566</v>
      </c>
      <c r="J649" t="inlineStr">
        <is>
          <t>比例</t>
        </is>
      </c>
      <c r="K649" t="n">
        <v>0.75</v>
      </c>
      <c r="L649" t="inlineStr">
        <is>
          <t>中</t>
        </is>
      </c>
      <c r="M649" t="inlineStr">
        <is>
          <t>设备诊断智能体</t>
        </is>
      </c>
      <c r="N649" t="inlineStr">
        <is>
          <t>设备工程师</t>
        </is>
      </c>
      <c r="O649" t="inlineStr">
        <is>
          <t>优先检查非计划停机与待机原因</t>
        </is>
      </c>
      <c r="P649" t="inlineStr">
        <is>
          <t>飞书消息卡片</t>
        </is>
      </c>
      <c r="Q649" t="inlineStr">
        <is>
          <t>否</t>
        </is>
      </c>
      <c r="R649" t="inlineStr">
        <is>
          <t>待确认</t>
        </is>
      </c>
      <c r="S649" t="inlineStr">
        <is>
          <t>团队模拟数据（基于公开单线数据派生）</t>
        </is>
      </c>
      <c r="T649" t="inlineStr">
        <is>
          <t>SIM-v2.2-20260807-20260804</t>
        </is>
      </c>
    </row>
    <row r="650">
      <c r="A650" t="inlineStr">
        <is>
          <t>SIM-EVT-00649</t>
        </is>
      </c>
      <c r="B650" t="inlineStr">
        <is>
          <t>LINE-S03-POST-20260218</t>
        </is>
      </c>
      <c r="C650" t="inlineStr">
        <is>
          <t>SHIFT-POST-20260218</t>
        </is>
      </c>
      <c r="D650" t="inlineStr">
        <is>
          <t>LINE-S03</t>
        </is>
      </c>
      <c r="E650" t="inlineStr">
        <is>
          <t>改善后</t>
        </is>
      </c>
      <c r="F650" s="57" t="n">
        <v>46071</v>
      </c>
      <c r="G650" t="inlineStr">
        <is>
          <t>性能率偏低</t>
        </is>
      </c>
      <c r="H650" t="inlineStr">
        <is>
          <t>性能率</t>
        </is>
      </c>
      <c r="I650" s="61" t="n">
        <v>0.833681</v>
      </c>
      <c r="J650" t="inlineStr">
        <is>
          <t>比例</t>
        </is>
      </c>
      <c r="K650" t="n">
        <v>0.85</v>
      </c>
      <c r="L650" t="inlineStr">
        <is>
          <t>中</t>
        </is>
      </c>
      <c r="M650" t="inlineStr">
        <is>
          <t>生产优化智能体</t>
        </is>
      </c>
      <c r="N650" t="inlineStr">
        <is>
          <t>生产主管</t>
        </is>
      </c>
      <c r="O650" t="inlineStr">
        <is>
          <t>节拍波动画像明显，建议检查低速生产与换型</t>
        </is>
      </c>
      <c r="P650" t="inlineStr">
        <is>
          <t>飞书消息卡片</t>
        </is>
      </c>
      <c r="Q650" t="inlineStr">
        <is>
          <t>否</t>
        </is>
      </c>
      <c r="R650" t="inlineStr">
        <is>
          <t>待确认</t>
        </is>
      </c>
      <c r="S650" t="inlineStr">
        <is>
          <t>团队模拟数据（基于公开单线数据派生）</t>
        </is>
      </c>
      <c r="T650" t="inlineStr">
        <is>
          <t>SIM-v2.2-20260807-20260804</t>
        </is>
      </c>
    </row>
    <row r="651">
      <c r="A651" t="inlineStr">
        <is>
          <t>SIM-EVT-00650</t>
        </is>
      </c>
      <c r="B651" t="inlineStr">
        <is>
          <t>LINE-S03-POST-20260218</t>
        </is>
      </c>
      <c r="C651" t="inlineStr">
        <is>
          <t>SHIFT-POST-20260218</t>
        </is>
      </c>
      <c r="D651" t="inlineStr">
        <is>
          <t>LINE-S03</t>
        </is>
      </c>
      <c r="E651" t="inlineStr">
        <is>
          <t>改善后</t>
        </is>
      </c>
      <c r="F651" s="57" t="n">
        <v>46071</v>
      </c>
      <c r="G651" t="inlineStr">
        <is>
          <t>质量率偏低</t>
        </is>
      </c>
      <c r="H651" t="inlineStr">
        <is>
          <t>质量率</t>
        </is>
      </c>
      <c r="I651" s="61" t="n">
        <v>0.974907</v>
      </c>
      <c r="J651" t="inlineStr">
        <is>
          <t>比例</t>
        </is>
      </c>
      <c r="K651" t="n">
        <v>0.98</v>
      </c>
      <c r="L651" t="inlineStr">
        <is>
          <t>中</t>
        </is>
      </c>
      <c r="M651" t="inlineStr">
        <is>
          <t>质量分析智能体</t>
        </is>
      </c>
      <c r="N651" t="inlineStr">
        <is>
          <t>质量工程师</t>
        </is>
      </c>
      <c r="O651" t="inlineStr">
        <is>
          <t>质量波动画像触发，建议核查批次、工艺参数和来料</t>
        </is>
      </c>
      <c r="P651" t="inlineStr">
        <is>
          <t>飞书消息卡片</t>
        </is>
      </c>
      <c r="Q651" t="inlineStr">
        <is>
          <t>否</t>
        </is>
      </c>
      <c r="R651" t="inlineStr">
        <is>
          <t>待确认</t>
        </is>
      </c>
      <c r="S651" t="inlineStr">
        <is>
          <t>团队模拟数据（基于公开单线数据派生）</t>
        </is>
      </c>
      <c r="T651" t="inlineStr">
        <is>
          <t>SIM-v2.2-20260807-20260804</t>
        </is>
      </c>
    </row>
    <row r="652">
      <c r="A652" t="inlineStr">
        <is>
          <t>SIM-EVT-00651</t>
        </is>
      </c>
      <c r="B652" t="inlineStr">
        <is>
          <t>LINE-S03-POST-20260218</t>
        </is>
      </c>
      <c r="C652" t="inlineStr">
        <is>
          <t>SHIFT-POST-20260218</t>
        </is>
      </c>
      <c r="D652" t="inlineStr">
        <is>
          <t>LINE-S03</t>
        </is>
      </c>
      <c r="E652" t="inlineStr">
        <is>
          <t>改善后</t>
        </is>
      </c>
      <c r="F652" s="57" t="n">
        <v>46071</v>
      </c>
      <c r="G652" t="inlineStr">
        <is>
          <t>非计划停机超时</t>
        </is>
      </c>
      <c r="H652" t="inlineStr">
        <is>
          <t>非计划停机</t>
        </is>
      </c>
      <c r="I652" s="61" t="n">
        <v>4884</v>
      </c>
      <c r="J652" t="inlineStr">
        <is>
          <t>秒</t>
        </is>
      </c>
      <c r="K652" t="n">
        <v>3600</v>
      </c>
      <c r="L652" t="inlineStr">
        <is>
          <t>中</t>
        </is>
      </c>
      <c r="M652" t="inlineStr">
        <is>
          <t>设备诊断智能体</t>
        </is>
      </c>
      <c r="N652" t="inlineStr">
        <is>
          <t>设备工程师</t>
        </is>
      </c>
      <c r="O652" t="inlineStr">
        <is>
          <t>按停机位置和原因执行Pareto分析</t>
        </is>
      </c>
      <c r="P652" t="inlineStr">
        <is>
          <t>飞书消息卡片</t>
        </is>
      </c>
      <c r="Q652" t="inlineStr">
        <is>
          <t>否</t>
        </is>
      </c>
      <c r="R652" t="inlineStr">
        <is>
          <t>待确认</t>
        </is>
      </c>
      <c r="S652" t="inlineStr">
        <is>
          <t>团队模拟数据（基于公开单线数据派生）</t>
        </is>
      </c>
      <c r="T652" t="inlineStr">
        <is>
          <t>SIM-v2.2-20260807-20260804</t>
        </is>
      </c>
    </row>
    <row r="653">
      <c r="A653" t="inlineStr">
        <is>
          <t>SIM-EVT-00652</t>
        </is>
      </c>
      <c r="B653" t="inlineStr">
        <is>
          <t>LINE-S01-POST-20260219</t>
        </is>
      </c>
      <c r="C653" t="inlineStr">
        <is>
          <t>SHIFT-POST-20260219</t>
        </is>
      </c>
      <c r="D653" t="inlineStr">
        <is>
          <t>LINE-S01</t>
        </is>
      </c>
      <c r="E653" t="inlineStr">
        <is>
          <t>改善后</t>
        </is>
      </c>
      <c r="F653" s="57" t="n">
        <v>46072</v>
      </c>
      <c r="G653" t="inlineStr">
        <is>
          <t>OEE低于目标</t>
        </is>
      </c>
      <c r="H653" t="inlineStr">
        <is>
          <t>OEE</t>
        </is>
      </c>
      <c r="I653" s="61" t="n">
        <v>0.695183</v>
      </c>
      <c r="J653" t="inlineStr">
        <is>
          <t>比例</t>
        </is>
      </c>
      <c r="K653" t="n">
        <v>0.75</v>
      </c>
      <c r="L653" t="inlineStr">
        <is>
          <t>中</t>
        </is>
      </c>
      <c r="M653" t="inlineStr">
        <is>
          <t>生产诊断智能体</t>
        </is>
      </c>
      <c r="N653" t="inlineStr">
        <is>
          <t>生产主管</t>
        </is>
      </c>
      <c r="O653" t="inlineStr">
        <is>
          <t>稳态基准线综合效率偏低，需结合三项损失继续下钻</t>
        </is>
      </c>
      <c r="P653" t="inlineStr">
        <is>
          <t>飞书消息卡片</t>
        </is>
      </c>
      <c r="Q653" t="inlineStr">
        <is>
          <t>否</t>
        </is>
      </c>
      <c r="R653" t="inlineStr">
        <is>
          <t>待确认</t>
        </is>
      </c>
      <c r="S653" t="inlineStr">
        <is>
          <t>团队模拟数据（基于公开单线数据派生）</t>
        </is>
      </c>
      <c r="T653" t="inlineStr">
        <is>
          <t>SIM-v2.2-20260807-20260804</t>
        </is>
      </c>
    </row>
    <row r="654">
      <c r="A654" t="inlineStr">
        <is>
          <t>SIM-EVT-00653</t>
        </is>
      </c>
      <c r="B654" t="inlineStr">
        <is>
          <t>LINE-S01-POST-20260219</t>
        </is>
      </c>
      <c r="C654" t="inlineStr">
        <is>
          <t>SHIFT-POST-20260219</t>
        </is>
      </c>
      <c r="D654" t="inlineStr">
        <is>
          <t>LINE-S01</t>
        </is>
      </c>
      <c r="E654" t="inlineStr">
        <is>
          <t>改善后</t>
        </is>
      </c>
      <c r="F654" s="57" t="n">
        <v>46072</v>
      </c>
      <c r="G654" t="inlineStr">
        <is>
          <t>开动率偏低</t>
        </is>
      </c>
      <c r="H654" t="inlineStr">
        <is>
          <t>开动率</t>
        </is>
      </c>
      <c r="I654" s="61" t="n">
        <v>0.6796219999999999</v>
      </c>
      <c r="J654" t="inlineStr">
        <is>
          <t>比例</t>
        </is>
      </c>
      <c r="K654" t="n">
        <v>0.75</v>
      </c>
      <c r="L654" t="inlineStr">
        <is>
          <t>中</t>
        </is>
      </c>
      <c r="M654" t="inlineStr">
        <is>
          <t>设备诊断智能体</t>
        </is>
      </c>
      <c r="N654" t="inlineStr">
        <is>
          <t>设备工程师</t>
        </is>
      </c>
      <c r="O654" t="inlineStr">
        <is>
          <t>优先检查非计划停机与待机原因</t>
        </is>
      </c>
      <c r="P654" t="inlineStr">
        <is>
          <t>飞书消息卡片</t>
        </is>
      </c>
      <c r="Q654" t="inlineStr">
        <is>
          <t>否</t>
        </is>
      </c>
      <c r="R654" t="inlineStr">
        <is>
          <t>待确认</t>
        </is>
      </c>
      <c r="S654" t="inlineStr">
        <is>
          <t>团队模拟数据（基于公开单线数据派生）</t>
        </is>
      </c>
      <c r="T654" t="inlineStr">
        <is>
          <t>SIM-v2.2-20260807-20260804</t>
        </is>
      </c>
    </row>
    <row r="655">
      <c r="A655" t="inlineStr">
        <is>
          <t>SIM-EVT-00654</t>
        </is>
      </c>
      <c r="B655" t="inlineStr">
        <is>
          <t>LINE-S01-POST-20260219</t>
        </is>
      </c>
      <c r="C655" t="inlineStr">
        <is>
          <t>SHIFT-POST-20260219</t>
        </is>
      </c>
      <c r="D655" t="inlineStr">
        <is>
          <t>LINE-S01</t>
        </is>
      </c>
      <c r="E655" t="inlineStr">
        <is>
          <t>改善后</t>
        </is>
      </c>
      <c r="F655" s="57" t="n">
        <v>46072</v>
      </c>
      <c r="G655" t="inlineStr">
        <is>
          <t>质量率偏低</t>
        </is>
      </c>
      <c r="H655" t="inlineStr">
        <is>
          <t>质量率</t>
        </is>
      </c>
      <c r="I655" s="61" t="n">
        <v>0.978149</v>
      </c>
      <c r="J655" t="inlineStr">
        <is>
          <t>比例</t>
        </is>
      </c>
      <c r="K655" t="n">
        <v>0.98</v>
      </c>
      <c r="L655" t="inlineStr">
        <is>
          <t>中</t>
        </is>
      </c>
      <c r="M655" t="inlineStr">
        <is>
          <t>质量分析智能体</t>
        </is>
      </c>
      <c r="N655" t="inlineStr">
        <is>
          <t>质量工程师</t>
        </is>
      </c>
      <c r="O655" t="inlineStr">
        <is>
          <t>建议核查缺陷数量与异常批次</t>
        </is>
      </c>
      <c r="P655" t="inlineStr">
        <is>
          <t>飞书消息卡片</t>
        </is>
      </c>
      <c r="Q655" t="inlineStr">
        <is>
          <t>否</t>
        </is>
      </c>
      <c r="R655" t="inlineStr">
        <is>
          <t>待确认</t>
        </is>
      </c>
      <c r="S655" t="inlineStr">
        <is>
          <t>团队模拟数据（基于公开单线数据派生）</t>
        </is>
      </c>
      <c r="T655" t="inlineStr">
        <is>
          <t>SIM-v2.2-20260807-20260804</t>
        </is>
      </c>
    </row>
    <row r="656">
      <c r="A656" t="inlineStr">
        <is>
          <t>SIM-EVT-00655</t>
        </is>
      </c>
      <c r="B656" t="inlineStr">
        <is>
          <t>LINE-S01-POST-20260219</t>
        </is>
      </c>
      <c r="C656" t="inlineStr">
        <is>
          <t>SHIFT-POST-20260219</t>
        </is>
      </c>
      <c r="D656" t="inlineStr">
        <is>
          <t>LINE-S01</t>
        </is>
      </c>
      <c r="E656" t="inlineStr">
        <is>
          <t>改善后</t>
        </is>
      </c>
      <c r="F656" s="57" t="n">
        <v>46072</v>
      </c>
      <c r="G656" t="inlineStr">
        <is>
          <t>非计划停机超时</t>
        </is>
      </c>
      <c r="H656" t="inlineStr">
        <is>
          <t>非计划停机</t>
        </is>
      </c>
      <c r="I656" s="61" t="n">
        <v>4662</v>
      </c>
      <c r="J656" t="inlineStr">
        <is>
          <t>秒</t>
        </is>
      </c>
      <c r="K656" t="n">
        <v>3600</v>
      </c>
      <c r="L656" t="inlineStr">
        <is>
          <t>中</t>
        </is>
      </c>
      <c r="M656" t="inlineStr">
        <is>
          <t>设备诊断智能体</t>
        </is>
      </c>
      <c r="N656" t="inlineStr">
        <is>
          <t>设备工程师</t>
        </is>
      </c>
      <c r="O656" t="inlineStr">
        <is>
          <t>按停机位置和原因执行Pareto分析</t>
        </is>
      </c>
      <c r="P656" t="inlineStr">
        <is>
          <t>飞书消息卡片</t>
        </is>
      </c>
      <c r="Q656" t="inlineStr">
        <is>
          <t>否</t>
        </is>
      </c>
      <c r="R656" t="inlineStr">
        <is>
          <t>待确认</t>
        </is>
      </c>
      <c r="S656" t="inlineStr">
        <is>
          <t>团队模拟数据（基于公开单线数据派生）</t>
        </is>
      </c>
      <c r="T656" t="inlineStr">
        <is>
          <t>SIM-v2.2-20260807-20260804</t>
        </is>
      </c>
    </row>
    <row r="657">
      <c r="A657" t="inlineStr">
        <is>
          <t>SIM-EVT-00656</t>
        </is>
      </c>
      <c r="B657" t="inlineStr">
        <is>
          <t>LINE-S02-POST-20260219</t>
        </is>
      </c>
      <c r="C657" t="inlineStr">
        <is>
          <t>SHIFT-POST-20260219</t>
        </is>
      </c>
      <c r="D657" t="inlineStr">
        <is>
          <t>LINE-S02</t>
        </is>
      </c>
      <c r="E657" t="inlineStr">
        <is>
          <t>改善后</t>
        </is>
      </c>
      <c r="F657" s="57" t="n">
        <v>46072</v>
      </c>
      <c r="G657" t="inlineStr">
        <is>
          <t>OEE低于目标</t>
        </is>
      </c>
      <c r="H657" t="inlineStr">
        <is>
          <t>OEE</t>
        </is>
      </c>
      <c r="I657" s="61" t="n">
        <v>0.668292</v>
      </c>
      <c r="J657" t="inlineStr">
        <is>
          <t>比例</t>
        </is>
      </c>
      <c r="K657" t="n">
        <v>0.75</v>
      </c>
      <c r="L657" t="inlineStr">
        <is>
          <t>中</t>
        </is>
      </c>
      <c r="M657" t="inlineStr">
        <is>
          <t>生产诊断智能体</t>
        </is>
      </c>
      <c r="N657" t="inlineStr">
        <is>
          <t>生产主管</t>
        </is>
      </c>
      <c r="O657" t="inlineStr">
        <is>
          <t>设备瓶颈线综合效率偏低，需结合三项损失继续下钻</t>
        </is>
      </c>
      <c r="P657" t="inlineStr">
        <is>
          <t>飞书消息卡片</t>
        </is>
      </c>
      <c r="Q657" t="inlineStr">
        <is>
          <t>否</t>
        </is>
      </c>
      <c r="R657" t="inlineStr">
        <is>
          <t>待确认</t>
        </is>
      </c>
      <c r="S657" t="inlineStr">
        <is>
          <t>团队模拟数据（基于公开单线数据派生）</t>
        </is>
      </c>
      <c r="T657" t="inlineStr">
        <is>
          <t>SIM-v2.2-20260807-20260804</t>
        </is>
      </c>
    </row>
    <row r="658">
      <c r="A658" t="inlineStr">
        <is>
          <t>SIM-EVT-00657</t>
        </is>
      </c>
      <c r="B658" t="inlineStr">
        <is>
          <t>LINE-S02-POST-20260219</t>
        </is>
      </c>
      <c r="C658" t="inlineStr">
        <is>
          <t>SHIFT-POST-20260219</t>
        </is>
      </c>
      <c r="D658" t="inlineStr">
        <is>
          <t>LINE-S02</t>
        </is>
      </c>
      <c r="E658" t="inlineStr">
        <is>
          <t>改善后</t>
        </is>
      </c>
      <c r="F658" s="57" t="n">
        <v>46072</v>
      </c>
      <c r="G658" t="inlineStr">
        <is>
          <t>开动率偏低</t>
        </is>
      </c>
      <c r="H658" t="inlineStr">
        <is>
          <t>开动率</t>
        </is>
      </c>
      <c r="I658" s="61" t="n">
        <v>0.644289</v>
      </c>
      <c r="J658" t="inlineStr">
        <is>
          <t>比例</t>
        </is>
      </c>
      <c r="K658" t="n">
        <v>0.75</v>
      </c>
      <c r="L658" t="inlineStr">
        <is>
          <t>中</t>
        </is>
      </c>
      <c r="M658" t="inlineStr">
        <is>
          <t>设备诊断智能体</t>
        </is>
      </c>
      <c r="N658" t="inlineStr">
        <is>
          <t>设备工程师</t>
        </is>
      </c>
      <c r="O658" t="inlineStr">
        <is>
          <t>设备瓶颈画像与非计划停机共同指向关键设备</t>
        </is>
      </c>
      <c r="P658" t="inlineStr">
        <is>
          <t>飞书消息卡片</t>
        </is>
      </c>
      <c r="Q658" t="inlineStr">
        <is>
          <t>否</t>
        </is>
      </c>
      <c r="R658" t="inlineStr">
        <is>
          <t>待确认</t>
        </is>
      </c>
      <c r="S658" t="inlineStr">
        <is>
          <t>团队模拟数据（基于公开单线数据派生）</t>
        </is>
      </c>
      <c r="T658" t="inlineStr">
        <is>
          <t>SIM-v2.2-20260807-20260804</t>
        </is>
      </c>
    </row>
    <row r="659">
      <c r="A659" t="inlineStr">
        <is>
          <t>SIM-EVT-00658</t>
        </is>
      </c>
      <c r="B659" t="inlineStr">
        <is>
          <t>LINE-S02-POST-20260219</t>
        </is>
      </c>
      <c r="C659" t="inlineStr">
        <is>
          <t>SHIFT-POST-20260219</t>
        </is>
      </c>
      <c r="D659" t="inlineStr">
        <is>
          <t>LINE-S02</t>
        </is>
      </c>
      <c r="E659" t="inlineStr">
        <is>
          <t>改善后</t>
        </is>
      </c>
      <c r="F659" s="57" t="n">
        <v>46072</v>
      </c>
      <c r="G659" t="inlineStr">
        <is>
          <t>非计划停机超时</t>
        </is>
      </c>
      <c r="H659" t="inlineStr">
        <is>
          <t>非计划停机</t>
        </is>
      </c>
      <c r="I659" s="61" t="n">
        <v>6318</v>
      </c>
      <c r="J659" t="inlineStr">
        <is>
          <t>秒</t>
        </is>
      </c>
      <c r="K659" t="n">
        <v>3600</v>
      </c>
      <c r="L659" t="inlineStr">
        <is>
          <t>中</t>
        </is>
      </c>
      <c r="M659" t="inlineStr">
        <is>
          <t>设备诊断智能体</t>
        </is>
      </c>
      <c r="N659" t="inlineStr">
        <is>
          <t>设备工程师</t>
        </is>
      </c>
      <c r="O659" t="inlineStr">
        <is>
          <t>设备瓶颈线停机放大，优先查看主加工和输送系统</t>
        </is>
      </c>
      <c r="P659" t="inlineStr">
        <is>
          <t>飞书消息卡片</t>
        </is>
      </c>
      <c r="Q659" t="inlineStr">
        <is>
          <t>否</t>
        </is>
      </c>
      <c r="R659" t="inlineStr">
        <is>
          <t>待确认</t>
        </is>
      </c>
      <c r="S659" t="inlineStr">
        <is>
          <t>团队模拟数据（基于公开单线数据派生）</t>
        </is>
      </c>
      <c r="T659" t="inlineStr">
        <is>
          <t>SIM-v2.2-20260807-20260804</t>
        </is>
      </c>
    </row>
    <row r="660">
      <c r="A660" t="inlineStr">
        <is>
          <t>SIM-EVT-00659</t>
        </is>
      </c>
      <c r="B660" t="inlineStr">
        <is>
          <t>LINE-S03-POST-20260219</t>
        </is>
      </c>
      <c r="C660" t="inlineStr">
        <is>
          <t>SHIFT-POST-20260219</t>
        </is>
      </c>
      <c r="D660" t="inlineStr">
        <is>
          <t>LINE-S03</t>
        </is>
      </c>
      <c r="E660" t="inlineStr">
        <is>
          <t>改善后</t>
        </is>
      </c>
      <c r="F660" s="57" t="n">
        <v>46072</v>
      </c>
      <c r="G660" t="inlineStr">
        <is>
          <t>OEE低于目标</t>
        </is>
      </c>
      <c r="H660" t="inlineStr">
        <is>
          <t>OEE</t>
        </is>
      </c>
      <c r="I660" s="61" t="n">
        <v>0.669188</v>
      </c>
      <c r="J660" t="inlineStr">
        <is>
          <t>比例</t>
        </is>
      </c>
      <c r="K660" t="n">
        <v>0.75</v>
      </c>
      <c r="L660" t="inlineStr">
        <is>
          <t>中</t>
        </is>
      </c>
      <c r="M660" t="inlineStr">
        <is>
          <t>生产诊断智能体</t>
        </is>
      </c>
      <c r="N660" t="inlineStr">
        <is>
          <t>生产主管</t>
        </is>
      </c>
      <c r="O660" t="inlineStr">
        <is>
          <t>质量波动线综合效率偏低，需结合三项损失继续下钻</t>
        </is>
      </c>
      <c r="P660" t="inlineStr">
        <is>
          <t>飞书消息卡片</t>
        </is>
      </c>
      <c r="Q660" t="inlineStr">
        <is>
          <t>否</t>
        </is>
      </c>
      <c r="R660" t="inlineStr">
        <is>
          <t>待确认</t>
        </is>
      </c>
      <c r="S660" t="inlineStr">
        <is>
          <t>团队模拟数据（基于公开单线数据派生）</t>
        </is>
      </c>
      <c r="T660" t="inlineStr">
        <is>
          <t>SIM-v2.2-20260807-20260804</t>
        </is>
      </c>
    </row>
    <row r="661">
      <c r="A661" t="inlineStr">
        <is>
          <t>SIM-EVT-00660</t>
        </is>
      </c>
      <c r="B661" t="inlineStr">
        <is>
          <t>LINE-S03-POST-20260219</t>
        </is>
      </c>
      <c r="C661" t="inlineStr">
        <is>
          <t>SHIFT-POST-20260219</t>
        </is>
      </c>
      <c r="D661" t="inlineStr">
        <is>
          <t>LINE-S03</t>
        </is>
      </c>
      <c r="E661" t="inlineStr">
        <is>
          <t>改善后</t>
        </is>
      </c>
      <c r="F661" s="57" t="n">
        <v>46072</v>
      </c>
      <c r="G661" t="inlineStr">
        <is>
          <t>开动率偏低</t>
        </is>
      </c>
      <c r="H661" t="inlineStr">
        <is>
          <t>开动率</t>
        </is>
      </c>
      <c r="I661" s="61" t="n">
        <v>0.6736220000000001</v>
      </c>
      <c r="J661" t="inlineStr">
        <is>
          <t>比例</t>
        </is>
      </c>
      <c r="K661" t="n">
        <v>0.75</v>
      </c>
      <c r="L661" t="inlineStr">
        <is>
          <t>中</t>
        </is>
      </c>
      <c r="M661" t="inlineStr">
        <is>
          <t>设备诊断智能体</t>
        </is>
      </c>
      <c r="N661" t="inlineStr">
        <is>
          <t>设备工程师</t>
        </is>
      </c>
      <c r="O661" t="inlineStr">
        <is>
          <t>优先检查非计划停机与待机原因</t>
        </is>
      </c>
      <c r="P661" t="inlineStr">
        <is>
          <t>飞书消息卡片</t>
        </is>
      </c>
      <c r="Q661" t="inlineStr">
        <is>
          <t>否</t>
        </is>
      </c>
      <c r="R661" t="inlineStr">
        <is>
          <t>待确认</t>
        </is>
      </c>
      <c r="S661" t="inlineStr">
        <is>
          <t>团队模拟数据（基于公开单线数据派生）</t>
        </is>
      </c>
      <c r="T661" t="inlineStr">
        <is>
          <t>SIM-v2.2-20260807-20260804</t>
        </is>
      </c>
    </row>
    <row r="662">
      <c r="A662" t="inlineStr">
        <is>
          <t>SIM-EVT-00661</t>
        </is>
      </c>
      <c r="B662" t="inlineStr">
        <is>
          <t>LINE-S03-POST-20260219</t>
        </is>
      </c>
      <c r="C662" t="inlineStr">
        <is>
          <t>SHIFT-POST-20260219</t>
        </is>
      </c>
      <c r="D662" t="inlineStr">
        <is>
          <t>LINE-S03</t>
        </is>
      </c>
      <c r="E662" t="inlineStr">
        <is>
          <t>改善后</t>
        </is>
      </c>
      <c r="F662" s="57" t="n">
        <v>46072</v>
      </c>
      <c r="G662" t="inlineStr">
        <is>
          <t>质量率偏低</t>
        </is>
      </c>
      <c r="H662" t="inlineStr">
        <is>
          <t>质量率</t>
        </is>
      </c>
      <c r="I662" s="61" t="n">
        <v>0.968482</v>
      </c>
      <c r="J662" t="inlineStr">
        <is>
          <t>比例</t>
        </is>
      </c>
      <c r="K662" t="n">
        <v>0.98</v>
      </c>
      <c r="L662" t="inlineStr">
        <is>
          <t>中</t>
        </is>
      </c>
      <c r="M662" t="inlineStr">
        <is>
          <t>质量分析智能体</t>
        </is>
      </c>
      <c r="N662" t="inlineStr">
        <is>
          <t>质量工程师</t>
        </is>
      </c>
      <c r="O662" t="inlineStr">
        <is>
          <t>质量波动画像触发，建议核查批次、工艺参数和来料</t>
        </is>
      </c>
      <c r="P662" t="inlineStr">
        <is>
          <t>飞书消息卡片</t>
        </is>
      </c>
      <c r="Q662" t="inlineStr">
        <is>
          <t>否</t>
        </is>
      </c>
      <c r="R662" t="inlineStr">
        <is>
          <t>待确认</t>
        </is>
      </c>
      <c r="S662" t="inlineStr">
        <is>
          <t>团队模拟数据（基于公开单线数据派生）</t>
        </is>
      </c>
      <c r="T662" t="inlineStr">
        <is>
          <t>SIM-v2.2-20260807-20260804</t>
        </is>
      </c>
    </row>
    <row r="663">
      <c r="A663" t="inlineStr">
        <is>
          <t>SIM-EVT-00662</t>
        </is>
      </c>
      <c r="B663" t="inlineStr">
        <is>
          <t>LINE-S03-POST-20260219</t>
        </is>
      </c>
      <c r="C663" t="inlineStr">
        <is>
          <t>SHIFT-POST-20260219</t>
        </is>
      </c>
      <c r="D663" t="inlineStr">
        <is>
          <t>LINE-S03</t>
        </is>
      </c>
      <c r="E663" t="inlineStr">
        <is>
          <t>改善后</t>
        </is>
      </c>
      <c r="F663" s="57" t="n">
        <v>46072</v>
      </c>
      <c r="G663" t="inlineStr">
        <is>
          <t>非计划停机超时</t>
        </is>
      </c>
      <c r="H663" t="inlineStr">
        <is>
          <t>非计划停机</t>
        </is>
      </c>
      <c r="I663" s="61" t="n">
        <v>5478</v>
      </c>
      <c r="J663" t="inlineStr">
        <is>
          <t>秒</t>
        </is>
      </c>
      <c r="K663" t="n">
        <v>3600</v>
      </c>
      <c r="L663" t="inlineStr">
        <is>
          <t>中</t>
        </is>
      </c>
      <c r="M663" t="inlineStr">
        <is>
          <t>设备诊断智能体</t>
        </is>
      </c>
      <c r="N663" t="inlineStr">
        <is>
          <t>设备工程师</t>
        </is>
      </c>
      <c r="O663" t="inlineStr">
        <is>
          <t>按停机位置和原因执行Pareto分析</t>
        </is>
      </c>
      <c r="P663" t="inlineStr">
        <is>
          <t>飞书消息卡片</t>
        </is>
      </c>
      <c r="Q663" t="inlineStr">
        <is>
          <t>否</t>
        </is>
      </c>
      <c r="R663" t="inlineStr">
        <is>
          <t>待确认</t>
        </is>
      </c>
      <c r="S663" t="inlineStr">
        <is>
          <t>团队模拟数据（基于公开单线数据派生）</t>
        </is>
      </c>
      <c r="T663" t="inlineStr">
        <is>
          <t>SIM-v2.2-20260807-20260804</t>
        </is>
      </c>
    </row>
    <row r="664">
      <c r="A664" t="inlineStr">
        <is>
          <t>SIM-EVT-00663</t>
        </is>
      </c>
      <c r="B664" t="inlineStr">
        <is>
          <t>LINE-S01-POST-20260220</t>
        </is>
      </c>
      <c r="C664" t="inlineStr">
        <is>
          <t>SHIFT-POST-20260220</t>
        </is>
      </c>
      <c r="D664" t="inlineStr">
        <is>
          <t>LINE-S01</t>
        </is>
      </c>
      <c r="E664" t="inlineStr">
        <is>
          <t>改善后</t>
        </is>
      </c>
      <c r="F664" s="57" t="n">
        <v>46073</v>
      </c>
      <c r="G664" t="inlineStr">
        <is>
          <t>OEE低于目标</t>
        </is>
      </c>
      <c r="H664" t="inlineStr">
        <is>
          <t>OEE</t>
        </is>
      </c>
      <c r="I664" s="61" t="n">
        <v>0.597601</v>
      </c>
      <c r="J664" t="inlineStr">
        <is>
          <t>比例</t>
        </is>
      </c>
      <c r="K664" t="n">
        <v>0.75</v>
      </c>
      <c r="L664" t="inlineStr">
        <is>
          <t>高</t>
        </is>
      </c>
      <c r="M664" t="inlineStr">
        <is>
          <t>生产诊断智能体</t>
        </is>
      </c>
      <c r="N664" t="inlineStr">
        <is>
          <t>生产主管</t>
        </is>
      </c>
      <c r="O664" t="inlineStr">
        <is>
          <t>稳态基准线综合效率偏低，需结合三项损失继续下钻</t>
        </is>
      </c>
      <c r="P664" t="inlineStr">
        <is>
          <t>飞书消息卡片+处置任务</t>
        </is>
      </c>
      <c r="Q664" t="inlineStr">
        <is>
          <t>是</t>
        </is>
      </c>
      <c r="R664" t="inlineStr">
        <is>
          <t>待确认</t>
        </is>
      </c>
      <c r="S664" t="inlineStr">
        <is>
          <t>团队模拟数据（基于公开单线数据派生）</t>
        </is>
      </c>
      <c r="T664" t="inlineStr">
        <is>
          <t>SIM-v2.2-20260807-20260804</t>
        </is>
      </c>
    </row>
    <row r="665">
      <c r="A665" t="inlineStr">
        <is>
          <t>SIM-EVT-00664</t>
        </is>
      </c>
      <c r="B665" t="inlineStr">
        <is>
          <t>LINE-S01-POST-20260220</t>
        </is>
      </c>
      <c r="C665" t="inlineStr">
        <is>
          <t>SHIFT-POST-20260220</t>
        </is>
      </c>
      <c r="D665" t="inlineStr">
        <is>
          <t>LINE-S01</t>
        </is>
      </c>
      <c r="E665" t="inlineStr">
        <is>
          <t>改善后</t>
        </is>
      </c>
      <c r="F665" s="57" t="n">
        <v>46073</v>
      </c>
      <c r="G665" t="inlineStr">
        <is>
          <t>开动率偏低</t>
        </is>
      </c>
      <c r="H665" t="inlineStr">
        <is>
          <t>开动率</t>
        </is>
      </c>
      <c r="I665" s="61" t="n">
        <v>0.605329</v>
      </c>
      <c r="J665" t="inlineStr">
        <is>
          <t>比例</t>
        </is>
      </c>
      <c r="K665" t="n">
        <v>0.75</v>
      </c>
      <c r="L665" t="inlineStr">
        <is>
          <t>高</t>
        </is>
      </c>
      <c r="M665" t="inlineStr">
        <is>
          <t>设备诊断智能体</t>
        </is>
      </c>
      <c r="N665" t="inlineStr">
        <is>
          <t>设备工程师</t>
        </is>
      </c>
      <c r="O665" t="inlineStr">
        <is>
          <t>优先检查非计划停机与待机原因</t>
        </is>
      </c>
      <c r="P665" t="inlineStr">
        <is>
          <t>飞书消息卡片+处置任务</t>
        </is>
      </c>
      <c r="Q665" t="inlineStr">
        <is>
          <t>是</t>
        </is>
      </c>
      <c r="R665" t="inlineStr">
        <is>
          <t>待确认</t>
        </is>
      </c>
      <c r="S665" t="inlineStr">
        <is>
          <t>团队模拟数据（基于公开单线数据派生）</t>
        </is>
      </c>
      <c r="T665" t="inlineStr">
        <is>
          <t>SIM-v2.2-20260807-20260804</t>
        </is>
      </c>
    </row>
    <row r="666">
      <c r="A666" t="inlineStr">
        <is>
          <t>SIM-EVT-00665</t>
        </is>
      </c>
      <c r="B666" t="inlineStr">
        <is>
          <t>LINE-S01-POST-20260220</t>
        </is>
      </c>
      <c r="C666" t="inlineStr">
        <is>
          <t>SHIFT-POST-20260220</t>
        </is>
      </c>
      <c r="D666" t="inlineStr">
        <is>
          <t>LINE-S01</t>
        </is>
      </c>
      <c r="E666" t="inlineStr">
        <is>
          <t>改善后</t>
        </is>
      </c>
      <c r="F666" s="57" t="n">
        <v>46073</v>
      </c>
      <c r="G666" t="inlineStr">
        <is>
          <t>非计划停机超时</t>
        </is>
      </c>
      <c r="H666" t="inlineStr">
        <is>
          <t>非计划停机</t>
        </is>
      </c>
      <c r="I666" s="61" t="n">
        <v>5562</v>
      </c>
      <c r="J666" t="inlineStr">
        <is>
          <t>秒</t>
        </is>
      </c>
      <c r="K666" t="n">
        <v>3600</v>
      </c>
      <c r="L666" t="inlineStr">
        <is>
          <t>中</t>
        </is>
      </c>
      <c r="M666" t="inlineStr">
        <is>
          <t>设备诊断智能体</t>
        </is>
      </c>
      <c r="N666" t="inlineStr">
        <is>
          <t>设备工程师</t>
        </is>
      </c>
      <c r="O666" t="inlineStr">
        <is>
          <t>按停机位置和原因执行Pareto分析</t>
        </is>
      </c>
      <c r="P666" t="inlineStr">
        <is>
          <t>飞书消息卡片</t>
        </is>
      </c>
      <c r="Q666" t="inlineStr">
        <is>
          <t>否</t>
        </is>
      </c>
      <c r="R666" t="inlineStr">
        <is>
          <t>待确认</t>
        </is>
      </c>
      <c r="S666" t="inlineStr">
        <is>
          <t>团队模拟数据（基于公开单线数据派生）</t>
        </is>
      </c>
      <c r="T666" t="inlineStr">
        <is>
          <t>SIM-v2.2-20260807-20260804</t>
        </is>
      </c>
    </row>
    <row r="667">
      <c r="A667" t="inlineStr">
        <is>
          <t>SIM-EVT-00666</t>
        </is>
      </c>
      <c r="B667" t="inlineStr">
        <is>
          <t>LINE-S02-POST-20260220</t>
        </is>
      </c>
      <c r="C667" t="inlineStr">
        <is>
          <t>SHIFT-POST-20260220</t>
        </is>
      </c>
      <c r="D667" t="inlineStr">
        <is>
          <t>LINE-S02</t>
        </is>
      </c>
      <c r="E667" t="inlineStr">
        <is>
          <t>改善后</t>
        </is>
      </c>
      <c r="F667" s="57" t="n">
        <v>46073</v>
      </c>
      <c r="G667" t="inlineStr">
        <is>
          <t>OEE低于目标</t>
        </is>
      </c>
      <c r="H667" t="inlineStr">
        <is>
          <t>OEE</t>
        </is>
      </c>
      <c r="I667" s="61" t="n">
        <v>0.548218</v>
      </c>
      <c r="J667" t="inlineStr">
        <is>
          <t>比例</t>
        </is>
      </c>
      <c r="K667" t="n">
        <v>0.75</v>
      </c>
      <c r="L667" t="inlineStr">
        <is>
          <t>高</t>
        </is>
      </c>
      <c r="M667" t="inlineStr">
        <is>
          <t>生产诊断智能体</t>
        </is>
      </c>
      <c r="N667" t="inlineStr">
        <is>
          <t>生产主管</t>
        </is>
      </c>
      <c r="O667" t="inlineStr">
        <is>
          <t>设备瓶颈线综合效率偏低，需结合三项损失继续下钻</t>
        </is>
      </c>
      <c r="P667" t="inlineStr">
        <is>
          <t>飞书消息卡片+处置任务</t>
        </is>
      </c>
      <c r="Q667" t="inlineStr">
        <is>
          <t>是</t>
        </is>
      </c>
      <c r="R667" t="inlineStr">
        <is>
          <t>待确认</t>
        </is>
      </c>
      <c r="S667" t="inlineStr">
        <is>
          <t>团队模拟数据（基于公开单线数据派生）</t>
        </is>
      </c>
      <c r="T667" t="inlineStr">
        <is>
          <t>SIM-v2.2-20260807-20260804</t>
        </is>
      </c>
    </row>
    <row r="668">
      <c r="A668" t="inlineStr">
        <is>
          <t>SIM-EVT-00667</t>
        </is>
      </c>
      <c r="B668" t="inlineStr">
        <is>
          <t>LINE-S02-POST-20260220</t>
        </is>
      </c>
      <c r="C668" t="inlineStr">
        <is>
          <t>SHIFT-POST-20260220</t>
        </is>
      </c>
      <c r="D668" t="inlineStr">
        <is>
          <t>LINE-S02</t>
        </is>
      </c>
      <c r="E668" t="inlineStr">
        <is>
          <t>改善后</t>
        </is>
      </c>
      <c r="F668" s="57" t="n">
        <v>46073</v>
      </c>
      <c r="G668" t="inlineStr">
        <is>
          <t>开动率偏低</t>
        </is>
      </c>
      <c r="H668" t="inlineStr">
        <is>
          <t>开动率</t>
        </is>
      </c>
      <c r="I668" s="61" t="n">
        <v>0.5699959999999999</v>
      </c>
      <c r="J668" t="inlineStr">
        <is>
          <t>比例</t>
        </is>
      </c>
      <c r="K668" t="n">
        <v>0.75</v>
      </c>
      <c r="L668" t="inlineStr">
        <is>
          <t>高</t>
        </is>
      </c>
      <c r="M668" t="inlineStr">
        <is>
          <t>设备诊断智能体</t>
        </is>
      </c>
      <c r="N668" t="inlineStr">
        <is>
          <t>设备工程师</t>
        </is>
      </c>
      <c r="O668" t="inlineStr">
        <is>
          <t>设备瓶颈画像与非计划停机共同指向关键设备</t>
        </is>
      </c>
      <c r="P668" t="inlineStr">
        <is>
          <t>飞书消息卡片+处置任务</t>
        </is>
      </c>
      <c r="Q668" t="inlineStr">
        <is>
          <t>是</t>
        </is>
      </c>
      <c r="R668" t="inlineStr">
        <is>
          <t>待确认</t>
        </is>
      </c>
      <c r="S668" t="inlineStr">
        <is>
          <t>团队模拟数据（基于公开单线数据派生）</t>
        </is>
      </c>
      <c r="T668" t="inlineStr">
        <is>
          <t>SIM-v2.2-20260807-20260804</t>
        </is>
      </c>
    </row>
    <row r="669">
      <c r="A669" t="inlineStr">
        <is>
          <t>SIM-EVT-00668</t>
        </is>
      </c>
      <c r="B669" t="inlineStr">
        <is>
          <t>LINE-S02-POST-20260220</t>
        </is>
      </c>
      <c r="C669" t="inlineStr">
        <is>
          <t>SHIFT-POST-20260220</t>
        </is>
      </c>
      <c r="D669" t="inlineStr">
        <is>
          <t>LINE-S02</t>
        </is>
      </c>
      <c r="E669" t="inlineStr">
        <is>
          <t>改善后</t>
        </is>
      </c>
      <c r="F669" s="57" t="n">
        <v>46073</v>
      </c>
      <c r="G669" t="inlineStr">
        <is>
          <t>非计划停机超时</t>
        </is>
      </c>
      <c r="H669" t="inlineStr">
        <is>
          <t>非计划停机</t>
        </is>
      </c>
      <c r="I669" s="61" t="n">
        <v>7716</v>
      </c>
      <c r="J669" t="inlineStr">
        <is>
          <t>秒</t>
        </is>
      </c>
      <c r="K669" t="n">
        <v>3600</v>
      </c>
      <c r="L669" t="inlineStr">
        <is>
          <t>高</t>
        </is>
      </c>
      <c r="M669" t="inlineStr">
        <is>
          <t>设备诊断智能体</t>
        </is>
      </c>
      <c r="N669" t="inlineStr">
        <is>
          <t>设备工程师</t>
        </is>
      </c>
      <c r="O669" t="inlineStr">
        <is>
          <t>设备瓶颈线停机放大，优先查看主加工和输送系统</t>
        </is>
      </c>
      <c r="P669" t="inlineStr">
        <is>
          <t>飞书消息卡片+处置任务</t>
        </is>
      </c>
      <c r="Q669" t="inlineStr">
        <is>
          <t>是</t>
        </is>
      </c>
      <c r="R669" t="inlineStr">
        <is>
          <t>待确认</t>
        </is>
      </c>
      <c r="S669" t="inlineStr">
        <is>
          <t>团队模拟数据（基于公开单线数据派生）</t>
        </is>
      </c>
      <c r="T669" t="inlineStr">
        <is>
          <t>SIM-v2.2-20260807-20260804</t>
        </is>
      </c>
    </row>
    <row r="670">
      <c r="A670" t="inlineStr">
        <is>
          <t>SIM-EVT-00669</t>
        </is>
      </c>
      <c r="B670" t="inlineStr">
        <is>
          <t>LINE-S03-POST-20260220</t>
        </is>
      </c>
      <c r="C670" t="inlineStr">
        <is>
          <t>SHIFT-POST-20260220</t>
        </is>
      </c>
      <c r="D670" t="inlineStr">
        <is>
          <t>LINE-S03</t>
        </is>
      </c>
      <c r="E670" t="inlineStr">
        <is>
          <t>改善后</t>
        </is>
      </c>
      <c r="F670" s="57" t="n">
        <v>46073</v>
      </c>
      <c r="G670" t="inlineStr">
        <is>
          <t>OEE低于目标</t>
        </is>
      </c>
      <c r="H670" t="inlineStr">
        <is>
          <t>OEE</t>
        </is>
      </c>
      <c r="I670" s="61" t="n">
        <v>0.574193</v>
      </c>
      <c r="J670" t="inlineStr">
        <is>
          <t>比例</t>
        </is>
      </c>
      <c r="K670" t="n">
        <v>0.75</v>
      </c>
      <c r="L670" t="inlineStr">
        <is>
          <t>高</t>
        </is>
      </c>
      <c r="M670" t="inlineStr">
        <is>
          <t>生产诊断智能体</t>
        </is>
      </c>
      <c r="N670" t="inlineStr">
        <is>
          <t>生产主管</t>
        </is>
      </c>
      <c r="O670" t="inlineStr">
        <is>
          <t>质量波动线综合效率偏低，需结合三项损失继续下钻</t>
        </is>
      </c>
      <c r="P670" t="inlineStr">
        <is>
          <t>飞书消息卡片+处置任务</t>
        </is>
      </c>
      <c r="Q670" t="inlineStr">
        <is>
          <t>是</t>
        </is>
      </c>
      <c r="R670" t="inlineStr">
        <is>
          <t>待确认</t>
        </is>
      </c>
      <c r="S670" t="inlineStr">
        <is>
          <t>团队模拟数据（基于公开单线数据派生）</t>
        </is>
      </c>
      <c r="T670" t="inlineStr">
        <is>
          <t>SIM-v2.2-20260807-20260804</t>
        </is>
      </c>
    </row>
    <row r="671">
      <c r="A671" t="inlineStr">
        <is>
          <t>SIM-EVT-00670</t>
        </is>
      </c>
      <c r="B671" t="inlineStr">
        <is>
          <t>LINE-S03-POST-20260220</t>
        </is>
      </c>
      <c r="C671" t="inlineStr">
        <is>
          <t>SHIFT-POST-20260220</t>
        </is>
      </c>
      <c r="D671" t="inlineStr">
        <is>
          <t>LINE-S03</t>
        </is>
      </c>
      <c r="E671" t="inlineStr">
        <is>
          <t>改善后</t>
        </is>
      </c>
      <c r="F671" s="57" t="n">
        <v>46073</v>
      </c>
      <c r="G671" t="inlineStr">
        <is>
          <t>开动率偏低</t>
        </is>
      </c>
      <c r="H671" t="inlineStr">
        <is>
          <t>开动率</t>
        </is>
      </c>
      <c r="I671" s="61" t="n">
        <v>0.599329</v>
      </c>
      <c r="J671" t="inlineStr">
        <is>
          <t>比例</t>
        </is>
      </c>
      <c r="K671" t="n">
        <v>0.75</v>
      </c>
      <c r="L671" t="inlineStr">
        <is>
          <t>高</t>
        </is>
      </c>
      <c r="M671" t="inlineStr">
        <is>
          <t>设备诊断智能体</t>
        </is>
      </c>
      <c r="N671" t="inlineStr">
        <is>
          <t>设备工程师</t>
        </is>
      </c>
      <c r="O671" t="inlineStr">
        <is>
          <t>优先检查非计划停机与待机原因</t>
        </is>
      </c>
      <c r="P671" t="inlineStr">
        <is>
          <t>飞书消息卡片+处置任务</t>
        </is>
      </c>
      <c r="Q671" t="inlineStr">
        <is>
          <t>是</t>
        </is>
      </c>
      <c r="R671" t="inlineStr">
        <is>
          <t>待确认</t>
        </is>
      </c>
      <c r="S671" t="inlineStr">
        <is>
          <t>团队模拟数据（基于公开单线数据派生）</t>
        </is>
      </c>
      <c r="T671" t="inlineStr">
        <is>
          <t>SIM-v2.2-20260807-20260804</t>
        </is>
      </c>
    </row>
    <row r="672">
      <c r="A672" t="inlineStr">
        <is>
          <t>SIM-EVT-00671</t>
        </is>
      </c>
      <c r="B672" t="inlineStr">
        <is>
          <t>LINE-S03-POST-20260220</t>
        </is>
      </c>
      <c r="C672" t="inlineStr">
        <is>
          <t>SHIFT-POST-20260220</t>
        </is>
      </c>
      <c r="D672" t="inlineStr">
        <is>
          <t>LINE-S03</t>
        </is>
      </c>
      <c r="E672" t="inlineStr">
        <is>
          <t>改善后</t>
        </is>
      </c>
      <c r="F672" s="57" t="n">
        <v>46073</v>
      </c>
      <c r="G672" t="inlineStr">
        <is>
          <t>质量率偏低</t>
        </is>
      </c>
      <c r="H672" t="inlineStr">
        <is>
          <t>质量率</t>
        </is>
      </c>
      <c r="I672" s="61" t="n">
        <v>0.973184</v>
      </c>
      <c r="J672" t="inlineStr">
        <is>
          <t>比例</t>
        </is>
      </c>
      <c r="K672" t="n">
        <v>0.98</v>
      </c>
      <c r="L672" t="inlineStr">
        <is>
          <t>中</t>
        </is>
      </c>
      <c r="M672" t="inlineStr">
        <is>
          <t>质量分析智能体</t>
        </is>
      </c>
      <c r="N672" t="inlineStr">
        <is>
          <t>质量工程师</t>
        </is>
      </c>
      <c r="O672" t="inlineStr">
        <is>
          <t>质量波动画像触发，建议核查批次、工艺参数和来料</t>
        </is>
      </c>
      <c r="P672" t="inlineStr">
        <is>
          <t>飞书消息卡片</t>
        </is>
      </c>
      <c r="Q672" t="inlineStr">
        <is>
          <t>否</t>
        </is>
      </c>
      <c r="R672" t="inlineStr">
        <is>
          <t>待确认</t>
        </is>
      </c>
      <c r="S672" t="inlineStr">
        <is>
          <t>团队模拟数据（基于公开单线数据派生）</t>
        </is>
      </c>
      <c r="T672" t="inlineStr">
        <is>
          <t>SIM-v2.2-20260807-20260804</t>
        </is>
      </c>
    </row>
    <row r="673">
      <c r="A673" t="inlineStr">
        <is>
          <t>SIM-EVT-00672</t>
        </is>
      </c>
      <c r="B673" t="inlineStr">
        <is>
          <t>LINE-S03-POST-20260220</t>
        </is>
      </c>
      <c r="C673" t="inlineStr">
        <is>
          <t>SHIFT-POST-20260220</t>
        </is>
      </c>
      <c r="D673" t="inlineStr">
        <is>
          <t>LINE-S03</t>
        </is>
      </c>
      <c r="E673" t="inlineStr">
        <is>
          <t>改善后</t>
        </is>
      </c>
      <c r="F673" s="57" t="n">
        <v>46073</v>
      </c>
      <c r="G673" t="inlineStr">
        <is>
          <t>非计划停机超时</t>
        </is>
      </c>
      <c r="H673" t="inlineStr">
        <is>
          <t>非计划停机</t>
        </is>
      </c>
      <c r="I673" s="61" t="n">
        <v>6426</v>
      </c>
      <c r="J673" t="inlineStr">
        <is>
          <t>秒</t>
        </is>
      </c>
      <c r="K673" t="n">
        <v>3600</v>
      </c>
      <c r="L673" t="inlineStr">
        <is>
          <t>中</t>
        </is>
      </c>
      <c r="M673" t="inlineStr">
        <is>
          <t>设备诊断智能体</t>
        </is>
      </c>
      <c r="N673" t="inlineStr">
        <is>
          <t>设备工程师</t>
        </is>
      </c>
      <c r="O673" t="inlineStr">
        <is>
          <t>按停机位置和原因执行Pareto分析</t>
        </is>
      </c>
      <c r="P673" t="inlineStr">
        <is>
          <t>飞书消息卡片</t>
        </is>
      </c>
      <c r="Q673" t="inlineStr">
        <is>
          <t>否</t>
        </is>
      </c>
      <c r="R673" t="inlineStr">
        <is>
          <t>待确认</t>
        </is>
      </c>
      <c r="S673" t="inlineStr">
        <is>
          <t>团队模拟数据（基于公开单线数据派生）</t>
        </is>
      </c>
      <c r="T673" t="inlineStr">
        <is>
          <t>SIM-v2.2-20260807-20260804</t>
        </is>
      </c>
    </row>
    <row r="674">
      <c r="A674" t="inlineStr">
        <is>
          <t>SIM-EVT-00673</t>
        </is>
      </c>
      <c r="B674" t="inlineStr">
        <is>
          <t>LINE-S01-POST-20260224</t>
        </is>
      </c>
      <c r="C674" t="inlineStr">
        <is>
          <t>SHIFT-POST-20260224</t>
        </is>
      </c>
      <c r="D674" t="inlineStr">
        <is>
          <t>LINE-S01</t>
        </is>
      </c>
      <c r="E674" t="inlineStr">
        <is>
          <t>改善后</t>
        </is>
      </c>
      <c r="F674" s="57" t="n">
        <v>46077</v>
      </c>
      <c r="G674" t="inlineStr">
        <is>
          <t>OEE低于目标</t>
        </is>
      </c>
      <c r="H674" t="inlineStr">
        <is>
          <t>OEE</t>
        </is>
      </c>
      <c r="I674" s="61" t="n">
        <v>0.546432</v>
      </c>
      <c r="J674" t="inlineStr">
        <is>
          <t>比例</t>
        </is>
      </c>
      <c r="K674" t="n">
        <v>0.75</v>
      </c>
      <c r="L674" t="inlineStr">
        <is>
          <t>高</t>
        </is>
      </c>
      <c r="M674" t="inlineStr">
        <is>
          <t>生产诊断智能体</t>
        </is>
      </c>
      <c r="N674" t="inlineStr">
        <is>
          <t>生产主管</t>
        </is>
      </c>
      <c r="O674" t="inlineStr">
        <is>
          <t>稳态基准线综合效率偏低，需结合三项损失继续下钻</t>
        </is>
      </c>
      <c r="P674" t="inlineStr">
        <is>
          <t>飞书消息卡片+处置任务</t>
        </is>
      </c>
      <c r="Q674" t="inlineStr">
        <is>
          <t>是</t>
        </is>
      </c>
      <c r="R674" t="inlineStr">
        <is>
          <t>待确认</t>
        </is>
      </c>
      <c r="S674" t="inlineStr">
        <is>
          <t>团队模拟数据（基于公开单线数据派生）</t>
        </is>
      </c>
      <c r="T674" t="inlineStr">
        <is>
          <t>SIM-v2.2-20260807-20260804</t>
        </is>
      </c>
    </row>
    <row r="675">
      <c r="A675" t="inlineStr">
        <is>
          <t>SIM-EVT-00674</t>
        </is>
      </c>
      <c r="B675" t="inlineStr">
        <is>
          <t>LINE-S01-POST-20260224</t>
        </is>
      </c>
      <c r="C675" t="inlineStr">
        <is>
          <t>SHIFT-POST-20260224</t>
        </is>
      </c>
      <c r="D675" t="inlineStr">
        <is>
          <t>LINE-S01</t>
        </is>
      </c>
      <c r="E675" t="inlineStr">
        <is>
          <t>改善后</t>
        </is>
      </c>
      <c r="F675" s="57" t="n">
        <v>46077</v>
      </c>
      <c r="G675" t="inlineStr">
        <is>
          <t>开动率偏低</t>
        </is>
      </c>
      <c r="H675" t="inlineStr">
        <is>
          <t>开动率</t>
        </is>
      </c>
      <c r="I675" s="61" t="n">
        <v>0.62702</v>
      </c>
      <c r="J675" t="inlineStr">
        <is>
          <t>比例</t>
        </is>
      </c>
      <c r="K675" t="n">
        <v>0.75</v>
      </c>
      <c r="L675" t="inlineStr">
        <is>
          <t>中</t>
        </is>
      </c>
      <c r="M675" t="inlineStr">
        <is>
          <t>设备诊断智能体</t>
        </is>
      </c>
      <c r="N675" t="inlineStr">
        <is>
          <t>设备工程师</t>
        </is>
      </c>
      <c r="O675" t="inlineStr">
        <is>
          <t>优先检查非计划停机与待机原因</t>
        </is>
      </c>
      <c r="P675" t="inlineStr">
        <is>
          <t>飞书消息卡片</t>
        </is>
      </c>
      <c r="Q675" t="inlineStr">
        <is>
          <t>否</t>
        </is>
      </c>
      <c r="R675" t="inlineStr">
        <is>
          <t>待确认</t>
        </is>
      </c>
      <c r="S675" t="inlineStr">
        <is>
          <t>团队模拟数据（基于公开单线数据派生）</t>
        </is>
      </c>
      <c r="T675" t="inlineStr">
        <is>
          <t>SIM-v2.2-20260807-20260804</t>
        </is>
      </c>
    </row>
    <row r="676">
      <c r="A676" t="inlineStr">
        <is>
          <t>SIM-EVT-00675</t>
        </is>
      </c>
      <c r="B676" t="inlineStr">
        <is>
          <t>LINE-S01-POST-20260224</t>
        </is>
      </c>
      <c r="C676" t="inlineStr">
        <is>
          <t>SHIFT-POST-20260224</t>
        </is>
      </c>
      <c r="D676" t="inlineStr">
        <is>
          <t>LINE-S01</t>
        </is>
      </c>
      <c r="E676" t="inlineStr">
        <is>
          <t>改善后</t>
        </is>
      </c>
      <c r="F676" s="57" t="n">
        <v>46077</v>
      </c>
      <c r="G676" t="inlineStr">
        <is>
          <t>质量率偏低</t>
        </is>
      </c>
      <c r="H676" t="inlineStr">
        <is>
          <t>质量率</t>
        </is>
      </c>
      <c r="I676" s="61" t="n">
        <v>0.91511</v>
      </c>
      <c r="J676" t="inlineStr">
        <is>
          <t>比例</t>
        </is>
      </c>
      <c r="K676" t="n">
        <v>0.98</v>
      </c>
      <c r="L676" t="inlineStr">
        <is>
          <t>高</t>
        </is>
      </c>
      <c r="M676" t="inlineStr">
        <is>
          <t>质量分析智能体</t>
        </is>
      </c>
      <c r="N676" t="inlineStr">
        <is>
          <t>质量工程师</t>
        </is>
      </c>
      <c r="O676" t="inlineStr">
        <is>
          <t>建议核查缺陷数量与异常批次</t>
        </is>
      </c>
      <c r="P676" t="inlineStr">
        <is>
          <t>飞书消息卡片+处置任务</t>
        </is>
      </c>
      <c r="Q676" t="inlineStr">
        <is>
          <t>是</t>
        </is>
      </c>
      <c r="R676" t="inlineStr">
        <is>
          <t>待确认</t>
        </is>
      </c>
      <c r="S676" t="inlineStr">
        <is>
          <t>团队模拟数据（基于公开单线数据派生）</t>
        </is>
      </c>
      <c r="T676" t="inlineStr">
        <is>
          <t>SIM-v2.2-20260807-20260804</t>
        </is>
      </c>
    </row>
    <row r="677">
      <c r="A677" t="inlineStr">
        <is>
          <t>SIM-EVT-00676</t>
        </is>
      </c>
      <c r="B677" t="inlineStr">
        <is>
          <t>LINE-S01-POST-20260224</t>
        </is>
      </c>
      <c r="C677" t="inlineStr">
        <is>
          <t>SHIFT-POST-20260224</t>
        </is>
      </c>
      <c r="D677" t="inlineStr">
        <is>
          <t>LINE-S01</t>
        </is>
      </c>
      <c r="E677" t="inlineStr">
        <is>
          <t>改善后</t>
        </is>
      </c>
      <c r="F677" s="57" t="n">
        <v>46077</v>
      </c>
      <c r="G677" t="inlineStr">
        <is>
          <t>非计划停机超时</t>
        </is>
      </c>
      <c r="H677" t="inlineStr">
        <is>
          <t>非计划停机</t>
        </is>
      </c>
      <c r="I677" s="61" t="n">
        <v>7218</v>
      </c>
      <c r="J677" t="inlineStr">
        <is>
          <t>秒</t>
        </is>
      </c>
      <c r="K677" t="n">
        <v>3600</v>
      </c>
      <c r="L677" t="inlineStr">
        <is>
          <t>高</t>
        </is>
      </c>
      <c r="M677" t="inlineStr">
        <is>
          <t>设备诊断智能体</t>
        </is>
      </c>
      <c r="N677" t="inlineStr">
        <is>
          <t>设备工程师</t>
        </is>
      </c>
      <c r="O677" t="inlineStr">
        <is>
          <t>按停机位置和原因执行Pareto分析</t>
        </is>
      </c>
      <c r="P677" t="inlineStr">
        <is>
          <t>飞书消息卡片+处置任务</t>
        </is>
      </c>
      <c r="Q677" t="inlineStr">
        <is>
          <t>是</t>
        </is>
      </c>
      <c r="R677" t="inlineStr">
        <is>
          <t>待确认</t>
        </is>
      </c>
      <c r="S677" t="inlineStr">
        <is>
          <t>团队模拟数据（基于公开单线数据派生）</t>
        </is>
      </c>
      <c r="T677" t="inlineStr">
        <is>
          <t>SIM-v2.2-20260807-20260804</t>
        </is>
      </c>
    </row>
    <row r="678">
      <c r="A678" t="inlineStr">
        <is>
          <t>SIM-EVT-00677</t>
        </is>
      </c>
      <c r="B678" t="inlineStr">
        <is>
          <t>LINE-S02-POST-20260224</t>
        </is>
      </c>
      <c r="C678" t="inlineStr">
        <is>
          <t>SHIFT-POST-20260224</t>
        </is>
      </c>
      <c r="D678" t="inlineStr">
        <is>
          <t>LINE-S02</t>
        </is>
      </c>
      <c r="E678" t="inlineStr">
        <is>
          <t>改善后</t>
        </is>
      </c>
      <c r="F678" s="57" t="n">
        <v>46077</v>
      </c>
      <c r="G678" t="inlineStr">
        <is>
          <t>OEE低于目标</t>
        </is>
      </c>
      <c r="H678" t="inlineStr">
        <is>
          <t>OEE</t>
        </is>
      </c>
      <c r="I678" s="61" t="n">
        <v>0.480124</v>
      </c>
      <c r="J678" t="inlineStr">
        <is>
          <t>比例</t>
        </is>
      </c>
      <c r="K678" t="n">
        <v>0.75</v>
      </c>
      <c r="L678" t="inlineStr">
        <is>
          <t>高</t>
        </is>
      </c>
      <c r="M678" t="inlineStr">
        <is>
          <t>生产诊断智能体</t>
        </is>
      </c>
      <c r="N678" t="inlineStr">
        <is>
          <t>生产主管</t>
        </is>
      </c>
      <c r="O678" t="inlineStr">
        <is>
          <t>设备瓶颈线综合效率偏低，需结合三项损失继续下钻</t>
        </is>
      </c>
      <c r="P678" t="inlineStr">
        <is>
          <t>飞书消息卡片+处置任务</t>
        </is>
      </c>
      <c r="Q678" t="inlineStr">
        <is>
          <t>是</t>
        </is>
      </c>
      <c r="R678" t="inlineStr">
        <is>
          <t>待确认</t>
        </is>
      </c>
      <c r="S678" t="inlineStr">
        <is>
          <t>团队模拟数据（基于公开单线数据派生）</t>
        </is>
      </c>
      <c r="T678" t="inlineStr">
        <is>
          <t>SIM-v2.2-20260807-20260804</t>
        </is>
      </c>
    </row>
    <row r="679">
      <c r="A679" t="inlineStr">
        <is>
          <t>SIM-EVT-00678</t>
        </is>
      </c>
      <c r="B679" t="inlineStr">
        <is>
          <t>LINE-S02-POST-20260224</t>
        </is>
      </c>
      <c r="C679" t="inlineStr">
        <is>
          <t>SHIFT-POST-20260224</t>
        </is>
      </c>
      <c r="D679" t="inlineStr">
        <is>
          <t>LINE-S02</t>
        </is>
      </c>
      <c r="E679" t="inlineStr">
        <is>
          <t>改善后</t>
        </is>
      </c>
      <c r="F679" s="57" t="n">
        <v>46077</v>
      </c>
      <c r="G679" t="inlineStr">
        <is>
          <t>开动率偏低</t>
        </is>
      </c>
      <c r="H679" t="inlineStr">
        <is>
          <t>开动率</t>
        </is>
      </c>
      <c r="I679" s="61" t="n">
        <v>0.566354</v>
      </c>
      <c r="J679" t="inlineStr">
        <is>
          <t>比例</t>
        </is>
      </c>
      <c r="K679" t="n">
        <v>0.75</v>
      </c>
      <c r="L679" t="inlineStr">
        <is>
          <t>高</t>
        </is>
      </c>
      <c r="M679" t="inlineStr">
        <is>
          <t>设备诊断智能体</t>
        </is>
      </c>
      <c r="N679" t="inlineStr">
        <is>
          <t>设备工程师</t>
        </is>
      </c>
      <c r="O679" t="inlineStr">
        <is>
          <t>设备瓶颈画像与非计划停机共同指向关键设备</t>
        </is>
      </c>
      <c r="P679" t="inlineStr">
        <is>
          <t>飞书消息卡片+处置任务</t>
        </is>
      </c>
      <c r="Q679" t="inlineStr">
        <is>
          <t>是</t>
        </is>
      </c>
      <c r="R679" t="inlineStr">
        <is>
          <t>待确认</t>
        </is>
      </c>
      <c r="S679" t="inlineStr">
        <is>
          <t>团队模拟数据（基于公开单线数据派生）</t>
        </is>
      </c>
      <c r="T679" t="inlineStr">
        <is>
          <t>SIM-v2.2-20260807-20260804</t>
        </is>
      </c>
    </row>
    <row r="680">
      <c r="A680" t="inlineStr">
        <is>
          <t>SIM-EVT-00679</t>
        </is>
      </c>
      <c r="B680" t="inlineStr">
        <is>
          <t>LINE-S02-POST-20260224</t>
        </is>
      </c>
      <c r="C680" t="inlineStr">
        <is>
          <t>SHIFT-POST-20260224</t>
        </is>
      </c>
      <c r="D680" t="inlineStr">
        <is>
          <t>LINE-S02</t>
        </is>
      </c>
      <c r="E680" t="inlineStr">
        <is>
          <t>改善后</t>
        </is>
      </c>
      <c r="F680" s="57" t="n">
        <v>46077</v>
      </c>
      <c r="G680" t="inlineStr">
        <is>
          <t>质量率偏低</t>
        </is>
      </c>
      <c r="H680" t="inlineStr">
        <is>
          <t>质量率</t>
        </is>
      </c>
      <c r="I680" s="61" t="n">
        <v>0.912554</v>
      </c>
      <c r="J680" t="inlineStr">
        <is>
          <t>比例</t>
        </is>
      </c>
      <c r="K680" t="n">
        <v>0.98</v>
      </c>
      <c r="L680" t="inlineStr">
        <is>
          <t>高</t>
        </is>
      </c>
      <c r="M680" t="inlineStr">
        <is>
          <t>质量分析智能体</t>
        </is>
      </c>
      <c r="N680" t="inlineStr">
        <is>
          <t>质量工程师</t>
        </is>
      </c>
      <c r="O680" t="inlineStr">
        <is>
          <t>建议核查缺陷数量与异常批次</t>
        </is>
      </c>
      <c r="P680" t="inlineStr">
        <is>
          <t>飞书消息卡片+处置任务</t>
        </is>
      </c>
      <c r="Q680" t="inlineStr">
        <is>
          <t>是</t>
        </is>
      </c>
      <c r="R680" t="inlineStr">
        <is>
          <t>待确认</t>
        </is>
      </c>
      <c r="S680" t="inlineStr">
        <is>
          <t>团队模拟数据（基于公开单线数据派生）</t>
        </is>
      </c>
      <c r="T680" t="inlineStr">
        <is>
          <t>SIM-v2.2-20260807-20260804</t>
        </is>
      </c>
    </row>
    <row r="681">
      <c r="A681" t="inlineStr">
        <is>
          <t>SIM-EVT-00680</t>
        </is>
      </c>
      <c r="B681" t="inlineStr">
        <is>
          <t>LINE-S02-POST-20260224</t>
        </is>
      </c>
      <c r="C681" t="inlineStr">
        <is>
          <t>SHIFT-POST-20260224</t>
        </is>
      </c>
      <c r="D681" t="inlineStr">
        <is>
          <t>LINE-S02</t>
        </is>
      </c>
      <c r="E681" t="inlineStr">
        <is>
          <t>改善后</t>
        </is>
      </c>
      <c r="F681" s="57" t="n">
        <v>46077</v>
      </c>
      <c r="G681" t="inlineStr">
        <is>
          <t>非计划停机超时</t>
        </is>
      </c>
      <c r="H681" t="inlineStr">
        <is>
          <t>非计划停机</t>
        </is>
      </c>
      <c r="I681" s="61" t="n">
        <v>9858</v>
      </c>
      <c r="J681" t="inlineStr">
        <is>
          <t>秒</t>
        </is>
      </c>
      <c r="K681" t="n">
        <v>3600</v>
      </c>
      <c r="L681" t="inlineStr">
        <is>
          <t>高</t>
        </is>
      </c>
      <c r="M681" t="inlineStr">
        <is>
          <t>设备诊断智能体</t>
        </is>
      </c>
      <c r="N681" t="inlineStr">
        <is>
          <t>设备工程师</t>
        </is>
      </c>
      <c r="O681" t="inlineStr">
        <is>
          <t>设备瓶颈线停机放大，优先查看主加工和输送系统</t>
        </is>
      </c>
      <c r="P681" t="inlineStr">
        <is>
          <t>飞书消息卡片+处置任务</t>
        </is>
      </c>
      <c r="Q681" t="inlineStr">
        <is>
          <t>是</t>
        </is>
      </c>
      <c r="R681" t="inlineStr">
        <is>
          <t>待确认</t>
        </is>
      </c>
      <c r="S681" t="inlineStr">
        <is>
          <t>团队模拟数据（基于公开单线数据派生）</t>
        </is>
      </c>
      <c r="T681" t="inlineStr">
        <is>
          <t>SIM-v2.2-20260807-20260804</t>
        </is>
      </c>
    </row>
    <row r="682">
      <c r="A682" t="inlineStr">
        <is>
          <t>SIM-EVT-00681</t>
        </is>
      </c>
      <c r="B682" t="inlineStr">
        <is>
          <t>LINE-S03-POST-20260224</t>
        </is>
      </c>
      <c r="C682" t="inlineStr">
        <is>
          <t>SHIFT-POST-20260224</t>
        </is>
      </c>
      <c r="D682" t="inlineStr">
        <is>
          <t>LINE-S03</t>
        </is>
      </c>
      <c r="E682" t="inlineStr">
        <is>
          <t>改善后</t>
        </is>
      </c>
      <c r="F682" s="57" t="n">
        <v>46077</v>
      </c>
      <c r="G682" t="inlineStr">
        <is>
          <t>OEE低于目标</t>
        </is>
      </c>
      <c r="H682" t="inlineStr">
        <is>
          <t>OEE</t>
        </is>
      </c>
      <c r="I682" s="61" t="n">
        <v>0.50171</v>
      </c>
      <c r="J682" t="inlineStr">
        <is>
          <t>比例</t>
        </is>
      </c>
      <c r="K682" t="n">
        <v>0.75</v>
      </c>
      <c r="L682" t="inlineStr">
        <is>
          <t>高</t>
        </is>
      </c>
      <c r="M682" t="inlineStr">
        <is>
          <t>生产诊断智能体</t>
        </is>
      </c>
      <c r="N682" t="inlineStr">
        <is>
          <t>生产主管</t>
        </is>
      </c>
      <c r="O682" t="inlineStr">
        <is>
          <t>质量波动线综合效率偏低，需结合三项损失继续下钻</t>
        </is>
      </c>
      <c r="P682" t="inlineStr">
        <is>
          <t>飞书消息卡片+处置任务</t>
        </is>
      </c>
      <c r="Q682" t="inlineStr">
        <is>
          <t>是</t>
        </is>
      </c>
      <c r="R682" t="inlineStr">
        <is>
          <t>待确认</t>
        </is>
      </c>
      <c r="S682" t="inlineStr">
        <is>
          <t>团队模拟数据（基于公开单线数据派生）</t>
        </is>
      </c>
      <c r="T682" t="inlineStr">
        <is>
          <t>SIM-v2.2-20260807-20260804</t>
        </is>
      </c>
    </row>
    <row r="683">
      <c r="A683" t="inlineStr">
        <is>
          <t>SIM-EVT-00682</t>
        </is>
      </c>
      <c r="B683" t="inlineStr">
        <is>
          <t>LINE-S03-POST-20260224</t>
        </is>
      </c>
      <c r="C683" t="inlineStr">
        <is>
          <t>SHIFT-POST-20260224</t>
        </is>
      </c>
      <c r="D683" t="inlineStr">
        <is>
          <t>LINE-S03</t>
        </is>
      </c>
      <c r="E683" t="inlineStr">
        <is>
          <t>改善后</t>
        </is>
      </c>
      <c r="F683" s="57" t="n">
        <v>46077</v>
      </c>
      <c r="G683" t="inlineStr">
        <is>
          <t>开动率偏低</t>
        </is>
      </c>
      <c r="H683" t="inlineStr">
        <is>
          <t>开动率</t>
        </is>
      </c>
      <c r="I683" s="61" t="n">
        <v>0.62102</v>
      </c>
      <c r="J683" t="inlineStr">
        <is>
          <t>比例</t>
        </is>
      </c>
      <c r="K683" t="n">
        <v>0.75</v>
      </c>
      <c r="L683" t="inlineStr">
        <is>
          <t>中</t>
        </is>
      </c>
      <c r="M683" t="inlineStr">
        <is>
          <t>设备诊断智能体</t>
        </is>
      </c>
      <c r="N683" t="inlineStr">
        <is>
          <t>设备工程师</t>
        </is>
      </c>
      <c r="O683" t="inlineStr">
        <is>
          <t>优先检查非计划停机与待机原因</t>
        </is>
      </c>
      <c r="P683" t="inlineStr">
        <is>
          <t>飞书消息卡片</t>
        </is>
      </c>
      <c r="Q683" t="inlineStr">
        <is>
          <t>否</t>
        </is>
      </c>
      <c r="R683" t="inlineStr">
        <is>
          <t>待确认</t>
        </is>
      </c>
      <c r="S683" t="inlineStr">
        <is>
          <t>团队模拟数据（基于公开单线数据派生）</t>
        </is>
      </c>
      <c r="T683" t="inlineStr">
        <is>
          <t>SIM-v2.2-20260807-20260804</t>
        </is>
      </c>
    </row>
    <row r="684">
      <c r="A684" t="inlineStr">
        <is>
          <t>SIM-EVT-00683</t>
        </is>
      </c>
      <c r="B684" t="inlineStr">
        <is>
          <t>LINE-S03-POST-20260224</t>
        </is>
      </c>
      <c r="C684" t="inlineStr">
        <is>
          <t>SHIFT-POST-20260224</t>
        </is>
      </c>
      <c r="D684" t="inlineStr">
        <is>
          <t>LINE-S03</t>
        </is>
      </c>
      <c r="E684" t="inlineStr">
        <is>
          <t>改善后</t>
        </is>
      </c>
      <c r="F684" s="57" t="n">
        <v>46077</v>
      </c>
      <c r="G684" t="inlineStr">
        <is>
          <t>质量率偏低</t>
        </is>
      </c>
      <c r="H684" t="inlineStr">
        <is>
          <t>质量率</t>
        </is>
      </c>
      <c r="I684" s="61" t="n">
        <v>0.896999</v>
      </c>
      <c r="J684" t="inlineStr">
        <is>
          <t>比例</t>
        </is>
      </c>
      <c r="K684" t="n">
        <v>0.98</v>
      </c>
      <c r="L684" t="inlineStr">
        <is>
          <t>高</t>
        </is>
      </c>
      <c r="M684" t="inlineStr">
        <is>
          <t>质量分析智能体</t>
        </is>
      </c>
      <c r="N684" t="inlineStr">
        <is>
          <t>质量工程师</t>
        </is>
      </c>
      <c r="O684" t="inlineStr">
        <is>
          <t>质量波动画像触发，建议核查批次、工艺参数和来料</t>
        </is>
      </c>
      <c r="P684" t="inlineStr">
        <is>
          <t>飞书消息卡片+处置任务</t>
        </is>
      </c>
      <c r="Q684" t="inlineStr">
        <is>
          <t>是</t>
        </is>
      </c>
      <c r="R684" t="inlineStr">
        <is>
          <t>待确认</t>
        </is>
      </c>
      <c r="S684" t="inlineStr">
        <is>
          <t>团队模拟数据（基于公开单线数据派生）</t>
        </is>
      </c>
      <c r="T684" t="inlineStr">
        <is>
          <t>SIM-v2.2-20260807-20260804</t>
        </is>
      </c>
    </row>
    <row r="685">
      <c r="A685" t="inlineStr">
        <is>
          <t>SIM-EVT-00684</t>
        </is>
      </c>
      <c r="B685" t="inlineStr">
        <is>
          <t>LINE-S03-POST-20260224</t>
        </is>
      </c>
      <c r="C685" t="inlineStr">
        <is>
          <t>SHIFT-POST-20260224</t>
        </is>
      </c>
      <c r="D685" t="inlineStr">
        <is>
          <t>LINE-S03</t>
        </is>
      </c>
      <c r="E685" t="inlineStr">
        <is>
          <t>改善后</t>
        </is>
      </c>
      <c r="F685" s="57" t="n">
        <v>46077</v>
      </c>
      <c r="G685" t="inlineStr">
        <is>
          <t>非计划停机超时</t>
        </is>
      </c>
      <c r="H685" t="inlineStr">
        <is>
          <t>非计划停机</t>
        </is>
      </c>
      <c r="I685" s="61" t="n">
        <v>8292</v>
      </c>
      <c r="J685" t="inlineStr">
        <is>
          <t>秒</t>
        </is>
      </c>
      <c r="K685" t="n">
        <v>3600</v>
      </c>
      <c r="L685" t="inlineStr">
        <is>
          <t>高</t>
        </is>
      </c>
      <c r="M685" t="inlineStr">
        <is>
          <t>设备诊断智能体</t>
        </is>
      </c>
      <c r="N685" t="inlineStr">
        <is>
          <t>设备工程师</t>
        </is>
      </c>
      <c r="O685" t="inlineStr">
        <is>
          <t>按停机位置和原因执行Pareto分析</t>
        </is>
      </c>
      <c r="P685" t="inlineStr">
        <is>
          <t>飞书消息卡片+处置任务</t>
        </is>
      </c>
      <c r="Q685" t="inlineStr">
        <is>
          <t>是</t>
        </is>
      </c>
      <c r="R685" t="inlineStr">
        <is>
          <t>待确认</t>
        </is>
      </c>
      <c r="S685" t="inlineStr">
        <is>
          <t>团队模拟数据（基于公开单线数据派生）</t>
        </is>
      </c>
      <c r="T685" t="inlineStr">
        <is>
          <t>SIM-v2.2-20260807-20260804</t>
        </is>
      </c>
    </row>
    <row r="686">
      <c r="A686" t="inlineStr">
        <is>
          <t>SIM-EVT-00685</t>
        </is>
      </c>
      <c r="B686" t="inlineStr">
        <is>
          <t>LINE-S01-POST-20260225</t>
        </is>
      </c>
      <c r="C686" t="inlineStr">
        <is>
          <t>SHIFT-POST-20260225</t>
        </is>
      </c>
      <c r="D686" t="inlineStr">
        <is>
          <t>LINE-S01</t>
        </is>
      </c>
      <c r="E686" t="inlineStr">
        <is>
          <t>改善后</t>
        </is>
      </c>
      <c r="F686" s="57" t="n">
        <v>46078</v>
      </c>
      <c r="G686" t="inlineStr">
        <is>
          <t>OEE低于目标</t>
        </is>
      </c>
      <c r="H686" t="inlineStr">
        <is>
          <t>OEE</t>
        </is>
      </c>
      <c r="I686" s="61" t="n">
        <v>0.661203</v>
      </c>
      <c r="J686" t="inlineStr">
        <is>
          <t>比例</t>
        </is>
      </c>
      <c r="K686" t="n">
        <v>0.75</v>
      </c>
      <c r="L686" t="inlineStr">
        <is>
          <t>中</t>
        </is>
      </c>
      <c r="M686" t="inlineStr">
        <is>
          <t>生产诊断智能体</t>
        </is>
      </c>
      <c r="N686" t="inlineStr">
        <is>
          <t>生产主管</t>
        </is>
      </c>
      <c r="O686" t="inlineStr">
        <is>
          <t>稳态基准线综合效率偏低，需结合三项损失继续下钻</t>
        </is>
      </c>
      <c r="P686" t="inlineStr">
        <is>
          <t>飞书消息卡片</t>
        </is>
      </c>
      <c r="Q686" t="inlineStr">
        <is>
          <t>否</t>
        </is>
      </c>
      <c r="R686" t="inlineStr">
        <is>
          <t>待确认</t>
        </is>
      </c>
      <c r="S686" t="inlineStr">
        <is>
          <t>团队模拟数据（基于公开单线数据派生）</t>
        </is>
      </c>
      <c r="T686" t="inlineStr">
        <is>
          <t>SIM-v2.2-20260807-20260804</t>
        </is>
      </c>
    </row>
    <row r="687">
      <c r="A687" t="inlineStr">
        <is>
          <t>SIM-EVT-00686</t>
        </is>
      </c>
      <c r="B687" t="inlineStr">
        <is>
          <t>LINE-S01-POST-20260225</t>
        </is>
      </c>
      <c r="C687" t="inlineStr">
        <is>
          <t>SHIFT-POST-20260225</t>
        </is>
      </c>
      <c r="D687" t="inlineStr">
        <is>
          <t>LINE-S01</t>
        </is>
      </c>
      <c r="E687" t="inlineStr">
        <is>
          <t>改善后</t>
        </is>
      </c>
      <c r="F687" s="57" t="n">
        <v>46078</v>
      </c>
      <c r="G687" t="inlineStr">
        <is>
          <t>开动率偏低</t>
        </is>
      </c>
      <c r="H687" t="inlineStr">
        <is>
          <t>开动率</t>
        </is>
      </c>
      <c r="I687" s="61" t="n">
        <v>0.698201</v>
      </c>
      <c r="J687" t="inlineStr">
        <is>
          <t>比例</t>
        </is>
      </c>
      <c r="K687" t="n">
        <v>0.75</v>
      </c>
      <c r="L687" t="inlineStr">
        <is>
          <t>中</t>
        </is>
      </c>
      <c r="M687" t="inlineStr">
        <is>
          <t>设备诊断智能体</t>
        </is>
      </c>
      <c r="N687" t="inlineStr">
        <is>
          <t>设备工程师</t>
        </is>
      </c>
      <c r="O687" t="inlineStr">
        <is>
          <t>优先检查非计划停机与待机原因</t>
        </is>
      </c>
      <c r="P687" t="inlineStr">
        <is>
          <t>飞书消息卡片</t>
        </is>
      </c>
      <c r="Q687" t="inlineStr">
        <is>
          <t>否</t>
        </is>
      </c>
      <c r="R687" t="inlineStr">
        <is>
          <t>待确认</t>
        </is>
      </c>
      <c r="S687" t="inlineStr">
        <is>
          <t>团队模拟数据（基于公开单线数据派生）</t>
        </is>
      </c>
      <c r="T687" t="inlineStr">
        <is>
          <t>SIM-v2.2-20260807-20260804</t>
        </is>
      </c>
    </row>
    <row r="688">
      <c r="A688" t="inlineStr">
        <is>
          <t>SIM-EVT-00687</t>
        </is>
      </c>
      <c r="B688" t="inlineStr">
        <is>
          <t>LINE-S01-POST-20260225</t>
        </is>
      </c>
      <c r="C688" t="inlineStr">
        <is>
          <t>SHIFT-POST-20260225</t>
        </is>
      </c>
      <c r="D688" t="inlineStr">
        <is>
          <t>LINE-S01</t>
        </is>
      </c>
      <c r="E688" t="inlineStr">
        <is>
          <t>改善后</t>
        </is>
      </c>
      <c r="F688" s="57" t="n">
        <v>46078</v>
      </c>
      <c r="G688" t="inlineStr">
        <is>
          <t>非计划停机超时</t>
        </is>
      </c>
      <c r="H688" t="inlineStr">
        <is>
          <t>非计划停机</t>
        </is>
      </c>
      <c r="I688" s="61" t="n">
        <v>5958</v>
      </c>
      <c r="J688" t="inlineStr">
        <is>
          <t>秒</t>
        </is>
      </c>
      <c r="K688" t="n">
        <v>3600</v>
      </c>
      <c r="L688" t="inlineStr">
        <is>
          <t>中</t>
        </is>
      </c>
      <c r="M688" t="inlineStr">
        <is>
          <t>设备诊断智能体</t>
        </is>
      </c>
      <c r="N688" t="inlineStr">
        <is>
          <t>设备工程师</t>
        </is>
      </c>
      <c r="O688" t="inlineStr">
        <is>
          <t>按停机位置和原因执行Pareto分析</t>
        </is>
      </c>
      <c r="P688" t="inlineStr">
        <is>
          <t>飞书消息卡片</t>
        </is>
      </c>
      <c r="Q688" t="inlineStr">
        <is>
          <t>否</t>
        </is>
      </c>
      <c r="R688" t="inlineStr">
        <is>
          <t>待确认</t>
        </is>
      </c>
      <c r="S688" t="inlineStr">
        <is>
          <t>团队模拟数据（基于公开单线数据派生）</t>
        </is>
      </c>
      <c r="T688" t="inlineStr">
        <is>
          <t>SIM-v2.2-20260807-20260804</t>
        </is>
      </c>
    </row>
    <row r="689">
      <c r="A689" t="inlineStr">
        <is>
          <t>SIM-EVT-00688</t>
        </is>
      </c>
      <c r="B689" t="inlineStr">
        <is>
          <t>LINE-S02-POST-20260225</t>
        </is>
      </c>
      <c r="C689" t="inlineStr">
        <is>
          <t>SHIFT-POST-20260225</t>
        </is>
      </c>
      <c r="D689" t="inlineStr">
        <is>
          <t>LINE-S02</t>
        </is>
      </c>
      <c r="E689" t="inlineStr">
        <is>
          <t>改善后</t>
        </is>
      </c>
      <c r="F689" s="57" t="n">
        <v>46078</v>
      </c>
      <c r="G689" t="inlineStr">
        <is>
          <t>OEE低于目标</t>
        </is>
      </c>
      <c r="H689" t="inlineStr">
        <is>
          <t>OEE</t>
        </is>
      </c>
      <c r="I689" s="61" t="n">
        <v>0.6369629999999999</v>
      </c>
      <c r="J689" t="inlineStr">
        <is>
          <t>比例</t>
        </is>
      </c>
      <c r="K689" t="n">
        <v>0.75</v>
      </c>
      <c r="L689" t="inlineStr">
        <is>
          <t>中</t>
        </is>
      </c>
      <c r="M689" t="inlineStr">
        <is>
          <t>生产诊断智能体</t>
        </is>
      </c>
      <c r="N689" t="inlineStr">
        <is>
          <t>生产主管</t>
        </is>
      </c>
      <c r="O689" t="inlineStr">
        <is>
          <t>设备瓶颈线综合效率偏低，需结合三项损失继续下钻</t>
        </is>
      </c>
      <c r="P689" t="inlineStr">
        <is>
          <t>飞书消息卡片</t>
        </is>
      </c>
      <c r="Q689" t="inlineStr">
        <is>
          <t>否</t>
        </is>
      </c>
      <c r="R689" t="inlineStr">
        <is>
          <t>待确认</t>
        </is>
      </c>
      <c r="S689" t="inlineStr">
        <is>
          <t>团队模拟数据（基于公开单线数据派生）</t>
        </is>
      </c>
      <c r="T689" t="inlineStr">
        <is>
          <t>SIM-v2.2-20260807-20260804</t>
        </is>
      </c>
    </row>
    <row r="690">
      <c r="A690" t="inlineStr">
        <is>
          <t>SIM-EVT-00689</t>
        </is>
      </c>
      <c r="B690" t="inlineStr">
        <is>
          <t>LINE-S02-POST-20260225</t>
        </is>
      </c>
      <c r="C690" t="inlineStr">
        <is>
          <t>SHIFT-POST-20260225</t>
        </is>
      </c>
      <c r="D690" t="inlineStr">
        <is>
          <t>LINE-S02</t>
        </is>
      </c>
      <c r="E690" t="inlineStr">
        <is>
          <t>改善后</t>
        </is>
      </c>
      <c r="F690" s="57" t="n">
        <v>46078</v>
      </c>
      <c r="G690" t="inlineStr">
        <is>
          <t>开动率偏低</t>
        </is>
      </c>
      <c r="H690" t="inlineStr">
        <is>
          <t>开动率</t>
        </is>
      </c>
      <c r="I690" s="61" t="n">
        <v>0.662868</v>
      </c>
      <c r="J690" t="inlineStr">
        <is>
          <t>比例</t>
        </is>
      </c>
      <c r="K690" t="n">
        <v>0.75</v>
      </c>
      <c r="L690" t="inlineStr">
        <is>
          <t>中</t>
        </is>
      </c>
      <c r="M690" t="inlineStr">
        <is>
          <t>设备诊断智能体</t>
        </is>
      </c>
      <c r="N690" t="inlineStr">
        <is>
          <t>设备工程师</t>
        </is>
      </c>
      <c r="O690" t="inlineStr">
        <is>
          <t>设备瓶颈画像与非计划停机共同指向关键设备</t>
        </is>
      </c>
      <c r="P690" t="inlineStr">
        <is>
          <t>飞书消息卡片</t>
        </is>
      </c>
      <c r="Q690" t="inlineStr">
        <is>
          <t>否</t>
        </is>
      </c>
      <c r="R690" t="inlineStr">
        <is>
          <t>待确认</t>
        </is>
      </c>
      <c r="S690" t="inlineStr">
        <is>
          <t>团队模拟数据（基于公开单线数据派生）</t>
        </is>
      </c>
      <c r="T690" t="inlineStr">
        <is>
          <t>SIM-v2.2-20260807-20260804</t>
        </is>
      </c>
    </row>
    <row r="691">
      <c r="A691" t="inlineStr">
        <is>
          <t>SIM-EVT-00690</t>
        </is>
      </c>
      <c r="B691" t="inlineStr">
        <is>
          <t>LINE-S02-POST-20260225</t>
        </is>
      </c>
      <c r="C691" t="inlineStr">
        <is>
          <t>SHIFT-POST-20260225</t>
        </is>
      </c>
      <c r="D691" t="inlineStr">
        <is>
          <t>LINE-S02</t>
        </is>
      </c>
      <c r="E691" t="inlineStr">
        <is>
          <t>改善后</t>
        </is>
      </c>
      <c r="F691" s="57" t="n">
        <v>46078</v>
      </c>
      <c r="G691" t="inlineStr">
        <is>
          <t>非计划停机超时</t>
        </is>
      </c>
      <c r="H691" t="inlineStr">
        <is>
          <t>非计划停机</t>
        </is>
      </c>
      <c r="I691" s="61" t="n">
        <v>8142</v>
      </c>
      <c r="J691" t="inlineStr">
        <is>
          <t>秒</t>
        </is>
      </c>
      <c r="K691" t="n">
        <v>3600</v>
      </c>
      <c r="L691" t="inlineStr">
        <is>
          <t>高</t>
        </is>
      </c>
      <c r="M691" t="inlineStr">
        <is>
          <t>设备诊断智能体</t>
        </is>
      </c>
      <c r="N691" t="inlineStr">
        <is>
          <t>设备工程师</t>
        </is>
      </c>
      <c r="O691" t="inlineStr">
        <is>
          <t>设备瓶颈线停机放大，优先查看主加工和输送系统</t>
        </is>
      </c>
      <c r="P691" t="inlineStr">
        <is>
          <t>飞书消息卡片+处置任务</t>
        </is>
      </c>
      <c r="Q691" t="inlineStr">
        <is>
          <t>是</t>
        </is>
      </c>
      <c r="R691" t="inlineStr">
        <is>
          <t>待确认</t>
        </is>
      </c>
      <c r="S691" t="inlineStr">
        <is>
          <t>团队模拟数据（基于公开单线数据派生）</t>
        </is>
      </c>
      <c r="T691" t="inlineStr">
        <is>
          <t>SIM-v2.2-20260807-20260804</t>
        </is>
      </c>
    </row>
    <row r="692">
      <c r="A692" t="inlineStr">
        <is>
          <t>SIM-EVT-00691</t>
        </is>
      </c>
      <c r="B692" t="inlineStr">
        <is>
          <t>LINE-S03-POST-20260225</t>
        </is>
      </c>
      <c r="C692" t="inlineStr">
        <is>
          <t>SHIFT-POST-20260225</t>
        </is>
      </c>
      <c r="D692" t="inlineStr">
        <is>
          <t>LINE-S03</t>
        </is>
      </c>
      <c r="E692" t="inlineStr">
        <is>
          <t>改善后</t>
        </is>
      </c>
      <c r="F692" s="57" t="n">
        <v>46078</v>
      </c>
      <c r="G692" t="inlineStr">
        <is>
          <t>OEE低于目标</t>
        </is>
      </c>
      <c r="H692" t="inlineStr">
        <is>
          <t>OEE</t>
        </is>
      </c>
      <c r="I692" s="61" t="n">
        <v>0.63561</v>
      </c>
      <c r="J692" t="inlineStr">
        <is>
          <t>比例</t>
        </is>
      </c>
      <c r="K692" t="n">
        <v>0.75</v>
      </c>
      <c r="L692" t="inlineStr">
        <is>
          <t>中</t>
        </is>
      </c>
      <c r="M692" t="inlineStr">
        <is>
          <t>生产诊断智能体</t>
        </is>
      </c>
      <c r="N692" t="inlineStr">
        <is>
          <t>生产主管</t>
        </is>
      </c>
      <c r="O692" t="inlineStr">
        <is>
          <t>质量波动线综合效率偏低，需结合三项损失继续下钻</t>
        </is>
      </c>
      <c r="P692" t="inlineStr">
        <is>
          <t>飞书消息卡片</t>
        </is>
      </c>
      <c r="Q692" t="inlineStr">
        <is>
          <t>否</t>
        </is>
      </c>
      <c r="R692" t="inlineStr">
        <is>
          <t>待确认</t>
        </is>
      </c>
      <c r="S692" t="inlineStr">
        <is>
          <t>团队模拟数据（基于公开单线数据派生）</t>
        </is>
      </c>
      <c r="T692" t="inlineStr">
        <is>
          <t>SIM-v2.2-20260807-20260804</t>
        </is>
      </c>
    </row>
    <row r="693">
      <c r="A693" t="inlineStr">
        <is>
          <t>SIM-EVT-00692</t>
        </is>
      </c>
      <c r="B693" t="inlineStr">
        <is>
          <t>LINE-S03-POST-20260225</t>
        </is>
      </c>
      <c r="C693" t="inlineStr">
        <is>
          <t>SHIFT-POST-20260225</t>
        </is>
      </c>
      <c r="D693" t="inlineStr">
        <is>
          <t>LINE-S03</t>
        </is>
      </c>
      <c r="E693" t="inlineStr">
        <is>
          <t>改善后</t>
        </is>
      </c>
      <c r="F693" s="57" t="n">
        <v>46078</v>
      </c>
      <c r="G693" t="inlineStr">
        <is>
          <t>开动率偏低</t>
        </is>
      </c>
      <c r="H693" t="inlineStr">
        <is>
          <t>开动率</t>
        </is>
      </c>
      <c r="I693" s="61" t="n">
        <v>0.692201</v>
      </c>
      <c r="J693" t="inlineStr">
        <is>
          <t>比例</t>
        </is>
      </c>
      <c r="K693" t="n">
        <v>0.75</v>
      </c>
      <c r="L693" t="inlineStr">
        <is>
          <t>中</t>
        </is>
      </c>
      <c r="M693" t="inlineStr">
        <is>
          <t>设备诊断智能体</t>
        </is>
      </c>
      <c r="N693" t="inlineStr">
        <is>
          <t>设备工程师</t>
        </is>
      </c>
      <c r="O693" t="inlineStr">
        <is>
          <t>优先检查非计划停机与待机原因</t>
        </is>
      </c>
      <c r="P693" t="inlineStr">
        <is>
          <t>飞书消息卡片</t>
        </is>
      </c>
      <c r="Q693" t="inlineStr">
        <is>
          <t>否</t>
        </is>
      </c>
      <c r="R693" t="inlineStr">
        <is>
          <t>待确认</t>
        </is>
      </c>
      <c r="S693" t="inlineStr">
        <is>
          <t>团队模拟数据（基于公开单线数据派生）</t>
        </is>
      </c>
      <c r="T693" t="inlineStr">
        <is>
          <t>SIM-v2.2-20260807-20260804</t>
        </is>
      </c>
    </row>
    <row r="694">
      <c r="A694" t="inlineStr">
        <is>
          <t>SIM-EVT-00693</t>
        </is>
      </c>
      <c r="B694" t="inlineStr">
        <is>
          <t>LINE-S03-POST-20260225</t>
        </is>
      </c>
      <c r="C694" t="inlineStr">
        <is>
          <t>SHIFT-POST-20260225</t>
        </is>
      </c>
      <c r="D694" t="inlineStr">
        <is>
          <t>LINE-S03</t>
        </is>
      </c>
      <c r="E694" t="inlineStr">
        <is>
          <t>改善后</t>
        </is>
      </c>
      <c r="F694" s="57" t="n">
        <v>46078</v>
      </c>
      <c r="G694" t="inlineStr">
        <is>
          <t>质量率偏低</t>
        </is>
      </c>
      <c r="H694" t="inlineStr">
        <is>
          <t>质量率</t>
        </is>
      </c>
      <c r="I694" s="61" t="n">
        <v>0.971826</v>
      </c>
      <c r="J694" t="inlineStr">
        <is>
          <t>比例</t>
        </is>
      </c>
      <c r="K694" t="n">
        <v>0.98</v>
      </c>
      <c r="L694" t="inlineStr">
        <is>
          <t>中</t>
        </is>
      </c>
      <c r="M694" t="inlineStr">
        <is>
          <t>质量分析智能体</t>
        </is>
      </c>
      <c r="N694" t="inlineStr">
        <is>
          <t>质量工程师</t>
        </is>
      </c>
      <c r="O694" t="inlineStr">
        <is>
          <t>质量波动画像触发，建议核查批次、工艺参数和来料</t>
        </is>
      </c>
      <c r="P694" t="inlineStr">
        <is>
          <t>飞书消息卡片</t>
        </is>
      </c>
      <c r="Q694" t="inlineStr">
        <is>
          <t>否</t>
        </is>
      </c>
      <c r="R694" t="inlineStr">
        <is>
          <t>待确认</t>
        </is>
      </c>
      <c r="S694" t="inlineStr">
        <is>
          <t>团队模拟数据（基于公开单线数据派生）</t>
        </is>
      </c>
      <c r="T694" t="inlineStr">
        <is>
          <t>SIM-v2.2-20260807-20260804</t>
        </is>
      </c>
    </row>
    <row r="695">
      <c r="A695" t="inlineStr">
        <is>
          <t>SIM-EVT-00694</t>
        </is>
      </c>
      <c r="B695" t="inlineStr">
        <is>
          <t>LINE-S03-POST-20260225</t>
        </is>
      </c>
      <c r="C695" t="inlineStr">
        <is>
          <t>SHIFT-POST-20260225</t>
        </is>
      </c>
      <c r="D695" t="inlineStr">
        <is>
          <t>LINE-S03</t>
        </is>
      </c>
      <c r="E695" t="inlineStr">
        <is>
          <t>改善后</t>
        </is>
      </c>
      <c r="F695" s="57" t="n">
        <v>46078</v>
      </c>
      <c r="G695" t="inlineStr">
        <is>
          <t>非计划停机超时</t>
        </is>
      </c>
      <c r="H695" t="inlineStr">
        <is>
          <t>非计划停机</t>
        </is>
      </c>
      <c r="I695" s="61" t="n">
        <v>6582</v>
      </c>
      <c r="J695" t="inlineStr">
        <is>
          <t>秒</t>
        </is>
      </c>
      <c r="K695" t="n">
        <v>3600</v>
      </c>
      <c r="L695" t="inlineStr">
        <is>
          <t>中</t>
        </is>
      </c>
      <c r="M695" t="inlineStr">
        <is>
          <t>设备诊断智能体</t>
        </is>
      </c>
      <c r="N695" t="inlineStr">
        <is>
          <t>设备工程师</t>
        </is>
      </c>
      <c r="O695" t="inlineStr">
        <is>
          <t>按停机位置和原因执行Pareto分析</t>
        </is>
      </c>
      <c r="P695" t="inlineStr">
        <is>
          <t>飞书消息卡片</t>
        </is>
      </c>
      <c r="Q695" t="inlineStr">
        <is>
          <t>否</t>
        </is>
      </c>
      <c r="R695" t="inlineStr">
        <is>
          <t>待确认</t>
        </is>
      </c>
      <c r="S695" t="inlineStr">
        <is>
          <t>团队模拟数据（基于公开单线数据派生）</t>
        </is>
      </c>
      <c r="T695" t="inlineStr">
        <is>
          <t>SIM-v2.2-20260807-20260804</t>
        </is>
      </c>
    </row>
    <row r="696">
      <c r="A696" t="inlineStr">
        <is>
          <t>SIM-EVT-00695</t>
        </is>
      </c>
      <c r="B696" t="inlineStr">
        <is>
          <t>LINE-S01-POST-20260226</t>
        </is>
      </c>
      <c r="C696" t="inlineStr">
        <is>
          <t>SHIFT-POST-20260226</t>
        </is>
      </c>
      <c r="D696" t="inlineStr">
        <is>
          <t>LINE-S01</t>
        </is>
      </c>
      <c r="E696" t="inlineStr">
        <is>
          <t>改善后</t>
        </is>
      </c>
      <c r="F696" s="57" t="n">
        <v>46079</v>
      </c>
      <c r="G696" t="inlineStr">
        <is>
          <t>OEE低于目标</t>
        </is>
      </c>
      <c r="H696" t="inlineStr">
        <is>
          <t>OEE</t>
        </is>
      </c>
      <c r="I696" s="61" t="n">
        <v>0.706082</v>
      </c>
      <c r="J696" t="inlineStr">
        <is>
          <t>比例</t>
        </is>
      </c>
      <c r="K696" t="n">
        <v>0.75</v>
      </c>
      <c r="L696" t="inlineStr">
        <is>
          <t>中</t>
        </is>
      </c>
      <c r="M696" t="inlineStr">
        <is>
          <t>生产诊断智能体</t>
        </is>
      </c>
      <c r="N696" t="inlineStr">
        <is>
          <t>生产主管</t>
        </is>
      </c>
      <c r="O696" t="inlineStr">
        <is>
          <t>稳态基准线综合效率偏低，需结合三项损失继续下钻</t>
        </is>
      </c>
      <c r="P696" t="inlineStr">
        <is>
          <t>飞书消息卡片</t>
        </is>
      </c>
      <c r="Q696" t="inlineStr">
        <is>
          <t>否</t>
        </is>
      </c>
      <c r="R696" t="inlineStr">
        <is>
          <t>待确认</t>
        </is>
      </c>
      <c r="S696" t="inlineStr">
        <is>
          <t>团队模拟数据（基于公开单线数据派生）</t>
        </is>
      </c>
      <c r="T696" t="inlineStr">
        <is>
          <t>SIM-v2.2-20260807-20260804</t>
        </is>
      </c>
    </row>
    <row r="697">
      <c r="A697" t="inlineStr">
        <is>
          <t>SIM-EVT-00696</t>
        </is>
      </c>
      <c r="B697" t="inlineStr">
        <is>
          <t>LINE-S02-POST-20260226</t>
        </is>
      </c>
      <c r="C697" t="inlineStr">
        <is>
          <t>SHIFT-POST-20260226</t>
        </is>
      </c>
      <c r="D697" t="inlineStr">
        <is>
          <t>LINE-S02</t>
        </is>
      </c>
      <c r="E697" t="inlineStr">
        <is>
          <t>改善后</t>
        </is>
      </c>
      <c r="F697" s="57" t="n">
        <v>46079</v>
      </c>
      <c r="G697" t="inlineStr">
        <is>
          <t>OEE低于目标</t>
        </is>
      </c>
      <c r="H697" t="inlineStr">
        <is>
          <t>OEE</t>
        </is>
      </c>
      <c r="I697" s="61" t="n">
        <v>0.633007</v>
      </c>
      <c r="J697" t="inlineStr">
        <is>
          <t>比例</t>
        </is>
      </c>
      <c r="K697" t="n">
        <v>0.75</v>
      </c>
      <c r="L697" t="inlineStr">
        <is>
          <t>中</t>
        </is>
      </c>
      <c r="M697" t="inlineStr">
        <is>
          <t>生产诊断智能体</t>
        </is>
      </c>
      <c r="N697" t="inlineStr">
        <is>
          <t>生产主管</t>
        </is>
      </c>
      <c r="O697" t="inlineStr">
        <is>
          <t>设备瓶颈线综合效率偏低，需结合三项损失继续下钻</t>
        </is>
      </c>
      <c r="P697" t="inlineStr">
        <is>
          <t>飞书消息卡片</t>
        </is>
      </c>
      <c r="Q697" t="inlineStr">
        <is>
          <t>否</t>
        </is>
      </c>
      <c r="R697" t="inlineStr">
        <is>
          <t>待确认</t>
        </is>
      </c>
      <c r="S697" t="inlineStr">
        <is>
          <t>团队模拟数据（基于公开单线数据派生）</t>
        </is>
      </c>
      <c r="T697" t="inlineStr">
        <is>
          <t>SIM-v2.2-20260807-20260804</t>
        </is>
      </c>
    </row>
    <row r="698">
      <c r="A698" t="inlineStr">
        <is>
          <t>SIM-EVT-00697</t>
        </is>
      </c>
      <c r="B698" t="inlineStr">
        <is>
          <t>LINE-S02-POST-20260226</t>
        </is>
      </c>
      <c r="C698" t="inlineStr">
        <is>
          <t>SHIFT-POST-20260226</t>
        </is>
      </c>
      <c r="D698" t="inlineStr">
        <is>
          <t>LINE-S02</t>
        </is>
      </c>
      <c r="E698" t="inlineStr">
        <is>
          <t>改善后</t>
        </is>
      </c>
      <c r="F698" s="57" t="n">
        <v>46079</v>
      </c>
      <c r="G698" t="inlineStr">
        <is>
          <t>开动率偏低</t>
        </is>
      </c>
      <c r="H698" t="inlineStr">
        <is>
          <t>开动率</t>
        </is>
      </c>
      <c r="I698" s="61" t="n">
        <v>0.721505</v>
      </c>
      <c r="J698" t="inlineStr">
        <is>
          <t>比例</t>
        </is>
      </c>
      <c r="K698" t="n">
        <v>0.75</v>
      </c>
      <c r="L698" t="inlineStr">
        <is>
          <t>中</t>
        </is>
      </c>
      <c r="M698" t="inlineStr">
        <is>
          <t>设备诊断智能体</t>
        </is>
      </c>
      <c r="N698" t="inlineStr">
        <is>
          <t>设备工程师</t>
        </is>
      </c>
      <c r="O698" t="inlineStr">
        <is>
          <t>设备瓶颈画像与非计划停机共同指向关键设备</t>
        </is>
      </c>
      <c r="P698" t="inlineStr">
        <is>
          <t>飞书消息卡片</t>
        </is>
      </c>
      <c r="Q698" t="inlineStr">
        <is>
          <t>否</t>
        </is>
      </c>
      <c r="R698" t="inlineStr">
        <is>
          <t>待确认</t>
        </is>
      </c>
      <c r="S698" t="inlineStr">
        <is>
          <t>团队模拟数据（基于公开单线数据派生）</t>
        </is>
      </c>
      <c r="T698" t="inlineStr">
        <is>
          <t>SIM-v2.2-20260807-20260804</t>
        </is>
      </c>
    </row>
    <row r="699">
      <c r="A699" t="inlineStr">
        <is>
          <t>SIM-EVT-00698</t>
        </is>
      </c>
      <c r="B699" t="inlineStr">
        <is>
          <t>LINE-S02-POST-20260226</t>
        </is>
      </c>
      <c r="C699" t="inlineStr">
        <is>
          <t>SHIFT-POST-20260226</t>
        </is>
      </c>
      <c r="D699" t="inlineStr">
        <is>
          <t>LINE-S02</t>
        </is>
      </c>
      <c r="E699" t="inlineStr">
        <is>
          <t>改善后</t>
        </is>
      </c>
      <c r="F699" s="57" t="n">
        <v>46079</v>
      </c>
      <c r="G699" t="inlineStr">
        <is>
          <t>非计划停机超时</t>
        </is>
      </c>
      <c r="H699" t="inlineStr">
        <is>
          <t>非计划停机</t>
        </is>
      </c>
      <c r="I699" s="61" t="n">
        <v>4530</v>
      </c>
      <c r="J699" t="inlineStr">
        <is>
          <t>秒</t>
        </is>
      </c>
      <c r="K699" t="n">
        <v>3600</v>
      </c>
      <c r="L699" t="inlineStr">
        <is>
          <t>中</t>
        </is>
      </c>
      <c r="M699" t="inlineStr">
        <is>
          <t>设备诊断智能体</t>
        </is>
      </c>
      <c r="N699" t="inlineStr">
        <is>
          <t>设备工程师</t>
        </is>
      </c>
      <c r="O699" t="inlineStr">
        <is>
          <t>设备瓶颈线停机放大，优先查看主加工和输送系统</t>
        </is>
      </c>
      <c r="P699" t="inlineStr">
        <is>
          <t>飞书消息卡片</t>
        </is>
      </c>
      <c r="Q699" t="inlineStr">
        <is>
          <t>否</t>
        </is>
      </c>
      <c r="R699" t="inlineStr">
        <is>
          <t>待确认</t>
        </is>
      </c>
      <c r="S699" t="inlineStr">
        <is>
          <t>团队模拟数据（基于公开单线数据派生）</t>
        </is>
      </c>
      <c r="T699" t="inlineStr">
        <is>
          <t>SIM-v2.2-20260807-20260804</t>
        </is>
      </c>
    </row>
    <row r="700">
      <c r="A700" t="inlineStr">
        <is>
          <t>SIM-EVT-00699</t>
        </is>
      </c>
      <c r="B700" t="inlineStr">
        <is>
          <t>LINE-S03-POST-20260226</t>
        </is>
      </c>
      <c r="C700" t="inlineStr">
        <is>
          <t>SHIFT-POST-20260226</t>
        </is>
      </c>
      <c r="D700" t="inlineStr">
        <is>
          <t>LINE-S03</t>
        </is>
      </c>
      <c r="E700" t="inlineStr">
        <is>
          <t>改善后</t>
        </is>
      </c>
      <c r="F700" s="57" t="n">
        <v>46079</v>
      </c>
      <c r="G700" t="inlineStr">
        <is>
          <t>OEE低于目标</t>
        </is>
      </c>
      <c r="H700" t="inlineStr">
        <is>
          <t>OEE</t>
        </is>
      </c>
      <c r="I700" s="61" t="n">
        <v>0.678604</v>
      </c>
      <c r="J700" t="inlineStr">
        <is>
          <t>比例</t>
        </is>
      </c>
      <c r="K700" t="n">
        <v>0.75</v>
      </c>
      <c r="L700" t="inlineStr">
        <is>
          <t>中</t>
        </is>
      </c>
      <c r="M700" t="inlineStr">
        <is>
          <t>生产诊断智能体</t>
        </is>
      </c>
      <c r="N700" t="inlineStr">
        <is>
          <t>生产主管</t>
        </is>
      </c>
      <c r="O700" t="inlineStr">
        <is>
          <t>质量波动线综合效率偏低，需结合三项损失继续下钻</t>
        </is>
      </c>
      <c r="P700" t="inlineStr">
        <is>
          <t>飞书消息卡片</t>
        </is>
      </c>
      <c r="Q700" t="inlineStr">
        <is>
          <t>否</t>
        </is>
      </c>
      <c r="R700" t="inlineStr">
        <is>
          <t>待确认</t>
        </is>
      </c>
      <c r="S700" t="inlineStr">
        <is>
          <t>团队模拟数据（基于公开单线数据派生）</t>
        </is>
      </c>
      <c r="T700" t="inlineStr">
        <is>
          <t>SIM-v2.2-20260807-20260804</t>
        </is>
      </c>
    </row>
    <row r="701">
      <c r="A701" t="inlineStr">
        <is>
          <t>SIM-EVT-00700</t>
        </is>
      </c>
      <c r="B701" t="inlineStr">
        <is>
          <t>LINE-S03-POST-20260226</t>
        </is>
      </c>
      <c r="C701" t="inlineStr">
        <is>
          <t>SHIFT-POST-20260226</t>
        </is>
      </c>
      <c r="D701" t="inlineStr">
        <is>
          <t>LINE-S03</t>
        </is>
      </c>
      <c r="E701" t="inlineStr">
        <is>
          <t>改善后</t>
        </is>
      </c>
      <c r="F701" s="57" t="n">
        <v>46079</v>
      </c>
      <c r="G701" t="inlineStr">
        <is>
          <t>非计划停机超时</t>
        </is>
      </c>
      <c r="H701" t="inlineStr">
        <is>
          <t>非计划停机</t>
        </is>
      </c>
      <c r="I701" s="61" t="n">
        <v>3690</v>
      </c>
      <c r="J701" t="inlineStr">
        <is>
          <t>秒</t>
        </is>
      </c>
      <c r="K701" t="n">
        <v>3600</v>
      </c>
      <c r="L701" t="inlineStr">
        <is>
          <t>中</t>
        </is>
      </c>
      <c r="M701" t="inlineStr">
        <is>
          <t>设备诊断智能体</t>
        </is>
      </c>
      <c r="N701" t="inlineStr">
        <is>
          <t>设备工程师</t>
        </is>
      </c>
      <c r="O701" t="inlineStr">
        <is>
          <t>按停机位置和原因执行Pareto分析</t>
        </is>
      </c>
      <c r="P701" t="inlineStr">
        <is>
          <t>飞书消息卡片</t>
        </is>
      </c>
      <c r="Q701" t="inlineStr">
        <is>
          <t>否</t>
        </is>
      </c>
      <c r="R701" t="inlineStr">
        <is>
          <t>待确认</t>
        </is>
      </c>
      <c r="S701" t="inlineStr">
        <is>
          <t>团队模拟数据（基于公开单线数据派生）</t>
        </is>
      </c>
      <c r="T701" t="inlineStr">
        <is>
          <t>SIM-v2.2-20260807-20260804</t>
        </is>
      </c>
    </row>
    <row r="702">
      <c r="A702" t="inlineStr">
        <is>
          <t>SIM-EVT-00701</t>
        </is>
      </c>
      <c r="B702" t="inlineStr">
        <is>
          <t>LINE-S01-POST-20260227</t>
        </is>
      </c>
      <c r="C702" t="inlineStr">
        <is>
          <t>SHIFT-POST-20260227</t>
        </is>
      </c>
      <c r="D702" t="inlineStr">
        <is>
          <t>LINE-S01</t>
        </is>
      </c>
      <c r="E702" t="inlineStr">
        <is>
          <t>改善后</t>
        </is>
      </c>
      <c r="F702" s="57" t="n">
        <v>46080</v>
      </c>
      <c r="G702" t="inlineStr">
        <is>
          <t>OEE低于目标</t>
        </is>
      </c>
      <c r="H702" t="inlineStr">
        <is>
          <t>OEE</t>
        </is>
      </c>
      <c r="I702" s="61" t="n">
        <v>0.713356</v>
      </c>
      <c r="J702" t="inlineStr">
        <is>
          <t>比例</t>
        </is>
      </c>
      <c r="K702" t="n">
        <v>0.75</v>
      </c>
      <c r="L702" t="inlineStr">
        <is>
          <t>中</t>
        </is>
      </c>
      <c r="M702" t="inlineStr">
        <is>
          <t>生产诊断智能体</t>
        </is>
      </c>
      <c r="N702" t="inlineStr">
        <is>
          <t>生产主管</t>
        </is>
      </c>
      <c r="O702" t="inlineStr">
        <is>
          <t>稳态基准线综合效率偏低，需结合三项损失继续下钻</t>
        </is>
      </c>
      <c r="P702" t="inlineStr">
        <is>
          <t>飞书消息卡片</t>
        </is>
      </c>
      <c r="Q702" t="inlineStr">
        <is>
          <t>否</t>
        </is>
      </c>
      <c r="R702" t="inlineStr">
        <is>
          <t>待确认</t>
        </is>
      </c>
      <c r="S702" t="inlineStr">
        <is>
          <t>团队模拟数据（基于公开单线数据派生）</t>
        </is>
      </c>
      <c r="T702" t="inlineStr">
        <is>
          <t>SIM-v2.2-20260807-20260804</t>
        </is>
      </c>
    </row>
    <row r="703">
      <c r="A703" t="inlineStr">
        <is>
          <t>SIM-EVT-00702</t>
        </is>
      </c>
      <c r="B703" t="inlineStr">
        <is>
          <t>LINE-S01-POST-20260227</t>
        </is>
      </c>
      <c r="C703" t="inlineStr">
        <is>
          <t>SHIFT-POST-20260227</t>
        </is>
      </c>
      <c r="D703" t="inlineStr">
        <is>
          <t>LINE-S01</t>
        </is>
      </c>
      <c r="E703" t="inlineStr">
        <is>
          <t>改善后</t>
        </is>
      </c>
      <c r="F703" s="57" t="n">
        <v>46080</v>
      </c>
      <c r="G703" t="inlineStr">
        <is>
          <t>质量率偏低</t>
        </is>
      </c>
      <c r="H703" t="inlineStr">
        <is>
          <t>质量率</t>
        </is>
      </c>
      <c r="I703" s="61" t="n">
        <v>0.966229</v>
      </c>
      <c r="J703" t="inlineStr">
        <is>
          <t>比例</t>
        </is>
      </c>
      <c r="K703" t="n">
        <v>0.98</v>
      </c>
      <c r="L703" t="inlineStr">
        <is>
          <t>中</t>
        </is>
      </c>
      <c r="M703" t="inlineStr">
        <is>
          <t>质量分析智能体</t>
        </is>
      </c>
      <c r="N703" t="inlineStr">
        <is>
          <t>质量工程师</t>
        </is>
      </c>
      <c r="O703" t="inlineStr">
        <is>
          <t>建议核查缺陷数量与异常批次</t>
        </is>
      </c>
      <c r="P703" t="inlineStr">
        <is>
          <t>飞书消息卡片</t>
        </is>
      </c>
      <c r="Q703" t="inlineStr">
        <is>
          <t>否</t>
        </is>
      </c>
      <c r="R703" t="inlineStr">
        <is>
          <t>待确认</t>
        </is>
      </c>
      <c r="S703" t="inlineStr">
        <is>
          <t>团队模拟数据（基于公开单线数据派生）</t>
        </is>
      </c>
      <c r="T703" t="inlineStr">
        <is>
          <t>SIM-v2.2-20260807-20260804</t>
        </is>
      </c>
    </row>
    <row r="704">
      <c r="A704" t="inlineStr">
        <is>
          <t>SIM-EVT-00703</t>
        </is>
      </c>
      <c r="B704" t="inlineStr">
        <is>
          <t>LINE-S02-POST-20260227</t>
        </is>
      </c>
      <c r="C704" t="inlineStr">
        <is>
          <t>SHIFT-POST-20260227</t>
        </is>
      </c>
      <c r="D704" t="inlineStr">
        <is>
          <t>LINE-S02</t>
        </is>
      </c>
      <c r="E704" t="inlineStr">
        <is>
          <t>改善后</t>
        </is>
      </c>
      <c r="F704" s="57" t="n">
        <v>46080</v>
      </c>
      <c r="G704" t="inlineStr">
        <is>
          <t>OEE低于目标</t>
        </is>
      </c>
      <c r="H704" t="inlineStr">
        <is>
          <t>OEE</t>
        </is>
      </c>
      <c r="I704" s="61" t="n">
        <v>0.645042</v>
      </c>
      <c r="J704" t="inlineStr">
        <is>
          <t>比例</t>
        </is>
      </c>
      <c r="K704" t="n">
        <v>0.75</v>
      </c>
      <c r="L704" t="inlineStr">
        <is>
          <t>中</t>
        </is>
      </c>
      <c r="M704" t="inlineStr">
        <is>
          <t>生产诊断智能体</t>
        </is>
      </c>
      <c r="N704" t="inlineStr">
        <is>
          <t>生产主管</t>
        </is>
      </c>
      <c r="O704" t="inlineStr">
        <is>
          <t>设备瓶颈线综合效率偏低，需结合三项损失继续下钻</t>
        </is>
      </c>
      <c r="P704" t="inlineStr">
        <is>
          <t>飞书消息卡片</t>
        </is>
      </c>
      <c r="Q704" t="inlineStr">
        <is>
          <t>否</t>
        </is>
      </c>
      <c r="R704" t="inlineStr">
        <is>
          <t>待确认</t>
        </is>
      </c>
      <c r="S704" t="inlineStr">
        <is>
          <t>团队模拟数据（基于公开单线数据派生）</t>
        </is>
      </c>
      <c r="T704" t="inlineStr">
        <is>
          <t>SIM-v2.2-20260807-20260804</t>
        </is>
      </c>
    </row>
    <row r="705">
      <c r="A705" t="inlineStr">
        <is>
          <t>SIM-EVT-00704</t>
        </is>
      </c>
      <c r="B705" t="inlineStr">
        <is>
          <t>LINE-S02-POST-20260227</t>
        </is>
      </c>
      <c r="C705" t="inlineStr">
        <is>
          <t>SHIFT-POST-20260227</t>
        </is>
      </c>
      <c r="D705" t="inlineStr">
        <is>
          <t>LINE-S02</t>
        </is>
      </c>
      <c r="E705" t="inlineStr">
        <is>
          <t>改善后</t>
        </is>
      </c>
      <c r="F705" s="57" t="n">
        <v>46080</v>
      </c>
      <c r="G705" t="inlineStr">
        <is>
          <t>开动率偏低</t>
        </is>
      </c>
      <c r="H705" t="inlineStr">
        <is>
          <t>开动率</t>
        </is>
      </c>
      <c r="I705" s="61" t="n">
        <v>0.708829</v>
      </c>
      <c r="J705" t="inlineStr">
        <is>
          <t>比例</t>
        </is>
      </c>
      <c r="K705" t="n">
        <v>0.75</v>
      </c>
      <c r="L705" t="inlineStr">
        <is>
          <t>中</t>
        </is>
      </c>
      <c r="M705" t="inlineStr">
        <is>
          <t>设备诊断智能体</t>
        </is>
      </c>
      <c r="N705" t="inlineStr">
        <is>
          <t>设备工程师</t>
        </is>
      </c>
      <c r="O705" t="inlineStr">
        <is>
          <t>设备瓶颈画像与非计划停机共同指向关键设备</t>
        </is>
      </c>
      <c r="P705" t="inlineStr">
        <is>
          <t>飞书消息卡片</t>
        </is>
      </c>
      <c r="Q705" t="inlineStr">
        <is>
          <t>否</t>
        </is>
      </c>
      <c r="R705" t="inlineStr">
        <is>
          <t>待确认</t>
        </is>
      </c>
      <c r="S705" t="inlineStr">
        <is>
          <t>团队模拟数据（基于公开单线数据派生）</t>
        </is>
      </c>
      <c r="T705" t="inlineStr">
        <is>
          <t>SIM-v2.2-20260807-20260804</t>
        </is>
      </c>
    </row>
    <row r="706">
      <c r="A706" t="inlineStr">
        <is>
          <t>SIM-EVT-00705</t>
        </is>
      </c>
      <c r="B706" t="inlineStr">
        <is>
          <t>LINE-S02-POST-20260227</t>
        </is>
      </c>
      <c r="C706" t="inlineStr">
        <is>
          <t>SHIFT-POST-20260227</t>
        </is>
      </c>
      <c r="D706" t="inlineStr">
        <is>
          <t>LINE-S02</t>
        </is>
      </c>
      <c r="E706" t="inlineStr">
        <is>
          <t>改善后</t>
        </is>
      </c>
      <c r="F706" s="57" t="n">
        <v>46080</v>
      </c>
      <c r="G706" t="inlineStr">
        <is>
          <t>质量率偏低</t>
        </is>
      </c>
      <c r="H706" t="inlineStr">
        <is>
          <t>质量率</t>
        </is>
      </c>
      <c r="I706" s="61" t="n">
        <v>0.972118</v>
      </c>
      <c r="J706" t="inlineStr">
        <is>
          <t>比例</t>
        </is>
      </c>
      <c r="K706" t="n">
        <v>0.98</v>
      </c>
      <c r="L706" t="inlineStr">
        <is>
          <t>中</t>
        </is>
      </c>
      <c r="M706" t="inlineStr">
        <is>
          <t>质量分析智能体</t>
        </is>
      </c>
      <c r="N706" t="inlineStr">
        <is>
          <t>质量工程师</t>
        </is>
      </c>
      <c r="O706" t="inlineStr">
        <is>
          <t>建议核查缺陷数量与异常批次</t>
        </is>
      </c>
      <c r="P706" t="inlineStr">
        <is>
          <t>飞书消息卡片</t>
        </is>
      </c>
      <c r="Q706" t="inlineStr">
        <is>
          <t>否</t>
        </is>
      </c>
      <c r="R706" t="inlineStr">
        <is>
          <t>待确认</t>
        </is>
      </c>
      <c r="S706" t="inlineStr">
        <is>
          <t>团队模拟数据（基于公开单线数据派生）</t>
        </is>
      </c>
      <c r="T706" t="inlineStr">
        <is>
          <t>SIM-v2.2-20260807-20260804</t>
        </is>
      </c>
    </row>
    <row r="707">
      <c r="A707" t="inlineStr">
        <is>
          <t>SIM-EVT-00706</t>
        </is>
      </c>
      <c r="B707" t="inlineStr">
        <is>
          <t>LINE-S03-POST-20260227</t>
        </is>
      </c>
      <c r="C707" t="inlineStr">
        <is>
          <t>SHIFT-POST-20260227</t>
        </is>
      </c>
      <c r="D707" t="inlineStr">
        <is>
          <t>LINE-S03</t>
        </is>
      </c>
      <c r="E707" t="inlineStr">
        <is>
          <t>改善后</t>
        </is>
      </c>
      <c r="F707" s="57" t="n">
        <v>46080</v>
      </c>
      <c r="G707" t="inlineStr">
        <is>
          <t>OEE低于目标</t>
        </is>
      </c>
      <c r="H707" t="inlineStr">
        <is>
          <t>OEE</t>
        </is>
      </c>
      <c r="I707" s="61" t="n">
        <v>0.640981</v>
      </c>
      <c r="J707" t="inlineStr">
        <is>
          <t>比例</t>
        </is>
      </c>
      <c r="K707" t="n">
        <v>0.75</v>
      </c>
      <c r="L707" t="inlineStr">
        <is>
          <t>中</t>
        </is>
      </c>
      <c r="M707" t="inlineStr">
        <is>
          <t>生产诊断智能体</t>
        </is>
      </c>
      <c r="N707" t="inlineStr">
        <is>
          <t>生产主管</t>
        </is>
      </c>
      <c r="O707" t="inlineStr">
        <is>
          <t>质量波动线综合效率偏低，需结合三项损失继续下钻</t>
        </is>
      </c>
      <c r="P707" t="inlineStr">
        <is>
          <t>飞书消息卡片</t>
        </is>
      </c>
      <c r="Q707" t="inlineStr">
        <is>
          <t>否</t>
        </is>
      </c>
      <c r="R707" t="inlineStr">
        <is>
          <t>待确认</t>
        </is>
      </c>
      <c r="S707" t="inlineStr">
        <is>
          <t>团队模拟数据（基于公开单线数据派生）</t>
        </is>
      </c>
      <c r="T707" t="inlineStr">
        <is>
          <t>SIM-v2.2-20260807-20260804</t>
        </is>
      </c>
    </row>
    <row r="708">
      <c r="A708" t="inlineStr">
        <is>
          <t>SIM-EVT-00707</t>
        </is>
      </c>
      <c r="B708" t="inlineStr">
        <is>
          <t>LINE-S03-POST-20260227</t>
        </is>
      </c>
      <c r="C708" t="inlineStr">
        <is>
          <t>SHIFT-POST-20260227</t>
        </is>
      </c>
      <c r="D708" t="inlineStr">
        <is>
          <t>LINE-S03</t>
        </is>
      </c>
      <c r="E708" t="inlineStr">
        <is>
          <t>改善后</t>
        </is>
      </c>
      <c r="F708" s="57" t="n">
        <v>46080</v>
      </c>
      <c r="G708" t="inlineStr">
        <is>
          <t>开动率偏低</t>
        </is>
      </c>
      <c r="H708" t="inlineStr">
        <is>
          <t>开动率</t>
        </is>
      </c>
      <c r="I708" s="61" t="n">
        <v>0.738162</v>
      </c>
      <c r="J708" t="inlineStr">
        <is>
          <t>比例</t>
        </is>
      </c>
      <c r="K708" t="n">
        <v>0.75</v>
      </c>
      <c r="L708" t="inlineStr">
        <is>
          <t>中</t>
        </is>
      </c>
      <c r="M708" t="inlineStr">
        <is>
          <t>设备诊断智能体</t>
        </is>
      </c>
      <c r="N708" t="inlineStr">
        <is>
          <t>设备工程师</t>
        </is>
      </c>
      <c r="O708" t="inlineStr">
        <is>
          <t>优先检查非计划停机与待机原因</t>
        </is>
      </c>
      <c r="P708" t="inlineStr">
        <is>
          <t>飞书消息卡片</t>
        </is>
      </c>
      <c r="Q708" t="inlineStr">
        <is>
          <t>否</t>
        </is>
      </c>
      <c r="R708" t="inlineStr">
        <is>
          <t>待确认</t>
        </is>
      </c>
      <c r="S708" t="inlineStr">
        <is>
          <t>团队模拟数据（基于公开单线数据派生）</t>
        </is>
      </c>
      <c r="T708" t="inlineStr">
        <is>
          <t>SIM-v2.2-20260807-20260804</t>
        </is>
      </c>
    </row>
    <row r="709">
      <c r="A709" t="inlineStr">
        <is>
          <t>SIM-EVT-00708</t>
        </is>
      </c>
      <c r="B709" t="inlineStr">
        <is>
          <t>LINE-S03-POST-20260227</t>
        </is>
      </c>
      <c r="C709" t="inlineStr">
        <is>
          <t>SHIFT-POST-20260227</t>
        </is>
      </c>
      <c r="D709" t="inlineStr">
        <is>
          <t>LINE-S03</t>
        </is>
      </c>
      <c r="E709" t="inlineStr">
        <is>
          <t>改善后</t>
        </is>
      </c>
      <c r="F709" s="57" t="n">
        <v>46080</v>
      </c>
      <c r="G709" t="inlineStr">
        <is>
          <t>质量率偏低</t>
        </is>
      </c>
      <c r="H709" t="inlineStr">
        <is>
          <t>质量率</t>
        </is>
      </c>
      <c r="I709" s="61" t="n">
        <v>0.9565630000000001</v>
      </c>
      <c r="J709" t="inlineStr">
        <is>
          <t>比例</t>
        </is>
      </c>
      <c r="K709" t="n">
        <v>0.98</v>
      </c>
      <c r="L709" t="inlineStr">
        <is>
          <t>中</t>
        </is>
      </c>
      <c r="M709" t="inlineStr">
        <is>
          <t>质量分析智能体</t>
        </is>
      </c>
      <c r="N709" t="inlineStr">
        <is>
          <t>质量工程师</t>
        </is>
      </c>
      <c r="O709" t="inlineStr">
        <is>
          <t>质量波动画像触发，建议核查批次、工艺参数和来料</t>
        </is>
      </c>
      <c r="P709" t="inlineStr">
        <is>
          <t>飞书消息卡片</t>
        </is>
      </c>
      <c r="Q709" t="inlineStr">
        <is>
          <t>否</t>
        </is>
      </c>
      <c r="R709" t="inlineStr">
        <is>
          <t>待确认</t>
        </is>
      </c>
      <c r="S709" t="inlineStr">
        <is>
          <t>团队模拟数据（基于公开单线数据派生）</t>
        </is>
      </c>
      <c r="T709" t="inlineStr">
        <is>
          <t>SIM-v2.2-20260807-20260804</t>
        </is>
      </c>
    </row>
    <row r="710">
      <c r="A710" t="inlineStr">
        <is>
          <t>SIM-EVT-00709</t>
        </is>
      </c>
      <c r="B710" t="inlineStr">
        <is>
          <t>LINE-S01-POST-20260302</t>
        </is>
      </c>
      <c r="C710" t="inlineStr">
        <is>
          <t>SHIFT-POST-20260302</t>
        </is>
      </c>
      <c r="D710" t="inlineStr">
        <is>
          <t>LINE-S01</t>
        </is>
      </c>
      <c r="E710" t="inlineStr">
        <is>
          <t>改善后</t>
        </is>
      </c>
      <c r="F710" s="57" t="n">
        <v>46083</v>
      </c>
      <c r="G710" t="inlineStr">
        <is>
          <t>OEE低于目标</t>
        </is>
      </c>
      <c r="H710" t="inlineStr">
        <is>
          <t>OEE</t>
        </is>
      </c>
      <c r="I710" s="61" t="n">
        <v>0.724695</v>
      </c>
      <c r="J710" t="inlineStr">
        <is>
          <t>比例</t>
        </is>
      </c>
      <c r="K710" t="n">
        <v>0.75</v>
      </c>
      <c r="L710" t="inlineStr">
        <is>
          <t>中</t>
        </is>
      </c>
      <c r="M710" t="inlineStr">
        <is>
          <t>生产诊断智能体</t>
        </is>
      </c>
      <c r="N710" t="inlineStr">
        <is>
          <t>生产主管</t>
        </is>
      </c>
      <c r="O710" t="inlineStr">
        <is>
          <t>稳态基准线综合效率偏低，需结合三项损失继续下钻</t>
        </is>
      </c>
      <c r="P710" t="inlineStr">
        <is>
          <t>飞书消息卡片</t>
        </is>
      </c>
      <c r="Q710" t="inlineStr">
        <is>
          <t>否</t>
        </is>
      </c>
      <c r="R710" t="inlineStr">
        <is>
          <t>待确认</t>
        </is>
      </c>
      <c r="S710" t="inlineStr">
        <is>
          <t>团队模拟数据（基于公开单线数据派生）</t>
        </is>
      </c>
      <c r="T710" t="inlineStr">
        <is>
          <t>SIM-v2.2-20260807-20260804</t>
        </is>
      </c>
    </row>
    <row r="711">
      <c r="A711" t="inlineStr">
        <is>
          <t>SIM-EVT-00710</t>
        </is>
      </c>
      <c r="B711" t="inlineStr">
        <is>
          <t>LINE-S01-POST-20260302</t>
        </is>
      </c>
      <c r="C711" t="inlineStr">
        <is>
          <t>SHIFT-POST-20260302</t>
        </is>
      </c>
      <c r="D711" t="inlineStr">
        <is>
          <t>LINE-S01</t>
        </is>
      </c>
      <c r="E711" t="inlineStr">
        <is>
          <t>改善后</t>
        </is>
      </c>
      <c r="F711" s="57" t="n">
        <v>46083</v>
      </c>
      <c r="G711" t="inlineStr">
        <is>
          <t>质量率偏低</t>
        </is>
      </c>
      <c r="H711" t="inlineStr">
        <is>
          <t>质量率</t>
        </is>
      </c>
      <c r="I711" s="61" t="n">
        <v>0.970621</v>
      </c>
      <c r="J711" t="inlineStr">
        <is>
          <t>比例</t>
        </is>
      </c>
      <c r="K711" t="n">
        <v>0.98</v>
      </c>
      <c r="L711" t="inlineStr">
        <is>
          <t>中</t>
        </is>
      </c>
      <c r="M711" t="inlineStr">
        <is>
          <t>质量分析智能体</t>
        </is>
      </c>
      <c r="N711" t="inlineStr">
        <is>
          <t>质量工程师</t>
        </is>
      </c>
      <c r="O711" t="inlineStr">
        <is>
          <t>建议核查缺陷数量与异常批次</t>
        </is>
      </c>
      <c r="P711" t="inlineStr">
        <is>
          <t>飞书消息卡片</t>
        </is>
      </c>
      <c r="Q711" t="inlineStr">
        <is>
          <t>否</t>
        </is>
      </c>
      <c r="R711" t="inlineStr">
        <is>
          <t>待确认</t>
        </is>
      </c>
      <c r="S711" t="inlineStr">
        <is>
          <t>团队模拟数据（基于公开单线数据派生）</t>
        </is>
      </c>
      <c r="T711" t="inlineStr">
        <is>
          <t>SIM-v2.2-20260807-20260804</t>
        </is>
      </c>
    </row>
    <row r="712">
      <c r="A712" t="inlineStr">
        <is>
          <t>SIM-EVT-00711</t>
        </is>
      </c>
      <c r="B712" t="inlineStr">
        <is>
          <t>LINE-S02-POST-20260302</t>
        </is>
      </c>
      <c r="C712" t="inlineStr">
        <is>
          <t>SHIFT-POST-20260302</t>
        </is>
      </c>
      <c r="D712" t="inlineStr">
        <is>
          <t>LINE-S02</t>
        </is>
      </c>
      <c r="E712" t="inlineStr">
        <is>
          <t>改善后</t>
        </is>
      </c>
      <c r="F712" s="57" t="n">
        <v>46083</v>
      </c>
      <c r="G712" t="inlineStr">
        <is>
          <t>OEE低于目标</t>
        </is>
      </c>
      <c r="H712" t="inlineStr">
        <is>
          <t>OEE</t>
        </is>
      </c>
      <c r="I712" s="61" t="n">
        <v>0.697883</v>
      </c>
      <c r="J712" t="inlineStr">
        <is>
          <t>比例</t>
        </is>
      </c>
      <c r="K712" t="n">
        <v>0.75</v>
      </c>
      <c r="L712" t="inlineStr">
        <is>
          <t>中</t>
        </is>
      </c>
      <c r="M712" t="inlineStr">
        <is>
          <t>生产诊断智能体</t>
        </is>
      </c>
      <c r="N712" t="inlineStr">
        <is>
          <t>生产主管</t>
        </is>
      </c>
      <c r="O712" t="inlineStr">
        <is>
          <t>设备瓶颈线综合效率偏低，需结合三项损失继续下钻</t>
        </is>
      </c>
      <c r="P712" t="inlineStr">
        <is>
          <t>飞书消息卡片</t>
        </is>
      </c>
      <c r="Q712" t="inlineStr">
        <is>
          <t>否</t>
        </is>
      </c>
      <c r="R712" t="inlineStr">
        <is>
          <t>待确认</t>
        </is>
      </c>
      <c r="S712" t="inlineStr">
        <is>
          <t>团队模拟数据（基于公开单线数据派生）</t>
        </is>
      </c>
      <c r="T712" t="inlineStr">
        <is>
          <t>SIM-v2.2-20260807-20260804</t>
        </is>
      </c>
    </row>
    <row r="713">
      <c r="A713" t="inlineStr">
        <is>
          <t>SIM-EVT-00712</t>
        </is>
      </c>
      <c r="B713" t="inlineStr">
        <is>
          <t>LINE-S02-POST-20260302</t>
        </is>
      </c>
      <c r="C713" t="inlineStr">
        <is>
          <t>SHIFT-POST-20260302</t>
        </is>
      </c>
      <c r="D713" t="inlineStr">
        <is>
          <t>LINE-S02</t>
        </is>
      </c>
      <c r="E713" t="inlineStr">
        <is>
          <t>改善后</t>
        </is>
      </c>
      <c r="F713" s="57" t="n">
        <v>46083</v>
      </c>
      <c r="G713" t="inlineStr">
        <is>
          <t>质量率偏低</t>
        </is>
      </c>
      <c r="H713" t="inlineStr">
        <is>
          <t>质量率</t>
        </is>
      </c>
      <c r="I713" s="61" t="n">
        <v>0.968065</v>
      </c>
      <c r="J713" t="inlineStr">
        <is>
          <t>比例</t>
        </is>
      </c>
      <c r="K713" t="n">
        <v>0.98</v>
      </c>
      <c r="L713" t="inlineStr">
        <is>
          <t>中</t>
        </is>
      </c>
      <c r="M713" t="inlineStr">
        <is>
          <t>质量分析智能体</t>
        </is>
      </c>
      <c r="N713" t="inlineStr">
        <is>
          <t>质量工程师</t>
        </is>
      </c>
      <c r="O713" t="inlineStr">
        <is>
          <t>建议核查缺陷数量与异常批次</t>
        </is>
      </c>
      <c r="P713" t="inlineStr">
        <is>
          <t>飞书消息卡片</t>
        </is>
      </c>
      <c r="Q713" t="inlineStr">
        <is>
          <t>否</t>
        </is>
      </c>
      <c r="R713" t="inlineStr">
        <is>
          <t>待确认</t>
        </is>
      </c>
      <c r="S713" t="inlineStr">
        <is>
          <t>团队模拟数据（基于公开单线数据派生）</t>
        </is>
      </c>
      <c r="T713" t="inlineStr">
        <is>
          <t>SIM-v2.2-20260807-20260804</t>
        </is>
      </c>
    </row>
    <row r="714">
      <c r="A714" t="inlineStr">
        <is>
          <t>SIM-EVT-00713</t>
        </is>
      </c>
      <c r="B714" t="inlineStr">
        <is>
          <t>LINE-S03-POST-20260302</t>
        </is>
      </c>
      <c r="C714" t="inlineStr">
        <is>
          <t>SHIFT-POST-20260302</t>
        </is>
      </c>
      <c r="D714" t="inlineStr">
        <is>
          <t>LINE-S03</t>
        </is>
      </c>
      <c r="E714" t="inlineStr">
        <is>
          <t>改善后</t>
        </is>
      </c>
      <c r="F714" s="57" t="n">
        <v>46083</v>
      </c>
      <c r="G714" t="inlineStr">
        <is>
          <t>OEE低于目标</t>
        </is>
      </c>
      <c r="H714" t="inlineStr">
        <is>
          <t>OEE</t>
        </is>
      </c>
      <c r="I714" s="61" t="n">
        <v>0.696607</v>
      </c>
      <c r="J714" t="inlineStr">
        <is>
          <t>比例</t>
        </is>
      </c>
      <c r="K714" t="n">
        <v>0.75</v>
      </c>
      <c r="L714" t="inlineStr">
        <is>
          <t>中</t>
        </is>
      </c>
      <c r="M714" t="inlineStr">
        <is>
          <t>生产诊断智能体</t>
        </is>
      </c>
      <c r="N714" t="inlineStr">
        <is>
          <t>生产主管</t>
        </is>
      </c>
      <c r="O714" t="inlineStr">
        <is>
          <t>质量波动线综合效率偏低，需结合三项损失继续下钻</t>
        </is>
      </c>
      <c r="P714" t="inlineStr">
        <is>
          <t>飞书消息卡片</t>
        </is>
      </c>
      <c r="Q714" t="inlineStr">
        <is>
          <t>否</t>
        </is>
      </c>
      <c r="R714" t="inlineStr">
        <is>
          <t>待确认</t>
        </is>
      </c>
      <c r="S714" t="inlineStr">
        <is>
          <t>团队模拟数据（基于公开单线数据派生）</t>
        </is>
      </c>
      <c r="T714" t="inlineStr">
        <is>
          <t>SIM-v2.2-20260807-20260804</t>
        </is>
      </c>
    </row>
    <row r="715">
      <c r="A715" t="inlineStr">
        <is>
          <t>SIM-EVT-00714</t>
        </is>
      </c>
      <c r="B715" t="inlineStr">
        <is>
          <t>LINE-S03-POST-20260302</t>
        </is>
      </c>
      <c r="C715" t="inlineStr">
        <is>
          <t>SHIFT-POST-20260302</t>
        </is>
      </c>
      <c r="D715" t="inlineStr">
        <is>
          <t>LINE-S03</t>
        </is>
      </c>
      <c r="E715" t="inlineStr">
        <is>
          <t>改善后</t>
        </is>
      </c>
      <c r="F715" s="57" t="n">
        <v>46083</v>
      </c>
      <c r="G715" t="inlineStr">
        <is>
          <t>质量率偏低</t>
        </is>
      </c>
      <c r="H715" t="inlineStr">
        <is>
          <t>质量率</t>
        </is>
      </c>
      <c r="I715" s="61" t="n">
        <v>0.960954</v>
      </c>
      <c r="J715" t="inlineStr">
        <is>
          <t>比例</t>
        </is>
      </c>
      <c r="K715" t="n">
        <v>0.98</v>
      </c>
      <c r="L715" t="inlineStr">
        <is>
          <t>中</t>
        </is>
      </c>
      <c r="M715" t="inlineStr">
        <is>
          <t>质量分析智能体</t>
        </is>
      </c>
      <c r="N715" t="inlineStr">
        <is>
          <t>质量工程师</t>
        </is>
      </c>
      <c r="O715" t="inlineStr">
        <is>
          <t>质量波动画像触发，建议核查批次、工艺参数和来料</t>
        </is>
      </c>
      <c r="P715" t="inlineStr">
        <is>
          <t>飞书消息卡片</t>
        </is>
      </c>
      <c r="Q715" t="inlineStr">
        <is>
          <t>否</t>
        </is>
      </c>
      <c r="R715" t="inlineStr">
        <is>
          <t>待确认</t>
        </is>
      </c>
      <c r="S715" t="inlineStr">
        <is>
          <t>团队模拟数据（基于公开单线数据派生）</t>
        </is>
      </c>
      <c r="T715" t="inlineStr">
        <is>
          <t>SIM-v2.2-20260807-20260804</t>
        </is>
      </c>
    </row>
    <row r="716">
      <c r="A716" t="inlineStr">
        <is>
          <t>SIM-EVT-00715</t>
        </is>
      </c>
      <c r="B716" t="inlineStr">
        <is>
          <t>LINE-S01-POST-20260303</t>
        </is>
      </c>
      <c r="C716" t="inlineStr">
        <is>
          <t>SHIFT-POST-20260303</t>
        </is>
      </c>
      <c r="D716" t="inlineStr">
        <is>
          <t>LINE-S01</t>
        </is>
      </c>
      <c r="E716" t="inlineStr">
        <is>
          <t>改善后</t>
        </is>
      </c>
      <c r="F716" s="57" t="n">
        <v>46084</v>
      </c>
      <c r="G716" t="inlineStr">
        <is>
          <t>OEE低于目标</t>
        </is>
      </c>
      <c r="H716" t="inlineStr">
        <is>
          <t>OEE</t>
        </is>
      </c>
      <c r="I716" s="61" t="n">
        <v>0.660488</v>
      </c>
      <c r="J716" t="inlineStr">
        <is>
          <t>比例</t>
        </is>
      </c>
      <c r="K716" t="n">
        <v>0.75</v>
      </c>
      <c r="L716" t="inlineStr">
        <is>
          <t>中</t>
        </is>
      </c>
      <c r="M716" t="inlineStr">
        <is>
          <t>生产诊断智能体</t>
        </is>
      </c>
      <c r="N716" t="inlineStr">
        <is>
          <t>生产主管</t>
        </is>
      </c>
      <c r="O716" t="inlineStr">
        <is>
          <t>稳态基准线综合效率偏低，需结合三项损失继续下钻</t>
        </is>
      </c>
      <c r="P716" t="inlineStr">
        <is>
          <t>飞书消息卡片</t>
        </is>
      </c>
      <c r="Q716" t="inlineStr">
        <is>
          <t>否</t>
        </is>
      </c>
      <c r="R716" t="inlineStr">
        <is>
          <t>待确认</t>
        </is>
      </c>
      <c r="S716" t="inlineStr">
        <is>
          <t>团队模拟数据（基于公开单线数据派生）</t>
        </is>
      </c>
      <c r="T716" t="inlineStr">
        <is>
          <t>SIM-v2.2-20260807-20260804</t>
        </is>
      </c>
    </row>
    <row r="717">
      <c r="A717" t="inlineStr">
        <is>
          <t>SIM-EVT-00716</t>
        </is>
      </c>
      <c r="B717" t="inlineStr">
        <is>
          <t>LINE-S01-POST-20260303</t>
        </is>
      </c>
      <c r="C717" t="inlineStr">
        <is>
          <t>SHIFT-POST-20260303</t>
        </is>
      </c>
      <c r="D717" t="inlineStr">
        <is>
          <t>LINE-S01</t>
        </is>
      </c>
      <c r="E717" t="inlineStr">
        <is>
          <t>改善后</t>
        </is>
      </c>
      <c r="F717" s="57" t="n">
        <v>46084</v>
      </c>
      <c r="G717" t="inlineStr">
        <is>
          <t>开动率偏低</t>
        </is>
      </c>
      <c r="H717" t="inlineStr">
        <is>
          <t>开动率</t>
        </is>
      </c>
      <c r="I717" s="61" t="n">
        <v>0.694119</v>
      </c>
      <c r="J717" t="inlineStr">
        <is>
          <t>比例</t>
        </is>
      </c>
      <c r="K717" t="n">
        <v>0.75</v>
      </c>
      <c r="L717" t="inlineStr">
        <is>
          <t>中</t>
        </is>
      </c>
      <c r="M717" t="inlineStr">
        <is>
          <t>设备诊断智能体</t>
        </is>
      </c>
      <c r="N717" t="inlineStr">
        <is>
          <t>设备工程师</t>
        </is>
      </c>
      <c r="O717" t="inlineStr">
        <is>
          <t>优先检查非计划停机与待机原因</t>
        </is>
      </c>
      <c r="P717" t="inlineStr">
        <is>
          <t>飞书消息卡片</t>
        </is>
      </c>
      <c r="Q717" t="inlineStr">
        <is>
          <t>否</t>
        </is>
      </c>
      <c r="R717" t="inlineStr">
        <is>
          <t>待确认</t>
        </is>
      </c>
      <c r="S717" t="inlineStr">
        <is>
          <t>团队模拟数据（基于公开单线数据派生）</t>
        </is>
      </c>
      <c r="T717" t="inlineStr">
        <is>
          <t>SIM-v2.2-20260807-20260804</t>
        </is>
      </c>
    </row>
    <row r="718">
      <c r="A718" t="inlineStr">
        <is>
          <t>SIM-EVT-00717</t>
        </is>
      </c>
      <c r="B718" t="inlineStr">
        <is>
          <t>LINE-S01-POST-20260303</t>
        </is>
      </c>
      <c r="C718" t="inlineStr">
        <is>
          <t>SHIFT-POST-20260303</t>
        </is>
      </c>
      <c r="D718" t="inlineStr">
        <is>
          <t>LINE-S01</t>
        </is>
      </c>
      <c r="E718" t="inlineStr">
        <is>
          <t>改善后</t>
        </is>
      </c>
      <c r="F718" s="57" t="n">
        <v>46084</v>
      </c>
      <c r="G718" t="inlineStr">
        <is>
          <t>非计划停机超时</t>
        </is>
      </c>
      <c r="H718" t="inlineStr">
        <is>
          <t>非计划停机</t>
        </is>
      </c>
      <c r="I718" s="61" t="n">
        <v>5760</v>
      </c>
      <c r="J718" t="inlineStr">
        <is>
          <t>秒</t>
        </is>
      </c>
      <c r="K718" t="n">
        <v>3600</v>
      </c>
      <c r="L718" t="inlineStr">
        <is>
          <t>中</t>
        </is>
      </c>
      <c r="M718" t="inlineStr">
        <is>
          <t>设备诊断智能体</t>
        </is>
      </c>
      <c r="N718" t="inlineStr">
        <is>
          <t>设备工程师</t>
        </is>
      </c>
      <c r="O718" t="inlineStr">
        <is>
          <t>按停机位置和原因执行Pareto分析</t>
        </is>
      </c>
      <c r="P718" t="inlineStr">
        <is>
          <t>飞书消息卡片</t>
        </is>
      </c>
      <c r="Q718" t="inlineStr">
        <is>
          <t>否</t>
        </is>
      </c>
      <c r="R718" t="inlineStr">
        <is>
          <t>待确认</t>
        </is>
      </c>
      <c r="S718" t="inlineStr">
        <is>
          <t>团队模拟数据（基于公开单线数据派生）</t>
        </is>
      </c>
      <c r="T718" t="inlineStr">
        <is>
          <t>SIM-v2.2-20260807-20260804</t>
        </is>
      </c>
    </row>
    <row r="719">
      <c r="A719" t="inlineStr">
        <is>
          <t>SIM-EVT-00718</t>
        </is>
      </c>
      <c r="B719" t="inlineStr">
        <is>
          <t>LINE-S02-POST-20260303</t>
        </is>
      </c>
      <c r="C719" t="inlineStr">
        <is>
          <t>SHIFT-POST-20260303</t>
        </is>
      </c>
      <c r="D719" t="inlineStr">
        <is>
          <t>LINE-S02</t>
        </is>
      </c>
      <c r="E719" t="inlineStr">
        <is>
          <t>改善后</t>
        </is>
      </c>
      <c r="F719" s="57" t="n">
        <v>46084</v>
      </c>
      <c r="G719" t="inlineStr">
        <is>
          <t>OEE低于目标</t>
        </is>
      </c>
      <c r="H719" t="inlineStr">
        <is>
          <t>OEE</t>
        </is>
      </c>
      <c r="I719" s="61" t="n">
        <v>0.586688</v>
      </c>
      <c r="J719" t="inlineStr">
        <is>
          <t>比例</t>
        </is>
      </c>
      <c r="K719" t="n">
        <v>0.75</v>
      </c>
      <c r="L719" t="inlineStr">
        <is>
          <t>高</t>
        </is>
      </c>
      <c r="M719" t="inlineStr">
        <is>
          <t>生产诊断智能体</t>
        </is>
      </c>
      <c r="N719" t="inlineStr">
        <is>
          <t>生产主管</t>
        </is>
      </c>
      <c r="O719" t="inlineStr">
        <is>
          <t>设备瓶颈线综合效率偏低，需结合三项损失继续下钻</t>
        </is>
      </c>
      <c r="P719" t="inlineStr">
        <is>
          <t>飞书消息卡片+处置任务</t>
        </is>
      </c>
      <c r="Q719" t="inlineStr">
        <is>
          <t>是</t>
        </is>
      </c>
      <c r="R719" t="inlineStr">
        <is>
          <t>待确认</t>
        </is>
      </c>
      <c r="S719" t="inlineStr">
        <is>
          <t>团队模拟数据（基于公开单线数据派生）</t>
        </is>
      </c>
      <c r="T719" t="inlineStr">
        <is>
          <t>SIM-v2.2-20260807-20260804</t>
        </is>
      </c>
    </row>
    <row r="720">
      <c r="A720" t="inlineStr">
        <is>
          <t>SIM-EVT-00719</t>
        </is>
      </c>
      <c r="B720" t="inlineStr">
        <is>
          <t>LINE-S02-POST-20260303</t>
        </is>
      </c>
      <c r="C720" t="inlineStr">
        <is>
          <t>SHIFT-POST-20260303</t>
        </is>
      </c>
      <c r="D720" t="inlineStr">
        <is>
          <t>LINE-S02</t>
        </is>
      </c>
      <c r="E720" t="inlineStr">
        <is>
          <t>改善后</t>
        </is>
      </c>
      <c r="F720" s="57" t="n">
        <v>46084</v>
      </c>
      <c r="G720" t="inlineStr">
        <is>
          <t>开动率偏低</t>
        </is>
      </c>
      <c r="H720" t="inlineStr">
        <is>
          <t>开动率</t>
        </is>
      </c>
      <c r="I720" s="61" t="n">
        <v>0.633452</v>
      </c>
      <c r="J720" t="inlineStr">
        <is>
          <t>比例</t>
        </is>
      </c>
      <c r="K720" t="n">
        <v>0.75</v>
      </c>
      <c r="L720" t="inlineStr">
        <is>
          <t>中</t>
        </is>
      </c>
      <c r="M720" t="inlineStr">
        <is>
          <t>设备诊断智能体</t>
        </is>
      </c>
      <c r="N720" t="inlineStr">
        <is>
          <t>设备工程师</t>
        </is>
      </c>
      <c r="O720" t="inlineStr">
        <is>
          <t>设备瓶颈画像与非计划停机共同指向关键设备</t>
        </is>
      </c>
      <c r="P720" t="inlineStr">
        <is>
          <t>飞书消息卡片</t>
        </is>
      </c>
      <c r="Q720" t="inlineStr">
        <is>
          <t>否</t>
        </is>
      </c>
      <c r="R720" t="inlineStr">
        <is>
          <t>待确认</t>
        </is>
      </c>
      <c r="S720" t="inlineStr">
        <is>
          <t>团队模拟数据（基于公开单线数据派生）</t>
        </is>
      </c>
      <c r="T720" t="inlineStr">
        <is>
          <t>SIM-v2.2-20260807-20260804</t>
        </is>
      </c>
    </row>
    <row r="721">
      <c r="A721" t="inlineStr">
        <is>
          <t>SIM-EVT-00720</t>
        </is>
      </c>
      <c r="B721" t="inlineStr">
        <is>
          <t>LINE-S02-POST-20260303</t>
        </is>
      </c>
      <c r="C721" t="inlineStr">
        <is>
          <t>SHIFT-POST-20260303</t>
        </is>
      </c>
      <c r="D721" t="inlineStr">
        <is>
          <t>LINE-S02</t>
        </is>
      </c>
      <c r="E721" t="inlineStr">
        <is>
          <t>改善后</t>
        </is>
      </c>
      <c r="F721" s="57" t="n">
        <v>46084</v>
      </c>
      <c r="G721" t="inlineStr">
        <is>
          <t>非计划停机超时</t>
        </is>
      </c>
      <c r="H721" t="inlineStr">
        <is>
          <t>非计划停机</t>
        </is>
      </c>
      <c r="I721" s="61" t="n">
        <v>7896</v>
      </c>
      <c r="J721" t="inlineStr">
        <is>
          <t>秒</t>
        </is>
      </c>
      <c r="K721" t="n">
        <v>3600</v>
      </c>
      <c r="L721" t="inlineStr">
        <is>
          <t>高</t>
        </is>
      </c>
      <c r="M721" t="inlineStr">
        <is>
          <t>设备诊断智能体</t>
        </is>
      </c>
      <c r="N721" t="inlineStr">
        <is>
          <t>设备工程师</t>
        </is>
      </c>
      <c r="O721" t="inlineStr">
        <is>
          <t>设备瓶颈线停机放大，优先查看主加工和输送系统</t>
        </is>
      </c>
      <c r="P721" t="inlineStr">
        <is>
          <t>飞书消息卡片+处置任务</t>
        </is>
      </c>
      <c r="Q721" t="inlineStr">
        <is>
          <t>是</t>
        </is>
      </c>
      <c r="R721" t="inlineStr">
        <is>
          <t>待确认</t>
        </is>
      </c>
      <c r="S721" t="inlineStr">
        <is>
          <t>团队模拟数据（基于公开单线数据派生）</t>
        </is>
      </c>
      <c r="T721" t="inlineStr">
        <is>
          <t>SIM-v2.2-20260807-20260804</t>
        </is>
      </c>
    </row>
    <row r="722">
      <c r="A722" t="inlineStr">
        <is>
          <t>SIM-EVT-00721</t>
        </is>
      </c>
      <c r="B722" t="inlineStr">
        <is>
          <t>LINE-S03-POST-20260303</t>
        </is>
      </c>
      <c r="C722" t="inlineStr">
        <is>
          <t>SHIFT-POST-20260303</t>
        </is>
      </c>
      <c r="D722" t="inlineStr">
        <is>
          <t>LINE-S03</t>
        </is>
      </c>
      <c r="E722" t="inlineStr">
        <is>
          <t>改善后</t>
        </is>
      </c>
      <c r="F722" s="57" t="n">
        <v>46084</v>
      </c>
      <c r="G722" t="inlineStr">
        <is>
          <t>OEE低于目标</t>
        </is>
      </c>
      <c r="H722" t="inlineStr">
        <is>
          <t>OEE</t>
        </is>
      </c>
      <c r="I722" s="61" t="n">
        <v>0.634937</v>
      </c>
      <c r="J722" t="inlineStr">
        <is>
          <t>比例</t>
        </is>
      </c>
      <c r="K722" t="n">
        <v>0.75</v>
      </c>
      <c r="L722" t="inlineStr">
        <is>
          <t>中</t>
        </is>
      </c>
      <c r="M722" t="inlineStr">
        <is>
          <t>生产诊断智能体</t>
        </is>
      </c>
      <c r="N722" t="inlineStr">
        <is>
          <t>生产主管</t>
        </is>
      </c>
      <c r="O722" t="inlineStr">
        <is>
          <t>质量波动线综合效率偏低，需结合三项损失继续下钻</t>
        </is>
      </c>
      <c r="P722" t="inlineStr">
        <is>
          <t>飞书消息卡片</t>
        </is>
      </c>
      <c r="Q722" t="inlineStr">
        <is>
          <t>否</t>
        </is>
      </c>
      <c r="R722" t="inlineStr">
        <is>
          <t>待确认</t>
        </is>
      </c>
      <c r="S722" t="inlineStr">
        <is>
          <t>团队模拟数据（基于公开单线数据派生）</t>
        </is>
      </c>
      <c r="T722" t="inlineStr">
        <is>
          <t>SIM-v2.2-20260807-20260804</t>
        </is>
      </c>
    </row>
    <row r="723">
      <c r="A723" t="inlineStr">
        <is>
          <t>SIM-EVT-00722</t>
        </is>
      </c>
      <c r="B723" t="inlineStr">
        <is>
          <t>LINE-S03-POST-20260303</t>
        </is>
      </c>
      <c r="C723" t="inlineStr">
        <is>
          <t>SHIFT-POST-20260303</t>
        </is>
      </c>
      <c r="D723" t="inlineStr">
        <is>
          <t>LINE-S03</t>
        </is>
      </c>
      <c r="E723" t="inlineStr">
        <is>
          <t>改善后</t>
        </is>
      </c>
      <c r="F723" s="57" t="n">
        <v>46084</v>
      </c>
      <c r="G723" t="inlineStr">
        <is>
          <t>开动率偏低</t>
        </is>
      </c>
      <c r="H723" t="inlineStr">
        <is>
          <t>开动率</t>
        </is>
      </c>
      <c r="I723" s="61" t="n">
        <v>0.688119</v>
      </c>
      <c r="J723" t="inlineStr">
        <is>
          <t>比例</t>
        </is>
      </c>
      <c r="K723" t="n">
        <v>0.75</v>
      </c>
      <c r="L723" t="inlineStr">
        <is>
          <t>中</t>
        </is>
      </c>
      <c r="M723" t="inlineStr">
        <is>
          <t>设备诊断智能体</t>
        </is>
      </c>
      <c r="N723" t="inlineStr">
        <is>
          <t>设备工程师</t>
        </is>
      </c>
      <c r="O723" t="inlineStr">
        <is>
          <t>优先检查非计划停机与待机原因</t>
        </is>
      </c>
      <c r="P723" t="inlineStr">
        <is>
          <t>飞书消息卡片</t>
        </is>
      </c>
      <c r="Q723" t="inlineStr">
        <is>
          <t>否</t>
        </is>
      </c>
      <c r="R723" t="inlineStr">
        <is>
          <t>待确认</t>
        </is>
      </c>
      <c r="S723" t="inlineStr">
        <is>
          <t>团队模拟数据（基于公开单线数据派生）</t>
        </is>
      </c>
      <c r="T723" t="inlineStr">
        <is>
          <t>SIM-v2.2-20260807-20260804</t>
        </is>
      </c>
    </row>
    <row r="724">
      <c r="A724" t="inlineStr">
        <is>
          <t>SIM-EVT-00723</t>
        </is>
      </c>
      <c r="B724" t="inlineStr">
        <is>
          <t>LINE-S03-POST-20260303</t>
        </is>
      </c>
      <c r="C724" t="inlineStr">
        <is>
          <t>SHIFT-POST-20260303</t>
        </is>
      </c>
      <c r="D724" t="inlineStr">
        <is>
          <t>LINE-S03</t>
        </is>
      </c>
      <c r="E724" t="inlineStr">
        <is>
          <t>改善后</t>
        </is>
      </c>
      <c r="F724" s="57" t="n">
        <v>46084</v>
      </c>
      <c r="G724" t="inlineStr">
        <is>
          <t>质量率偏低</t>
        </is>
      </c>
      <c r="H724" t="inlineStr">
        <is>
          <t>质量率</t>
        </is>
      </c>
      <c r="I724" s="61" t="n">
        <v>0.974317</v>
      </c>
      <c r="J724" t="inlineStr">
        <is>
          <t>比例</t>
        </is>
      </c>
      <c r="K724" t="n">
        <v>0.98</v>
      </c>
      <c r="L724" t="inlineStr">
        <is>
          <t>中</t>
        </is>
      </c>
      <c r="M724" t="inlineStr">
        <is>
          <t>质量分析智能体</t>
        </is>
      </c>
      <c r="N724" t="inlineStr">
        <is>
          <t>质量工程师</t>
        </is>
      </c>
      <c r="O724" t="inlineStr">
        <is>
          <t>质量波动画像触发，建议核查批次、工艺参数和来料</t>
        </is>
      </c>
      <c r="P724" t="inlineStr">
        <is>
          <t>飞书消息卡片</t>
        </is>
      </c>
      <c r="Q724" t="inlineStr">
        <is>
          <t>否</t>
        </is>
      </c>
      <c r="R724" t="inlineStr">
        <is>
          <t>待确认</t>
        </is>
      </c>
      <c r="S724" t="inlineStr">
        <is>
          <t>团队模拟数据（基于公开单线数据派生）</t>
        </is>
      </c>
      <c r="T724" t="inlineStr">
        <is>
          <t>SIM-v2.2-20260807-20260804</t>
        </is>
      </c>
    </row>
    <row r="725">
      <c r="A725" t="inlineStr">
        <is>
          <t>SIM-EVT-00724</t>
        </is>
      </c>
      <c r="B725" t="inlineStr">
        <is>
          <t>LINE-S03-POST-20260303</t>
        </is>
      </c>
      <c r="C725" t="inlineStr">
        <is>
          <t>SHIFT-POST-20260303</t>
        </is>
      </c>
      <c r="D725" t="inlineStr">
        <is>
          <t>LINE-S03</t>
        </is>
      </c>
      <c r="E725" t="inlineStr">
        <is>
          <t>改善后</t>
        </is>
      </c>
      <c r="F725" s="57" t="n">
        <v>46084</v>
      </c>
      <c r="G725" t="inlineStr">
        <is>
          <t>非计划停机超时</t>
        </is>
      </c>
      <c r="H725" t="inlineStr">
        <is>
          <t>非计划停机</t>
        </is>
      </c>
      <c r="I725" s="61" t="n">
        <v>6714</v>
      </c>
      <c r="J725" t="inlineStr">
        <is>
          <t>秒</t>
        </is>
      </c>
      <c r="K725" t="n">
        <v>3600</v>
      </c>
      <c r="L725" t="inlineStr">
        <is>
          <t>中</t>
        </is>
      </c>
      <c r="M725" t="inlineStr">
        <is>
          <t>设备诊断智能体</t>
        </is>
      </c>
      <c r="N725" t="inlineStr">
        <is>
          <t>设备工程师</t>
        </is>
      </c>
      <c r="O725" t="inlineStr">
        <is>
          <t>按停机位置和原因执行Pareto分析</t>
        </is>
      </c>
      <c r="P725" t="inlineStr">
        <is>
          <t>飞书消息卡片</t>
        </is>
      </c>
      <c r="Q725" t="inlineStr">
        <is>
          <t>否</t>
        </is>
      </c>
      <c r="R725" t="inlineStr">
        <is>
          <t>待确认</t>
        </is>
      </c>
      <c r="S725" t="inlineStr">
        <is>
          <t>团队模拟数据（基于公开单线数据派生）</t>
        </is>
      </c>
      <c r="T725" t="inlineStr">
        <is>
          <t>SIM-v2.2-20260807-20260804</t>
        </is>
      </c>
    </row>
    <row r="726">
      <c r="A726" t="inlineStr">
        <is>
          <t>SIM-EVT-00725</t>
        </is>
      </c>
      <c r="B726" t="inlineStr">
        <is>
          <t>LINE-S01-POST-20260304</t>
        </is>
      </c>
      <c r="C726" t="inlineStr">
        <is>
          <t>SHIFT-POST-20260304</t>
        </is>
      </c>
      <c r="D726" t="inlineStr">
        <is>
          <t>LINE-S01</t>
        </is>
      </c>
      <c r="E726" t="inlineStr">
        <is>
          <t>改善后</t>
        </is>
      </c>
      <c r="F726" s="57" t="n">
        <v>46085</v>
      </c>
      <c r="G726" t="inlineStr">
        <is>
          <t>OEE低于目标</t>
        </is>
      </c>
      <c r="H726" t="inlineStr">
        <is>
          <t>OEE</t>
        </is>
      </c>
      <c r="I726" s="61" t="n">
        <v>0.749685</v>
      </c>
      <c r="J726" t="inlineStr">
        <is>
          <t>比例</t>
        </is>
      </c>
      <c r="K726" t="n">
        <v>0.75</v>
      </c>
      <c r="L726" t="inlineStr">
        <is>
          <t>中</t>
        </is>
      </c>
      <c r="M726" t="inlineStr">
        <is>
          <t>生产诊断智能体</t>
        </is>
      </c>
      <c r="N726" t="inlineStr">
        <is>
          <t>生产主管</t>
        </is>
      </c>
      <c r="O726" t="inlineStr">
        <is>
          <t>稳态基准线综合效率偏低，需结合三项损失继续下钻</t>
        </is>
      </c>
      <c r="P726" t="inlineStr">
        <is>
          <t>飞书消息卡片</t>
        </is>
      </c>
      <c r="Q726" t="inlineStr">
        <is>
          <t>否</t>
        </is>
      </c>
      <c r="R726" t="inlineStr">
        <is>
          <t>待确认</t>
        </is>
      </c>
      <c r="S726" t="inlineStr">
        <is>
          <t>团队模拟数据（基于公开单线数据派生）</t>
        </is>
      </c>
      <c r="T726" t="inlineStr">
        <is>
          <t>SIM-v2.2-20260807-20260804</t>
        </is>
      </c>
    </row>
    <row r="727">
      <c r="A727" t="inlineStr">
        <is>
          <t>SIM-EVT-00726</t>
        </is>
      </c>
      <c r="B727" t="inlineStr">
        <is>
          <t>LINE-S01-POST-20260304</t>
        </is>
      </c>
      <c r="C727" t="inlineStr">
        <is>
          <t>SHIFT-POST-20260304</t>
        </is>
      </c>
      <c r="D727" t="inlineStr">
        <is>
          <t>LINE-S01</t>
        </is>
      </c>
      <c r="E727" t="inlineStr">
        <is>
          <t>改善后</t>
        </is>
      </c>
      <c r="F727" s="57" t="n">
        <v>46085</v>
      </c>
      <c r="G727" t="inlineStr">
        <is>
          <t>非计划停机超时</t>
        </is>
      </c>
      <c r="H727" t="inlineStr">
        <is>
          <t>非计划停机</t>
        </is>
      </c>
      <c r="I727" s="61" t="n">
        <v>3654</v>
      </c>
      <c r="J727" t="inlineStr">
        <is>
          <t>秒</t>
        </is>
      </c>
      <c r="K727" t="n">
        <v>3600</v>
      </c>
      <c r="L727" t="inlineStr">
        <is>
          <t>中</t>
        </is>
      </c>
      <c r="M727" t="inlineStr">
        <is>
          <t>设备诊断智能体</t>
        </is>
      </c>
      <c r="N727" t="inlineStr">
        <is>
          <t>设备工程师</t>
        </is>
      </c>
      <c r="O727" t="inlineStr">
        <is>
          <t>按停机位置和原因执行Pareto分析</t>
        </is>
      </c>
      <c r="P727" t="inlineStr">
        <is>
          <t>飞书消息卡片</t>
        </is>
      </c>
      <c r="Q727" t="inlineStr">
        <is>
          <t>否</t>
        </is>
      </c>
      <c r="R727" t="inlineStr">
        <is>
          <t>待确认</t>
        </is>
      </c>
      <c r="S727" t="inlineStr">
        <is>
          <t>团队模拟数据（基于公开单线数据派生）</t>
        </is>
      </c>
      <c r="T727" t="inlineStr">
        <is>
          <t>SIM-v2.2-20260807-20260804</t>
        </is>
      </c>
    </row>
    <row r="728">
      <c r="A728" t="inlineStr">
        <is>
          <t>SIM-EVT-00727</t>
        </is>
      </c>
      <c r="B728" t="inlineStr">
        <is>
          <t>LINE-S02-POST-20260304</t>
        </is>
      </c>
      <c r="C728" t="inlineStr">
        <is>
          <t>SHIFT-POST-20260304</t>
        </is>
      </c>
      <c r="D728" t="inlineStr">
        <is>
          <t>LINE-S02</t>
        </is>
      </c>
      <c r="E728" t="inlineStr">
        <is>
          <t>改善后</t>
        </is>
      </c>
      <c r="F728" s="57" t="n">
        <v>46085</v>
      </c>
      <c r="G728" t="inlineStr">
        <is>
          <t>OEE低于目标</t>
        </is>
      </c>
      <c r="H728" t="inlineStr">
        <is>
          <t>OEE</t>
        </is>
      </c>
      <c r="I728" s="61" t="n">
        <v>0.700331</v>
      </c>
      <c r="J728" t="inlineStr">
        <is>
          <t>比例</t>
        </is>
      </c>
      <c r="K728" t="n">
        <v>0.75</v>
      </c>
      <c r="L728" t="inlineStr">
        <is>
          <t>中</t>
        </is>
      </c>
      <c r="M728" t="inlineStr">
        <is>
          <t>生产诊断智能体</t>
        </is>
      </c>
      <c r="N728" t="inlineStr">
        <is>
          <t>生产主管</t>
        </is>
      </c>
      <c r="O728" t="inlineStr">
        <is>
          <t>设备瓶颈线综合效率偏低，需结合三项损失继续下钻</t>
        </is>
      </c>
      <c r="P728" t="inlineStr">
        <is>
          <t>飞书消息卡片</t>
        </is>
      </c>
      <c r="Q728" t="inlineStr">
        <is>
          <t>否</t>
        </is>
      </c>
      <c r="R728" t="inlineStr">
        <is>
          <t>待确认</t>
        </is>
      </c>
      <c r="S728" t="inlineStr">
        <is>
          <t>团队模拟数据（基于公开单线数据派生）</t>
        </is>
      </c>
      <c r="T728" t="inlineStr">
        <is>
          <t>SIM-v2.2-20260807-20260804</t>
        </is>
      </c>
    </row>
    <row r="729">
      <c r="A729" t="inlineStr">
        <is>
          <t>SIM-EVT-00728</t>
        </is>
      </c>
      <c r="B729" t="inlineStr">
        <is>
          <t>LINE-S02-POST-20260304</t>
        </is>
      </c>
      <c r="C729" t="inlineStr">
        <is>
          <t>SHIFT-POST-20260304</t>
        </is>
      </c>
      <c r="D729" t="inlineStr">
        <is>
          <t>LINE-S02</t>
        </is>
      </c>
      <c r="E729" t="inlineStr">
        <is>
          <t>改善后</t>
        </is>
      </c>
      <c r="F729" s="57" t="n">
        <v>46085</v>
      </c>
      <c r="G729" t="inlineStr">
        <is>
          <t>开动率偏低</t>
        </is>
      </c>
      <c r="H729" t="inlineStr">
        <is>
          <t>开动率</t>
        </is>
      </c>
      <c r="I729" s="61" t="n">
        <v>0.706212</v>
      </c>
      <c r="J729" t="inlineStr">
        <is>
          <t>比例</t>
        </is>
      </c>
      <c r="K729" t="n">
        <v>0.75</v>
      </c>
      <c r="L729" t="inlineStr">
        <is>
          <t>中</t>
        </is>
      </c>
      <c r="M729" t="inlineStr">
        <is>
          <t>设备诊断智能体</t>
        </is>
      </c>
      <c r="N729" t="inlineStr">
        <is>
          <t>设备工程师</t>
        </is>
      </c>
      <c r="O729" t="inlineStr">
        <is>
          <t>设备瓶颈画像与非计划停机共同指向关键设备</t>
        </is>
      </c>
      <c r="P729" t="inlineStr">
        <is>
          <t>飞书消息卡片</t>
        </is>
      </c>
      <c r="Q729" t="inlineStr">
        <is>
          <t>否</t>
        </is>
      </c>
      <c r="R729" t="inlineStr">
        <is>
          <t>待确认</t>
        </is>
      </c>
      <c r="S729" t="inlineStr">
        <is>
          <t>团队模拟数据（基于公开单线数据派生）</t>
        </is>
      </c>
      <c r="T729" t="inlineStr">
        <is>
          <t>SIM-v2.2-20260807-20260804</t>
        </is>
      </c>
    </row>
    <row r="730">
      <c r="A730" t="inlineStr">
        <is>
          <t>SIM-EVT-00729</t>
        </is>
      </c>
      <c r="B730" t="inlineStr">
        <is>
          <t>LINE-S02-POST-20260304</t>
        </is>
      </c>
      <c r="C730" t="inlineStr">
        <is>
          <t>SHIFT-POST-20260304</t>
        </is>
      </c>
      <c r="D730" t="inlineStr">
        <is>
          <t>LINE-S02</t>
        </is>
      </c>
      <c r="E730" t="inlineStr">
        <is>
          <t>改善后</t>
        </is>
      </c>
      <c r="F730" s="57" t="n">
        <v>46085</v>
      </c>
      <c r="G730" t="inlineStr">
        <is>
          <t>非计划停机超时</t>
        </is>
      </c>
      <c r="H730" t="inlineStr">
        <is>
          <t>非计划停机</t>
        </is>
      </c>
      <c r="I730" s="61" t="n">
        <v>5226</v>
      </c>
      <c r="J730" t="inlineStr">
        <is>
          <t>秒</t>
        </is>
      </c>
      <c r="K730" t="n">
        <v>3600</v>
      </c>
      <c r="L730" t="inlineStr">
        <is>
          <t>中</t>
        </is>
      </c>
      <c r="M730" t="inlineStr">
        <is>
          <t>设备诊断智能体</t>
        </is>
      </c>
      <c r="N730" t="inlineStr">
        <is>
          <t>设备工程师</t>
        </is>
      </c>
      <c r="O730" t="inlineStr">
        <is>
          <t>设备瓶颈线停机放大，优先查看主加工和输送系统</t>
        </is>
      </c>
      <c r="P730" t="inlineStr">
        <is>
          <t>飞书消息卡片</t>
        </is>
      </c>
      <c r="Q730" t="inlineStr">
        <is>
          <t>否</t>
        </is>
      </c>
      <c r="R730" t="inlineStr">
        <is>
          <t>待确认</t>
        </is>
      </c>
      <c r="S730" t="inlineStr">
        <is>
          <t>团队模拟数据（基于公开单线数据派生）</t>
        </is>
      </c>
      <c r="T730" t="inlineStr">
        <is>
          <t>SIM-v2.2-20260807-20260804</t>
        </is>
      </c>
    </row>
    <row r="731">
      <c r="A731" t="inlineStr">
        <is>
          <t>SIM-EVT-00730</t>
        </is>
      </c>
      <c r="B731" t="inlineStr">
        <is>
          <t>LINE-S03-POST-20260304</t>
        </is>
      </c>
      <c r="C731" t="inlineStr">
        <is>
          <t>SHIFT-POST-20260304</t>
        </is>
      </c>
      <c r="D731" t="inlineStr">
        <is>
          <t>LINE-S03</t>
        </is>
      </c>
      <c r="E731" t="inlineStr">
        <is>
          <t>改善后</t>
        </is>
      </c>
      <c r="F731" s="57" t="n">
        <v>46085</v>
      </c>
      <c r="G731" t="inlineStr">
        <is>
          <t>OEE低于目标</t>
        </is>
      </c>
      <c r="H731" t="inlineStr">
        <is>
          <t>OEE</t>
        </is>
      </c>
      <c r="I731" s="61" t="n">
        <v>0.697674</v>
      </c>
      <c r="J731" t="inlineStr">
        <is>
          <t>比例</t>
        </is>
      </c>
      <c r="K731" t="n">
        <v>0.75</v>
      </c>
      <c r="L731" t="inlineStr">
        <is>
          <t>中</t>
        </is>
      </c>
      <c r="M731" t="inlineStr">
        <is>
          <t>生产诊断智能体</t>
        </is>
      </c>
      <c r="N731" t="inlineStr">
        <is>
          <t>生产主管</t>
        </is>
      </c>
      <c r="O731" t="inlineStr">
        <is>
          <t>质量波动线综合效率偏低，需结合三项损失继续下钻</t>
        </is>
      </c>
      <c r="P731" t="inlineStr">
        <is>
          <t>飞书消息卡片</t>
        </is>
      </c>
      <c r="Q731" t="inlineStr">
        <is>
          <t>否</t>
        </is>
      </c>
      <c r="R731" t="inlineStr">
        <is>
          <t>待确认</t>
        </is>
      </c>
      <c r="S731" t="inlineStr">
        <is>
          <t>团队模拟数据（基于公开单线数据派生）</t>
        </is>
      </c>
      <c r="T731" t="inlineStr">
        <is>
          <t>SIM-v2.2-20260807-20260804</t>
        </is>
      </c>
    </row>
    <row r="732">
      <c r="A732" t="inlineStr">
        <is>
          <t>SIM-EVT-00731</t>
        </is>
      </c>
      <c r="B732" t="inlineStr">
        <is>
          <t>LINE-S03-POST-20260304</t>
        </is>
      </c>
      <c r="C732" t="inlineStr">
        <is>
          <t>SHIFT-POST-20260304</t>
        </is>
      </c>
      <c r="D732" t="inlineStr">
        <is>
          <t>LINE-S03</t>
        </is>
      </c>
      <c r="E732" t="inlineStr">
        <is>
          <t>改善后</t>
        </is>
      </c>
      <c r="F732" s="57" t="n">
        <v>46085</v>
      </c>
      <c r="G732" t="inlineStr">
        <is>
          <t>开动率偏低</t>
        </is>
      </c>
      <c r="H732" t="inlineStr">
        <is>
          <t>开动率</t>
        </is>
      </c>
      <c r="I732" s="61" t="n">
        <v>0.735545</v>
      </c>
      <c r="J732" t="inlineStr">
        <is>
          <t>比例</t>
        </is>
      </c>
      <c r="K732" t="n">
        <v>0.75</v>
      </c>
      <c r="L732" t="inlineStr">
        <is>
          <t>中</t>
        </is>
      </c>
      <c r="M732" t="inlineStr">
        <is>
          <t>设备诊断智能体</t>
        </is>
      </c>
      <c r="N732" t="inlineStr">
        <is>
          <t>设备工程师</t>
        </is>
      </c>
      <c r="O732" t="inlineStr">
        <is>
          <t>优先检查非计划停机与待机原因</t>
        </is>
      </c>
      <c r="P732" t="inlineStr">
        <is>
          <t>飞书消息卡片</t>
        </is>
      </c>
      <c r="Q732" t="inlineStr">
        <is>
          <t>否</t>
        </is>
      </c>
      <c r="R732" t="inlineStr">
        <is>
          <t>待确认</t>
        </is>
      </c>
      <c r="S732" t="inlineStr">
        <is>
          <t>团队模拟数据（基于公开单线数据派生）</t>
        </is>
      </c>
      <c r="T732" t="inlineStr">
        <is>
          <t>SIM-v2.2-20260807-20260804</t>
        </is>
      </c>
    </row>
    <row r="733">
      <c r="A733" t="inlineStr">
        <is>
          <t>SIM-EVT-00732</t>
        </is>
      </c>
      <c r="B733" t="inlineStr">
        <is>
          <t>LINE-S03-POST-20260304</t>
        </is>
      </c>
      <c r="C733" t="inlineStr">
        <is>
          <t>SHIFT-POST-20260304</t>
        </is>
      </c>
      <c r="D733" t="inlineStr">
        <is>
          <t>LINE-S03</t>
        </is>
      </c>
      <c r="E733" t="inlineStr">
        <is>
          <t>改善后</t>
        </is>
      </c>
      <c r="F733" s="57" t="n">
        <v>46085</v>
      </c>
      <c r="G733" t="inlineStr">
        <is>
          <t>质量率偏低</t>
        </is>
      </c>
      <c r="H733" t="inlineStr">
        <is>
          <t>质量率</t>
        </is>
      </c>
      <c r="I733" s="61" t="n">
        <v>0.971997</v>
      </c>
      <c r="J733" t="inlineStr">
        <is>
          <t>比例</t>
        </is>
      </c>
      <c r="K733" t="n">
        <v>0.98</v>
      </c>
      <c r="L733" t="inlineStr">
        <is>
          <t>中</t>
        </is>
      </c>
      <c r="M733" t="inlineStr">
        <is>
          <t>质量分析智能体</t>
        </is>
      </c>
      <c r="N733" t="inlineStr">
        <is>
          <t>质量工程师</t>
        </is>
      </c>
      <c r="O733" t="inlineStr">
        <is>
          <t>质量波动画像触发，建议核查批次、工艺参数和来料</t>
        </is>
      </c>
      <c r="P733" t="inlineStr">
        <is>
          <t>飞书消息卡片</t>
        </is>
      </c>
      <c r="Q733" t="inlineStr">
        <is>
          <t>否</t>
        </is>
      </c>
      <c r="R733" t="inlineStr">
        <is>
          <t>待确认</t>
        </is>
      </c>
      <c r="S733" t="inlineStr">
        <is>
          <t>团队模拟数据（基于公开单线数据派生）</t>
        </is>
      </c>
      <c r="T733" t="inlineStr">
        <is>
          <t>SIM-v2.2-20260807-20260804</t>
        </is>
      </c>
    </row>
    <row r="734">
      <c r="A734" t="inlineStr">
        <is>
          <t>SIM-EVT-00733</t>
        </is>
      </c>
      <c r="B734" t="inlineStr">
        <is>
          <t>LINE-S03-POST-20260304</t>
        </is>
      </c>
      <c r="C734" t="inlineStr">
        <is>
          <t>SHIFT-POST-20260304</t>
        </is>
      </c>
      <c r="D734" t="inlineStr">
        <is>
          <t>LINE-S03</t>
        </is>
      </c>
      <c r="E734" t="inlineStr">
        <is>
          <t>改善后</t>
        </is>
      </c>
      <c r="F734" s="57" t="n">
        <v>46085</v>
      </c>
      <c r="G734" t="inlineStr">
        <is>
          <t>非计划停机超时</t>
        </is>
      </c>
      <c r="H734" t="inlineStr">
        <is>
          <t>非计划停机</t>
        </is>
      </c>
      <c r="I734" s="61" t="n">
        <v>4194</v>
      </c>
      <c r="J734" t="inlineStr">
        <is>
          <t>秒</t>
        </is>
      </c>
      <c r="K734" t="n">
        <v>3600</v>
      </c>
      <c r="L734" t="inlineStr">
        <is>
          <t>中</t>
        </is>
      </c>
      <c r="M734" t="inlineStr">
        <is>
          <t>设备诊断智能体</t>
        </is>
      </c>
      <c r="N734" t="inlineStr">
        <is>
          <t>设备工程师</t>
        </is>
      </c>
      <c r="O734" t="inlineStr">
        <is>
          <t>按停机位置和原因执行Pareto分析</t>
        </is>
      </c>
      <c r="P734" t="inlineStr">
        <is>
          <t>飞书消息卡片</t>
        </is>
      </c>
      <c r="Q734" t="inlineStr">
        <is>
          <t>否</t>
        </is>
      </c>
      <c r="R734" t="inlineStr">
        <is>
          <t>待确认</t>
        </is>
      </c>
      <c r="S734" t="inlineStr">
        <is>
          <t>团队模拟数据（基于公开单线数据派生）</t>
        </is>
      </c>
      <c r="T734" t="inlineStr">
        <is>
          <t>SIM-v2.2-20260807-20260804</t>
        </is>
      </c>
    </row>
    <row r="735">
      <c r="A735" t="inlineStr">
        <is>
          <t>SIM-EVT-00734</t>
        </is>
      </c>
      <c r="B735" t="inlineStr">
        <is>
          <t>LINE-S01-POST-20260305</t>
        </is>
      </c>
      <c r="C735" t="inlineStr">
        <is>
          <t>SHIFT-POST-20260305</t>
        </is>
      </c>
      <c r="D735" t="inlineStr">
        <is>
          <t>LINE-S01</t>
        </is>
      </c>
      <c r="E735" t="inlineStr">
        <is>
          <t>改善后</t>
        </is>
      </c>
      <c r="F735" s="57" t="n">
        <v>46086</v>
      </c>
      <c r="G735" t="inlineStr">
        <is>
          <t>OEE低于目标</t>
        </is>
      </c>
      <c r="H735" t="inlineStr">
        <is>
          <t>OEE</t>
        </is>
      </c>
      <c r="I735" s="61" t="n">
        <v>0.7286319999999999</v>
      </c>
      <c r="J735" t="inlineStr">
        <is>
          <t>比例</t>
        </is>
      </c>
      <c r="K735" t="n">
        <v>0.75</v>
      </c>
      <c r="L735" t="inlineStr">
        <is>
          <t>中</t>
        </is>
      </c>
      <c r="M735" t="inlineStr">
        <is>
          <t>生产诊断智能体</t>
        </is>
      </c>
      <c r="N735" t="inlineStr">
        <is>
          <t>生产主管</t>
        </is>
      </c>
      <c r="O735" t="inlineStr">
        <is>
          <t>稳态基准线综合效率偏低，需结合三项损失继续下钻</t>
        </is>
      </c>
      <c r="P735" t="inlineStr">
        <is>
          <t>飞书消息卡片</t>
        </is>
      </c>
      <c r="Q735" t="inlineStr">
        <is>
          <t>否</t>
        </is>
      </c>
      <c r="R735" t="inlineStr">
        <is>
          <t>待确认</t>
        </is>
      </c>
      <c r="S735" t="inlineStr">
        <is>
          <t>团队模拟数据（基于公开单线数据派生）</t>
        </is>
      </c>
      <c r="T735" t="inlineStr">
        <is>
          <t>SIM-v2.2-20260807-20260804</t>
        </is>
      </c>
    </row>
    <row r="736">
      <c r="A736" t="inlineStr">
        <is>
          <t>SIM-EVT-00735</t>
        </is>
      </c>
      <c r="B736" t="inlineStr">
        <is>
          <t>LINE-S02-POST-20260305</t>
        </is>
      </c>
      <c r="C736" t="inlineStr">
        <is>
          <t>SHIFT-POST-20260305</t>
        </is>
      </c>
      <c r="D736" t="inlineStr">
        <is>
          <t>LINE-S02</t>
        </is>
      </c>
      <c r="E736" t="inlineStr">
        <is>
          <t>改善后</t>
        </is>
      </c>
      <c r="F736" s="57" t="n">
        <v>46086</v>
      </c>
      <c r="G736" t="inlineStr">
        <is>
          <t>OEE低于目标</t>
        </is>
      </c>
      <c r="H736" t="inlineStr">
        <is>
          <t>OEE</t>
        </is>
      </c>
      <c r="I736" s="61" t="n">
        <v>0.676701</v>
      </c>
      <c r="J736" t="inlineStr">
        <is>
          <t>比例</t>
        </is>
      </c>
      <c r="K736" t="n">
        <v>0.75</v>
      </c>
      <c r="L736" t="inlineStr">
        <is>
          <t>中</t>
        </is>
      </c>
      <c r="M736" t="inlineStr">
        <is>
          <t>生产诊断智能体</t>
        </is>
      </c>
      <c r="N736" t="inlineStr">
        <is>
          <t>生产主管</t>
        </is>
      </c>
      <c r="O736" t="inlineStr">
        <is>
          <t>设备瓶颈线综合效率偏低，需结合三项损失继续下钻</t>
        </is>
      </c>
      <c r="P736" t="inlineStr">
        <is>
          <t>飞书消息卡片</t>
        </is>
      </c>
      <c r="Q736" t="inlineStr">
        <is>
          <t>否</t>
        </is>
      </c>
      <c r="R736" t="inlineStr">
        <is>
          <t>待确认</t>
        </is>
      </c>
      <c r="S736" t="inlineStr">
        <is>
          <t>团队模拟数据（基于公开单线数据派生）</t>
        </is>
      </c>
      <c r="T736" t="inlineStr">
        <is>
          <t>SIM-v2.2-20260807-20260804</t>
        </is>
      </c>
    </row>
    <row r="737">
      <c r="A737" t="inlineStr">
        <is>
          <t>SIM-EVT-00736</t>
        </is>
      </c>
      <c r="B737" t="inlineStr">
        <is>
          <t>LINE-S02-POST-20260305</t>
        </is>
      </c>
      <c r="C737" t="inlineStr">
        <is>
          <t>SHIFT-POST-20260305</t>
        </is>
      </c>
      <c r="D737" t="inlineStr">
        <is>
          <t>LINE-S02</t>
        </is>
      </c>
      <c r="E737" t="inlineStr">
        <is>
          <t>改善后</t>
        </is>
      </c>
      <c r="F737" s="57" t="n">
        <v>46086</v>
      </c>
      <c r="G737" t="inlineStr">
        <is>
          <t>开动率偏低</t>
        </is>
      </c>
      <c r="H737" t="inlineStr">
        <is>
          <t>开动率</t>
        </is>
      </c>
      <c r="I737" s="61" t="n">
        <v>0.74317</v>
      </c>
      <c r="J737" t="inlineStr">
        <is>
          <t>比例</t>
        </is>
      </c>
      <c r="K737" t="n">
        <v>0.75</v>
      </c>
      <c r="L737" t="inlineStr">
        <is>
          <t>中</t>
        </is>
      </c>
      <c r="M737" t="inlineStr">
        <is>
          <t>设备诊断智能体</t>
        </is>
      </c>
      <c r="N737" t="inlineStr">
        <is>
          <t>设备工程师</t>
        </is>
      </c>
      <c r="O737" t="inlineStr">
        <is>
          <t>设备瓶颈画像与非计划停机共同指向关键设备</t>
        </is>
      </c>
      <c r="P737" t="inlineStr">
        <is>
          <t>飞书消息卡片</t>
        </is>
      </c>
      <c r="Q737" t="inlineStr">
        <is>
          <t>否</t>
        </is>
      </c>
      <c r="R737" t="inlineStr">
        <is>
          <t>待确认</t>
        </is>
      </c>
      <c r="S737" t="inlineStr">
        <is>
          <t>团队模拟数据（基于公开单线数据派生）</t>
        </is>
      </c>
      <c r="T737" t="inlineStr">
        <is>
          <t>SIM-v2.2-20260807-20260804</t>
        </is>
      </c>
    </row>
    <row r="738">
      <c r="A738" t="inlineStr">
        <is>
          <t>SIM-EVT-00737</t>
        </is>
      </c>
      <c r="B738" t="inlineStr">
        <is>
          <t>LINE-S02-POST-20260305</t>
        </is>
      </c>
      <c r="C738" t="inlineStr">
        <is>
          <t>SHIFT-POST-20260305</t>
        </is>
      </c>
      <c r="D738" t="inlineStr">
        <is>
          <t>LINE-S02</t>
        </is>
      </c>
      <c r="E738" t="inlineStr">
        <is>
          <t>改善后</t>
        </is>
      </c>
      <c r="F738" s="57" t="n">
        <v>46086</v>
      </c>
      <c r="G738" t="inlineStr">
        <is>
          <t>非计划停机超时</t>
        </is>
      </c>
      <c r="H738" t="inlineStr">
        <is>
          <t>非计划停机</t>
        </is>
      </c>
      <c r="I738" s="61" t="n">
        <v>4626</v>
      </c>
      <c r="J738" t="inlineStr">
        <is>
          <t>秒</t>
        </is>
      </c>
      <c r="K738" t="n">
        <v>3600</v>
      </c>
      <c r="L738" t="inlineStr">
        <is>
          <t>中</t>
        </is>
      </c>
      <c r="M738" t="inlineStr">
        <is>
          <t>设备诊断智能体</t>
        </is>
      </c>
      <c r="N738" t="inlineStr">
        <is>
          <t>设备工程师</t>
        </is>
      </c>
      <c r="O738" t="inlineStr">
        <is>
          <t>设备瓶颈线停机放大，优先查看主加工和输送系统</t>
        </is>
      </c>
      <c r="P738" t="inlineStr">
        <is>
          <t>飞书消息卡片</t>
        </is>
      </c>
      <c r="Q738" t="inlineStr">
        <is>
          <t>否</t>
        </is>
      </c>
      <c r="R738" t="inlineStr">
        <is>
          <t>待确认</t>
        </is>
      </c>
      <c r="S738" t="inlineStr">
        <is>
          <t>团队模拟数据（基于公开单线数据派生）</t>
        </is>
      </c>
      <c r="T738" t="inlineStr">
        <is>
          <t>SIM-v2.2-20260807-20260804</t>
        </is>
      </c>
    </row>
    <row r="739">
      <c r="A739" t="inlineStr">
        <is>
          <t>SIM-EVT-00738</t>
        </is>
      </c>
      <c r="B739" t="inlineStr">
        <is>
          <t>LINE-S03-POST-20260305</t>
        </is>
      </c>
      <c r="C739" t="inlineStr">
        <is>
          <t>SHIFT-POST-20260305</t>
        </is>
      </c>
      <c r="D739" t="inlineStr">
        <is>
          <t>LINE-S03</t>
        </is>
      </c>
      <c r="E739" t="inlineStr">
        <is>
          <t>改善后</t>
        </is>
      </c>
      <c r="F739" s="57" t="n">
        <v>46086</v>
      </c>
      <c r="G739" t="inlineStr">
        <is>
          <t>OEE低于目标</t>
        </is>
      </c>
      <c r="H739" t="inlineStr">
        <is>
          <t>OEE</t>
        </is>
      </c>
      <c r="I739" s="61" t="n">
        <v>0.700841</v>
      </c>
      <c r="J739" t="inlineStr">
        <is>
          <t>比例</t>
        </is>
      </c>
      <c r="K739" t="n">
        <v>0.75</v>
      </c>
      <c r="L739" t="inlineStr">
        <is>
          <t>中</t>
        </is>
      </c>
      <c r="M739" t="inlineStr">
        <is>
          <t>生产诊断智能体</t>
        </is>
      </c>
      <c r="N739" t="inlineStr">
        <is>
          <t>生产主管</t>
        </is>
      </c>
      <c r="O739" t="inlineStr">
        <is>
          <t>质量波动线综合效率偏低，需结合三项损失继续下钻</t>
        </is>
      </c>
      <c r="P739" t="inlineStr">
        <is>
          <t>飞书消息卡片</t>
        </is>
      </c>
      <c r="Q739" t="inlineStr">
        <is>
          <t>否</t>
        </is>
      </c>
      <c r="R739" t="inlineStr">
        <is>
          <t>待确认</t>
        </is>
      </c>
      <c r="S739" t="inlineStr">
        <is>
          <t>团队模拟数据（基于公开单线数据派生）</t>
        </is>
      </c>
      <c r="T739" t="inlineStr">
        <is>
          <t>SIM-v2.2-20260807-20260804</t>
        </is>
      </c>
    </row>
    <row r="740">
      <c r="A740" t="inlineStr">
        <is>
          <t>SIM-EVT-00739</t>
        </is>
      </c>
      <c r="B740" t="inlineStr">
        <is>
          <t>LINE-S03-POST-20260305</t>
        </is>
      </c>
      <c r="C740" t="inlineStr">
        <is>
          <t>SHIFT-POST-20260305</t>
        </is>
      </c>
      <c r="D740" t="inlineStr">
        <is>
          <t>LINE-S03</t>
        </is>
      </c>
      <c r="E740" t="inlineStr">
        <is>
          <t>改善后</t>
        </is>
      </c>
      <c r="F740" s="57" t="n">
        <v>46086</v>
      </c>
      <c r="G740" t="inlineStr">
        <is>
          <t>质量率偏低</t>
        </is>
      </c>
      <c r="H740" t="inlineStr">
        <is>
          <t>质量率</t>
        </is>
      </c>
      <c r="I740" s="61" t="n">
        <v>0.976645</v>
      </c>
      <c r="J740" t="inlineStr">
        <is>
          <t>比例</t>
        </is>
      </c>
      <c r="K740" t="n">
        <v>0.98</v>
      </c>
      <c r="L740" t="inlineStr">
        <is>
          <t>中</t>
        </is>
      </c>
      <c r="M740" t="inlineStr">
        <is>
          <t>质量分析智能体</t>
        </is>
      </c>
      <c r="N740" t="inlineStr">
        <is>
          <t>质量工程师</t>
        </is>
      </c>
      <c r="O740" t="inlineStr">
        <is>
          <t>质量波动画像触发，建议核查批次、工艺参数和来料</t>
        </is>
      </c>
      <c r="P740" t="inlineStr">
        <is>
          <t>飞书消息卡片</t>
        </is>
      </c>
      <c r="Q740" t="inlineStr">
        <is>
          <t>否</t>
        </is>
      </c>
      <c r="R740" t="inlineStr">
        <is>
          <t>待确认</t>
        </is>
      </c>
      <c r="S740" t="inlineStr">
        <is>
          <t>团队模拟数据（基于公开单线数据派生）</t>
        </is>
      </c>
      <c r="T740" t="inlineStr">
        <is>
          <t>SIM-v2.2-20260807-20260804</t>
        </is>
      </c>
    </row>
    <row r="741">
      <c r="A741" t="inlineStr">
        <is>
          <t>SIM-EVT-00740</t>
        </is>
      </c>
      <c r="B741" t="inlineStr">
        <is>
          <t>LINE-S03-POST-20260305</t>
        </is>
      </c>
      <c r="C741" t="inlineStr">
        <is>
          <t>SHIFT-POST-20260305</t>
        </is>
      </c>
      <c r="D741" t="inlineStr">
        <is>
          <t>LINE-S03</t>
        </is>
      </c>
      <c r="E741" t="inlineStr">
        <is>
          <t>改善后</t>
        </is>
      </c>
      <c r="F741" s="57" t="n">
        <v>46086</v>
      </c>
      <c r="G741" t="inlineStr">
        <is>
          <t>非计划停机超时</t>
        </is>
      </c>
      <c r="H741" t="inlineStr">
        <is>
          <t>非计划停机</t>
        </is>
      </c>
      <c r="I741" s="61" t="n">
        <v>3786</v>
      </c>
      <c r="J741" t="inlineStr">
        <is>
          <t>秒</t>
        </is>
      </c>
      <c r="K741" t="n">
        <v>3600</v>
      </c>
      <c r="L741" t="inlineStr">
        <is>
          <t>中</t>
        </is>
      </c>
      <c r="M741" t="inlineStr">
        <is>
          <t>设备诊断智能体</t>
        </is>
      </c>
      <c r="N741" t="inlineStr">
        <is>
          <t>设备工程师</t>
        </is>
      </c>
      <c r="O741" t="inlineStr">
        <is>
          <t>按停机位置和原因执行Pareto分析</t>
        </is>
      </c>
      <c r="P741" t="inlineStr">
        <is>
          <t>飞书消息卡片</t>
        </is>
      </c>
      <c r="Q741" t="inlineStr">
        <is>
          <t>否</t>
        </is>
      </c>
      <c r="R741" t="inlineStr">
        <is>
          <t>待确认</t>
        </is>
      </c>
      <c r="S741" t="inlineStr">
        <is>
          <t>团队模拟数据（基于公开单线数据派生）</t>
        </is>
      </c>
      <c r="T741" t="inlineStr">
        <is>
          <t>SIM-v2.2-20260807-20260804</t>
        </is>
      </c>
    </row>
    <row r="742">
      <c r="A742" t="inlineStr">
        <is>
          <t>SIM-EVT-00741</t>
        </is>
      </c>
      <c r="B742" t="inlineStr">
        <is>
          <t>LINE-S01-POST-20260306</t>
        </is>
      </c>
      <c r="C742" t="inlineStr">
        <is>
          <t>SHIFT-POST-20260306</t>
        </is>
      </c>
      <c r="D742" t="inlineStr">
        <is>
          <t>LINE-S01</t>
        </is>
      </c>
      <c r="E742" t="inlineStr">
        <is>
          <t>改善后</t>
        </is>
      </c>
      <c r="F742" s="57" t="n">
        <v>46087</v>
      </c>
      <c r="G742" t="inlineStr">
        <is>
          <t>质量率偏低</t>
        </is>
      </c>
      <c r="H742" t="inlineStr">
        <is>
          <t>质量率</t>
        </is>
      </c>
      <c r="I742" s="61" t="n">
        <v>0.95924</v>
      </c>
      <c r="J742" t="inlineStr">
        <is>
          <t>比例</t>
        </is>
      </c>
      <c r="K742" t="n">
        <v>0.98</v>
      </c>
      <c r="L742" t="inlineStr">
        <is>
          <t>中</t>
        </is>
      </c>
      <c r="M742" t="inlineStr">
        <is>
          <t>质量分析智能体</t>
        </is>
      </c>
      <c r="N742" t="inlineStr">
        <is>
          <t>质量工程师</t>
        </is>
      </c>
      <c r="O742" t="inlineStr">
        <is>
          <t>建议核查缺陷数量与异常批次</t>
        </is>
      </c>
      <c r="P742" t="inlineStr">
        <is>
          <t>飞书消息卡片</t>
        </is>
      </c>
      <c r="Q742" t="inlineStr">
        <is>
          <t>否</t>
        </is>
      </c>
      <c r="R742" t="inlineStr">
        <is>
          <t>待确认</t>
        </is>
      </c>
      <c r="S742" t="inlineStr">
        <is>
          <t>团队模拟数据（基于公开单线数据派生）</t>
        </is>
      </c>
      <c r="T742" t="inlineStr">
        <is>
          <t>SIM-v2.2-20260807-20260804</t>
        </is>
      </c>
    </row>
    <row r="743">
      <c r="A743" t="inlineStr">
        <is>
          <t>SIM-EVT-00742</t>
        </is>
      </c>
      <c r="B743" t="inlineStr">
        <is>
          <t>LINE-S02-POST-20260306</t>
        </is>
      </c>
      <c r="C743" t="inlineStr">
        <is>
          <t>SHIFT-POST-20260306</t>
        </is>
      </c>
      <c r="D743" t="inlineStr">
        <is>
          <t>LINE-S02</t>
        </is>
      </c>
      <c r="E743" t="inlineStr">
        <is>
          <t>改善后</t>
        </is>
      </c>
      <c r="F743" s="57" t="n">
        <v>46087</v>
      </c>
      <c r="G743" t="inlineStr">
        <is>
          <t>OEE低于目标</t>
        </is>
      </c>
      <c r="H743" t="inlineStr">
        <is>
          <t>OEE</t>
        </is>
      </c>
      <c r="I743" s="61" t="n">
        <v>0.682186</v>
      </c>
      <c r="J743" t="inlineStr">
        <is>
          <t>比例</t>
        </is>
      </c>
      <c r="K743" t="n">
        <v>0.75</v>
      </c>
      <c r="L743" t="inlineStr">
        <is>
          <t>中</t>
        </is>
      </c>
      <c r="M743" t="inlineStr">
        <is>
          <t>生产诊断智能体</t>
        </is>
      </c>
      <c r="N743" t="inlineStr">
        <is>
          <t>生产主管</t>
        </is>
      </c>
      <c r="O743" t="inlineStr">
        <is>
          <t>设备瓶颈线综合效率偏低，需结合三项损失继续下钻</t>
        </is>
      </c>
      <c r="P743" t="inlineStr">
        <is>
          <t>飞书消息卡片</t>
        </is>
      </c>
      <c r="Q743" t="inlineStr">
        <is>
          <t>否</t>
        </is>
      </c>
      <c r="R743" t="inlineStr">
        <is>
          <t>待确认</t>
        </is>
      </c>
      <c r="S743" t="inlineStr">
        <is>
          <t>团队模拟数据（基于公开单线数据派生）</t>
        </is>
      </c>
      <c r="T743" t="inlineStr">
        <is>
          <t>SIM-v2.2-20260807-20260804</t>
        </is>
      </c>
    </row>
    <row r="744">
      <c r="A744" t="inlineStr">
        <is>
          <t>SIM-EVT-00743</t>
        </is>
      </c>
      <c r="B744" t="inlineStr">
        <is>
          <t>LINE-S02-POST-20260306</t>
        </is>
      </c>
      <c r="C744" t="inlineStr">
        <is>
          <t>SHIFT-POST-20260306</t>
        </is>
      </c>
      <c r="D744" t="inlineStr">
        <is>
          <t>LINE-S02</t>
        </is>
      </c>
      <c r="E744" t="inlineStr">
        <is>
          <t>改善后</t>
        </is>
      </c>
      <c r="F744" s="57" t="n">
        <v>46087</v>
      </c>
      <c r="G744" t="inlineStr">
        <is>
          <t>开动率偏低</t>
        </is>
      </c>
      <c r="H744" t="inlineStr">
        <is>
          <t>开动率</t>
        </is>
      </c>
      <c r="I744" s="61" t="n">
        <v>0.730096</v>
      </c>
      <c r="J744" t="inlineStr">
        <is>
          <t>比例</t>
        </is>
      </c>
      <c r="K744" t="n">
        <v>0.75</v>
      </c>
      <c r="L744" t="inlineStr">
        <is>
          <t>中</t>
        </is>
      </c>
      <c r="M744" t="inlineStr">
        <is>
          <t>设备诊断智能体</t>
        </is>
      </c>
      <c r="N744" t="inlineStr">
        <is>
          <t>设备工程师</t>
        </is>
      </c>
      <c r="O744" t="inlineStr">
        <is>
          <t>设备瓶颈画像与非计划停机共同指向关键设备</t>
        </is>
      </c>
      <c r="P744" t="inlineStr">
        <is>
          <t>飞书消息卡片</t>
        </is>
      </c>
      <c r="Q744" t="inlineStr">
        <is>
          <t>否</t>
        </is>
      </c>
      <c r="R744" t="inlineStr">
        <is>
          <t>待确认</t>
        </is>
      </c>
      <c r="S744" t="inlineStr">
        <is>
          <t>团队模拟数据（基于公开单线数据派生）</t>
        </is>
      </c>
      <c r="T744" t="inlineStr">
        <is>
          <t>SIM-v2.2-20260807-20260804</t>
        </is>
      </c>
    </row>
    <row r="745">
      <c r="A745" t="inlineStr">
        <is>
          <t>SIM-EVT-00744</t>
        </is>
      </c>
      <c r="B745" t="inlineStr">
        <is>
          <t>LINE-S02-POST-20260306</t>
        </is>
      </c>
      <c r="C745" t="inlineStr">
        <is>
          <t>SHIFT-POST-20260306</t>
        </is>
      </c>
      <c r="D745" t="inlineStr">
        <is>
          <t>LINE-S02</t>
        </is>
      </c>
      <c r="E745" t="inlineStr">
        <is>
          <t>改善后</t>
        </is>
      </c>
      <c r="F745" s="57" t="n">
        <v>46087</v>
      </c>
      <c r="G745" t="inlineStr">
        <is>
          <t>质量率偏低</t>
        </is>
      </c>
      <c r="H745" t="inlineStr">
        <is>
          <t>质量率</t>
        </is>
      </c>
      <c r="I745" s="61" t="n">
        <v>0.956684</v>
      </c>
      <c r="J745" t="inlineStr">
        <is>
          <t>比例</t>
        </is>
      </c>
      <c r="K745" t="n">
        <v>0.98</v>
      </c>
      <c r="L745" t="inlineStr">
        <is>
          <t>中</t>
        </is>
      </c>
      <c r="M745" t="inlineStr">
        <is>
          <t>质量分析智能体</t>
        </is>
      </c>
      <c r="N745" t="inlineStr">
        <is>
          <t>质量工程师</t>
        </is>
      </c>
      <c r="O745" t="inlineStr">
        <is>
          <t>建议核查缺陷数量与异常批次</t>
        </is>
      </c>
      <c r="P745" t="inlineStr">
        <is>
          <t>飞书消息卡片</t>
        </is>
      </c>
      <c r="Q745" t="inlineStr">
        <is>
          <t>否</t>
        </is>
      </c>
      <c r="R745" t="inlineStr">
        <is>
          <t>待确认</t>
        </is>
      </c>
      <c r="S745" t="inlineStr">
        <is>
          <t>团队模拟数据（基于公开单线数据派生）</t>
        </is>
      </c>
      <c r="T745" t="inlineStr">
        <is>
          <t>SIM-v2.2-20260807-20260804</t>
        </is>
      </c>
    </row>
    <row r="746">
      <c r="A746" t="inlineStr">
        <is>
          <t>SIM-EVT-00745</t>
        </is>
      </c>
      <c r="B746" t="inlineStr">
        <is>
          <t>LINE-S02-POST-20260306</t>
        </is>
      </c>
      <c r="C746" t="inlineStr">
        <is>
          <t>SHIFT-POST-20260306</t>
        </is>
      </c>
      <c r="D746" t="inlineStr">
        <is>
          <t>LINE-S02</t>
        </is>
      </c>
      <c r="E746" t="inlineStr">
        <is>
          <t>改善后</t>
        </is>
      </c>
      <c r="F746" s="57" t="n">
        <v>46087</v>
      </c>
      <c r="G746" t="inlineStr">
        <is>
          <t>非计划停机超时</t>
        </is>
      </c>
      <c r="H746" t="inlineStr">
        <is>
          <t>非计划停机</t>
        </is>
      </c>
      <c r="I746" s="61" t="n">
        <v>4650</v>
      </c>
      <c r="J746" t="inlineStr">
        <is>
          <t>秒</t>
        </is>
      </c>
      <c r="K746" t="n">
        <v>3600</v>
      </c>
      <c r="L746" t="inlineStr">
        <is>
          <t>中</t>
        </is>
      </c>
      <c r="M746" t="inlineStr">
        <is>
          <t>设备诊断智能体</t>
        </is>
      </c>
      <c r="N746" t="inlineStr">
        <is>
          <t>设备工程师</t>
        </is>
      </c>
      <c r="O746" t="inlineStr">
        <is>
          <t>设备瓶颈线停机放大，优先查看主加工和输送系统</t>
        </is>
      </c>
      <c r="P746" t="inlineStr">
        <is>
          <t>飞书消息卡片</t>
        </is>
      </c>
      <c r="Q746" t="inlineStr">
        <is>
          <t>否</t>
        </is>
      </c>
      <c r="R746" t="inlineStr">
        <is>
          <t>待确认</t>
        </is>
      </c>
      <c r="S746" t="inlineStr">
        <is>
          <t>团队模拟数据（基于公开单线数据派生）</t>
        </is>
      </c>
      <c r="T746" t="inlineStr">
        <is>
          <t>SIM-v2.2-20260807-20260804</t>
        </is>
      </c>
    </row>
    <row r="747">
      <c r="A747" t="inlineStr">
        <is>
          <t>SIM-EVT-00746</t>
        </is>
      </c>
      <c r="B747" t="inlineStr">
        <is>
          <t>LINE-S03-POST-20260306</t>
        </is>
      </c>
      <c r="C747" t="inlineStr">
        <is>
          <t>SHIFT-POST-20260306</t>
        </is>
      </c>
      <c r="D747" t="inlineStr">
        <is>
          <t>LINE-S03</t>
        </is>
      </c>
      <c r="E747" t="inlineStr">
        <is>
          <t>改善后</t>
        </is>
      </c>
      <c r="F747" s="57" t="n">
        <v>46087</v>
      </c>
      <c r="G747" t="inlineStr">
        <is>
          <t>OEE低于目标</t>
        </is>
      </c>
      <c r="H747" t="inlineStr">
        <is>
          <t>OEE</t>
        </is>
      </c>
      <c r="I747" s="61" t="n">
        <v>0.723805</v>
      </c>
      <c r="J747" t="inlineStr">
        <is>
          <t>比例</t>
        </is>
      </c>
      <c r="K747" t="n">
        <v>0.75</v>
      </c>
      <c r="L747" t="inlineStr">
        <is>
          <t>中</t>
        </is>
      </c>
      <c r="M747" t="inlineStr">
        <is>
          <t>生产诊断智能体</t>
        </is>
      </c>
      <c r="N747" t="inlineStr">
        <is>
          <t>生产主管</t>
        </is>
      </c>
      <c r="O747" t="inlineStr">
        <is>
          <t>质量波动线综合效率偏低，需结合三项损失继续下钻</t>
        </is>
      </c>
      <c r="P747" t="inlineStr">
        <is>
          <t>飞书消息卡片</t>
        </is>
      </c>
      <c r="Q747" t="inlineStr">
        <is>
          <t>否</t>
        </is>
      </c>
      <c r="R747" t="inlineStr">
        <is>
          <t>待确认</t>
        </is>
      </c>
      <c r="S747" t="inlineStr">
        <is>
          <t>团队模拟数据（基于公开单线数据派生）</t>
        </is>
      </c>
      <c r="T747" t="inlineStr">
        <is>
          <t>SIM-v2.2-20260807-20260804</t>
        </is>
      </c>
    </row>
    <row r="748">
      <c r="A748" t="inlineStr">
        <is>
          <t>SIM-EVT-00747</t>
        </is>
      </c>
      <c r="B748" t="inlineStr">
        <is>
          <t>LINE-S03-POST-20260306</t>
        </is>
      </c>
      <c r="C748" t="inlineStr">
        <is>
          <t>SHIFT-POST-20260306</t>
        </is>
      </c>
      <c r="D748" t="inlineStr">
        <is>
          <t>LINE-S03</t>
        </is>
      </c>
      <c r="E748" t="inlineStr">
        <is>
          <t>改善后</t>
        </is>
      </c>
      <c r="F748" s="57" t="n">
        <v>46087</v>
      </c>
      <c r="G748" t="inlineStr">
        <is>
          <t>质量率偏低</t>
        </is>
      </c>
      <c r="H748" t="inlineStr">
        <is>
          <t>质量率</t>
        </is>
      </c>
      <c r="I748" s="61" t="n">
        <v>0.941129</v>
      </c>
      <c r="J748" t="inlineStr">
        <is>
          <t>比例</t>
        </is>
      </c>
      <c r="K748" t="n">
        <v>0.98</v>
      </c>
      <c r="L748" t="inlineStr">
        <is>
          <t>高</t>
        </is>
      </c>
      <c r="M748" t="inlineStr">
        <is>
          <t>质量分析智能体</t>
        </is>
      </c>
      <c r="N748" t="inlineStr">
        <is>
          <t>质量工程师</t>
        </is>
      </c>
      <c r="O748" t="inlineStr">
        <is>
          <t>质量波动画像触发，建议核查批次、工艺参数和来料</t>
        </is>
      </c>
      <c r="P748" t="inlineStr">
        <is>
          <t>飞书消息卡片+处置任务</t>
        </is>
      </c>
      <c r="Q748" t="inlineStr">
        <is>
          <t>是</t>
        </is>
      </c>
      <c r="R748" t="inlineStr">
        <is>
          <t>待确认</t>
        </is>
      </c>
      <c r="S748" t="inlineStr">
        <is>
          <t>团队模拟数据（基于公开单线数据派生）</t>
        </is>
      </c>
      <c r="T748" t="inlineStr">
        <is>
          <t>SIM-v2.2-20260807-20260804</t>
        </is>
      </c>
    </row>
    <row r="749">
      <c r="A749" t="inlineStr">
        <is>
          <t>SIM-EVT-00748</t>
        </is>
      </c>
      <c r="B749" t="inlineStr">
        <is>
          <t>LINE-S03-POST-20260306</t>
        </is>
      </c>
      <c r="C749" t="inlineStr">
        <is>
          <t>SHIFT-POST-20260306</t>
        </is>
      </c>
      <c r="D749" t="inlineStr">
        <is>
          <t>LINE-S03</t>
        </is>
      </c>
      <c r="E749" t="inlineStr">
        <is>
          <t>改善后</t>
        </is>
      </c>
      <c r="F749" s="57" t="n">
        <v>46087</v>
      </c>
      <c r="G749" t="inlineStr">
        <is>
          <t>非计划停机超时</t>
        </is>
      </c>
      <c r="H749" t="inlineStr">
        <is>
          <t>非计划停机</t>
        </is>
      </c>
      <c r="I749" s="61" t="n">
        <v>3918</v>
      </c>
      <c r="J749" t="inlineStr">
        <is>
          <t>秒</t>
        </is>
      </c>
      <c r="K749" t="n">
        <v>3600</v>
      </c>
      <c r="L749" t="inlineStr">
        <is>
          <t>中</t>
        </is>
      </c>
      <c r="M749" t="inlineStr">
        <is>
          <t>设备诊断智能体</t>
        </is>
      </c>
      <c r="N749" t="inlineStr">
        <is>
          <t>设备工程师</t>
        </is>
      </c>
      <c r="O749" t="inlineStr">
        <is>
          <t>按停机位置和原因执行Pareto分析</t>
        </is>
      </c>
      <c r="P749" t="inlineStr">
        <is>
          <t>飞书消息卡片</t>
        </is>
      </c>
      <c r="Q749" t="inlineStr">
        <is>
          <t>否</t>
        </is>
      </c>
      <c r="R749" t="inlineStr">
        <is>
          <t>待确认</t>
        </is>
      </c>
      <c r="S749" t="inlineStr">
        <is>
          <t>团队模拟数据（基于公开单线数据派生）</t>
        </is>
      </c>
      <c r="T749" t="inlineStr">
        <is>
          <t>SIM-v2.2-20260807-20260804</t>
        </is>
      </c>
    </row>
    <row r="750">
      <c r="A750" t="inlineStr">
        <is>
          <t>SIM-EVT-00749</t>
        </is>
      </c>
      <c r="B750" t="inlineStr">
        <is>
          <t>LINE-S01-POST-20260309</t>
        </is>
      </c>
      <c r="C750" t="inlineStr">
        <is>
          <t>SHIFT-POST-20260309</t>
        </is>
      </c>
      <c r="D750" t="inlineStr">
        <is>
          <t>LINE-S01</t>
        </is>
      </c>
      <c r="E750" t="inlineStr">
        <is>
          <t>改善后</t>
        </is>
      </c>
      <c r="F750" s="57" t="n">
        <v>46090</v>
      </c>
      <c r="G750" t="inlineStr">
        <is>
          <t>OEE低于目标</t>
        </is>
      </c>
      <c r="H750" t="inlineStr">
        <is>
          <t>OEE</t>
        </is>
      </c>
      <c r="I750" s="61" t="n">
        <v>0.748875</v>
      </c>
      <c r="J750" t="inlineStr">
        <is>
          <t>比例</t>
        </is>
      </c>
      <c r="K750" t="n">
        <v>0.75</v>
      </c>
      <c r="L750" t="inlineStr">
        <is>
          <t>中</t>
        </is>
      </c>
      <c r="M750" t="inlineStr">
        <is>
          <t>生产诊断智能体</t>
        </is>
      </c>
      <c r="N750" t="inlineStr">
        <is>
          <t>生产主管</t>
        </is>
      </c>
      <c r="O750" t="inlineStr">
        <is>
          <t>稳态基准线综合效率偏低，需结合三项损失继续下钻</t>
        </is>
      </c>
      <c r="P750" t="inlineStr">
        <is>
          <t>飞书消息卡片</t>
        </is>
      </c>
      <c r="Q750" t="inlineStr">
        <is>
          <t>否</t>
        </is>
      </c>
      <c r="R750" t="inlineStr">
        <is>
          <t>待确认</t>
        </is>
      </c>
      <c r="S750" t="inlineStr">
        <is>
          <t>团队模拟数据（基于公开单线数据派生）</t>
        </is>
      </c>
      <c r="T750" t="inlineStr">
        <is>
          <t>SIM-v2.2-20260807-20260804</t>
        </is>
      </c>
    </row>
    <row r="751">
      <c r="A751" t="inlineStr">
        <is>
          <t>SIM-EVT-00750</t>
        </is>
      </c>
      <c r="B751" t="inlineStr">
        <is>
          <t>LINE-S02-POST-20260309</t>
        </is>
      </c>
      <c r="C751" t="inlineStr">
        <is>
          <t>SHIFT-POST-20260309</t>
        </is>
      </c>
      <c r="D751" t="inlineStr">
        <is>
          <t>LINE-S02</t>
        </is>
      </c>
      <c r="E751" t="inlineStr">
        <is>
          <t>改善后</t>
        </is>
      </c>
      <c r="F751" s="57" t="n">
        <v>46090</v>
      </c>
      <c r="G751" t="inlineStr">
        <is>
          <t>OEE低于目标</t>
        </is>
      </c>
      <c r="H751" t="inlineStr">
        <is>
          <t>OEE</t>
        </is>
      </c>
      <c r="I751" s="61" t="n">
        <v>0.726993</v>
      </c>
      <c r="J751" t="inlineStr">
        <is>
          <t>比例</t>
        </is>
      </c>
      <c r="K751" t="n">
        <v>0.75</v>
      </c>
      <c r="L751" t="inlineStr">
        <is>
          <t>中</t>
        </is>
      </c>
      <c r="M751" t="inlineStr">
        <is>
          <t>生产诊断智能体</t>
        </is>
      </c>
      <c r="N751" t="inlineStr">
        <is>
          <t>生产主管</t>
        </is>
      </c>
      <c r="O751" t="inlineStr">
        <is>
          <t>设备瓶颈线综合效率偏低，需结合三项损失继续下钻</t>
        </is>
      </c>
      <c r="P751" t="inlineStr">
        <is>
          <t>飞书消息卡片</t>
        </is>
      </c>
      <c r="Q751" t="inlineStr">
        <is>
          <t>否</t>
        </is>
      </c>
      <c r="R751" t="inlineStr">
        <is>
          <t>待确认</t>
        </is>
      </c>
      <c r="S751" t="inlineStr">
        <is>
          <t>团队模拟数据（基于公开单线数据派生）</t>
        </is>
      </c>
      <c r="T751" t="inlineStr">
        <is>
          <t>SIM-v2.2-20260807-20260804</t>
        </is>
      </c>
    </row>
    <row r="752">
      <c r="A752" t="inlineStr">
        <is>
          <t>SIM-EVT-00751</t>
        </is>
      </c>
      <c r="B752" t="inlineStr">
        <is>
          <t>LINE-S02-POST-20260309</t>
        </is>
      </c>
      <c r="C752" t="inlineStr">
        <is>
          <t>SHIFT-POST-20260309</t>
        </is>
      </c>
      <c r="D752" t="inlineStr">
        <is>
          <t>LINE-S02</t>
        </is>
      </c>
      <c r="E752" t="inlineStr">
        <is>
          <t>改善后</t>
        </is>
      </c>
      <c r="F752" s="57" t="n">
        <v>46090</v>
      </c>
      <c r="G752" t="inlineStr">
        <is>
          <t>非计划停机超时</t>
        </is>
      </c>
      <c r="H752" t="inlineStr">
        <is>
          <t>非计划停机</t>
        </is>
      </c>
      <c r="I752" s="61" t="n">
        <v>3606</v>
      </c>
      <c r="J752" t="inlineStr">
        <is>
          <t>秒</t>
        </is>
      </c>
      <c r="K752" t="n">
        <v>3600</v>
      </c>
      <c r="L752" t="inlineStr">
        <is>
          <t>中</t>
        </is>
      </c>
      <c r="M752" t="inlineStr">
        <is>
          <t>设备诊断智能体</t>
        </is>
      </c>
      <c r="N752" t="inlineStr">
        <is>
          <t>设备工程师</t>
        </is>
      </c>
      <c r="O752" t="inlineStr">
        <is>
          <t>设备瓶颈线停机放大，优先查看主加工和输送系统</t>
        </is>
      </c>
      <c r="P752" t="inlineStr">
        <is>
          <t>飞书消息卡片</t>
        </is>
      </c>
      <c r="Q752" t="inlineStr">
        <is>
          <t>否</t>
        </is>
      </c>
      <c r="R752" t="inlineStr">
        <is>
          <t>待确认</t>
        </is>
      </c>
      <c r="S752" t="inlineStr">
        <is>
          <t>团队模拟数据（基于公开单线数据派生）</t>
        </is>
      </c>
      <c r="T752" t="inlineStr">
        <is>
          <t>SIM-v2.2-20260807-20260804</t>
        </is>
      </c>
    </row>
    <row r="753">
      <c r="A753" t="inlineStr">
        <is>
          <t>SIM-EVT-00752</t>
        </is>
      </c>
      <c r="B753" t="inlineStr">
        <is>
          <t>LINE-S03-POST-20260309</t>
        </is>
      </c>
      <c r="C753" t="inlineStr">
        <is>
          <t>SHIFT-POST-20260309</t>
        </is>
      </c>
      <c r="D753" t="inlineStr">
        <is>
          <t>LINE-S03</t>
        </is>
      </c>
      <c r="E753" t="inlineStr">
        <is>
          <t>改善后</t>
        </is>
      </c>
      <c r="F753" s="57" t="n">
        <v>46090</v>
      </c>
      <c r="G753" t="inlineStr">
        <is>
          <t>OEE低于目标</t>
        </is>
      </c>
      <c r="H753" t="inlineStr">
        <is>
          <t>OEE</t>
        </is>
      </c>
      <c r="I753" s="61" t="n">
        <v>0.720334</v>
      </c>
      <c r="J753" t="inlineStr">
        <is>
          <t>比例</t>
        </is>
      </c>
      <c r="K753" t="n">
        <v>0.75</v>
      </c>
      <c r="L753" t="inlineStr">
        <is>
          <t>中</t>
        </is>
      </c>
      <c r="M753" t="inlineStr">
        <is>
          <t>生产诊断智能体</t>
        </is>
      </c>
      <c r="N753" t="inlineStr">
        <is>
          <t>生产主管</t>
        </is>
      </c>
      <c r="O753" t="inlineStr">
        <is>
          <t>质量波动线综合效率偏低，需结合三项损失继续下钻</t>
        </is>
      </c>
      <c r="P753" t="inlineStr">
        <is>
          <t>飞书消息卡片</t>
        </is>
      </c>
      <c r="Q753" t="inlineStr">
        <is>
          <t>否</t>
        </is>
      </c>
      <c r="R753" t="inlineStr">
        <is>
          <t>待确认</t>
        </is>
      </c>
      <c r="S753" t="inlineStr">
        <is>
          <t>团队模拟数据（基于公开单线数据派生）</t>
        </is>
      </c>
      <c r="T753" t="inlineStr">
        <is>
          <t>SIM-v2.2-20260807-20260804</t>
        </is>
      </c>
    </row>
    <row r="754">
      <c r="A754" t="inlineStr">
        <is>
          <t>SIM-EVT-00753</t>
        </is>
      </c>
      <c r="B754" t="inlineStr">
        <is>
          <t>LINE-S03-POST-20260309</t>
        </is>
      </c>
      <c r="C754" t="inlineStr">
        <is>
          <t>SHIFT-POST-20260309</t>
        </is>
      </c>
      <c r="D754" t="inlineStr">
        <is>
          <t>LINE-S03</t>
        </is>
      </c>
      <c r="E754" t="inlineStr">
        <is>
          <t>改善后</t>
        </is>
      </c>
      <c r="F754" s="57" t="n">
        <v>46090</v>
      </c>
      <c r="G754" t="inlineStr">
        <is>
          <t>质量率偏低</t>
        </is>
      </c>
      <c r="H754" t="inlineStr">
        <is>
          <t>质量率</t>
        </is>
      </c>
      <c r="I754" s="61" t="n">
        <v>0.973886</v>
      </c>
      <c r="J754" t="inlineStr">
        <is>
          <t>比例</t>
        </is>
      </c>
      <c r="K754" t="n">
        <v>0.98</v>
      </c>
      <c r="L754" t="inlineStr">
        <is>
          <t>中</t>
        </is>
      </c>
      <c r="M754" t="inlineStr">
        <is>
          <t>质量分析智能体</t>
        </is>
      </c>
      <c r="N754" t="inlineStr">
        <is>
          <t>质量工程师</t>
        </is>
      </c>
      <c r="O754" t="inlineStr">
        <is>
          <t>质量波动画像触发，建议核查批次、工艺参数和来料</t>
        </is>
      </c>
      <c r="P754" t="inlineStr">
        <is>
          <t>飞书消息卡片</t>
        </is>
      </c>
      <c r="Q754" t="inlineStr">
        <is>
          <t>否</t>
        </is>
      </c>
      <c r="R754" t="inlineStr">
        <is>
          <t>待确认</t>
        </is>
      </c>
      <c r="S754" t="inlineStr">
        <is>
          <t>团队模拟数据（基于公开单线数据派生）</t>
        </is>
      </c>
      <c r="T754" t="inlineStr">
        <is>
          <t>SIM-v2.2-20260807-20260804</t>
        </is>
      </c>
    </row>
    <row r="755">
      <c r="A755" t="inlineStr">
        <is>
          <t>SIM-EVT-00754</t>
        </is>
      </c>
      <c r="B755" t="inlineStr">
        <is>
          <t>LINE-S01-POST-20260310</t>
        </is>
      </c>
      <c r="C755" t="inlineStr">
        <is>
          <t>SHIFT-POST-20260310</t>
        </is>
      </c>
      <c r="D755" t="inlineStr">
        <is>
          <t>LINE-S01</t>
        </is>
      </c>
      <c r="E755" t="inlineStr">
        <is>
          <t>改善后</t>
        </is>
      </c>
      <c r="F755" s="57" t="n">
        <v>46091</v>
      </c>
      <c r="G755" t="inlineStr">
        <is>
          <t>OEE低于目标</t>
        </is>
      </c>
      <c r="H755" t="inlineStr">
        <is>
          <t>OEE</t>
        </is>
      </c>
      <c r="I755" s="61" t="n">
        <v>0.695085</v>
      </c>
      <c r="J755" t="inlineStr">
        <is>
          <t>比例</t>
        </is>
      </c>
      <c r="K755" t="n">
        <v>0.75</v>
      </c>
      <c r="L755" t="inlineStr">
        <is>
          <t>中</t>
        </is>
      </c>
      <c r="M755" t="inlineStr">
        <is>
          <t>生产诊断智能体</t>
        </is>
      </c>
      <c r="N755" t="inlineStr">
        <is>
          <t>生产主管</t>
        </is>
      </c>
      <c r="O755" t="inlineStr">
        <is>
          <t>稳态基准线综合效率偏低，需结合三项损失继续下钻</t>
        </is>
      </c>
      <c r="P755" t="inlineStr">
        <is>
          <t>飞书消息卡片</t>
        </is>
      </c>
      <c r="Q755" t="inlineStr">
        <is>
          <t>否</t>
        </is>
      </c>
      <c r="R755" t="inlineStr">
        <is>
          <t>待确认</t>
        </is>
      </c>
      <c r="S755" t="inlineStr">
        <is>
          <t>团队模拟数据（基于公开单线数据派生）</t>
        </is>
      </c>
      <c r="T755" t="inlineStr">
        <is>
          <t>SIM-v2.2-20260807-20260804</t>
        </is>
      </c>
    </row>
    <row r="756">
      <c r="A756" t="inlineStr">
        <is>
          <t>SIM-EVT-00755</t>
        </is>
      </c>
      <c r="B756" t="inlineStr">
        <is>
          <t>LINE-S01-POST-20260310</t>
        </is>
      </c>
      <c r="C756" t="inlineStr">
        <is>
          <t>SHIFT-POST-20260310</t>
        </is>
      </c>
      <c r="D756" t="inlineStr">
        <is>
          <t>LINE-S01</t>
        </is>
      </c>
      <c r="E756" t="inlineStr">
        <is>
          <t>改善后</t>
        </is>
      </c>
      <c r="F756" s="57" t="n">
        <v>46091</v>
      </c>
      <c r="G756" t="inlineStr">
        <is>
          <t>质量率偏低</t>
        </is>
      </c>
      <c r="H756" t="inlineStr">
        <is>
          <t>质量率</t>
        </is>
      </c>
      <c r="I756" s="61" t="n">
        <v>0.974806</v>
      </c>
      <c r="J756" t="inlineStr">
        <is>
          <t>比例</t>
        </is>
      </c>
      <c r="K756" t="n">
        <v>0.98</v>
      </c>
      <c r="L756" t="inlineStr">
        <is>
          <t>中</t>
        </is>
      </c>
      <c r="M756" t="inlineStr">
        <is>
          <t>质量分析智能体</t>
        </is>
      </c>
      <c r="N756" t="inlineStr">
        <is>
          <t>质量工程师</t>
        </is>
      </c>
      <c r="O756" t="inlineStr">
        <is>
          <t>建议核查缺陷数量与异常批次</t>
        </is>
      </c>
      <c r="P756" t="inlineStr">
        <is>
          <t>飞书消息卡片</t>
        </is>
      </c>
      <c r="Q756" t="inlineStr">
        <is>
          <t>否</t>
        </is>
      </c>
      <c r="R756" t="inlineStr">
        <is>
          <t>待确认</t>
        </is>
      </c>
      <c r="S756" t="inlineStr">
        <is>
          <t>团队模拟数据（基于公开单线数据派生）</t>
        </is>
      </c>
      <c r="T756" t="inlineStr">
        <is>
          <t>SIM-v2.2-20260807-20260804</t>
        </is>
      </c>
    </row>
    <row r="757">
      <c r="A757" t="inlineStr">
        <is>
          <t>SIM-EVT-00756</t>
        </is>
      </c>
      <c r="B757" t="inlineStr">
        <is>
          <t>LINE-S01-POST-20260310</t>
        </is>
      </c>
      <c r="C757" t="inlineStr">
        <is>
          <t>SHIFT-POST-20260310</t>
        </is>
      </c>
      <c r="D757" t="inlineStr">
        <is>
          <t>LINE-S01</t>
        </is>
      </c>
      <c r="E757" t="inlineStr">
        <is>
          <t>改善后</t>
        </is>
      </c>
      <c r="F757" s="57" t="n">
        <v>46091</v>
      </c>
      <c r="G757" t="inlineStr">
        <is>
          <t>非计划停机超时</t>
        </is>
      </c>
      <c r="H757" t="inlineStr">
        <is>
          <t>非计划停机</t>
        </is>
      </c>
      <c r="I757" s="61" t="n">
        <v>4830</v>
      </c>
      <c r="J757" t="inlineStr">
        <is>
          <t>秒</t>
        </is>
      </c>
      <c r="K757" t="n">
        <v>3600</v>
      </c>
      <c r="L757" t="inlineStr">
        <is>
          <t>中</t>
        </is>
      </c>
      <c r="M757" t="inlineStr">
        <is>
          <t>设备诊断智能体</t>
        </is>
      </c>
      <c r="N757" t="inlineStr">
        <is>
          <t>设备工程师</t>
        </is>
      </c>
      <c r="O757" t="inlineStr">
        <is>
          <t>按停机位置和原因执行Pareto分析</t>
        </is>
      </c>
      <c r="P757" t="inlineStr">
        <is>
          <t>飞书消息卡片</t>
        </is>
      </c>
      <c r="Q757" t="inlineStr">
        <is>
          <t>否</t>
        </is>
      </c>
      <c r="R757" t="inlineStr">
        <is>
          <t>待确认</t>
        </is>
      </c>
      <c r="S757" t="inlineStr">
        <is>
          <t>团队模拟数据（基于公开单线数据派生）</t>
        </is>
      </c>
      <c r="T757" t="inlineStr">
        <is>
          <t>SIM-v2.2-20260807-20260804</t>
        </is>
      </c>
    </row>
    <row r="758">
      <c r="A758" t="inlineStr">
        <is>
          <t>SIM-EVT-00757</t>
        </is>
      </c>
      <c r="B758" t="inlineStr">
        <is>
          <t>LINE-S02-POST-20260310</t>
        </is>
      </c>
      <c r="C758" t="inlineStr">
        <is>
          <t>SHIFT-POST-20260310</t>
        </is>
      </c>
      <c r="D758" t="inlineStr">
        <is>
          <t>LINE-S02</t>
        </is>
      </c>
      <c r="E758" t="inlineStr">
        <is>
          <t>改善后</t>
        </is>
      </c>
      <c r="F758" s="57" t="n">
        <v>46091</v>
      </c>
      <c r="G758" t="inlineStr">
        <is>
          <t>OEE低于目标</t>
        </is>
      </c>
      <c r="H758" t="inlineStr">
        <is>
          <t>OEE</t>
        </is>
      </c>
      <c r="I758" s="61" t="n">
        <v>0.623201</v>
      </c>
      <c r="J758" t="inlineStr">
        <is>
          <t>比例</t>
        </is>
      </c>
      <c r="K758" t="n">
        <v>0.75</v>
      </c>
      <c r="L758" t="inlineStr">
        <is>
          <t>中</t>
        </is>
      </c>
      <c r="M758" t="inlineStr">
        <is>
          <t>生产诊断智能体</t>
        </is>
      </c>
      <c r="N758" t="inlineStr">
        <is>
          <t>生产主管</t>
        </is>
      </c>
      <c r="O758" t="inlineStr">
        <is>
          <t>设备瓶颈线综合效率偏低，需结合三项损失继续下钻</t>
        </is>
      </c>
      <c r="P758" t="inlineStr">
        <is>
          <t>飞书消息卡片</t>
        </is>
      </c>
      <c r="Q758" t="inlineStr">
        <is>
          <t>否</t>
        </is>
      </c>
      <c r="R758" t="inlineStr">
        <is>
          <t>待确认</t>
        </is>
      </c>
      <c r="S758" t="inlineStr">
        <is>
          <t>团队模拟数据（基于公开单线数据派生）</t>
        </is>
      </c>
      <c r="T758" t="inlineStr">
        <is>
          <t>SIM-v2.2-20260807-20260804</t>
        </is>
      </c>
    </row>
    <row r="759">
      <c r="A759" t="inlineStr">
        <is>
          <t>SIM-EVT-00758</t>
        </is>
      </c>
      <c r="B759" t="inlineStr">
        <is>
          <t>LINE-S02-POST-20260310</t>
        </is>
      </c>
      <c r="C759" t="inlineStr">
        <is>
          <t>SHIFT-POST-20260310</t>
        </is>
      </c>
      <c r="D759" t="inlineStr">
        <is>
          <t>LINE-S02</t>
        </is>
      </c>
      <c r="E759" t="inlineStr">
        <is>
          <t>改善后</t>
        </is>
      </c>
      <c r="F759" s="57" t="n">
        <v>46091</v>
      </c>
      <c r="G759" t="inlineStr">
        <is>
          <t>开动率偏低</t>
        </is>
      </c>
      <c r="H759" t="inlineStr">
        <is>
          <t>开动率</t>
        </is>
      </c>
      <c r="I759" s="61" t="n">
        <v>0.723168</v>
      </c>
      <c r="J759" t="inlineStr">
        <is>
          <t>比例</t>
        </is>
      </c>
      <c r="K759" t="n">
        <v>0.75</v>
      </c>
      <c r="L759" t="inlineStr">
        <is>
          <t>中</t>
        </is>
      </c>
      <c r="M759" t="inlineStr">
        <is>
          <t>设备诊断智能体</t>
        </is>
      </c>
      <c r="N759" t="inlineStr">
        <is>
          <t>设备工程师</t>
        </is>
      </c>
      <c r="O759" t="inlineStr">
        <is>
          <t>设备瓶颈画像与非计划停机共同指向关键设备</t>
        </is>
      </c>
      <c r="P759" t="inlineStr">
        <is>
          <t>飞书消息卡片</t>
        </is>
      </c>
      <c r="Q759" t="inlineStr">
        <is>
          <t>否</t>
        </is>
      </c>
      <c r="R759" t="inlineStr">
        <is>
          <t>待确认</t>
        </is>
      </c>
      <c r="S759" t="inlineStr">
        <is>
          <t>团队模拟数据（基于公开单线数据派生）</t>
        </is>
      </c>
      <c r="T759" t="inlineStr">
        <is>
          <t>SIM-v2.2-20260807-20260804</t>
        </is>
      </c>
    </row>
    <row r="760">
      <c r="A760" t="inlineStr">
        <is>
          <t>SIM-EVT-00759</t>
        </is>
      </c>
      <c r="B760" t="inlineStr">
        <is>
          <t>LINE-S02-POST-20260310</t>
        </is>
      </c>
      <c r="C760" t="inlineStr">
        <is>
          <t>SHIFT-POST-20260310</t>
        </is>
      </c>
      <c r="D760" t="inlineStr">
        <is>
          <t>LINE-S02</t>
        </is>
      </c>
      <c r="E760" t="inlineStr">
        <is>
          <t>改善后</t>
        </is>
      </c>
      <c r="F760" s="57" t="n">
        <v>46091</v>
      </c>
      <c r="G760" t="inlineStr">
        <is>
          <t>质量率偏低</t>
        </is>
      </c>
      <c r="H760" t="inlineStr">
        <is>
          <t>质量率</t>
        </is>
      </c>
      <c r="I760" s="61" t="n">
        <v>0.972251</v>
      </c>
      <c r="J760" t="inlineStr">
        <is>
          <t>比例</t>
        </is>
      </c>
      <c r="K760" t="n">
        <v>0.98</v>
      </c>
      <c r="L760" t="inlineStr">
        <is>
          <t>中</t>
        </is>
      </c>
      <c r="M760" t="inlineStr">
        <is>
          <t>质量分析智能体</t>
        </is>
      </c>
      <c r="N760" t="inlineStr">
        <is>
          <t>质量工程师</t>
        </is>
      </c>
      <c r="O760" t="inlineStr">
        <is>
          <t>建议核查缺陷数量与异常批次</t>
        </is>
      </c>
      <c r="P760" t="inlineStr">
        <is>
          <t>飞书消息卡片</t>
        </is>
      </c>
      <c r="Q760" t="inlineStr">
        <is>
          <t>否</t>
        </is>
      </c>
      <c r="R760" t="inlineStr">
        <is>
          <t>待确认</t>
        </is>
      </c>
      <c r="S760" t="inlineStr">
        <is>
          <t>团队模拟数据（基于公开单线数据派生）</t>
        </is>
      </c>
      <c r="T760" t="inlineStr">
        <is>
          <t>SIM-v2.2-20260807-20260804</t>
        </is>
      </c>
    </row>
    <row r="761">
      <c r="A761" t="inlineStr">
        <is>
          <t>SIM-EVT-00760</t>
        </is>
      </c>
      <c r="B761" t="inlineStr">
        <is>
          <t>LINE-S02-POST-20260310</t>
        </is>
      </c>
      <c r="C761" t="inlineStr">
        <is>
          <t>SHIFT-POST-20260310</t>
        </is>
      </c>
      <c r="D761" t="inlineStr">
        <is>
          <t>LINE-S02</t>
        </is>
      </c>
      <c r="E761" t="inlineStr">
        <is>
          <t>改善后</t>
        </is>
      </c>
      <c r="F761" s="57" t="n">
        <v>46091</v>
      </c>
      <c r="G761" t="inlineStr">
        <is>
          <t>非计划停机超时</t>
        </is>
      </c>
      <c r="H761" t="inlineStr">
        <is>
          <t>非计划停机</t>
        </is>
      </c>
      <c r="I761" s="61" t="n">
        <v>6876</v>
      </c>
      <c r="J761" t="inlineStr">
        <is>
          <t>秒</t>
        </is>
      </c>
      <c r="K761" t="n">
        <v>3600</v>
      </c>
      <c r="L761" t="inlineStr">
        <is>
          <t>中</t>
        </is>
      </c>
      <c r="M761" t="inlineStr">
        <is>
          <t>设备诊断智能体</t>
        </is>
      </c>
      <c r="N761" t="inlineStr">
        <is>
          <t>设备工程师</t>
        </is>
      </c>
      <c r="O761" t="inlineStr">
        <is>
          <t>设备瓶颈线停机放大，优先查看主加工和输送系统</t>
        </is>
      </c>
      <c r="P761" t="inlineStr">
        <is>
          <t>飞书消息卡片</t>
        </is>
      </c>
      <c r="Q761" t="inlineStr">
        <is>
          <t>否</t>
        </is>
      </c>
      <c r="R761" t="inlineStr">
        <is>
          <t>待确认</t>
        </is>
      </c>
      <c r="S761" t="inlineStr">
        <is>
          <t>团队模拟数据（基于公开单线数据派生）</t>
        </is>
      </c>
      <c r="T761" t="inlineStr">
        <is>
          <t>SIM-v2.2-20260807-20260804</t>
        </is>
      </c>
    </row>
    <row r="762">
      <c r="A762" t="inlineStr">
        <is>
          <t>SIM-EVT-00761</t>
        </is>
      </c>
      <c r="B762" t="inlineStr">
        <is>
          <t>LINE-S03-POST-20260310</t>
        </is>
      </c>
      <c r="C762" t="inlineStr">
        <is>
          <t>SHIFT-POST-20260310</t>
        </is>
      </c>
      <c r="D762" t="inlineStr">
        <is>
          <t>LINE-S03</t>
        </is>
      </c>
      <c r="E762" t="inlineStr">
        <is>
          <t>改善后</t>
        </is>
      </c>
      <c r="F762" s="57" t="n">
        <v>46091</v>
      </c>
      <c r="G762" t="inlineStr">
        <is>
          <t>OEE低于目标</t>
        </is>
      </c>
      <c r="H762" t="inlineStr">
        <is>
          <t>OEE</t>
        </is>
      </c>
      <c r="I762" s="61" t="n">
        <v>0.66791</v>
      </c>
      <c r="J762" t="inlineStr">
        <is>
          <t>比例</t>
        </is>
      </c>
      <c r="K762" t="n">
        <v>0.75</v>
      </c>
      <c r="L762" t="inlineStr">
        <is>
          <t>中</t>
        </is>
      </c>
      <c r="M762" t="inlineStr">
        <is>
          <t>生产诊断智能体</t>
        </is>
      </c>
      <c r="N762" t="inlineStr">
        <is>
          <t>生产主管</t>
        </is>
      </c>
      <c r="O762" t="inlineStr">
        <is>
          <t>质量波动线综合效率偏低，需结合三项损失继续下钻</t>
        </is>
      </c>
      <c r="P762" t="inlineStr">
        <is>
          <t>飞书消息卡片</t>
        </is>
      </c>
      <c r="Q762" t="inlineStr">
        <is>
          <t>否</t>
        </is>
      </c>
      <c r="R762" t="inlineStr">
        <is>
          <t>待确认</t>
        </is>
      </c>
      <c r="S762" t="inlineStr">
        <is>
          <t>团队模拟数据（基于公开单线数据派生）</t>
        </is>
      </c>
      <c r="T762" t="inlineStr">
        <is>
          <t>SIM-v2.2-20260807-20260804</t>
        </is>
      </c>
    </row>
    <row r="763">
      <c r="A763" t="inlineStr">
        <is>
          <t>SIM-EVT-00762</t>
        </is>
      </c>
      <c r="B763" t="inlineStr">
        <is>
          <t>LINE-S03-POST-20260310</t>
        </is>
      </c>
      <c r="C763" t="inlineStr">
        <is>
          <t>SHIFT-POST-20260310</t>
        </is>
      </c>
      <c r="D763" t="inlineStr">
        <is>
          <t>LINE-S03</t>
        </is>
      </c>
      <c r="E763" t="inlineStr">
        <is>
          <t>改善后</t>
        </is>
      </c>
      <c r="F763" s="57" t="n">
        <v>46091</v>
      </c>
      <c r="G763" t="inlineStr">
        <is>
          <t>质量率偏低</t>
        </is>
      </c>
      <c r="H763" t="inlineStr">
        <is>
          <t>质量率</t>
        </is>
      </c>
      <c r="I763" s="61" t="n">
        <v>0.965139</v>
      </c>
      <c r="J763" t="inlineStr">
        <is>
          <t>比例</t>
        </is>
      </c>
      <c r="K763" t="n">
        <v>0.98</v>
      </c>
      <c r="L763" t="inlineStr">
        <is>
          <t>中</t>
        </is>
      </c>
      <c r="M763" t="inlineStr">
        <is>
          <t>质量分析智能体</t>
        </is>
      </c>
      <c r="N763" t="inlineStr">
        <is>
          <t>质量工程师</t>
        </is>
      </c>
      <c r="O763" t="inlineStr">
        <is>
          <t>质量波动画像触发，建议核查批次、工艺参数和来料</t>
        </is>
      </c>
      <c r="P763" t="inlineStr">
        <is>
          <t>飞书消息卡片</t>
        </is>
      </c>
      <c r="Q763" t="inlineStr">
        <is>
          <t>否</t>
        </is>
      </c>
      <c r="R763" t="inlineStr">
        <is>
          <t>待确认</t>
        </is>
      </c>
      <c r="S763" t="inlineStr">
        <is>
          <t>团队模拟数据（基于公开单线数据派生）</t>
        </is>
      </c>
      <c r="T763" t="inlineStr">
        <is>
          <t>SIM-v2.2-20260807-20260804</t>
        </is>
      </c>
    </row>
    <row r="764">
      <c r="A764" t="inlineStr">
        <is>
          <t>SIM-EVT-00763</t>
        </is>
      </c>
      <c r="B764" t="inlineStr">
        <is>
          <t>LINE-S03-POST-20260310</t>
        </is>
      </c>
      <c r="C764" t="inlineStr">
        <is>
          <t>SHIFT-POST-20260310</t>
        </is>
      </c>
      <c r="D764" t="inlineStr">
        <is>
          <t>LINE-S03</t>
        </is>
      </c>
      <c r="E764" t="inlineStr">
        <is>
          <t>改善后</t>
        </is>
      </c>
      <c r="F764" s="57" t="n">
        <v>46091</v>
      </c>
      <c r="G764" t="inlineStr">
        <is>
          <t>非计划停机超时</t>
        </is>
      </c>
      <c r="H764" t="inlineStr">
        <is>
          <t>非计划停机</t>
        </is>
      </c>
      <c r="I764" s="61" t="n">
        <v>5562</v>
      </c>
      <c r="J764" t="inlineStr">
        <is>
          <t>秒</t>
        </is>
      </c>
      <c r="K764" t="n">
        <v>3600</v>
      </c>
      <c r="L764" t="inlineStr">
        <is>
          <t>中</t>
        </is>
      </c>
      <c r="M764" t="inlineStr">
        <is>
          <t>设备诊断智能体</t>
        </is>
      </c>
      <c r="N764" t="inlineStr">
        <is>
          <t>设备工程师</t>
        </is>
      </c>
      <c r="O764" t="inlineStr">
        <is>
          <t>按停机位置和原因执行Pareto分析</t>
        </is>
      </c>
      <c r="P764" t="inlineStr">
        <is>
          <t>飞书消息卡片</t>
        </is>
      </c>
      <c r="Q764" t="inlineStr">
        <is>
          <t>否</t>
        </is>
      </c>
      <c r="R764" t="inlineStr">
        <is>
          <t>待确认</t>
        </is>
      </c>
      <c r="S764" t="inlineStr">
        <is>
          <t>团队模拟数据（基于公开单线数据派生）</t>
        </is>
      </c>
      <c r="T764" t="inlineStr">
        <is>
          <t>SIM-v2.2-20260807-20260804</t>
        </is>
      </c>
    </row>
    <row r="765">
      <c r="A765" t="inlineStr">
        <is>
          <t>SIM-EVT-00764</t>
        </is>
      </c>
      <c r="B765" t="inlineStr">
        <is>
          <t>LINE-S01-POST-20260311</t>
        </is>
      </c>
      <c r="C765" t="inlineStr">
        <is>
          <t>SHIFT-POST-20260311</t>
        </is>
      </c>
      <c r="D765" t="inlineStr">
        <is>
          <t>LINE-S01</t>
        </is>
      </c>
      <c r="E765" t="inlineStr">
        <is>
          <t>改善后</t>
        </is>
      </c>
      <c r="F765" s="57" t="n">
        <v>46092</v>
      </c>
      <c r="G765" t="inlineStr">
        <is>
          <t>OEE低于目标</t>
        </is>
      </c>
      <c r="H765" t="inlineStr">
        <is>
          <t>OEE</t>
        </is>
      </c>
      <c r="I765" s="61" t="n">
        <v>0.427316</v>
      </c>
      <c r="J765" t="inlineStr">
        <is>
          <t>比例</t>
        </is>
      </c>
      <c r="K765" t="n">
        <v>0.75</v>
      </c>
      <c r="L765" t="inlineStr">
        <is>
          <t>高</t>
        </is>
      </c>
      <c r="M765" t="inlineStr">
        <is>
          <t>生产诊断智能体</t>
        </is>
      </c>
      <c r="N765" t="inlineStr">
        <is>
          <t>生产主管</t>
        </is>
      </c>
      <c r="O765" t="inlineStr">
        <is>
          <t>稳态基准线综合效率偏低，需结合三项损失继续下钻</t>
        </is>
      </c>
      <c r="P765" t="inlineStr">
        <is>
          <t>飞书消息卡片+处置任务</t>
        </is>
      </c>
      <c r="Q765" t="inlineStr">
        <is>
          <t>是</t>
        </is>
      </c>
      <c r="R765" t="inlineStr">
        <is>
          <t>待确认</t>
        </is>
      </c>
      <c r="S765" t="inlineStr">
        <is>
          <t>团队模拟数据（基于公开单线数据派生）</t>
        </is>
      </c>
      <c r="T765" t="inlineStr">
        <is>
          <t>SIM-v2.2-20260807-20260804</t>
        </is>
      </c>
    </row>
    <row r="766">
      <c r="A766" t="inlineStr">
        <is>
          <t>SIM-EVT-00765</t>
        </is>
      </c>
      <c r="B766" t="inlineStr">
        <is>
          <t>LINE-S01-POST-20260311</t>
        </is>
      </c>
      <c r="C766" t="inlineStr">
        <is>
          <t>SHIFT-POST-20260311</t>
        </is>
      </c>
      <c r="D766" t="inlineStr">
        <is>
          <t>LINE-S01</t>
        </is>
      </c>
      <c r="E766" t="inlineStr">
        <is>
          <t>改善后</t>
        </is>
      </c>
      <c r="F766" s="57" t="n">
        <v>46092</v>
      </c>
      <c r="G766" t="inlineStr">
        <is>
          <t>开动率偏低</t>
        </is>
      </c>
      <c r="H766" t="inlineStr">
        <is>
          <t>开动率</t>
        </is>
      </c>
      <c r="I766" s="61" t="n">
        <v>0.599348</v>
      </c>
      <c r="J766" t="inlineStr">
        <is>
          <t>比例</t>
        </is>
      </c>
      <c r="K766" t="n">
        <v>0.75</v>
      </c>
      <c r="L766" t="inlineStr">
        <is>
          <t>高</t>
        </is>
      </c>
      <c r="M766" t="inlineStr">
        <is>
          <t>设备诊断智能体</t>
        </is>
      </c>
      <c r="N766" t="inlineStr">
        <is>
          <t>设备工程师</t>
        </is>
      </c>
      <c r="O766" t="inlineStr">
        <is>
          <t>优先检查非计划停机与待机原因</t>
        </is>
      </c>
      <c r="P766" t="inlineStr">
        <is>
          <t>飞书消息卡片+处置任务</t>
        </is>
      </c>
      <c r="Q766" t="inlineStr">
        <is>
          <t>是</t>
        </is>
      </c>
      <c r="R766" t="inlineStr">
        <is>
          <t>待确认</t>
        </is>
      </c>
      <c r="S766" t="inlineStr">
        <is>
          <t>团队模拟数据（基于公开单线数据派生）</t>
        </is>
      </c>
      <c r="T766" t="inlineStr">
        <is>
          <t>SIM-v2.2-20260807-20260804</t>
        </is>
      </c>
    </row>
    <row r="767">
      <c r="A767" t="inlineStr">
        <is>
          <t>SIM-EVT-00766</t>
        </is>
      </c>
      <c r="B767" t="inlineStr">
        <is>
          <t>LINE-S01-POST-20260311</t>
        </is>
      </c>
      <c r="C767" t="inlineStr">
        <is>
          <t>SHIFT-POST-20260311</t>
        </is>
      </c>
      <c r="D767" t="inlineStr">
        <is>
          <t>LINE-S01</t>
        </is>
      </c>
      <c r="E767" t="inlineStr">
        <is>
          <t>改善后</t>
        </is>
      </c>
      <c r="F767" s="57" t="n">
        <v>46092</v>
      </c>
      <c r="G767" t="inlineStr">
        <is>
          <t>性能率偏低</t>
        </is>
      </c>
      <c r="H767" t="inlineStr">
        <is>
          <t>性能率</t>
        </is>
      </c>
      <c r="I767" s="61" t="n">
        <v>0.799782</v>
      </c>
      <c r="J767" t="inlineStr">
        <is>
          <t>比例</t>
        </is>
      </c>
      <c r="K767" t="n">
        <v>0.85</v>
      </c>
      <c r="L767" t="inlineStr">
        <is>
          <t>中</t>
        </is>
      </c>
      <c r="M767" t="inlineStr">
        <is>
          <t>生产优化智能体</t>
        </is>
      </c>
      <c r="N767" t="inlineStr">
        <is>
          <t>生产主管</t>
        </is>
      </c>
      <c r="O767" t="inlineStr">
        <is>
          <t>建议分析低速生产和微停事件</t>
        </is>
      </c>
      <c r="P767" t="inlineStr">
        <is>
          <t>飞书消息卡片</t>
        </is>
      </c>
      <c r="Q767" t="inlineStr">
        <is>
          <t>否</t>
        </is>
      </c>
      <c r="R767" t="inlineStr">
        <is>
          <t>待确认</t>
        </is>
      </c>
      <c r="S767" t="inlineStr">
        <is>
          <t>团队模拟数据（基于公开单线数据派生）</t>
        </is>
      </c>
      <c r="T767" t="inlineStr">
        <is>
          <t>SIM-v2.2-20260807-20260804</t>
        </is>
      </c>
    </row>
    <row r="768">
      <c r="A768" t="inlineStr">
        <is>
          <t>SIM-EVT-00767</t>
        </is>
      </c>
      <c r="B768" t="inlineStr">
        <is>
          <t>LINE-S01-POST-20260311</t>
        </is>
      </c>
      <c r="C768" t="inlineStr">
        <is>
          <t>SHIFT-POST-20260311</t>
        </is>
      </c>
      <c r="D768" t="inlineStr">
        <is>
          <t>LINE-S01</t>
        </is>
      </c>
      <c r="E768" t="inlineStr">
        <is>
          <t>改善后</t>
        </is>
      </c>
      <c r="F768" s="57" t="n">
        <v>46092</v>
      </c>
      <c r="G768" t="inlineStr">
        <is>
          <t>质量率偏低</t>
        </is>
      </c>
      <c r="H768" t="inlineStr">
        <is>
          <t>质量率</t>
        </is>
      </c>
      <c r="I768" s="61" t="n">
        <v>0.891452</v>
      </c>
      <c r="J768" t="inlineStr">
        <is>
          <t>比例</t>
        </is>
      </c>
      <c r="K768" t="n">
        <v>0.98</v>
      </c>
      <c r="L768" t="inlineStr">
        <is>
          <t>高</t>
        </is>
      </c>
      <c r="M768" t="inlineStr">
        <is>
          <t>质量分析智能体</t>
        </is>
      </c>
      <c r="N768" t="inlineStr">
        <is>
          <t>质量工程师</t>
        </is>
      </c>
      <c r="O768" t="inlineStr">
        <is>
          <t>建议核查缺陷数量与异常批次</t>
        </is>
      </c>
      <c r="P768" t="inlineStr">
        <is>
          <t>飞书消息卡片+处置任务</t>
        </is>
      </c>
      <c r="Q768" t="inlineStr">
        <is>
          <t>是</t>
        </is>
      </c>
      <c r="R768" t="inlineStr">
        <is>
          <t>待确认</t>
        </is>
      </c>
      <c r="S768" t="inlineStr">
        <is>
          <t>团队模拟数据（基于公开单线数据派生）</t>
        </is>
      </c>
      <c r="T768" t="inlineStr">
        <is>
          <t>SIM-v2.2-20260807-20260804</t>
        </is>
      </c>
    </row>
    <row r="769">
      <c r="A769" t="inlineStr">
        <is>
          <t>SIM-EVT-00768</t>
        </is>
      </c>
      <c r="B769" t="inlineStr">
        <is>
          <t>LINE-S01-POST-20260311</t>
        </is>
      </c>
      <c r="C769" t="inlineStr">
        <is>
          <t>SHIFT-POST-20260311</t>
        </is>
      </c>
      <c r="D769" t="inlineStr">
        <is>
          <t>LINE-S01</t>
        </is>
      </c>
      <c r="E769" t="inlineStr">
        <is>
          <t>改善后</t>
        </is>
      </c>
      <c r="F769" s="57" t="n">
        <v>46092</v>
      </c>
      <c r="G769" t="inlineStr">
        <is>
          <t>非计划停机超时</t>
        </is>
      </c>
      <c r="H769" t="inlineStr">
        <is>
          <t>非计划停机</t>
        </is>
      </c>
      <c r="I769" s="61" t="n">
        <v>8670</v>
      </c>
      <c r="J769" t="inlineStr">
        <is>
          <t>秒</t>
        </is>
      </c>
      <c r="K769" t="n">
        <v>3600</v>
      </c>
      <c r="L769" t="inlineStr">
        <is>
          <t>高</t>
        </is>
      </c>
      <c r="M769" t="inlineStr">
        <is>
          <t>设备诊断智能体</t>
        </is>
      </c>
      <c r="N769" t="inlineStr">
        <is>
          <t>设备工程师</t>
        </is>
      </c>
      <c r="O769" t="inlineStr">
        <is>
          <t>按停机位置和原因执行Pareto分析</t>
        </is>
      </c>
      <c r="P769" t="inlineStr">
        <is>
          <t>飞书消息卡片+处置任务</t>
        </is>
      </c>
      <c r="Q769" t="inlineStr">
        <is>
          <t>是</t>
        </is>
      </c>
      <c r="R769" t="inlineStr">
        <is>
          <t>待确认</t>
        </is>
      </c>
      <c r="S769" t="inlineStr">
        <is>
          <t>团队模拟数据（基于公开单线数据派生）</t>
        </is>
      </c>
      <c r="T769" t="inlineStr">
        <is>
          <t>SIM-v2.2-20260807-20260804</t>
        </is>
      </c>
    </row>
    <row r="770">
      <c r="A770" t="inlineStr">
        <is>
          <t>SIM-EVT-00769</t>
        </is>
      </c>
      <c r="B770" t="inlineStr">
        <is>
          <t>LINE-S02-POST-20260311</t>
        </is>
      </c>
      <c r="C770" t="inlineStr">
        <is>
          <t>SHIFT-POST-20260311</t>
        </is>
      </c>
      <c r="D770" t="inlineStr">
        <is>
          <t>LINE-S02</t>
        </is>
      </c>
      <c r="E770" t="inlineStr">
        <is>
          <t>改善后</t>
        </is>
      </c>
      <c r="F770" s="57" t="n">
        <v>46092</v>
      </c>
      <c r="G770" t="inlineStr">
        <is>
          <t>OEE低于目标</t>
        </is>
      </c>
      <c r="H770" t="inlineStr">
        <is>
          <t>OEE</t>
        </is>
      </c>
      <c r="I770" s="61" t="n">
        <v>0.375321</v>
      </c>
      <c r="J770" t="inlineStr">
        <is>
          <t>比例</t>
        </is>
      </c>
      <c r="K770" t="n">
        <v>0.75</v>
      </c>
      <c r="L770" t="inlineStr">
        <is>
          <t>高</t>
        </is>
      </c>
      <c r="M770" t="inlineStr">
        <is>
          <t>生产诊断智能体</t>
        </is>
      </c>
      <c r="N770" t="inlineStr">
        <is>
          <t>生产主管</t>
        </is>
      </c>
      <c r="O770" t="inlineStr">
        <is>
          <t>设备瓶颈线综合效率偏低，需结合三项损失继续下钻</t>
        </is>
      </c>
      <c r="P770" t="inlineStr">
        <is>
          <t>飞书消息卡片+处置任务</t>
        </is>
      </c>
      <c r="Q770" t="inlineStr">
        <is>
          <t>是</t>
        </is>
      </c>
      <c r="R770" t="inlineStr">
        <is>
          <t>待确认</t>
        </is>
      </c>
      <c r="S770" t="inlineStr">
        <is>
          <t>团队模拟数据（基于公开单线数据派生）</t>
        </is>
      </c>
      <c r="T770" t="inlineStr">
        <is>
          <t>SIM-v2.2-20260807-20260804</t>
        </is>
      </c>
    </row>
    <row r="771">
      <c r="A771" t="inlineStr">
        <is>
          <t>SIM-EVT-00770</t>
        </is>
      </c>
      <c r="B771" t="inlineStr">
        <is>
          <t>LINE-S02-POST-20260311</t>
        </is>
      </c>
      <c r="C771" t="inlineStr">
        <is>
          <t>SHIFT-POST-20260311</t>
        </is>
      </c>
      <c r="D771" t="inlineStr">
        <is>
          <t>LINE-S02</t>
        </is>
      </c>
      <c r="E771" t="inlineStr">
        <is>
          <t>改善后</t>
        </is>
      </c>
      <c r="F771" s="57" t="n">
        <v>46092</v>
      </c>
      <c r="G771" t="inlineStr">
        <is>
          <t>开动率偏低</t>
        </is>
      </c>
      <c r="H771" t="inlineStr">
        <is>
          <t>开动率</t>
        </is>
      </c>
      <c r="I771" s="61" t="n">
        <v>0.538682</v>
      </c>
      <c r="J771" t="inlineStr">
        <is>
          <t>比例</t>
        </is>
      </c>
      <c r="K771" t="n">
        <v>0.75</v>
      </c>
      <c r="L771" t="inlineStr">
        <is>
          <t>高</t>
        </is>
      </c>
      <c r="M771" t="inlineStr">
        <is>
          <t>设备诊断智能体</t>
        </is>
      </c>
      <c r="N771" t="inlineStr">
        <is>
          <t>设备工程师</t>
        </is>
      </c>
      <c r="O771" t="inlineStr">
        <is>
          <t>设备瓶颈画像与非计划停机共同指向关键设备</t>
        </is>
      </c>
      <c r="P771" t="inlineStr">
        <is>
          <t>飞书消息卡片+处置任务</t>
        </is>
      </c>
      <c r="Q771" t="inlineStr">
        <is>
          <t>是</t>
        </is>
      </c>
      <c r="R771" t="inlineStr">
        <is>
          <t>待确认</t>
        </is>
      </c>
      <c r="S771" t="inlineStr">
        <is>
          <t>团队模拟数据（基于公开单线数据派生）</t>
        </is>
      </c>
      <c r="T771" t="inlineStr">
        <is>
          <t>SIM-v2.2-20260807-20260804</t>
        </is>
      </c>
    </row>
    <row r="772">
      <c r="A772" t="inlineStr">
        <is>
          <t>SIM-EVT-00771</t>
        </is>
      </c>
      <c r="B772" t="inlineStr">
        <is>
          <t>LINE-S02-POST-20260311</t>
        </is>
      </c>
      <c r="C772" t="inlineStr">
        <is>
          <t>SHIFT-POST-20260311</t>
        </is>
      </c>
      <c r="D772" t="inlineStr">
        <is>
          <t>LINE-S02</t>
        </is>
      </c>
      <c r="E772" t="inlineStr">
        <is>
          <t>改善后</t>
        </is>
      </c>
      <c r="F772" s="57" t="n">
        <v>46092</v>
      </c>
      <c r="G772" t="inlineStr">
        <is>
          <t>性能率偏低</t>
        </is>
      </c>
      <c r="H772" t="inlineStr">
        <is>
          <t>性能率</t>
        </is>
      </c>
      <c r="I772" s="61" t="n">
        <v>0.7764489999999999</v>
      </c>
      <c r="J772" t="inlineStr">
        <is>
          <t>比例</t>
        </is>
      </c>
      <c r="K772" t="n">
        <v>0.85</v>
      </c>
      <c r="L772" t="inlineStr">
        <is>
          <t>高</t>
        </is>
      </c>
      <c r="M772" t="inlineStr">
        <is>
          <t>生产优化智能体</t>
        </is>
      </c>
      <c r="N772" t="inlineStr">
        <is>
          <t>生产主管</t>
        </is>
      </c>
      <c r="O772" t="inlineStr">
        <is>
          <t>建议分析低速生产和微停事件</t>
        </is>
      </c>
      <c r="P772" t="inlineStr">
        <is>
          <t>飞书消息卡片+处置任务</t>
        </is>
      </c>
      <c r="Q772" t="inlineStr">
        <is>
          <t>是</t>
        </is>
      </c>
      <c r="R772" t="inlineStr">
        <is>
          <t>待确认</t>
        </is>
      </c>
      <c r="S772" t="inlineStr">
        <is>
          <t>团队模拟数据（基于公开单线数据派生）</t>
        </is>
      </c>
      <c r="T772" t="inlineStr">
        <is>
          <t>SIM-v2.2-20260807-20260804</t>
        </is>
      </c>
    </row>
    <row r="773">
      <c r="A773" t="inlineStr">
        <is>
          <t>SIM-EVT-00772</t>
        </is>
      </c>
      <c r="B773" t="inlineStr">
        <is>
          <t>LINE-S02-POST-20260311</t>
        </is>
      </c>
      <c r="C773" t="inlineStr">
        <is>
          <t>SHIFT-POST-20260311</t>
        </is>
      </c>
      <c r="D773" t="inlineStr">
        <is>
          <t>LINE-S02</t>
        </is>
      </c>
      <c r="E773" t="inlineStr">
        <is>
          <t>改善后</t>
        </is>
      </c>
      <c r="F773" s="57" t="n">
        <v>46092</v>
      </c>
      <c r="G773" t="inlineStr">
        <is>
          <t>质量率偏低</t>
        </is>
      </c>
      <c r="H773" t="inlineStr">
        <is>
          <t>质量率</t>
        </is>
      </c>
      <c r="I773" s="61" t="n">
        <v>0.8973410000000001</v>
      </c>
      <c r="J773" t="inlineStr">
        <is>
          <t>比例</t>
        </is>
      </c>
      <c r="K773" t="n">
        <v>0.98</v>
      </c>
      <c r="L773" t="inlineStr">
        <is>
          <t>高</t>
        </is>
      </c>
      <c r="M773" t="inlineStr">
        <is>
          <t>质量分析智能体</t>
        </is>
      </c>
      <c r="N773" t="inlineStr">
        <is>
          <t>质量工程师</t>
        </is>
      </c>
      <c r="O773" t="inlineStr">
        <is>
          <t>建议核查缺陷数量与异常批次</t>
        </is>
      </c>
      <c r="P773" t="inlineStr">
        <is>
          <t>飞书消息卡片+处置任务</t>
        </is>
      </c>
      <c r="Q773" t="inlineStr">
        <is>
          <t>是</t>
        </is>
      </c>
      <c r="R773" t="inlineStr">
        <is>
          <t>待确认</t>
        </is>
      </c>
      <c r="S773" t="inlineStr">
        <is>
          <t>团队模拟数据（基于公开单线数据派生）</t>
        </is>
      </c>
      <c r="T773" t="inlineStr">
        <is>
          <t>SIM-v2.2-20260807-20260804</t>
        </is>
      </c>
    </row>
    <row r="774">
      <c r="A774" t="inlineStr">
        <is>
          <t>SIM-EVT-00773</t>
        </is>
      </c>
      <c r="B774" t="inlineStr">
        <is>
          <t>LINE-S02-POST-20260311</t>
        </is>
      </c>
      <c r="C774" t="inlineStr">
        <is>
          <t>SHIFT-POST-20260311</t>
        </is>
      </c>
      <c r="D774" t="inlineStr">
        <is>
          <t>LINE-S02</t>
        </is>
      </c>
      <c r="E774" t="inlineStr">
        <is>
          <t>改善后</t>
        </is>
      </c>
      <c r="F774" s="57" t="n">
        <v>46092</v>
      </c>
      <c r="G774" t="inlineStr">
        <is>
          <t>非计划停机超时</t>
        </is>
      </c>
      <c r="H774" t="inlineStr">
        <is>
          <t>非计划停机</t>
        </is>
      </c>
      <c r="I774" s="61" t="n">
        <v>12480</v>
      </c>
      <c r="J774" t="inlineStr">
        <is>
          <t>秒</t>
        </is>
      </c>
      <c r="K774" t="n">
        <v>3600</v>
      </c>
      <c r="L774" t="inlineStr">
        <is>
          <t>高</t>
        </is>
      </c>
      <c r="M774" t="inlineStr">
        <is>
          <t>设备诊断智能体</t>
        </is>
      </c>
      <c r="N774" t="inlineStr">
        <is>
          <t>设备工程师</t>
        </is>
      </c>
      <c r="O774" t="inlineStr">
        <is>
          <t>设备瓶颈线停机放大，优先查看主加工和输送系统</t>
        </is>
      </c>
      <c r="P774" t="inlineStr">
        <is>
          <t>飞书消息卡片+处置任务</t>
        </is>
      </c>
      <c r="Q774" t="inlineStr">
        <is>
          <t>是</t>
        </is>
      </c>
      <c r="R774" t="inlineStr">
        <is>
          <t>待确认</t>
        </is>
      </c>
      <c r="S774" t="inlineStr">
        <is>
          <t>团队模拟数据（基于公开单线数据派生）</t>
        </is>
      </c>
      <c r="T774" t="inlineStr">
        <is>
          <t>SIM-v2.2-20260807-20260804</t>
        </is>
      </c>
    </row>
    <row r="775">
      <c r="A775" t="inlineStr">
        <is>
          <t>SIM-EVT-00774</t>
        </is>
      </c>
      <c r="B775" t="inlineStr">
        <is>
          <t>LINE-S03-POST-20260311</t>
        </is>
      </c>
      <c r="C775" t="inlineStr">
        <is>
          <t>SHIFT-POST-20260311</t>
        </is>
      </c>
      <c r="D775" t="inlineStr">
        <is>
          <t>LINE-S03</t>
        </is>
      </c>
      <c r="E775" t="inlineStr">
        <is>
          <t>改善后</t>
        </is>
      </c>
      <c r="F775" s="57" t="n">
        <v>46092</v>
      </c>
      <c r="G775" t="inlineStr">
        <is>
          <t>OEE低于目标</t>
        </is>
      </c>
      <c r="H775" t="inlineStr">
        <is>
          <t>OEE</t>
        </is>
      </c>
      <c r="I775" s="61" t="n">
        <v>0.391418</v>
      </c>
      <c r="J775" t="inlineStr">
        <is>
          <t>比例</t>
        </is>
      </c>
      <c r="K775" t="n">
        <v>0.75</v>
      </c>
      <c r="L775" t="inlineStr">
        <is>
          <t>高</t>
        </is>
      </c>
      <c r="M775" t="inlineStr">
        <is>
          <t>生产诊断智能体</t>
        </is>
      </c>
      <c r="N775" t="inlineStr">
        <is>
          <t>生产主管</t>
        </is>
      </c>
      <c r="O775" t="inlineStr">
        <is>
          <t>质量波动线综合效率偏低，需结合三项损失继续下钻</t>
        </is>
      </c>
      <c r="P775" t="inlineStr">
        <is>
          <t>飞书消息卡片+处置任务</t>
        </is>
      </c>
      <c r="Q775" t="inlineStr">
        <is>
          <t>是</t>
        </is>
      </c>
      <c r="R775" t="inlineStr">
        <is>
          <t>待确认</t>
        </is>
      </c>
      <c r="S775" t="inlineStr">
        <is>
          <t>团队模拟数据（基于公开单线数据派生）</t>
        </is>
      </c>
      <c r="T775" t="inlineStr">
        <is>
          <t>SIM-v2.2-20260807-20260804</t>
        </is>
      </c>
    </row>
    <row r="776">
      <c r="A776" t="inlineStr">
        <is>
          <t>SIM-EVT-00775</t>
        </is>
      </c>
      <c r="B776" t="inlineStr">
        <is>
          <t>LINE-S03-POST-20260311</t>
        </is>
      </c>
      <c r="C776" t="inlineStr">
        <is>
          <t>SHIFT-POST-20260311</t>
        </is>
      </c>
      <c r="D776" t="inlineStr">
        <is>
          <t>LINE-S03</t>
        </is>
      </c>
      <c r="E776" t="inlineStr">
        <is>
          <t>改善后</t>
        </is>
      </c>
      <c r="F776" s="57" t="n">
        <v>46092</v>
      </c>
      <c r="G776" t="inlineStr">
        <is>
          <t>开动率偏低</t>
        </is>
      </c>
      <c r="H776" t="inlineStr">
        <is>
          <t>开动率</t>
        </is>
      </c>
      <c r="I776" s="61" t="n">
        <v>0.593348</v>
      </c>
      <c r="J776" t="inlineStr">
        <is>
          <t>比例</t>
        </is>
      </c>
      <c r="K776" t="n">
        <v>0.75</v>
      </c>
      <c r="L776" t="inlineStr">
        <is>
          <t>高</t>
        </is>
      </c>
      <c r="M776" t="inlineStr">
        <is>
          <t>设备诊断智能体</t>
        </is>
      </c>
      <c r="N776" t="inlineStr">
        <is>
          <t>设备工程师</t>
        </is>
      </c>
      <c r="O776" t="inlineStr">
        <is>
          <t>优先检查非计划停机与待机原因</t>
        </is>
      </c>
      <c r="P776" t="inlineStr">
        <is>
          <t>飞书消息卡片+处置任务</t>
        </is>
      </c>
      <c r="Q776" t="inlineStr">
        <is>
          <t>是</t>
        </is>
      </c>
      <c r="R776" t="inlineStr">
        <is>
          <t>待确认</t>
        </is>
      </c>
      <c r="S776" t="inlineStr">
        <is>
          <t>团队模拟数据（基于公开单线数据派生）</t>
        </is>
      </c>
      <c r="T776" t="inlineStr">
        <is>
          <t>SIM-v2.2-20260807-20260804</t>
        </is>
      </c>
    </row>
    <row r="777">
      <c r="A777" t="inlineStr">
        <is>
          <t>SIM-EVT-00776</t>
        </is>
      </c>
      <c r="B777" t="inlineStr">
        <is>
          <t>LINE-S03-POST-20260311</t>
        </is>
      </c>
      <c r="C777" t="inlineStr">
        <is>
          <t>SHIFT-POST-20260311</t>
        </is>
      </c>
      <c r="D777" t="inlineStr">
        <is>
          <t>LINE-S03</t>
        </is>
      </c>
      <c r="E777" t="inlineStr">
        <is>
          <t>改善后</t>
        </is>
      </c>
      <c r="F777" s="57" t="n">
        <v>46092</v>
      </c>
      <c r="G777" t="inlineStr">
        <is>
          <t>性能率偏低</t>
        </is>
      </c>
      <c r="H777" t="inlineStr">
        <is>
          <t>性能率</t>
        </is>
      </c>
      <c r="I777" s="61" t="n">
        <v>0.748116</v>
      </c>
      <c r="J777" t="inlineStr">
        <is>
          <t>比例</t>
        </is>
      </c>
      <c r="K777" t="n">
        <v>0.85</v>
      </c>
      <c r="L777" t="inlineStr">
        <is>
          <t>高</t>
        </is>
      </c>
      <c r="M777" t="inlineStr">
        <is>
          <t>生产优化智能体</t>
        </is>
      </c>
      <c r="N777" t="inlineStr">
        <is>
          <t>生产主管</t>
        </is>
      </c>
      <c r="O777" t="inlineStr">
        <is>
          <t>节拍波动画像明显，建议检查低速生产与换型</t>
        </is>
      </c>
      <c r="P777" t="inlineStr">
        <is>
          <t>飞书消息卡片+处置任务</t>
        </is>
      </c>
      <c r="Q777" t="inlineStr">
        <is>
          <t>是</t>
        </is>
      </c>
      <c r="R777" t="inlineStr">
        <is>
          <t>待确认</t>
        </is>
      </c>
      <c r="S777" t="inlineStr">
        <is>
          <t>团队模拟数据（基于公开单线数据派生）</t>
        </is>
      </c>
      <c r="T777" t="inlineStr">
        <is>
          <t>SIM-v2.2-20260807-20260804</t>
        </is>
      </c>
    </row>
    <row r="778">
      <c r="A778" t="inlineStr">
        <is>
          <t>SIM-EVT-00777</t>
        </is>
      </c>
      <c r="B778" t="inlineStr">
        <is>
          <t>LINE-S03-POST-20260311</t>
        </is>
      </c>
      <c r="C778" t="inlineStr">
        <is>
          <t>SHIFT-POST-20260311</t>
        </is>
      </c>
      <c r="D778" t="inlineStr">
        <is>
          <t>LINE-S03</t>
        </is>
      </c>
      <c r="E778" t="inlineStr">
        <is>
          <t>改善后</t>
        </is>
      </c>
      <c r="F778" s="57" t="n">
        <v>46092</v>
      </c>
      <c r="G778" t="inlineStr">
        <is>
          <t>质量率偏低</t>
        </is>
      </c>
      <c r="H778" t="inlineStr">
        <is>
          <t>质量率</t>
        </is>
      </c>
      <c r="I778" s="61" t="n">
        <v>0.881785</v>
      </c>
      <c r="J778" t="inlineStr">
        <is>
          <t>比例</t>
        </is>
      </c>
      <c r="K778" t="n">
        <v>0.98</v>
      </c>
      <c r="L778" t="inlineStr">
        <is>
          <t>高</t>
        </is>
      </c>
      <c r="M778" t="inlineStr">
        <is>
          <t>质量分析智能体</t>
        </is>
      </c>
      <c r="N778" t="inlineStr">
        <is>
          <t>质量工程师</t>
        </is>
      </c>
      <c r="O778" t="inlineStr">
        <is>
          <t>质量波动画像触发，建议核查批次、工艺参数和来料</t>
        </is>
      </c>
      <c r="P778" t="inlineStr">
        <is>
          <t>飞书消息卡片+处置任务</t>
        </is>
      </c>
      <c r="Q778" t="inlineStr">
        <is>
          <t>是</t>
        </is>
      </c>
      <c r="R778" t="inlineStr">
        <is>
          <t>待确认</t>
        </is>
      </c>
      <c r="S778" t="inlineStr">
        <is>
          <t>团队模拟数据（基于公开单线数据派生）</t>
        </is>
      </c>
      <c r="T778" t="inlineStr">
        <is>
          <t>SIM-v2.2-20260807-20260804</t>
        </is>
      </c>
    </row>
    <row r="779">
      <c r="A779" t="inlineStr">
        <is>
          <t>SIM-EVT-00778</t>
        </is>
      </c>
      <c r="B779" t="inlineStr">
        <is>
          <t>LINE-S03-POST-20260311</t>
        </is>
      </c>
      <c r="C779" t="inlineStr">
        <is>
          <t>SHIFT-POST-20260311</t>
        </is>
      </c>
      <c r="D779" t="inlineStr">
        <is>
          <t>LINE-S03</t>
        </is>
      </c>
      <c r="E779" t="inlineStr">
        <is>
          <t>改善后</t>
        </is>
      </c>
      <c r="F779" s="57" t="n">
        <v>46092</v>
      </c>
      <c r="G779" t="inlineStr">
        <is>
          <t>非计划停机超时</t>
        </is>
      </c>
      <c r="H779" t="inlineStr">
        <is>
          <t>非计划停机</t>
        </is>
      </c>
      <c r="I779" s="61" t="n">
        <v>10146</v>
      </c>
      <c r="J779" t="inlineStr">
        <is>
          <t>秒</t>
        </is>
      </c>
      <c r="K779" t="n">
        <v>3600</v>
      </c>
      <c r="L779" t="inlineStr">
        <is>
          <t>高</t>
        </is>
      </c>
      <c r="M779" t="inlineStr">
        <is>
          <t>设备诊断智能体</t>
        </is>
      </c>
      <c r="N779" t="inlineStr">
        <is>
          <t>设备工程师</t>
        </is>
      </c>
      <c r="O779" t="inlineStr">
        <is>
          <t>按停机位置和原因执行Pareto分析</t>
        </is>
      </c>
      <c r="P779" t="inlineStr">
        <is>
          <t>飞书消息卡片+处置任务</t>
        </is>
      </c>
      <c r="Q779" t="inlineStr">
        <is>
          <t>是</t>
        </is>
      </c>
      <c r="R779" t="inlineStr">
        <is>
          <t>待确认</t>
        </is>
      </c>
      <c r="S779" t="inlineStr">
        <is>
          <t>团队模拟数据（基于公开单线数据派生）</t>
        </is>
      </c>
      <c r="T779" t="inlineStr">
        <is>
          <t>SIM-v2.2-20260807-20260804</t>
        </is>
      </c>
    </row>
    <row r="780">
      <c r="A780" t="inlineStr">
        <is>
          <t>SIM-EVT-00779</t>
        </is>
      </c>
      <c r="B780" t="inlineStr">
        <is>
          <t>LINE-S01-POST-20260312</t>
        </is>
      </c>
      <c r="C780" t="inlineStr">
        <is>
          <t>SHIFT-POST-20260312</t>
        </is>
      </c>
      <c r="D780" t="inlineStr">
        <is>
          <t>LINE-S01</t>
        </is>
      </c>
      <c r="E780" t="inlineStr">
        <is>
          <t>改善后</t>
        </is>
      </c>
      <c r="F780" s="57" t="n">
        <v>46093</v>
      </c>
      <c r="G780" t="inlineStr">
        <is>
          <t>OEE低于目标</t>
        </is>
      </c>
      <c r="H780" t="inlineStr">
        <is>
          <t>OEE</t>
        </is>
      </c>
      <c r="I780" s="61" t="n">
        <v>0.707136</v>
      </c>
      <c r="J780" t="inlineStr">
        <is>
          <t>比例</t>
        </is>
      </c>
      <c r="K780" t="n">
        <v>0.75</v>
      </c>
      <c r="L780" t="inlineStr">
        <is>
          <t>中</t>
        </is>
      </c>
      <c r="M780" t="inlineStr">
        <is>
          <t>生产诊断智能体</t>
        </is>
      </c>
      <c r="N780" t="inlineStr">
        <is>
          <t>生产主管</t>
        </is>
      </c>
      <c r="O780" t="inlineStr">
        <is>
          <t>稳态基准线综合效率偏低，需结合三项损失继续下钻</t>
        </is>
      </c>
      <c r="P780" t="inlineStr">
        <is>
          <t>飞书消息卡片</t>
        </is>
      </c>
      <c r="Q780" t="inlineStr">
        <is>
          <t>否</t>
        </is>
      </c>
      <c r="R780" t="inlineStr">
        <is>
          <t>待确认</t>
        </is>
      </c>
      <c r="S780" t="inlineStr">
        <is>
          <t>团队模拟数据（基于公开单线数据派生）</t>
        </is>
      </c>
      <c r="T780" t="inlineStr">
        <is>
          <t>SIM-v2.2-20260807-20260804</t>
        </is>
      </c>
    </row>
    <row r="781">
      <c r="A781" t="inlineStr">
        <is>
          <t>SIM-EVT-00780</t>
        </is>
      </c>
      <c r="B781" t="inlineStr">
        <is>
          <t>LINE-S01-POST-20260312</t>
        </is>
      </c>
      <c r="C781" t="inlineStr">
        <is>
          <t>SHIFT-POST-20260312</t>
        </is>
      </c>
      <c r="D781" t="inlineStr">
        <is>
          <t>LINE-S01</t>
        </is>
      </c>
      <c r="E781" t="inlineStr">
        <is>
          <t>改善后</t>
        </is>
      </c>
      <c r="F781" s="57" t="n">
        <v>46093</v>
      </c>
      <c r="G781" t="inlineStr">
        <is>
          <t>非计划停机超时</t>
        </is>
      </c>
      <c r="H781" t="inlineStr">
        <is>
          <t>非计划停机</t>
        </is>
      </c>
      <c r="I781" s="61" t="n">
        <v>4320</v>
      </c>
      <c r="J781" t="inlineStr">
        <is>
          <t>秒</t>
        </is>
      </c>
      <c r="K781" t="n">
        <v>3600</v>
      </c>
      <c r="L781" t="inlineStr">
        <is>
          <t>中</t>
        </is>
      </c>
      <c r="M781" t="inlineStr">
        <is>
          <t>设备诊断智能体</t>
        </is>
      </c>
      <c r="N781" t="inlineStr">
        <is>
          <t>设备工程师</t>
        </is>
      </c>
      <c r="O781" t="inlineStr">
        <is>
          <t>按停机位置和原因执行Pareto分析</t>
        </is>
      </c>
      <c r="P781" t="inlineStr">
        <is>
          <t>飞书消息卡片</t>
        </is>
      </c>
      <c r="Q781" t="inlineStr">
        <is>
          <t>否</t>
        </is>
      </c>
      <c r="R781" t="inlineStr">
        <is>
          <t>待确认</t>
        </is>
      </c>
      <c r="S781" t="inlineStr">
        <is>
          <t>团队模拟数据（基于公开单线数据派生）</t>
        </is>
      </c>
      <c r="T781" t="inlineStr">
        <is>
          <t>SIM-v2.2-20260807-20260804</t>
        </is>
      </c>
    </row>
    <row r="782">
      <c r="A782" t="inlineStr">
        <is>
          <t>SIM-EVT-00781</t>
        </is>
      </c>
      <c r="B782" t="inlineStr">
        <is>
          <t>LINE-S02-POST-20260312</t>
        </is>
      </c>
      <c r="C782" t="inlineStr">
        <is>
          <t>SHIFT-POST-20260312</t>
        </is>
      </c>
      <c r="D782" t="inlineStr">
        <is>
          <t>LINE-S02</t>
        </is>
      </c>
      <c r="E782" t="inlineStr">
        <is>
          <t>改善后</t>
        </is>
      </c>
      <c r="F782" s="57" t="n">
        <v>46093</v>
      </c>
      <c r="G782" t="inlineStr">
        <is>
          <t>OEE低于目标</t>
        </is>
      </c>
      <c r="H782" t="inlineStr">
        <is>
          <t>OEE</t>
        </is>
      </c>
      <c r="I782" s="61" t="n">
        <v>0.684111</v>
      </c>
      <c r="J782" t="inlineStr">
        <is>
          <t>比例</t>
        </is>
      </c>
      <c r="K782" t="n">
        <v>0.75</v>
      </c>
      <c r="L782" t="inlineStr">
        <is>
          <t>中</t>
        </is>
      </c>
      <c r="M782" t="inlineStr">
        <is>
          <t>生产诊断智能体</t>
        </is>
      </c>
      <c r="N782" t="inlineStr">
        <is>
          <t>生产主管</t>
        </is>
      </c>
      <c r="O782" t="inlineStr">
        <is>
          <t>设备瓶颈线综合效率偏低，需结合三项损失继续下钻</t>
        </is>
      </c>
      <c r="P782" t="inlineStr">
        <is>
          <t>飞书消息卡片</t>
        </is>
      </c>
      <c r="Q782" t="inlineStr">
        <is>
          <t>否</t>
        </is>
      </c>
      <c r="R782" t="inlineStr">
        <is>
          <t>待确认</t>
        </is>
      </c>
      <c r="S782" t="inlineStr">
        <is>
          <t>团队模拟数据（基于公开单线数据派生）</t>
        </is>
      </c>
      <c r="T782" t="inlineStr">
        <is>
          <t>SIM-v2.2-20260807-20260804</t>
        </is>
      </c>
    </row>
    <row r="783">
      <c r="A783" t="inlineStr">
        <is>
          <t>SIM-EVT-00782</t>
        </is>
      </c>
      <c r="B783" t="inlineStr">
        <is>
          <t>LINE-S02-POST-20260312</t>
        </is>
      </c>
      <c r="C783" t="inlineStr">
        <is>
          <t>SHIFT-POST-20260312</t>
        </is>
      </c>
      <c r="D783" t="inlineStr">
        <is>
          <t>LINE-S02</t>
        </is>
      </c>
      <c r="E783" t="inlineStr">
        <is>
          <t>改善后</t>
        </is>
      </c>
      <c r="F783" s="57" t="n">
        <v>46093</v>
      </c>
      <c r="G783" t="inlineStr">
        <is>
          <t>开动率偏低</t>
        </is>
      </c>
      <c r="H783" t="inlineStr">
        <is>
          <t>开动率</t>
        </is>
      </c>
      <c r="I783" s="61" t="n">
        <v>0.721321</v>
      </c>
      <c r="J783" t="inlineStr">
        <is>
          <t>比例</t>
        </is>
      </c>
      <c r="K783" t="n">
        <v>0.75</v>
      </c>
      <c r="L783" t="inlineStr">
        <is>
          <t>中</t>
        </is>
      </c>
      <c r="M783" t="inlineStr">
        <is>
          <t>设备诊断智能体</t>
        </is>
      </c>
      <c r="N783" t="inlineStr">
        <is>
          <t>设备工程师</t>
        </is>
      </c>
      <c r="O783" t="inlineStr">
        <is>
          <t>设备瓶颈画像与非计划停机共同指向关键设备</t>
        </is>
      </c>
      <c r="P783" t="inlineStr">
        <is>
          <t>飞书消息卡片</t>
        </is>
      </c>
      <c r="Q783" t="inlineStr">
        <is>
          <t>否</t>
        </is>
      </c>
      <c r="R783" t="inlineStr">
        <is>
          <t>待确认</t>
        </is>
      </c>
      <c r="S783" t="inlineStr">
        <is>
          <t>团队模拟数据（基于公开单线数据派生）</t>
        </is>
      </c>
      <c r="T783" t="inlineStr">
        <is>
          <t>SIM-v2.2-20260807-20260804</t>
        </is>
      </c>
    </row>
    <row r="784">
      <c r="A784" t="inlineStr">
        <is>
          <t>SIM-EVT-00783</t>
        </is>
      </c>
      <c r="B784" t="inlineStr">
        <is>
          <t>LINE-S02-POST-20260312</t>
        </is>
      </c>
      <c r="C784" t="inlineStr">
        <is>
          <t>SHIFT-POST-20260312</t>
        </is>
      </c>
      <c r="D784" t="inlineStr">
        <is>
          <t>LINE-S02</t>
        </is>
      </c>
      <c r="E784" t="inlineStr">
        <is>
          <t>改善后</t>
        </is>
      </c>
      <c r="F784" s="57" t="n">
        <v>46093</v>
      </c>
      <c r="G784" t="inlineStr">
        <is>
          <t>非计划停机超时</t>
        </is>
      </c>
      <c r="H784" t="inlineStr">
        <is>
          <t>非计划停机</t>
        </is>
      </c>
      <c r="I784" s="61" t="n">
        <v>6258</v>
      </c>
      <c r="J784" t="inlineStr">
        <is>
          <t>秒</t>
        </is>
      </c>
      <c r="K784" t="n">
        <v>3600</v>
      </c>
      <c r="L784" t="inlineStr">
        <is>
          <t>中</t>
        </is>
      </c>
      <c r="M784" t="inlineStr">
        <is>
          <t>设备诊断智能体</t>
        </is>
      </c>
      <c r="N784" t="inlineStr">
        <is>
          <t>设备工程师</t>
        </is>
      </c>
      <c r="O784" t="inlineStr">
        <is>
          <t>设备瓶颈线停机放大，优先查看主加工和输送系统</t>
        </is>
      </c>
      <c r="P784" t="inlineStr">
        <is>
          <t>飞书消息卡片</t>
        </is>
      </c>
      <c r="Q784" t="inlineStr">
        <is>
          <t>否</t>
        </is>
      </c>
      <c r="R784" t="inlineStr">
        <is>
          <t>待确认</t>
        </is>
      </c>
      <c r="S784" t="inlineStr">
        <is>
          <t>团队模拟数据（基于公开单线数据派生）</t>
        </is>
      </c>
      <c r="T784" t="inlineStr">
        <is>
          <t>SIM-v2.2-20260807-20260804</t>
        </is>
      </c>
    </row>
    <row r="785">
      <c r="A785" t="inlineStr">
        <is>
          <t>SIM-EVT-00784</t>
        </is>
      </c>
      <c r="B785" t="inlineStr">
        <is>
          <t>LINE-S03-POST-20260312</t>
        </is>
      </c>
      <c r="C785" t="inlineStr">
        <is>
          <t>SHIFT-POST-20260312</t>
        </is>
      </c>
      <c r="D785" t="inlineStr">
        <is>
          <t>LINE-S03</t>
        </is>
      </c>
      <c r="E785" t="inlineStr">
        <is>
          <t>改善后</t>
        </is>
      </c>
      <c r="F785" s="57" t="n">
        <v>46093</v>
      </c>
      <c r="G785" t="inlineStr">
        <is>
          <t>OEE低于目标</t>
        </is>
      </c>
      <c r="H785" t="inlineStr">
        <is>
          <t>OEE</t>
        </is>
      </c>
      <c r="I785" s="61" t="n">
        <v>0.679963</v>
      </c>
      <c r="J785" t="inlineStr">
        <is>
          <t>比例</t>
        </is>
      </c>
      <c r="K785" t="n">
        <v>0.75</v>
      </c>
      <c r="L785" t="inlineStr">
        <is>
          <t>中</t>
        </is>
      </c>
      <c r="M785" t="inlineStr">
        <is>
          <t>生产诊断智能体</t>
        </is>
      </c>
      <c r="N785" t="inlineStr">
        <is>
          <t>生产主管</t>
        </is>
      </c>
      <c r="O785" t="inlineStr">
        <is>
          <t>质量波动线综合效率偏低，需结合三项损失继续下钻</t>
        </is>
      </c>
      <c r="P785" t="inlineStr">
        <is>
          <t>飞书消息卡片</t>
        </is>
      </c>
      <c r="Q785" t="inlineStr">
        <is>
          <t>否</t>
        </is>
      </c>
      <c r="R785" t="inlineStr">
        <is>
          <t>待确认</t>
        </is>
      </c>
      <c r="S785" t="inlineStr">
        <is>
          <t>团队模拟数据（基于公开单线数据派生）</t>
        </is>
      </c>
      <c r="T785" t="inlineStr">
        <is>
          <t>SIM-v2.2-20260807-20260804</t>
        </is>
      </c>
    </row>
    <row r="786">
      <c r="A786" t="inlineStr">
        <is>
          <t>SIM-EVT-00785</t>
        </is>
      </c>
      <c r="B786" t="inlineStr">
        <is>
          <t>LINE-S03-POST-20260312</t>
        </is>
      </c>
      <c r="C786" t="inlineStr">
        <is>
          <t>SHIFT-POST-20260312</t>
        </is>
      </c>
      <c r="D786" t="inlineStr">
        <is>
          <t>LINE-S03</t>
        </is>
      </c>
      <c r="E786" t="inlineStr">
        <is>
          <t>改善后</t>
        </is>
      </c>
      <c r="F786" s="57" t="n">
        <v>46093</v>
      </c>
      <c r="G786" t="inlineStr">
        <is>
          <t>非计划停机超时</t>
        </is>
      </c>
      <c r="H786" t="inlineStr">
        <is>
          <t>非计划停机</t>
        </is>
      </c>
      <c r="I786" s="61" t="n">
        <v>5022</v>
      </c>
      <c r="J786" t="inlineStr">
        <is>
          <t>秒</t>
        </is>
      </c>
      <c r="K786" t="n">
        <v>3600</v>
      </c>
      <c r="L786" t="inlineStr">
        <is>
          <t>中</t>
        </is>
      </c>
      <c r="M786" t="inlineStr">
        <is>
          <t>设备诊断智能体</t>
        </is>
      </c>
      <c r="N786" t="inlineStr">
        <is>
          <t>设备工程师</t>
        </is>
      </c>
      <c r="O786" t="inlineStr">
        <is>
          <t>按停机位置和原因执行Pareto分析</t>
        </is>
      </c>
      <c r="P786" t="inlineStr">
        <is>
          <t>飞书消息卡片</t>
        </is>
      </c>
      <c r="Q786" t="inlineStr">
        <is>
          <t>否</t>
        </is>
      </c>
      <c r="R786" t="inlineStr">
        <is>
          <t>待确认</t>
        </is>
      </c>
      <c r="S786" t="inlineStr">
        <is>
          <t>团队模拟数据（基于公开单线数据派生）</t>
        </is>
      </c>
      <c r="T786" t="inlineStr">
        <is>
          <t>SIM-v2.2-20260807-20260804</t>
        </is>
      </c>
    </row>
    <row r="787">
      <c r="A787" t="inlineStr">
        <is>
          <t>SIM-EVT-00786</t>
        </is>
      </c>
      <c r="B787" t="inlineStr">
        <is>
          <t>LINE-S01-POST-20260313</t>
        </is>
      </c>
      <c r="C787" t="inlineStr">
        <is>
          <t>SHIFT-POST-20260313</t>
        </is>
      </c>
      <c r="D787" t="inlineStr">
        <is>
          <t>LINE-S01</t>
        </is>
      </c>
      <c r="E787" t="inlineStr">
        <is>
          <t>改善后</t>
        </is>
      </c>
      <c r="F787" s="57" t="n">
        <v>46094</v>
      </c>
      <c r="G787" t="inlineStr">
        <is>
          <t>OEE低于目标</t>
        </is>
      </c>
      <c r="H787" t="inlineStr">
        <is>
          <t>OEE</t>
        </is>
      </c>
      <c r="I787" s="61" t="n">
        <v>0.569675</v>
      </c>
      <c r="J787" t="inlineStr">
        <is>
          <t>比例</t>
        </is>
      </c>
      <c r="K787" t="n">
        <v>0.75</v>
      </c>
      <c r="L787" t="inlineStr">
        <is>
          <t>高</t>
        </is>
      </c>
      <c r="M787" t="inlineStr">
        <is>
          <t>生产诊断智能体</t>
        </is>
      </c>
      <c r="N787" t="inlineStr">
        <is>
          <t>生产主管</t>
        </is>
      </c>
      <c r="O787" t="inlineStr">
        <is>
          <t>稳态基准线综合效率偏低，需结合三项损失继续下钻</t>
        </is>
      </c>
      <c r="P787" t="inlineStr">
        <is>
          <t>飞书消息卡片+处置任务</t>
        </is>
      </c>
      <c r="Q787" t="inlineStr">
        <is>
          <t>是</t>
        </is>
      </c>
      <c r="R787" t="inlineStr">
        <is>
          <t>待确认</t>
        </is>
      </c>
      <c r="S787" t="inlineStr">
        <is>
          <t>团队模拟数据（基于公开单线数据派生）</t>
        </is>
      </c>
      <c r="T787" t="inlineStr">
        <is>
          <t>SIM-v2.2-20260807-20260804</t>
        </is>
      </c>
    </row>
    <row r="788">
      <c r="A788" t="inlineStr">
        <is>
          <t>SIM-EVT-00787</t>
        </is>
      </c>
      <c r="B788" t="inlineStr">
        <is>
          <t>LINE-S01-POST-20260313</t>
        </is>
      </c>
      <c r="C788" t="inlineStr">
        <is>
          <t>SHIFT-POST-20260313</t>
        </is>
      </c>
      <c r="D788" t="inlineStr">
        <is>
          <t>LINE-S01</t>
        </is>
      </c>
      <c r="E788" t="inlineStr">
        <is>
          <t>改善后</t>
        </is>
      </c>
      <c r="F788" s="57" t="n">
        <v>46094</v>
      </c>
      <c r="G788" t="inlineStr">
        <is>
          <t>开动率偏低</t>
        </is>
      </c>
      <c r="H788" t="inlineStr">
        <is>
          <t>开动率</t>
        </is>
      </c>
      <c r="I788" s="61" t="n">
        <v>0.616308</v>
      </c>
      <c r="J788" t="inlineStr">
        <is>
          <t>比例</t>
        </is>
      </c>
      <c r="K788" t="n">
        <v>0.75</v>
      </c>
      <c r="L788" t="inlineStr">
        <is>
          <t>高</t>
        </is>
      </c>
      <c r="M788" t="inlineStr">
        <is>
          <t>设备诊断智能体</t>
        </is>
      </c>
      <c r="N788" t="inlineStr">
        <is>
          <t>设备工程师</t>
        </is>
      </c>
      <c r="O788" t="inlineStr">
        <is>
          <t>优先检查非计划停机与待机原因</t>
        </is>
      </c>
      <c r="P788" t="inlineStr">
        <is>
          <t>飞书消息卡片+处置任务</t>
        </is>
      </c>
      <c r="Q788" t="inlineStr">
        <is>
          <t>是</t>
        </is>
      </c>
      <c r="R788" t="inlineStr">
        <is>
          <t>待确认</t>
        </is>
      </c>
      <c r="S788" t="inlineStr">
        <is>
          <t>团队模拟数据（基于公开单线数据派生）</t>
        </is>
      </c>
      <c r="T788" t="inlineStr">
        <is>
          <t>SIM-v2.2-20260807-20260804</t>
        </is>
      </c>
    </row>
    <row r="789">
      <c r="A789" t="inlineStr">
        <is>
          <t>SIM-EVT-00788</t>
        </is>
      </c>
      <c r="B789" t="inlineStr">
        <is>
          <t>LINE-S01-POST-20260313</t>
        </is>
      </c>
      <c r="C789" t="inlineStr">
        <is>
          <t>SHIFT-POST-20260313</t>
        </is>
      </c>
      <c r="D789" t="inlineStr">
        <is>
          <t>LINE-S01</t>
        </is>
      </c>
      <c r="E789" t="inlineStr">
        <is>
          <t>改善后</t>
        </is>
      </c>
      <c r="F789" s="57" t="n">
        <v>46094</v>
      </c>
      <c r="G789" t="inlineStr">
        <is>
          <t>质量率偏低</t>
        </is>
      </c>
      <c r="H789" t="inlineStr">
        <is>
          <t>质量率</t>
        </is>
      </c>
      <c r="I789" s="61" t="n">
        <v>0.977163</v>
      </c>
      <c r="J789" t="inlineStr">
        <is>
          <t>比例</t>
        </is>
      </c>
      <c r="K789" t="n">
        <v>0.98</v>
      </c>
      <c r="L789" t="inlineStr">
        <is>
          <t>中</t>
        </is>
      </c>
      <c r="M789" t="inlineStr">
        <is>
          <t>质量分析智能体</t>
        </is>
      </c>
      <c r="N789" t="inlineStr">
        <is>
          <t>质量工程师</t>
        </is>
      </c>
      <c r="O789" t="inlineStr">
        <is>
          <t>建议核查缺陷数量与异常批次</t>
        </is>
      </c>
      <c r="P789" t="inlineStr">
        <is>
          <t>飞书消息卡片</t>
        </is>
      </c>
      <c r="Q789" t="inlineStr">
        <is>
          <t>否</t>
        </is>
      </c>
      <c r="R789" t="inlineStr">
        <is>
          <t>待确认</t>
        </is>
      </c>
      <c r="S789" t="inlineStr">
        <is>
          <t>团队模拟数据（基于公开单线数据派生）</t>
        </is>
      </c>
      <c r="T789" t="inlineStr">
        <is>
          <t>SIM-v2.2-20260807-20260804</t>
        </is>
      </c>
    </row>
    <row r="790">
      <c r="A790" t="inlineStr">
        <is>
          <t>SIM-EVT-00789</t>
        </is>
      </c>
      <c r="B790" t="inlineStr">
        <is>
          <t>LINE-S01-POST-20260313</t>
        </is>
      </c>
      <c r="C790" t="inlineStr">
        <is>
          <t>SHIFT-POST-20260313</t>
        </is>
      </c>
      <c r="D790" t="inlineStr">
        <is>
          <t>LINE-S01</t>
        </is>
      </c>
      <c r="E790" t="inlineStr">
        <is>
          <t>改善后</t>
        </is>
      </c>
      <c r="F790" s="57" t="n">
        <v>46094</v>
      </c>
      <c r="G790" t="inlineStr">
        <is>
          <t>非计划停机超时</t>
        </is>
      </c>
      <c r="H790" t="inlineStr">
        <is>
          <t>非计划停机</t>
        </is>
      </c>
      <c r="I790" s="61" t="n">
        <v>6630</v>
      </c>
      <c r="J790" t="inlineStr">
        <is>
          <t>秒</t>
        </is>
      </c>
      <c r="K790" t="n">
        <v>3600</v>
      </c>
      <c r="L790" t="inlineStr">
        <is>
          <t>中</t>
        </is>
      </c>
      <c r="M790" t="inlineStr">
        <is>
          <t>设备诊断智能体</t>
        </is>
      </c>
      <c r="N790" t="inlineStr">
        <is>
          <t>设备工程师</t>
        </is>
      </c>
      <c r="O790" t="inlineStr">
        <is>
          <t>按停机位置和原因执行Pareto分析</t>
        </is>
      </c>
      <c r="P790" t="inlineStr">
        <is>
          <t>飞书消息卡片</t>
        </is>
      </c>
      <c r="Q790" t="inlineStr">
        <is>
          <t>否</t>
        </is>
      </c>
      <c r="R790" t="inlineStr">
        <is>
          <t>待确认</t>
        </is>
      </c>
      <c r="S790" t="inlineStr">
        <is>
          <t>团队模拟数据（基于公开单线数据派生）</t>
        </is>
      </c>
      <c r="T790" t="inlineStr">
        <is>
          <t>SIM-v2.2-20260807-20260804</t>
        </is>
      </c>
    </row>
    <row r="791">
      <c r="A791" t="inlineStr">
        <is>
          <t>SIM-EVT-00790</t>
        </is>
      </c>
      <c r="B791" t="inlineStr">
        <is>
          <t>LINE-S02-POST-20260313</t>
        </is>
      </c>
      <c r="C791" t="inlineStr">
        <is>
          <t>SHIFT-POST-20260313</t>
        </is>
      </c>
      <c r="D791" t="inlineStr">
        <is>
          <t>LINE-S02</t>
        </is>
      </c>
      <c r="E791" t="inlineStr">
        <is>
          <t>改善后</t>
        </is>
      </c>
      <c r="F791" s="57" t="n">
        <v>46094</v>
      </c>
      <c r="G791" t="inlineStr">
        <is>
          <t>OEE低于目标</t>
        </is>
      </c>
      <c r="H791" t="inlineStr">
        <is>
          <t>OEE</t>
        </is>
      </c>
      <c r="I791" s="61" t="n">
        <v>0.49962</v>
      </c>
      <c r="J791" t="inlineStr">
        <is>
          <t>比例</t>
        </is>
      </c>
      <c r="K791" t="n">
        <v>0.75</v>
      </c>
      <c r="L791" t="inlineStr">
        <is>
          <t>高</t>
        </is>
      </c>
      <c r="M791" t="inlineStr">
        <is>
          <t>生产诊断智能体</t>
        </is>
      </c>
      <c r="N791" t="inlineStr">
        <is>
          <t>生产主管</t>
        </is>
      </c>
      <c r="O791" t="inlineStr">
        <is>
          <t>设备瓶颈线综合效率偏低，需结合三项损失继续下钻</t>
        </is>
      </c>
      <c r="P791" t="inlineStr">
        <is>
          <t>飞书消息卡片+处置任务</t>
        </is>
      </c>
      <c r="Q791" t="inlineStr">
        <is>
          <t>是</t>
        </is>
      </c>
      <c r="R791" t="inlineStr">
        <is>
          <t>待确认</t>
        </is>
      </c>
      <c r="S791" t="inlineStr">
        <is>
          <t>团队模拟数据（基于公开单线数据派生）</t>
        </is>
      </c>
      <c r="T791" t="inlineStr">
        <is>
          <t>SIM-v2.2-20260807-20260804</t>
        </is>
      </c>
    </row>
    <row r="792">
      <c r="A792" t="inlineStr">
        <is>
          <t>SIM-EVT-00791</t>
        </is>
      </c>
      <c r="B792" t="inlineStr">
        <is>
          <t>LINE-S02-POST-20260313</t>
        </is>
      </c>
      <c r="C792" t="inlineStr">
        <is>
          <t>SHIFT-POST-20260313</t>
        </is>
      </c>
      <c r="D792" t="inlineStr">
        <is>
          <t>LINE-S02</t>
        </is>
      </c>
      <c r="E792" t="inlineStr">
        <is>
          <t>改善后</t>
        </is>
      </c>
      <c r="F792" s="57" t="n">
        <v>46094</v>
      </c>
      <c r="G792" t="inlineStr">
        <is>
          <t>开动率偏低</t>
        </is>
      </c>
      <c r="H792" t="inlineStr">
        <is>
          <t>开动率</t>
        </is>
      </c>
      <c r="I792" s="61" t="n">
        <v>0.5556410000000001</v>
      </c>
      <c r="J792" t="inlineStr">
        <is>
          <t>比例</t>
        </is>
      </c>
      <c r="K792" t="n">
        <v>0.75</v>
      </c>
      <c r="L792" t="inlineStr">
        <is>
          <t>高</t>
        </is>
      </c>
      <c r="M792" t="inlineStr">
        <is>
          <t>设备诊断智能体</t>
        </is>
      </c>
      <c r="N792" t="inlineStr">
        <is>
          <t>设备工程师</t>
        </is>
      </c>
      <c r="O792" t="inlineStr">
        <is>
          <t>设备瓶颈画像与非计划停机共同指向关键设备</t>
        </is>
      </c>
      <c r="P792" t="inlineStr">
        <is>
          <t>飞书消息卡片+处置任务</t>
        </is>
      </c>
      <c r="Q792" t="inlineStr">
        <is>
          <t>是</t>
        </is>
      </c>
      <c r="R792" t="inlineStr">
        <is>
          <t>待确认</t>
        </is>
      </c>
      <c r="S792" t="inlineStr">
        <is>
          <t>团队模拟数据（基于公开单线数据派生）</t>
        </is>
      </c>
      <c r="T792" t="inlineStr">
        <is>
          <t>SIM-v2.2-20260807-20260804</t>
        </is>
      </c>
    </row>
    <row r="793">
      <c r="A793" t="inlineStr">
        <is>
          <t>SIM-EVT-00792</t>
        </is>
      </c>
      <c r="B793" t="inlineStr">
        <is>
          <t>LINE-S02-POST-20260313</t>
        </is>
      </c>
      <c r="C793" t="inlineStr">
        <is>
          <t>SHIFT-POST-20260313</t>
        </is>
      </c>
      <c r="D793" t="inlineStr">
        <is>
          <t>LINE-S02</t>
        </is>
      </c>
      <c r="E793" t="inlineStr">
        <is>
          <t>改善后</t>
        </is>
      </c>
      <c r="F793" s="57" t="n">
        <v>46094</v>
      </c>
      <c r="G793" t="inlineStr">
        <is>
          <t>质量率偏低</t>
        </is>
      </c>
      <c r="H793" t="inlineStr">
        <is>
          <t>质量率</t>
        </is>
      </c>
      <c r="I793" s="61" t="n">
        <v>0.974608</v>
      </c>
      <c r="J793" t="inlineStr">
        <is>
          <t>比例</t>
        </is>
      </c>
      <c r="K793" t="n">
        <v>0.98</v>
      </c>
      <c r="L793" t="inlineStr">
        <is>
          <t>中</t>
        </is>
      </c>
      <c r="M793" t="inlineStr">
        <is>
          <t>质量分析智能体</t>
        </is>
      </c>
      <c r="N793" t="inlineStr">
        <is>
          <t>质量工程师</t>
        </is>
      </c>
      <c r="O793" t="inlineStr">
        <is>
          <t>建议核查缺陷数量与异常批次</t>
        </is>
      </c>
      <c r="P793" t="inlineStr">
        <is>
          <t>飞书消息卡片</t>
        </is>
      </c>
      <c r="Q793" t="inlineStr">
        <is>
          <t>否</t>
        </is>
      </c>
      <c r="R793" t="inlineStr">
        <is>
          <t>待确认</t>
        </is>
      </c>
      <c r="S793" t="inlineStr">
        <is>
          <t>团队模拟数据（基于公开单线数据派生）</t>
        </is>
      </c>
      <c r="T793" t="inlineStr">
        <is>
          <t>SIM-v2.2-20260807-20260804</t>
        </is>
      </c>
    </row>
    <row r="794">
      <c r="A794" t="inlineStr">
        <is>
          <t>SIM-EVT-00793</t>
        </is>
      </c>
      <c r="B794" t="inlineStr">
        <is>
          <t>LINE-S02-POST-20260313</t>
        </is>
      </c>
      <c r="C794" t="inlineStr">
        <is>
          <t>SHIFT-POST-20260313</t>
        </is>
      </c>
      <c r="D794" t="inlineStr">
        <is>
          <t>LINE-S02</t>
        </is>
      </c>
      <c r="E794" t="inlineStr">
        <is>
          <t>改善后</t>
        </is>
      </c>
      <c r="F794" s="57" t="n">
        <v>46094</v>
      </c>
      <c r="G794" t="inlineStr">
        <is>
          <t>非计划停机超时</t>
        </is>
      </c>
      <c r="H794" t="inlineStr">
        <is>
          <t>非计划停机</t>
        </is>
      </c>
      <c r="I794" s="61" t="n">
        <v>9108</v>
      </c>
      <c r="J794" t="inlineStr">
        <is>
          <t>秒</t>
        </is>
      </c>
      <c r="K794" t="n">
        <v>3600</v>
      </c>
      <c r="L794" t="inlineStr">
        <is>
          <t>高</t>
        </is>
      </c>
      <c r="M794" t="inlineStr">
        <is>
          <t>设备诊断智能体</t>
        </is>
      </c>
      <c r="N794" t="inlineStr">
        <is>
          <t>设备工程师</t>
        </is>
      </c>
      <c r="O794" t="inlineStr">
        <is>
          <t>设备瓶颈线停机放大，优先查看主加工和输送系统</t>
        </is>
      </c>
      <c r="P794" t="inlineStr">
        <is>
          <t>飞书消息卡片+处置任务</t>
        </is>
      </c>
      <c r="Q794" t="inlineStr">
        <is>
          <t>是</t>
        </is>
      </c>
      <c r="R794" t="inlineStr">
        <is>
          <t>待确认</t>
        </is>
      </c>
      <c r="S794" t="inlineStr">
        <is>
          <t>团队模拟数据（基于公开单线数据派生）</t>
        </is>
      </c>
      <c r="T794" t="inlineStr">
        <is>
          <t>SIM-v2.2-20260807-20260804</t>
        </is>
      </c>
    </row>
    <row r="795">
      <c r="A795" t="inlineStr">
        <is>
          <t>SIM-EVT-00794</t>
        </is>
      </c>
      <c r="B795" t="inlineStr">
        <is>
          <t>LINE-S03-POST-20260313</t>
        </is>
      </c>
      <c r="C795" t="inlineStr">
        <is>
          <t>SHIFT-POST-20260313</t>
        </is>
      </c>
      <c r="D795" t="inlineStr">
        <is>
          <t>LINE-S03</t>
        </is>
      </c>
      <c r="E795" t="inlineStr">
        <is>
          <t>改善后</t>
        </is>
      </c>
      <c r="F795" s="57" t="n">
        <v>46094</v>
      </c>
      <c r="G795" t="inlineStr">
        <is>
          <t>OEE低于目标</t>
        </is>
      </c>
      <c r="H795" t="inlineStr">
        <is>
          <t>OEE</t>
        </is>
      </c>
      <c r="I795" s="61" t="n">
        <v>0.546739</v>
      </c>
      <c r="J795" t="inlineStr">
        <is>
          <t>比例</t>
        </is>
      </c>
      <c r="K795" t="n">
        <v>0.75</v>
      </c>
      <c r="L795" t="inlineStr">
        <is>
          <t>高</t>
        </is>
      </c>
      <c r="M795" t="inlineStr">
        <is>
          <t>生产诊断智能体</t>
        </is>
      </c>
      <c r="N795" t="inlineStr">
        <is>
          <t>生产主管</t>
        </is>
      </c>
      <c r="O795" t="inlineStr">
        <is>
          <t>质量波动线综合效率偏低，需结合三项损失继续下钻</t>
        </is>
      </c>
      <c r="P795" t="inlineStr">
        <is>
          <t>飞书消息卡片+处置任务</t>
        </is>
      </c>
      <c r="Q795" t="inlineStr">
        <is>
          <t>是</t>
        </is>
      </c>
      <c r="R795" t="inlineStr">
        <is>
          <t>待确认</t>
        </is>
      </c>
      <c r="S795" t="inlineStr">
        <is>
          <t>团队模拟数据（基于公开单线数据派生）</t>
        </is>
      </c>
      <c r="T795" t="inlineStr">
        <is>
          <t>SIM-v2.2-20260807-20260804</t>
        </is>
      </c>
    </row>
    <row r="796">
      <c r="A796" t="inlineStr">
        <is>
          <t>SIM-EVT-00795</t>
        </is>
      </c>
      <c r="B796" t="inlineStr">
        <is>
          <t>LINE-S03-POST-20260313</t>
        </is>
      </c>
      <c r="C796" t="inlineStr">
        <is>
          <t>SHIFT-POST-20260313</t>
        </is>
      </c>
      <c r="D796" t="inlineStr">
        <is>
          <t>LINE-S03</t>
        </is>
      </c>
      <c r="E796" t="inlineStr">
        <is>
          <t>改善后</t>
        </is>
      </c>
      <c r="F796" s="57" t="n">
        <v>46094</v>
      </c>
      <c r="G796" t="inlineStr">
        <is>
          <t>开动率偏低</t>
        </is>
      </c>
      <c r="H796" t="inlineStr">
        <is>
          <t>开动率</t>
        </is>
      </c>
      <c r="I796" s="61" t="n">
        <v>0.610308</v>
      </c>
      <c r="J796" t="inlineStr">
        <is>
          <t>比例</t>
        </is>
      </c>
      <c r="K796" t="n">
        <v>0.75</v>
      </c>
      <c r="L796" t="inlineStr">
        <is>
          <t>高</t>
        </is>
      </c>
      <c r="M796" t="inlineStr">
        <is>
          <t>设备诊断智能体</t>
        </is>
      </c>
      <c r="N796" t="inlineStr">
        <is>
          <t>设备工程师</t>
        </is>
      </c>
      <c r="O796" t="inlineStr">
        <is>
          <t>优先检查非计划停机与待机原因</t>
        </is>
      </c>
      <c r="P796" t="inlineStr">
        <is>
          <t>飞书消息卡片+处置任务</t>
        </is>
      </c>
      <c r="Q796" t="inlineStr">
        <is>
          <t>是</t>
        </is>
      </c>
      <c r="R796" t="inlineStr">
        <is>
          <t>待确认</t>
        </is>
      </c>
      <c r="S796" t="inlineStr">
        <is>
          <t>团队模拟数据（基于公开单线数据派生）</t>
        </is>
      </c>
      <c r="T796" t="inlineStr">
        <is>
          <t>SIM-v2.2-20260807-20260804</t>
        </is>
      </c>
    </row>
    <row r="797">
      <c r="A797" t="inlineStr">
        <is>
          <t>SIM-EVT-00796</t>
        </is>
      </c>
      <c r="B797" t="inlineStr">
        <is>
          <t>LINE-S03-POST-20260313</t>
        </is>
      </c>
      <c r="C797" t="inlineStr">
        <is>
          <t>SHIFT-POST-20260313</t>
        </is>
      </c>
      <c r="D797" t="inlineStr">
        <is>
          <t>LINE-S03</t>
        </is>
      </c>
      <c r="E797" t="inlineStr">
        <is>
          <t>改善后</t>
        </is>
      </c>
      <c r="F797" s="57" t="n">
        <v>46094</v>
      </c>
      <c r="G797" t="inlineStr">
        <is>
          <t>质量率偏低</t>
        </is>
      </c>
      <c r="H797" t="inlineStr">
        <is>
          <t>质量率</t>
        </is>
      </c>
      <c r="I797" s="61" t="n">
        <v>0.9674970000000001</v>
      </c>
      <c r="J797" t="inlineStr">
        <is>
          <t>比例</t>
        </is>
      </c>
      <c r="K797" t="n">
        <v>0.98</v>
      </c>
      <c r="L797" t="inlineStr">
        <is>
          <t>中</t>
        </is>
      </c>
      <c r="M797" t="inlineStr">
        <is>
          <t>质量分析智能体</t>
        </is>
      </c>
      <c r="N797" t="inlineStr">
        <is>
          <t>质量工程师</t>
        </is>
      </c>
      <c r="O797" t="inlineStr">
        <is>
          <t>质量波动画像触发，建议核查批次、工艺参数和来料</t>
        </is>
      </c>
      <c r="P797" t="inlineStr">
        <is>
          <t>飞书消息卡片</t>
        </is>
      </c>
      <c r="Q797" t="inlineStr">
        <is>
          <t>否</t>
        </is>
      </c>
      <c r="R797" t="inlineStr">
        <is>
          <t>待确认</t>
        </is>
      </c>
      <c r="S797" t="inlineStr">
        <is>
          <t>团队模拟数据（基于公开单线数据派生）</t>
        </is>
      </c>
      <c r="T797" t="inlineStr">
        <is>
          <t>SIM-v2.2-20260807-20260804</t>
        </is>
      </c>
    </row>
    <row r="798">
      <c r="A798" t="inlineStr">
        <is>
          <t>SIM-EVT-00797</t>
        </is>
      </c>
      <c r="B798" t="inlineStr">
        <is>
          <t>LINE-S03-POST-20260313</t>
        </is>
      </c>
      <c r="C798" t="inlineStr">
        <is>
          <t>SHIFT-POST-20260313</t>
        </is>
      </c>
      <c r="D798" t="inlineStr">
        <is>
          <t>LINE-S03</t>
        </is>
      </c>
      <c r="E798" t="inlineStr">
        <is>
          <t>改善后</t>
        </is>
      </c>
      <c r="F798" s="57" t="n">
        <v>46094</v>
      </c>
      <c r="G798" t="inlineStr">
        <is>
          <t>非计划停机超时</t>
        </is>
      </c>
      <c r="H798" t="inlineStr">
        <is>
          <t>非计划停机</t>
        </is>
      </c>
      <c r="I798" s="61" t="n">
        <v>7794</v>
      </c>
      <c r="J798" t="inlineStr">
        <is>
          <t>秒</t>
        </is>
      </c>
      <c r="K798" t="n">
        <v>3600</v>
      </c>
      <c r="L798" t="inlineStr">
        <is>
          <t>高</t>
        </is>
      </c>
      <c r="M798" t="inlineStr">
        <is>
          <t>设备诊断智能体</t>
        </is>
      </c>
      <c r="N798" t="inlineStr">
        <is>
          <t>设备工程师</t>
        </is>
      </c>
      <c r="O798" t="inlineStr">
        <is>
          <t>按停机位置和原因执行Pareto分析</t>
        </is>
      </c>
      <c r="P798" t="inlineStr">
        <is>
          <t>飞书消息卡片+处置任务</t>
        </is>
      </c>
      <c r="Q798" t="inlineStr">
        <is>
          <t>是</t>
        </is>
      </c>
      <c r="R798" t="inlineStr">
        <is>
          <t>待确认</t>
        </is>
      </c>
      <c r="S798" t="inlineStr">
        <is>
          <t>团队模拟数据（基于公开单线数据派生）</t>
        </is>
      </c>
      <c r="T798" t="inlineStr">
        <is>
          <t>SIM-v2.2-20260807-20260804</t>
        </is>
      </c>
    </row>
    <row r="799">
      <c r="A799" t="inlineStr">
        <is>
          <t>SIM-EVT-00798</t>
        </is>
      </c>
      <c r="B799" t="inlineStr">
        <is>
          <t>LINE-S01-POST-20260316</t>
        </is>
      </c>
      <c r="C799" t="inlineStr">
        <is>
          <t>SHIFT-POST-20260316</t>
        </is>
      </c>
      <c r="D799" t="inlineStr">
        <is>
          <t>LINE-S01</t>
        </is>
      </c>
      <c r="E799" t="inlineStr">
        <is>
          <t>改善后</t>
        </is>
      </c>
      <c r="F799" s="57" t="n">
        <v>46097</v>
      </c>
      <c r="G799" t="inlineStr">
        <is>
          <t>OEE低于目标</t>
        </is>
      </c>
      <c r="H799" t="inlineStr">
        <is>
          <t>OEE</t>
        </is>
      </c>
      <c r="I799" s="61" t="n">
        <v>0.62749</v>
      </c>
      <c r="J799" t="inlineStr">
        <is>
          <t>比例</t>
        </is>
      </c>
      <c r="K799" t="n">
        <v>0.75</v>
      </c>
      <c r="L799" t="inlineStr">
        <is>
          <t>中</t>
        </is>
      </c>
      <c r="M799" t="inlineStr">
        <is>
          <t>生产诊断智能体</t>
        </is>
      </c>
      <c r="N799" t="inlineStr">
        <is>
          <t>生产主管</t>
        </is>
      </c>
      <c r="O799" t="inlineStr">
        <is>
          <t>稳态基准线综合效率偏低，需结合三项损失继续下钻</t>
        </is>
      </c>
      <c r="P799" t="inlineStr">
        <is>
          <t>飞书消息卡片</t>
        </is>
      </c>
      <c r="Q799" t="inlineStr">
        <is>
          <t>否</t>
        </is>
      </c>
      <c r="R799" t="inlineStr">
        <is>
          <t>待确认</t>
        </is>
      </c>
      <c r="S799" t="inlineStr">
        <is>
          <t>团队模拟数据（基于公开单线数据派生）</t>
        </is>
      </c>
      <c r="T799" t="inlineStr">
        <is>
          <t>SIM-v2.2-20260807-20260804</t>
        </is>
      </c>
    </row>
    <row r="800">
      <c r="A800" t="inlineStr">
        <is>
          <t>SIM-EVT-00799</t>
        </is>
      </c>
      <c r="B800" t="inlineStr">
        <is>
          <t>LINE-S01-POST-20260316</t>
        </is>
      </c>
      <c r="C800" t="inlineStr">
        <is>
          <t>SHIFT-POST-20260316</t>
        </is>
      </c>
      <c r="D800" t="inlineStr">
        <is>
          <t>LINE-S01</t>
        </is>
      </c>
      <c r="E800" t="inlineStr">
        <is>
          <t>改善后</t>
        </is>
      </c>
      <c r="F800" s="57" t="n">
        <v>46097</v>
      </c>
      <c r="G800" t="inlineStr">
        <is>
          <t>开动率偏低</t>
        </is>
      </c>
      <c r="H800" t="inlineStr">
        <is>
          <t>开动率</t>
        </is>
      </c>
      <c r="I800" s="61" t="n">
        <v>0.646513</v>
      </c>
      <c r="J800" t="inlineStr">
        <is>
          <t>比例</t>
        </is>
      </c>
      <c r="K800" t="n">
        <v>0.75</v>
      </c>
      <c r="L800" t="inlineStr">
        <is>
          <t>中</t>
        </is>
      </c>
      <c r="M800" t="inlineStr">
        <is>
          <t>设备诊断智能体</t>
        </is>
      </c>
      <c r="N800" t="inlineStr">
        <is>
          <t>设备工程师</t>
        </is>
      </c>
      <c r="O800" t="inlineStr">
        <is>
          <t>优先检查非计划停机与待机原因</t>
        </is>
      </c>
      <c r="P800" t="inlineStr">
        <is>
          <t>飞书消息卡片</t>
        </is>
      </c>
      <c r="Q800" t="inlineStr">
        <is>
          <t>否</t>
        </is>
      </c>
      <c r="R800" t="inlineStr">
        <is>
          <t>待确认</t>
        </is>
      </c>
      <c r="S800" t="inlineStr">
        <is>
          <t>团队模拟数据（基于公开单线数据派生）</t>
        </is>
      </c>
      <c r="T800" t="inlineStr">
        <is>
          <t>SIM-v2.2-20260807-20260804</t>
        </is>
      </c>
    </row>
    <row r="801">
      <c r="A801" t="inlineStr">
        <is>
          <t>SIM-EVT-00800</t>
        </is>
      </c>
      <c r="B801" t="inlineStr">
        <is>
          <t>LINE-S01-POST-20260316</t>
        </is>
      </c>
      <c r="C801" t="inlineStr">
        <is>
          <t>SHIFT-POST-20260316</t>
        </is>
      </c>
      <c r="D801" t="inlineStr">
        <is>
          <t>LINE-S01</t>
        </is>
      </c>
      <c r="E801" t="inlineStr">
        <is>
          <t>改善后</t>
        </is>
      </c>
      <c r="F801" s="57" t="n">
        <v>46097</v>
      </c>
      <c r="G801" t="inlineStr">
        <is>
          <t>非计划停机超时</t>
        </is>
      </c>
      <c r="H801" t="inlineStr">
        <is>
          <t>非计划停机</t>
        </is>
      </c>
      <c r="I801" s="61" t="n">
        <v>6912</v>
      </c>
      <c r="J801" t="inlineStr">
        <is>
          <t>秒</t>
        </is>
      </c>
      <c r="K801" t="n">
        <v>3600</v>
      </c>
      <c r="L801" t="inlineStr">
        <is>
          <t>中</t>
        </is>
      </c>
      <c r="M801" t="inlineStr">
        <is>
          <t>设备诊断智能体</t>
        </is>
      </c>
      <c r="N801" t="inlineStr">
        <is>
          <t>设备工程师</t>
        </is>
      </c>
      <c r="O801" t="inlineStr">
        <is>
          <t>按停机位置和原因执行Pareto分析</t>
        </is>
      </c>
      <c r="P801" t="inlineStr">
        <is>
          <t>飞书消息卡片</t>
        </is>
      </c>
      <c r="Q801" t="inlineStr">
        <is>
          <t>否</t>
        </is>
      </c>
      <c r="R801" t="inlineStr">
        <is>
          <t>待确认</t>
        </is>
      </c>
      <c r="S801" t="inlineStr">
        <is>
          <t>团队模拟数据（基于公开单线数据派生）</t>
        </is>
      </c>
      <c r="T801" t="inlineStr">
        <is>
          <t>SIM-v2.2-20260807-20260804</t>
        </is>
      </c>
    </row>
    <row r="802">
      <c r="A802" t="inlineStr">
        <is>
          <t>SIM-EVT-00801</t>
        </is>
      </c>
      <c r="B802" t="inlineStr">
        <is>
          <t>LINE-S02-POST-20260316</t>
        </is>
      </c>
      <c r="C802" t="inlineStr">
        <is>
          <t>SHIFT-POST-20260316</t>
        </is>
      </c>
      <c r="D802" t="inlineStr">
        <is>
          <t>LINE-S02</t>
        </is>
      </c>
      <c r="E802" t="inlineStr">
        <is>
          <t>改善后</t>
        </is>
      </c>
      <c r="F802" s="57" t="n">
        <v>46097</v>
      </c>
      <c r="G802" t="inlineStr">
        <is>
          <t>OEE低于目标</t>
        </is>
      </c>
      <c r="H802" t="inlineStr">
        <is>
          <t>OEE</t>
        </is>
      </c>
      <c r="I802" s="61" t="n">
        <v>0.5768489999999999</v>
      </c>
      <c r="J802" t="inlineStr">
        <is>
          <t>比例</t>
        </is>
      </c>
      <c r="K802" t="n">
        <v>0.75</v>
      </c>
      <c r="L802" t="inlineStr">
        <is>
          <t>高</t>
        </is>
      </c>
      <c r="M802" t="inlineStr">
        <is>
          <t>生产诊断智能体</t>
        </is>
      </c>
      <c r="N802" t="inlineStr">
        <is>
          <t>生产主管</t>
        </is>
      </c>
      <c r="O802" t="inlineStr">
        <is>
          <t>设备瓶颈线综合效率偏低，需结合三项损失继续下钻</t>
        </is>
      </c>
      <c r="P802" t="inlineStr">
        <is>
          <t>飞书消息卡片+处置任务</t>
        </is>
      </c>
      <c r="Q802" t="inlineStr">
        <is>
          <t>是</t>
        </is>
      </c>
      <c r="R802" t="inlineStr">
        <is>
          <t>待确认</t>
        </is>
      </c>
      <c r="S802" t="inlineStr">
        <is>
          <t>团队模拟数据（基于公开单线数据派生）</t>
        </is>
      </c>
      <c r="T802" t="inlineStr">
        <is>
          <t>SIM-v2.2-20260807-20260804</t>
        </is>
      </c>
    </row>
    <row r="803">
      <c r="A803" t="inlineStr">
        <is>
          <t>SIM-EVT-00802</t>
        </is>
      </c>
      <c r="B803" t="inlineStr">
        <is>
          <t>LINE-S02-POST-20260316</t>
        </is>
      </c>
      <c r="C803" t="inlineStr">
        <is>
          <t>SHIFT-POST-20260316</t>
        </is>
      </c>
      <c r="D803" t="inlineStr">
        <is>
          <t>LINE-S02</t>
        </is>
      </c>
      <c r="E803" t="inlineStr">
        <is>
          <t>改善后</t>
        </is>
      </c>
      <c r="F803" s="57" t="n">
        <v>46097</v>
      </c>
      <c r="G803" t="inlineStr">
        <is>
          <t>开动率偏低</t>
        </is>
      </c>
      <c r="H803" t="inlineStr">
        <is>
          <t>开动率</t>
        </is>
      </c>
      <c r="I803" s="61" t="n">
        <v>0.585847</v>
      </c>
      <c r="J803" t="inlineStr">
        <is>
          <t>比例</t>
        </is>
      </c>
      <c r="K803" t="n">
        <v>0.75</v>
      </c>
      <c r="L803" t="inlineStr">
        <is>
          <t>高</t>
        </is>
      </c>
      <c r="M803" t="inlineStr">
        <is>
          <t>设备诊断智能体</t>
        </is>
      </c>
      <c r="N803" t="inlineStr">
        <is>
          <t>设备工程师</t>
        </is>
      </c>
      <c r="O803" t="inlineStr">
        <is>
          <t>设备瓶颈画像与非计划停机共同指向关键设备</t>
        </is>
      </c>
      <c r="P803" t="inlineStr">
        <is>
          <t>飞书消息卡片+处置任务</t>
        </is>
      </c>
      <c r="Q803" t="inlineStr">
        <is>
          <t>是</t>
        </is>
      </c>
      <c r="R803" t="inlineStr">
        <is>
          <t>待确认</t>
        </is>
      </c>
      <c r="S803" t="inlineStr">
        <is>
          <t>团队模拟数据（基于公开单线数据派生）</t>
        </is>
      </c>
      <c r="T803" t="inlineStr">
        <is>
          <t>SIM-v2.2-20260807-20260804</t>
        </is>
      </c>
    </row>
    <row r="804">
      <c r="A804" t="inlineStr">
        <is>
          <t>SIM-EVT-00803</t>
        </is>
      </c>
      <c r="B804" t="inlineStr">
        <is>
          <t>LINE-S02-POST-20260316</t>
        </is>
      </c>
      <c r="C804" t="inlineStr">
        <is>
          <t>SHIFT-POST-20260316</t>
        </is>
      </c>
      <c r="D804" t="inlineStr">
        <is>
          <t>LINE-S02</t>
        </is>
      </c>
      <c r="E804" t="inlineStr">
        <is>
          <t>改善后</t>
        </is>
      </c>
      <c r="F804" s="57" t="n">
        <v>46097</v>
      </c>
      <c r="G804" t="inlineStr">
        <is>
          <t>非计划停机超时</t>
        </is>
      </c>
      <c r="H804" t="inlineStr">
        <is>
          <t>非计划停机</t>
        </is>
      </c>
      <c r="I804" s="61" t="n">
        <v>9702</v>
      </c>
      <c r="J804" t="inlineStr">
        <is>
          <t>秒</t>
        </is>
      </c>
      <c r="K804" t="n">
        <v>3600</v>
      </c>
      <c r="L804" t="inlineStr">
        <is>
          <t>高</t>
        </is>
      </c>
      <c r="M804" t="inlineStr">
        <is>
          <t>设备诊断智能体</t>
        </is>
      </c>
      <c r="N804" t="inlineStr">
        <is>
          <t>设备工程师</t>
        </is>
      </c>
      <c r="O804" t="inlineStr">
        <is>
          <t>设备瓶颈线停机放大，优先查看主加工和输送系统</t>
        </is>
      </c>
      <c r="P804" t="inlineStr">
        <is>
          <t>飞书消息卡片+处置任务</t>
        </is>
      </c>
      <c r="Q804" t="inlineStr">
        <is>
          <t>是</t>
        </is>
      </c>
      <c r="R804" t="inlineStr">
        <is>
          <t>待确认</t>
        </is>
      </c>
      <c r="S804" t="inlineStr">
        <is>
          <t>团队模拟数据（基于公开单线数据派生）</t>
        </is>
      </c>
      <c r="T804" t="inlineStr">
        <is>
          <t>SIM-v2.2-20260807-20260804</t>
        </is>
      </c>
    </row>
    <row r="805">
      <c r="A805" t="inlineStr">
        <is>
          <t>SIM-EVT-00804</t>
        </is>
      </c>
      <c r="B805" t="inlineStr">
        <is>
          <t>LINE-S03-POST-20260316</t>
        </is>
      </c>
      <c r="C805" t="inlineStr">
        <is>
          <t>SHIFT-POST-20260316</t>
        </is>
      </c>
      <c r="D805" t="inlineStr">
        <is>
          <t>LINE-S03</t>
        </is>
      </c>
      <c r="E805" t="inlineStr">
        <is>
          <t>改善后</t>
        </is>
      </c>
      <c r="F805" s="57" t="n">
        <v>46097</v>
      </c>
      <c r="G805" t="inlineStr">
        <is>
          <t>OEE低于目标</t>
        </is>
      </c>
      <c r="H805" t="inlineStr">
        <is>
          <t>OEE</t>
        </is>
      </c>
      <c r="I805" s="61" t="n">
        <v>0.5792079999999999</v>
      </c>
      <c r="J805" t="inlineStr">
        <is>
          <t>比例</t>
        </is>
      </c>
      <c r="K805" t="n">
        <v>0.75</v>
      </c>
      <c r="L805" t="inlineStr">
        <is>
          <t>高</t>
        </is>
      </c>
      <c r="M805" t="inlineStr">
        <is>
          <t>生产诊断智能体</t>
        </is>
      </c>
      <c r="N805" t="inlineStr">
        <is>
          <t>生产主管</t>
        </is>
      </c>
      <c r="O805" t="inlineStr">
        <is>
          <t>质量波动线综合效率偏低，需结合三项损失继续下钻</t>
        </is>
      </c>
      <c r="P805" t="inlineStr">
        <is>
          <t>飞书消息卡片+处置任务</t>
        </is>
      </c>
      <c r="Q805" t="inlineStr">
        <is>
          <t>是</t>
        </is>
      </c>
      <c r="R805" t="inlineStr">
        <is>
          <t>待确认</t>
        </is>
      </c>
      <c r="S805" t="inlineStr">
        <is>
          <t>团队模拟数据（基于公开单线数据派生）</t>
        </is>
      </c>
      <c r="T805" t="inlineStr">
        <is>
          <t>SIM-v2.2-20260807-20260804</t>
        </is>
      </c>
    </row>
    <row r="806">
      <c r="A806" t="inlineStr">
        <is>
          <t>SIM-EVT-00805</t>
        </is>
      </c>
      <c r="B806" t="inlineStr">
        <is>
          <t>LINE-S03-POST-20260316</t>
        </is>
      </c>
      <c r="C806" t="inlineStr">
        <is>
          <t>SHIFT-POST-20260316</t>
        </is>
      </c>
      <c r="D806" t="inlineStr">
        <is>
          <t>LINE-S03</t>
        </is>
      </c>
      <c r="E806" t="inlineStr">
        <is>
          <t>改善后</t>
        </is>
      </c>
      <c r="F806" s="57" t="n">
        <v>46097</v>
      </c>
      <c r="G806" t="inlineStr">
        <is>
          <t>开动率偏低</t>
        </is>
      </c>
      <c r="H806" t="inlineStr">
        <is>
          <t>开动率</t>
        </is>
      </c>
      <c r="I806" s="61" t="n">
        <v>0.6151799999999999</v>
      </c>
      <c r="J806" t="inlineStr">
        <is>
          <t>比例</t>
        </is>
      </c>
      <c r="K806" t="n">
        <v>0.75</v>
      </c>
      <c r="L806" t="inlineStr">
        <is>
          <t>高</t>
        </is>
      </c>
      <c r="M806" t="inlineStr">
        <is>
          <t>设备诊断智能体</t>
        </is>
      </c>
      <c r="N806" t="inlineStr">
        <is>
          <t>设备工程师</t>
        </is>
      </c>
      <c r="O806" t="inlineStr">
        <is>
          <t>优先检查非计划停机与待机原因</t>
        </is>
      </c>
      <c r="P806" t="inlineStr">
        <is>
          <t>飞书消息卡片+处置任务</t>
        </is>
      </c>
      <c r="Q806" t="inlineStr">
        <is>
          <t>是</t>
        </is>
      </c>
      <c r="R806" t="inlineStr">
        <is>
          <t>待确认</t>
        </is>
      </c>
      <c r="S806" t="inlineStr">
        <is>
          <t>团队模拟数据（基于公开单线数据派生）</t>
        </is>
      </c>
      <c r="T806" t="inlineStr">
        <is>
          <t>SIM-v2.2-20260807-20260804</t>
        </is>
      </c>
    </row>
    <row r="807">
      <c r="A807" t="inlineStr">
        <is>
          <t>SIM-EVT-00806</t>
        </is>
      </c>
      <c r="B807" t="inlineStr">
        <is>
          <t>LINE-S03-POST-20260316</t>
        </is>
      </c>
      <c r="C807" t="inlineStr">
        <is>
          <t>SHIFT-POST-20260316</t>
        </is>
      </c>
      <c r="D807" t="inlineStr">
        <is>
          <t>LINE-S03</t>
        </is>
      </c>
      <c r="E807" t="inlineStr">
        <is>
          <t>改善后</t>
        </is>
      </c>
      <c r="F807" s="57" t="n">
        <v>46097</v>
      </c>
      <c r="G807" t="inlineStr">
        <is>
          <t>质量率偏低</t>
        </is>
      </c>
      <c r="H807" t="inlineStr">
        <is>
          <t>质量率</t>
        </is>
      </c>
      <c r="I807" s="61" t="n">
        <v>0.977077</v>
      </c>
      <c r="J807" t="inlineStr">
        <is>
          <t>比例</t>
        </is>
      </c>
      <c r="K807" t="n">
        <v>0.98</v>
      </c>
      <c r="L807" t="inlineStr">
        <is>
          <t>中</t>
        </is>
      </c>
      <c r="M807" t="inlineStr">
        <is>
          <t>质量分析智能体</t>
        </is>
      </c>
      <c r="N807" t="inlineStr">
        <is>
          <t>质量工程师</t>
        </is>
      </c>
      <c r="O807" t="inlineStr">
        <is>
          <t>质量波动画像触发，建议核查批次、工艺参数和来料</t>
        </is>
      </c>
      <c r="P807" t="inlineStr">
        <is>
          <t>飞书消息卡片</t>
        </is>
      </c>
      <c r="Q807" t="inlineStr">
        <is>
          <t>否</t>
        </is>
      </c>
      <c r="R807" t="inlineStr">
        <is>
          <t>待确认</t>
        </is>
      </c>
      <c r="S807" t="inlineStr">
        <is>
          <t>团队模拟数据（基于公开单线数据派生）</t>
        </is>
      </c>
      <c r="T807" t="inlineStr">
        <is>
          <t>SIM-v2.2-20260807-20260804</t>
        </is>
      </c>
    </row>
    <row r="808">
      <c r="A808" t="inlineStr">
        <is>
          <t>SIM-EVT-00807</t>
        </is>
      </c>
      <c r="B808" t="inlineStr">
        <is>
          <t>LINE-S03-POST-20260316</t>
        </is>
      </c>
      <c r="C808" t="inlineStr">
        <is>
          <t>SHIFT-POST-20260316</t>
        </is>
      </c>
      <c r="D808" t="inlineStr">
        <is>
          <t>LINE-S03</t>
        </is>
      </c>
      <c r="E808" t="inlineStr">
        <is>
          <t>改善后</t>
        </is>
      </c>
      <c r="F808" s="57" t="n">
        <v>46097</v>
      </c>
      <c r="G808" t="inlineStr">
        <is>
          <t>非计划停机超时</t>
        </is>
      </c>
      <c r="H808" t="inlineStr">
        <is>
          <t>非计划停机</t>
        </is>
      </c>
      <c r="I808" s="61" t="n">
        <v>8148</v>
      </c>
      <c r="J808" t="inlineStr">
        <is>
          <t>秒</t>
        </is>
      </c>
      <c r="K808" t="n">
        <v>3600</v>
      </c>
      <c r="L808" t="inlineStr">
        <is>
          <t>高</t>
        </is>
      </c>
      <c r="M808" t="inlineStr">
        <is>
          <t>设备诊断智能体</t>
        </is>
      </c>
      <c r="N808" t="inlineStr">
        <is>
          <t>设备工程师</t>
        </is>
      </c>
      <c r="O808" t="inlineStr">
        <is>
          <t>按停机位置和原因执行Pareto分析</t>
        </is>
      </c>
      <c r="P808" t="inlineStr">
        <is>
          <t>飞书消息卡片+处置任务</t>
        </is>
      </c>
      <c r="Q808" t="inlineStr">
        <is>
          <t>是</t>
        </is>
      </c>
      <c r="R808" t="inlineStr">
        <is>
          <t>待确认</t>
        </is>
      </c>
      <c r="S808" t="inlineStr">
        <is>
          <t>团队模拟数据（基于公开单线数据派生）</t>
        </is>
      </c>
      <c r="T808" t="inlineStr">
        <is>
          <t>SIM-v2.2-20260807-20260804</t>
        </is>
      </c>
    </row>
    <row r="809">
      <c r="A809" t="inlineStr">
        <is>
          <t>SIM-EVT-00808</t>
        </is>
      </c>
      <c r="B809" t="inlineStr">
        <is>
          <t>LINE-S01-POST-20260317</t>
        </is>
      </c>
      <c r="C809" t="inlineStr">
        <is>
          <t>SHIFT-POST-20260317</t>
        </is>
      </c>
      <c r="D809" t="inlineStr">
        <is>
          <t>LINE-S01</t>
        </is>
      </c>
      <c r="E809" t="inlineStr">
        <is>
          <t>改善后</t>
        </is>
      </c>
      <c r="F809" s="57" t="n">
        <v>46098</v>
      </c>
      <c r="G809" t="inlineStr">
        <is>
          <t>非计划停机超时</t>
        </is>
      </c>
      <c r="H809" t="inlineStr">
        <is>
          <t>非计划停机</t>
        </is>
      </c>
      <c r="I809" s="61" t="n">
        <v>3930</v>
      </c>
      <c r="J809" t="inlineStr">
        <is>
          <t>秒</t>
        </is>
      </c>
      <c r="K809" t="n">
        <v>3600</v>
      </c>
      <c r="L809" t="inlineStr">
        <is>
          <t>中</t>
        </is>
      </c>
      <c r="M809" t="inlineStr">
        <is>
          <t>设备诊断智能体</t>
        </is>
      </c>
      <c r="N809" t="inlineStr">
        <is>
          <t>设备工程师</t>
        </is>
      </c>
      <c r="O809" t="inlineStr">
        <is>
          <t>按停机位置和原因执行Pareto分析</t>
        </is>
      </c>
      <c r="P809" t="inlineStr">
        <is>
          <t>飞书消息卡片</t>
        </is>
      </c>
      <c r="Q809" t="inlineStr">
        <is>
          <t>否</t>
        </is>
      </c>
      <c r="R809" t="inlineStr">
        <is>
          <t>待确认</t>
        </is>
      </c>
      <c r="S809" t="inlineStr">
        <is>
          <t>团队模拟数据（基于公开单线数据派生）</t>
        </is>
      </c>
      <c r="T809" t="inlineStr">
        <is>
          <t>SIM-v2.2-20260807-20260804</t>
        </is>
      </c>
    </row>
    <row r="810">
      <c r="A810" t="inlineStr">
        <is>
          <t>SIM-EVT-00809</t>
        </is>
      </c>
      <c r="B810" t="inlineStr">
        <is>
          <t>LINE-S02-POST-20260317</t>
        </is>
      </c>
      <c r="C810" t="inlineStr">
        <is>
          <t>SHIFT-POST-20260317</t>
        </is>
      </c>
      <c r="D810" t="inlineStr">
        <is>
          <t>LINE-S02</t>
        </is>
      </c>
      <c r="E810" t="inlineStr">
        <is>
          <t>改善后</t>
        </is>
      </c>
      <c r="F810" s="57" t="n">
        <v>46098</v>
      </c>
      <c r="G810" t="inlineStr">
        <is>
          <t>OEE低于目标</t>
        </is>
      </c>
      <c r="H810" t="inlineStr">
        <is>
          <t>OEE</t>
        </is>
      </c>
      <c r="I810" s="61" t="n">
        <v>0.744708</v>
      </c>
      <c r="J810" t="inlineStr">
        <is>
          <t>比例</t>
        </is>
      </c>
      <c r="K810" t="n">
        <v>0.75</v>
      </c>
      <c r="L810" t="inlineStr">
        <is>
          <t>中</t>
        </is>
      </c>
      <c r="M810" t="inlineStr">
        <is>
          <t>生产诊断智能体</t>
        </is>
      </c>
      <c r="N810" t="inlineStr">
        <is>
          <t>生产主管</t>
        </is>
      </c>
      <c r="O810" t="inlineStr">
        <is>
          <t>设备瓶颈线综合效率偏低，需结合三项损失继续下钻</t>
        </is>
      </c>
      <c r="P810" t="inlineStr">
        <is>
          <t>飞书消息卡片</t>
        </is>
      </c>
      <c r="Q810" t="inlineStr">
        <is>
          <t>否</t>
        </is>
      </c>
      <c r="R810" t="inlineStr">
        <is>
          <t>待确认</t>
        </is>
      </c>
      <c r="S810" t="inlineStr">
        <is>
          <t>团队模拟数据（基于公开单线数据派生）</t>
        </is>
      </c>
      <c r="T810" t="inlineStr">
        <is>
          <t>SIM-v2.2-20260807-20260804</t>
        </is>
      </c>
    </row>
    <row r="811">
      <c r="A811" t="inlineStr">
        <is>
          <t>SIM-EVT-00810</t>
        </is>
      </c>
      <c r="B811" t="inlineStr">
        <is>
          <t>LINE-S02-POST-20260317</t>
        </is>
      </c>
      <c r="C811" t="inlineStr">
        <is>
          <t>SHIFT-POST-20260317</t>
        </is>
      </c>
      <c r="D811" t="inlineStr">
        <is>
          <t>LINE-S02</t>
        </is>
      </c>
      <c r="E811" t="inlineStr">
        <is>
          <t>改善后</t>
        </is>
      </c>
      <c r="F811" s="57" t="n">
        <v>46098</v>
      </c>
      <c r="G811" t="inlineStr">
        <is>
          <t>非计划停机超时</t>
        </is>
      </c>
      <c r="H811" t="inlineStr">
        <is>
          <t>非计划停机</t>
        </is>
      </c>
      <c r="I811" s="61" t="n">
        <v>5334</v>
      </c>
      <c r="J811" t="inlineStr">
        <is>
          <t>秒</t>
        </is>
      </c>
      <c r="K811" t="n">
        <v>3600</v>
      </c>
      <c r="L811" t="inlineStr">
        <is>
          <t>中</t>
        </is>
      </c>
      <c r="M811" t="inlineStr">
        <is>
          <t>设备诊断智能体</t>
        </is>
      </c>
      <c r="N811" t="inlineStr">
        <is>
          <t>设备工程师</t>
        </is>
      </c>
      <c r="O811" t="inlineStr">
        <is>
          <t>设备瓶颈线停机放大，优先查看主加工和输送系统</t>
        </is>
      </c>
      <c r="P811" t="inlineStr">
        <is>
          <t>飞书消息卡片</t>
        </is>
      </c>
      <c r="Q811" t="inlineStr">
        <is>
          <t>否</t>
        </is>
      </c>
      <c r="R811" t="inlineStr">
        <is>
          <t>待确认</t>
        </is>
      </c>
      <c r="S811" t="inlineStr">
        <is>
          <t>团队模拟数据（基于公开单线数据派生）</t>
        </is>
      </c>
      <c r="T811" t="inlineStr">
        <is>
          <t>SIM-v2.2-20260807-20260804</t>
        </is>
      </c>
    </row>
    <row r="812">
      <c r="A812" t="inlineStr">
        <is>
          <t>SIM-EVT-00811</t>
        </is>
      </c>
      <c r="B812" t="inlineStr">
        <is>
          <t>LINE-S03-POST-20260317</t>
        </is>
      </c>
      <c r="C812" t="inlineStr">
        <is>
          <t>SHIFT-POST-20260317</t>
        </is>
      </c>
      <c r="D812" t="inlineStr">
        <is>
          <t>LINE-S03</t>
        </is>
      </c>
      <c r="E812" t="inlineStr">
        <is>
          <t>改善后</t>
        </is>
      </c>
      <c r="F812" s="57" t="n">
        <v>46098</v>
      </c>
      <c r="G812" t="inlineStr">
        <is>
          <t>OEE低于目标</t>
        </is>
      </c>
      <c r="H812" t="inlineStr">
        <is>
          <t>OEE</t>
        </is>
      </c>
      <c r="I812" s="61" t="n">
        <v>0.745045</v>
      </c>
      <c r="J812" t="inlineStr">
        <is>
          <t>比例</t>
        </is>
      </c>
      <c r="K812" t="n">
        <v>0.75</v>
      </c>
      <c r="L812" t="inlineStr">
        <is>
          <t>中</t>
        </is>
      </c>
      <c r="M812" t="inlineStr">
        <is>
          <t>生产诊断智能体</t>
        </is>
      </c>
      <c r="N812" t="inlineStr">
        <is>
          <t>生产主管</t>
        </is>
      </c>
      <c r="O812" t="inlineStr">
        <is>
          <t>质量波动线综合效率偏低，需结合三项损失继续下钻</t>
        </is>
      </c>
      <c r="P812" t="inlineStr">
        <is>
          <t>飞书消息卡片</t>
        </is>
      </c>
      <c r="Q812" t="inlineStr">
        <is>
          <t>否</t>
        </is>
      </c>
      <c r="R812" t="inlineStr">
        <is>
          <t>待确认</t>
        </is>
      </c>
      <c r="S812" t="inlineStr">
        <is>
          <t>团队模拟数据（基于公开单线数据派生）</t>
        </is>
      </c>
      <c r="T812" t="inlineStr">
        <is>
          <t>SIM-v2.2-20260807-20260804</t>
        </is>
      </c>
    </row>
    <row r="813">
      <c r="A813" t="inlineStr">
        <is>
          <t>SIM-EVT-00812</t>
        </is>
      </c>
      <c r="B813" t="inlineStr">
        <is>
          <t>LINE-S03-POST-20260317</t>
        </is>
      </c>
      <c r="C813" t="inlineStr">
        <is>
          <t>SHIFT-POST-20260317</t>
        </is>
      </c>
      <c r="D813" t="inlineStr">
        <is>
          <t>LINE-S03</t>
        </is>
      </c>
      <c r="E813" t="inlineStr">
        <is>
          <t>改善后</t>
        </is>
      </c>
      <c r="F813" s="57" t="n">
        <v>46098</v>
      </c>
      <c r="G813" t="inlineStr">
        <is>
          <t>非计划停机超时</t>
        </is>
      </c>
      <c r="H813" t="inlineStr">
        <is>
          <t>非计划停机</t>
        </is>
      </c>
      <c r="I813" s="61" t="n">
        <v>4446</v>
      </c>
      <c r="J813" t="inlineStr">
        <is>
          <t>秒</t>
        </is>
      </c>
      <c r="K813" t="n">
        <v>3600</v>
      </c>
      <c r="L813" t="inlineStr">
        <is>
          <t>中</t>
        </is>
      </c>
      <c r="M813" t="inlineStr">
        <is>
          <t>设备诊断智能体</t>
        </is>
      </c>
      <c r="N813" t="inlineStr">
        <is>
          <t>设备工程师</t>
        </is>
      </c>
      <c r="O813" t="inlineStr">
        <is>
          <t>按停机位置和原因执行Pareto分析</t>
        </is>
      </c>
      <c r="P813" t="inlineStr">
        <is>
          <t>飞书消息卡片</t>
        </is>
      </c>
      <c r="Q813" t="inlineStr">
        <is>
          <t>否</t>
        </is>
      </c>
      <c r="R813" t="inlineStr">
        <is>
          <t>待确认</t>
        </is>
      </c>
      <c r="S813" t="inlineStr">
        <is>
          <t>团队模拟数据（基于公开单线数据派生）</t>
        </is>
      </c>
      <c r="T813" t="inlineStr">
        <is>
          <t>SIM-v2.2-20260807-20260804</t>
        </is>
      </c>
    </row>
    <row r="814">
      <c r="A814" t="inlineStr">
        <is>
          <t>SIM-EVT-00813</t>
        </is>
      </c>
      <c r="B814" t="inlineStr">
        <is>
          <t>LINE-S01-POST-20260318</t>
        </is>
      </c>
      <c r="C814" t="inlineStr">
        <is>
          <t>SHIFT-POST-20260318</t>
        </is>
      </c>
      <c r="D814" t="inlineStr">
        <is>
          <t>LINE-S01</t>
        </is>
      </c>
      <c r="E814" t="inlineStr">
        <is>
          <t>改善后</t>
        </is>
      </c>
      <c r="F814" s="57" t="n">
        <v>46099</v>
      </c>
      <c r="G814" t="inlineStr">
        <is>
          <t>OEE低于目标</t>
        </is>
      </c>
      <c r="H814" t="inlineStr">
        <is>
          <t>OEE</t>
        </is>
      </c>
      <c r="I814" s="61" t="n">
        <v>0.748382</v>
      </c>
      <c r="J814" t="inlineStr">
        <is>
          <t>比例</t>
        </is>
      </c>
      <c r="K814" t="n">
        <v>0.75</v>
      </c>
      <c r="L814" t="inlineStr">
        <is>
          <t>中</t>
        </is>
      </c>
      <c r="M814" t="inlineStr">
        <is>
          <t>生产诊断智能体</t>
        </is>
      </c>
      <c r="N814" t="inlineStr">
        <is>
          <t>生产主管</t>
        </is>
      </c>
      <c r="O814" t="inlineStr">
        <is>
          <t>稳态基准线综合效率偏低，需结合三项损失继续下钻</t>
        </is>
      </c>
      <c r="P814" t="inlineStr">
        <is>
          <t>飞书消息卡片</t>
        </is>
      </c>
      <c r="Q814" t="inlineStr">
        <is>
          <t>否</t>
        </is>
      </c>
      <c r="R814" t="inlineStr">
        <is>
          <t>待确认</t>
        </is>
      </c>
      <c r="S814" t="inlineStr">
        <is>
          <t>团队模拟数据（基于公开单线数据派生）</t>
        </is>
      </c>
      <c r="T814" t="inlineStr">
        <is>
          <t>SIM-v2.2-20260807-20260804</t>
        </is>
      </c>
    </row>
    <row r="815">
      <c r="A815" t="inlineStr">
        <is>
          <t>SIM-EVT-00814</t>
        </is>
      </c>
      <c r="B815" t="inlineStr">
        <is>
          <t>LINE-S02-POST-20260318</t>
        </is>
      </c>
      <c r="C815" t="inlineStr">
        <is>
          <t>SHIFT-POST-20260318</t>
        </is>
      </c>
      <c r="D815" t="inlineStr">
        <is>
          <t>LINE-S02</t>
        </is>
      </c>
      <c r="E815" t="inlineStr">
        <is>
          <t>改善后</t>
        </is>
      </c>
      <c r="F815" s="57" t="n">
        <v>46099</v>
      </c>
      <c r="G815" t="inlineStr">
        <is>
          <t>OEE低于目标</t>
        </is>
      </c>
      <c r="H815" t="inlineStr">
        <is>
          <t>OEE</t>
        </is>
      </c>
      <c r="I815" s="61" t="n">
        <v>0.6717109999999999</v>
      </c>
      <c r="J815" t="inlineStr">
        <is>
          <t>比例</t>
        </is>
      </c>
      <c r="K815" t="n">
        <v>0.75</v>
      </c>
      <c r="L815" t="inlineStr">
        <is>
          <t>中</t>
        </is>
      </c>
      <c r="M815" t="inlineStr">
        <is>
          <t>生产诊断智能体</t>
        </is>
      </c>
      <c r="N815" t="inlineStr">
        <is>
          <t>生产主管</t>
        </is>
      </c>
      <c r="O815" t="inlineStr">
        <is>
          <t>设备瓶颈线综合效率偏低，需结合三项损失继续下钻</t>
        </is>
      </c>
      <c r="P815" t="inlineStr">
        <is>
          <t>飞书消息卡片</t>
        </is>
      </c>
      <c r="Q815" t="inlineStr">
        <is>
          <t>否</t>
        </is>
      </c>
      <c r="R815" t="inlineStr">
        <is>
          <t>待确认</t>
        </is>
      </c>
      <c r="S815" t="inlineStr">
        <is>
          <t>团队模拟数据（基于公开单线数据派生）</t>
        </is>
      </c>
      <c r="T815" t="inlineStr">
        <is>
          <t>SIM-v2.2-20260807-20260804</t>
        </is>
      </c>
    </row>
    <row r="816">
      <c r="A816" t="inlineStr">
        <is>
          <t>SIM-EVT-00815</t>
        </is>
      </c>
      <c r="B816" t="inlineStr">
        <is>
          <t>LINE-S02-POST-20260318</t>
        </is>
      </c>
      <c r="C816" t="inlineStr">
        <is>
          <t>SHIFT-POST-20260318</t>
        </is>
      </c>
      <c r="D816" t="inlineStr">
        <is>
          <t>LINE-S02</t>
        </is>
      </c>
      <c r="E816" t="inlineStr">
        <is>
          <t>改善后</t>
        </is>
      </c>
      <c r="F816" s="57" t="n">
        <v>46099</v>
      </c>
      <c r="G816" t="inlineStr">
        <is>
          <t>开动率偏低</t>
        </is>
      </c>
      <c r="H816" t="inlineStr">
        <is>
          <t>开动率</t>
        </is>
      </c>
      <c r="I816" s="61" t="n">
        <v>0.717029</v>
      </c>
      <c r="J816" t="inlineStr">
        <is>
          <t>比例</t>
        </is>
      </c>
      <c r="K816" t="n">
        <v>0.75</v>
      </c>
      <c r="L816" t="inlineStr">
        <is>
          <t>中</t>
        </is>
      </c>
      <c r="M816" t="inlineStr">
        <is>
          <t>设备诊断智能体</t>
        </is>
      </c>
      <c r="N816" t="inlineStr">
        <is>
          <t>设备工程师</t>
        </is>
      </c>
      <c r="O816" t="inlineStr">
        <is>
          <t>设备瓶颈画像与非计划停机共同指向关键设备</t>
        </is>
      </c>
      <c r="P816" t="inlineStr">
        <is>
          <t>飞书消息卡片</t>
        </is>
      </c>
      <c r="Q816" t="inlineStr">
        <is>
          <t>否</t>
        </is>
      </c>
      <c r="R816" t="inlineStr">
        <is>
          <t>待确认</t>
        </is>
      </c>
      <c r="S816" t="inlineStr">
        <is>
          <t>团队模拟数据（基于公开单线数据派生）</t>
        </is>
      </c>
      <c r="T816" t="inlineStr">
        <is>
          <t>SIM-v2.2-20260807-20260804</t>
        </is>
      </c>
    </row>
    <row r="817">
      <c r="A817" t="inlineStr">
        <is>
          <t>SIM-EVT-00816</t>
        </is>
      </c>
      <c r="B817" t="inlineStr">
        <is>
          <t>LINE-S02-POST-20260318</t>
        </is>
      </c>
      <c r="C817" t="inlineStr">
        <is>
          <t>SHIFT-POST-20260318</t>
        </is>
      </c>
      <c r="D817" t="inlineStr">
        <is>
          <t>LINE-S02</t>
        </is>
      </c>
      <c r="E817" t="inlineStr">
        <is>
          <t>改善后</t>
        </is>
      </c>
      <c r="F817" s="57" t="n">
        <v>46099</v>
      </c>
      <c r="G817" t="inlineStr">
        <is>
          <t>非计划停机超时</t>
        </is>
      </c>
      <c r="H817" t="inlineStr">
        <is>
          <t>非计划停机</t>
        </is>
      </c>
      <c r="I817" s="61" t="n">
        <v>4158</v>
      </c>
      <c r="J817" t="inlineStr">
        <is>
          <t>秒</t>
        </is>
      </c>
      <c r="K817" t="n">
        <v>3600</v>
      </c>
      <c r="L817" t="inlineStr">
        <is>
          <t>中</t>
        </is>
      </c>
      <c r="M817" t="inlineStr">
        <is>
          <t>设备诊断智能体</t>
        </is>
      </c>
      <c r="N817" t="inlineStr">
        <is>
          <t>设备工程师</t>
        </is>
      </c>
      <c r="O817" t="inlineStr">
        <is>
          <t>设备瓶颈线停机放大，优先查看主加工和输送系统</t>
        </is>
      </c>
      <c r="P817" t="inlineStr">
        <is>
          <t>飞书消息卡片</t>
        </is>
      </c>
      <c r="Q817" t="inlineStr">
        <is>
          <t>否</t>
        </is>
      </c>
      <c r="R817" t="inlineStr">
        <is>
          <t>待确认</t>
        </is>
      </c>
      <c r="S817" t="inlineStr">
        <is>
          <t>团队模拟数据（基于公开单线数据派生）</t>
        </is>
      </c>
      <c r="T817" t="inlineStr">
        <is>
          <t>SIM-v2.2-20260807-20260804</t>
        </is>
      </c>
    </row>
    <row r="818">
      <c r="A818" t="inlineStr">
        <is>
          <t>SIM-EVT-00817</t>
        </is>
      </c>
      <c r="B818" t="inlineStr">
        <is>
          <t>LINE-S03-POST-20260318</t>
        </is>
      </c>
      <c r="C818" t="inlineStr">
        <is>
          <t>SHIFT-POST-20260318</t>
        </is>
      </c>
      <c r="D818" t="inlineStr">
        <is>
          <t>LINE-S03</t>
        </is>
      </c>
      <c r="E818" t="inlineStr">
        <is>
          <t>改善后</t>
        </is>
      </c>
      <c r="F818" s="57" t="n">
        <v>46099</v>
      </c>
      <c r="G818" t="inlineStr">
        <is>
          <t>OEE低于目标</t>
        </is>
      </c>
      <c r="H818" t="inlineStr">
        <is>
          <t>OEE</t>
        </is>
      </c>
      <c r="I818" s="61" t="n">
        <v>0.714024</v>
      </c>
      <c r="J818" t="inlineStr">
        <is>
          <t>比例</t>
        </is>
      </c>
      <c r="K818" t="n">
        <v>0.75</v>
      </c>
      <c r="L818" t="inlineStr">
        <is>
          <t>中</t>
        </is>
      </c>
      <c r="M818" t="inlineStr">
        <is>
          <t>生产诊断智能体</t>
        </is>
      </c>
      <c r="N818" t="inlineStr">
        <is>
          <t>生产主管</t>
        </is>
      </c>
      <c r="O818" t="inlineStr">
        <is>
          <t>质量波动线综合效率偏低，需结合三项损失继续下钻</t>
        </is>
      </c>
      <c r="P818" t="inlineStr">
        <is>
          <t>飞书消息卡片</t>
        </is>
      </c>
      <c r="Q818" t="inlineStr">
        <is>
          <t>否</t>
        </is>
      </c>
      <c r="R818" t="inlineStr">
        <is>
          <t>待确认</t>
        </is>
      </c>
      <c r="S818" t="inlineStr">
        <is>
          <t>团队模拟数据（基于公开单线数据派生）</t>
        </is>
      </c>
      <c r="T818" t="inlineStr">
        <is>
          <t>SIM-v2.2-20260807-20260804</t>
        </is>
      </c>
    </row>
    <row r="819">
      <c r="A819" t="inlineStr">
        <is>
          <t>SIM-EVT-00818</t>
        </is>
      </c>
      <c r="B819" t="inlineStr">
        <is>
          <t>LINE-S03-POST-20260318</t>
        </is>
      </c>
      <c r="C819" t="inlineStr">
        <is>
          <t>SHIFT-POST-20260318</t>
        </is>
      </c>
      <c r="D819" t="inlineStr">
        <is>
          <t>LINE-S03</t>
        </is>
      </c>
      <c r="E819" t="inlineStr">
        <is>
          <t>改善后</t>
        </is>
      </c>
      <c r="F819" s="57" t="n">
        <v>46099</v>
      </c>
      <c r="G819" t="inlineStr">
        <is>
          <t>质量率偏低</t>
        </is>
      </c>
      <c r="H819" t="inlineStr">
        <is>
          <t>质量率</t>
        </is>
      </c>
      <c r="I819" s="61" t="n">
        <v>0.971153</v>
      </c>
      <c r="J819" t="inlineStr">
        <is>
          <t>比例</t>
        </is>
      </c>
      <c r="K819" t="n">
        <v>0.98</v>
      </c>
      <c r="L819" t="inlineStr">
        <is>
          <t>中</t>
        </is>
      </c>
      <c r="M819" t="inlineStr">
        <is>
          <t>质量分析智能体</t>
        </is>
      </c>
      <c r="N819" t="inlineStr">
        <is>
          <t>质量工程师</t>
        </is>
      </c>
      <c r="O819" t="inlineStr">
        <is>
          <t>质量波动画像触发，建议核查批次、工艺参数和来料</t>
        </is>
      </c>
      <c r="P819" t="inlineStr">
        <is>
          <t>飞书消息卡片</t>
        </is>
      </c>
      <c r="Q819" t="inlineStr">
        <is>
          <t>否</t>
        </is>
      </c>
      <c r="R819" t="inlineStr">
        <is>
          <t>待确认</t>
        </is>
      </c>
      <c r="S819" t="inlineStr">
        <is>
          <t>团队模拟数据（基于公开单线数据派生）</t>
        </is>
      </c>
      <c r="T819" t="inlineStr">
        <is>
          <t>SIM-v2.2-20260807-20260804</t>
        </is>
      </c>
    </row>
    <row r="820">
      <c r="A820" t="inlineStr">
        <is>
          <t>SIM-EVT-00819</t>
        </is>
      </c>
      <c r="B820" t="inlineStr">
        <is>
          <t>LINE-S01-POST-20260319</t>
        </is>
      </c>
      <c r="C820" t="inlineStr">
        <is>
          <t>SHIFT-POST-20260319</t>
        </is>
      </c>
      <c r="D820" t="inlineStr">
        <is>
          <t>LINE-S01</t>
        </is>
      </c>
      <c r="E820" t="inlineStr">
        <is>
          <t>改善后</t>
        </is>
      </c>
      <c r="F820" s="57" t="n">
        <v>46100</v>
      </c>
      <c r="G820" t="inlineStr">
        <is>
          <t>OEE低于目标</t>
        </is>
      </c>
      <c r="H820" t="inlineStr">
        <is>
          <t>OEE</t>
        </is>
      </c>
      <c r="I820" s="61" t="n">
        <v>0.713706</v>
      </c>
      <c r="J820" t="inlineStr">
        <is>
          <t>比例</t>
        </is>
      </c>
      <c r="K820" t="n">
        <v>0.75</v>
      </c>
      <c r="L820" t="inlineStr">
        <is>
          <t>中</t>
        </is>
      </c>
      <c r="M820" t="inlineStr">
        <is>
          <t>生产诊断智能体</t>
        </is>
      </c>
      <c r="N820" t="inlineStr">
        <is>
          <t>生产主管</t>
        </is>
      </c>
      <c r="O820" t="inlineStr">
        <is>
          <t>稳态基准线综合效率偏低，需结合三项损失继续下钻</t>
        </is>
      </c>
      <c r="P820" t="inlineStr">
        <is>
          <t>飞书消息卡片</t>
        </is>
      </c>
      <c r="Q820" t="inlineStr">
        <is>
          <t>否</t>
        </is>
      </c>
      <c r="R820" t="inlineStr">
        <is>
          <t>待确认</t>
        </is>
      </c>
      <c r="S820" t="inlineStr">
        <is>
          <t>团队模拟数据（基于公开单线数据派生）</t>
        </is>
      </c>
      <c r="T820" t="inlineStr">
        <is>
          <t>SIM-v2.2-20260807-20260804</t>
        </is>
      </c>
    </row>
    <row r="821">
      <c r="A821" t="inlineStr">
        <is>
          <t>SIM-EVT-00820</t>
        </is>
      </c>
      <c r="B821" t="inlineStr">
        <is>
          <t>LINE-S01-POST-20260319</t>
        </is>
      </c>
      <c r="C821" t="inlineStr">
        <is>
          <t>SHIFT-POST-20260319</t>
        </is>
      </c>
      <c r="D821" t="inlineStr">
        <is>
          <t>LINE-S01</t>
        </is>
      </c>
      <c r="E821" t="inlineStr">
        <is>
          <t>改善后</t>
        </is>
      </c>
      <c r="F821" s="57" t="n">
        <v>46100</v>
      </c>
      <c r="G821" t="inlineStr">
        <is>
          <t>开动率偏低</t>
        </is>
      </c>
      <c r="H821" t="inlineStr">
        <is>
          <t>开动率</t>
        </is>
      </c>
      <c r="I821" s="61" t="n">
        <v>0.720182</v>
      </c>
      <c r="J821" t="inlineStr">
        <is>
          <t>比例</t>
        </is>
      </c>
      <c r="K821" t="n">
        <v>0.75</v>
      </c>
      <c r="L821" t="inlineStr">
        <is>
          <t>中</t>
        </is>
      </c>
      <c r="M821" t="inlineStr">
        <is>
          <t>设备诊断智能体</t>
        </is>
      </c>
      <c r="N821" t="inlineStr">
        <is>
          <t>设备工程师</t>
        </is>
      </c>
      <c r="O821" t="inlineStr">
        <is>
          <t>优先检查非计划停机与待机原因</t>
        </is>
      </c>
      <c r="P821" t="inlineStr">
        <is>
          <t>飞书消息卡片</t>
        </is>
      </c>
      <c r="Q821" t="inlineStr">
        <is>
          <t>否</t>
        </is>
      </c>
      <c r="R821" t="inlineStr">
        <is>
          <t>待确认</t>
        </is>
      </c>
      <c r="S821" t="inlineStr">
        <is>
          <t>团队模拟数据（基于公开单线数据派生）</t>
        </is>
      </c>
      <c r="T821" t="inlineStr">
        <is>
          <t>SIM-v2.2-20260807-20260804</t>
        </is>
      </c>
    </row>
    <row r="822">
      <c r="A822" t="inlineStr">
        <is>
          <t>SIM-EVT-00821</t>
        </is>
      </c>
      <c r="B822" t="inlineStr">
        <is>
          <t>LINE-S01-POST-20260319</t>
        </is>
      </c>
      <c r="C822" t="inlineStr">
        <is>
          <t>SHIFT-POST-20260319</t>
        </is>
      </c>
      <c r="D822" t="inlineStr">
        <is>
          <t>LINE-S01</t>
        </is>
      </c>
      <c r="E822" t="inlineStr">
        <is>
          <t>改善后</t>
        </is>
      </c>
      <c r="F822" s="57" t="n">
        <v>46100</v>
      </c>
      <c r="G822" t="inlineStr">
        <is>
          <t>非计划停机超时</t>
        </is>
      </c>
      <c r="H822" t="inlineStr">
        <is>
          <t>非计划停机</t>
        </is>
      </c>
      <c r="I822" s="61" t="n">
        <v>4914</v>
      </c>
      <c r="J822" t="inlineStr">
        <is>
          <t>秒</t>
        </is>
      </c>
      <c r="K822" t="n">
        <v>3600</v>
      </c>
      <c r="L822" t="inlineStr">
        <is>
          <t>中</t>
        </is>
      </c>
      <c r="M822" t="inlineStr">
        <is>
          <t>设备诊断智能体</t>
        </is>
      </c>
      <c r="N822" t="inlineStr">
        <is>
          <t>设备工程师</t>
        </is>
      </c>
      <c r="O822" t="inlineStr">
        <is>
          <t>按停机位置和原因执行Pareto分析</t>
        </is>
      </c>
      <c r="P822" t="inlineStr">
        <is>
          <t>飞书消息卡片</t>
        </is>
      </c>
      <c r="Q822" t="inlineStr">
        <is>
          <t>否</t>
        </is>
      </c>
      <c r="R822" t="inlineStr">
        <is>
          <t>待确认</t>
        </is>
      </c>
      <c r="S822" t="inlineStr">
        <is>
          <t>团队模拟数据（基于公开单线数据派生）</t>
        </is>
      </c>
      <c r="T822" t="inlineStr">
        <is>
          <t>SIM-v2.2-20260807-20260804</t>
        </is>
      </c>
    </row>
    <row r="823">
      <c r="A823" t="inlineStr">
        <is>
          <t>SIM-EVT-00822</t>
        </is>
      </c>
      <c r="B823" t="inlineStr">
        <is>
          <t>LINE-S02-POST-20260319</t>
        </is>
      </c>
      <c r="C823" t="inlineStr">
        <is>
          <t>SHIFT-POST-20260319</t>
        </is>
      </c>
      <c r="D823" t="inlineStr">
        <is>
          <t>LINE-S02</t>
        </is>
      </c>
      <c r="E823" t="inlineStr">
        <is>
          <t>改善后</t>
        </is>
      </c>
      <c r="F823" s="57" t="n">
        <v>46100</v>
      </c>
      <c r="G823" t="inlineStr">
        <is>
          <t>OEE低于目标</t>
        </is>
      </c>
      <c r="H823" t="inlineStr">
        <is>
          <t>OEE</t>
        </is>
      </c>
      <c r="I823" s="61" t="n">
        <v>0.688414</v>
      </c>
      <c r="J823" t="inlineStr">
        <is>
          <t>比例</t>
        </is>
      </c>
      <c r="K823" t="n">
        <v>0.75</v>
      </c>
      <c r="L823" t="inlineStr">
        <is>
          <t>中</t>
        </is>
      </c>
      <c r="M823" t="inlineStr">
        <is>
          <t>生产诊断智能体</t>
        </is>
      </c>
      <c r="N823" t="inlineStr">
        <is>
          <t>生产主管</t>
        </is>
      </c>
      <c r="O823" t="inlineStr">
        <is>
          <t>设备瓶颈线综合效率偏低，需结合三项损失继续下钻</t>
        </is>
      </c>
      <c r="P823" t="inlineStr">
        <is>
          <t>飞书消息卡片</t>
        </is>
      </c>
      <c r="Q823" t="inlineStr">
        <is>
          <t>否</t>
        </is>
      </c>
      <c r="R823" t="inlineStr">
        <is>
          <t>待确认</t>
        </is>
      </c>
      <c r="S823" t="inlineStr">
        <is>
          <t>团队模拟数据（基于公开单线数据派生）</t>
        </is>
      </c>
      <c r="T823" t="inlineStr">
        <is>
          <t>SIM-v2.2-20260807-20260804</t>
        </is>
      </c>
    </row>
    <row r="824">
      <c r="A824" t="inlineStr">
        <is>
          <t>SIM-EVT-00823</t>
        </is>
      </c>
      <c r="B824" t="inlineStr">
        <is>
          <t>LINE-S02-POST-20260319</t>
        </is>
      </c>
      <c r="C824" t="inlineStr">
        <is>
          <t>SHIFT-POST-20260319</t>
        </is>
      </c>
      <c r="D824" t="inlineStr">
        <is>
          <t>LINE-S02</t>
        </is>
      </c>
      <c r="E824" t="inlineStr">
        <is>
          <t>改善后</t>
        </is>
      </c>
      <c r="F824" s="57" t="n">
        <v>46100</v>
      </c>
      <c r="G824" t="inlineStr">
        <is>
          <t>开动率偏低</t>
        </is>
      </c>
      <c r="H824" t="inlineStr">
        <is>
          <t>开动率</t>
        </is>
      </c>
      <c r="I824" s="61" t="n">
        <v>0.684849</v>
      </c>
      <c r="J824" t="inlineStr">
        <is>
          <t>比例</t>
        </is>
      </c>
      <c r="K824" t="n">
        <v>0.75</v>
      </c>
      <c r="L824" t="inlineStr">
        <is>
          <t>中</t>
        </is>
      </c>
      <c r="M824" t="inlineStr">
        <is>
          <t>设备诊断智能体</t>
        </is>
      </c>
      <c r="N824" t="inlineStr">
        <is>
          <t>设备工程师</t>
        </is>
      </c>
      <c r="O824" t="inlineStr">
        <is>
          <t>设备瓶颈画像与非计划停机共同指向关键设备</t>
        </is>
      </c>
      <c r="P824" t="inlineStr">
        <is>
          <t>飞书消息卡片</t>
        </is>
      </c>
      <c r="Q824" t="inlineStr">
        <is>
          <t>否</t>
        </is>
      </c>
      <c r="R824" t="inlineStr">
        <is>
          <t>待确认</t>
        </is>
      </c>
      <c r="S824" t="inlineStr">
        <is>
          <t>团队模拟数据（基于公开单线数据派生）</t>
        </is>
      </c>
      <c r="T824" t="inlineStr">
        <is>
          <t>SIM-v2.2-20260807-20260804</t>
        </is>
      </c>
    </row>
    <row r="825">
      <c r="A825" t="inlineStr">
        <is>
          <t>SIM-EVT-00824</t>
        </is>
      </c>
      <c r="B825" t="inlineStr">
        <is>
          <t>LINE-S02-POST-20260319</t>
        </is>
      </c>
      <c r="C825" t="inlineStr">
        <is>
          <t>SHIFT-POST-20260319</t>
        </is>
      </c>
      <c r="D825" t="inlineStr">
        <is>
          <t>LINE-S02</t>
        </is>
      </c>
      <c r="E825" t="inlineStr">
        <is>
          <t>改善后</t>
        </is>
      </c>
      <c r="F825" s="57" t="n">
        <v>46100</v>
      </c>
      <c r="G825" t="inlineStr">
        <is>
          <t>非计划停机超时</t>
        </is>
      </c>
      <c r="H825" t="inlineStr">
        <is>
          <t>非计划停机</t>
        </is>
      </c>
      <c r="I825" s="61" t="n">
        <v>7068</v>
      </c>
      <c r="J825" t="inlineStr">
        <is>
          <t>秒</t>
        </is>
      </c>
      <c r="K825" t="n">
        <v>3600</v>
      </c>
      <c r="L825" t="inlineStr">
        <is>
          <t>中</t>
        </is>
      </c>
      <c r="M825" t="inlineStr">
        <is>
          <t>设备诊断智能体</t>
        </is>
      </c>
      <c r="N825" t="inlineStr">
        <is>
          <t>设备工程师</t>
        </is>
      </c>
      <c r="O825" t="inlineStr">
        <is>
          <t>设备瓶颈线停机放大，优先查看主加工和输送系统</t>
        </is>
      </c>
      <c r="P825" t="inlineStr">
        <is>
          <t>飞书消息卡片</t>
        </is>
      </c>
      <c r="Q825" t="inlineStr">
        <is>
          <t>否</t>
        </is>
      </c>
      <c r="R825" t="inlineStr">
        <is>
          <t>待确认</t>
        </is>
      </c>
      <c r="S825" t="inlineStr">
        <is>
          <t>团队模拟数据（基于公开单线数据派生）</t>
        </is>
      </c>
      <c r="T825" t="inlineStr">
        <is>
          <t>SIM-v2.2-20260807-20260804</t>
        </is>
      </c>
    </row>
    <row r="826">
      <c r="A826" t="inlineStr">
        <is>
          <t>SIM-EVT-00825</t>
        </is>
      </c>
      <c r="B826" t="inlineStr">
        <is>
          <t>LINE-S03-POST-20260319</t>
        </is>
      </c>
      <c r="C826" t="inlineStr">
        <is>
          <t>SHIFT-POST-20260319</t>
        </is>
      </c>
      <c r="D826" t="inlineStr">
        <is>
          <t>LINE-S03</t>
        </is>
      </c>
      <c r="E826" t="inlineStr">
        <is>
          <t>改善后</t>
        </is>
      </c>
      <c r="F826" s="57" t="n">
        <v>46100</v>
      </c>
      <c r="G826" t="inlineStr">
        <is>
          <t>OEE低于目标</t>
        </is>
      </c>
      <c r="H826" t="inlineStr">
        <is>
          <t>OEE</t>
        </is>
      </c>
      <c r="I826" s="61" t="n">
        <v>0.6868379999999999</v>
      </c>
      <c r="J826" t="inlineStr">
        <is>
          <t>比例</t>
        </is>
      </c>
      <c r="K826" t="n">
        <v>0.75</v>
      </c>
      <c r="L826" t="inlineStr">
        <is>
          <t>中</t>
        </is>
      </c>
      <c r="M826" t="inlineStr">
        <is>
          <t>生产诊断智能体</t>
        </is>
      </c>
      <c r="N826" t="inlineStr">
        <is>
          <t>生产主管</t>
        </is>
      </c>
      <c r="O826" t="inlineStr">
        <is>
          <t>质量波动线综合效率偏低，需结合三项损失继续下钻</t>
        </is>
      </c>
      <c r="P826" t="inlineStr">
        <is>
          <t>飞书消息卡片</t>
        </is>
      </c>
      <c r="Q826" t="inlineStr">
        <is>
          <t>否</t>
        </is>
      </c>
      <c r="R826" t="inlineStr">
        <is>
          <t>待确认</t>
        </is>
      </c>
      <c r="S826" t="inlineStr">
        <is>
          <t>团队模拟数据（基于公开单线数据派生）</t>
        </is>
      </c>
      <c r="T826" t="inlineStr">
        <is>
          <t>SIM-v2.2-20260807-20260804</t>
        </is>
      </c>
    </row>
    <row r="827">
      <c r="A827" t="inlineStr">
        <is>
          <t>SIM-EVT-00826</t>
        </is>
      </c>
      <c r="B827" t="inlineStr">
        <is>
          <t>LINE-S03-POST-20260319</t>
        </is>
      </c>
      <c r="C827" t="inlineStr">
        <is>
          <t>SHIFT-POST-20260319</t>
        </is>
      </c>
      <c r="D827" t="inlineStr">
        <is>
          <t>LINE-S03</t>
        </is>
      </c>
      <c r="E827" t="inlineStr">
        <is>
          <t>改善后</t>
        </is>
      </c>
      <c r="F827" s="57" t="n">
        <v>46100</v>
      </c>
      <c r="G827" t="inlineStr">
        <is>
          <t>开动率偏低</t>
        </is>
      </c>
      <c r="H827" t="inlineStr">
        <is>
          <t>开动率</t>
        </is>
      </c>
      <c r="I827" s="61" t="n">
        <v>0.714182</v>
      </c>
      <c r="J827" t="inlineStr">
        <is>
          <t>比例</t>
        </is>
      </c>
      <c r="K827" t="n">
        <v>0.75</v>
      </c>
      <c r="L827" t="inlineStr">
        <is>
          <t>中</t>
        </is>
      </c>
      <c r="M827" t="inlineStr">
        <is>
          <t>设备诊断智能体</t>
        </is>
      </c>
      <c r="N827" t="inlineStr">
        <is>
          <t>设备工程师</t>
        </is>
      </c>
      <c r="O827" t="inlineStr">
        <is>
          <t>优先检查非计划停机与待机原因</t>
        </is>
      </c>
      <c r="P827" t="inlineStr">
        <is>
          <t>飞书消息卡片</t>
        </is>
      </c>
      <c r="Q827" t="inlineStr">
        <is>
          <t>否</t>
        </is>
      </c>
      <c r="R827" t="inlineStr">
        <is>
          <t>待确认</t>
        </is>
      </c>
      <c r="S827" t="inlineStr">
        <is>
          <t>团队模拟数据（基于公开单线数据派生）</t>
        </is>
      </c>
      <c r="T827" t="inlineStr">
        <is>
          <t>SIM-v2.2-20260807-20260804</t>
        </is>
      </c>
    </row>
    <row r="828">
      <c r="A828" t="inlineStr">
        <is>
          <t>SIM-EVT-00827</t>
        </is>
      </c>
      <c r="B828" t="inlineStr">
        <is>
          <t>LINE-S03-POST-20260319</t>
        </is>
      </c>
      <c r="C828" t="inlineStr">
        <is>
          <t>SHIFT-POST-20260319</t>
        </is>
      </c>
      <c r="D828" t="inlineStr">
        <is>
          <t>LINE-S03</t>
        </is>
      </c>
      <c r="E828" t="inlineStr">
        <is>
          <t>改善后</t>
        </is>
      </c>
      <c r="F828" s="57" t="n">
        <v>46100</v>
      </c>
      <c r="G828" t="inlineStr">
        <is>
          <t>非计划停机超时</t>
        </is>
      </c>
      <c r="H828" t="inlineStr">
        <is>
          <t>非计划停机</t>
        </is>
      </c>
      <c r="I828" s="61" t="n">
        <v>5688</v>
      </c>
      <c r="J828" t="inlineStr">
        <is>
          <t>秒</t>
        </is>
      </c>
      <c r="K828" t="n">
        <v>3600</v>
      </c>
      <c r="L828" t="inlineStr">
        <is>
          <t>中</t>
        </is>
      </c>
      <c r="M828" t="inlineStr">
        <is>
          <t>设备诊断智能体</t>
        </is>
      </c>
      <c r="N828" t="inlineStr">
        <is>
          <t>设备工程师</t>
        </is>
      </c>
      <c r="O828" t="inlineStr">
        <is>
          <t>按停机位置和原因执行Pareto分析</t>
        </is>
      </c>
      <c r="P828" t="inlineStr">
        <is>
          <t>飞书消息卡片</t>
        </is>
      </c>
      <c r="Q828" t="inlineStr">
        <is>
          <t>否</t>
        </is>
      </c>
      <c r="R828" t="inlineStr">
        <is>
          <t>待确认</t>
        </is>
      </c>
      <c r="S828" t="inlineStr">
        <is>
          <t>团队模拟数据（基于公开单线数据派生）</t>
        </is>
      </c>
      <c r="T828" t="inlineStr">
        <is>
          <t>SIM-v2.2-20260807-20260804</t>
        </is>
      </c>
    </row>
    <row r="829">
      <c r="A829" t="inlineStr">
        <is>
          <t>SIM-EVT-00828</t>
        </is>
      </c>
      <c r="B829" t="inlineStr">
        <is>
          <t>LINE-S01-POST-20260320</t>
        </is>
      </c>
      <c r="C829" t="inlineStr">
        <is>
          <t>SHIFT-POST-20260320</t>
        </is>
      </c>
      <c r="D829" t="inlineStr">
        <is>
          <t>LINE-S01</t>
        </is>
      </c>
      <c r="E829" t="inlineStr">
        <is>
          <t>改善后</t>
        </is>
      </c>
      <c r="F829" s="57" t="n">
        <v>46101</v>
      </c>
      <c r="G829" t="inlineStr">
        <is>
          <t>OEE低于目标</t>
        </is>
      </c>
      <c r="H829" t="inlineStr">
        <is>
          <t>OEE</t>
        </is>
      </c>
      <c r="I829" s="61" t="n">
        <v>0.675413</v>
      </c>
      <c r="J829" t="inlineStr">
        <is>
          <t>比例</t>
        </is>
      </c>
      <c r="K829" t="n">
        <v>0.75</v>
      </c>
      <c r="L829" t="inlineStr">
        <is>
          <t>中</t>
        </is>
      </c>
      <c r="M829" t="inlineStr">
        <is>
          <t>生产诊断智能体</t>
        </is>
      </c>
      <c r="N829" t="inlineStr">
        <is>
          <t>生产主管</t>
        </is>
      </c>
      <c r="O829" t="inlineStr">
        <is>
          <t>稳态基准线综合效率偏低，需结合三项损失继续下钻</t>
        </is>
      </c>
      <c r="P829" t="inlineStr">
        <is>
          <t>飞书消息卡片</t>
        </is>
      </c>
      <c r="Q829" t="inlineStr">
        <is>
          <t>否</t>
        </is>
      </c>
      <c r="R829" t="inlineStr">
        <is>
          <t>待确认</t>
        </is>
      </c>
      <c r="S829" t="inlineStr">
        <is>
          <t>团队模拟数据（基于公开单线数据派生）</t>
        </is>
      </c>
      <c r="T829" t="inlineStr">
        <is>
          <t>SIM-v2.2-20260807-20260804</t>
        </is>
      </c>
    </row>
    <row r="830">
      <c r="A830" t="inlineStr">
        <is>
          <t>SIM-EVT-00829</t>
        </is>
      </c>
      <c r="B830" t="inlineStr">
        <is>
          <t>LINE-S01-POST-20260320</t>
        </is>
      </c>
      <c r="C830" t="inlineStr">
        <is>
          <t>SHIFT-POST-20260320</t>
        </is>
      </c>
      <c r="D830" t="inlineStr">
        <is>
          <t>LINE-S01</t>
        </is>
      </c>
      <c r="E830" t="inlineStr">
        <is>
          <t>改善后</t>
        </is>
      </c>
      <c r="F830" s="57" t="n">
        <v>46101</v>
      </c>
      <c r="G830" t="inlineStr">
        <is>
          <t>开动率偏低</t>
        </is>
      </c>
      <c r="H830" t="inlineStr">
        <is>
          <t>开动率</t>
        </is>
      </c>
      <c r="I830" s="61" t="n">
        <v>0.671386</v>
      </c>
      <c r="J830" t="inlineStr">
        <is>
          <t>比例</t>
        </is>
      </c>
      <c r="K830" t="n">
        <v>0.75</v>
      </c>
      <c r="L830" t="inlineStr">
        <is>
          <t>中</t>
        </is>
      </c>
      <c r="M830" t="inlineStr">
        <is>
          <t>设备诊断智能体</t>
        </is>
      </c>
      <c r="N830" t="inlineStr">
        <is>
          <t>设备工程师</t>
        </is>
      </c>
      <c r="O830" t="inlineStr">
        <is>
          <t>优先检查非计划停机与待机原因</t>
        </is>
      </c>
      <c r="P830" t="inlineStr">
        <is>
          <t>飞书消息卡片</t>
        </is>
      </c>
      <c r="Q830" t="inlineStr">
        <is>
          <t>否</t>
        </is>
      </c>
      <c r="R830" t="inlineStr">
        <is>
          <t>待确认</t>
        </is>
      </c>
      <c r="S830" t="inlineStr">
        <is>
          <t>团队模拟数据（基于公开单线数据派生）</t>
        </is>
      </c>
      <c r="T830" t="inlineStr">
        <is>
          <t>SIM-v2.2-20260807-20260804</t>
        </is>
      </c>
    </row>
    <row r="831">
      <c r="A831" t="inlineStr">
        <is>
          <t>SIM-EVT-00830</t>
        </is>
      </c>
      <c r="B831" t="inlineStr">
        <is>
          <t>LINE-S01-POST-20260320</t>
        </is>
      </c>
      <c r="C831" t="inlineStr">
        <is>
          <t>SHIFT-POST-20260320</t>
        </is>
      </c>
      <c r="D831" t="inlineStr">
        <is>
          <t>LINE-S01</t>
        </is>
      </c>
      <c r="E831" t="inlineStr">
        <is>
          <t>改善后</t>
        </is>
      </c>
      <c r="F831" s="57" t="n">
        <v>46101</v>
      </c>
      <c r="G831" t="inlineStr">
        <is>
          <t>质量率偏低</t>
        </is>
      </c>
      <c r="H831" t="inlineStr">
        <is>
          <t>质量率</t>
        </is>
      </c>
      <c r="I831" s="61" t="n">
        <v>0.977849</v>
      </c>
      <c r="J831" t="inlineStr">
        <is>
          <t>比例</t>
        </is>
      </c>
      <c r="K831" t="n">
        <v>0.98</v>
      </c>
      <c r="L831" t="inlineStr">
        <is>
          <t>中</t>
        </is>
      </c>
      <c r="M831" t="inlineStr">
        <is>
          <t>质量分析智能体</t>
        </is>
      </c>
      <c r="N831" t="inlineStr">
        <is>
          <t>质量工程师</t>
        </is>
      </c>
      <c r="O831" t="inlineStr">
        <is>
          <t>建议核查缺陷数量与异常批次</t>
        </is>
      </c>
      <c r="P831" t="inlineStr">
        <is>
          <t>飞书消息卡片</t>
        </is>
      </c>
      <c r="Q831" t="inlineStr">
        <is>
          <t>否</t>
        </is>
      </c>
      <c r="R831" t="inlineStr">
        <is>
          <t>待确认</t>
        </is>
      </c>
      <c r="S831" t="inlineStr">
        <is>
          <t>团队模拟数据（基于公开单线数据派生）</t>
        </is>
      </c>
      <c r="T831" t="inlineStr">
        <is>
          <t>SIM-v2.2-20260807-20260804</t>
        </is>
      </c>
    </row>
    <row r="832">
      <c r="A832" t="inlineStr">
        <is>
          <t>SIM-EVT-00831</t>
        </is>
      </c>
      <c r="B832" t="inlineStr">
        <is>
          <t>LINE-S01-POST-20260320</t>
        </is>
      </c>
      <c r="C832" t="inlineStr">
        <is>
          <t>SHIFT-POST-20260320</t>
        </is>
      </c>
      <c r="D832" t="inlineStr">
        <is>
          <t>LINE-S01</t>
        </is>
      </c>
      <c r="E832" t="inlineStr">
        <is>
          <t>改善后</t>
        </is>
      </c>
      <c r="F832" s="57" t="n">
        <v>46101</v>
      </c>
      <c r="G832" t="inlineStr">
        <is>
          <t>非计划停机超时</t>
        </is>
      </c>
      <c r="H832" t="inlineStr">
        <is>
          <t>非计划停机</t>
        </is>
      </c>
      <c r="I832" s="61" t="n">
        <v>4836</v>
      </c>
      <c r="J832" t="inlineStr">
        <is>
          <t>秒</t>
        </is>
      </c>
      <c r="K832" t="n">
        <v>3600</v>
      </c>
      <c r="L832" t="inlineStr">
        <is>
          <t>中</t>
        </is>
      </c>
      <c r="M832" t="inlineStr">
        <is>
          <t>设备诊断智能体</t>
        </is>
      </c>
      <c r="N832" t="inlineStr">
        <is>
          <t>设备工程师</t>
        </is>
      </c>
      <c r="O832" t="inlineStr">
        <is>
          <t>按停机位置和原因执行Pareto分析</t>
        </is>
      </c>
      <c r="P832" t="inlineStr">
        <is>
          <t>飞书消息卡片</t>
        </is>
      </c>
      <c r="Q832" t="inlineStr">
        <is>
          <t>否</t>
        </is>
      </c>
      <c r="R832" t="inlineStr">
        <is>
          <t>待确认</t>
        </is>
      </c>
      <c r="S832" t="inlineStr">
        <is>
          <t>团队模拟数据（基于公开单线数据派生）</t>
        </is>
      </c>
      <c r="T832" t="inlineStr">
        <is>
          <t>SIM-v2.2-20260807-20260804</t>
        </is>
      </c>
    </row>
    <row r="833">
      <c r="A833" t="inlineStr">
        <is>
          <t>SIM-EVT-00832</t>
        </is>
      </c>
      <c r="B833" t="inlineStr">
        <is>
          <t>LINE-S02-POST-20260320</t>
        </is>
      </c>
      <c r="C833" t="inlineStr">
        <is>
          <t>SHIFT-POST-20260320</t>
        </is>
      </c>
      <c r="D833" t="inlineStr">
        <is>
          <t>LINE-S02</t>
        </is>
      </c>
      <c r="E833" t="inlineStr">
        <is>
          <t>改善后</t>
        </is>
      </c>
      <c r="F833" s="57" t="n">
        <v>46101</v>
      </c>
      <c r="G833" t="inlineStr">
        <is>
          <t>OEE低于目标</t>
        </is>
      </c>
      <c r="H833" t="inlineStr">
        <is>
          <t>OEE</t>
        </is>
      </c>
      <c r="I833" s="61" t="n">
        <v>0.623722</v>
      </c>
      <c r="J833" t="inlineStr">
        <is>
          <t>比例</t>
        </is>
      </c>
      <c r="K833" t="n">
        <v>0.75</v>
      </c>
      <c r="L833" t="inlineStr">
        <is>
          <t>中</t>
        </is>
      </c>
      <c r="M833" t="inlineStr">
        <is>
          <t>生产诊断智能体</t>
        </is>
      </c>
      <c r="N833" t="inlineStr">
        <is>
          <t>生产主管</t>
        </is>
      </c>
      <c r="O833" t="inlineStr">
        <is>
          <t>设备瓶颈线综合效率偏低，需结合三项损失继续下钻</t>
        </is>
      </c>
      <c r="P833" t="inlineStr">
        <is>
          <t>飞书消息卡片</t>
        </is>
      </c>
      <c r="Q833" t="inlineStr">
        <is>
          <t>否</t>
        </is>
      </c>
      <c r="R833" t="inlineStr">
        <is>
          <t>待确认</t>
        </is>
      </c>
      <c r="S833" t="inlineStr">
        <is>
          <t>团队模拟数据（基于公开单线数据派生）</t>
        </is>
      </c>
      <c r="T833" t="inlineStr">
        <is>
          <t>SIM-v2.2-20260807-20260804</t>
        </is>
      </c>
    </row>
    <row r="834">
      <c r="A834" t="inlineStr">
        <is>
          <t>SIM-EVT-00833</t>
        </is>
      </c>
      <c r="B834" t="inlineStr">
        <is>
          <t>LINE-S02-POST-20260320</t>
        </is>
      </c>
      <c r="C834" t="inlineStr">
        <is>
          <t>SHIFT-POST-20260320</t>
        </is>
      </c>
      <c r="D834" t="inlineStr">
        <is>
          <t>LINE-S02</t>
        </is>
      </c>
      <c r="E834" t="inlineStr">
        <is>
          <t>改善后</t>
        </is>
      </c>
      <c r="F834" s="57" t="n">
        <v>46101</v>
      </c>
      <c r="G834" t="inlineStr">
        <is>
          <t>开动率偏低</t>
        </is>
      </c>
      <c r="H834" t="inlineStr">
        <is>
          <t>开动率</t>
        </is>
      </c>
      <c r="I834" s="61" t="n">
        <v>0.636053</v>
      </c>
      <c r="J834" t="inlineStr">
        <is>
          <t>比例</t>
        </is>
      </c>
      <c r="K834" t="n">
        <v>0.75</v>
      </c>
      <c r="L834" t="inlineStr">
        <is>
          <t>中</t>
        </is>
      </c>
      <c r="M834" t="inlineStr">
        <is>
          <t>设备诊断智能体</t>
        </is>
      </c>
      <c r="N834" t="inlineStr">
        <is>
          <t>设备工程师</t>
        </is>
      </c>
      <c r="O834" t="inlineStr">
        <is>
          <t>设备瓶颈画像与非计划停机共同指向关键设备</t>
        </is>
      </c>
      <c r="P834" t="inlineStr">
        <is>
          <t>飞书消息卡片</t>
        </is>
      </c>
      <c r="Q834" t="inlineStr">
        <is>
          <t>否</t>
        </is>
      </c>
      <c r="R834" t="inlineStr">
        <is>
          <t>待确认</t>
        </is>
      </c>
      <c r="S834" t="inlineStr">
        <is>
          <t>团队模拟数据（基于公开单线数据派生）</t>
        </is>
      </c>
      <c r="T834" t="inlineStr">
        <is>
          <t>SIM-v2.2-20260807-20260804</t>
        </is>
      </c>
    </row>
    <row r="835">
      <c r="A835" t="inlineStr">
        <is>
          <t>SIM-EVT-00834</t>
        </is>
      </c>
      <c r="B835" t="inlineStr">
        <is>
          <t>LINE-S02-POST-20260320</t>
        </is>
      </c>
      <c r="C835" t="inlineStr">
        <is>
          <t>SHIFT-POST-20260320</t>
        </is>
      </c>
      <c r="D835" t="inlineStr">
        <is>
          <t>LINE-S02</t>
        </is>
      </c>
      <c r="E835" t="inlineStr">
        <is>
          <t>改善后</t>
        </is>
      </c>
      <c r="F835" s="57" t="n">
        <v>46101</v>
      </c>
      <c r="G835" t="inlineStr">
        <is>
          <t>质量率偏低</t>
        </is>
      </c>
      <c r="H835" t="inlineStr">
        <is>
          <t>质量率</t>
        </is>
      </c>
      <c r="I835" s="61" t="n">
        <v>0.975294</v>
      </c>
      <c r="J835" t="inlineStr">
        <is>
          <t>比例</t>
        </is>
      </c>
      <c r="K835" t="n">
        <v>0.98</v>
      </c>
      <c r="L835" t="inlineStr">
        <is>
          <t>中</t>
        </is>
      </c>
      <c r="M835" t="inlineStr">
        <is>
          <t>质量分析智能体</t>
        </is>
      </c>
      <c r="N835" t="inlineStr">
        <is>
          <t>质量工程师</t>
        </is>
      </c>
      <c r="O835" t="inlineStr">
        <is>
          <t>建议核查缺陷数量与异常批次</t>
        </is>
      </c>
      <c r="P835" t="inlineStr">
        <is>
          <t>飞书消息卡片</t>
        </is>
      </c>
      <c r="Q835" t="inlineStr">
        <is>
          <t>否</t>
        </is>
      </c>
      <c r="R835" t="inlineStr">
        <is>
          <t>待确认</t>
        </is>
      </c>
      <c r="S835" t="inlineStr">
        <is>
          <t>团队模拟数据（基于公开单线数据派生）</t>
        </is>
      </c>
      <c r="T835" t="inlineStr">
        <is>
          <t>SIM-v2.2-20260807-20260804</t>
        </is>
      </c>
    </row>
    <row r="836">
      <c r="A836" t="inlineStr">
        <is>
          <t>SIM-EVT-00835</t>
        </is>
      </c>
      <c r="B836" t="inlineStr">
        <is>
          <t>LINE-S02-POST-20260320</t>
        </is>
      </c>
      <c r="C836" t="inlineStr">
        <is>
          <t>SHIFT-POST-20260320</t>
        </is>
      </c>
      <c r="D836" t="inlineStr">
        <is>
          <t>LINE-S02</t>
        </is>
      </c>
      <c r="E836" t="inlineStr">
        <is>
          <t>改善后</t>
        </is>
      </c>
      <c r="F836" s="57" t="n">
        <v>46101</v>
      </c>
      <c r="G836" t="inlineStr">
        <is>
          <t>非计划停机超时</t>
        </is>
      </c>
      <c r="H836" t="inlineStr">
        <is>
          <t>非计划停机</t>
        </is>
      </c>
      <c r="I836" s="61" t="n">
        <v>6996</v>
      </c>
      <c r="J836" t="inlineStr">
        <is>
          <t>秒</t>
        </is>
      </c>
      <c r="K836" t="n">
        <v>3600</v>
      </c>
      <c r="L836" t="inlineStr">
        <is>
          <t>中</t>
        </is>
      </c>
      <c r="M836" t="inlineStr">
        <is>
          <t>设备诊断智能体</t>
        </is>
      </c>
      <c r="N836" t="inlineStr">
        <is>
          <t>设备工程师</t>
        </is>
      </c>
      <c r="O836" t="inlineStr">
        <is>
          <t>设备瓶颈线停机放大，优先查看主加工和输送系统</t>
        </is>
      </c>
      <c r="P836" t="inlineStr">
        <is>
          <t>飞书消息卡片</t>
        </is>
      </c>
      <c r="Q836" t="inlineStr">
        <is>
          <t>否</t>
        </is>
      </c>
      <c r="R836" t="inlineStr">
        <is>
          <t>待确认</t>
        </is>
      </c>
      <c r="S836" t="inlineStr">
        <is>
          <t>团队模拟数据（基于公开单线数据派生）</t>
        </is>
      </c>
      <c r="T836" t="inlineStr">
        <is>
          <t>SIM-v2.2-20260807-20260804</t>
        </is>
      </c>
    </row>
    <row r="837">
      <c r="A837" t="inlineStr">
        <is>
          <t>SIM-EVT-00836</t>
        </is>
      </c>
      <c r="B837" t="inlineStr">
        <is>
          <t>LINE-S03-POST-20260320</t>
        </is>
      </c>
      <c r="C837" t="inlineStr">
        <is>
          <t>SHIFT-POST-20260320</t>
        </is>
      </c>
      <c r="D837" t="inlineStr">
        <is>
          <t>LINE-S03</t>
        </is>
      </c>
      <c r="E837" t="inlineStr">
        <is>
          <t>改善后</t>
        </is>
      </c>
      <c r="F837" s="57" t="n">
        <v>46101</v>
      </c>
      <c r="G837" t="inlineStr">
        <is>
          <t>OEE低于目标</t>
        </is>
      </c>
      <c r="H837" t="inlineStr">
        <is>
          <t>OEE</t>
        </is>
      </c>
      <c r="I837" s="61" t="n">
        <v>0.649875</v>
      </c>
      <c r="J837" t="inlineStr">
        <is>
          <t>比例</t>
        </is>
      </c>
      <c r="K837" t="n">
        <v>0.75</v>
      </c>
      <c r="L837" t="inlineStr">
        <is>
          <t>中</t>
        </is>
      </c>
      <c r="M837" t="inlineStr">
        <is>
          <t>生产诊断智能体</t>
        </is>
      </c>
      <c r="N837" t="inlineStr">
        <is>
          <t>生产主管</t>
        </is>
      </c>
      <c r="O837" t="inlineStr">
        <is>
          <t>质量波动线综合效率偏低，需结合三项损失继续下钻</t>
        </is>
      </c>
      <c r="P837" t="inlineStr">
        <is>
          <t>飞书消息卡片</t>
        </is>
      </c>
      <c r="Q837" t="inlineStr">
        <is>
          <t>否</t>
        </is>
      </c>
      <c r="R837" t="inlineStr">
        <is>
          <t>待确认</t>
        </is>
      </c>
      <c r="S837" t="inlineStr">
        <is>
          <t>团队模拟数据（基于公开单线数据派生）</t>
        </is>
      </c>
      <c r="T837" t="inlineStr">
        <is>
          <t>SIM-v2.2-20260807-20260804</t>
        </is>
      </c>
    </row>
    <row r="838">
      <c r="A838" t="inlineStr">
        <is>
          <t>SIM-EVT-00837</t>
        </is>
      </c>
      <c r="B838" t="inlineStr">
        <is>
          <t>LINE-S03-POST-20260320</t>
        </is>
      </c>
      <c r="C838" t="inlineStr">
        <is>
          <t>SHIFT-POST-20260320</t>
        </is>
      </c>
      <c r="D838" t="inlineStr">
        <is>
          <t>LINE-S03</t>
        </is>
      </c>
      <c r="E838" t="inlineStr">
        <is>
          <t>改善后</t>
        </is>
      </c>
      <c r="F838" s="57" t="n">
        <v>46101</v>
      </c>
      <c r="G838" t="inlineStr">
        <is>
          <t>开动率偏低</t>
        </is>
      </c>
      <c r="H838" t="inlineStr">
        <is>
          <t>开动率</t>
        </is>
      </c>
      <c r="I838" s="61" t="n">
        <v>0.665386</v>
      </c>
      <c r="J838" t="inlineStr">
        <is>
          <t>比例</t>
        </is>
      </c>
      <c r="K838" t="n">
        <v>0.75</v>
      </c>
      <c r="L838" t="inlineStr">
        <is>
          <t>中</t>
        </is>
      </c>
      <c r="M838" t="inlineStr">
        <is>
          <t>设备诊断智能体</t>
        </is>
      </c>
      <c r="N838" t="inlineStr">
        <is>
          <t>设备工程师</t>
        </is>
      </c>
      <c r="O838" t="inlineStr">
        <is>
          <t>优先检查非计划停机与待机原因</t>
        </is>
      </c>
      <c r="P838" t="inlineStr">
        <is>
          <t>飞书消息卡片</t>
        </is>
      </c>
      <c r="Q838" t="inlineStr">
        <is>
          <t>否</t>
        </is>
      </c>
      <c r="R838" t="inlineStr">
        <is>
          <t>待确认</t>
        </is>
      </c>
      <c r="S838" t="inlineStr">
        <is>
          <t>团队模拟数据（基于公开单线数据派生）</t>
        </is>
      </c>
      <c r="T838" t="inlineStr">
        <is>
          <t>SIM-v2.2-20260807-20260804</t>
        </is>
      </c>
    </row>
    <row r="839">
      <c r="A839" t="inlineStr">
        <is>
          <t>SIM-EVT-00838</t>
        </is>
      </c>
      <c r="B839" t="inlineStr">
        <is>
          <t>LINE-S03-POST-20260320</t>
        </is>
      </c>
      <c r="C839" t="inlineStr">
        <is>
          <t>SHIFT-POST-20260320</t>
        </is>
      </c>
      <c r="D839" t="inlineStr">
        <is>
          <t>LINE-S03</t>
        </is>
      </c>
      <c r="E839" t="inlineStr">
        <is>
          <t>改善后</t>
        </is>
      </c>
      <c r="F839" s="57" t="n">
        <v>46101</v>
      </c>
      <c r="G839" t="inlineStr">
        <is>
          <t>质量率偏低</t>
        </is>
      </c>
      <c r="H839" t="inlineStr">
        <is>
          <t>质量率</t>
        </is>
      </c>
      <c r="I839" s="61" t="n">
        <v>0.968182</v>
      </c>
      <c r="J839" t="inlineStr">
        <is>
          <t>比例</t>
        </is>
      </c>
      <c r="K839" t="n">
        <v>0.98</v>
      </c>
      <c r="L839" t="inlineStr">
        <is>
          <t>中</t>
        </is>
      </c>
      <c r="M839" t="inlineStr">
        <is>
          <t>质量分析智能体</t>
        </is>
      </c>
      <c r="N839" t="inlineStr">
        <is>
          <t>质量工程师</t>
        </is>
      </c>
      <c r="O839" t="inlineStr">
        <is>
          <t>质量波动画像触发，建议核查批次、工艺参数和来料</t>
        </is>
      </c>
      <c r="P839" t="inlineStr">
        <is>
          <t>飞书消息卡片</t>
        </is>
      </c>
      <c r="Q839" t="inlineStr">
        <is>
          <t>否</t>
        </is>
      </c>
      <c r="R839" t="inlineStr">
        <is>
          <t>待确认</t>
        </is>
      </c>
      <c r="S839" t="inlineStr">
        <is>
          <t>团队模拟数据（基于公开单线数据派生）</t>
        </is>
      </c>
      <c r="T839" t="inlineStr">
        <is>
          <t>SIM-v2.2-20260807-20260804</t>
        </is>
      </c>
    </row>
    <row r="840">
      <c r="A840" t="inlineStr">
        <is>
          <t>SIM-EVT-00839</t>
        </is>
      </c>
      <c r="B840" t="inlineStr">
        <is>
          <t>LINE-S03-POST-20260320</t>
        </is>
      </c>
      <c r="C840" t="inlineStr">
        <is>
          <t>SHIFT-POST-20260320</t>
        </is>
      </c>
      <c r="D840" t="inlineStr">
        <is>
          <t>LINE-S03</t>
        </is>
      </c>
      <c r="E840" t="inlineStr">
        <is>
          <t>改善后</t>
        </is>
      </c>
      <c r="F840" s="57" t="n">
        <v>46101</v>
      </c>
      <c r="G840" t="inlineStr">
        <is>
          <t>非计划停机超时</t>
        </is>
      </c>
      <c r="H840" t="inlineStr">
        <is>
          <t>非计划停机</t>
        </is>
      </c>
      <c r="I840" s="61" t="n">
        <v>5580</v>
      </c>
      <c r="J840" t="inlineStr">
        <is>
          <t>秒</t>
        </is>
      </c>
      <c r="K840" t="n">
        <v>3600</v>
      </c>
      <c r="L840" t="inlineStr">
        <is>
          <t>中</t>
        </is>
      </c>
      <c r="M840" t="inlineStr">
        <is>
          <t>设备诊断智能体</t>
        </is>
      </c>
      <c r="N840" t="inlineStr">
        <is>
          <t>设备工程师</t>
        </is>
      </c>
      <c r="O840" t="inlineStr">
        <is>
          <t>按停机位置和原因执行Pareto分析</t>
        </is>
      </c>
      <c r="P840" t="inlineStr">
        <is>
          <t>飞书消息卡片</t>
        </is>
      </c>
      <c r="Q840" t="inlineStr">
        <is>
          <t>否</t>
        </is>
      </c>
      <c r="R840" t="inlineStr">
        <is>
          <t>待确认</t>
        </is>
      </c>
      <c r="S840" t="inlineStr">
        <is>
          <t>团队模拟数据（基于公开单线数据派生）</t>
        </is>
      </c>
      <c r="T840" t="inlineStr">
        <is>
          <t>SIM-v2.2-20260807-20260804</t>
        </is>
      </c>
    </row>
    <row r="841">
      <c r="A841" t="inlineStr">
        <is>
          <t>SIM-EVT-00840</t>
        </is>
      </c>
      <c r="B841" t="inlineStr">
        <is>
          <t>LINE-S01-POST-20260323</t>
        </is>
      </c>
      <c r="C841" t="inlineStr">
        <is>
          <t>SHIFT-POST-20260323</t>
        </is>
      </c>
      <c r="D841" t="inlineStr">
        <is>
          <t>LINE-S01</t>
        </is>
      </c>
      <c r="E841" t="inlineStr">
        <is>
          <t>改善后</t>
        </is>
      </c>
      <c r="F841" s="57" t="n">
        <v>46104</v>
      </c>
      <c r="G841" t="inlineStr">
        <is>
          <t>OEE低于目标</t>
        </is>
      </c>
      <c r="H841" t="inlineStr">
        <is>
          <t>OEE</t>
        </is>
      </c>
      <c r="I841" s="61" t="n">
        <v>0.749041</v>
      </c>
      <c r="J841" t="inlineStr">
        <is>
          <t>比例</t>
        </is>
      </c>
      <c r="K841" t="n">
        <v>0.75</v>
      </c>
      <c r="L841" t="inlineStr">
        <is>
          <t>中</t>
        </is>
      </c>
      <c r="M841" t="inlineStr">
        <is>
          <t>生产诊断智能体</t>
        </is>
      </c>
      <c r="N841" t="inlineStr">
        <is>
          <t>生产主管</t>
        </is>
      </c>
      <c r="O841" t="inlineStr">
        <is>
          <t>稳态基准线综合效率偏低，需结合三项损失继续下钻</t>
        </is>
      </c>
      <c r="P841" t="inlineStr">
        <is>
          <t>飞书消息卡片</t>
        </is>
      </c>
      <c r="Q841" t="inlineStr">
        <is>
          <t>否</t>
        </is>
      </c>
      <c r="R841" t="inlineStr">
        <is>
          <t>待确认</t>
        </is>
      </c>
      <c r="S841" t="inlineStr">
        <is>
          <t>团队模拟数据（基于公开单线数据派生）</t>
        </is>
      </c>
      <c r="T841" t="inlineStr">
        <is>
          <t>SIM-v2.2-20260807-20260804</t>
        </is>
      </c>
    </row>
    <row r="842">
      <c r="A842" t="inlineStr">
        <is>
          <t>SIM-EVT-00841</t>
        </is>
      </c>
      <c r="B842" t="inlineStr">
        <is>
          <t>LINE-S01-POST-20260323</t>
        </is>
      </c>
      <c r="C842" t="inlineStr">
        <is>
          <t>SHIFT-POST-20260323</t>
        </is>
      </c>
      <c r="D842" t="inlineStr">
        <is>
          <t>LINE-S01</t>
        </is>
      </c>
      <c r="E842" t="inlineStr">
        <is>
          <t>改善后</t>
        </is>
      </c>
      <c r="F842" s="57" t="n">
        <v>46104</v>
      </c>
      <c r="G842" t="inlineStr">
        <is>
          <t>非计划停机超时</t>
        </is>
      </c>
      <c r="H842" t="inlineStr">
        <is>
          <t>非计划停机</t>
        </is>
      </c>
      <c r="I842" s="61" t="n">
        <v>3804</v>
      </c>
      <c r="J842" t="inlineStr">
        <is>
          <t>秒</t>
        </is>
      </c>
      <c r="K842" t="n">
        <v>3600</v>
      </c>
      <c r="L842" t="inlineStr">
        <is>
          <t>中</t>
        </is>
      </c>
      <c r="M842" t="inlineStr">
        <is>
          <t>设备诊断智能体</t>
        </is>
      </c>
      <c r="N842" t="inlineStr">
        <is>
          <t>设备工程师</t>
        </is>
      </c>
      <c r="O842" t="inlineStr">
        <is>
          <t>按停机位置和原因执行Pareto分析</t>
        </is>
      </c>
      <c r="P842" t="inlineStr">
        <is>
          <t>飞书消息卡片</t>
        </is>
      </c>
      <c r="Q842" t="inlineStr">
        <is>
          <t>否</t>
        </is>
      </c>
      <c r="R842" t="inlineStr">
        <is>
          <t>待确认</t>
        </is>
      </c>
      <c r="S842" t="inlineStr">
        <is>
          <t>团队模拟数据（基于公开单线数据派生）</t>
        </is>
      </c>
      <c r="T842" t="inlineStr">
        <is>
          <t>SIM-v2.2-20260807-20260804</t>
        </is>
      </c>
    </row>
    <row r="843">
      <c r="A843" t="inlineStr">
        <is>
          <t>SIM-EVT-00842</t>
        </is>
      </c>
      <c r="B843" t="inlineStr">
        <is>
          <t>LINE-S02-POST-20260323</t>
        </is>
      </c>
      <c r="C843" t="inlineStr">
        <is>
          <t>SHIFT-POST-20260323</t>
        </is>
      </c>
      <c r="D843" t="inlineStr">
        <is>
          <t>LINE-S02</t>
        </is>
      </c>
      <c r="E843" t="inlineStr">
        <is>
          <t>改善后</t>
        </is>
      </c>
      <c r="F843" s="57" t="n">
        <v>46104</v>
      </c>
      <c r="G843" t="inlineStr">
        <is>
          <t>OEE低于目标</t>
        </is>
      </c>
      <c r="H843" t="inlineStr">
        <is>
          <t>OEE</t>
        </is>
      </c>
      <c r="I843" s="61" t="n">
        <v>0.671153</v>
      </c>
      <c r="J843" t="inlineStr">
        <is>
          <t>比例</t>
        </is>
      </c>
      <c r="K843" t="n">
        <v>0.75</v>
      </c>
      <c r="L843" t="inlineStr">
        <is>
          <t>中</t>
        </is>
      </c>
      <c r="M843" t="inlineStr">
        <is>
          <t>生产诊断智能体</t>
        </is>
      </c>
      <c r="N843" t="inlineStr">
        <is>
          <t>生产主管</t>
        </is>
      </c>
      <c r="O843" t="inlineStr">
        <is>
          <t>设备瓶颈线综合效率偏低，需结合三项损失继续下钻</t>
        </is>
      </c>
      <c r="P843" t="inlineStr">
        <is>
          <t>飞书消息卡片</t>
        </is>
      </c>
      <c r="Q843" t="inlineStr">
        <is>
          <t>否</t>
        </is>
      </c>
      <c r="R843" t="inlineStr">
        <is>
          <t>待确认</t>
        </is>
      </c>
      <c r="S843" t="inlineStr">
        <is>
          <t>团队模拟数据（基于公开单线数据派生）</t>
        </is>
      </c>
      <c r="T843" t="inlineStr">
        <is>
          <t>SIM-v2.2-20260807-20260804</t>
        </is>
      </c>
    </row>
    <row r="844">
      <c r="A844" t="inlineStr">
        <is>
          <t>SIM-EVT-00843</t>
        </is>
      </c>
      <c r="B844" t="inlineStr">
        <is>
          <t>LINE-S02-POST-20260323</t>
        </is>
      </c>
      <c r="C844" t="inlineStr">
        <is>
          <t>SHIFT-POST-20260323</t>
        </is>
      </c>
      <c r="D844" t="inlineStr">
        <is>
          <t>LINE-S02</t>
        </is>
      </c>
      <c r="E844" t="inlineStr">
        <is>
          <t>改善后</t>
        </is>
      </c>
      <c r="F844" s="57" t="n">
        <v>46104</v>
      </c>
      <c r="G844" t="inlineStr">
        <is>
          <t>开动率偏低</t>
        </is>
      </c>
      <c r="H844" t="inlineStr">
        <is>
          <t>开动率</t>
        </is>
      </c>
      <c r="I844" s="61" t="n">
        <v>0.695347</v>
      </c>
      <c r="J844" t="inlineStr">
        <is>
          <t>比例</t>
        </is>
      </c>
      <c r="K844" t="n">
        <v>0.75</v>
      </c>
      <c r="L844" t="inlineStr">
        <is>
          <t>中</t>
        </is>
      </c>
      <c r="M844" t="inlineStr">
        <is>
          <t>设备诊断智能体</t>
        </is>
      </c>
      <c r="N844" t="inlineStr">
        <is>
          <t>设备工程师</t>
        </is>
      </c>
      <c r="O844" t="inlineStr">
        <is>
          <t>设备瓶颈画像与非计划停机共同指向关键设备</t>
        </is>
      </c>
      <c r="P844" t="inlineStr">
        <is>
          <t>飞书消息卡片</t>
        </is>
      </c>
      <c r="Q844" t="inlineStr">
        <is>
          <t>否</t>
        </is>
      </c>
      <c r="R844" t="inlineStr">
        <is>
          <t>待确认</t>
        </is>
      </c>
      <c r="S844" t="inlineStr">
        <is>
          <t>团队模拟数据（基于公开单线数据派生）</t>
        </is>
      </c>
      <c r="T844" t="inlineStr">
        <is>
          <t>SIM-v2.2-20260807-20260804</t>
        </is>
      </c>
    </row>
    <row r="845">
      <c r="A845" t="inlineStr">
        <is>
          <t>SIM-EVT-00844</t>
        </is>
      </c>
      <c r="B845" t="inlineStr">
        <is>
          <t>LINE-S02-POST-20260323</t>
        </is>
      </c>
      <c r="C845" t="inlineStr">
        <is>
          <t>SHIFT-POST-20260323</t>
        </is>
      </c>
      <c r="D845" t="inlineStr">
        <is>
          <t>LINE-S02</t>
        </is>
      </c>
      <c r="E845" t="inlineStr">
        <is>
          <t>改善后</t>
        </is>
      </c>
      <c r="F845" s="57" t="n">
        <v>46104</v>
      </c>
      <c r="G845" t="inlineStr">
        <is>
          <t>非计划停机超时</t>
        </is>
      </c>
      <c r="H845" t="inlineStr">
        <is>
          <t>非计划停机</t>
        </is>
      </c>
      <c r="I845" s="61" t="n">
        <v>5238</v>
      </c>
      <c r="J845" t="inlineStr">
        <is>
          <t>秒</t>
        </is>
      </c>
      <c r="K845" t="n">
        <v>3600</v>
      </c>
      <c r="L845" t="inlineStr">
        <is>
          <t>中</t>
        </is>
      </c>
      <c r="M845" t="inlineStr">
        <is>
          <t>设备诊断智能体</t>
        </is>
      </c>
      <c r="N845" t="inlineStr">
        <is>
          <t>设备工程师</t>
        </is>
      </c>
      <c r="O845" t="inlineStr">
        <is>
          <t>设备瓶颈线停机放大，优先查看主加工和输送系统</t>
        </is>
      </c>
      <c r="P845" t="inlineStr">
        <is>
          <t>飞书消息卡片</t>
        </is>
      </c>
      <c r="Q845" t="inlineStr">
        <is>
          <t>否</t>
        </is>
      </c>
      <c r="R845" t="inlineStr">
        <is>
          <t>待确认</t>
        </is>
      </c>
      <c r="S845" t="inlineStr">
        <is>
          <t>团队模拟数据（基于公开单线数据派生）</t>
        </is>
      </c>
      <c r="T845" t="inlineStr">
        <is>
          <t>SIM-v2.2-20260807-20260804</t>
        </is>
      </c>
    </row>
    <row r="846">
      <c r="A846" t="inlineStr">
        <is>
          <t>SIM-EVT-00845</t>
        </is>
      </c>
      <c r="B846" t="inlineStr">
        <is>
          <t>LINE-S03-POST-20260323</t>
        </is>
      </c>
      <c r="C846" t="inlineStr">
        <is>
          <t>SHIFT-POST-20260323</t>
        </is>
      </c>
      <c r="D846" t="inlineStr">
        <is>
          <t>LINE-S03</t>
        </is>
      </c>
      <c r="E846" t="inlineStr">
        <is>
          <t>改善后</t>
        </is>
      </c>
      <c r="F846" s="57" t="n">
        <v>46104</v>
      </c>
      <c r="G846" t="inlineStr">
        <is>
          <t>OEE低于目标</t>
        </is>
      </c>
      <c r="H846" t="inlineStr">
        <is>
          <t>OEE</t>
        </is>
      </c>
      <c r="I846" s="61" t="n">
        <v>0.691873</v>
      </c>
      <c r="J846" t="inlineStr">
        <is>
          <t>比例</t>
        </is>
      </c>
      <c r="K846" t="n">
        <v>0.75</v>
      </c>
      <c r="L846" t="inlineStr">
        <is>
          <t>中</t>
        </is>
      </c>
      <c r="M846" t="inlineStr">
        <is>
          <t>生产诊断智能体</t>
        </is>
      </c>
      <c r="N846" t="inlineStr">
        <is>
          <t>生产主管</t>
        </is>
      </c>
      <c r="O846" t="inlineStr">
        <is>
          <t>质量波动线综合效率偏低，需结合三项损失继续下钻</t>
        </is>
      </c>
      <c r="P846" t="inlineStr">
        <is>
          <t>飞书消息卡片</t>
        </is>
      </c>
      <c r="Q846" t="inlineStr">
        <is>
          <t>否</t>
        </is>
      </c>
      <c r="R846" t="inlineStr">
        <is>
          <t>待确认</t>
        </is>
      </c>
      <c r="S846" t="inlineStr">
        <is>
          <t>团队模拟数据（基于公开单线数据派生）</t>
        </is>
      </c>
      <c r="T846" t="inlineStr">
        <is>
          <t>SIM-v2.2-20260807-20260804</t>
        </is>
      </c>
    </row>
    <row r="847">
      <c r="A847" t="inlineStr">
        <is>
          <t>SIM-EVT-00846</t>
        </is>
      </c>
      <c r="B847" t="inlineStr">
        <is>
          <t>LINE-S03-POST-20260323</t>
        </is>
      </c>
      <c r="C847" t="inlineStr">
        <is>
          <t>SHIFT-POST-20260323</t>
        </is>
      </c>
      <c r="D847" t="inlineStr">
        <is>
          <t>LINE-S03</t>
        </is>
      </c>
      <c r="E847" t="inlineStr">
        <is>
          <t>改善后</t>
        </is>
      </c>
      <c r="F847" s="57" t="n">
        <v>46104</v>
      </c>
      <c r="G847" t="inlineStr">
        <is>
          <t>质量率偏低</t>
        </is>
      </c>
      <c r="H847" t="inlineStr">
        <is>
          <t>质量率</t>
        </is>
      </c>
      <c r="I847" s="61" t="n">
        <v>0.970626</v>
      </c>
      <c r="J847" t="inlineStr">
        <is>
          <t>比例</t>
        </is>
      </c>
      <c r="K847" t="n">
        <v>0.98</v>
      </c>
      <c r="L847" t="inlineStr">
        <is>
          <t>中</t>
        </is>
      </c>
      <c r="M847" t="inlineStr">
        <is>
          <t>质量分析智能体</t>
        </is>
      </c>
      <c r="N847" t="inlineStr">
        <is>
          <t>质量工程师</t>
        </is>
      </c>
      <c r="O847" t="inlineStr">
        <is>
          <t>质量波动画像触发，建议核查批次、工艺参数和来料</t>
        </is>
      </c>
      <c r="P847" t="inlineStr">
        <is>
          <t>飞书消息卡片</t>
        </is>
      </c>
      <c r="Q847" t="inlineStr">
        <is>
          <t>否</t>
        </is>
      </c>
      <c r="R847" t="inlineStr">
        <is>
          <t>待确认</t>
        </is>
      </c>
      <c r="S847" t="inlineStr">
        <is>
          <t>团队模拟数据（基于公开单线数据派生）</t>
        </is>
      </c>
      <c r="T847" t="inlineStr">
        <is>
          <t>SIM-v2.2-20260807-20260804</t>
        </is>
      </c>
    </row>
    <row r="848">
      <c r="A848" t="inlineStr">
        <is>
          <t>SIM-EVT-00847</t>
        </is>
      </c>
      <c r="B848" t="inlineStr">
        <is>
          <t>LINE-S03-POST-20260323</t>
        </is>
      </c>
      <c r="C848" t="inlineStr">
        <is>
          <t>SHIFT-POST-20260323</t>
        </is>
      </c>
      <c r="D848" t="inlineStr">
        <is>
          <t>LINE-S03</t>
        </is>
      </c>
      <c r="E848" t="inlineStr">
        <is>
          <t>改善后</t>
        </is>
      </c>
      <c r="F848" s="57" t="n">
        <v>46104</v>
      </c>
      <c r="G848" t="inlineStr">
        <is>
          <t>非计划停机超时</t>
        </is>
      </c>
      <c r="H848" t="inlineStr">
        <is>
          <t>非计划停机</t>
        </is>
      </c>
      <c r="I848" s="61" t="n">
        <v>4362</v>
      </c>
      <c r="J848" t="inlineStr">
        <is>
          <t>秒</t>
        </is>
      </c>
      <c r="K848" t="n">
        <v>3600</v>
      </c>
      <c r="L848" t="inlineStr">
        <is>
          <t>中</t>
        </is>
      </c>
      <c r="M848" t="inlineStr">
        <is>
          <t>设备诊断智能体</t>
        </is>
      </c>
      <c r="N848" t="inlineStr">
        <is>
          <t>设备工程师</t>
        </is>
      </c>
      <c r="O848" t="inlineStr">
        <is>
          <t>按停机位置和原因执行Pareto分析</t>
        </is>
      </c>
      <c r="P848" t="inlineStr">
        <is>
          <t>飞书消息卡片</t>
        </is>
      </c>
      <c r="Q848" t="inlineStr">
        <is>
          <t>否</t>
        </is>
      </c>
      <c r="R848" t="inlineStr">
        <is>
          <t>待确认</t>
        </is>
      </c>
      <c r="S848" t="inlineStr">
        <is>
          <t>团队模拟数据（基于公开单线数据派生）</t>
        </is>
      </c>
      <c r="T848" t="inlineStr">
        <is>
          <t>SIM-v2.2-20260807-20260804</t>
        </is>
      </c>
    </row>
    <row r="849">
      <c r="A849" t="inlineStr">
        <is>
          <t>SIM-EVT-00848</t>
        </is>
      </c>
      <c r="B849" t="inlineStr">
        <is>
          <t>LINE-S01-POST-20260324</t>
        </is>
      </c>
      <c r="C849" t="inlineStr">
        <is>
          <t>SHIFT-POST-20260324</t>
        </is>
      </c>
      <c r="D849" t="inlineStr">
        <is>
          <t>LINE-S01</t>
        </is>
      </c>
      <c r="E849" t="inlineStr">
        <is>
          <t>改善后</t>
        </is>
      </c>
      <c r="F849" s="57" t="n">
        <v>46105</v>
      </c>
      <c r="G849" t="inlineStr">
        <is>
          <t>OEE低于目标</t>
        </is>
      </c>
      <c r="H849" t="inlineStr">
        <is>
          <t>OEE</t>
        </is>
      </c>
      <c r="I849" s="61" t="n">
        <v>0.698682</v>
      </c>
      <c r="J849" t="inlineStr">
        <is>
          <t>比例</t>
        </is>
      </c>
      <c r="K849" t="n">
        <v>0.75</v>
      </c>
      <c r="L849" t="inlineStr">
        <is>
          <t>中</t>
        </is>
      </c>
      <c r="M849" t="inlineStr">
        <is>
          <t>生产诊断智能体</t>
        </is>
      </c>
      <c r="N849" t="inlineStr">
        <is>
          <t>生产主管</t>
        </is>
      </c>
      <c r="O849" t="inlineStr">
        <is>
          <t>稳态基准线综合效率偏低，需结合三项损失继续下钻</t>
        </is>
      </c>
      <c r="P849" t="inlineStr">
        <is>
          <t>飞书消息卡片</t>
        </is>
      </c>
      <c r="Q849" t="inlineStr">
        <is>
          <t>否</t>
        </is>
      </c>
      <c r="R849" t="inlineStr">
        <is>
          <t>待确认</t>
        </is>
      </c>
      <c r="S849" t="inlineStr">
        <is>
          <t>团队模拟数据（基于公开单线数据派生）</t>
        </is>
      </c>
      <c r="T849" t="inlineStr">
        <is>
          <t>SIM-v2.2-20260807-20260804</t>
        </is>
      </c>
    </row>
    <row r="850">
      <c r="A850" t="inlineStr">
        <is>
          <t>SIM-EVT-00849</t>
        </is>
      </c>
      <c r="B850" t="inlineStr">
        <is>
          <t>LINE-S01-POST-20260324</t>
        </is>
      </c>
      <c r="C850" t="inlineStr">
        <is>
          <t>SHIFT-POST-20260324</t>
        </is>
      </c>
      <c r="D850" t="inlineStr">
        <is>
          <t>LINE-S01</t>
        </is>
      </c>
      <c r="E850" t="inlineStr">
        <is>
          <t>改善后</t>
        </is>
      </c>
      <c r="F850" s="57" t="n">
        <v>46105</v>
      </c>
      <c r="G850" t="inlineStr">
        <is>
          <t>开动率偏低</t>
        </is>
      </c>
      <c r="H850" t="inlineStr">
        <is>
          <t>开动率</t>
        </is>
      </c>
      <c r="I850" s="61" t="n">
        <v>0.700572</v>
      </c>
      <c r="J850" t="inlineStr">
        <is>
          <t>比例</t>
        </is>
      </c>
      <c r="K850" t="n">
        <v>0.75</v>
      </c>
      <c r="L850" t="inlineStr">
        <is>
          <t>中</t>
        </is>
      </c>
      <c r="M850" t="inlineStr">
        <is>
          <t>设备诊断智能体</t>
        </is>
      </c>
      <c r="N850" t="inlineStr">
        <is>
          <t>设备工程师</t>
        </is>
      </c>
      <c r="O850" t="inlineStr">
        <is>
          <t>优先检查非计划停机与待机原因</t>
        </is>
      </c>
      <c r="P850" t="inlineStr">
        <is>
          <t>飞书消息卡片</t>
        </is>
      </c>
      <c r="Q850" t="inlineStr">
        <is>
          <t>否</t>
        </is>
      </c>
      <c r="R850" t="inlineStr">
        <is>
          <t>待确认</t>
        </is>
      </c>
      <c r="S850" t="inlineStr">
        <is>
          <t>团队模拟数据（基于公开单线数据派生）</t>
        </is>
      </c>
      <c r="T850" t="inlineStr">
        <is>
          <t>SIM-v2.2-20260807-20260804</t>
        </is>
      </c>
    </row>
    <row r="851">
      <c r="A851" t="inlineStr">
        <is>
          <t>SIM-EVT-00850</t>
        </is>
      </c>
      <c r="B851" t="inlineStr">
        <is>
          <t>LINE-S01-POST-20260324</t>
        </is>
      </c>
      <c r="C851" t="inlineStr">
        <is>
          <t>SHIFT-POST-20260324</t>
        </is>
      </c>
      <c r="D851" t="inlineStr">
        <is>
          <t>LINE-S01</t>
        </is>
      </c>
      <c r="E851" t="inlineStr">
        <is>
          <t>改善后</t>
        </is>
      </c>
      <c r="F851" s="57" t="n">
        <v>46105</v>
      </c>
      <c r="G851" t="inlineStr">
        <is>
          <t>非计划停机超时</t>
        </is>
      </c>
      <c r="H851" t="inlineStr">
        <is>
          <t>非计划停机</t>
        </is>
      </c>
      <c r="I851" s="61" t="n">
        <v>6084</v>
      </c>
      <c r="J851" t="inlineStr">
        <is>
          <t>秒</t>
        </is>
      </c>
      <c r="K851" t="n">
        <v>3600</v>
      </c>
      <c r="L851" t="inlineStr">
        <is>
          <t>中</t>
        </is>
      </c>
      <c r="M851" t="inlineStr">
        <is>
          <t>设备诊断智能体</t>
        </is>
      </c>
      <c r="N851" t="inlineStr">
        <is>
          <t>设备工程师</t>
        </is>
      </c>
      <c r="O851" t="inlineStr">
        <is>
          <t>按停机位置和原因执行Pareto分析</t>
        </is>
      </c>
      <c r="P851" t="inlineStr">
        <is>
          <t>飞书消息卡片</t>
        </is>
      </c>
      <c r="Q851" t="inlineStr">
        <is>
          <t>否</t>
        </is>
      </c>
      <c r="R851" t="inlineStr">
        <is>
          <t>待确认</t>
        </is>
      </c>
      <c r="S851" t="inlineStr">
        <is>
          <t>团队模拟数据（基于公开单线数据派生）</t>
        </is>
      </c>
      <c r="T851" t="inlineStr">
        <is>
          <t>SIM-v2.2-20260807-20260804</t>
        </is>
      </c>
    </row>
    <row r="852">
      <c r="A852" t="inlineStr">
        <is>
          <t>SIM-EVT-00851</t>
        </is>
      </c>
      <c r="B852" t="inlineStr">
        <is>
          <t>LINE-S02-POST-20260324</t>
        </is>
      </c>
      <c r="C852" t="inlineStr">
        <is>
          <t>SHIFT-POST-20260324</t>
        </is>
      </c>
      <c r="D852" t="inlineStr">
        <is>
          <t>LINE-S02</t>
        </is>
      </c>
      <c r="E852" t="inlineStr">
        <is>
          <t>改善后</t>
        </is>
      </c>
      <c r="F852" s="57" t="n">
        <v>46105</v>
      </c>
      <c r="G852" t="inlineStr">
        <is>
          <t>OEE低于目标</t>
        </is>
      </c>
      <c r="H852" t="inlineStr">
        <is>
          <t>OEE</t>
        </is>
      </c>
      <c r="I852" s="61" t="n">
        <v>0.672912</v>
      </c>
      <c r="J852" t="inlineStr">
        <is>
          <t>比例</t>
        </is>
      </c>
      <c r="K852" t="n">
        <v>0.75</v>
      </c>
      <c r="L852" t="inlineStr">
        <is>
          <t>中</t>
        </is>
      </c>
      <c r="M852" t="inlineStr">
        <is>
          <t>生产诊断智能体</t>
        </is>
      </c>
      <c r="N852" t="inlineStr">
        <is>
          <t>生产主管</t>
        </is>
      </c>
      <c r="O852" t="inlineStr">
        <is>
          <t>设备瓶颈线综合效率偏低，需结合三项损失继续下钻</t>
        </is>
      </c>
      <c r="P852" t="inlineStr">
        <is>
          <t>飞书消息卡片</t>
        </is>
      </c>
      <c r="Q852" t="inlineStr">
        <is>
          <t>否</t>
        </is>
      </c>
      <c r="R852" t="inlineStr">
        <is>
          <t>待确认</t>
        </is>
      </c>
      <c r="S852" t="inlineStr">
        <is>
          <t>团队模拟数据（基于公开单线数据派生）</t>
        </is>
      </c>
      <c r="T852" t="inlineStr">
        <is>
          <t>SIM-v2.2-20260807-20260804</t>
        </is>
      </c>
    </row>
    <row r="853">
      <c r="A853" t="inlineStr">
        <is>
          <t>SIM-EVT-00852</t>
        </is>
      </c>
      <c r="B853" t="inlineStr">
        <is>
          <t>LINE-S02-POST-20260324</t>
        </is>
      </c>
      <c r="C853" t="inlineStr">
        <is>
          <t>SHIFT-POST-20260324</t>
        </is>
      </c>
      <c r="D853" t="inlineStr">
        <is>
          <t>LINE-S02</t>
        </is>
      </c>
      <c r="E853" t="inlineStr">
        <is>
          <t>改善后</t>
        </is>
      </c>
      <c r="F853" s="57" t="n">
        <v>46105</v>
      </c>
      <c r="G853" t="inlineStr">
        <is>
          <t>开动率偏低</t>
        </is>
      </c>
      <c r="H853" t="inlineStr">
        <is>
          <t>开动率</t>
        </is>
      </c>
      <c r="I853" s="61" t="n">
        <v>0.665239</v>
      </c>
      <c r="J853" t="inlineStr">
        <is>
          <t>比例</t>
        </is>
      </c>
      <c r="K853" t="n">
        <v>0.75</v>
      </c>
      <c r="L853" t="inlineStr">
        <is>
          <t>中</t>
        </is>
      </c>
      <c r="M853" t="inlineStr">
        <is>
          <t>设备诊断智能体</t>
        </is>
      </c>
      <c r="N853" t="inlineStr">
        <is>
          <t>设备工程师</t>
        </is>
      </c>
      <c r="O853" t="inlineStr">
        <is>
          <t>设备瓶颈画像与非计划停机共同指向关键设备</t>
        </is>
      </c>
      <c r="P853" t="inlineStr">
        <is>
          <t>飞书消息卡片</t>
        </is>
      </c>
      <c r="Q853" t="inlineStr">
        <is>
          <t>否</t>
        </is>
      </c>
      <c r="R853" t="inlineStr">
        <is>
          <t>待确认</t>
        </is>
      </c>
      <c r="S853" t="inlineStr">
        <is>
          <t>团队模拟数据（基于公开单线数据派生）</t>
        </is>
      </c>
      <c r="T853" t="inlineStr">
        <is>
          <t>SIM-v2.2-20260807-20260804</t>
        </is>
      </c>
    </row>
    <row r="854">
      <c r="A854" t="inlineStr">
        <is>
          <t>SIM-EVT-00853</t>
        </is>
      </c>
      <c r="B854" t="inlineStr">
        <is>
          <t>LINE-S02-POST-20260324</t>
        </is>
      </c>
      <c r="C854" t="inlineStr">
        <is>
          <t>SHIFT-POST-20260324</t>
        </is>
      </c>
      <c r="D854" t="inlineStr">
        <is>
          <t>LINE-S02</t>
        </is>
      </c>
      <c r="E854" t="inlineStr">
        <is>
          <t>改善后</t>
        </is>
      </c>
      <c r="F854" s="57" t="n">
        <v>46105</v>
      </c>
      <c r="G854" t="inlineStr">
        <is>
          <t>非计划停机超时</t>
        </is>
      </c>
      <c r="H854" t="inlineStr">
        <is>
          <t>非计划停机</t>
        </is>
      </c>
      <c r="I854" s="61" t="n">
        <v>8496</v>
      </c>
      <c r="J854" t="inlineStr">
        <is>
          <t>秒</t>
        </is>
      </c>
      <c r="K854" t="n">
        <v>3600</v>
      </c>
      <c r="L854" t="inlineStr">
        <is>
          <t>高</t>
        </is>
      </c>
      <c r="M854" t="inlineStr">
        <is>
          <t>设备诊断智能体</t>
        </is>
      </c>
      <c r="N854" t="inlineStr">
        <is>
          <t>设备工程师</t>
        </is>
      </c>
      <c r="O854" t="inlineStr">
        <is>
          <t>设备瓶颈线停机放大，优先查看主加工和输送系统</t>
        </is>
      </c>
      <c r="P854" t="inlineStr">
        <is>
          <t>飞书消息卡片+处置任务</t>
        </is>
      </c>
      <c r="Q854" t="inlineStr">
        <is>
          <t>是</t>
        </is>
      </c>
      <c r="R854" t="inlineStr">
        <is>
          <t>待确认</t>
        </is>
      </c>
      <c r="S854" t="inlineStr">
        <is>
          <t>团队模拟数据（基于公开单线数据派生）</t>
        </is>
      </c>
      <c r="T854" t="inlineStr">
        <is>
          <t>SIM-v2.2-20260807-20260804</t>
        </is>
      </c>
    </row>
    <row r="855">
      <c r="A855" t="inlineStr">
        <is>
          <t>SIM-EVT-00854</t>
        </is>
      </c>
      <c r="B855" t="inlineStr">
        <is>
          <t>LINE-S03-POST-20260324</t>
        </is>
      </c>
      <c r="C855" t="inlineStr">
        <is>
          <t>SHIFT-POST-20260324</t>
        </is>
      </c>
      <c r="D855" t="inlineStr">
        <is>
          <t>LINE-S03</t>
        </is>
      </c>
      <c r="E855" t="inlineStr">
        <is>
          <t>改善后</t>
        </is>
      </c>
      <c r="F855" s="57" t="n">
        <v>46105</v>
      </c>
      <c r="G855" t="inlineStr">
        <is>
          <t>OEE低于目标</t>
        </is>
      </c>
      <c r="H855" t="inlineStr">
        <is>
          <t>OEE</t>
        </is>
      </c>
      <c r="I855" s="61" t="n">
        <v>0.672314</v>
      </c>
      <c r="J855" t="inlineStr">
        <is>
          <t>比例</t>
        </is>
      </c>
      <c r="K855" t="n">
        <v>0.75</v>
      </c>
      <c r="L855" t="inlineStr">
        <is>
          <t>中</t>
        </is>
      </c>
      <c r="M855" t="inlineStr">
        <is>
          <t>生产诊断智能体</t>
        </is>
      </c>
      <c r="N855" t="inlineStr">
        <is>
          <t>生产主管</t>
        </is>
      </c>
      <c r="O855" t="inlineStr">
        <is>
          <t>质量波动线综合效率偏低，需结合三项损失继续下钻</t>
        </is>
      </c>
      <c r="P855" t="inlineStr">
        <is>
          <t>飞书消息卡片</t>
        </is>
      </c>
      <c r="Q855" t="inlineStr">
        <is>
          <t>否</t>
        </is>
      </c>
      <c r="R855" t="inlineStr">
        <is>
          <t>待确认</t>
        </is>
      </c>
      <c r="S855" t="inlineStr">
        <is>
          <t>团队模拟数据（基于公开单线数据派生）</t>
        </is>
      </c>
      <c r="T855" t="inlineStr">
        <is>
          <t>SIM-v2.2-20260807-20260804</t>
        </is>
      </c>
    </row>
    <row r="856">
      <c r="A856" t="inlineStr">
        <is>
          <t>SIM-EVT-00855</t>
        </is>
      </c>
      <c r="B856" t="inlineStr">
        <is>
          <t>LINE-S03-POST-20260324</t>
        </is>
      </c>
      <c r="C856" t="inlineStr">
        <is>
          <t>SHIFT-POST-20260324</t>
        </is>
      </c>
      <c r="D856" t="inlineStr">
        <is>
          <t>LINE-S03</t>
        </is>
      </c>
      <c r="E856" t="inlineStr">
        <is>
          <t>改善后</t>
        </is>
      </c>
      <c r="F856" s="57" t="n">
        <v>46105</v>
      </c>
      <c r="G856" t="inlineStr">
        <is>
          <t>开动率偏低</t>
        </is>
      </c>
      <c r="H856" t="inlineStr">
        <is>
          <t>开动率</t>
        </is>
      </c>
      <c r="I856" s="61" t="n">
        <v>0.694572</v>
      </c>
      <c r="J856" t="inlineStr">
        <is>
          <t>比例</t>
        </is>
      </c>
      <c r="K856" t="n">
        <v>0.75</v>
      </c>
      <c r="L856" t="inlineStr">
        <is>
          <t>中</t>
        </is>
      </c>
      <c r="M856" t="inlineStr">
        <is>
          <t>设备诊断智能体</t>
        </is>
      </c>
      <c r="N856" t="inlineStr">
        <is>
          <t>设备工程师</t>
        </is>
      </c>
      <c r="O856" t="inlineStr">
        <is>
          <t>优先检查非计划停机与待机原因</t>
        </is>
      </c>
      <c r="P856" t="inlineStr">
        <is>
          <t>飞书消息卡片</t>
        </is>
      </c>
      <c r="Q856" t="inlineStr">
        <is>
          <t>否</t>
        </is>
      </c>
      <c r="R856" t="inlineStr">
        <is>
          <t>待确认</t>
        </is>
      </c>
      <c r="S856" t="inlineStr">
        <is>
          <t>团队模拟数据（基于公开单线数据派生）</t>
        </is>
      </c>
      <c r="T856" t="inlineStr">
        <is>
          <t>SIM-v2.2-20260807-20260804</t>
        </is>
      </c>
    </row>
    <row r="857">
      <c r="A857" t="inlineStr">
        <is>
          <t>SIM-EVT-00856</t>
        </is>
      </c>
      <c r="B857" t="inlineStr">
        <is>
          <t>LINE-S03-POST-20260324</t>
        </is>
      </c>
      <c r="C857" t="inlineStr">
        <is>
          <t>SHIFT-POST-20260324</t>
        </is>
      </c>
      <c r="D857" t="inlineStr">
        <is>
          <t>LINE-S03</t>
        </is>
      </c>
      <c r="E857" t="inlineStr">
        <is>
          <t>改善后</t>
        </is>
      </c>
      <c r="F857" s="57" t="n">
        <v>46105</v>
      </c>
      <c r="G857" t="inlineStr">
        <is>
          <t>非计划停机超时</t>
        </is>
      </c>
      <c r="H857" t="inlineStr">
        <is>
          <t>非计划停机</t>
        </is>
      </c>
      <c r="I857" s="61" t="n">
        <v>7026</v>
      </c>
      <c r="J857" t="inlineStr">
        <is>
          <t>秒</t>
        </is>
      </c>
      <c r="K857" t="n">
        <v>3600</v>
      </c>
      <c r="L857" t="inlineStr">
        <is>
          <t>中</t>
        </is>
      </c>
      <c r="M857" t="inlineStr">
        <is>
          <t>设备诊断智能体</t>
        </is>
      </c>
      <c r="N857" t="inlineStr">
        <is>
          <t>设备工程师</t>
        </is>
      </c>
      <c r="O857" t="inlineStr">
        <is>
          <t>按停机位置和原因执行Pareto分析</t>
        </is>
      </c>
      <c r="P857" t="inlineStr">
        <is>
          <t>飞书消息卡片</t>
        </is>
      </c>
      <c r="Q857" t="inlineStr">
        <is>
          <t>否</t>
        </is>
      </c>
      <c r="R857" t="inlineStr">
        <is>
          <t>待确认</t>
        </is>
      </c>
      <c r="S857" t="inlineStr">
        <is>
          <t>团队模拟数据（基于公开单线数据派生）</t>
        </is>
      </c>
      <c r="T857" t="inlineStr">
        <is>
          <t>SIM-v2.2-20260807-20260804</t>
        </is>
      </c>
    </row>
    <row r="858">
      <c r="A858" t="inlineStr">
        <is>
          <t>SIM-EVT-00857</t>
        </is>
      </c>
      <c r="B858" t="inlineStr">
        <is>
          <t>LINE-S01-POST-20260326</t>
        </is>
      </c>
      <c r="C858" t="inlineStr">
        <is>
          <t>SHIFT-POST-20260326</t>
        </is>
      </c>
      <c r="D858" t="inlineStr">
        <is>
          <t>LINE-S01</t>
        </is>
      </c>
      <c r="E858" t="inlineStr">
        <is>
          <t>改善后</t>
        </is>
      </c>
      <c r="F858" s="57" t="n">
        <v>46107</v>
      </c>
      <c r="G858" t="inlineStr">
        <is>
          <t>OEE低于目标</t>
        </is>
      </c>
      <c r="H858" t="inlineStr">
        <is>
          <t>OEE</t>
        </is>
      </c>
      <c r="I858" s="61" t="n">
        <v>0.706004</v>
      </c>
      <c r="J858" t="inlineStr">
        <is>
          <t>比例</t>
        </is>
      </c>
      <c r="K858" t="n">
        <v>0.75</v>
      </c>
      <c r="L858" t="inlineStr">
        <is>
          <t>中</t>
        </is>
      </c>
      <c r="M858" t="inlineStr">
        <is>
          <t>生产诊断智能体</t>
        </is>
      </c>
      <c r="N858" t="inlineStr">
        <is>
          <t>生产主管</t>
        </is>
      </c>
      <c r="O858" t="inlineStr">
        <is>
          <t>稳态基准线综合效率偏低，需结合三项损失继续下钻</t>
        </is>
      </c>
      <c r="P858" t="inlineStr">
        <is>
          <t>飞书消息卡片</t>
        </is>
      </c>
      <c r="Q858" t="inlineStr">
        <is>
          <t>否</t>
        </is>
      </c>
      <c r="R858" t="inlineStr">
        <is>
          <t>待确认</t>
        </is>
      </c>
      <c r="S858" t="inlineStr">
        <is>
          <t>团队模拟数据（基于公开单线数据派生）</t>
        </is>
      </c>
      <c r="T858" t="inlineStr">
        <is>
          <t>SIM-v2.2-20260807-20260804</t>
        </is>
      </c>
    </row>
    <row r="859">
      <c r="A859" t="inlineStr">
        <is>
          <t>SIM-EVT-00858</t>
        </is>
      </c>
      <c r="B859" t="inlineStr">
        <is>
          <t>LINE-S01-POST-20260326</t>
        </is>
      </c>
      <c r="C859" t="inlineStr">
        <is>
          <t>SHIFT-POST-20260326</t>
        </is>
      </c>
      <c r="D859" t="inlineStr">
        <is>
          <t>LINE-S01</t>
        </is>
      </c>
      <c r="E859" t="inlineStr">
        <is>
          <t>改善后</t>
        </is>
      </c>
      <c r="F859" s="57" t="n">
        <v>46107</v>
      </c>
      <c r="G859" t="inlineStr">
        <is>
          <t>开动率偏低</t>
        </is>
      </c>
      <c r="H859" t="inlineStr">
        <is>
          <t>开动率</t>
        </is>
      </c>
      <c r="I859" s="61" t="n">
        <v>0.691234</v>
      </c>
      <c r="J859" t="inlineStr">
        <is>
          <t>比例</t>
        </is>
      </c>
      <c r="K859" t="n">
        <v>0.75</v>
      </c>
      <c r="L859" t="inlineStr">
        <is>
          <t>中</t>
        </is>
      </c>
      <c r="M859" t="inlineStr">
        <is>
          <t>设备诊断智能体</t>
        </is>
      </c>
      <c r="N859" t="inlineStr">
        <is>
          <t>设备工程师</t>
        </is>
      </c>
      <c r="O859" t="inlineStr">
        <is>
          <t>优先检查非计划停机与待机原因</t>
        </is>
      </c>
      <c r="P859" t="inlineStr">
        <is>
          <t>飞书消息卡片</t>
        </is>
      </c>
      <c r="Q859" t="inlineStr">
        <is>
          <t>否</t>
        </is>
      </c>
      <c r="R859" t="inlineStr">
        <is>
          <t>待确认</t>
        </is>
      </c>
      <c r="S859" t="inlineStr">
        <is>
          <t>团队模拟数据（基于公开单线数据派生）</t>
        </is>
      </c>
      <c r="T859" t="inlineStr">
        <is>
          <t>SIM-v2.2-20260807-20260804</t>
        </is>
      </c>
    </row>
    <row r="860">
      <c r="A860" t="inlineStr">
        <is>
          <t>SIM-EVT-00859</t>
        </is>
      </c>
      <c r="B860" t="inlineStr">
        <is>
          <t>LINE-S01-POST-20260326</t>
        </is>
      </c>
      <c r="C860" t="inlineStr">
        <is>
          <t>SHIFT-POST-20260326</t>
        </is>
      </c>
      <c r="D860" t="inlineStr">
        <is>
          <t>LINE-S01</t>
        </is>
      </c>
      <c r="E860" t="inlineStr">
        <is>
          <t>改善后</t>
        </is>
      </c>
      <c r="F860" s="57" t="n">
        <v>46107</v>
      </c>
      <c r="G860" t="inlineStr">
        <is>
          <t>非计划停机超时</t>
        </is>
      </c>
      <c r="H860" t="inlineStr">
        <is>
          <t>非计划停机</t>
        </is>
      </c>
      <c r="I860" s="61" t="n">
        <v>6558</v>
      </c>
      <c r="J860" t="inlineStr">
        <is>
          <t>秒</t>
        </is>
      </c>
      <c r="K860" t="n">
        <v>3600</v>
      </c>
      <c r="L860" t="inlineStr">
        <is>
          <t>中</t>
        </is>
      </c>
      <c r="M860" t="inlineStr">
        <is>
          <t>设备诊断智能体</t>
        </is>
      </c>
      <c r="N860" t="inlineStr">
        <is>
          <t>设备工程师</t>
        </is>
      </c>
      <c r="O860" t="inlineStr">
        <is>
          <t>按停机位置和原因执行Pareto分析</t>
        </is>
      </c>
      <c r="P860" t="inlineStr">
        <is>
          <t>飞书消息卡片</t>
        </is>
      </c>
      <c r="Q860" t="inlineStr">
        <is>
          <t>否</t>
        </is>
      </c>
      <c r="R860" t="inlineStr">
        <is>
          <t>待确认</t>
        </is>
      </c>
      <c r="S860" t="inlineStr">
        <is>
          <t>团队模拟数据（基于公开单线数据派生）</t>
        </is>
      </c>
      <c r="T860" t="inlineStr">
        <is>
          <t>SIM-v2.2-20260807-20260804</t>
        </is>
      </c>
    </row>
    <row r="861">
      <c r="A861" t="inlineStr">
        <is>
          <t>SIM-EVT-00860</t>
        </is>
      </c>
      <c r="B861" t="inlineStr">
        <is>
          <t>LINE-S02-POST-20260326</t>
        </is>
      </c>
      <c r="C861" t="inlineStr">
        <is>
          <t>SHIFT-POST-20260326</t>
        </is>
      </c>
      <c r="D861" t="inlineStr">
        <is>
          <t>LINE-S02</t>
        </is>
      </c>
      <c r="E861" t="inlineStr">
        <is>
          <t>改善后</t>
        </is>
      </c>
      <c r="F861" s="57" t="n">
        <v>46107</v>
      </c>
      <c r="G861" t="inlineStr">
        <is>
          <t>OEE低于目标</t>
        </is>
      </c>
      <c r="H861" t="inlineStr">
        <is>
          <t>OEE</t>
        </is>
      </c>
      <c r="I861" s="61" t="n">
        <v>0.6277779999999999</v>
      </c>
      <c r="J861" t="inlineStr">
        <is>
          <t>比例</t>
        </is>
      </c>
      <c r="K861" t="n">
        <v>0.75</v>
      </c>
      <c r="L861" t="inlineStr">
        <is>
          <t>中</t>
        </is>
      </c>
      <c r="M861" t="inlineStr">
        <is>
          <t>生产诊断智能体</t>
        </is>
      </c>
      <c r="N861" t="inlineStr">
        <is>
          <t>生产主管</t>
        </is>
      </c>
      <c r="O861" t="inlineStr">
        <is>
          <t>设备瓶颈线综合效率偏低，需结合三项损失继续下钻</t>
        </is>
      </c>
      <c r="P861" t="inlineStr">
        <is>
          <t>飞书消息卡片</t>
        </is>
      </c>
      <c r="Q861" t="inlineStr">
        <is>
          <t>否</t>
        </is>
      </c>
      <c r="R861" t="inlineStr">
        <is>
          <t>待确认</t>
        </is>
      </c>
      <c r="S861" t="inlineStr">
        <is>
          <t>团队模拟数据（基于公开单线数据派生）</t>
        </is>
      </c>
      <c r="T861" t="inlineStr">
        <is>
          <t>SIM-v2.2-20260807-20260804</t>
        </is>
      </c>
    </row>
    <row r="862">
      <c r="A862" t="inlineStr">
        <is>
          <t>SIM-EVT-00861</t>
        </is>
      </c>
      <c r="B862" t="inlineStr">
        <is>
          <t>LINE-S02-POST-20260326</t>
        </is>
      </c>
      <c r="C862" t="inlineStr">
        <is>
          <t>SHIFT-POST-20260326</t>
        </is>
      </c>
      <c r="D862" t="inlineStr">
        <is>
          <t>LINE-S02</t>
        </is>
      </c>
      <c r="E862" t="inlineStr">
        <is>
          <t>改善后</t>
        </is>
      </c>
      <c r="F862" s="57" t="n">
        <v>46107</v>
      </c>
      <c r="G862" t="inlineStr">
        <is>
          <t>开动率偏低</t>
        </is>
      </c>
      <c r="H862" t="inlineStr">
        <is>
          <t>开动率</t>
        </is>
      </c>
      <c r="I862" s="61" t="n">
        <v>0.630567</v>
      </c>
      <c r="J862" t="inlineStr">
        <is>
          <t>比例</t>
        </is>
      </c>
      <c r="K862" t="n">
        <v>0.75</v>
      </c>
      <c r="L862" t="inlineStr">
        <is>
          <t>中</t>
        </is>
      </c>
      <c r="M862" t="inlineStr">
        <is>
          <t>设备诊断智能体</t>
        </is>
      </c>
      <c r="N862" t="inlineStr">
        <is>
          <t>设备工程师</t>
        </is>
      </c>
      <c r="O862" t="inlineStr">
        <is>
          <t>设备瓶颈画像与非计划停机共同指向关键设备</t>
        </is>
      </c>
      <c r="P862" t="inlineStr">
        <is>
          <t>飞书消息卡片</t>
        </is>
      </c>
      <c r="Q862" t="inlineStr">
        <is>
          <t>否</t>
        </is>
      </c>
      <c r="R862" t="inlineStr">
        <is>
          <t>待确认</t>
        </is>
      </c>
      <c r="S862" t="inlineStr">
        <is>
          <t>团队模拟数据（基于公开单线数据派生）</t>
        </is>
      </c>
      <c r="T862" t="inlineStr">
        <is>
          <t>SIM-v2.2-20260807-20260804</t>
        </is>
      </c>
    </row>
    <row r="863">
      <c r="A863" t="inlineStr">
        <is>
          <t>SIM-EVT-00862</t>
        </is>
      </c>
      <c r="B863" t="inlineStr">
        <is>
          <t>LINE-S02-POST-20260326</t>
        </is>
      </c>
      <c r="C863" t="inlineStr">
        <is>
          <t>SHIFT-POST-20260326</t>
        </is>
      </c>
      <c r="D863" t="inlineStr">
        <is>
          <t>LINE-S02</t>
        </is>
      </c>
      <c r="E863" t="inlineStr">
        <is>
          <t>改善后</t>
        </is>
      </c>
      <c r="F863" s="57" t="n">
        <v>46107</v>
      </c>
      <c r="G863" t="inlineStr">
        <is>
          <t>非计划停机超时</t>
        </is>
      </c>
      <c r="H863" t="inlineStr">
        <is>
          <t>非计划停机</t>
        </is>
      </c>
      <c r="I863" s="61" t="n">
        <v>9420</v>
      </c>
      <c r="J863" t="inlineStr">
        <is>
          <t>秒</t>
        </is>
      </c>
      <c r="K863" t="n">
        <v>3600</v>
      </c>
      <c r="L863" t="inlineStr">
        <is>
          <t>高</t>
        </is>
      </c>
      <c r="M863" t="inlineStr">
        <is>
          <t>设备诊断智能体</t>
        </is>
      </c>
      <c r="N863" t="inlineStr">
        <is>
          <t>设备工程师</t>
        </is>
      </c>
      <c r="O863" t="inlineStr">
        <is>
          <t>设备瓶颈线停机放大，优先查看主加工和输送系统</t>
        </is>
      </c>
      <c r="P863" t="inlineStr">
        <is>
          <t>飞书消息卡片+处置任务</t>
        </is>
      </c>
      <c r="Q863" t="inlineStr">
        <is>
          <t>是</t>
        </is>
      </c>
      <c r="R863" t="inlineStr">
        <is>
          <t>待确认</t>
        </is>
      </c>
      <c r="S863" t="inlineStr">
        <is>
          <t>团队模拟数据（基于公开单线数据派生）</t>
        </is>
      </c>
      <c r="T863" t="inlineStr">
        <is>
          <t>SIM-v2.2-20260807-20260804</t>
        </is>
      </c>
    </row>
    <row r="864">
      <c r="A864" t="inlineStr">
        <is>
          <t>SIM-EVT-00863</t>
        </is>
      </c>
      <c r="B864" t="inlineStr">
        <is>
          <t>LINE-S03-POST-20260326</t>
        </is>
      </c>
      <c r="C864" t="inlineStr">
        <is>
          <t>SHIFT-POST-20260326</t>
        </is>
      </c>
      <c r="D864" t="inlineStr">
        <is>
          <t>LINE-S03</t>
        </is>
      </c>
      <c r="E864" t="inlineStr">
        <is>
          <t>改善后</t>
        </is>
      </c>
      <c r="F864" s="57" t="n">
        <v>46107</v>
      </c>
      <c r="G864" t="inlineStr">
        <is>
          <t>OEE低于目标</t>
        </is>
      </c>
      <c r="H864" t="inlineStr">
        <is>
          <t>OEE</t>
        </is>
      </c>
      <c r="I864" s="61" t="n">
        <v>0.679569</v>
      </c>
      <c r="J864" t="inlineStr">
        <is>
          <t>比例</t>
        </is>
      </c>
      <c r="K864" t="n">
        <v>0.75</v>
      </c>
      <c r="L864" t="inlineStr">
        <is>
          <t>中</t>
        </is>
      </c>
      <c r="M864" t="inlineStr">
        <is>
          <t>生产诊断智能体</t>
        </is>
      </c>
      <c r="N864" t="inlineStr">
        <is>
          <t>生产主管</t>
        </is>
      </c>
      <c r="O864" t="inlineStr">
        <is>
          <t>质量波动线综合效率偏低，需结合三项损失继续下钻</t>
        </is>
      </c>
      <c r="P864" t="inlineStr">
        <is>
          <t>飞书消息卡片</t>
        </is>
      </c>
      <c r="Q864" t="inlineStr">
        <is>
          <t>否</t>
        </is>
      </c>
      <c r="R864" t="inlineStr">
        <is>
          <t>待确认</t>
        </is>
      </c>
      <c r="S864" t="inlineStr">
        <is>
          <t>团队模拟数据（基于公开单线数据派生）</t>
        </is>
      </c>
      <c r="T864" t="inlineStr">
        <is>
          <t>SIM-v2.2-20260807-20260804</t>
        </is>
      </c>
    </row>
    <row r="865">
      <c r="A865" t="inlineStr">
        <is>
          <t>SIM-EVT-00864</t>
        </is>
      </c>
      <c r="B865" t="inlineStr">
        <is>
          <t>LINE-S03-POST-20260326</t>
        </is>
      </c>
      <c r="C865" t="inlineStr">
        <is>
          <t>SHIFT-POST-20260326</t>
        </is>
      </c>
      <c r="D865" t="inlineStr">
        <is>
          <t>LINE-S03</t>
        </is>
      </c>
      <c r="E865" t="inlineStr">
        <is>
          <t>改善后</t>
        </is>
      </c>
      <c r="F865" s="57" t="n">
        <v>46107</v>
      </c>
      <c r="G865" t="inlineStr">
        <is>
          <t>开动率偏低</t>
        </is>
      </c>
      <c r="H865" t="inlineStr">
        <is>
          <t>开动率</t>
        </is>
      </c>
      <c r="I865" s="61" t="n">
        <v>0.685234</v>
      </c>
      <c r="J865" t="inlineStr">
        <is>
          <t>比例</t>
        </is>
      </c>
      <c r="K865" t="n">
        <v>0.75</v>
      </c>
      <c r="L865" t="inlineStr">
        <is>
          <t>中</t>
        </is>
      </c>
      <c r="M865" t="inlineStr">
        <is>
          <t>设备诊断智能体</t>
        </is>
      </c>
      <c r="N865" t="inlineStr">
        <is>
          <t>设备工程师</t>
        </is>
      </c>
      <c r="O865" t="inlineStr">
        <is>
          <t>优先检查非计划停机与待机原因</t>
        </is>
      </c>
      <c r="P865" t="inlineStr">
        <is>
          <t>飞书消息卡片</t>
        </is>
      </c>
      <c r="Q865" t="inlineStr">
        <is>
          <t>否</t>
        </is>
      </c>
      <c r="R865" t="inlineStr">
        <is>
          <t>待确认</t>
        </is>
      </c>
      <c r="S865" t="inlineStr">
        <is>
          <t>团队模拟数据（基于公开单线数据派生）</t>
        </is>
      </c>
      <c r="T865" t="inlineStr">
        <is>
          <t>SIM-v2.2-20260807-20260804</t>
        </is>
      </c>
    </row>
    <row r="866">
      <c r="A866" t="inlineStr">
        <is>
          <t>SIM-EVT-00865</t>
        </is>
      </c>
      <c r="B866" t="inlineStr">
        <is>
          <t>LINE-S03-POST-20260326</t>
        </is>
      </c>
      <c r="C866" t="inlineStr">
        <is>
          <t>SHIFT-POST-20260326</t>
        </is>
      </c>
      <c r="D866" t="inlineStr">
        <is>
          <t>LINE-S03</t>
        </is>
      </c>
      <c r="E866" t="inlineStr">
        <is>
          <t>改善后</t>
        </is>
      </c>
      <c r="F866" s="57" t="n">
        <v>46107</v>
      </c>
      <c r="G866" t="inlineStr">
        <is>
          <t>非计划停机超时</t>
        </is>
      </c>
      <c r="H866" t="inlineStr">
        <is>
          <t>非计划停机</t>
        </is>
      </c>
      <c r="I866" s="61" t="n">
        <v>7626</v>
      </c>
      <c r="J866" t="inlineStr">
        <is>
          <t>秒</t>
        </is>
      </c>
      <c r="K866" t="n">
        <v>3600</v>
      </c>
      <c r="L866" t="inlineStr">
        <is>
          <t>高</t>
        </is>
      </c>
      <c r="M866" t="inlineStr">
        <is>
          <t>设备诊断智能体</t>
        </is>
      </c>
      <c r="N866" t="inlineStr">
        <is>
          <t>设备工程师</t>
        </is>
      </c>
      <c r="O866" t="inlineStr">
        <is>
          <t>按停机位置和原因执行Pareto分析</t>
        </is>
      </c>
      <c r="P866" t="inlineStr">
        <is>
          <t>飞书消息卡片+处置任务</t>
        </is>
      </c>
      <c r="Q866" t="inlineStr">
        <is>
          <t>是</t>
        </is>
      </c>
      <c r="R866" t="inlineStr">
        <is>
          <t>待确认</t>
        </is>
      </c>
      <c r="S866" t="inlineStr">
        <is>
          <t>团队模拟数据（基于公开单线数据派生）</t>
        </is>
      </c>
      <c r="T866" t="inlineStr">
        <is>
          <t>SIM-v2.2-20260807-20260804</t>
        </is>
      </c>
    </row>
    <row r="867">
      <c r="A867" t="inlineStr">
        <is>
          <t>SIM-EVT-00866</t>
        </is>
      </c>
      <c r="B867" t="inlineStr">
        <is>
          <t>LINE-S01-POST-20260327</t>
        </is>
      </c>
      <c r="C867" t="inlineStr">
        <is>
          <t>SHIFT-POST-20260327</t>
        </is>
      </c>
      <c r="D867" t="inlineStr">
        <is>
          <t>LINE-S01</t>
        </is>
      </c>
      <c r="E867" t="inlineStr">
        <is>
          <t>改善后</t>
        </is>
      </c>
      <c r="F867" s="57" t="n">
        <v>46108</v>
      </c>
      <c r="G867" t="inlineStr">
        <is>
          <t>质量率偏低</t>
        </is>
      </c>
      <c r="H867" t="inlineStr">
        <is>
          <t>质量率</t>
        </is>
      </c>
      <c r="I867" s="61" t="n">
        <v>0.954307</v>
      </c>
      <c r="J867" t="inlineStr">
        <is>
          <t>比例</t>
        </is>
      </c>
      <c r="K867" t="n">
        <v>0.98</v>
      </c>
      <c r="L867" t="inlineStr">
        <is>
          <t>中</t>
        </is>
      </c>
      <c r="M867" t="inlineStr">
        <is>
          <t>质量分析智能体</t>
        </is>
      </c>
      <c r="N867" t="inlineStr">
        <is>
          <t>质量工程师</t>
        </is>
      </c>
      <c r="O867" t="inlineStr">
        <is>
          <t>建议核查缺陷数量与异常批次</t>
        </is>
      </c>
      <c r="P867" t="inlineStr">
        <is>
          <t>飞书消息卡片</t>
        </is>
      </c>
      <c r="Q867" t="inlineStr">
        <is>
          <t>否</t>
        </is>
      </c>
      <c r="R867" t="inlineStr">
        <is>
          <t>待确认</t>
        </is>
      </c>
      <c r="S867" t="inlineStr">
        <is>
          <t>团队模拟数据（基于公开单线数据派生）</t>
        </is>
      </c>
      <c r="T867" t="inlineStr">
        <is>
          <t>SIM-v2.2-20260807-20260804</t>
        </is>
      </c>
    </row>
    <row r="868">
      <c r="A868" t="inlineStr">
        <is>
          <t>SIM-EVT-00867</t>
        </is>
      </c>
      <c r="B868" t="inlineStr">
        <is>
          <t>LINE-S02-POST-20260327</t>
        </is>
      </c>
      <c r="C868" t="inlineStr">
        <is>
          <t>SHIFT-POST-20260327</t>
        </is>
      </c>
      <c r="D868" t="inlineStr">
        <is>
          <t>LINE-S02</t>
        </is>
      </c>
      <c r="E868" t="inlineStr">
        <is>
          <t>改善后</t>
        </is>
      </c>
      <c r="F868" s="57" t="n">
        <v>46108</v>
      </c>
      <c r="G868" t="inlineStr">
        <is>
          <t>OEE低于目标</t>
        </is>
      </c>
      <c r="H868" t="inlineStr">
        <is>
          <t>OEE</t>
        </is>
      </c>
      <c r="I868" s="61" t="n">
        <v>0.737209</v>
      </c>
      <c r="J868" t="inlineStr">
        <is>
          <t>比例</t>
        </is>
      </c>
      <c r="K868" t="n">
        <v>0.75</v>
      </c>
      <c r="L868" t="inlineStr">
        <is>
          <t>中</t>
        </is>
      </c>
      <c r="M868" t="inlineStr">
        <is>
          <t>生产诊断智能体</t>
        </is>
      </c>
      <c r="N868" t="inlineStr">
        <is>
          <t>生产主管</t>
        </is>
      </c>
      <c r="O868" t="inlineStr">
        <is>
          <t>设备瓶颈线综合效率偏低，需结合三项损失继续下钻</t>
        </is>
      </c>
      <c r="P868" t="inlineStr">
        <is>
          <t>飞书消息卡片</t>
        </is>
      </c>
      <c r="Q868" t="inlineStr">
        <is>
          <t>否</t>
        </is>
      </c>
      <c r="R868" t="inlineStr">
        <is>
          <t>待确认</t>
        </is>
      </c>
      <c r="S868" t="inlineStr">
        <is>
          <t>团队模拟数据（基于公开单线数据派生）</t>
        </is>
      </c>
      <c r="T868" t="inlineStr">
        <is>
          <t>SIM-v2.2-20260807-20260804</t>
        </is>
      </c>
    </row>
    <row r="869">
      <c r="A869" t="inlineStr">
        <is>
          <t>SIM-EVT-00868</t>
        </is>
      </c>
      <c r="B869" t="inlineStr">
        <is>
          <t>LINE-S02-POST-20260327</t>
        </is>
      </c>
      <c r="C869" t="inlineStr">
        <is>
          <t>SHIFT-POST-20260327</t>
        </is>
      </c>
      <c r="D869" t="inlineStr">
        <is>
          <t>LINE-S02</t>
        </is>
      </c>
      <c r="E869" t="inlineStr">
        <is>
          <t>改善后</t>
        </is>
      </c>
      <c r="F869" s="57" t="n">
        <v>46108</v>
      </c>
      <c r="G869" t="inlineStr">
        <is>
          <t>质量率偏低</t>
        </is>
      </c>
      <c r="H869" t="inlineStr">
        <is>
          <t>质量率</t>
        </is>
      </c>
      <c r="I869" s="61" t="n">
        <v>0.960196</v>
      </c>
      <c r="J869" t="inlineStr">
        <is>
          <t>比例</t>
        </is>
      </c>
      <c r="K869" t="n">
        <v>0.98</v>
      </c>
      <c r="L869" t="inlineStr">
        <is>
          <t>中</t>
        </is>
      </c>
      <c r="M869" t="inlineStr">
        <is>
          <t>质量分析智能体</t>
        </is>
      </c>
      <c r="N869" t="inlineStr">
        <is>
          <t>质量工程师</t>
        </is>
      </c>
      <c r="O869" t="inlineStr">
        <is>
          <t>建议核查缺陷数量与异常批次</t>
        </is>
      </c>
      <c r="P869" t="inlineStr">
        <is>
          <t>飞书消息卡片</t>
        </is>
      </c>
      <c r="Q869" t="inlineStr">
        <is>
          <t>否</t>
        </is>
      </c>
      <c r="R869" t="inlineStr">
        <is>
          <t>待确认</t>
        </is>
      </c>
      <c r="S869" t="inlineStr">
        <is>
          <t>团队模拟数据（基于公开单线数据派生）</t>
        </is>
      </c>
      <c r="T869" t="inlineStr">
        <is>
          <t>SIM-v2.2-20260807-20260804</t>
        </is>
      </c>
    </row>
    <row r="870">
      <c r="A870" t="inlineStr">
        <is>
          <t>SIM-EVT-00869</t>
        </is>
      </c>
      <c r="B870" t="inlineStr">
        <is>
          <t>LINE-S03-POST-20260327</t>
        </is>
      </c>
      <c r="C870" t="inlineStr">
        <is>
          <t>SHIFT-POST-20260327</t>
        </is>
      </c>
      <c r="D870" t="inlineStr">
        <is>
          <t>LINE-S03</t>
        </is>
      </c>
      <c r="E870" t="inlineStr">
        <is>
          <t>改善后</t>
        </is>
      </c>
      <c r="F870" s="57" t="n">
        <v>46108</v>
      </c>
      <c r="G870" t="inlineStr">
        <is>
          <t>OEE低于目标</t>
        </is>
      </c>
      <c r="H870" t="inlineStr">
        <is>
          <t>OEE</t>
        </is>
      </c>
      <c r="I870" s="61" t="n">
        <v>0.7304</v>
      </c>
      <c r="J870" t="inlineStr">
        <is>
          <t>比例</t>
        </is>
      </c>
      <c r="K870" t="n">
        <v>0.75</v>
      </c>
      <c r="L870" t="inlineStr">
        <is>
          <t>中</t>
        </is>
      </c>
      <c r="M870" t="inlineStr">
        <is>
          <t>生产诊断智能体</t>
        </is>
      </c>
      <c r="N870" t="inlineStr">
        <is>
          <t>生产主管</t>
        </is>
      </c>
      <c r="O870" t="inlineStr">
        <is>
          <t>质量波动线综合效率偏低，需结合三项损失继续下钻</t>
        </is>
      </c>
      <c r="P870" t="inlineStr">
        <is>
          <t>飞书消息卡片</t>
        </is>
      </c>
      <c r="Q870" t="inlineStr">
        <is>
          <t>否</t>
        </is>
      </c>
      <c r="R870" t="inlineStr">
        <is>
          <t>待确认</t>
        </is>
      </c>
      <c r="S870" t="inlineStr">
        <is>
          <t>团队模拟数据（基于公开单线数据派生）</t>
        </is>
      </c>
      <c r="T870" t="inlineStr">
        <is>
          <t>SIM-v2.2-20260807-20260804</t>
        </is>
      </c>
    </row>
    <row r="871">
      <c r="A871" t="inlineStr">
        <is>
          <t>SIM-EVT-00870</t>
        </is>
      </c>
      <c r="B871" t="inlineStr">
        <is>
          <t>LINE-S03-POST-20260327</t>
        </is>
      </c>
      <c r="C871" t="inlineStr">
        <is>
          <t>SHIFT-POST-20260327</t>
        </is>
      </c>
      <c r="D871" t="inlineStr">
        <is>
          <t>LINE-S03</t>
        </is>
      </c>
      <c r="E871" t="inlineStr">
        <is>
          <t>改善后</t>
        </is>
      </c>
      <c r="F871" s="57" t="n">
        <v>46108</v>
      </c>
      <c r="G871" t="inlineStr">
        <is>
          <t>质量率偏低</t>
        </is>
      </c>
      <c r="H871" t="inlineStr">
        <is>
          <t>质量率</t>
        </is>
      </c>
      <c r="I871" s="61" t="n">
        <v>0.94464</v>
      </c>
      <c r="J871" t="inlineStr">
        <is>
          <t>比例</t>
        </is>
      </c>
      <c r="K871" t="n">
        <v>0.98</v>
      </c>
      <c r="L871" t="inlineStr">
        <is>
          <t>高</t>
        </is>
      </c>
      <c r="M871" t="inlineStr">
        <is>
          <t>质量分析智能体</t>
        </is>
      </c>
      <c r="N871" t="inlineStr">
        <is>
          <t>质量工程师</t>
        </is>
      </c>
      <c r="O871" t="inlineStr">
        <is>
          <t>质量波动画像触发，建议核查批次、工艺参数和来料</t>
        </is>
      </c>
      <c r="P871" t="inlineStr">
        <is>
          <t>飞书消息卡片+处置任务</t>
        </is>
      </c>
      <c r="Q871" t="inlineStr">
        <is>
          <t>是</t>
        </is>
      </c>
      <c r="R871" t="inlineStr">
        <is>
          <t>待确认</t>
        </is>
      </c>
      <c r="S871" t="inlineStr">
        <is>
          <t>团队模拟数据（基于公开单线数据派生）</t>
        </is>
      </c>
      <c r="T871" t="inlineStr">
        <is>
          <t>SIM-v2.2-20260807-20260804</t>
        </is>
      </c>
    </row>
    <row r="872">
      <c r="A872" t="inlineStr">
        <is>
          <t>SIM-EVT-00871</t>
        </is>
      </c>
      <c r="B872" t="inlineStr">
        <is>
          <t>LINE-S01-POST-20260330</t>
        </is>
      </c>
      <c r="C872" t="inlineStr">
        <is>
          <t>SHIFT-POST-20260330</t>
        </is>
      </c>
      <c r="D872" t="inlineStr">
        <is>
          <t>LINE-S01</t>
        </is>
      </c>
      <c r="E872" t="inlineStr">
        <is>
          <t>改善后</t>
        </is>
      </c>
      <c r="F872" s="57" t="n">
        <v>46111</v>
      </c>
      <c r="G872" t="inlineStr">
        <is>
          <t>OEE低于目标</t>
        </is>
      </c>
      <c r="H872" t="inlineStr">
        <is>
          <t>OEE</t>
        </is>
      </c>
      <c r="I872" s="61" t="n">
        <v>0.727071</v>
      </c>
      <c r="J872" t="inlineStr">
        <is>
          <t>比例</t>
        </is>
      </c>
      <c r="K872" t="n">
        <v>0.75</v>
      </c>
      <c r="L872" t="inlineStr">
        <is>
          <t>中</t>
        </is>
      </c>
      <c r="M872" t="inlineStr">
        <is>
          <t>生产诊断智能体</t>
        </is>
      </c>
      <c r="N872" t="inlineStr">
        <is>
          <t>生产主管</t>
        </is>
      </c>
      <c r="O872" t="inlineStr">
        <is>
          <t>稳态基准线综合效率偏低，需结合三项损失继续下钻</t>
        </is>
      </c>
      <c r="P872" t="inlineStr">
        <is>
          <t>飞书消息卡片</t>
        </is>
      </c>
      <c r="Q872" t="inlineStr">
        <is>
          <t>否</t>
        </is>
      </c>
      <c r="R872" t="inlineStr">
        <is>
          <t>待确认</t>
        </is>
      </c>
      <c r="S872" t="inlineStr">
        <is>
          <t>团队模拟数据（基于公开单线数据派生）</t>
        </is>
      </c>
      <c r="T872" t="inlineStr">
        <is>
          <t>SIM-v2.2-20260807-20260804</t>
        </is>
      </c>
    </row>
    <row r="873">
      <c r="A873" t="inlineStr">
        <is>
          <t>SIM-EVT-00872</t>
        </is>
      </c>
      <c r="B873" t="inlineStr">
        <is>
          <t>LINE-S01-POST-20260330</t>
        </is>
      </c>
      <c r="C873" t="inlineStr">
        <is>
          <t>SHIFT-POST-20260330</t>
        </is>
      </c>
      <c r="D873" t="inlineStr">
        <is>
          <t>LINE-S01</t>
        </is>
      </c>
      <c r="E873" t="inlineStr">
        <is>
          <t>改善后</t>
        </is>
      </c>
      <c r="F873" s="57" t="n">
        <v>46111</v>
      </c>
      <c r="G873" t="inlineStr">
        <is>
          <t>非计划停机超时</t>
        </is>
      </c>
      <c r="H873" t="inlineStr">
        <is>
          <t>非计划停机</t>
        </is>
      </c>
      <c r="I873" s="61" t="n">
        <v>4770</v>
      </c>
      <c r="J873" t="inlineStr">
        <is>
          <t>秒</t>
        </is>
      </c>
      <c r="K873" t="n">
        <v>3600</v>
      </c>
      <c r="L873" t="inlineStr">
        <is>
          <t>中</t>
        </is>
      </c>
      <c r="M873" t="inlineStr">
        <is>
          <t>设备诊断智能体</t>
        </is>
      </c>
      <c r="N873" t="inlineStr">
        <is>
          <t>设备工程师</t>
        </is>
      </c>
      <c r="O873" t="inlineStr">
        <is>
          <t>按停机位置和原因执行Pareto分析</t>
        </is>
      </c>
      <c r="P873" t="inlineStr">
        <is>
          <t>飞书消息卡片</t>
        </is>
      </c>
      <c r="Q873" t="inlineStr">
        <is>
          <t>否</t>
        </is>
      </c>
      <c r="R873" t="inlineStr">
        <is>
          <t>待确认</t>
        </is>
      </c>
      <c r="S873" t="inlineStr">
        <is>
          <t>团队模拟数据（基于公开单线数据派生）</t>
        </is>
      </c>
      <c r="T873" t="inlineStr">
        <is>
          <t>SIM-v2.2-20260807-20260804</t>
        </is>
      </c>
    </row>
    <row r="874">
      <c r="A874" t="inlineStr">
        <is>
          <t>SIM-EVT-00873</t>
        </is>
      </c>
      <c r="B874" t="inlineStr">
        <is>
          <t>LINE-S02-POST-20260330</t>
        </is>
      </c>
      <c r="C874" t="inlineStr">
        <is>
          <t>SHIFT-POST-20260330</t>
        </is>
      </c>
      <c r="D874" t="inlineStr">
        <is>
          <t>LINE-S02</t>
        </is>
      </c>
      <c r="E874" t="inlineStr">
        <is>
          <t>改善后</t>
        </is>
      </c>
      <c r="F874" s="57" t="n">
        <v>46111</v>
      </c>
      <c r="G874" t="inlineStr">
        <is>
          <t>OEE低于目标</t>
        </is>
      </c>
      <c r="H874" t="inlineStr">
        <is>
          <t>OEE</t>
        </is>
      </c>
      <c r="I874" s="61" t="n">
        <v>0.698303</v>
      </c>
      <c r="J874" t="inlineStr">
        <is>
          <t>比例</t>
        </is>
      </c>
      <c r="K874" t="n">
        <v>0.75</v>
      </c>
      <c r="L874" t="inlineStr">
        <is>
          <t>中</t>
        </is>
      </c>
      <c r="M874" t="inlineStr">
        <is>
          <t>生产诊断智能体</t>
        </is>
      </c>
      <c r="N874" t="inlineStr">
        <is>
          <t>生产主管</t>
        </is>
      </c>
      <c r="O874" t="inlineStr">
        <is>
          <t>设备瓶颈线综合效率偏低，需结合三项损失继续下钻</t>
        </is>
      </c>
      <c r="P874" t="inlineStr">
        <is>
          <t>飞书消息卡片</t>
        </is>
      </c>
      <c r="Q874" t="inlineStr">
        <is>
          <t>否</t>
        </is>
      </c>
      <c r="R874" t="inlineStr">
        <is>
          <t>待确认</t>
        </is>
      </c>
      <c r="S874" t="inlineStr">
        <is>
          <t>团队模拟数据（基于公开单线数据派生）</t>
        </is>
      </c>
      <c r="T874" t="inlineStr">
        <is>
          <t>SIM-v2.2-20260807-20260804</t>
        </is>
      </c>
    </row>
    <row r="875">
      <c r="A875" t="inlineStr">
        <is>
          <t>SIM-EVT-00874</t>
        </is>
      </c>
      <c r="B875" t="inlineStr">
        <is>
          <t>LINE-S02-POST-20260330</t>
        </is>
      </c>
      <c r="C875" t="inlineStr">
        <is>
          <t>SHIFT-POST-20260330</t>
        </is>
      </c>
      <c r="D875" t="inlineStr">
        <is>
          <t>LINE-S02</t>
        </is>
      </c>
      <c r="E875" t="inlineStr">
        <is>
          <t>改善后</t>
        </is>
      </c>
      <c r="F875" s="57" t="n">
        <v>46111</v>
      </c>
      <c r="G875" t="inlineStr">
        <is>
          <t>开动率偏低</t>
        </is>
      </c>
      <c r="H875" t="inlineStr">
        <is>
          <t>开动率</t>
        </is>
      </c>
      <c r="I875" s="61" t="n">
        <v>0.742556</v>
      </c>
      <c r="J875" t="inlineStr">
        <is>
          <t>比例</t>
        </is>
      </c>
      <c r="K875" t="n">
        <v>0.75</v>
      </c>
      <c r="L875" t="inlineStr">
        <is>
          <t>中</t>
        </is>
      </c>
      <c r="M875" t="inlineStr">
        <is>
          <t>设备诊断智能体</t>
        </is>
      </c>
      <c r="N875" t="inlineStr">
        <is>
          <t>设备工程师</t>
        </is>
      </c>
      <c r="O875" t="inlineStr">
        <is>
          <t>设备瓶颈画像与非计划停机共同指向关键设备</t>
        </is>
      </c>
      <c r="P875" t="inlineStr">
        <is>
          <t>飞书消息卡片</t>
        </is>
      </c>
      <c r="Q875" t="inlineStr">
        <is>
          <t>否</t>
        </is>
      </c>
      <c r="R875" t="inlineStr">
        <is>
          <t>待确认</t>
        </is>
      </c>
      <c r="S875" t="inlineStr">
        <is>
          <t>团队模拟数据（基于公开单线数据派生）</t>
        </is>
      </c>
      <c r="T875" t="inlineStr">
        <is>
          <t>SIM-v2.2-20260807-20260804</t>
        </is>
      </c>
    </row>
    <row r="876">
      <c r="A876" t="inlineStr">
        <is>
          <t>SIM-EVT-00875</t>
        </is>
      </c>
      <c r="B876" t="inlineStr">
        <is>
          <t>LINE-S02-POST-20260330</t>
        </is>
      </c>
      <c r="C876" t="inlineStr">
        <is>
          <t>SHIFT-POST-20260330</t>
        </is>
      </c>
      <c r="D876" t="inlineStr">
        <is>
          <t>LINE-S02</t>
        </is>
      </c>
      <c r="E876" t="inlineStr">
        <is>
          <t>改善后</t>
        </is>
      </c>
      <c r="F876" s="57" t="n">
        <v>46111</v>
      </c>
      <c r="G876" t="inlineStr">
        <is>
          <t>质量率偏低</t>
        </is>
      </c>
      <c r="H876" t="inlineStr">
        <is>
          <t>质量率</t>
        </is>
      </c>
      <c r="I876" s="61" t="n">
        <v>0.9798</v>
      </c>
      <c r="J876" t="inlineStr">
        <is>
          <t>比例</t>
        </is>
      </c>
      <c r="K876" t="n">
        <v>0.98</v>
      </c>
      <c r="L876" t="inlineStr">
        <is>
          <t>中</t>
        </is>
      </c>
      <c r="M876" t="inlineStr">
        <is>
          <t>质量分析智能体</t>
        </is>
      </c>
      <c r="N876" t="inlineStr">
        <is>
          <t>质量工程师</t>
        </is>
      </c>
      <c r="O876" t="inlineStr">
        <is>
          <t>建议核查缺陷数量与异常批次</t>
        </is>
      </c>
      <c r="P876" t="inlineStr">
        <is>
          <t>飞书消息卡片</t>
        </is>
      </c>
      <c r="Q876" t="inlineStr">
        <is>
          <t>否</t>
        </is>
      </c>
      <c r="R876" t="inlineStr">
        <is>
          <t>待确认</t>
        </is>
      </c>
      <c r="S876" t="inlineStr">
        <is>
          <t>团队模拟数据（基于公开单线数据派生）</t>
        </is>
      </c>
      <c r="T876" t="inlineStr">
        <is>
          <t>SIM-v2.2-20260807-20260804</t>
        </is>
      </c>
    </row>
    <row r="877">
      <c r="A877" t="inlineStr">
        <is>
          <t>SIM-EVT-00876</t>
        </is>
      </c>
      <c r="B877" t="inlineStr">
        <is>
          <t>LINE-S02-POST-20260330</t>
        </is>
      </c>
      <c r="C877" t="inlineStr">
        <is>
          <t>SHIFT-POST-20260330</t>
        </is>
      </c>
      <c r="D877" t="inlineStr">
        <is>
          <t>LINE-S02</t>
        </is>
      </c>
      <c r="E877" t="inlineStr">
        <is>
          <t>改善后</t>
        </is>
      </c>
      <c r="F877" s="57" t="n">
        <v>46111</v>
      </c>
      <c r="G877" t="inlineStr">
        <is>
          <t>非计划停机超时</t>
        </is>
      </c>
      <c r="H877" t="inlineStr">
        <is>
          <t>非计划停机</t>
        </is>
      </c>
      <c r="I877" s="61" t="n">
        <v>6714</v>
      </c>
      <c r="J877" t="inlineStr">
        <is>
          <t>秒</t>
        </is>
      </c>
      <c r="K877" t="n">
        <v>3600</v>
      </c>
      <c r="L877" t="inlineStr">
        <is>
          <t>中</t>
        </is>
      </c>
      <c r="M877" t="inlineStr">
        <is>
          <t>设备诊断智能体</t>
        </is>
      </c>
      <c r="N877" t="inlineStr">
        <is>
          <t>设备工程师</t>
        </is>
      </c>
      <c r="O877" t="inlineStr">
        <is>
          <t>设备瓶颈线停机放大，优先查看主加工和输送系统</t>
        </is>
      </c>
      <c r="P877" t="inlineStr">
        <is>
          <t>飞书消息卡片</t>
        </is>
      </c>
      <c r="Q877" t="inlineStr">
        <is>
          <t>否</t>
        </is>
      </c>
      <c r="R877" t="inlineStr">
        <is>
          <t>待确认</t>
        </is>
      </c>
      <c r="S877" t="inlineStr">
        <is>
          <t>团队模拟数据（基于公开单线数据派生）</t>
        </is>
      </c>
      <c r="T877" t="inlineStr">
        <is>
          <t>SIM-v2.2-20260807-20260804</t>
        </is>
      </c>
    </row>
    <row r="878">
      <c r="A878" t="inlineStr">
        <is>
          <t>SIM-EVT-00877</t>
        </is>
      </c>
      <c r="B878" t="inlineStr">
        <is>
          <t>LINE-S03-POST-20260330</t>
        </is>
      </c>
      <c r="C878" t="inlineStr">
        <is>
          <t>SHIFT-POST-20260330</t>
        </is>
      </c>
      <c r="D878" t="inlineStr">
        <is>
          <t>LINE-S03</t>
        </is>
      </c>
      <c r="E878" t="inlineStr">
        <is>
          <t>改善后</t>
        </is>
      </c>
      <c r="F878" s="57" t="n">
        <v>46111</v>
      </c>
      <c r="G878" t="inlineStr">
        <is>
          <t>OEE低于目标</t>
        </is>
      </c>
      <c r="H878" t="inlineStr">
        <is>
          <t>OEE</t>
        </is>
      </c>
      <c r="I878" s="61" t="n">
        <v>0.6993470000000001</v>
      </c>
      <c r="J878" t="inlineStr">
        <is>
          <t>比例</t>
        </is>
      </c>
      <c r="K878" t="n">
        <v>0.75</v>
      </c>
      <c r="L878" t="inlineStr">
        <is>
          <t>中</t>
        </is>
      </c>
      <c r="M878" t="inlineStr">
        <is>
          <t>生产诊断智能体</t>
        </is>
      </c>
      <c r="N878" t="inlineStr">
        <is>
          <t>生产主管</t>
        </is>
      </c>
      <c r="O878" t="inlineStr">
        <is>
          <t>质量波动线综合效率偏低，需结合三项损失继续下钻</t>
        </is>
      </c>
      <c r="P878" t="inlineStr">
        <is>
          <t>飞书消息卡片</t>
        </is>
      </c>
      <c r="Q878" t="inlineStr">
        <is>
          <t>否</t>
        </is>
      </c>
      <c r="R878" t="inlineStr">
        <is>
          <t>待确认</t>
        </is>
      </c>
      <c r="S878" t="inlineStr">
        <is>
          <t>团队模拟数据（基于公开单线数据派生）</t>
        </is>
      </c>
      <c r="T878" t="inlineStr">
        <is>
          <t>SIM-v2.2-20260807-20260804</t>
        </is>
      </c>
    </row>
    <row r="879">
      <c r="A879" t="inlineStr">
        <is>
          <t>SIM-EVT-00878</t>
        </is>
      </c>
      <c r="B879" t="inlineStr">
        <is>
          <t>LINE-S03-POST-20260330</t>
        </is>
      </c>
      <c r="C879" t="inlineStr">
        <is>
          <t>SHIFT-POST-20260330</t>
        </is>
      </c>
      <c r="D879" t="inlineStr">
        <is>
          <t>LINE-S03</t>
        </is>
      </c>
      <c r="E879" t="inlineStr">
        <is>
          <t>改善后</t>
        </is>
      </c>
      <c r="F879" s="57" t="n">
        <v>46111</v>
      </c>
      <c r="G879" t="inlineStr">
        <is>
          <t>质量率偏低</t>
        </is>
      </c>
      <c r="H879" t="inlineStr">
        <is>
          <t>质量率</t>
        </is>
      </c>
      <c r="I879" s="61" t="n">
        <v>0.972689</v>
      </c>
      <c r="J879" t="inlineStr">
        <is>
          <t>比例</t>
        </is>
      </c>
      <c r="K879" t="n">
        <v>0.98</v>
      </c>
      <c r="L879" t="inlineStr">
        <is>
          <t>中</t>
        </is>
      </c>
      <c r="M879" t="inlineStr">
        <is>
          <t>质量分析智能体</t>
        </is>
      </c>
      <c r="N879" t="inlineStr">
        <is>
          <t>质量工程师</t>
        </is>
      </c>
      <c r="O879" t="inlineStr">
        <is>
          <t>质量波动画像触发，建议核查批次、工艺参数和来料</t>
        </is>
      </c>
      <c r="P879" t="inlineStr">
        <is>
          <t>飞书消息卡片</t>
        </is>
      </c>
      <c r="Q879" t="inlineStr">
        <is>
          <t>否</t>
        </is>
      </c>
      <c r="R879" t="inlineStr">
        <is>
          <t>待确认</t>
        </is>
      </c>
      <c r="S879" t="inlineStr">
        <is>
          <t>团队模拟数据（基于公开单线数据派生）</t>
        </is>
      </c>
      <c r="T879" t="inlineStr">
        <is>
          <t>SIM-v2.2-20260807-20260804</t>
        </is>
      </c>
    </row>
    <row r="880">
      <c r="A880" t="inlineStr">
        <is>
          <t>SIM-EVT-00879</t>
        </is>
      </c>
      <c r="B880" t="inlineStr">
        <is>
          <t>LINE-S03-POST-20260330</t>
        </is>
      </c>
      <c r="C880" t="inlineStr">
        <is>
          <t>SHIFT-POST-20260330</t>
        </is>
      </c>
      <c r="D880" t="inlineStr">
        <is>
          <t>LINE-S03</t>
        </is>
      </c>
      <c r="E880" t="inlineStr">
        <is>
          <t>改善后</t>
        </is>
      </c>
      <c r="F880" s="57" t="n">
        <v>46111</v>
      </c>
      <c r="G880" t="inlineStr">
        <is>
          <t>非计划停机超时</t>
        </is>
      </c>
      <c r="H880" t="inlineStr">
        <is>
          <t>非计划停机</t>
        </is>
      </c>
      <c r="I880" s="61" t="n">
        <v>5430</v>
      </c>
      <c r="J880" t="inlineStr">
        <is>
          <t>秒</t>
        </is>
      </c>
      <c r="K880" t="n">
        <v>3600</v>
      </c>
      <c r="L880" t="inlineStr">
        <is>
          <t>中</t>
        </is>
      </c>
      <c r="M880" t="inlineStr">
        <is>
          <t>设备诊断智能体</t>
        </is>
      </c>
      <c r="N880" t="inlineStr">
        <is>
          <t>设备工程师</t>
        </is>
      </c>
      <c r="O880" t="inlineStr">
        <is>
          <t>按停机位置和原因执行Pareto分析</t>
        </is>
      </c>
      <c r="P880" t="inlineStr">
        <is>
          <t>飞书消息卡片</t>
        </is>
      </c>
      <c r="Q880" t="inlineStr">
        <is>
          <t>否</t>
        </is>
      </c>
      <c r="R880" t="inlineStr">
        <is>
          <t>待确认</t>
        </is>
      </c>
      <c r="S880" t="inlineStr">
        <is>
          <t>团队模拟数据（基于公开单线数据派生）</t>
        </is>
      </c>
      <c r="T880" t="inlineStr">
        <is>
          <t>SIM-v2.2-20260807-20260804</t>
        </is>
      </c>
    </row>
    <row r="881">
      <c r="A881" t="inlineStr">
        <is>
          <t>SIM-EVT-00880</t>
        </is>
      </c>
      <c r="B881" t="inlineStr">
        <is>
          <t>LINE-S01-POST-20260331</t>
        </is>
      </c>
      <c r="C881" t="inlineStr">
        <is>
          <t>SHIFT-POST-20260331</t>
        </is>
      </c>
      <c r="D881" t="inlineStr">
        <is>
          <t>LINE-S01</t>
        </is>
      </c>
      <c r="E881" t="inlineStr">
        <is>
          <t>改善后</t>
        </is>
      </c>
      <c r="F881" s="57" t="n">
        <v>46112</v>
      </c>
      <c r="G881" t="inlineStr">
        <is>
          <t>OEE低于目标</t>
        </is>
      </c>
      <c r="H881" t="inlineStr">
        <is>
          <t>OEE</t>
        </is>
      </c>
      <c r="I881" s="61" t="n">
        <v>0.429251</v>
      </c>
      <c r="J881" t="inlineStr">
        <is>
          <t>比例</t>
        </is>
      </c>
      <c r="K881" t="n">
        <v>0.75</v>
      </c>
      <c r="L881" t="inlineStr">
        <is>
          <t>高</t>
        </is>
      </c>
      <c r="M881" t="inlineStr">
        <is>
          <t>生产诊断智能体</t>
        </is>
      </c>
      <c r="N881" t="inlineStr">
        <is>
          <t>生产主管</t>
        </is>
      </c>
      <c r="O881" t="inlineStr">
        <is>
          <t>稳态基准线综合效率偏低，需结合三项损失继续下钻</t>
        </is>
      </c>
      <c r="P881" t="inlineStr">
        <is>
          <t>飞书消息卡片+处置任务</t>
        </is>
      </c>
      <c r="Q881" t="inlineStr">
        <is>
          <t>是</t>
        </is>
      </c>
      <c r="R881" t="inlineStr">
        <is>
          <t>待确认</t>
        </is>
      </c>
      <c r="S881" t="inlineStr">
        <is>
          <t>团队模拟数据（基于公开单线数据派生）</t>
        </is>
      </c>
      <c r="T881" t="inlineStr">
        <is>
          <t>SIM-v2.2-20260807-20260804</t>
        </is>
      </c>
    </row>
    <row r="882">
      <c r="A882" t="inlineStr">
        <is>
          <t>SIM-EVT-00881</t>
        </is>
      </c>
      <c r="B882" t="inlineStr">
        <is>
          <t>LINE-S01-POST-20260331</t>
        </is>
      </c>
      <c r="C882" t="inlineStr">
        <is>
          <t>SHIFT-POST-20260331</t>
        </is>
      </c>
      <c r="D882" t="inlineStr">
        <is>
          <t>LINE-S01</t>
        </is>
      </c>
      <c r="E882" t="inlineStr">
        <is>
          <t>改善后</t>
        </is>
      </c>
      <c r="F882" s="57" t="n">
        <v>46112</v>
      </c>
      <c r="G882" t="inlineStr">
        <is>
          <t>开动率偏低</t>
        </is>
      </c>
      <c r="H882" t="inlineStr">
        <is>
          <t>开动率</t>
        </is>
      </c>
      <c r="I882" s="61" t="n">
        <v>0.485061</v>
      </c>
      <c r="J882" t="inlineStr">
        <is>
          <t>比例</t>
        </is>
      </c>
      <c r="K882" t="n">
        <v>0.75</v>
      </c>
      <c r="L882" t="inlineStr">
        <is>
          <t>高</t>
        </is>
      </c>
      <c r="M882" t="inlineStr">
        <is>
          <t>设备诊断智能体</t>
        </is>
      </c>
      <c r="N882" t="inlineStr">
        <is>
          <t>设备工程师</t>
        </is>
      </c>
      <c r="O882" t="inlineStr">
        <is>
          <t>优先检查非计划停机与待机原因</t>
        </is>
      </c>
      <c r="P882" t="inlineStr">
        <is>
          <t>飞书消息卡片+处置任务</t>
        </is>
      </c>
      <c r="Q882" t="inlineStr">
        <is>
          <t>是</t>
        </is>
      </c>
      <c r="R882" t="inlineStr">
        <is>
          <t>待确认</t>
        </is>
      </c>
      <c r="S882" t="inlineStr">
        <is>
          <t>团队模拟数据（基于公开单线数据派生）</t>
        </is>
      </c>
      <c r="T882" t="inlineStr">
        <is>
          <t>SIM-v2.2-20260807-20260804</t>
        </is>
      </c>
    </row>
    <row r="883">
      <c r="A883" t="inlineStr">
        <is>
          <t>SIM-EVT-00882</t>
        </is>
      </c>
      <c r="B883" t="inlineStr">
        <is>
          <t>LINE-S01-POST-20260331</t>
        </is>
      </c>
      <c r="C883" t="inlineStr">
        <is>
          <t>SHIFT-POST-20260331</t>
        </is>
      </c>
      <c r="D883" t="inlineStr">
        <is>
          <t>LINE-S01</t>
        </is>
      </c>
      <c r="E883" t="inlineStr">
        <is>
          <t>改善后</t>
        </is>
      </c>
      <c r="F883" s="57" t="n">
        <v>46112</v>
      </c>
      <c r="G883" t="inlineStr">
        <is>
          <t>质量率偏低</t>
        </is>
      </c>
      <c r="H883" t="inlineStr">
        <is>
          <t>质量率</t>
        </is>
      </c>
      <c r="I883" s="61" t="n">
        <v>0.970333</v>
      </c>
      <c r="J883" t="inlineStr">
        <is>
          <t>比例</t>
        </is>
      </c>
      <c r="K883" t="n">
        <v>0.98</v>
      </c>
      <c r="L883" t="inlineStr">
        <is>
          <t>中</t>
        </is>
      </c>
      <c r="M883" t="inlineStr">
        <is>
          <t>质量分析智能体</t>
        </is>
      </c>
      <c r="N883" t="inlineStr">
        <is>
          <t>质量工程师</t>
        </is>
      </c>
      <c r="O883" t="inlineStr">
        <is>
          <t>建议核查缺陷数量与异常批次</t>
        </is>
      </c>
      <c r="P883" t="inlineStr">
        <is>
          <t>飞书消息卡片</t>
        </is>
      </c>
      <c r="Q883" t="inlineStr">
        <is>
          <t>否</t>
        </is>
      </c>
      <c r="R883" t="inlineStr">
        <is>
          <t>待确认</t>
        </is>
      </c>
      <c r="S883" t="inlineStr">
        <is>
          <t>团队模拟数据（基于公开单线数据派生）</t>
        </is>
      </c>
      <c r="T883" t="inlineStr">
        <is>
          <t>SIM-v2.2-20260807-20260804</t>
        </is>
      </c>
    </row>
    <row r="884">
      <c r="A884" t="inlineStr">
        <is>
          <t>SIM-EVT-00883</t>
        </is>
      </c>
      <c r="B884" t="inlineStr">
        <is>
          <t>LINE-S01-POST-20260331</t>
        </is>
      </c>
      <c r="C884" t="inlineStr">
        <is>
          <t>SHIFT-POST-20260331</t>
        </is>
      </c>
      <c r="D884" t="inlineStr">
        <is>
          <t>LINE-S01</t>
        </is>
      </c>
      <c r="E884" t="inlineStr">
        <is>
          <t>改善后</t>
        </is>
      </c>
      <c r="F884" s="57" t="n">
        <v>46112</v>
      </c>
      <c r="G884" t="inlineStr">
        <is>
          <t>非计划停机超时</t>
        </is>
      </c>
      <c r="H884" t="inlineStr">
        <is>
          <t>非计划停机</t>
        </is>
      </c>
      <c r="I884" s="61" t="n">
        <v>14124</v>
      </c>
      <c r="J884" t="inlineStr">
        <is>
          <t>秒</t>
        </is>
      </c>
      <c r="K884" t="n">
        <v>3600</v>
      </c>
      <c r="L884" t="inlineStr">
        <is>
          <t>高</t>
        </is>
      </c>
      <c r="M884" t="inlineStr">
        <is>
          <t>设备诊断智能体</t>
        </is>
      </c>
      <c r="N884" t="inlineStr">
        <is>
          <t>设备工程师</t>
        </is>
      </c>
      <c r="O884" t="inlineStr">
        <is>
          <t>按停机位置和原因执行Pareto分析</t>
        </is>
      </c>
      <c r="P884" t="inlineStr">
        <is>
          <t>飞书消息卡片+处置任务</t>
        </is>
      </c>
      <c r="Q884" t="inlineStr">
        <is>
          <t>是</t>
        </is>
      </c>
      <c r="R884" t="inlineStr">
        <is>
          <t>待确认</t>
        </is>
      </c>
      <c r="S884" t="inlineStr">
        <is>
          <t>团队模拟数据（基于公开单线数据派生）</t>
        </is>
      </c>
      <c r="T884" t="inlineStr">
        <is>
          <t>SIM-v2.2-20260807-20260804</t>
        </is>
      </c>
    </row>
    <row r="885">
      <c r="A885" t="inlineStr">
        <is>
          <t>SIM-EVT-00884</t>
        </is>
      </c>
      <c r="B885" t="inlineStr">
        <is>
          <t>LINE-S02-POST-20260331</t>
        </is>
      </c>
      <c r="C885" t="inlineStr">
        <is>
          <t>SHIFT-POST-20260331</t>
        </is>
      </c>
      <c r="D885" t="inlineStr">
        <is>
          <t>LINE-S02</t>
        </is>
      </c>
      <c r="E885" t="inlineStr">
        <is>
          <t>改善后</t>
        </is>
      </c>
      <c r="F885" s="57" t="n">
        <v>46112</v>
      </c>
      <c r="G885" t="inlineStr">
        <is>
          <t>OEE低于目标</t>
        </is>
      </c>
      <c r="H885" t="inlineStr">
        <is>
          <t>OEE</t>
        </is>
      </c>
      <c r="I885" s="61" t="n">
        <v>0.364992</v>
      </c>
      <c r="J885" t="inlineStr">
        <is>
          <t>比例</t>
        </is>
      </c>
      <c r="K885" t="n">
        <v>0.75</v>
      </c>
      <c r="L885" t="inlineStr">
        <is>
          <t>高</t>
        </is>
      </c>
      <c r="M885" t="inlineStr">
        <is>
          <t>生产诊断智能体</t>
        </is>
      </c>
      <c r="N885" t="inlineStr">
        <is>
          <t>生产主管</t>
        </is>
      </c>
      <c r="O885" t="inlineStr">
        <is>
          <t>设备瓶颈线综合效率偏低，需结合三项损失继续下钻</t>
        </is>
      </c>
      <c r="P885" t="inlineStr">
        <is>
          <t>飞书消息卡片+处置任务</t>
        </is>
      </c>
      <c r="Q885" t="inlineStr">
        <is>
          <t>是</t>
        </is>
      </c>
      <c r="R885" t="inlineStr">
        <is>
          <t>待确认</t>
        </is>
      </c>
      <c r="S885" t="inlineStr">
        <is>
          <t>团队模拟数据（基于公开单线数据派生）</t>
        </is>
      </c>
      <c r="T885" t="inlineStr">
        <is>
          <t>SIM-v2.2-20260807-20260804</t>
        </is>
      </c>
    </row>
    <row r="886">
      <c r="A886" t="inlineStr">
        <is>
          <t>SIM-EVT-00885</t>
        </is>
      </c>
      <c r="B886" t="inlineStr">
        <is>
          <t>LINE-S02-POST-20260331</t>
        </is>
      </c>
      <c r="C886" t="inlineStr">
        <is>
          <t>SHIFT-POST-20260331</t>
        </is>
      </c>
      <c r="D886" t="inlineStr">
        <is>
          <t>LINE-S02</t>
        </is>
      </c>
      <c r="E886" t="inlineStr">
        <is>
          <t>改善后</t>
        </is>
      </c>
      <c r="F886" s="57" t="n">
        <v>46112</v>
      </c>
      <c r="G886" t="inlineStr">
        <is>
          <t>开动率偏低</t>
        </is>
      </c>
      <c r="H886" t="inlineStr">
        <is>
          <t>开动率</t>
        </is>
      </c>
      <c r="I886" s="61" t="n">
        <v>0.424394</v>
      </c>
      <c r="J886" t="inlineStr">
        <is>
          <t>比例</t>
        </is>
      </c>
      <c r="K886" t="n">
        <v>0.75</v>
      </c>
      <c r="L886" t="inlineStr">
        <is>
          <t>高</t>
        </is>
      </c>
      <c r="M886" t="inlineStr">
        <is>
          <t>设备诊断智能体</t>
        </is>
      </c>
      <c r="N886" t="inlineStr">
        <is>
          <t>设备工程师</t>
        </is>
      </c>
      <c r="O886" t="inlineStr">
        <is>
          <t>设备瓶颈画像与非计划停机共同指向关键设备</t>
        </is>
      </c>
      <c r="P886" t="inlineStr">
        <is>
          <t>飞书消息卡片+处置任务</t>
        </is>
      </c>
      <c r="Q886" t="inlineStr">
        <is>
          <t>是</t>
        </is>
      </c>
      <c r="R886" t="inlineStr">
        <is>
          <t>待确认</t>
        </is>
      </c>
      <c r="S886" t="inlineStr">
        <is>
          <t>团队模拟数据（基于公开单线数据派生）</t>
        </is>
      </c>
      <c r="T886" t="inlineStr">
        <is>
          <t>SIM-v2.2-20260807-20260804</t>
        </is>
      </c>
    </row>
    <row r="887">
      <c r="A887" t="inlineStr">
        <is>
          <t>SIM-EVT-00886</t>
        </is>
      </c>
      <c r="B887" t="inlineStr">
        <is>
          <t>LINE-S02-POST-20260331</t>
        </is>
      </c>
      <c r="C887" t="inlineStr">
        <is>
          <t>SHIFT-POST-20260331</t>
        </is>
      </c>
      <c r="D887" t="inlineStr">
        <is>
          <t>LINE-S02</t>
        </is>
      </c>
      <c r="E887" t="inlineStr">
        <is>
          <t>改善后</t>
        </is>
      </c>
      <c r="F887" s="57" t="n">
        <v>46112</v>
      </c>
      <c r="G887" t="inlineStr">
        <is>
          <t>质量率偏低</t>
        </is>
      </c>
      <c r="H887" t="inlineStr">
        <is>
          <t>质量率</t>
        </is>
      </c>
      <c r="I887" s="61" t="n">
        <v>0.967778</v>
      </c>
      <c r="J887" t="inlineStr">
        <is>
          <t>比例</t>
        </is>
      </c>
      <c r="K887" t="n">
        <v>0.98</v>
      </c>
      <c r="L887" t="inlineStr">
        <is>
          <t>中</t>
        </is>
      </c>
      <c r="M887" t="inlineStr">
        <is>
          <t>质量分析智能体</t>
        </is>
      </c>
      <c r="N887" t="inlineStr">
        <is>
          <t>质量工程师</t>
        </is>
      </c>
      <c r="O887" t="inlineStr">
        <is>
          <t>建议核查缺陷数量与异常批次</t>
        </is>
      </c>
      <c r="P887" t="inlineStr">
        <is>
          <t>飞书消息卡片</t>
        </is>
      </c>
      <c r="Q887" t="inlineStr">
        <is>
          <t>否</t>
        </is>
      </c>
      <c r="R887" t="inlineStr">
        <is>
          <t>待确认</t>
        </is>
      </c>
      <c r="S887" t="inlineStr">
        <is>
          <t>团队模拟数据（基于公开单线数据派生）</t>
        </is>
      </c>
      <c r="T887" t="inlineStr">
        <is>
          <t>SIM-v2.2-20260807-20260804</t>
        </is>
      </c>
    </row>
    <row r="888">
      <c r="A888" t="inlineStr">
        <is>
          <t>SIM-EVT-00887</t>
        </is>
      </c>
      <c r="B888" t="inlineStr">
        <is>
          <t>LINE-S02-POST-20260331</t>
        </is>
      </c>
      <c r="C888" t="inlineStr">
        <is>
          <t>SHIFT-POST-20260331</t>
        </is>
      </c>
      <c r="D888" t="inlineStr">
        <is>
          <t>LINE-S02</t>
        </is>
      </c>
      <c r="E888" t="inlineStr">
        <is>
          <t>改善后</t>
        </is>
      </c>
      <c r="F888" s="57" t="n">
        <v>46112</v>
      </c>
      <c r="G888" t="inlineStr">
        <is>
          <t>非计划停机超时</t>
        </is>
      </c>
      <c r="H888" t="inlineStr">
        <is>
          <t>非计划停机</t>
        </is>
      </c>
      <c r="I888" s="61" t="n">
        <v>18654</v>
      </c>
      <c r="J888" t="inlineStr">
        <is>
          <t>秒</t>
        </is>
      </c>
      <c r="K888" t="n">
        <v>3600</v>
      </c>
      <c r="L888" t="inlineStr">
        <is>
          <t>高</t>
        </is>
      </c>
      <c r="M888" t="inlineStr">
        <is>
          <t>设备诊断智能体</t>
        </is>
      </c>
      <c r="N888" t="inlineStr">
        <is>
          <t>设备工程师</t>
        </is>
      </c>
      <c r="O888" t="inlineStr">
        <is>
          <t>设备瓶颈线停机放大，优先查看主加工和输送系统</t>
        </is>
      </c>
      <c r="P888" t="inlineStr">
        <is>
          <t>飞书消息卡片+处置任务</t>
        </is>
      </c>
      <c r="Q888" t="inlineStr">
        <is>
          <t>是</t>
        </is>
      </c>
      <c r="R888" t="inlineStr">
        <is>
          <t>待确认</t>
        </is>
      </c>
      <c r="S888" t="inlineStr">
        <is>
          <t>团队模拟数据（基于公开单线数据派生）</t>
        </is>
      </c>
      <c r="T888" t="inlineStr">
        <is>
          <t>SIM-v2.2-20260807-20260804</t>
        </is>
      </c>
    </row>
    <row r="889">
      <c r="A889" t="inlineStr">
        <is>
          <t>SIM-EVT-00888</t>
        </is>
      </c>
      <c r="B889" t="inlineStr">
        <is>
          <t>LINE-S03-POST-20260331</t>
        </is>
      </c>
      <c r="C889" t="inlineStr">
        <is>
          <t>SHIFT-POST-20260331</t>
        </is>
      </c>
      <c r="D889" t="inlineStr">
        <is>
          <t>LINE-S03</t>
        </is>
      </c>
      <c r="E889" t="inlineStr">
        <is>
          <t>改善后</t>
        </is>
      </c>
      <c r="F889" s="57" t="n">
        <v>46112</v>
      </c>
      <c r="G889" t="inlineStr">
        <is>
          <t>OEE低于目标</t>
        </is>
      </c>
      <c r="H889" t="inlineStr">
        <is>
          <t>OEE</t>
        </is>
      </c>
      <c r="I889" s="61" t="n">
        <v>0.410514</v>
      </c>
      <c r="J889" t="inlineStr">
        <is>
          <t>比例</t>
        </is>
      </c>
      <c r="K889" t="n">
        <v>0.75</v>
      </c>
      <c r="L889" t="inlineStr">
        <is>
          <t>高</t>
        </is>
      </c>
      <c r="M889" t="inlineStr">
        <is>
          <t>生产诊断智能体</t>
        </is>
      </c>
      <c r="N889" t="inlineStr">
        <is>
          <t>生产主管</t>
        </is>
      </c>
      <c r="O889" t="inlineStr">
        <is>
          <t>质量波动线综合效率偏低，需结合三项损失继续下钻</t>
        </is>
      </c>
      <c r="P889" t="inlineStr">
        <is>
          <t>飞书消息卡片+处置任务</t>
        </is>
      </c>
      <c r="Q889" t="inlineStr">
        <is>
          <t>是</t>
        </is>
      </c>
      <c r="R889" t="inlineStr">
        <is>
          <t>待确认</t>
        </is>
      </c>
      <c r="S889" t="inlineStr">
        <is>
          <t>团队模拟数据（基于公开单线数据派生）</t>
        </is>
      </c>
      <c r="T889" t="inlineStr">
        <is>
          <t>SIM-v2.2-20260807-20260804</t>
        </is>
      </c>
    </row>
    <row r="890">
      <c r="A890" t="inlineStr">
        <is>
          <t>SIM-EVT-00889</t>
        </is>
      </c>
      <c r="B890" t="inlineStr">
        <is>
          <t>LINE-S03-POST-20260331</t>
        </is>
      </c>
      <c r="C890" t="inlineStr">
        <is>
          <t>SHIFT-POST-20260331</t>
        </is>
      </c>
      <c r="D890" t="inlineStr">
        <is>
          <t>LINE-S03</t>
        </is>
      </c>
      <c r="E890" t="inlineStr">
        <is>
          <t>改善后</t>
        </is>
      </c>
      <c r="F890" s="57" t="n">
        <v>46112</v>
      </c>
      <c r="G890" t="inlineStr">
        <is>
          <t>开动率偏低</t>
        </is>
      </c>
      <c r="H890" t="inlineStr">
        <is>
          <t>开动率</t>
        </is>
      </c>
      <c r="I890" s="61" t="n">
        <v>0.479061</v>
      </c>
      <c r="J890" t="inlineStr">
        <is>
          <t>比例</t>
        </is>
      </c>
      <c r="K890" t="n">
        <v>0.75</v>
      </c>
      <c r="L890" t="inlineStr">
        <is>
          <t>高</t>
        </is>
      </c>
      <c r="M890" t="inlineStr">
        <is>
          <t>设备诊断智能体</t>
        </is>
      </c>
      <c r="N890" t="inlineStr">
        <is>
          <t>设备工程师</t>
        </is>
      </c>
      <c r="O890" t="inlineStr">
        <is>
          <t>优先检查非计划停机与待机原因</t>
        </is>
      </c>
      <c r="P890" t="inlineStr">
        <is>
          <t>飞书消息卡片+处置任务</t>
        </is>
      </c>
      <c r="Q890" t="inlineStr">
        <is>
          <t>是</t>
        </is>
      </c>
      <c r="R890" t="inlineStr">
        <is>
          <t>待确认</t>
        </is>
      </c>
      <c r="S890" t="inlineStr">
        <is>
          <t>团队模拟数据（基于公开单线数据派生）</t>
        </is>
      </c>
      <c r="T890" t="inlineStr">
        <is>
          <t>SIM-v2.2-20260807-20260804</t>
        </is>
      </c>
    </row>
    <row r="891">
      <c r="A891" t="inlineStr">
        <is>
          <t>SIM-EVT-00890</t>
        </is>
      </c>
      <c r="B891" t="inlineStr">
        <is>
          <t>LINE-S03-POST-20260331</t>
        </is>
      </c>
      <c r="C891" t="inlineStr">
        <is>
          <t>SHIFT-POST-20260331</t>
        </is>
      </c>
      <c r="D891" t="inlineStr">
        <is>
          <t>LINE-S03</t>
        </is>
      </c>
      <c r="E891" t="inlineStr">
        <is>
          <t>改善后</t>
        </is>
      </c>
      <c r="F891" s="57" t="n">
        <v>46112</v>
      </c>
      <c r="G891" t="inlineStr">
        <is>
          <t>质量率偏低</t>
        </is>
      </c>
      <c r="H891" t="inlineStr">
        <is>
          <t>质量率</t>
        </is>
      </c>
      <c r="I891" s="61" t="n">
        <v>0.960667</v>
      </c>
      <c r="J891" t="inlineStr">
        <is>
          <t>比例</t>
        </is>
      </c>
      <c r="K891" t="n">
        <v>0.98</v>
      </c>
      <c r="L891" t="inlineStr">
        <is>
          <t>中</t>
        </is>
      </c>
      <c r="M891" t="inlineStr">
        <is>
          <t>质量分析智能体</t>
        </is>
      </c>
      <c r="N891" t="inlineStr">
        <is>
          <t>质量工程师</t>
        </is>
      </c>
      <c r="O891" t="inlineStr">
        <is>
          <t>质量波动画像触发，建议核查批次、工艺参数和来料</t>
        </is>
      </c>
      <c r="P891" t="inlineStr">
        <is>
          <t>飞书消息卡片</t>
        </is>
      </c>
      <c r="Q891" t="inlineStr">
        <is>
          <t>否</t>
        </is>
      </c>
      <c r="R891" t="inlineStr">
        <is>
          <t>待确认</t>
        </is>
      </c>
      <c r="S891" t="inlineStr">
        <is>
          <t>团队模拟数据（基于公开单线数据派生）</t>
        </is>
      </c>
      <c r="T891" t="inlineStr">
        <is>
          <t>SIM-v2.2-20260807-20260804</t>
        </is>
      </c>
    </row>
    <row r="892">
      <c r="A892" t="inlineStr">
        <is>
          <t>SIM-EVT-00891</t>
        </is>
      </c>
      <c r="B892" t="inlineStr">
        <is>
          <t>LINE-S03-POST-20260331</t>
        </is>
      </c>
      <c r="C892" t="inlineStr">
        <is>
          <t>SHIFT-POST-20260331</t>
        </is>
      </c>
      <c r="D892" t="inlineStr">
        <is>
          <t>LINE-S03</t>
        </is>
      </c>
      <c r="E892" t="inlineStr">
        <is>
          <t>改善后</t>
        </is>
      </c>
      <c r="F892" s="57" t="n">
        <v>46112</v>
      </c>
      <c r="G892" t="inlineStr">
        <is>
          <t>非计划停机超时</t>
        </is>
      </c>
      <c r="H892" t="inlineStr">
        <is>
          <t>非计划停机</t>
        </is>
      </c>
      <c r="I892" s="61" t="n">
        <v>14844</v>
      </c>
      <c r="J892" t="inlineStr">
        <is>
          <t>秒</t>
        </is>
      </c>
      <c r="K892" t="n">
        <v>3600</v>
      </c>
      <c r="L892" t="inlineStr">
        <is>
          <t>高</t>
        </is>
      </c>
      <c r="M892" t="inlineStr">
        <is>
          <t>设备诊断智能体</t>
        </is>
      </c>
      <c r="N892" t="inlineStr">
        <is>
          <t>设备工程师</t>
        </is>
      </c>
      <c r="O892" t="inlineStr">
        <is>
          <t>按停机位置和原因执行Pareto分析</t>
        </is>
      </c>
      <c r="P892" t="inlineStr">
        <is>
          <t>飞书消息卡片+处置任务</t>
        </is>
      </c>
      <c r="Q892" t="inlineStr">
        <is>
          <t>是</t>
        </is>
      </c>
      <c r="R892" t="inlineStr">
        <is>
          <t>待确认</t>
        </is>
      </c>
      <c r="S892" t="inlineStr">
        <is>
          <t>团队模拟数据（基于公开单线数据派生）</t>
        </is>
      </c>
      <c r="T892" t="inlineStr">
        <is>
          <t>SIM-v2.2-20260807-20260804</t>
        </is>
      </c>
    </row>
    <row r="893">
      <c r="A893" t="inlineStr">
        <is>
          <t>SIM-EVT-00892</t>
        </is>
      </c>
      <c r="B893" t="inlineStr">
        <is>
          <t>LINE-S01-POST-20260402</t>
        </is>
      </c>
      <c r="C893" t="inlineStr">
        <is>
          <t>SHIFT-POST-20260402</t>
        </is>
      </c>
      <c r="D893" t="inlineStr">
        <is>
          <t>LINE-S01</t>
        </is>
      </c>
      <c r="E893" t="inlineStr">
        <is>
          <t>改善后</t>
        </is>
      </c>
      <c r="F893" s="57" t="n">
        <v>46114</v>
      </c>
      <c r="G893" t="inlineStr">
        <is>
          <t>OEE低于目标</t>
        </is>
      </c>
      <c r="H893" t="inlineStr">
        <is>
          <t>OEE</t>
        </is>
      </c>
      <c r="I893" s="61" t="n">
        <v>0.679613</v>
      </c>
      <c r="J893" t="inlineStr">
        <is>
          <t>比例</t>
        </is>
      </c>
      <c r="K893" t="n">
        <v>0.75</v>
      </c>
      <c r="L893" t="inlineStr">
        <is>
          <t>中</t>
        </is>
      </c>
      <c r="M893" t="inlineStr">
        <is>
          <t>生产诊断智能体</t>
        </is>
      </c>
      <c r="N893" t="inlineStr">
        <is>
          <t>生产主管</t>
        </is>
      </c>
      <c r="O893" t="inlineStr">
        <is>
          <t>稳态基准线综合效率偏低，需结合三项损失继续下钻</t>
        </is>
      </c>
      <c r="P893" t="inlineStr">
        <is>
          <t>飞书消息卡片</t>
        </is>
      </c>
      <c r="Q893" t="inlineStr">
        <is>
          <t>否</t>
        </is>
      </c>
      <c r="R893" t="inlineStr">
        <is>
          <t>待确认</t>
        </is>
      </c>
      <c r="S893" t="inlineStr">
        <is>
          <t>团队模拟数据（基于公开单线数据派生）</t>
        </is>
      </c>
      <c r="T893" t="inlineStr">
        <is>
          <t>SIM-v2.2-20260807-20260804</t>
        </is>
      </c>
    </row>
    <row r="894">
      <c r="A894" t="inlineStr">
        <is>
          <t>SIM-EVT-00893</t>
        </is>
      </c>
      <c r="B894" t="inlineStr">
        <is>
          <t>LINE-S01-POST-20260402</t>
        </is>
      </c>
      <c r="C894" t="inlineStr">
        <is>
          <t>SHIFT-POST-20260402</t>
        </is>
      </c>
      <c r="D894" t="inlineStr">
        <is>
          <t>LINE-S01</t>
        </is>
      </c>
      <c r="E894" t="inlineStr">
        <is>
          <t>改善后</t>
        </is>
      </c>
      <c r="F894" s="57" t="n">
        <v>46114</v>
      </c>
      <c r="G894" t="inlineStr">
        <is>
          <t>开动率偏低</t>
        </is>
      </c>
      <c r="H894" t="inlineStr">
        <is>
          <t>开动率</t>
        </is>
      </c>
      <c r="I894" s="61" t="n">
        <v>0.679732</v>
      </c>
      <c r="J894" t="inlineStr">
        <is>
          <t>比例</t>
        </is>
      </c>
      <c r="K894" t="n">
        <v>0.75</v>
      </c>
      <c r="L894" t="inlineStr">
        <is>
          <t>中</t>
        </is>
      </c>
      <c r="M894" t="inlineStr">
        <is>
          <t>设备诊断智能体</t>
        </is>
      </c>
      <c r="N894" t="inlineStr">
        <is>
          <t>设备工程师</t>
        </is>
      </c>
      <c r="O894" t="inlineStr">
        <is>
          <t>优先检查非计划停机与待机原因</t>
        </is>
      </c>
      <c r="P894" t="inlineStr">
        <is>
          <t>飞书消息卡片</t>
        </is>
      </c>
      <c r="Q894" t="inlineStr">
        <is>
          <t>否</t>
        </is>
      </c>
      <c r="R894" t="inlineStr">
        <is>
          <t>待确认</t>
        </is>
      </c>
      <c r="S894" t="inlineStr">
        <is>
          <t>团队模拟数据（基于公开单线数据派生）</t>
        </is>
      </c>
      <c r="T894" t="inlineStr">
        <is>
          <t>SIM-v2.2-20260807-20260804</t>
        </is>
      </c>
    </row>
    <row r="895">
      <c r="A895" t="inlineStr">
        <is>
          <t>SIM-EVT-00894</t>
        </is>
      </c>
      <c r="B895" t="inlineStr">
        <is>
          <t>LINE-S01-POST-20260402</t>
        </is>
      </c>
      <c r="C895" t="inlineStr">
        <is>
          <t>SHIFT-POST-20260402</t>
        </is>
      </c>
      <c r="D895" t="inlineStr">
        <is>
          <t>LINE-S01</t>
        </is>
      </c>
      <c r="E895" t="inlineStr">
        <is>
          <t>改善后</t>
        </is>
      </c>
      <c r="F895" s="57" t="n">
        <v>46114</v>
      </c>
      <c r="G895" t="inlineStr">
        <is>
          <t>非计划停机超时</t>
        </is>
      </c>
      <c r="H895" t="inlineStr">
        <is>
          <t>非计划停机</t>
        </is>
      </c>
      <c r="I895" s="61" t="n">
        <v>6756</v>
      </c>
      <c r="J895" t="inlineStr">
        <is>
          <t>秒</t>
        </is>
      </c>
      <c r="K895" t="n">
        <v>3600</v>
      </c>
      <c r="L895" t="inlineStr">
        <is>
          <t>中</t>
        </is>
      </c>
      <c r="M895" t="inlineStr">
        <is>
          <t>设备诊断智能体</t>
        </is>
      </c>
      <c r="N895" t="inlineStr">
        <is>
          <t>设备工程师</t>
        </is>
      </c>
      <c r="O895" t="inlineStr">
        <is>
          <t>按停机位置和原因执行Pareto分析</t>
        </is>
      </c>
      <c r="P895" t="inlineStr">
        <is>
          <t>飞书消息卡片</t>
        </is>
      </c>
      <c r="Q895" t="inlineStr">
        <is>
          <t>否</t>
        </is>
      </c>
      <c r="R895" t="inlineStr">
        <is>
          <t>待确认</t>
        </is>
      </c>
      <c r="S895" t="inlineStr">
        <is>
          <t>团队模拟数据（基于公开单线数据派生）</t>
        </is>
      </c>
      <c r="T895" t="inlineStr">
        <is>
          <t>SIM-v2.2-20260807-20260804</t>
        </is>
      </c>
    </row>
    <row r="896">
      <c r="A896" t="inlineStr">
        <is>
          <t>SIM-EVT-00895</t>
        </is>
      </c>
      <c r="B896" t="inlineStr">
        <is>
          <t>LINE-S02-POST-20260402</t>
        </is>
      </c>
      <c r="C896" t="inlineStr">
        <is>
          <t>SHIFT-POST-20260402</t>
        </is>
      </c>
      <c r="D896" t="inlineStr">
        <is>
          <t>LINE-S02</t>
        </is>
      </c>
      <c r="E896" t="inlineStr">
        <is>
          <t>改善后</t>
        </is>
      </c>
      <c r="F896" s="57" t="n">
        <v>46114</v>
      </c>
      <c r="G896" t="inlineStr">
        <is>
          <t>OEE低于目标</t>
        </is>
      </c>
      <c r="H896" t="inlineStr">
        <is>
          <t>OEE</t>
        </is>
      </c>
      <c r="I896" s="61" t="n">
        <v>0.627764</v>
      </c>
      <c r="J896" t="inlineStr">
        <is>
          <t>比例</t>
        </is>
      </c>
      <c r="K896" t="n">
        <v>0.75</v>
      </c>
      <c r="L896" t="inlineStr">
        <is>
          <t>中</t>
        </is>
      </c>
      <c r="M896" t="inlineStr">
        <is>
          <t>生产诊断智能体</t>
        </is>
      </c>
      <c r="N896" t="inlineStr">
        <is>
          <t>生产主管</t>
        </is>
      </c>
      <c r="O896" t="inlineStr">
        <is>
          <t>设备瓶颈线综合效率偏低，需结合三项损失继续下钻</t>
        </is>
      </c>
      <c r="P896" t="inlineStr">
        <is>
          <t>飞书消息卡片</t>
        </is>
      </c>
      <c r="Q896" t="inlineStr">
        <is>
          <t>否</t>
        </is>
      </c>
      <c r="R896" t="inlineStr">
        <is>
          <t>待确认</t>
        </is>
      </c>
      <c r="S896" t="inlineStr">
        <is>
          <t>团队模拟数据（基于公开单线数据派生）</t>
        </is>
      </c>
      <c r="T896" t="inlineStr">
        <is>
          <t>SIM-v2.2-20260807-20260804</t>
        </is>
      </c>
    </row>
    <row r="897">
      <c r="A897" t="inlineStr">
        <is>
          <t>SIM-EVT-00896</t>
        </is>
      </c>
      <c r="B897" t="inlineStr">
        <is>
          <t>LINE-S02-POST-20260402</t>
        </is>
      </c>
      <c r="C897" t="inlineStr">
        <is>
          <t>SHIFT-POST-20260402</t>
        </is>
      </c>
      <c r="D897" t="inlineStr">
        <is>
          <t>LINE-S02</t>
        </is>
      </c>
      <c r="E897" t="inlineStr">
        <is>
          <t>改善后</t>
        </is>
      </c>
      <c r="F897" s="57" t="n">
        <v>46114</v>
      </c>
      <c r="G897" t="inlineStr">
        <is>
          <t>开动率偏低</t>
        </is>
      </c>
      <c r="H897" t="inlineStr">
        <is>
          <t>开动率</t>
        </is>
      </c>
      <c r="I897" s="61" t="n">
        <v>0.619066</v>
      </c>
      <c r="J897" t="inlineStr">
        <is>
          <t>比例</t>
        </is>
      </c>
      <c r="K897" t="n">
        <v>0.75</v>
      </c>
      <c r="L897" t="inlineStr">
        <is>
          <t>高</t>
        </is>
      </c>
      <c r="M897" t="inlineStr">
        <is>
          <t>设备诊断智能体</t>
        </is>
      </c>
      <c r="N897" t="inlineStr">
        <is>
          <t>设备工程师</t>
        </is>
      </c>
      <c r="O897" t="inlineStr">
        <is>
          <t>设备瓶颈画像与非计划停机共同指向关键设备</t>
        </is>
      </c>
      <c r="P897" t="inlineStr">
        <is>
          <t>飞书消息卡片+处置任务</t>
        </is>
      </c>
      <c r="Q897" t="inlineStr">
        <is>
          <t>是</t>
        </is>
      </c>
      <c r="R897" t="inlineStr">
        <is>
          <t>待确认</t>
        </is>
      </c>
      <c r="S897" t="inlineStr">
        <is>
          <t>团队模拟数据（基于公开单线数据派生）</t>
        </is>
      </c>
      <c r="T897" t="inlineStr">
        <is>
          <t>SIM-v2.2-20260807-20260804</t>
        </is>
      </c>
    </row>
    <row r="898">
      <c r="A898" t="inlineStr">
        <is>
          <t>SIM-EVT-00897</t>
        </is>
      </c>
      <c r="B898" t="inlineStr">
        <is>
          <t>LINE-S02-POST-20260402</t>
        </is>
      </c>
      <c r="C898" t="inlineStr">
        <is>
          <t>SHIFT-POST-20260402</t>
        </is>
      </c>
      <c r="D898" t="inlineStr">
        <is>
          <t>LINE-S02</t>
        </is>
      </c>
      <c r="E898" t="inlineStr">
        <is>
          <t>改善后</t>
        </is>
      </c>
      <c r="F898" s="57" t="n">
        <v>46114</v>
      </c>
      <c r="G898" t="inlineStr">
        <is>
          <t>非计划停机超时</t>
        </is>
      </c>
      <c r="H898" t="inlineStr">
        <is>
          <t>非计划停机</t>
        </is>
      </c>
      <c r="I898" s="61" t="n">
        <v>9276</v>
      </c>
      <c r="J898" t="inlineStr">
        <is>
          <t>秒</t>
        </is>
      </c>
      <c r="K898" t="n">
        <v>3600</v>
      </c>
      <c r="L898" t="inlineStr">
        <is>
          <t>高</t>
        </is>
      </c>
      <c r="M898" t="inlineStr">
        <is>
          <t>设备诊断智能体</t>
        </is>
      </c>
      <c r="N898" t="inlineStr">
        <is>
          <t>设备工程师</t>
        </is>
      </c>
      <c r="O898" t="inlineStr">
        <is>
          <t>设备瓶颈线停机放大，优先查看主加工和输送系统</t>
        </is>
      </c>
      <c r="P898" t="inlineStr">
        <is>
          <t>飞书消息卡片+处置任务</t>
        </is>
      </c>
      <c r="Q898" t="inlineStr">
        <is>
          <t>是</t>
        </is>
      </c>
      <c r="R898" t="inlineStr">
        <is>
          <t>待确认</t>
        </is>
      </c>
      <c r="S898" t="inlineStr">
        <is>
          <t>团队模拟数据（基于公开单线数据派生）</t>
        </is>
      </c>
      <c r="T898" t="inlineStr">
        <is>
          <t>SIM-v2.2-20260807-20260804</t>
        </is>
      </c>
    </row>
    <row r="899">
      <c r="A899" t="inlineStr">
        <is>
          <t>SIM-EVT-00898</t>
        </is>
      </c>
      <c r="B899" t="inlineStr">
        <is>
          <t>LINE-S03-POST-20260402</t>
        </is>
      </c>
      <c r="C899" t="inlineStr">
        <is>
          <t>SHIFT-POST-20260402</t>
        </is>
      </c>
      <c r="D899" t="inlineStr">
        <is>
          <t>LINE-S03</t>
        </is>
      </c>
      <c r="E899" t="inlineStr">
        <is>
          <t>改善后</t>
        </is>
      </c>
      <c r="F899" s="57" t="n">
        <v>46114</v>
      </c>
      <c r="G899" t="inlineStr">
        <is>
          <t>OEE低于目标</t>
        </is>
      </c>
      <c r="H899" t="inlineStr">
        <is>
          <t>OEE</t>
        </is>
      </c>
      <c r="I899" s="61" t="n">
        <v>0.6293029999999999</v>
      </c>
      <c r="J899" t="inlineStr">
        <is>
          <t>比例</t>
        </is>
      </c>
      <c r="K899" t="n">
        <v>0.75</v>
      </c>
      <c r="L899" t="inlineStr">
        <is>
          <t>中</t>
        </is>
      </c>
      <c r="M899" t="inlineStr">
        <is>
          <t>生产诊断智能体</t>
        </is>
      </c>
      <c r="N899" t="inlineStr">
        <is>
          <t>生产主管</t>
        </is>
      </c>
      <c r="O899" t="inlineStr">
        <is>
          <t>质量波动线综合效率偏低，需结合三项损失继续下钻</t>
        </is>
      </c>
      <c r="P899" t="inlineStr">
        <is>
          <t>飞书消息卡片</t>
        </is>
      </c>
      <c r="Q899" t="inlineStr">
        <is>
          <t>否</t>
        </is>
      </c>
      <c r="R899" t="inlineStr">
        <is>
          <t>待确认</t>
        </is>
      </c>
      <c r="S899" t="inlineStr">
        <is>
          <t>团队模拟数据（基于公开单线数据派生）</t>
        </is>
      </c>
      <c r="T899" t="inlineStr">
        <is>
          <t>SIM-v2.2-20260807-20260804</t>
        </is>
      </c>
    </row>
    <row r="900">
      <c r="A900" t="inlineStr">
        <is>
          <t>SIM-EVT-00899</t>
        </is>
      </c>
      <c r="B900" t="inlineStr">
        <is>
          <t>LINE-S03-POST-20260402</t>
        </is>
      </c>
      <c r="C900" t="inlineStr">
        <is>
          <t>SHIFT-POST-20260402</t>
        </is>
      </c>
      <c r="D900" t="inlineStr">
        <is>
          <t>LINE-S03</t>
        </is>
      </c>
      <c r="E900" t="inlineStr">
        <is>
          <t>改善后</t>
        </is>
      </c>
      <c r="F900" s="57" t="n">
        <v>46114</v>
      </c>
      <c r="G900" t="inlineStr">
        <is>
          <t>开动率偏低</t>
        </is>
      </c>
      <c r="H900" t="inlineStr">
        <is>
          <t>开动率</t>
        </is>
      </c>
      <c r="I900" s="61" t="n">
        <v>0.6483989999999999</v>
      </c>
      <c r="J900" t="inlineStr">
        <is>
          <t>比例</t>
        </is>
      </c>
      <c r="K900" t="n">
        <v>0.75</v>
      </c>
      <c r="L900" t="inlineStr">
        <is>
          <t>中</t>
        </is>
      </c>
      <c r="M900" t="inlineStr">
        <is>
          <t>设备诊断智能体</t>
        </is>
      </c>
      <c r="N900" t="inlineStr">
        <is>
          <t>设备工程师</t>
        </is>
      </c>
      <c r="O900" t="inlineStr">
        <is>
          <t>优先检查非计划停机与待机原因</t>
        </is>
      </c>
      <c r="P900" t="inlineStr">
        <is>
          <t>飞书消息卡片</t>
        </is>
      </c>
      <c r="Q900" t="inlineStr">
        <is>
          <t>否</t>
        </is>
      </c>
      <c r="R900" t="inlineStr">
        <is>
          <t>待确认</t>
        </is>
      </c>
      <c r="S900" t="inlineStr">
        <is>
          <t>团队模拟数据（基于公开单线数据派生）</t>
        </is>
      </c>
      <c r="T900" t="inlineStr">
        <is>
          <t>SIM-v2.2-20260807-20260804</t>
        </is>
      </c>
    </row>
    <row r="901">
      <c r="A901" t="inlineStr">
        <is>
          <t>SIM-EVT-00900</t>
        </is>
      </c>
      <c r="B901" t="inlineStr">
        <is>
          <t>LINE-S03-POST-20260402</t>
        </is>
      </c>
      <c r="C901" t="inlineStr">
        <is>
          <t>SHIFT-POST-20260402</t>
        </is>
      </c>
      <c r="D901" t="inlineStr">
        <is>
          <t>LINE-S03</t>
        </is>
      </c>
      <c r="E901" t="inlineStr">
        <is>
          <t>改善后</t>
        </is>
      </c>
      <c r="F901" s="57" t="n">
        <v>46114</v>
      </c>
      <c r="G901" t="inlineStr">
        <is>
          <t>质量率偏低</t>
        </is>
      </c>
      <c r="H901" t="inlineStr">
        <is>
          <t>质量率</t>
        </is>
      </c>
      <c r="I901" s="61" t="n">
        <v>0.971083</v>
      </c>
      <c r="J901" t="inlineStr">
        <is>
          <t>比例</t>
        </is>
      </c>
      <c r="K901" t="n">
        <v>0.98</v>
      </c>
      <c r="L901" t="inlineStr">
        <is>
          <t>中</t>
        </is>
      </c>
      <c r="M901" t="inlineStr">
        <is>
          <t>质量分析智能体</t>
        </is>
      </c>
      <c r="N901" t="inlineStr">
        <is>
          <t>质量工程师</t>
        </is>
      </c>
      <c r="O901" t="inlineStr">
        <is>
          <t>质量波动画像触发，建议核查批次、工艺参数和来料</t>
        </is>
      </c>
      <c r="P901" t="inlineStr">
        <is>
          <t>飞书消息卡片</t>
        </is>
      </c>
      <c r="Q901" t="inlineStr">
        <is>
          <t>否</t>
        </is>
      </c>
      <c r="R901" t="inlineStr">
        <is>
          <t>待确认</t>
        </is>
      </c>
      <c r="S901" t="inlineStr">
        <is>
          <t>团队模拟数据（基于公开单线数据派生）</t>
        </is>
      </c>
      <c r="T901" t="inlineStr">
        <is>
          <t>SIM-v2.2-20260807-20260804</t>
        </is>
      </c>
    </row>
    <row r="902">
      <c r="A902" t="inlineStr">
        <is>
          <t>SIM-EVT-00901</t>
        </is>
      </c>
      <c r="B902" t="inlineStr">
        <is>
          <t>LINE-S03-POST-20260402</t>
        </is>
      </c>
      <c r="C902" t="inlineStr">
        <is>
          <t>SHIFT-POST-20260402</t>
        </is>
      </c>
      <c r="D902" t="inlineStr">
        <is>
          <t>LINE-S03</t>
        </is>
      </c>
      <c r="E902" t="inlineStr">
        <is>
          <t>改善后</t>
        </is>
      </c>
      <c r="F902" s="57" t="n">
        <v>46114</v>
      </c>
      <c r="G902" t="inlineStr">
        <is>
          <t>非计划停机超时</t>
        </is>
      </c>
      <c r="H902" t="inlineStr">
        <is>
          <t>非计划停机</t>
        </is>
      </c>
      <c r="I902" s="61" t="n">
        <v>7824</v>
      </c>
      <c r="J902" t="inlineStr">
        <is>
          <t>秒</t>
        </is>
      </c>
      <c r="K902" t="n">
        <v>3600</v>
      </c>
      <c r="L902" t="inlineStr">
        <is>
          <t>高</t>
        </is>
      </c>
      <c r="M902" t="inlineStr">
        <is>
          <t>设备诊断智能体</t>
        </is>
      </c>
      <c r="N902" t="inlineStr">
        <is>
          <t>设备工程师</t>
        </is>
      </c>
      <c r="O902" t="inlineStr">
        <is>
          <t>按停机位置和原因执行Pareto分析</t>
        </is>
      </c>
      <c r="P902" t="inlineStr">
        <is>
          <t>飞书消息卡片+处置任务</t>
        </is>
      </c>
      <c r="Q902" t="inlineStr">
        <is>
          <t>是</t>
        </is>
      </c>
      <c r="R902" t="inlineStr">
        <is>
          <t>待确认</t>
        </is>
      </c>
      <c r="S902" t="inlineStr">
        <is>
          <t>团队模拟数据（基于公开单线数据派生）</t>
        </is>
      </c>
      <c r="T902" t="inlineStr">
        <is>
          <t>SIM-v2.2-20260807-20260804</t>
        </is>
      </c>
    </row>
    <row r="903">
      <c r="A903" t="inlineStr">
        <is>
          <t>SIM-EVT-00902</t>
        </is>
      </c>
      <c r="B903" t="inlineStr">
        <is>
          <t>LINE-S01-POST-20260403</t>
        </is>
      </c>
      <c r="C903" t="inlineStr">
        <is>
          <t>SHIFT-POST-20260403</t>
        </is>
      </c>
      <c r="D903" t="inlineStr">
        <is>
          <t>LINE-S01</t>
        </is>
      </c>
      <c r="E903" t="inlineStr">
        <is>
          <t>改善后</t>
        </is>
      </c>
      <c r="F903" s="57" t="n">
        <v>46115</v>
      </c>
      <c r="G903" t="inlineStr">
        <is>
          <t>OEE低于目标</t>
        </is>
      </c>
      <c r="H903" t="inlineStr">
        <is>
          <t>OEE</t>
        </is>
      </c>
      <c r="I903" s="61" t="n">
        <v>0.690261</v>
      </c>
      <c r="J903" t="inlineStr">
        <is>
          <t>比例</t>
        </is>
      </c>
      <c r="K903" t="n">
        <v>0.75</v>
      </c>
      <c r="L903" t="inlineStr">
        <is>
          <t>中</t>
        </is>
      </c>
      <c r="M903" t="inlineStr">
        <is>
          <t>生产诊断智能体</t>
        </is>
      </c>
      <c r="N903" t="inlineStr">
        <is>
          <t>生产主管</t>
        </is>
      </c>
      <c r="O903" t="inlineStr">
        <is>
          <t>稳态基准线综合效率偏低，需结合三项损失继续下钻</t>
        </is>
      </c>
      <c r="P903" t="inlineStr">
        <is>
          <t>飞书消息卡片</t>
        </is>
      </c>
      <c r="Q903" t="inlineStr">
        <is>
          <t>否</t>
        </is>
      </c>
      <c r="R903" t="inlineStr">
        <is>
          <t>待确认</t>
        </is>
      </c>
      <c r="S903" t="inlineStr">
        <is>
          <t>团队模拟数据（基于公开单线数据派生）</t>
        </is>
      </c>
      <c r="T903" t="inlineStr">
        <is>
          <t>SIM-v2.2-20260807-20260804</t>
        </is>
      </c>
    </row>
    <row r="904">
      <c r="A904" t="inlineStr">
        <is>
          <t>SIM-EVT-00903</t>
        </is>
      </c>
      <c r="B904" t="inlineStr">
        <is>
          <t>LINE-S01-POST-20260403</t>
        </is>
      </c>
      <c r="C904" t="inlineStr">
        <is>
          <t>SHIFT-POST-20260403</t>
        </is>
      </c>
      <c r="D904" t="inlineStr">
        <is>
          <t>LINE-S01</t>
        </is>
      </c>
      <c r="E904" t="inlineStr">
        <is>
          <t>改善后</t>
        </is>
      </c>
      <c r="F904" s="57" t="n">
        <v>46115</v>
      </c>
      <c r="G904" t="inlineStr">
        <is>
          <t>开动率偏低</t>
        </is>
      </c>
      <c r="H904" t="inlineStr">
        <is>
          <t>开动率</t>
        </is>
      </c>
      <c r="I904" s="61" t="n">
        <v>0.649131</v>
      </c>
      <c r="J904" t="inlineStr">
        <is>
          <t>比例</t>
        </is>
      </c>
      <c r="K904" t="n">
        <v>0.75</v>
      </c>
      <c r="L904" t="inlineStr">
        <is>
          <t>中</t>
        </is>
      </c>
      <c r="M904" t="inlineStr">
        <is>
          <t>设备诊断智能体</t>
        </is>
      </c>
      <c r="N904" t="inlineStr">
        <is>
          <t>设备工程师</t>
        </is>
      </c>
      <c r="O904" t="inlineStr">
        <is>
          <t>优先检查非计划停机与待机原因</t>
        </is>
      </c>
      <c r="P904" t="inlineStr">
        <is>
          <t>飞书消息卡片</t>
        </is>
      </c>
      <c r="Q904" t="inlineStr">
        <is>
          <t>否</t>
        </is>
      </c>
      <c r="R904" t="inlineStr">
        <is>
          <t>待确认</t>
        </is>
      </c>
      <c r="S904" t="inlineStr">
        <is>
          <t>团队模拟数据（基于公开单线数据派生）</t>
        </is>
      </c>
      <c r="T904" t="inlineStr">
        <is>
          <t>SIM-v2.2-20260807-20260804</t>
        </is>
      </c>
    </row>
    <row r="905">
      <c r="A905" t="inlineStr">
        <is>
          <t>SIM-EVT-00904</t>
        </is>
      </c>
      <c r="B905" t="inlineStr">
        <is>
          <t>LINE-S02-POST-20260403</t>
        </is>
      </c>
      <c r="C905" t="inlineStr">
        <is>
          <t>SHIFT-POST-20260403</t>
        </is>
      </c>
      <c r="D905" t="inlineStr">
        <is>
          <t>LINE-S02</t>
        </is>
      </c>
      <c r="E905" t="inlineStr">
        <is>
          <t>改善后</t>
        </is>
      </c>
      <c r="F905" s="57" t="n">
        <v>46115</v>
      </c>
      <c r="G905" t="inlineStr">
        <is>
          <t>OEE低于目标</t>
        </is>
      </c>
      <c r="H905" t="inlineStr">
        <is>
          <t>OEE</t>
        </is>
      </c>
      <c r="I905" s="61" t="n">
        <v>0.644717</v>
      </c>
      <c r="J905" t="inlineStr">
        <is>
          <t>比例</t>
        </is>
      </c>
      <c r="K905" t="n">
        <v>0.75</v>
      </c>
      <c r="L905" t="inlineStr">
        <is>
          <t>中</t>
        </is>
      </c>
      <c r="M905" t="inlineStr">
        <is>
          <t>生产诊断智能体</t>
        </is>
      </c>
      <c r="N905" t="inlineStr">
        <is>
          <t>生产主管</t>
        </is>
      </c>
      <c r="O905" t="inlineStr">
        <is>
          <t>设备瓶颈线综合效率偏低，需结合三项损失继续下钻</t>
        </is>
      </c>
      <c r="P905" t="inlineStr">
        <is>
          <t>飞书消息卡片</t>
        </is>
      </c>
      <c r="Q905" t="inlineStr">
        <is>
          <t>否</t>
        </is>
      </c>
      <c r="R905" t="inlineStr">
        <is>
          <t>待确认</t>
        </is>
      </c>
      <c r="S905" t="inlineStr">
        <is>
          <t>团队模拟数据（基于公开单线数据派生）</t>
        </is>
      </c>
      <c r="T905" t="inlineStr">
        <is>
          <t>SIM-v2.2-20260807-20260804</t>
        </is>
      </c>
    </row>
    <row r="906">
      <c r="A906" t="inlineStr">
        <is>
          <t>SIM-EVT-00905</t>
        </is>
      </c>
      <c r="B906" t="inlineStr">
        <is>
          <t>LINE-S02-POST-20260403</t>
        </is>
      </c>
      <c r="C906" t="inlineStr">
        <is>
          <t>SHIFT-POST-20260403</t>
        </is>
      </c>
      <c r="D906" t="inlineStr">
        <is>
          <t>LINE-S02</t>
        </is>
      </c>
      <c r="E906" t="inlineStr">
        <is>
          <t>改善后</t>
        </is>
      </c>
      <c r="F906" s="57" t="n">
        <v>46115</v>
      </c>
      <c r="G906" t="inlineStr">
        <is>
          <t>开动率偏低</t>
        </is>
      </c>
      <c r="H906" t="inlineStr">
        <is>
          <t>开动率</t>
        </is>
      </c>
      <c r="I906" s="61" t="n">
        <v>0.613797</v>
      </c>
      <c r="J906" t="inlineStr">
        <is>
          <t>比例</t>
        </is>
      </c>
      <c r="K906" t="n">
        <v>0.75</v>
      </c>
      <c r="L906" t="inlineStr">
        <is>
          <t>高</t>
        </is>
      </c>
      <c r="M906" t="inlineStr">
        <is>
          <t>设备诊断智能体</t>
        </is>
      </c>
      <c r="N906" t="inlineStr">
        <is>
          <t>设备工程师</t>
        </is>
      </c>
      <c r="O906" t="inlineStr">
        <is>
          <t>设备瓶颈画像与非计划停机共同指向关键设备</t>
        </is>
      </c>
      <c r="P906" t="inlineStr">
        <is>
          <t>飞书消息卡片+处置任务</t>
        </is>
      </c>
      <c r="Q906" t="inlineStr">
        <is>
          <t>是</t>
        </is>
      </c>
      <c r="R906" t="inlineStr">
        <is>
          <t>待确认</t>
        </is>
      </c>
      <c r="S906" t="inlineStr">
        <is>
          <t>团队模拟数据（基于公开单线数据派生）</t>
        </is>
      </c>
      <c r="T906" t="inlineStr">
        <is>
          <t>SIM-v2.2-20260807-20260804</t>
        </is>
      </c>
    </row>
    <row r="907">
      <c r="A907" t="inlineStr">
        <is>
          <t>SIM-EVT-00906</t>
        </is>
      </c>
      <c r="B907" t="inlineStr">
        <is>
          <t>LINE-S02-POST-20260403</t>
        </is>
      </c>
      <c r="C907" t="inlineStr">
        <is>
          <t>SHIFT-POST-20260403</t>
        </is>
      </c>
      <c r="D907" t="inlineStr">
        <is>
          <t>LINE-S02</t>
        </is>
      </c>
      <c r="E907" t="inlineStr">
        <is>
          <t>改善后</t>
        </is>
      </c>
      <c r="F907" s="57" t="n">
        <v>46115</v>
      </c>
      <c r="G907" t="inlineStr">
        <is>
          <t>非计划停机超时</t>
        </is>
      </c>
      <c r="H907" t="inlineStr">
        <is>
          <t>非计划停机</t>
        </is>
      </c>
      <c r="I907" s="61" t="n">
        <v>3792</v>
      </c>
      <c r="J907" t="inlineStr">
        <is>
          <t>秒</t>
        </is>
      </c>
      <c r="K907" t="n">
        <v>3600</v>
      </c>
      <c r="L907" t="inlineStr">
        <is>
          <t>中</t>
        </is>
      </c>
      <c r="M907" t="inlineStr">
        <is>
          <t>设备诊断智能体</t>
        </is>
      </c>
      <c r="N907" t="inlineStr">
        <is>
          <t>设备工程师</t>
        </is>
      </c>
      <c r="O907" t="inlineStr">
        <is>
          <t>设备瓶颈线停机放大，优先查看主加工和输送系统</t>
        </is>
      </c>
      <c r="P907" t="inlineStr">
        <is>
          <t>飞书消息卡片</t>
        </is>
      </c>
      <c r="Q907" t="inlineStr">
        <is>
          <t>否</t>
        </is>
      </c>
      <c r="R907" t="inlineStr">
        <is>
          <t>待确认</t>
        </is>
      </c>
      <c r="S907" t="inlineStr">
        <is>
          <t>团队模拟数据（基于公开单线数据派生）</t>
        </is>
      </c>
      <c r="T907" t="inlineStr">
        <is>
          <t>SIM-v2.2-20260807-20260804</t>
        </is>
      </c>
    </row>
    <row r="908">
      <c r="A908" t="inlineStr">
        <is>
          <t>SIM-EVT-00907</t>
        </is>
      </c>
      <c r="B908" t="inlineStr">
        <is>
          <t>LINE-S03-POST-20260403</t>
        </is>
      </c>
      <c r="C908" t="inlineStr">
        <is>
          <t>SHIFT-POST-20260403</t>
        </is>
      </c>
      <c r="D908" t="inlineStr">
        <is>
          <t>LINE-S03</t>
        </is>
      </c>
      <c r="E908" t="inlineStr">
        <is>
          <t>改善后</t>
        </is>
      </c>
      <c r="F908" s="57" t="n">
        <v>46115</v>
      </c>
      <c r="G908" t="inlineStr">
        <is>
          <t>OEE低于目标</t>
        </is>
      </c>
      <c r="H908" t="inlineStr">
        <is>
          <t>OEE</t>
        </is>
      </c>
      <c r="I908" s="61" t="n">
        <v>0.672728</v>
      </c>
      <c r="J908" t="inlineStr">
        <is>
          <t>比例</t>
        </is>
      </c>
      <c r="K908" t="n">
        <v>0.75</v>
      </c>
      <c r="L908" t="inlineStr">
        <is>
          <t>中</t>
        </is>
      </c>
      <c r="M908" t="inlineStr">
        <is>
          <t>生产诊断智能体</t>
        </is>
      </c>
      <c r="N908" t="inlineStr">
        <is>
          <t>生产主管</t>
        </is>
      </c>
      <c r="O908" t="inlineStr">
        <is>
          <t>质量波动线综合效率偏低，需结合三项损失继续下钻</t>
        </is>
      </c>
      <c r="P908" t="inlineStr">
        <is>
          <t>飞书消息卡片</t>
        </is>
      </c>
      <c r="Q908" t="inlineStr">
        <is>
          <t>否</t>
        </is>
      </c>
      <c r="R908" t="inlineStr">
        <is>
          <t>待确认</t>
        </is>
      </c>
      <c r="S908" t="inlineStr">
        <is>
          <t>团队模拟数据（基于公开单线数据派生）</t>
        </is>
      </c>
      <c r="T908" t="inlineStr">
        <is>
          <t>SIM-v2.2-20260807-20260804</t>
        </is>
      </c>
    </row>
    <row r="909">
      <c r="A909" t="inlineStr">
        <is>
          <t>SIM-EVT-00908</t>
        </is>
      </c>
      <c r="B909" t="inlineStr">
        <is>
          <t>LINE-S03-POST-20260403</t>
        </is>
      </c>
      <c r="C909" t="inlineStr">
        <is>
          <t>SHIFT-POST-20260403</t>
        </is>
      </c>
      <c r="D909" t="inlineStr">
        <is>
          <t>LINE-S03</t>
        </is>
      </c>
      <c r="E909" t="inlineStr">
        <is>
          <t>改善后</t>
        </is>
      </c>
      <c r="F909" s="57" t="n">
        <v>46115</v>
      </c>
      <c r="G909" t="inlineStr">
        <is>
          <t>开动率偏低</t>
        </is>
      </c>
      <c r="H909" t="inlineStr">
        <is>
          <t>开动率</t>
        </is>
      </c>
      <c r="I909" s="61" t="n">
        <v>0.643131</v>
      </c>
      <c r="J909" t="inlineStr">
        <is>
          <t>比例</t>
        </is>
      </c>
      <c r="K909" t="n">
        <v>0.75</v>
      </c>
      <c r="L909" t="inlineStr">
        <is>
          <t>中</t>
        </is>
      </c>
      <c r="M909" t="inlineStr">
        <is>
          <t>设备诊断智能体</t>
        </is>
      </c>
      <c r="N909" t="inlineStr">
        <is>
          <t>设备工程师</t>
        </is>
      </c>
      <c r="O909" t="inlineStr">
        <is>
          <t>优先检查非计划停机与待机原因</t>
        </is>
      </c>
      <c r="P909" t="inlineStr">
        <is>
          <t>飞书消息卡片</t>
        </is>
      </c>
      <c r="Q909" t="inlineStr">
        <is>
          <t>否</t>
        </is>
      </c>
      <c r="R909" t="inlineStr">
        <is>
          <t>待确认</t>
        </is>
      </c>
      <c r="S909" t="inlineStr">
        <is>
          <t>团队模拟数据（基于公开单线数据派生）</t>
        </is>
      </c>
      <c r="T909" t="inlineStr">
        <is>
          <t>SIM-v2.2-20260807-20260804</t>
        </is>
      </c>
    </row>
    <row r="910">
      <c r="A910" t="inlineStr">
        <is>
          <t>SIM-EVT-00909</t>
        </is>
      </c>
      <c r="B910" t="inlineStr">
        <is>
          <t>LINE-S03-POST-20260403</t>
        </is>
      </c>
      <c r="C910" t="inlineStr">
        <is>
          <t>SHIFT-POST-20260403</t>
        </is>
      </c>
      <c r="D910" t="inlineStr">
        <is>
          <t>LINE-S03</t>
        </is>
      </c>
      <c r="E910" t="inlineStr">
        <is>
          <t>改善后</t>
        </is>
      </c>
      <c r="F910" s="57" t="n">
        <v>46115</v>
      </c>
      <c r="G910" t="inlineStr">
        <is>
          <t>质量率偏低</t>
        </is>
      </c>
      <c r="H910" t="inlineStr">
        <is>
          <t>质量率</t>
        </is>
      </c>
      <c r="I910" s="61" t="n">
        <v>0.974927</v>
      </c>
      <c r="J910" t="inlineStr">
        <is>
          <t>比例</t>
        </is>
      </c>
      <c r="K910" t="n">
        <v>0.98</v>
      </c>
      <c r="L910" t="inlineStr">
        <is>
          <t>中</t>
        </is>
      </c>
      <c r="M910" t="inlineStr">
        <is>
          <t>质量分析智能体</t>
        </is>
      </c>
      <c r="N910" t="inlineStr">
        <is>
          <t>质量工程师</t>
        </is>
      </c>
      <c r="O910" t="inlineStr">
        <is>
          <t>质量波动画像触发，建议核查批次、工艺参数和来料</t>
        </is>
      </c>
      <c r="P910" t="inlineStr">
        <is>
          <t>飞书消息卡片</t>
        </is>
      </c>
      <c r="Q910" t="inlineStr">
        <is>
          <t>否</t>
        </is>
      </c>
      <c r="R910" t="inlineStr">
        <is>
          <t>待确认</t>
        </is>
      </c>
      <c r="S910" t="inlineStr">
        <is>
          <t>团队模拟数据（基于公开单线数据派生）</t>
        </is>
      </c>
      <c r="T910" t="inlineStr">
        <is>
          <t>SIM-v2.2-20260807-20260804</t>
        </is>
      </c>
    </row>
  </sheetData>
  <conditionalFormatting sqref="L2:L910">
    <cfRule type="containsText" priority="1" operator="containsText" dxfId="2" text="高"/>
  </conditionalFormatting>
  <dataValidations count="1">
    <dataValidation sqref="R2:R910" showDropDown="0" showInputMessage="0" showErrorMessage="0" allowBlank="0" type="list">
      <formula1>"待确认,处理中,已关闭,已忽略"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20" customWidth="1" min="4" max="4"/>
    <col width="20" customWidth="1" min="5" max="5"/>
    <col width="20" customWidth="1" min="6" max="6"/>
    <col width="22" customWidth="1" min="7" max="7"/>
    <col width="36" customWidth="1" min="8" max="8"/>
    <col width="18" customWidth="1" min="9" max="9"/>
    <col width="14" customWidth="1" min="10" max="10"/>
  </cols>
  <sheetData>
    <row r="1">
      <c r="A1" s="33" t="inlineStr">
        <is>
          <t>多产线模拟数据校验汇总</t>
        </is>
      </c>
    </row>
    <row r="3">
      <c r="A3" s="40" t="inlineStr">
        <is>
          <t>LineID</t>
        </is>
      </c>
      <c r="B3" s="40" t="inlineStr">
        <is>
          <t>阶段</t>
        </is>
      </c>
      <c r="C3" s="40" t="inlineStr">
        <is>
          <t>班次数</t>
        </is>
      </c>
      <c r="D3" s="40" t="inlineStr">
        <is>
          <t>平均OEE</t>
        </is>
      </c>
      <c r="E3" s="40" t="inlineStr">
        <is>
          <t>平均开动率</t>
        </is>
      </c>
      <c r="F3" s="40" t="inlineStr">
        <is>
          <t>平均性能率</t>
        </is>
      </c>
      <c r="G3" s="40" t="inlineStr">
        <is>
          <t>平均质量率</t>
        </is>
      </c>
      <c r="H3" s="40" t="inlineStr">
        <is>
          <t>平均非计划停机_分钟</t>
        </is>
      </c>
      <c r="I3" s="40" t="inlineStr">
        <is>
          <t>高风险班次数</t>
        </is>
      </c>
      <c r="J3" s="40" t="inlineStr">
        <is>
          <t>告警数</t>
        </is>
      </c>
    </row>
    <row r="4">
      <c r="A4" t="inlineStr">
        <is>
          <t>LINE-S01</t>
        </is>
      </c>
      <c r="B4" t="inlineStr">
        <is>
          <t>改善前</t>
        </is>
      </c>
      <c r="C4">
        <f>COUNTIFS('12_多产线班次_模拟'!$C$2:$C$316,A4,'12_多产线班次_模拟'!$F$2:$F$316,B4)</f>
        <v/>
      </c>
      <c r="D4" s="55">
        <f>AVERAGEIFS('12_多产线班次_模拟'!$M$2:$M$316,'12_多产线班次_模拟'!$C$2:$C$316,A4,'12_多产线班次_模拟'!$F$2:$F$316,B4)</f>
        <v/>
      </c>
      <c r="E4" s="55">
        <f>AVERAGEIFS('12_多产线班次_模拟'!$J$2:$J$316,'12_多产线班次_模拟'!$C$2:$C$316,A4,'12_多产线班次_模拟'!$F$2:$F$316,B4)</f>
        <v/>
      </c>
      <c r="F4" s="55">
        <f>AVERAGEIFS('12_多产线班次_模拟'!$K$2:$K$316,'12_多产线班次_模拟'!$C$2:$C$316,A4,'12_多产线班次_模拟'!$F$2:$F$316,B4)</f>
        <v/>
      </c>
      <c r="G4" s="55">
        <f>AVERAGEIFS('12_多产线班次_模拟'!$L$2:$L$316,'12_多产线班次_模拟'!$C$2:$C$316,A4,'12_多产线班次_模拟'!$F$2:$F$316,B4)</f>
        <v/>
      </c>
      <c r="H4" s="62">
        <f>AVERAGEIFS('12_多产线班次_模拟'!$R$2:$R$316,'12_多产线班次_模拟'!$C$2:$C$316,A4,'12_多产线班次_模拟'!$F$2:$F$316,B4)/60</f>
        <v/>
      </c>
      <c r="I4">
        <f>COUNTIFS('12_多产线班次_模拟'!$C$2:$C$316,A4,'12_多产线班次_模拟'!$F$2:$F$316,B4,'12_多产线班次_模拟'!$W$2:$W$316,"高")</f>
        <v/>
      </c>
      <c r="J4">
        <f>COUNTIFS('14_多产线告警_模拟'!$D$2:$D$910,A4,'14_多产线告警_模拟'!$E$2:$E$910,B4)</f>
        <v/>
      </c>
    </row>
    <row r="5">
      <c r="A5" t="inlineStr">
        <is>
          <t>LINE-S01</t>
        </is>
      </c>
      <c r="B5" t="inlineStr">
        <is>
          <t>改善后</t>
        </is>
      </c>
      <c r="C5">
        <f>COUNTIFS('12_多产线班次_模拟'!$C$2:$C$316,A5,'12_多产线班次_模拟'!$F$2:$F$316,B5)</f>
        <v/>
      </c>
      <c r="D5" s="55">
        <f>AVERAGEIFS('12_多产线班次_模拟'!$M$2:$M$316,'12_多产线班次_模拟'!$C$2:$C$316,A5,'12_多产线班次_模拟'!$F$2:$F$316,B5)</f>
        <v/>
      </c>
      <c r="E5" s="55">
        <f>AVERAGEIFS('12_多产线班次_模拟'!$J$2:$J$316,'12_多产线班次_模拟'!$C$2:$C$316,A5,'12_多产线班次_模拟'!$F$2:$F$316,B5)</f>
        <v/>
      </c>
      <c r="F5" s="55">
        <f>AVERAGEIFS('12_多产线班次_模拟'!$K$2:$K$316,'12_多产线班次_模拟'!$C$2:$C$316,A5,'12_多产线班次_模拟'!$F$2:$F$316,B5)</f>
        <v/>
      </c>
      <c r="G5" s="55">
        <f>AVERAGEIFS('12_多产线班次_模拟'!$L$2:$L$316,'12_多产线班次_模拟'!$C$2:$C$316,A5,'12_多产线班次_模拟'!$F$2:$F$316,B5)</f>
        <v/>
      </c>
      <c r="H5" s="62">
        <f>AVERAGEIFS('12_多产线班次_模拟'!$R$2:$R$316,'12_多产线班次_模拟'!$C$2:$C$316,A5,'12_多产线班次_模拟'!$F$2:$F$316,B5)/60</f>
        <v/>
      </c>
      <c r="I5">
        <f>COUNTIFS('12_多产线班次_模拟'!$C$2:$C$316,A5,'12_多产线班次_模拟'!$F$2:$F$316,B5,'12_多产线班次_模拟'!$W$2:$W$316,"高")</f>
        <v/>
      </c>
      <c r="J5">
        <f>COUNTIFS('14_多产线告警_模拟'!$D$2:$D$910,A5,'14_多产线告警_模拟'!$E$2:$E$910,B5)</f>
        <v/>
      </c>
    </row>
    <row r="6">
      <c r="A6" t="inlineStr">
        <is>
          <t>LINE-S02</t>
        </is>
      </c>
      <c r="B6" t="inlineStr">
        <is>
          <t>改善前</t>
        </is>
      </c>
      <c r="C6">
        <f>COUNTIFS('12_多产线班次_模拟'!$C$2:$C$316,A6,'12_多产线班次_模拟'!$F$2:$F$316,B6)</f>
        <v/>
      </c>
      <c r="D6" s="55">
        <f>AVERAGEIFS('12_多产线班次_模拟'!$M$2:$M$316,'12_多产线班次_模拟'!$C$2:$C$316,A6,'12_多产线班次_模拟'!$F$2:$F$316,B6)</f>
        <v/>
      </c>
      <c r="E6" s="55">
        <f>AVERAGEIFS('12_多产线班次_模拟'!$J$2:$J$316,'12_多产线班次_模拟'!$C$2:$C$316,A6,'12_多产线班次_模拟'!$F$2:$F$316,B6)</f>
        <v/>
      </c>
      <c r="F6" s="55">
        <f>AVERAGEIFS('12_多产线班次_模拟'!$K$2:$K$316,'12_多产线班次_模拟'!$C$2:$C$316,A6,'12_多产线班次_模拟'!$F$2:$F$316,B6)</f>
        <v/>
      </c>
      <c r="G6" s="55">
        <f>AVERAGEIFS('12_多产线班次_模拟'!$L$2:$L$316,'12_多产线班次_模拟'!$C$2:$C$316,A6,'12_多产线班次_模拟'!$F$2:$F$316,B6)</f>
        <v/>
      </c>
      <c r="H6" s="62">
        <f>AVERAGEIFS('12_多产线班次_模拟'!$R$2:$R$316,'12_多产线班次_模拟'!$C$2:$C$316,A6,'12_多产线班次_模拟'!$F$2:$F$316,B6)/60</f>
        <v/>
      </c>
      <c r="I6">
        <f>COUNTIFS('12_多产线班次_模拟'!$C$2:$C$316,A6,'12_多产线班次_模拟'!$F$2:$F$316,B6,'12_多产线班次_模拟'!$W$2:$W$316,"高")</f>
        <v/>
      </c>
      <c r="J6">
        <f>COUNTIFS('14_多产线告警_模拟'!$D$2:$D$910,A6,'14_多产线告警_模拟'!$E$2:$E$910,B6)</f>
        <v/>
      </c>
    </row>
    <row r="7">
      <c r="A7" t="inlineStr">
        <is>
          <t>LINE-S02</t>
        </is>
      </c>
      <c r="B7" t="inlineStr">
        <is>
          <t>改善后</t>
        </is>
      </c>
      <c r="C7">
        <f>COUNTIFS('12_多产线班次_模拟'!$C$2:$C$316,A7,'12_多产线班次_模拟'!$F$2:$F$316,B7)</f>
        <v/>
      </c>
      <c r="D7" s="55">
        <f>AVERAGEIFS('12_多产线班次_模拟'!$M$2:$M$316,'12_多产线班次_模拟'!$C$2:$C$316,A7,'12_多产线班次_模拟'!$F$2:$F$316,B7)</f>
        <v/>
      </c>
      <c r="E7" s="55">
        <f>AVERAGEIFS('12_多产线班次_模拟'!$J$2:$J$316,'12_多产线班次_模拟'!$C$2:$C$316,A7,'12_多产线班次_模拟'!$F$2:$F$316,B7)</f>
        <v/>
      </c>
      <c r="F7" s="55">
        <f>AVERAGEIFS('12_多产线班次_模拟'!$K$2:$K$316,'12_多产线班次_模拟'!$C$2:$C$316,A7,'12_多产线班次_模拟'!$F$2:$F$316,B7)</f>
        <v/>
      </c>
      <c r="G7" s="55">
        <f>AVERAGEIFS('12_多产线班次_模拟'!$L$2:$L$316,'12_多产线班次_模拟'!$C$2:$C$316,A7,'12_多产线班次_模拟'!$F$2:$F$316,B7)</f>
        <v/>
      </c>
      <c r="H7" s="62">
        <f>AVERAGEIFS('12_多产线班次_模拟'!$R$2:$R$316,'12_多产线班次_模拟'!$C$2:$C$316,A7,'12_多产线班次_模拟'!$F$2:$F$316,B7)/60</f>
        <v/>
      </c>
      <c r="I7">
        <f>COUNTIFS('12_多产线班次_模拟'!$C$2:$C$316,A7,'12_多产线班次_模拟'!$F$2:$F$316,B7,'12_多产线班次_模拟'!$W$2:$W$316,"高")</f>
        <v/>
      </c>
      <c r="J7">
        <f>COUNTIFS('14_多产线告警_模拟'!$D$2:$D$910,A7,'14_多产线告警_模拟'!$E$2:$E$910,B7)</f>
        <v/>
      </c>
    </row>
    <row r="8">
      <c r="A8" t="inlineStr">
        <is>
          <t>LINE-S03</t>
        </is>
      </c>
      <c r="B8" t="inlineStr">
        <is>
          <t>改善前</t>
        </is>
      </c>
      <c r="C8">
        <f>COUNTIFS('12_多产线班次_模拟'!$C$2:$C$316,A8,'12_多产线班次_模拟'!$F$2:$F$316,B8)</f>
        <v/>
      </c>
      <c r="D8" s="55">
        <f>AVERAGEIFS('12_多产线班次_模拟'!$M$2:$M$316,'12_多产线班次_模拟'!$C$2:$C$316,A8,'12_多产线班次_模拟'!$F$2:$F$316,B8)</f>
        <v/>
      </c>
      <c r="E8" s="55">
        <f>AVERAGEIFS('12_多产线班次_模拟'!$J$2:$J$316,'12_多产线班次_模拟'!$C$2:$C$316,A8,'12_多产线班次_模拟'!$F$2:$F$316,B8)</f>
        <v/>
      </c>
      <c r="F8" s="55">
        <f>AVERAGEIFS('12_多产线班次_模拟'!$K$2:$K$316,'12_多产线班次_模拟'!$C$2:$C$316,A8,'12_多产线班次_模拟'!$F$2:$F$316,B8)</f>
        <v/>
      </c>
      <c r="G8" s="55">
        <f>AVERAGEIFS('12_多产线班次_模拟'!$L$2:$L$316,'12_多产线班次_模拟'!$C$2:$C$316,A8,'12_多产线班次_模拟'!$F$2:$F$316,B8)</f>
        <v/>
      </c>
      <c r="H8" s="62">
        <f>AVERAGEIFS('12_多产线班次_模拟'!$R$2:$R$316,'12_多产线班次_模拟'!$C$2:$C$316,A8,'12_多产线班次_模拟'!$F$2:$F$316,B8)/60</f>
        <v/>
      </c>
      <c r="I8">
        <f>COUNTIFS('12_多产线班次_模拟'!$C$2:$C$316,A8,'12_多产线班次_模拟'!$F$2:$F$316,B8,'12_多产线班次_模拟'!$W$2:$W$316,"高")</f>
        <v/>
      </c>
      <c r="J8">
        <f>COUNTIFS('14_多产线告警_模拟'!$D$2:$D$910,A8,'14_多产线告警_模拟'!$E$2:$E$910,B8)</f>
        <v/>
      </c>
    </row>
    <row r="9">
      <c r="A9" t="inlineStr">
        <is>
          <t>LINE-S03</t>
        </is>
      </c>
      <c r="B9" t="inlineStr">
        <is>
          <t>改善后</t>
        </is>
      </c>
      <c r="C9">
        <f>COUNTIFS('12_多产线班次_模拟'!$C$2:$C$316,A9,'12_多产线班次_模拟'!$F$2:$F$316,B9)</f>
        <v/>
      </c>
      <c r="D9" s="55">
        <f>AVERAGEIFS('12_多产线班次_模拟'!$M$2:$M$316,'12_多产线班次_模拟'!$C$2:$C$316,A9,'12_多产线班次_模拟'!$F$2:$F$316,B9)</f>
        <v/>
      </c>
      <c r="E9" s="55">
        <f>AVERAGEIFS('12_多产线班次_模拟'!$J$2:$J$316,'12_多产线班次_模拟'!$C$2:$C$316,A9,'12_多产线班次_模拟'!$F$2:$F$316,B9)</f>
        <v/>
      </c>
      <c r="F9" s="55">
        <f>AVERAGEIFS('12_多产线班次_模拟'!$K$2:$K$316,'12_多产线班次_模拟'!$C$2:$C$316,A9,'12_多产线班次_模拟'!$F$2:$F$316,B9)</f>
        <v/>
      </c>
      <c r="G9" s="55">
        <f>AVERAGEIFS('12_多产线班次_模拟'!$L$2:$L$316,'12_多产线班次_模拟'!$C$2:$C$316,A9,'12_多产线班次_模拟'!$F$2:$F$316,B9)</f>
        <v/>
      </c>
      <c r="H9" s="62">
        <f>AVERAGEIFS('12_多产线班次_模拟'!$R$2:$R$316,'12_多产线班次_模拟'!$C$2:$C$316,A9,'12_多产线班次_模拟'!$F$2:$F$316,B9)/60</f>
        <v/>
      </c>
      <c r="I9">
        <f>COUNTIFS('12_多产线班次_模拟'!$C$2:$C$316,A9,'12_多产线班次_模拟'!$F$2:$F$316,B9,'12_多产线班次_模拟'!$W$2:$W$316,"高")</f>
        <v/>
      </c>
      <c r="J9">
        <f>COUNTIFS('14_多产线告警_模拟'!$D$2:$D$910,A9,'14_多产线告警_模拟'!$E$2:$E$910,B9)</f>
        <v/>
      </c>
    </row>
    <row r="12">
      <c r="A12" s="39" t="inlineStr">
        <is>
          <t>校验项</t>
        </is>
      </c>
      <c r="B12" s="39" t="inlineStr">
        <is>
          <t>期望值</t>
        </is>
      </c>
      <c r="C12" s="39" t="inlineStr">
        <is>
          <t>实际值</t>
        </is>
      </c>
      <c r="D12" s="39" t="inlineStr">
        <is>
          <t>结果</t>
        </is>
      </c>
    </row>
    <row r="13">
      <c r="A13" t="inlineStr">
        <is>
          <t>真实来源班次数</t>
        </is>
      </c>
      <c r="B13" t="n">
        <v>105</v>
      </c>
      <c r="C13" t="n">
        <v>105</v>
      </c>
      <c r="D13" t="inlineStr">
        <is>
          <t>通过</t>
        </is>
      </c>
    </row>
    <row r="14">
      <c r="A14" t="inlineStr">
        <is>
          <t>模拟产线数</t>
        </is>
      </c>
      <c r="B14" t="n">
        <v>3</v>
      </c>
      <c r="C14" t="n">
        <v>3</v>
      </c>
      <c r="D14" t="inlineStr">
        <is>
          <t>通过</t>
        </is>
      </c>
    </row>
    <row r="15">
      <c r="A15" t="inlineStr">
        <is>
          <t>模拟班次数</t>
        </is>
      </c>
      <c r="B15" t="n">
        <v>315</v>
      </c>
      <c r="C15" t="n">
        <v>315</v>
      </c>
      <c r="D15" t="inlineStr">
        <is>
          <t>通过</t>
        </is>
      </c>
    </row>
    <row r="16">
      <c r="A16" t="inlineStr">
        <is>
          <t>每源班次对应模拟线数</t>
        </is>
      </c>
      <c r="B16" t="n">
        <v>3</v>
      </c>
      <c r="C16" t="n">
        <v>3</v>
      </c>
      <c r="D16" t="inlineStr">
        <is>
          <t>通过</t>
        </is>
      </c>
    </row>
    <row r="17">
      <c r="A17" t="inlineStr">
        <is>
          <t>模拟停机事件数</t>
        </is>
      </c>
      <c r="B17" t="n">
        <v>3525</v>
      </c>
      <c r="C17" t="n">
        <v>3525</v>
      </c>
      <c r="D17" t="inlineStr">
        <is>
          <t>通过</t>
        </is>
      </c>
    </row>
    <row r="18">
      <c r="A18" t="inlineStr">
        <is>
          <t>告警记录数</t>
        </is>
      </c>
      <c r="B18" t="n">
        <v>909</v>
      </c>
      <c r="C18" t="n">
        <v>909</v>
      </c>
      <c r="D18" t="inlineStr">
        <is>
          <t>通过</t>
        </is>
      </c>
    </row>
    <row r="20">
      <c r="A20" s="40" t="inlineStr">
        <is>
          <t>规则编号</t>
        </is>
      </c>
      <c r="B20" s="40" t="inlineStr">
        <is>
          <t>对象</t>
        </is>
      </c>
      <c r="C20" s="40" t="inlineStr">
        <is>
          <t>计算逻辑</t>
        </is>
      </c>
      <c r="D20" s="40" t="inlineStr">
        <is>
          <t>稳态基准线</t>
        </is>
      </c>
      <c r="E20" s="40" t="inlineStr">
        <is>
          <t>设备瓶颈线</t>
        </is>
      </c>
      <c r="F20" s="40" t="inlineStr">
        <is>
          <t>质量波动线</t>
        </is>
      </c>
      <c r="G20" s="40" t="inlineStr">
        <is>
          <t>可审计字段</t>
        </is>
      </c>
      <c r="H20" s="40" t="inlineStr">
        <is>
          <t>说明</t>
        </is>
      </c>
    </row>
    <row r="21">
      <c r="A21" s="8" t="inlineStr">
        <is>
          <t>SIM-01</t>
        </is>
      </c>
      <c r="B21" s="8" t="inlineStr">
        <is>
          <t>开动率</t>
        </is>
      </c>
      <c r="C21" s="8" t="inlineStr">
        <is>
          <t>源开动率+阶段偏移+确定性扰动</t>
        </is>
      </c>
      <c r="D21" s="8" t="inlineStr">
        <is>
          <t>+2.0%/+2.5%</t>
        </is>
      </c>
      <c r="E21" s="8" t="inlineStr">
        <is>
          <t>-6.0%/-2.5%</t>
        </is>
      </c>
      <c r="F21" s="8" t="inlineStr">
        <is>
          <t>+0.5%/+1.5%</t>
        </is>
      </c>
      <c r="G21" s="8" t="inlineStr">
        <is>
          <t>SourceShiftID</t>
        </is>
      </c>
      <c r="H21" s="8" t="inlineStr">
        <is>
          <t>斜杠前后分别为改善前/后</t>
        </is>
      </c>
    </row>
    <row r="22">
      <c r="A22" s="8" t="inlineStr">
        <is>
          <t>SIM-02</t>
        </is>
      </c>
      <c r="B22" s="8" t="inlineStr">
        <is>
          <t>性能率</t>
        </is>
      </c>
      <c r="C22" s="8" t="inlineStr">
        <is>
          <t>源性能率+阶段偏移+确定性扰动</t>
        </is>
      </c>
      <c r="D22" s="8" t="inlineStr">
        <is>
          <t>+1.0%/+1.5%</t>
        </is>
      </c>
      <c r="E22" s="8" t="inlineStr">
        <is>
          <t>-0.5%/+0.5%</t>
        </is>
      </c>
      <c r="F22" s="8" t="inlineStr">
        <is>
          <t>-2.5%/-1.0%</t>
        </is>
      </c>
      <c r="G22" s="8" t="inlineStr">
        <is>
          <t>模拟版本</t>
        </is>
      </c>
      <c r="H22" s="8" t="inlineStr">
        <is>
          <t>保留源数据分布形态</t>
        </is>
      </c>
    </row>
    <row r="23">
      <c r="A23" s="8" t="inlineStr">
        <is>
          <t>SIM-03</t>
        </is>
      </c>
      <c r="B23" s="8" t="inlineStr">
        <is>
          <t>质量率</t>
        </is>
      </c>
      <c r="C23" s="8" t="inlineStr">
        <is>
          <t>源质量率+阶段偏移+确定性扰动</t>
        </is>
      </c>
      <c r="D23" s="8" t="inlineStr">
        <is>
          <t>0/+0.1%</t>
        </is>
      </c>
      <c r="E23" s="8" t="inlineStr">
        <is>
          <t>+0.1%/+0.2%</t>
        </is>
      </c>
      <c r="F23" s="8" t="inlineStr">
        <is>
          <t>-2.5%/-1.0%</t>
        </is>
      </c>
      <c r="G23" s="8" t="inlineStr">
        <is>
          <t>生成规则摘要</t>
        </is>
      </c>
      <c r="H23" s="8" t="inlineStr">
        <is>
          <t>质量波动线形成明确画像</t>
        </is>
      </c>
    </row>
    <row r="24">
      <c r="A24" s="8" t="inlineStr">
        <is>
          <t>SIM-04</t>
        </is>
      </c>
      <c r="B24" s="8" t="inlineStr">
        <is>
          <t>停机事件</t>
        </is>
      </c>
      <c r="C24" s="8" t="inlineStr">
        <is>
          <t>源持续时间×场景系数×工位系数</t>
        </is>
      </c>
      <c r="D24" s="8" t="inlineStr">
        <is>
          <t>整体收敛</t>
        </is>
      </c>
      <c r="E24" s="8" t="inlineStr">
        <is>
          <t>关键设备放大</t>
        </is>
      </c>
      <c r="F24" s="8" t="inlineStr">
        <is>
          <t>物料/上下料放大</t>
        </is>
      </c>
      <c r="G24" s="8" t="inlineStr">
        <is>
          <t>SourceStopEventID</t>
        </is>
      </c>
      <c r="H24" s="8" t="inlineStr">
        <is>
          <t>事件级追溯</t>
        </is>
      </c>
    </row>
    <row r="25">
      <c r="A25" s="8" t="inlineStr">
        <is>
          <t>SIM-05</t>
        </is>
      </c>
      <c r="B25" s="8" t="inlineStr">
        <is>
          <t>告警</t>
        </is>
      </c>
      <c r="C25" s="8" t="inlineStr">
        <is>
          <t>固定阈值规则生成并路由智能体</t>
        </is>
      </c>
      <c r="D25" s="8" t="inlineStr">
        <is>
          <t>生产诊断</t>
        </is>
      </c>
      <c r="E25" s="8" t="inlineStr">
        <is>
          <t>设备诊断</t>
        </is>
      </c>
      <c r="F25" s="8" t="inlineStr">
        <is>
          <t>质量分析</t>
        </is>
      </c>
      <c r="G25" s="8" t="inlineStr">
        <is>
          <t>EventID</t>
        </is>
      </c>
      <c r="H25" s="8" t="inlineStr">
        <is>
          <t>高风险需要人工确认</t>
        </is>
      </c>
    </row>
    <row r="27">
      <c r="A27" t="inlineStr">
        <is>
          <t>--- v3 5M1E 第一阶段验收 (SIM-v2.2-20260807-20260805) ---</t>
        </is>
      </c>
    </row>
    <row r="28">
      <c r="A28" t="inlineStr">
        <is>
          <t>校验项</t>
        </is>
      </c>
      <c r="B28" t="inlineStr">
        <is>
          <t>期望值</t>
        </is>
      </c>
      <c r="C28" t="inlineStr">
        <is>
          <t>实际值</t>
        </is>
      </c>
      <c r="D28" t="inlineStr">
        <is>
          <t>结果</t>
        </is>
      </c>
      <c r="E28" t="inlineStr">
        <is>
          <t>说明</t>
        </is>
      </c>
    </row>
    <row r="29">
      <c r="A29" t="inlineStr">
        <is>
          <t>18表换产规则数</t>
        </is>
      </c>
      <c r="B29" t="inlineStr">
        <is>
          <t>3</t>
        </is>
      </c>
      <c r="C29" t="inlineStr">
        <is>
          <t>3</t>
        </is>
      </c>
      <c r="D29" t="inlineStr">
        <is>
          <t>PASS</t>
        </is>
      </c>
      <c r="E29" t="inlineStr">
        <is>
          <t>MATERIAL CHANGEOVER / WIRE ROLL / OTHER CALIBRATION</t>
        </is>
      </c>
    </row>
    <row r="30">
      <c r="A30" t="inlineStr">
        <is>
          <t>02表换产事件数</t>
        </is>
      </c>
      <c r="B30" t="inlineStr">
        <is>
          <t>175</t>
        </is>
      </c>
      <c r="C30" t="inlineStr">
        <is>
          <t>175</t>
        </is>
      </c>
      <c r="D30" t="inlineStr">
        <is>
          <t>PASS</t>
        </is>
      </c>
      <c r="E30" t="inlineStr">
        <is>
          <t>达标87 / 轻微超时41 / 超时35 / 严重超时12</t>
        </is>
      </c>
    </row>
    <row r="31">
      <c r="A31" t="inlineStr">
        <is>
          <t>13表模拟换产事件数</t>
        </is>
      </c>
      <c r="B31" t="inlineStr">
        <is>
          <t>525</t>
        </is>
      </c>
      <c r="C31" t="inlineStr">
        <is>
          <t>525</t>
        </is>
      </c>
      <c r="D31" t="inlineStr">
        <is>
          <t>PASS</t>
        </is>
      </c>
      <c r="E31" t="inlineStr">
        <is>
          <t>达标258 / 轻微超时139 / 超时91 / 严重超时37</t>
        </is>
      </c>
    </row>
    <row r="32">
      <c r="A32" t="inlineStr">
        <is>
          <t>16表行数</t>
        </is>
      </c>
      <c r="B32" t="inlineStr">
        <is>
          <t>1575</t>
        </is>
      </c>
      <c r="C32" t="inlineStr">
        <is>
          <t>1575</t>
        </is>
      </c>
      <c r="D32" t="inlineStr">
        <is>
          <t>PASS</t>
        </is>
      </c>
      <c r="E32" t="inlineStr">
        <is>
          <t>315 SimShiftID × 5 不良类型</t>
        </is>
      </c>
    </row>
    <row r="33">
      <c r="A33" t="inlineStr">
        <is>
          <t>16表不良数量守恒异常数</t>
        </is>
      </c>
      <c r="B33" t="inlineStr">
        <is>
          <t>0</t>
        </is>
      </c>
      <c r="C33" t="inlineStr">
        <is>
          <t>0</t>
        </is>
      </c>
      <c r="D33" t="inlineStr">
        <is>
          <t>PASS</t>
        </is>
      </c>
      <c r="E33" t="inlineStr">
        <is>
          <t>每班次不良数量之和=总产量-复算良品数</t>
        </is>
      </c>
    </row>
    <row r="34">
      <c r="A34" t="inlineStr">
        <is>
          <t>16表占比守恒异常数</t>
        </is>
      </c>
      <c r="B34" t="inlineStr">
        <is>
          <t>0</t>
        </is>
      </c>
      <c r="C34" t="inlineStr">
        <is>
          <t>0</t>
        </is>
      </c>
      <c r="D34" t="inlineStr">
        <is>
          <t>PASS</t>
        </is>
      </c>
      <c r="E34" t="inlineStr">
        <is>
          <t>第五类余数法，严格等于100%</t>
        </is>
      </c>
    </row>
    <row r="35">
      <c r="A35" t="inlineStr">
        <is>
          <t>17表行数</t>
        </is>
      </c>
      <c r="B35" t="inlineStr">
        <is>
          <t>45</t>
        </is>
      </c>
      <c r="C35" t="inlineStr">
        <is>
          <t>45</t>
        </is>
      </c>
      <c r="D35" t="inlineStr">
        <is>
          <t>PASS</t>
        </is>
      </c>
      <c r="E35" t="inlineStr">
        <is>
          <t>与04表冻结记录1:1对齐</t>
        </is>
      </c>
    </row>
    <row r="36">
      <c r="A36" t="inlineStr">
        <is>
          <t>17表冻结数量合计</t>
        </is>
      </c>
      <c r="B36" t="inlineStr">
        <is>
          <t>6000</t>
        </is>
      </c>
      <c r="C36" t="inlineStr">
        <is>
          <t>6000</t>
        </is>
      </c>
      <c r="D36" t="inlineStr">
        <is>
          <t>PASS</t>
        </is>
      </c>
      <c r="E36" t="inlineStr">
        <is>
          <t>与04表冻结总量一致</t>
        </is>
      </c>
    </row>
    <row r="37">
      <c r="A37" t="inlineStr">
        <is>
          <t>17表人工确认字段</t>
        </is>
      </c>
      <c r="B37" t="inlineStr">
        <is>
          <t>5列</t>
        </is>
      </c>
      <c r="C37" t="inlineStr">
        <is>
          <t>5列</t>
        </is>
      </c>
      <c r="D37" t="inlineStr">
        <is>
          <t>PASS</t>
        </is>
      </c>
      <c r="E37" t="inlineStr">
        <is>
          <t>风险等级/需要人工确认/确认状态/确认人/确认时间</t>
        </is>
      </c>
    </row>
    <row r="38">
      <c r="A38" t="inlineStr">
        <is>
          <t>02表原持续时间修改数</t>
        </is>
      </c>
      <c r="B38" t="inlineStr">
        <is>
          <t>0</t>
        </is>
      </c>
      <c r="C38" t="inlineStr">
        <is>
          <t>0</t>
        </is>
      </c>
      <c r="D38" t="inlineStr">
        <is>
          <t>PASS</t>
        </is>
      </c>
      <c r="E38" t="inlineStr">
        <is>
          <t>仅新增列，未修改M列</t>
        </is>
      </c>
    </row>
    <row r="39">
      <c r="A39" t="inlineStr">
        <is>
          <t>13表原持续时间修改数</t>
        </is>
      </c>
      <c r="B39" t="inlineStr">
        <is>
          <t>0</t>
        </is>
      </c>
      <c r="C39" t="inlineStr">
        <is>
          <t>0</t>
        </is>
      </c>
      <c r="D39" t="inlineStr">
        <is>
          <t>PASS</t>
        </is>
      </c>
      <c r="E39" t="inlineStr">
        <is>
          <t>仅新增列，未修改Q列</t>
        </is>
      </c>
    </row>
    <row r="40">
      <c r="A40" t="inlineStr">
        <is>
          <t>02/13表换产字段公式化</t>
        </is>
      </c>
      <c r="B40" t="inlineStr">
        <is>
          <t>是</t>
        </is>
      </c>
      <c r="C40" t="inlineStr">
        <is>
          <t>是</t>
        </is>
      </c>
      <c r="D40" t="inlineStr">
        <is>
          <t>PASS</t>
        </is>
      </c>
      <c r="E40" t="inlineStr">
        <is>
          <t>VLOOKUP引用18表，IFERROR防错</t>
        </is>
      </c>
    </row>
    <row r="41">
      <c r="A41" t="inlineStr">
        <is>
          <t>公式错误数(#REF/#VALUE/#DIV)</t>
        </is>
      </c>
      <c r="B41" t="inlineStr">
        <is>
          <t>0</t>
        </is>
      </c>
      <c r="C41" t="inlineStr">
        <is>
          <t>0</t>
        </is>
      </c>
      <c r="D41" t="inlineStr">
        <is>
          <t>PASS</t>
        </is>
      </c>
      <c r="E41" t="inlineStr">
        <is>
          <t>全工作簿无公式错误</t>
        </is>
      </c>
    </row>
    <row r="42">
      <c r="A42" t="inlineStr">
        <is>
          <t>数据性质标注</t>
        </is>
      </c>
      <c r="B42" t="inlineStr">
        <is>
          <t>团队模拟数据</t>
        </is>
      </c>
      <c r="C42" t="inlineStr">
        <is>
          <t>团队模拟数据</t>
        </is>
      </c>
      <c r="D42" t="inlineStr">
        <is>
          <t>PASS</t>
        </is>
      </c>
      <c r="E42" t="inlineStr">
        <is>
          <t>所有新增表/列均标注</t>
        </is>
      </c>
    </row>
  </sheetData>
  <mergeCells count="1">
    <mergeCell ref="A1:J1"/>
  </mergeCells>
  <conditionalFormatting sqref="D13:D18">
    <cfRule type="containsText" priority="1" operator="containsText" dxfId="4" text="通过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2" customWidth="1" min="4" max="4"/>
    <col width="10" customWidth="1" min="5" max="5"/>
    <col width="12" customWidth="1" min="6" max="6"/>
    <col width="14" customWidth="1" min="7" max="7"/>
    <col width="12" customWidth="1" min="8" max="8"/>
    <col width="10" customWidth="1" min="9" max="9"/>
    <col width="10" customWidth="1" min="10" max="10"/>
    <col width="14" customWidth="1" min="11" max="11"/>
    <col width="14" customWidth="1" min="12" max="12"/>
    <col width="12" customWidth="1" min="13" max="13"/>
    <col width="14" customWidth="1" min="14" max="14"/>
    <col width="8" customWidth="1" min="15" max="15"/>
    <col width="14" customWidth="1" min="16" max="16"/>
    <col width="18" customWidth="1" min="17" max="17"/>
    <col width="40" customWidth="1" min="18" max="18"/>
  </cols>
  <sheetData>
    <row r="1">
      <c r="A1" s="69" t="inlineStr">
        <is>
          <t>DefectDetailID</t>
        </is>
      </c>
      <c r="B1" s="69" t="inlineStr">
        <is>
          <t>SimShiftID</t>
        </is>
      </c>
      <c r="C1" s="69" t="inlineStr">
        <is>
          <t>SourceShiftID</t>
        </is>
      </c>
      <c r="D1" s="69" t="inlineStr">
        <is>
          <t>LineID</t>
        </is>
      </c>
      <c r="E1" s="69" t="inlineStr">
        <is>
          <t>阶段</t>
        </is>
      </c>
      <c r="F1" s="69" t="inlineStr">
        <is>
          <t>班次日期</t>
        </is>
      </c>
      <c r="G1" s="69" t="inlineStr">
        <is>
          <t>演示产品族</t>
        </is>
      </c>
      <c r="H1" s="69" t="inlineStr">
        <is>
          <t>不良类型</t>
        </is>
      </c>
      <c r="I1" s="69" t="inlineStr">
        <is>
          <t>不良数量</t>
        </is>
      </c>
      <c r="J1" s="69" t="inlineStr">
        <is>
          <t>不良占比</t>
        </is>
      </c>
      <c r="K1" s="69" t="inlineStr">
        <is>
          <t>推定发生工位</t>
        </is>
      </c>
      <c r="L1" s="69" t="inlineStr">
        <is>
          <t>推定原因类别</t>
        </is>
      </c>
      <c r="M1" s="69" t="inlineStr">
        <is>
          <t>责任岗位</t>
        </is>
      </c>
      <c r="N1" s="69" t="inlineStr">
        <is>
          <t>需要人工确认</t>
        </is>
      </c>
      <c r="O1" s="69" t="inlineStr">
        <is>
          <t>数据性质</t>
        </is>
      </c>
      <c r="P1" s="69" t="inlineStr">
        <is>
          <t>模拟版本</t>
        </is>
      </c>
      <c r="Q1" s="69" t="inlineStr">
        <is>
          <t>生成规则摘要</t>
        </is>
      </c>
    </row>
    <row r="2">
      <c r="A2" s="70" t="inlineStr">
        <is>
          <t>DEF-00001</t>
        </is>
      </c>
      <c r="B2" s="70" t="inlineStr">
        <is>
          <t>LINE-S01-PRE-20250922</t>
        </is>
      </c>
      <c r="C2" s="70" t="inlineStr">
        <is>
          <t>SHIFT-PRE-20250922</t>
        </is>
      </c>
      <c r="D2" s="70" t="inlineStr">
        <is>
          <t>LINE-S01</t>
        </is>
      </c>
      <c r="E2" s="70" t="inlineStr">
        <is>
          <t>改善前</t>
        </is>
      </c>
      <c r="F2" s="71" t="n">
        <v>45922</v>
      </c>
      <c r="G2" s="70" t="inlineStr">
        <is>
          <t>智能终端系列</t>
        </is>
      </c>
      <c r="H2" s="70" t="inlineStr">
        <is>
          <t>外观不良</t>
        </is>
      </c>
      <c r="I2" s="72" t="n">
        <v>14</v>
      </c>
      <c r="J2" s="73" t="n">
        <v>0.1458333333333333</v>
      </c>
      <c r="K2" s="70" t="inlineStr">
        <is>
          <t>注塑工位</t>
        </is>
      </c>
      <c r="L2" s="70" t="inlineStr">
        <is>
          <t>表面缺陷</t>
        </is>
      </c>
      <c r="M2" s="70" t="inlineStr">
        <is>
          <t>质量工程师</t>
        </is>
      </c>
      <c r="N2" s="70" t="inlineStr">
        <is>
          <t>否</t>
        </is>
      </c>
      <c r="O2" s="70" t="inlineStr">
        <is>
          <t>团队模拟数据</t>
        </is>
      </c>
      <c r="P2" s="70" t="inlineStr">
        <is>
          <t>SIM-v2.2-20260807-20260805</t>
        </is>
      </c>
      <c r="Q2" s="70" t="inlineStr">
        <is>
          <t>按LINE-S01确定性比例分配: 外观15%/尺寸25%/功能25%/电气25%/其他余数; 良品=ROUND(总产量×质量率,0)=36415, 不良=96</t>
        </is>
      </c>
    </row>
    <row r="3">
      <c r="A3" s="70" t="inlineStr">
        <is>
          <t>DEF-00002</t>
        </is>
      </c>
      <c r="B3" s="70" t="inlineStr">
        <is>
          <t>LINE-S01-PRE-20250922</t>
        </is>
      </c>
      <c r="C3" s="70" t="inlineStr">
        <is>
          <t>SHIFT-PRE-20250922</t>
        </is>
      </c>
      <c r="D3" s="70" t="inlineStr">
        <is>
          <t>LINE-S01</t>
        </is>
      </c>
      <c r="E3" s="70" t="inlineStr">
        <is>
          <t>改善前</t>
        </is>
      </c>
      <c r="F3" s="71" t="n">
        <v>45922</v>
      </c>
      <c r="G3" s="70" t="inlineStr">
        <is>
          <t>智能终端系列</t>
        </is>
      </c>
      <c r="H3" s="70" t="inlineStr">
        <is>
          <t>尺寸超差</t>
        </is>
      </c>
      <c r="I3" s="72" t="n">
        <v>24</v>
      </c>
      <c r="J3" s="73" t="n">
        <v>0.25</v>
      </c>
      <c r="K3" s="70" t="inlineStr">
        <is>
          <t>成型工位</t>
        </is>
      </c>
      <c r="L3" s="70" t="inlineStr">
        <is>
          <t>工艺偏移</t>
        </is>
      </c>
      <c r="M3" s="70" t="inlineStr">
        <is>
          <t>质量工程师</t>
        </is>
      </c>
      <c r="N3" s="70" t="inlineStr">
        <is>
          <t>否</t>
        </is>
      </c>
      <c r="O3" s="70" t="inlineStr">
        <is>
          <t>团队模拟数据</t>
        </is>
      </c>
      <c r="P3" s="70" t="inlineStr">
        <is>
          <t>SIM-v2.2-20260807-20260805</t>
        </is>
      </c>
      <c r="Q3" s="70" t="inlineStr">
        <is>
          <t>按LINE-S01确定性比例分配: 外观15%/尺寸25%/功能25%/电气25%/其他余数; 良品=ROUND(总产量×质量率,0)=36415, 不良=96</t>
        </is>
      </c>
    </row>
    <row r="4">
      <c r="A4" s="70" t="inlineStr">
        <is>
          <t>DEF-00003</t>
        </is>
      </c>
      <c r="B4" s="70" t="inlineStr">
        <is>
          <t>LINE-S01-PRE-20250922</t>
        </is>
      </c>
      <c r="C4" s="70" t="inlineStr">
        <is>
          <t>SHIFT-PRE-20250922</t>
        </is>
      </c>
      <c r="D4" s="70" t="inlineStr">
        <is>
          <t>LINE-S01</t>
        </is>
      </c>
      <c r="E4" s="70" t="inlineStr">
        <is>
          <t>改善前</t>
        </is>
      </c>
      <c r="F4" s="71" t="n">
        <v>45922</v>
      </c>
      <c r="G4" s="70" t="inlineStr">
        <is>
          <t>智能终端系列</t>
        </is>
      </c>
      <c r="H4" s="70" t="inlineStr">
        <is>
          <t>功能失效</t>
        </is>
      </c>
      <c r="I4" s="72" t="n">
        <v>24</v>
      </c>
      <c r="J4" s="73" t="n">
        <v>0.25</v>
      </c>
      <c r="K4" s="70" t="inlineStr">
        <is>
          <t>测试工位</t>
        </is>
      </c>
      <c r="L4" s="70" t="inlineStr">
        <is>
          <t>元器件异常</t>
        </is>
      </c>
      <c r="M4" s="70" t="inlineStr">
        <is>
          <t>质量工程师</t>
        </is>
      </c>
      <c r="N4" s="70" t="inlineStr">
        <is>
          <t>否</t>
        </is>
      </c>
      <c r="O4" s="70" t="inlineStr">
        <is>
          <t>团队模拟数据</t>
        </is>
      </c>
      <c r="P4" s="70" t="inlineStr">
        <is>
          <t>SIM-v2.2-20260807-20260805</t>
        </is>
      </c>
      <c r="Q4" s="70" t="inlineStr">
        <is>
          <t>按LINE-S01确定性比例分配: 外观15%/尺寸25%/功能25%/电气25%/其他余数; 良品=ROUND(总产量×质量率,0)=36415, 不良=96</t>
        </is>
      </c>
    </row>
    <row r="5">
      <c r="A5" s="70" t="inlineStr">
        <is>
          <t>DEF-00004</t>
        </is>
      </c>
      <c r="B5" s="70" t="inlineStr">
        <is>
          <t>LINE-S01-PRE-20250922</t>
        </is>
      </c>
      <c r="C5" s="70" t="inlineStr">
        <is>
          <t>SHIFT-PRE-20250922</t>
        </is>
      </c>
      <c r="D5" s="70" t="inlineStr">
        <is>
          <t>LINE-S01</t>
        </is>
      </c>
      <c r="E5" s="70" t="inlineStr">
        <is>
          <t>改善前</t>
        </is>
      </c>
      <c r="F5" s="71" t="n">
        <v>45922</v>
      </c>
      <c r="G5" s="70" t="inlineStr">
        <is>
          <t>智能终端系列</t>
        </is>
      </c>
      <c r="H5" s="70" t="inlineStr">
        <is>
          <t>电气不良</t>
        </is>
      </c>
      <c r="I5" s="72" t="n">
        <v>24</v>
      </c>
      <c r="J5" s="73" t="n">
        <v>0.25</v>
      </c>
      <c r="K5" s="70" t="inlineStr">
        <is>
          <t>焊接工位</t>
        </is>
      </c>
      <c r="L5" s="70" t="inlineStr">
        <is>
          <t>焊接缺陷</t>
        </is>
      </c>
      <c r="M5" s="70" t="inlineStr">
        <is>
          <t>质量工程师</t>
        </is>
      </c>
      <c r="N5" s="70" t="inlineStr">
        <is>
          <t>否</t>
        </is>
      </c>
      <c r="O5" s="70" t="inlineStr">
        <is>
          <t>团队模拟数据</t>
        </is>
      </c>
      <c r="P5" s="70" t="inlineStr">
        <is>
          <t>SIM-v2.2-20260807-20260805</t>
        </is>
      </c>
      <c r="Q5" s="70" t="inlineStr">
        <is>
          <t>按LINE-S01确定性比例分配: 外观15%/尺寸25%/功能25%/电气25%/其他余数; 良品=ROUND(总产量×质量率,0)=36415, 不良=96</t>
        </is>
      </c>
    </row>
    <row r="6">
      <c r="A6" s="70" t="inlineStr">
        <is>
          <t>DEF-00005</t>
        </is>
      </c>
      <c r="B6" s="70" t="inlineStr">
        <is>
          <t>LINE-S01-PRE-20250922</t>
        </is>
      </c>
      <c r="C6" s="70" t="inlineStr">
        <is>
          <t>SHIFT-PRE-20250922</t>
        </is>
      </c>
      <c r="D6" s="70" t="inlineStr">
        <is>
          <t>LINE-S01</t>
        </is>
      </c>
      <c r="E6" s="70" t="inlineStr">
        <is>
          <t>改善前</t>
        </is>
      </c>
      <c r="F6" s="71" t="n">
        <v>45922</v>
      </c>
      <c r="G6" s="70" t="inlineStr">
        <is>
          <t>智能终端系列</t>
        </is>
      </c>
      <c r="H6" s="70" t="inlineStr">
        <is>
          <t>其他不良</t>
        </is>
      </c>
      <c r="I6" s="72" t="n">
        <v>10</v>
      </c>
      <c r="J6" s="73" t="n">
        <v>0.1041666666666666</v>
      </c>
      <c r="K6" s="70" t="inlineStr">
        <is>
          <t>包装工位</t>
        </is>
      </c>
      <c r="L6" s="70" t="inlineStr">
        <is>
          <t>综合因素</t>
        </is>
      </c>
      <c r="M6" s="70" t="inlineStr">
        <is>
          <t>生产主管</t>
        </is>
      </c>
      <c r="N6" s="70" t="inlineStr">
        <is>
          <t>否</t>
        </is>
      </c>
      <c r="O6" s="70" t="inlineStr">
        <is>
          <t>团队模拟数据</t>
        </is>
      </c>
      <c r="P6" s="70" t="inlineStr">
        <is>
          <t>SIM-v2.2-20260807-20260805</t>
        </is>
      </c>
      <c r="Q6" s="70" t="inlineStr">
        <is>
          <t>按LINE-S01确定性比例分配: 外观15%/尺寸25%/功能25%/电气25%/其他余数; 良品=ROUND(总产量×质量率,0)=36415, 不良=96</t>
        </is>
      </c>
    </row>
    <row r="7">
      <c r="A7" s="70" t="inlineStr">
        <is>
          <t>DEF-00006</t>
        </is>
      </c>
      <c r="B7" s="70" t="inlineStr">
        <is>
          <t>LINE-S02-PRE-20250922</t>
        </is>
      </c>
      <c r="C7" s="70" t="inlineStr">
        <is>
          <t>SHIFT-PRE-20250922</t>
        </is>
      </c>
      <c r="D7" s="70" t="inlineStr">
        <is>
          <t>LINE-S02</t>
        </is>
      </c>
      <c r="E7" s="70" t="inlineStr">
        <is>
          <t>改善前</t>
        </is>
      </c>
      <c r="F7" s="71" t="n">
        <v>45922</v>
      </c>
      <c r="G7" s="70" t="inlineStr">
        <is>
          <t>视觉设备系列</t>
        </is>
      </c>
      <c r="H7" s="70" t="inlineStr">
        <is>
          <t>外观不良</t>
        </is>
      </c>
      <c r="I7" s="72" t="n">
        <v>2</v>
      </c>
      <c r="J7" s="73" t="n">
        <v>0.1176470588235294</v>
      </c>
      <c r="K7" s="70" t="inlineStr">
        <is>
          <t>注塑工位</t>
        </is>
      </c>
      <c r="L7" s="70" t="inlineStr">
        <is>
          <t>表面缺陷</t>
        </is>
      </c>
      <c r="M7" s="70" t="inlineStr">
        <is>
          <t>质量工程师</t>
        </is>
      </c>
      <c r="N7" s="70" t="inlineStr">
        <is>
          <t>否</t>
        </is>
      </c>
      <c r="O7" s="70" t="inlineStr">
        <is>
          <t>团队模拟数据</t>
        </is>
      </c>
      <c r="P7" s="70" t="inlineStr">
        <is>
          <t>SIM-v2.2-20260807-20260805</t>
        </is>
      </c>
      <c r="Q7" s="70" t="inlineStr">
        <is>
          <t>按LINE-S02确定性比例分配: 外观12%/尺寸15%/功能32%/电气28%/其他余数; 良品=ROUND(总产量×质量率,0)=33610, 不良=17</t>
        </is>
      </c>
    </row>
    <row r="8">
      <c r="A8" s="70" t="inlineStr">
        <is>
          <t>DEF-00007</t>
        </is>
      </c>
      <c r="B8" s="70" t="inlineStr">
        <is>
          <t>LINE-S02-PRE-20250922</t>
        </is>
      </c>
      <c r="C8" s="70" t="inlineStr">
        <is>
          <t>SHIFT-PRE-20250922</t>
        </is>
      </c>
      <c r="D8" s="70" t="inlineStr">
        <is>
          <t>LINE-S02</t>
        </is>
      </c>
      <c r="E8" s="70" t="inlineStr">
        <is>
          <t>改善前</t>
        </is>
      </c>
      <c r="F8" s="71" t="n">
        <v>45922</v>
      </c>
      <c r="G8" s="70" t="inlineStr">
        <is>
          <t>视觉设备系列</t>
        </is>
      </c>
      <c r="H8" s="70" t="inlineStr">
        <is>
          <t>尺寸超差</t>
        </is>
      </c>
      <c r="I8" s="72" t="n">
        <v>3</v>
      </c>
      <c r="J8" s="73" t="n">
        <v>0.1764705882352941</v>
      </c>
      <c r="K8" s="70" t="inlineStr">
        <is>
          <t>成型工位</t>
        </is>
      </c>
      <c r="L8" s="70" t="inlineStr">
        <is>
          <t>工艺偏移</t>
        </is>
      </c>
      <c r="M8" s="70" t="inlineStr">
        <is>
          <t>质量工程师</t>
        </is>
      </c>
      <c r="N8" s="70" t="inlineStr">
        <is>
          <t>否</t>
        </is>
      </c>
      <c r="O8" s="70" t="inlineStr">
        <is>
          <t>团队模拟数据</t>
        </is>
      </c>
      <c r="P8" s="70" t="inlineStr">
        <is>
          <t>SIM-v2.2-20260807-20260805</t>
        </is>
      </c>
      <c r="Q8" s="70" t="inlineStr">
        <is>
          <t>按LINE-S02确定性比例分配: 外观12%/尺寸15%/功能32%/电气28%/其他余数; 良品=ROUND(总产量×质量率,0)=33610, 不良=17</t>
        </is>
      </c>
    </row>
    <row r="9">
      <c r="A9" s="70" t="inlineStr">
        <is>
          <t>DEF-00008</t>
        </is>
      </c>
      <c r="B9" s="70" t="inlineStr">
        <is>
          <t>LINE-S02-PRE-20250922</t>
        </is>
      </c>
      <c r="C9" s="70" t="inlineStr">
        <is>
          <t>SHIFT-PRE-20250922</t>
        </is>
      </c>
      <c r="D9" s="70" t="inlineStr">
        <is>
          <t>LINE-S02</t>
        </is>
      </c>
      <c r="E9" s="70" t="inlineStr">
        <is>
          <t>改善前</t>
        </is>
      </c>
      <c r="F9" s="71" t="n">
        <v>45922</v>
      </c>
      <c r="G9" s="70" t="inlineStr">
        <is>
          <t>视觉设备系列</t>
        </is>
      </c>
      <c r="H9" s="70" t="inlineStr">
        <is>
          <t>功能失效</t>
        </is>
      </c>
      <c r="I9" s="72" t="n">
        <v>5</v>
      </c>
      <c r="J9" s="73" t="n">
        <v>0.2941176470588235</v>
      </c>
      <c r="K9" s="70" t="inlineStr">
        <is>
          <t>测试工位</t>
        </is>
      </c>
      <c r="L9" s="70" t="inlineStr">
        <is>
          <t>元器件异常</t>
        </is>
      </c>
      <c r="M9" s="70" t="inlineStr">
        <is>
          <t>质量工程师</t>
        </is>
      </c>
      <c r="N9" s="70" t="inlineStr">
        <is>
          <t>否</t>
        </is>
      </c>
      <c r="O9" s="70" t="inlineStr">
        <is>
          <t>团队模拟数据</t>
        </is>
      </c>
      <c r="P9" s="70" t="inlineStr">
        <is>
          <t>SIM-v2.2-20260807-20260805</t>
        </is>
      </c>
      <c r="Q9" s="70" t="inlineStr">
        <is>
          <t>按LINE-S02确定性比例分配: 外观12%/尺寸15%/功能32%/电气28%/其他余数; 良品=ROUND(总产量×质量率,0)=33610, 不良=17</t>
        </is>
      </c>
    </row>
    <row r="10">
      <c r="A10" s="70" t="inlineStr">
        <is>
          <t>DEF-00009</t>
        </is>
      </c>
      <c r="B10" s="70" t="inlineStr">
        <is>
          <t>LINE-S02-PRE-20250922</t>
        </is>
      </c>
      <c r="C10" s="70" t="inlineStr">
        <is>
          <t>SHIFT-PRE-20250922</t>
        </is>
      </c>
      <c r="D10" s="70" t="inlineStr">
        <is>
          <t>LINE-S02</t>
        </is>
      </c>
      <c r="E10" s="70" t="inlineStr">
        <is>
          <t>改善前</t>
        </is>
      </c>
      <c r="F10" s="71" t="n">
        <v>45922</v>
      </c>
      <c r="G10" s="70" t="inlineStr">
        <is>
          <t>视觉设备系列</t>
        </is>
      </c>
      <c r="H10" s="70" t="inlineStr">
        <is>
          <t>电气不良</t>
        </is>
      </c>
      <c r="I10" s="72" t="n">
        <v>5</v>
      </c>
      <c r="J10" s="73" t="n">
        <v>0.2941176470588235</v>
      </c>
      <c r="K10" s="70" t="inlineStr">
        <is>
          <t>焊接工位</t>
        </is>
      </c>
      <c r="L10" s="70" t="inlineStr">
        <is>
          <t>焊接缺陷</t>
        </is>
      </c>
      <c r="M10" s="70" t="inlineStr">
        <is>
          <t>质量工程师</t>
        </is>
      </c>
      <c r="N10" s="70" t="inlineStr">
        <is>
          <t>否</t>
        </is>
      </c>
      <c r="O10" s="70" t="inlineStr">
        <is>
          <t>团队模拟数据</t>
        </is>
      </c>
      <c r="P10" s="70" t="inlineStr">
        <is>
          <t>SIM-v2.2-20260807-20260805</t>
        </is>
      </c>
      <c r="Q10" s="70" t="inlineStr">
        <is>
          <t>按LINE-S02确定性比例分配: 外观12%/尺寸15%/功能32%/电气28%/其他余数; 良品=ROUND(总产量×质量率,0)=33610, 不良=17</t>
        </is>
      </c>
    </row>
    <row r="11">
      <c r="A11" s="70" t="inlineStr">
        <is>
          <t>DEF-00010</t>
        </is>
      </c>
      <c r="B11" s="70" t="inlineStr">
        <is>
          <t>LINE-S02-PRE-20250922</t>
        </is>
      </c>
      <c r="C11" s="70" t="inlineStr">
        <is>
          <t>SHIFT-PRE-20250922</t>
        </is>
      </c>
      <c r="D11" s="70" t="inlineStr">
        <is>
          <t>LINE-S02</t>
        </is>
      </c>
      <c r="E11" s="70" t="inlineStr">
        <is>
          <t>改善前</t>
        </is>
      </c>
      <c r="F11" s="71" t="n">
        <v>45922</v>
      </c>
      <c r="G11" s="70" t="inlineStr">
        <is>
          <t>视觉设备系列</t>
        </is>
      </c>
      <c r="H11" s="70" t="inlineStr">
        <is>
          <t>其他不良</t>
        </is>
      </c>
      <c r="I11" s="72" t="n">
        <v>2</v>
      </c>
      <c r="J11" s="73" t="n">
        <v>0.1176470588235294</v>
      </c>
      <c r="K11" s="70" t="inlineStr">
        <is>
          <t>包装工位</t>
        </is>
      </c>
      <c r="L11" s="70" t="inlineStr">
        <is>
          <t>综合因素</t>
        </is>
      </c>
      <c r="M11" s="70" t="inlineStr">
        <is>
          <t>生产主管</t>
        </is>
      </c>
      <c r="N11" s="70" t="inlineStr">
        <is>
          <t>否</t>
        </is>
      </c>
      <c r="O11" s="70" t="inlineStr">
        <is>
          <t>团队模拟数据</t>
        </is>
      </c>
      <c r="P11" s="70" t="inlineStr">
        <is>
          <t>SIM-v2.2-20260807-20260805</t>
        </is>
      </c>
      <c r="Q11" s="70" t="inlineStr">
        <is>
          <t>按LINE-S02确定性比例分配: 外观12%/尺寸15%/功能32%/电气28%/其他余数; 良品=ROUND(总产量×质量率,0)=33610, 不良=17</t>
        </is>
      </c>
    </row>
    <row r="12">
      <c r="A12" s="70" t="inlineStr">
        <is>
          <t>DEF-00011</t>
        </is>
      </c>
      <c r="B12" s="70" t="inlineStr">
        <is>
          <t>LINE-S03-PRE-20250922</t>
        </is>
      </c>
      <c r="C12" s="70" t="inlineStr">
        <is>
          <t>SHIFT-PRE-20250922</t>
        </is>
      </c>
      <c r="D12" s="70" t="inlineStr">
        <is>
          <t>LINE-S03</t>
        </is>
      </c>
      <c r="E12" s="70" t="inlineStr">
        <is>
          <t>改善前</t>
        </is>
      </c>
      <c r="F12" s="71" t="n">
        <v>45922</v>
      </c>
      <c r="G12" s="70" t="inlineStr">
        <is>
          <t>音频模组系列</t>
        </is>
      </c>
      <c r="H12" s="70" t="inlineStr">
        <is>
          <t>外观不良</t>
        </is>
      </c>
      <c r="I12" s="72" t="n">
        <v>336</v>
      </c>
      <c r="J12" s="73" t="n">
        <v>0.3203050524308866</v>
      </c>
      <c r="K12" s="70" t="inlineStr">
        <is>
          <t>注塑工位</t>
        </is>
      </c>
      <c r="L12" s="70" t="inlineStr">
        <is>
          <t>表面缺陷</t>
        </is>
      </c>
      <c r="M12" s="70" t="inlineStr">
        <is>
          <t>质量工程师</t>
        </is>
      </c>
      <c r="N12" s="70" t="inlineStr">
        <is>
          <t>是</t>
        </is>
      </c>
      <c r="O12" s="70" t="inlineStr">
        <is>
          <t>团队模拟数据</t>
        </is>
      </c>
      <c r="P12" s="70" t="inlineStr">
        <is>
          <t>SIM-v2.2-20260807-20260805</t>
        </is>
      </c>
      <c r="Q12" s="70" t="inlineStr">
        <is>
          <t>按LINE-S03确定性比例分配: 外观32%/尺寸30%/功能15%/电气13%/其他余数; 良品=ROUND(总产量×质量率,0)=38835, 不良=1049</t>
        </is>
      </c>
    </row>
    <row r="13">
      <c r="A13" s="70" t="inlineStr">
        <is>
          <t>DEF-00012</t>
        </is>
      </c>
      <c r="B13" s="70" t="inlineStr">
        <is>
          <t>LINE-S03-PRE-20250922</t>
        </is>
      </c>
      <c r="C13" s="70" t="inlineStr">
        <is>
          <t>SHIFT-PRE-20250922</t>
        </is>
      </c>
      <c r="D13" s="70" t="inlineStr">
        <is>
          <t>LINE-S03</t>
        </is>
      </c>
      <c r="E13" s="70" t="inlineStr">
        <is>
          <t>改善前</t>
        </is>
      </c>
      <c r="F13" s="71" t="n">
        <v>45922</v>
      </c>
      <c r="G13" s="70" t="inlineStr">
        <is>
          <t>音频模组系列</t>
        </is>
      </c>
      <c r="H13" s="70" t="inlineStr">
        <is>
          <t>尺寸超差</t>
        </is>
      </c>
      <c r="I13" s="72" t="n">
        <v>315</v>
      </c>
      <c r="J13" s="73" t="n">
        <v>0.3002859866539562</v>
      </c>
      <c r="K13" s="70" t="inlineStr">
        <is>
          <t>成型工位</t>
        </is>
      </c>
      <c r="L13" s="70" t="inlineStr">
        <is>
          <t>工艺偏移</t>
        </is>
      </c>
      <c r="M13" s="70" t="inlineStr">
        <is>
          <t>质量工程师</t>
        </is>
      </c>
      <c r="N13" s="70" t="inlineStr">
        <is>
          <t>是</t>
        </is>
      </c>
      <c r="O13" s="70" t="inlineStr">
        <is>
          <t>团队模拟数据</t>
        </is>
      </c>
      <c r="P13" s="70" t="inlineStr">
        <is>
          <t>SIM-v2.2-20260807-20260805</t>
        </is>
      </c>
      <c r="Q13" s="70" t="inlineStr">
        <is>
          <t>按LINE-S03确定性比例分配: 外观32%/尺寸30%/功能15%/电气13%/其他余数; 良品=ROUND(总产量×质量率,0)=38835, 不良=1049</t>
        </is>
      </c>
    </row>
    <row r="14">
      <c r="A14" s="70" t="inlineStr">
        <is>
          <t>DEF-00013</t>
        </is>
      </c>
      <c r="B14" s="70" t="inlineStr">
        <is>
          <t>LINE-S03-PRE-20250922</t>
        </is>
      </c>
      <c r="C14" s="70" t="inlineStr">
        <is>
          <t>SHIFT-PRE-20250922</t>
        </is>
      </c>
      <c r="D14" s="70" t="inlineStr">
        <is>
          <t>LINE-S03</t>
        </is>
      </c>
      <c r="E14" s="70" t="inlineStr">
        <is>
          <t>改善前</t>
        </is>
      </c>
      <c r="F14" s="71" t="n">
        <v>45922</v>
      </c>
      <c r="G14" s="70" t="inlineStr">
        <is>
          <t>音频模组系列</t>
        </is>
      </c>
      <c r="H14" s="70" t="inlineStr">
        <is>
          <t>功能失效</t>
        </is>
      </c>
      <c r="I14" s="72" t="n">
        <v>157</v>
      </c>
      <c r="J14" s="73" t="n">
        <v>0.1496663489037178</v>
      </c>
      <c r="K14" s="70" t="inlineStr">
        <is>
          <t>测试工位</t>
        </is>
      </c>
      <c r="L14" s="70" t="inlineStr">
        <is>
          <t>元器件异常</t>
        </is>
      </c>
      <c r="M14" s="70" t="inlineStr">
        <is>
          <t>质量工程师</t>
        </is>
      </c>
      <c r="N14" s="70" t="inlineStr">
        <is>
          <t>否</t>
        </is>
      </c>
      <c r="O14" s="70" t="inlineStr">
        <is>
          <t>团队模拟数据</t>
        </is>
      </c>
      <c r="P14" s="70" t="inlineStr">
        <is>
          <t>SIM-v2.2-20260807-20260805</t>
        </is>
      </c>
      <c r="Q14" s="70" t="inlineStr">
        <is>
          <t>按LINE-S03确定性比例分配: 外观32%/尺寸30%/功能15%/电气13%/其他余数; 良品=ROUND(总产量×质量率,0)=38835, 不良=1049</t>
        </is>
      </c>
    </row>
    <row r="15">
      <c r="A15" s="70" t="inlineStr">
        <is>
          <t>DEF-00014</t>
        </is>
      </c>
      <c r="B15" s="70" t="inlineStr">
        <is>
          <t>LINE-S03-PRE-20250922</t>
        </is>
      </c>
      <c r="C15" s="70" t="inlineStr">
        <is>
          <t>SHIFT-PRE-20250922</t>
        </is>
      </c>
      <c r="D15" s="70" t="inlineStr">
        <is>
          <t>LINE-S03</t>
        </is>
      </c>
      <c r="E15" s="70" t="inlineStr">
        <is>
          <t>改善前</t>
        </is>
      </c>
      <c r="F15" s="71" t="n">
        <v>45922</v>
      </c>
      <c r="G15" s="70" t="inlineStr">
        <is>
          <t>音频模组系列</t>
        </is>
      </c>
      <c r="H15" s="70" t="inlineStr">
        <is>
          <t>电气不良</t>
        </is>
      </c>
      <c r="I15" s="72" t="n">
        <v>136</v>
      </c>
      <c r="J15" s="73" t="n">
        <v>0.1296472831267874</v>
      </c>
      <c r="K15" s="70" t="inlineStr">
        <is>
          <t>焊接工位</t>
        </is>
      </c>
      <c r="L15" s="70" t="inlineStr">
        <is>
          <t>焊接缺陷</t>
        </is>
      </c>
      <c r="M15" s="70" t="inlineStr">
        <is>
          <t>质量工程师</t>
        </is>
      </c>
      <c r="N15" s="70" t="inlineStr">
        <is>
          <t>否</t>
        </is>
      </c>
      <c r="O15" s="70" t="inlineStr">
        <is>
          <t>团队模拟数据</t>
        </is>
      </c>
      <c r="P15" s="70" t="inlineStr">
        <is>
          <t>SIM-v2.2-20260807-20260805</t>
        </is>
      </c>
      <c r="Q15" s="70" t="inlineStr">
        <is>
          <t>按LINE-S03确定性比例分配: 外观32%/尺寸30%/功能15%/电气13%/其他余数; 良品=ROUND(总产量×质量率,0)=38835, 不良=1049</t>
        </is>
      </c>
    </row>
    <row r="16">
      <c r="A16" s="70" t="inlineStr">
        <is>
          <t>DEF-00015</t>
        </is>
      </c>
      <c r="B16" s="70" t="inlineStr">
        <is>
          <t>LINE-S03-PRE-20250922</t>
        </is>
      </c>
      <c r="C16" s="70" t="inlineStr">
        <is>
          <t>SHIFT-PRE-20250922</t>
        </is>
      </c>
      <c r="D16" s="70" t="inlineStr">
        <is>
          <t>LINE-S03</t>
        </is>
      </c>
      <c r="E16" s="70" t="inlineStr">
        <is>
          <t>改善前</t>
        </is>
      </c>
      <c r="F16" s="71" t="n">
        <v>45922</v>
      </c>
      <c r="G16" s="70" t="inlineStr">
        <is>
          <t>音频模组系列</t>
        </is>
      </c>
      <c r="H16" s="70" t="inlineStr">
        <is>
          <t>其他不良</t>
        </is>
      </c>
      <c r="I16" s="72" t="n">
        <v>105</v>
      </c>
      <c r="J16" s="73" t="n">
        <v>0.100095328884652</v>
      </c>
      <c r="K16" s="70" t="inlineStr">
        <is>
          <t>包装工位</t>
        </is>
      </c>
      <c r="L16" s="70" t="inlineStr">
        <is>
          <t>综合因素</t>
        </is>
      </c>
      <c r="M16" s="70" t="inlineStr">
        <is>
          <t>生产主管</t>
        </is>
      </c>
      <c r="N16" s="70" t="inlineStr">
        <is>
          <t>否</t>
        </is>
      </c>
      <c r="O16" s="70" t="inlineStr">
        <is>
          <t>团队模拟数据</t>
        </is>
      </c>
      <c r="P16" s="70" t="inlineStr">
        <is>
          <t>SIM-v2.2-20260807-20260805</t>
        </is>
      </c>
      <c r="Q16" s="70" t="inlineStr">
        <is>
          <t>按LINE-S03确定性比例分配: 外观32%/尺寸30%/功能15%/电气13%/其他余数; 良品=ROUND(总产量×质量率,0)=38835, 不良=1049</t>
        </is>
      </c>
    </row>
    <row r="17">
      <c r="A17" s="70" t="inlineStr">
        <is>
          <t>DEF-00016</t>
        </is>
      </c>
      <c r="B17" s="70" t="inlineStr">
        <is>
          <t>LINE-S01-PRE-20250923</t>
        </is>
      </c>
      <c r="C17" s="70" t="inlineStr">
        <is>
          <t>SHIFT-PRE-20250923</t>
        </is>
      </c>
      <c r="D17" s="70" t="inlineStr">
        <is>
          <t>LINE-S01</t>
        </is>
      </c>
      <c r="E17" s="70" t="inlineStr">
        <is>
          <t>改善前</t>
        </is>
      </c>
      <c r="F17" s="71" t="n">
        <v>45923</v>
      </c>
      <c r="G17" s="70" t="inlineStr">
        <is>
          <t>智能终端系列</t>
        </is>
      </c>
      <c r="H17" s="70" t="inlineStr">
        <is>
          <t>外观不良</t>
        </is>
      </c>
      <c r="I17" s="72" t="n">
        <v>6</v>
      </c>
      <c r="J17" s="73" t="n">
        <v>0.1463414634146341</v>
      </c>
      <c r="K17" s="70" t="inlineStr">
        <is>
          <t>注塑工位</t>
        </is>
      </c>
      <c r="L17" s="70" t="inlineStr">
        <is>
          <t>表面缺陷</t>
        </is>
      </c>
      <c r="M17" s="70" t="inlineStr">
        <is>
          <t>质量工程师</t>
        </is>
      </c>
      <c r="N17" s="70" t="inlineStr">
        <is>
          <t>否</t>
        </is>
      </c>
      <c r="O17" s="70" t="inlineStr">
        <is>
          <t>团队模拟数据</t>
        </is>
      </c>
      <c r="P17" s="70" t="inlineStr">
        <is>
          <t>SIM-v2.2-20260807-20260805</t>
        </is>
      </c>
      <c r="Q17" s="70" t="inlineStr">
        <is>
          <t>按LINE-S01确定性比例分配: 外观15%/尺寸25%/功能25%/电气25%/其他余数; 良品=ROUND(总产量×质量率,0)=25656, 不良=41</t>
        </is>
      </c>
    </row>
    <row r="18">
      <c r="A18" s="70" t="inlineStr">
        <is>
          <t>DEF-00017</t>
        </is>
      </c>
      <c r="B18" s="70" t="inlineStr">
        <is>
          <t>LINE-S01-PRE-20250923</t>
        </is>
      </c>
      <c r="C18" s="70" t="inlineStr">
        <is>
          <t>SHIFT-PRE-20250923</t>
        </is>
      </c>
      <c r="D18" s="70" t="inlineStr">
        <is>
          <t>LINE-S01</t>
        </is>
      </c>
      <c r="E18" s="70" t="inlineStr">
        <is>
          <t>改善前</t>
        </is>
      </c>
      <c r="F18" s="71" t="n">
        <v>45923</v>
      </c>
      <c r="G18" s="70" t="inlineStr">
        <is>
          <t>智能终端系列</t>
        </is>
      </c>
      <c r="H18" s="70" t="inlineStr">
        <is>
          <t>尺寸超差</t>
        </is>
      </c>
      <c r="I18" s="72" t="n">
        <v>10</v>
      </c>
      <c r="J18" s="73" t="n">
        <v>0.2439024390243902</v>
      </c>
      <c r="K18" s="70" t="inlineStr">
        <is>
          <t>成型工位</t>
        </is>
      </c>
      <c r="L18" s="70" t="inlineStr">
        <is>
          <t>工艺偏移</t>
        </is>
      </c>
      <c r="M18" s="70" t="inlineStr">
        <is>
          <t>质量工程师</t>
        </is>
      </c>
      <c r="N18" s="70" t="inlineStr">
        <is>
          <t>否</t>
        </is>
      </c>
      <c r="O18" s="70" t="inlineStr">
        <is>
          <t>团队模拟数据</t>
        </is>
      </c>
      <c r="P18" s="70" t="inlineStr">
        <is>
          <t>SIM-v2.2-20260807-20260805</t>
        </is>
      </c>
      <c r="Q18" s="70" t="inlineStr">
        <is>
          <t>按LINE-S01确定性比例分配: 外观15%/尺寸25%/功能25%/电气25%/其他余数; 良品=ROUND(总产量×质量率,0)=25656, 不良=41</t>
        </is>
      </c>
    </row>
    <row r="19">
      <c r="A19" s="70" t="inlineStr">
        <is>
          <t>DEF-00018</t>
        </is>
      </c>
      <c r="B19" s="70" t="inlineStr">
        <is>
          <t>LINE-S01-PRE-20250923</t>
        </is>
      </c>
      <c r="C19" s="70" t="inlineStr">
        <is>
          <t>SHIFT-PRE-20250923</t>
        </is>
      </c>
      <c r="D19" s="70" t="inlineStr">
        <is>
          <t>LINE-S01</t>
        </is>
      </c>
      <c r="E19" s="70" t="inlineStr">
        <is>
          <t>改善前</t>
        </is>
      </c>
      <c r="F19" s="71" t="n">
        <v>45923</v>
      </c>
      <c r="G19" s="70" t="inlineStr">
        <is>
          <t>智能终端系列</t>
        </is>
      </c>
      <c r="H19" s="70" t="inlineStr">
        <is>
          <t>功能失效</t>
        </is>
      </c>
      <c r="I19" s="72" t="n">
        <v>10</v>
      </c>
      <c r="J19" s="73" t="n">
        <v>0.2439024390243902</v>
      </c>
      <c r="K19" s="70" t="inlineStr">
        <is>
          <t>测试工位</t>
        </is>
      </c>
      <c r="L19" s="70" t="inlineStr">
        <is>
          <t>元器件异常</t>
        </is>
      </c>
      <c r="M19" s="70" t="inlineStr">
        <is>
          <t>质量工程师</t>
        </is>
      </c>
      <c r="N19" s="70" t="inlineStr">
        <is>
          <t>否</t>
        </is>
      </c>
      <c r="O19" s="70" t="inlineStr">
        <is>
          <t>团队模拟数据</t>
        </is>
      </c>
      <c r="P19" s="70" t="inlineStr">
        <is>
          <t>SIM-v2.2-20260807-20260805</t>
        </is>
      </c>
      <c r="Q19" s="70" t="inlineStr">
        <is>
          <t>按LINE-S01确定性比例分配: 外观15%/尺寸25%/功能25%/电气25%/其他余数; 良品=ROUND(总产量×质量率,0)=25656, 不良=41</t>
        </is>
      </c>
    </row>
    <row r="20">
      <c r="A20" s="70" t="inlineStr">
        <is>
          <t>DEF-00019</t>
        </is>
      </c>
      <c r="B20" s="70" t="inlineStr">
        <is>
          <t>LINE-S01-PRE-20250923</t>
        </is>
      </c>
      <c r="C20" s="70" t="inlineStr">
        <is>
          <t>SHIFT-PRE-20250923</t>
        </is>
      </c>
      <c r="D20" s="70" t="inlineStr">
        <is>
          <t>LINE-S01</t>
        </is>
      </c>
      <c r="E20" s="70" t="inlineStr">
        <is>
          <t>改善前</t>
        </is>
      </c>
      <c r="F20" s="71" t="n">
        <v>45923</v>
      </c>
      <c r="G20" s="70" t="inlineStr">
        <is>
          <t>智能终端系列</t>
        </is>
      </c>
      <c r="H20" s="70" t="inlineStr">
        <is>
          <t>电气不良</t>
        </is>
      </c>
      <c r="I20" s="72" t="n">
        <v>10</v>
      </c>
      <c r="J20" s="73" t="n">
        <v>0.2439024390243902</v>
      </c>
      <c r="K20" s="70" t="inlineStr">
        <is>
          <t>焊接工位</t>
        </is>
      </c>
      <c r="L20" s="70" t="inlineStr">
        <is>
          <t>焊接缺陷</t>
        </is>
      </c>
      <c r="M20" s="70" t="inlineStr">
        <is>
          <t>质量工程师</t>
        </is>
      </c>
      <c r="N20" s="70" t="inlineStr">
        <is>
          <t>否</t>
        </is>
      </c>
      <c r="O20" s="70" t="inlineStr">
        <is>
          <t>团队模拟数据</t>
        </is>
      </c>
      <c r="P20" s="70" t="inlineStr">
        <is>
          <t>SIM-v2.2-20260807-20260805</t>
        </is>
      </c>
      <c r="Q20" s="70" t="inlineStr">
        <is>
          <t>按LINE-S01确定性比例分配: 外观15%/尺寸25%/功能25%/电气25%/其他余数; 良品=ROUND(总产量×质量率,0)=25656, 不良=41</t>
        </is>
      </c>
    </row>
    <row r="21">
      <c r="A21" s="70" t="inlineStr">
        <is>
          <t>DEF-00020</t>
        </is>
      </c>
      <c r="B21" s="70" t="inlineStr">
        <is>
          <t>LINE-S01-PRE-20250923</t>
        </is>
      </c>
      <c r="C21" s="70" t="inlineStr">
        <is>
          <t>SHIFT-PRE-20250923</t>
        </is>
      </c>
      <c r="D21" s="70" t="inlineStr">
        <is>
          <t>LINE-S01</t>
        </is>
      </c>
      <c r="E21" s="70" t="inlineStr">
        <is>
          <t>改善前</t>
        </is>
      </c>
      <c r="F21" s="71" t="n">
        <v>45923</v>
      </c>
      <c r="G21" s="70" t="inlineStr">
        <is>
          <t>智能终端系列</t>
        </is>
      </c>
      <c r="H21" s="70" t="inlineStr">
        <is>
          <t>其他不良</t>
        </is>
      </c>
      <c r="I21" s="72" t="n">
        <v>5</v>
      </c>
      <c r="J21" s="73" t="n">
        <v>0.1219512195121951</v>
      </c>
      <c r="K21" s="70" t="inlineStr">
        <is>
          <t>包装工位</t>
        </is>
      </c>
      <c r="L21" s="70" t="inlineStr">
        <is>
          <t>综合因素</t>
        </is>
      </c>
      <c r="M21" s="70" t="inlineStr">
        <is>
          <t>生产主管</t>
        </is>
      </c>
      <c r="N21" s="70" t="inlineStr">
        <is>
          <t>否</t>
        </is>
      </c>
      <c r="O21" s="70" t="inlineStr">
        <is>
          <t>团队模拟数据</t>
        </is>
      </c>
      <c r="P21" s="70" t="inlineStr">
        <is>
          <t>SIM-v2.2-20260807-20260805</t>
        </is>
      </c>
      <c r="Q21" s="70" t="inlineStr">
        <is>
          <t>按LINE-S01确定性比例分配: 外观15%/尺寸25%/功能25%/电气25%/其他余数; 良品=ROUND(总产量×质量率,0)=25656, 不良=41</t>
        </is>
      </c>
    </row>
    <row r="22">
      <c r="A22" s="70" t="inlineStr">
        <is>
          <t>DEF-00021</t>
        </is>
      </c>
      <c r="B22" s="70" t="inlineStr">
        <is>
          <t>LINE-S02-PRE-20250923</t>
        </is>
      </c>
      <c r="C22" s="70" t="inlineStr">
        <is>
          <t>SHIFT-PRE-20250923</t>
        </is>
      </c>
      <c r="D22" s="70" t="inlineStr">
        <is>
          <t>LINE-S02</t>
        </is>
      </c>
      <c r="E22" s="70" t="inlineStr">
        <is>
          <t>改善前</t>
        </is>
      </c>
      <c r="F22" s="71" t="n">
        <v>45923</v>
      </c>
      <c r="G22" s="70" t="inlineStr">
        <is>
          <t>视觉设备系列</t>
        </is>
      </c>
      <c r="H22" s="70" t="inlineStr">
        <is>
          <t>外观不良</t>
        </is>
      </c>
      <c r="I22" s="72" t="n">
        <v>13</v>
      </c>
      <c r="J22" s="73" t="n">
        <v>0.1226415094339623</v>
      </c>
      <c r="K22" s="70" t="inlineStr">
        <is>
          <t>注塑工位</t>
        </is>
      </c>
      <c r="L22" s="70" t="inlineStr">
        <is>
          <t>表面缺陷</t>
        </is>
      </c>
      <c r="M22" s="70" t="inlineStr">
        <is>
          <t>质量工程师</t>
        </is>
      </c>
      <c r="N22" s="70" t="inlineStr">
        <is>
          <t>否</t>
        </is>
      </c>
      <c r="O22" s="70" t="inlineStr">
        <is>
          <t>团队模拟数据</t>
        </is>
      </c>
      <c r="P22" s="70" t="inlineStr">
        <is>
          <t>SIM-v2.2-20260807-20260805</t>
        </is>
      </c>
      <c r="Q22" s="70" t="inlineStr">
        <is>
          <t>按LINE-S02确定性比例分配: 外观12%/尺寸15%/功能32%/电气28%/其他余数; 良品=ROUND(总产量×质量率,0)=25380, 不良=106</t>
        </is>
      </c>
    </row>
    <row r="23">
      <c r="A23" s="70" t="inlineStr">
        <is>
          <t>DEF-00022</t>
        </is>
      </c>
      <c r="B23" s="70" t="inlineStr">
        <is>
          <t>LINE-S02-PRE-20250923</t>
        </is>
      </c>
      <c r="C23" s="70" t="inlineStr">
        <is>
          <t>SHIFT-PRE-20250923</t>
        </is>
      </c>
      <c r="D23" s="70" t="inlineStr">
        <is>
          <t>LINE-S02</t>
        </is>
      </c>
      <c r="E23" s="70" t="inlineStr">
        <is>
          <t>改善前</t>
        </is>
      </c>
      <c r="F23" s="71" t="n">
        <v>45923</v>
      </c>
      <c r="G23" s="70" t="inlineStr">
        <is>
          <t>视觉设备系列</t>
        </is>
      </c>
      <c r="H23" s="70" t="inlineStr">
        <is>
          <t>尺寸超差</t>
        </is>
      </c>
      <c r="I23" s="72" t="n">
        <v>16</v>
      </c>
      <c r="J23" s="73" t="n">
        <v>0.1509433962264151</v>
      </c>
      <c r="K23" s="70" t="inlineStr">
        <is>
          <t>成型工位</t>
        </is>
      </c>
      <c r="L23" s="70" t="inlineStr">
        <is>
          <t>工艺偏移</t>
        </is>
      </c>
      <c r="M23" s="70" t="inlineStr">
        <is>
          <t>质量工程师</t>
        </is>
      </c>
      <c r="N23" s="70" t="inlineStr">
        <is>
          <t>否</t>
        </is>
      </c>
      <c r="O23" s="70" t="inlineStr">
        <is>
          <t>团队模拟数据</t>
        </is>
      </c>
      <c r="P23" s="70" t="inlineStr">
        <is>
          <t>SIM-v2.2-20260807-20260805</t>
        </is>
      </c>
      <c r="Q23" s="70" t="inlineStr">
        <is>
          <t>按LINE-S02确定性比例分配: 外观12%/尺寸15%/功能32%/电气28%/其他余数; 良品=ROUND(总产量×质量率,0)=25380, 不良=106</t>
        </is>
      </c>
    </row>
    <row r="24">
      <c r="A24" s="70" t="inlineStr">
        <is>
          <t>DEF-00023</t>
        </is>
      </c>
      <c r="B24" s="70" t="inlineStr">
        <is>
          <t>LINE-S02-PRE-20250923</t>
        </is>
      </c>
      <c r="C24" s="70" t="inlineStr">
        <is>
          <t>SHIFT-PRE-20250923</t>
        </is>
      </c>
      <c r="D24" s="70" t="inlineStr">
        <is>
          <t>LINE-S02</t>
        </is>
      </c>
      <c r="E24" s="70" t="inlineStr">
        <is>
          <t>改善前</t>
        </is>
      </c>
      <c r="F24" s="71" t="n">
        <v>45923</v>
      </c>
      <c r="G24" s="70" t="inlineStr">
        <is>
          <t>视觉设备系列</t>
        </is>
      </c>
      <c r="H24" s="70" t="inlineStr">
        <is>
          <t>功能失效</t>
        </is>
      </c>
      <c r="I24" s="72" t="n">
        <v>34</v>
      </c>
      <c r="J24" s="73" t="n">
        <v>0.3207547169811321</v>
      </c>
      <c r="K24" s="70" t="inlineStr">
        <is>
          <t>测试工位</t>
        </is>
      </c>
      <c r="L24" s="70" t="inlineStr">
        <is>
          <t>元器件异常</t>
        </is>
      </c>
      <c r="M24" s="70" t="inlineStr">
        <is>
          <t>质量工程师</t>
        </is>
      </c>
      <c r="N24" s="70" t="inlineStr">
        <is>
          <t>是</t>
        </is>
      </c>
      <c r="O24" s="70" t="inlineStr">
        <is>
          <t>团队模拟数据</t>
        </is>
      </c>
      <c r="P24" s="70" t="inlineStr">
        <is>
          <t>SIM-v2.2-20260807-20260805</t>
        </is>
      </c>
      <c r="Q24" s="70" t="inlineStr">
        <is>
          <t>按LINE-S02确定性比例分配: 外观12%/尺寸15%/功能32%/电气28%/其他余数; 良品=ROUND(总产量×质量率,0)=25380, 不良=106</t>
        </is>
      </c>
    </row>
    <row r="25">
      <c r="A25" s="70" t="inlineStr">
        <is>
          <t>DEF-00024</t>
        </is>
      </c>
      <c r="B25" s="70" t="inlineStr">
        <is>
          <t>LINE-S02-PRE-20250923</t>
        </is>
      </c>
      <c r="C25" s="70" t="inlineStr">
        <is>
          <t>SHIFT-PRE-20250923</t>
        </is>
      </c>
      <c r="D25" s="70" t="inlineStr">
        <is>
          <t>LINE-S02</t>
        </is>
      </c>
      <c r="E25" s="70" t="inlineStr">
        <is>
          <t>改善前</t>
        </is>
      </c>
      <c r="F25" s="71" t="n">
        <v>45923</v>
      </c>
      <c r="G25" s="70" t="inlineStr">
        <is>
          <t>视觉设备系列</t>
        </is>
      </c>
      <c r="H25" s="70" t="inlineStr">
        <is>
          <t>电气不良</t>
        </is>
      </c>
      <c r="I25" s="72" t="n">
        <v>30</v>
      </c>
      <c r="J25" s="73" t="n">
        <v>0.2830188679245283</v>
      </c>
      <c r="K25" s="70" t="inlineStr">
        <is>
          <t>焊接工位</t>
        </is>
      </c>
      <c r="L25" s="70" t="inlineStr">
        <is>
          <t>焊接缺陷</t>
        </is>
      </c>
      <c r="M25" s="70" t="inlineStr">
        <is>
          <t>质量工程师</t>
        </is>
      </c>
      <c r="N25" s="70" t="inlineStr">
        <is>
          <t>否</t>
        </is>
      </c>
      <c r="O25" s="70" t="inlineStr">
        <is>
          <t>团队模拟数据</t>
        </is>
      </c>
      <c r="P25" s="70" t="inlineStr">
        <is>
          <t>SIM-v2.2-20260807-20260805</t>
        </is>
      </c>
      <c r="Q25" s="70" t="inlineStr">
        <is>
          <t>按LINE-S02确定性比例分配: 外观12%/尺寸15%/功能32%/电气28%/其他余数; 良品=ROUND(总产量×质量率,0)=25380, 不良=106</t>
        </is>
      </c>
    </row>
    <row r="26">
      <c r="A26" s="70" t="inlineStr">
        <is>
          <t>DEF-00025</t>
        </is>
      </c>
      <c r="B26" s="70" t="inlineStr">
        <is>
          <t>LINE-S02-PRE-20250923</t>
        </is>
      </c>
      <c r="C26" s="70" t="inlineStr">
        <is>
          <t>SHIFT-PRE-20250923</t>
        </is>
      </c>
      <c r="D26" s="70" t="inlineStr">
        <is>
          <t>LINE-S02</t>
        </is>
      </c>
      <c r="E26" s="70" t="inlineStr">
        <is>
          <t>改善前</t>
        </is>
      </c>
      <c r="F26" s="71" t="n">
        <v>45923</v>
      </c>
      <c r="G26" s="70" t="inlineStr">
        <is>
          <t>视觉设备系列</t>
        </is>
      </c>
      <c r="H26" s="70" t="inlineStr">
        <is>
          <t>其他不良</t>
        </is>
      </c>
      <c r="I26" s="72" t="n">
        <v>13</v>
      </c>
      <c r="J26" s="73" t="n">
        <v>0.1226415094339623</v>
      </c>
      <c r="K26" s="70" t="inlineStr">
        <is>
          <t>包装工位</t>
        </is>
      </c>
      <c r="L26" s="70" t="inlineStr">
        <is>
          <t>综合因素</t>
        </is>
      </c>
      <c r="M26" s="70" t="inlineStr">
        <is>
          <t>生产主管</t>
        </is>
      </c>
      <c r="N26" s="70" t="inlineStr">
        <is>
          <t>否</t>
        </is>
      </c>
      <c r="O26" s="70" t="inlineStr">
        <is>
          <t>团队模拟数据</t>
        </is>
      </c>
      <c r="P26" s="70" t="inlineStr">
        <is>
          <t>SIM-v2.2-20260807-20260805</t>
        </is>
      </c>
      <c r="Q26" s="70" t="inlineStr">
        <is>
          <t>按LINE-S02确定性比例分配: 外观12%/尺寸15%/功能32%/电气28%/其他余数; 良品=ROUND(总产量×质量率,0)=25380, 不良=106</t>
        </is>
      </c>
    </row>
    <row r="27">
      <c r="A27" s="70" t="inlineStr">
        <is>
          <t>DEF-00026</t>
        </is>
      </c>
      <c r="B27" s="70" t="inlineStr">
        <is>
          <t>LINE-S03-PRE-20250923</t>
        </is>
      </c>
      <c r="C27" s="70" t="inlineStr">
        <is>
          <t>SHIFT-PRE-20250923</t>
        </is>
      </c>
      <c r="D27" s="70" t="inlineStr">
        <is>
          <t>LINE-S03</t>
        </is>
      </c>
      <c r="E27" s="70" t="inlineStr">
        <is>
          <t>改善前</t>
        </is>
      </c>
      <c r="F27" s="71" t="n">
        <v>45923</v>
      </c>
      <c r="G27" s="70" t="inlineStr">
        <is>
          <t>音频模组系列</t>
        </is>
      </c>
      <c r="H27" s="70" t="inlineStr">
        <is>
          <t>外观不良</t>
        </is>
      </c>
      <c r="I27" s="72" t="n">
        <v>227</v>
      </c>
      <c r="J27" s="73" t="n">
        <v>0.3197183098591549</v>
      </c>
      <c r="K27" s="70" t="inlineStr">
        <is>
          <t>注塑工位</t>
        </is>
      </c>
      <c r="L27" s="70" t="inlineStr">
        <is>
          <t>表面缺陷</t>
        </is>
      </c>
      <c r="M27" s="70" t="inlineStr">
        <is>
          <t>质量工程师</t>
        </is>
      </c>
      <c r="N27" s="70" t="inlineStr">
        <is>
          <t>是</t>
        </is>
      </c>
      <c r="O27" s="70" t="inlineStr">
        <is>
          <t>团队模拟数据</t>
        </is>
      </c>
      <c r="P27" s="70" t="inlineStr">
        <is>
          <t>SIM-v2.2-20260807-20260805</t>
        </is>
      </c>
      <c r="Q27" s="70" t="inlineStr">
        <is>
          <t>按LINE-S03确定性比例分配: 外观32%/尺寸30%/功能15%/电气13%/其他余数; 良品=ROUND(总产量×质量率,0)=27375, 不良=710</t>
        </is>
      </c>
    </row>
    <row r="28">
      <c r="A28" s="70" t="inlineStr">
        <is>
          <t>DEF-00027</t>
        </is>
      </c>
      <c r="B28" s="70" t="inlineStr">
        <is>
          <t>LINE-S03-PRE-20250923</t>
        </is>
      </c>
      <c r="C28" s="70" t="inlineStr">
        <is>
          <t>SHIFT-PRE-20250923</t>
        </is>
      </c>
      <c r="D28" s="70" t="inlineStr">
        <is>
          <t>LINE-S03</t>
        </is>
      </c>
      <c r="E28" s="70" t="inlineStr">
        <is>
          <t>改善前</t>
        </is>
      </c>
      <c r="F28" s="71" t="n">
        <v>45923</v>
      </c>
      <c r="G28" s="70" t="inlineStr">
        <is>
          <t>音频模组系列</t>
        </is>
      </c>
      <c r="H28" s="70" t="inlineStr">
        <is>
          <t>尺寸超差</t>
        </is>
      </c>
      <c r="I28" s="72" t="n">
        <v>213</v>
      </c>
      <c r="J28" s="73" t="n">
        <v>0.3</v>
      </c>
      <c r="K28" s="70" t="inlineStr">
        <is>
          <t>成型工位</t>
        </is>
      </c>
      <c r="L28" s="70" t="inlineStr">
        <is>
          <t>工艺偏移</t>
        </is>
      </c>
      <c r="M28" s="70" t="inlineStr">
        <is>
          <t>质量工程师</t>
        </is>
      </c>
      <c r="N28" s="70" t="inlineStr">
        <is>
          <t>是</t>
        </is>
      </c>
      <c r="O28" s="70" t="inlineStr">
        <is>
          <t>团队模拟数据</t>
        </is>
      </c>
      <c r="P28" s="70" t="inlineStr">
        <is>
          <t>SIM-v2.2-20260807-20260805</t>
        </is>
      </c>
      <c r="Q28" s="70" t="inlineStr">
        <is>
          <t>按LINE-S03确定性比例分配: 外观32%/尺寸30%/功能15%/电气13%/其他余数; 良品=ROUND(总产量×质量率,0)=27375, 不良=710</t>
        </is>
      </c>
    </row>
    <row r="29">
      <c r="A29" s="70" t="inlineStr">
        <is>
          <t>DEF-00028</t>
        </is>
      </c>
      <c r="B29" s="70" t="inlineStr">
        <is>
          <t>LINE-S03-PRE-20250923</t>
        </is>
      </c>
      <c r="C29" s="70" t="inlineStr">
        <is>
          <t>SHIFT-PRE-20250923</t>
        </is>
      </c>
      <c r="D29" s="70" t="inlineStr">
        <is>
          <t>LINE-S03</t>
        </is>
      </c>
      <c r="E29" s="70" t="inlineStr">
        <is>
          <t>改善前</t>
        </is>
      </c>
      <c r="F29" s="71" t="n">
        <v>45923</v>
      </c>
      <c r="G29" s="70" t="inlineStr">
        <is>
          <t>音频模组系列</t>
        </is>
      </c>
      <c r="H29" s="70" t="inlineStr">
        <is>
          <t>功能失效</t>
        </is>
      </c>
      <c r="I29" s="72" t="n">
        <v>106</v>
      </c>
      <c r="J29" s="73" t="n">
        <v>0.1492957746478873</v>
      </c>
      <c r="K29" s="70" t="inlineStr">
        <is>
          <t>测试工位</t>
        </is>
      </c>
      <c r="L29" s="70" t="inlineStr">
        <is>
          <t>元器件异常</t>
        </is>
      </c>
      <c r="M29" s="70" t="inlineStr">
        <is>
          <t>质量工程师</t>
        </is>
      </c>
      <c r="N29" s="70" t="inlineStr">
        <is>
          <t>否</t>
        </is>
      </c>
      <c r="O29" s="70" t="inlineStr">
        <is>
          <t>团队模拟数据</t>
        </is>
      </c>
      <c r="P29" s="70" t="inlineStr">
        <is>
          <t>SIM-v2.2-20260807-20260805</t>
        </is>
      </c>
      <c r="Q29" s="70" t="inlineStr">
        <is>
          <t>按LINE-S03确定性比例分配: 外观32%/尺寸30%/功能15%/电气13%/其他余数; 良品=ROUND(总产量×质量率,0)=27375, 不良=710</t>
        </is>
      </c>
    </row>
    <row r="30">
      <c r="A30" s="70" t="inlineStr">
        <is>
          <t>DEF-00029</t>
        </is>
      </c>
      <c r="B30" s="70" t="inlineStr">
        <is>
          <t>LINE-S03-PRE-20250923</t>
        </is>
      </c>
      <c r="C30" s="70" t="inlineStr">
        <is>
          <t>SHIFT-PRE-20250923</t>
        </is>
      </c>
      <c r="D30" s="70" t="inlineStr">
        <is>
          <t>LINE-S03</t>
        </is>
      </c>
      <c r="E30" s="70" t="inlineStr">
        <is>
          <t>改善前</t>
        </is>
      </c>
      <c r="F30" s="71" t="n">
        <v>45923</v>
      </c>
      <c r="G30" s="70" t="inlineStr">
        <is>
          <t>音频模组系列</t>
        </is>
      </c>
      <c r="H30" s="70" t="inlineStr">
        <is>
          <t>电气不良</t>
        </is>
      </c>
      <c r="I30" s="72" t="n">
        <v>92</v>
      </c>
      <c r="J30" s="73" t="n">
        <v>0.1295774647887324</v>
      </c>
      <c r="K30" s="70" t="inlineStr">
        <is>
          <t>焊接工位</t>
        </is>
      </c>
      <c r="L30" s="70" t="inlineStr">
        <is>
          <t>焊接缺陷</t>
        </is>
      </c>
      <c r="M30" s="70" t="inlineStr">
        <is>
          <t>质量工程师</t>
        </is>
      </c>
      <c r="N30" s="70" t="inlineStr">
        <is>
          <t>否</t>
        </is>
      </c>
      <c r="O30" s="70" t="inlineStr">
        <is>
          <t>团队模拟数据</t>
        </is>
      </c>
      <c r="P30" s="70" t="inlineStr">
        <is>
          <t>SIM-v2.2-20260807-20260805</t>
        </is>
      </c>
      <c r="Q30" s="70" t="inlineStr">
        <is>
          <t>按LINE-S03确定性比例分配: 外观32%/尺寸30%/功能15%/电气13%/其他余数; 良品=ROUND(总产量×质量率,0)=27375, 不良=710</t>
        </is>
      </c>
    </row>
    <row r="31">
      <c r="A31" s="70" t="inlineStr">
        <is>
          <t>DEF-00030</t>
        </is>
      </c>
      <c r="B31" s="70" t="inlineStr">
        <is>
          <t>LINE-S03-PRE-20250923</t>
        </is>
      </c>
      <c r="C31" s="70" t="inlineStr">
        <is>
          <t>SHIFT-PRE-20250923</t>
        </is>
      </c>
      <c r="D31" s="70" t="inlineStr">
        <is>
          <t>LINE-S03</t>
        </is>
      </c>
      <c r="E31" s="70" t="inlineStr">
        <is>
          <t>改善前</t>
        </is>
      </c>
      <c r="F31" s="71" t="n">
        <v>45923</v>
      </c>
      <c r="G31" s="70" t="inlineStr">
        <is>
          <t>音频模组系列</t>
        </is>
      </c>
      <c r="H31" s="70" t="inlineStr">
        <is>
          <t>其他不良</t>
        </is>
      </c>
      <c r="I31" s="72" t="n">
        <v>72</v>
      </c>
      <c r="J31" s="73" t="n">
        <v>0.1014084507042252</v>
      </c>
      <c r="K31" s="70" t="inlineStr">
        <is>
          <t>包装工位</t>
        </is>
      </c>
      <c r="L31" s="70" t="inlineStr">
        <is>
          <t>综合因素</t>
        </is>
      </c>
      <c r="M31" s="70" t="inlineStr">
        <is>
          <t>生产主管</t>
        </is>
      </c>
      <c r="N31" s="70" t="inlineStr">
        <is>
          <t>否</t>
        </is>
      </c>
      <c r="O31" s="70" t="inlineStr">
        <is>
          <t>团队模拟数据</t>
        </is>
      </c>
      <c r="P31" s="70" t="inlineStr">
        <is>
          <t>SIM-v2.2-20260807-20260805</t>
        </is>
      </c>
      <c r="Q31" s="70" t="inlineStr">
        <is>
          <t>按LINE-S03确定性比例分配: 外观32%/尺寸30%/功能15%/电气13%/其他余数; 良品=ROUND(总产量×质量率,0)=27375, 不良=710</t>
        </is>
      </c>
    </row>
    <row r="32">
      <c r="A32" s="70" t="inlineStr">
        <is>
          <t>DEF-00031</t>
        </is>
      </c>
      <c r="B32" s="70" t="inlineStr">
        <is>
          <t>LINE-S01-PRE-20250924</t>
        </is>
      </c>
      <c r="C32" s="70" t="inlineStr">
        <is>
          <t>SHIFT-PRE-20250924</t>
        </is>
      </c>
      <c r="D32" s="70" t="inlineStr">
        <is>
          <t>LINE-S01</t>
        </is>
      </c>
      <c r="E32" s="70" t="inlineStr">
        <is>
          <t>改善前</t>
        </is>
      </c>
      <c r="F32" s="71" t="n">
        <v>45924</v>
      </c>
      <c r="G32" s="70" t="inlineStr">
        <is>
          <t>智能终端系列</t>
        </is>
      </c>
      <c r="H32" s="70" t="inlineStr">
        <is>
          <t>外观不良</t>
        </is>
      </c>
      <c r="I32" s="72" t="n">
        <v>3</v>
      </c>
      <c r="J32" s="73" t="n">
        <v>0.1578947368421053</v>
      </c>
      <c r="K32" s="70" t="inlineStr">
        <is>
          <t>注塑工位</t>
        </is>
      </c>
      <c r="L32" s="70" t="inlineStr">
        <is>
          <t>表面缺陷</t>
        </is>
      </c>
      <c r="M32" s="70" t="inlineStr">
        <is>
          <t>质量工程师</t>
        </is>
      </c>
      <c r="N32" s="70" t="inlineStr">
        <is>
          <t>否</t>
        </is>
      </c>
      <c r="O32" s="70" t="inlineStr">
        <is>
          <t>团队模拟数据</t>
        </is>
      </c>
      <c r="P32" s="70" t="inlineStr">
        <is>
          <t>SIM-v2.2-20260807-20260805</t>
        </is>
      </c>
      <c r="Q32" s="70" t="inlineStr">
        <is>
          <t>按LINE-S01确定性比例分配: 外观15%/尺寸25%/功能25%/电气25%/其他余数; 良品=ROUND(总产量×质量率,0)=21575, 不良=19</t>
        </is>
      </c>
    </row>
    <row r="33">
      <c r="A33" s="70" t="inlineStr">
        <is>
          <t>DEF-00032</t>
        </is>
      </c>
      <c r="B33" s="70" t="inlineStr">
        <is>
          <t>LINE-S01-PRE-20250924</t>
        </is>
      </c>
      <c r="C33" s="70" t="inlineStr">
        <is>
          <t>SHIFT-PRE-20250924</t>
        </is>
      </c>
      <c r="D33" s="70" t="inlineStr">
        <is>
          <t>LINE-S01</t>
        </is>
      </c>
      <c r="E33" s="70" t="inlineStr">
        <is>
          <t>改善前</t>
        </is>
      </c>
      <c r="F33" s="71" t="n">
        <v>45924</v>
      </c>
      <c r="G33" s="70" t="inlineStr">
        <is>
          <t>智能终端系列</t>
        </is>
      </c>
      <c r="H33" s="70" t="inlineStr">
        <is>
          <t>尺寸超差</t>
        </is>
      </c>
      <c r="I33" s="72" t="n">
        <v>5</v>
      </c>
      <c r="J33" s="73" t="n">
        <v>0.2631578947368421</v>
      </c>
      <c r="K33" s="70" t="inlineStr">
        <is>
          <t>成型工位</t>
        </is>
      </c>
      <c r="L33" s="70" t="inlineStr">
        <is>
          <t>工艺偏移</t>
        </is>
      </c>
      <c r="M33" s="70" t="inlineStr">
        <is>
          <t>质量工程师</t>
        </is>
      </c>
      <c r="N33" s="70" t="inlineStr">
        <is>
          <t>否</t>
        </is>
      </c>
      <c r="O33" s="70" t="inlineStr">
        <is>
          <t>团队模拟数据</t>
        </is>
      </c>
      <c r="P33" s="70" t="inlineStr">
        <is>
          <t>SIM-v2.2-20260807-20260805</t>
        </is>
      </c>
      <c r="Q33" s="70" t="inlineStr">
        <is>
          <t>按LINE-S01确定性比例分配: 外观15%/尺寸25%/功能25%/电气25%/其他余数; 良品=ROUND(总产量×质量率,0)=21575, 不良=19</t>
        </is>
      </c>
    </row>
    <row r="34">
      <c r="A34" s="70" t="inlineStr">
        <is>
          <t>DEF-00033</t>
        </is>
      </c>
      <c r="B34" s="70" t="inlineStr">
        <is>
          <t>LINE-S01-PRE-20250924</t>
        </is>
      </c>
      <c r="C34" s="70" t="inlineStr">
        <is>
          <t>SHIFT-PRE-20250924</t>
        </is>
      </c>
      <c r="D34" s="70" t="inlineStr">
        <is>
          <t>LINE-S01</t>
        </is>
      </c>
      <c r="E34" s="70" t="inlineStr">
        <is>
          <t>改善前</t>
        </is>
      </c>
      <c r="F34" s="71" t="n">
        <v>45924</v>
      </c>
      <c r="G34" s="70" t="inlineStr">
        <is>
          <t>智能终端系列</t>
        </is>
      </c>
      <c r="H34" s="70" t="inlineStr">
        <is>
          <t>功能失效</t>
        </is>
      </c>
      <c r="I34" s="72" t="n">
        <v>5</v>
      </c>
      <c r="J34" s="73" t="n">
        <v>0.2631578947368421</v>
      </c>
      <c r="K34" s="70" t="inlineStr">
        <is>
          <t>测试工位</t>
        </is>
      </c>
      <c r="L34" s="70" t="inlineStr">
        <is>
          <t>元器件异常</t>
        </is>
      </c>
      <c r="M34" s="70" t="inlineStr">
        <is>
          <t>质量工程师</t>
        </is>
      </c>
      <c r="N34" s="70" t="inlineStr">
        <is>
          <t>否</t>
        </is>
      </c>
      <c r="O34" s="70" t="inlineStr">
        <is>
          <t>团队模拟数据</t>
        </is>
      </c>
      <c r="P34" s="70" t="inlineStr">
        <is>
          <t>SIM-v2.2-20260807-20260805</t>
        </is>
      </c>
      <c r="Q34" s="70" t="inlineStr">
        <is>
          <t>按LINE-S01确定性比例分配: 外观15%/尺寸25%/功能25%/电气25%/其他余数; 良品=ROUND(总产量×质量率,0)=21575, 不良=19</t>
        </is>
      </c>
    </row>
    <row r="35">
      <c r="A35" s="70" t="inlineStr">
        <is>
          <t>DEF-00034</t>
        </is>
      </c>
      <c r="B35" s="70" t="inlineStr">
        <is>
          <t>LINE-S01-PRE-20250924</t>
        </is>
      </c>
      <c r="C35" s="70" t="inlineStr">
        <is>
          <t>SHIFT-PRE-20250924</t>
        </is>
      </c>
      <c r="D35" s="70" t="inlineStr">
        <is>
          <t>LINE-S01</t>
        </is>
      </c>
      <c r="E35" s="70" t="inlineStr">
        <is>
          <t>改善前</t>
        </is>
      </c>
      <c r="F35" s="71" t="n">
        <v>45924</v>
      </c>
      <c r="G35" s="70" t="inlineStr">
        <is>
          <t>智能终端系列</t>
        </is>
      </c>
      <c r="H35" s="70" t="inlineStr">
        <is>
          <t>电气不良</t>
        </is>
      </c>
      <c r="I35" s="72" t="n">
        <v>5</v>
      </c>
      <c r="J35" s="73" t="n">
        <v>0.2631578947368421</v>
      </c>
      <c r="K35" s="70" t="inlineStr">
        <is>
          <t>焊接工位</t>
        </is>
      </c>
      <c r="L35" s="70" t="inlineStr">
        <is>
          <t>焊接缺陷</t>
        </is>
      </c>
      <c r="M35" s="70" t="inlineStr">
        <is>
          <t>质量工程师</t>
        </is>
      </c>
      <c r="N35" s="70" t="inlineStr">
        <is>
          <t>否</t>
        </is>
      </c>
      <c r="O35" s="70" t="inlineStr">
        <is>
          <t>团队模拟数据</t>
        </is>
      </c>
      <c r="P35" s="70" t="inlineStr">
        <is>
          <t>SIM-v2.2-20260807-20260805</t>
        </is>
      </c>
      <c r="Q35" s="70" t="inlineStr">
        <is>
          <t>按LINE-S01确定性比例分配: 外观15%/尺寸25%/功能25%/电气25%/其他余数; 良品=ROUND(总产量×质量率,0)=21575, 不良=19</t>
        </is>
      </c>
    </row>
    <row r="36">
      <c r="A36" s="70" t="inlineStr">
        <is>
          <t>DEF-00035</t>
        </is>
      </c>
      <c r="B36" s="70" t="inlineStr">
        <is>
          <t>LINE-S01-PRE-20250924</t>
        </is>
      </c>
      <c r="C36" s="70" t="inlineStr">
        <is>
          <t>SHIFT-PRE-20250924</t>
        </is>
      </c>
      <c r="D36" s="70" t="inlineStr">
        <is>
          <t>LINE-S01</t>
        </is>
      </c>
      <c r="E36" s="70" t="inlineStr">
        <is>
          <t>改善前</t>
        </is>
      </c>
      <c r="F36" s="71" t="n">
        <v>45924</v>
      </c>
      <c r="G36" s="70" t="inlineStr">
        <is>
          <t>智能终端系列</t>
        </is>
      </c>
      <c r="H36" s="70" t="inlineStr">
        <is>
          <t>其他不良</t>
        </is>
      </c>
      <c r="I36" s="72" t="n">
        <v>1</v>
      </c>
      <c r="J36" s="73" t="n">
        <v>0.05263157894736858</v>
      </c>
      <c r="K36" s="70" t="inlineStr">
        <is>
          <t>包装工位</t>
        </is>
      </c>
      <c r="L36" s="70" t="inlineStr">
        <is>
          <t>综合因素</t>
        </is>
      </c>
      <c r="M36" s="70" t="inlineStr">
        <is>
          <t>生产主管</t>
        </is>
      </c>
      <c r="N36" s="70" t="inlineStr">
        <is>
          <t>否</t>
        </is>
      </c>
      <c r="O36" s="70" t="inlineStr">
        <is>
          <t>团队模拟数据</t>
        </is>
      </c>
      <c r="P36" s="70" t="inlineStr">
        <is>
          <t>SIM-v2.2-20260807-20260805</t>
        </is>
      </c>
      <c r="Q36" s="70" t="inlineStr">
        <is>
          <t>按LINE-S01确定性比例分配: 外观15%/尺寸25%/功能25%/电气25%/其他余数; 良品=ROUND(总产量×质量率,0)=21575, 不良=19</t>
        </is>
      </c>
    </row>
    <row r="37">
      <c r="A37" s="70" t="inlineStr">
        <is>
          <t>DEF-00036</t>
        </is>
      </c>
      <c r="B37" s="70" t="inlineStr">
        <is>
          <t>LINE-S02-PRE-20250924</t>
        </is>
      </c>
      <c r="C37" s="70" t="inlineStr">
        <is>
          <t>SHIFT-PRE-20250924</t>
        </is>
      </c>
      <c r="D37" s="70" t="inlineStr">
        <is>
          <t>LINE-S02</t>
        </is>
      </c>
      <c r="E37" s="70" t="inlineStr">
        <is>
          <t>改善前</t>
        </is>
      </c>
      <c r="F37" s="71" t="n">
        <v>45924</v>
      </c>
      <c r="G37" s="70" t="inlineStr">
        <is>
          <t>视觉设备系列</t>
        </is>
      </c>
      <c r="H37" s="70" t="inlineStr">
        <is>
          <t>外观不良</t>
        </is>
      </c>
      <c r="I37" s="72" t="n">
        <v>8</v>
      </c>
      <c r="J37" s="73" t="n">
        <v>0.1159420289855072</v>
      </c>
      <c r="K37" s="70" t="inlineStr">
        <is>
          <t>注塑工位</t>
        </is>
      </c>
      <c r="L37" s="70" t="inlineStr">
        <is>
          <t>表面缺陷</t>
        </is>
      </c>
      <c r="M37" s="70" t="inlineStr">
        <is>
          <t>质量工程师</t>
        </is>
      </c>
      <c r="N37" s="70" t="inlineStr">
        <is>
          <t>否</t>
        </is>
      </c>
      <c r="O37" s="70" t="inlineStr">
        <is>
          <t>团队模拟数据</t>
        </is>
      </c>
      <c r="P37" s="70" t="inlineStr">
        <is>
          <t>SIM-v2.2-20260807-20260805</t>
        </is>
      </c>
      <c r="Q37" s="70" t="inlineStr">
        <is>
          <t>按LINE-S02确定性比例分配: 外观12%/尺寸15%/功能32%/电气28%/其他余数; 良品=ROUND(总产量×质量率,0)=19807, 不良=69</t>
        </is>
      </c>
    </row>
    <row r="38">
      <c r="A38" s="70" t="inlineStr">
        <is>
          <t>DEF-00037</t>
        </is>
      </c>
      <c r="B38" s="70" t="inlineStr">
        <is>
          <t>LINE-S02-PRE-20250924</t>
        </is>
      </c>
      <c r="C38" s="70" t="inlineStr">
        <is>
          <t>SHIFT-PRE-20250924</t>
        </is>
      </c>
      <c r="D38" s="70" t="inlineStr">
        <is>
          <t>LINE-S02</t>
        </is>
      </c>
      <c r="E38" s="70" t="inlineStr">
        <is>
          <t>改善前</t>
        </is>
      </c>
      <c r="F38" s="71" t="n">
        <v>45924</v>
      </c>
      <c r="G38" s="70" t="inlineStr">
        <is>
          <t>视觉设备系列</t>
        </is>
      </c>
      <c r="H38" s="70" t="inlineStr">
        <is>
          <t>尺寸超差</t>
        </is>
      </c>
      <c r="I38" s="72" t="n">
        <v>10</v>
      </c>
      <c r="J38" s="73" t="n">
        <v>0.1449275362318841</v>
      </c>
      <c r="K38" s="70" t="inlineStr">
        <is>
          <t>成型工位</t>
        </is>
      </c>
      <c r="L38" s="70" t="inlineStr">
        <is>
          <t>工艺偏移</t>
        </is>
      </c>
      <c r="M38" s="70" t="inlineStr">
        <is>
          <t>质量工程师</t>
        </is>
      </c>
      <c r="N38" s="70" t="inlineStr">
        <is>
          <t>否</t>
        </is>
      </c>
      <c r="O38" s="70" t="inlineStr">
        <is>
          <t>团队模拟数据</t>
        </is>
      </c>
      <c r="P38" s="70" t="inlineStr">
        <is>
          <t>SIM-v2.2-20260807-20260805</t>
        </is>
      </c>
      <c r="Q38" s="70" t="inlineStr">
        <is>
          <t>按LINE-S02确定性比例分配: 外观12%/尺寸15%/功能32%/电气28%/其他余数; 良品=ROUND(总产量×质量率,0)=19807, 不良=69</t>
        </is>
      </c>
    </row>
    <row r="39">
      <c r="A39" s="70" t="inlineStr">
        <is>
          <t>DEF-00038</t>
        </is>
      </c>
      <c r="B39" s="70" t="inlineStr">
        <is>
          <t>LINE-S02-PRE-20250924</t>
        </is>
      </c>
      <c r="C39" s="70" t="inlineStr">
        <is>
          <t>SHIFT-PRE-20250924</t>
        </is>
      </c>
      <c r="D39" s="70" t="inlineStr">
        <is>
          <t>LINE-S02</t>
        </is>
      </c>
      <c r="E39" s="70" t="inlineStr">
        <is>
          <t>改善前</t>
        </is>
      </c>
      <c r="F39" s="71" t="n">
        <v>45924</v>
      </c>
      <c r="G39" s="70" t="inlineStr">
        <is>
          <t>视觉设备系列</t>
        </is>
      </c>
      <c r="H39" s="70" t="inlineStr">
        <is>
          <t>功能失效</t>
        </is>
      </c>
      <c r="I39" s="72" t="n">
        <v>22</v>
      </c>
      <c r="J39" s="73" t="n">
        <v>0.3188405797101449</v>
      </c>
      <c r="K39" s="70" t="inlineStr">
        <is>
          <t>测试工位</t>
        </is>
      </c>
      <c r="L39" s="70" t="inlineStr">
        <is>
          <t>元器件异常</t>
        </is>
      </c>
      <c r="M39" s="70" t="inlineStr">
        <is>
          <t>质量工程师</t>
        </is>
      </c>
      <c r="N39" s="70" t="inlineStr">
        <is>
          <t>是</t>
        </is>
      </c>
      <c r="O39" s="70" t="inlineStr">
        <is>
          <t>团队模拟数据</t>
        </is>
      </c>
      <c r="P39" s="70" t="inlineStr">
        <is>
          <t>SIM-v2.2-20260807-20260805</t>
        </is>
      </c>
      <c r="Q39" s="70" t="inlineStr">
        <is>
          <t>按LINE-S02确定性比例分配: 外观12%/尺寸15%/功能32%/电气28%/其他余数; 良品=ROUND(总产量×质量率,0)=19807, 不良=69</t>
        </is>
      </c>
    </row>
    <row r="40">
      <c r="A40" s="70" t="inlineStr">
        <is>
          <t>DEF-00039</t>
        </is>
      </c>
      <c r="B40" s="70" t="inlineStr">
        <is>
          <t>LINE-S02-PRE-20250924</t>
        </is>
      </c>
      <c r="C40" s="70" t="inlineStr">
        <is>
          <t>SHIFT-PRE-20250924</t>
        </is>
      </c>
      <c r="D40" s="70" t="inlineStr">
        <is>
          <t>LINE-S02</t>
        </is>
      </c>
      <c r="E40" s="70" t="inlineStr">
        <is>
          <t>改善前</t>
        </is>
      </c>
      <c r="F40" s="71" t="n">
        <v>45924</v>
      </c>
      <c r="G40" s="70" t="inlineStr">
        <is>
          <t>视觉设备系列</t>
        </is>
      </c>
      <c r="H40" s="70" t="inlineStr">
        <is>
          <t>电气不良</t>
        </is>
      </c>
      <c r="I40" s="72" t="n">
        <v>19</v>
      </c>
      <c r="J40" s="73" t="n">
        <v>0.2753623188405797</v>
      </c>
      <c r="K40" s="70" t="inlineStr">
        <is>
          <t>焊接工位</t>
        </is>
      </c>
      <c r="L40" s="70" t="inlineStr">
        <is>
          <t>焊接缺陷</t>
        </is>
      </c>
      <c r="M40" s="70" t="inlineStr">
        <is>
          <t>质量工程师</t>
        </is>
      </c>
      <c r="N40" s="70" t="inlineStr">
        <is>
          <t>否</t>
        </is>
      </c>
      <c r="O40" s="70" t="inlineStr">
        <is>
          <t>团队模拟数据</t>
        </is>
      </c>
      <c r="P40" s="70" t="inlineStr">
        <is>
          <t>SIM-v2.2-20260807-20260805</t>
        </is>
      </c>
      <c r="Q40" s="70" t="inlineStr">
        <is>
          <t>按LINE-S02确定性比例分配: 外观12%/尺寸15%/功能32%/电气28%/其他余数; 良品=ROUND(总产量×质量率,0)=19807, 不良=69</t>
        </is>
      </c>
    </row>
    <row r="41">
      <c r="A41" s="70" t="inlineStr">
        <is>
          <t>DEF-00040</t>
        </is>
      </c>
      <c r="B41" s="70" t="inlineStr">
        <is>
          <t>LINE-S02-PRE-20250924</t>
        </is>
      </c>
      <c r="C41" s="70" t="inlineStr">
        <is>
          <t>SHIFT-PRE-20250924</t>
        </is>
      </c>
      <c r="D41" s="70" t="inlineStr">
        <is>
          <t>LINE-S02</t>
        </is>
      </c>
      <c r="E41" s="70" t="inlineStr">
        <is>
          <t>改善前</t>
        </is>
      </c>
      <c r="F41" s="71" t="n">
        <v>45924</v>
      </c>
      <c r="G41" s="70" t="inlineStr">
        <is>
          <t>视觉设备系列</t>
        </is>
      </c>
      <c r="H41" s="70" t="inlineStr">
        <is>
          <t>其他不良</t>
        </is>
      </c>
      <c r="I41" s="72" t="n">
        <v>10</v>
      </c>
      <c r="J41" s="73" t="n">
        <v>0.1449275362318841</v>
      </c>
      <c r="K41" s="70" t="inlineStr">
        <is>
          <t>包装工位</t>
        </is>
      </c>
      <c r="L41" s="70" t="inlineStr">
        <is>
          <t>综合因素</t>
        </is>
      </c>
      <c r="M41" s="70" t="inlineStr">
        <is>
          <t>生产主管</t>
        </is>
      </c>
      <c r="N41" s="70" t="inlineStr">
        <is>
          <t>否</t>
        </is>
      </c>
      <c r="O41" s="70" t="inlineStr">
        <is>
          <t>团队模拟数据</t>
        </is>
      </c>
      <c r="P41" s="70" t="inlineStr">
        <is>
          <t>SIM-v2.2-20260807-20260805</t>
        </is>
      </c>
      <c r="Q41" s="70" t="inlineStr">
        <is>
          <t>按LINE-S02确定性比例分配: 外观12%/尺寸15%/功能32%/电气28%/其他余数; 良品=ROUND(总产量×质量率,0)=19807, 不良=69</t>
        </is>
      </c>
    </row>
    <row r="42">
      <c r="A42" s="70" t="inlineStr">
        <is>
          <t>DEF-00041</t>
        </is>
      </c>
      <c r="B42" s="70" t="inlineStr">
        <is>
          <t>LINE-S03-PRE-20250924</t>
        </is>
      </c>
      <c r="C42" s="70" t="inlineStr">
        <is>
          <t>SHIFT-PRE-20250924</t>
        </is>
      </c>
      <c r="D42" s="70" t="inlineStr">
        <is>
          <t>LINE-S03</t>
        </is>
      </c>
      <c r="E42" s="70" t="inlineStr">
        <is>
          <t>改善前</t>
        </is>
      </c>
      <c r="F42" s="71" t="n">
        <v>45924</v>
      </c>
      <c r="G42" s="70" t="inlineStr">
        <is>
          <t>音频模组系列</t>
        </is>
      </c>
      <c r="H42" s="70" t="inlineStr">
        <is>
          <t>外观不良</t>
        </is>
      </c>
      <c r="I42" s="72" t="n">
        <v>249</v>
      </c>
      <c r="J42" s="73" t="n">
        <v>0.3196405648267009</v>
      </c>
      <c r="K42" s="70" t="inlineStr">
        <is>
          <t>注塑工位</t>
        </is>
      </c>
      <c r="L42" s="70" t="inlineStr">
        <is>
          <t>表面缺陷</t>
        </is>
      </c>
      <c r="M42" s="70" t="inlineStr">
        <is>
          <t>质量工程师</t>
        </is>
      </c>
      <c r="N42" s="70" t="inlineStr">
        <is>
          <t>是</t>
        </is>
      </c>
      <c r="O42" s="70" t="inlineStr">
        <is>
          <t>团队模拟数据</t>
        </is>
      </c>
      <c r="P42" s="70" t="inlineStr">
        <is>
          <t>SIM-v2.2-20260807-20260805</t>
        </is>
      </c>
      <c r="Q42" s="70" t="inlineStr">
        <is>
          <t>按LINE-S03确定性比例分配: 外观32%/尺寸30%/功能15%/电气13%/其他余数; 良品=ROUND(总产量×质量率,0)=22815, 不良=779</t>
        </is>
      </c>
    </row>
    <row r="43">
      <c r="A43" s="70" t="inlineStr">
        <is>
          <t>DEF-00042</t>
        </is>
      </c>
      <c r="B43" s="70" t="inlineStr">
        <is>
          <t>LINE-S03-PRE-20250924</t>
        </is>
      </c>
      <c r="C43" s="70" t="inlineStr">
        <is>
          <t>SHIFT-PRE-20250924</t>
        </is>
      </c>
      <c r="D43" s="70" t="inlineStr">
        <is>
          <t>LINE-S03</t>
        </is>
      </c>
      <c r="E43" s="70" t="inlineStr">
        <is>
          <t>改善前</t>
        </is>
      </c>
      <c r="F43" s="71" t="n">
        <v>45924</v>
      </c>
      <c r="G43" s="70" t="inlineStr">
        <is>
          <t>音频模组系列</t>
        </is>
      </c>
      <c r="H43" s="70" t="inlineStr">
        <is>
          <t>尺寸超差</t>
        </is>
      </c>
      <c r="I43" s="72" t="n">
        <v>234</v>
      </c>
      <c r="J43" s="73" t="n">
        <v>0.300385109114249</v>
      </c>
      <c r="K43" s="70" t="inlineStr">
        <is>
          <t>成型工位</t>
        </is>
      </c>
      <c r="L43" s="70" t="inlineStr">
        <is>
          <t>工艺偏移</t>
        </is>
      </c>
      <c r="M43" s="70" t="inlineStr">
        <is>
          <t>质量工程师</t>
        </is>
      </c>
      <c r="N43" s="70" t="inlineStr">
        <is>
          <t>是</t>
        </is>
      </c>
      <c r="O43" s="70" t="inlineStr">
        <is>
          <t>团队模拟数据</t>
        </is>
      </c>
      <c r="P43" s="70" t="inlineStr">
        <is>
          <t>SIM-v2.2-20260807-20260805</t>
        </is>
      </c>
      <c r="Q43" s="70" t="inlineStr">
        <is>
          <t>按LINE-S03确定性比例分配: 外观32%/尺寸30%/功能15%/电气13%/其他余数; 良品=ROUND(总产量×质量率,0)=22815, 不良=779</t>
        </is>
      </c>
    </row>
    <row r="44">
      <c r="A44" s="70" t="inlineStr">
        <is>
          <t>DEF-00043</t>
        </is>
      </c>
      <c r="B44" s="70" t="inlineStr">
        <is>
          <t>LINE-S03-PRE-20250924</t>
        </is>
      </c>
      <c r="C44" s="70" t="inlineStr">
        <is>
          <t>SHIFT-PRE-20250924</t>
        </is>
      </c>
      <c r="D44" s="70" t="inlineStr">
        <is>
          <t>LINE-S03</t>
        </is>
      </c>
      <c r="E44" s="70" t="inlineStr">
        <is>
          <t>改善前</t>
        </is>
      </c>
      <c r="F44" s="71" t="n">
        <v>45924</v>
      </c>
      <c r="G44" s="70" t="inlineStr">
        <is>
          <t>音频模组系列</t>
        </is>
      </c>
      <c r="H44" s="70" t="inlineStr">
        <is>
          <t>功能失效</t>
        </is>
      </c>
      <c r="I44" s="72" t="n">
        <v>117</v>
      </c>
      <c r="J44" s="73" t="n">
        <v>0.1501925545571245</v>
      </c>
      <c r="K44" s="70" t="inlineStr">
        <is>
          <t>测试工位</t>
        </is>
      </c>
      <c r="L44" s="70" t="inlineStr">
        <is>
          <t>元器件异常</t>
        </is>
      </c>
      <c r="M44" s="70" t="inlineStr">
        <is>
          <t>质量工程师</t>
        </is>
      </c>
      <c r="N44" s="70" t="inlineStr">
        <is>
          <t>否</t>
        </is>
      </c>
      <c r="O44" s="70" t="inlineStr">
        <is>
          <t>团队模拟数据</t>
        </is>
      </c>
      <c r="P44" s="70" t="inlineStr">
        <is>
          <t>SIM-v2.2-20260807-20260805</t>
        </is>
      </c>
      <c r="Q44" s="70" t="inlineStr">
        <is>
          <t>按LINE-S03确定性比例分配: 外观32%/尺寸30%/功能15%/电气13%/其他余数; 良品=ROUND(总产量×质量率,0)=22815, 不良=779</t>
        </is>
      </c>
    </row>
    <row r="45">
      <c r="A45" s="70" t="inlineStr">
        <is>
          <t>DEF-00044</t>
        </is>
      </c>
      <c r="B45" s="70" t="inlineStr">
        <is>
          <t>LINE-S03-PRE-20250924</t>
        </is>
      </c>
      <c r="C45" s="70" t="inlineStr">
        <is>
          <t>SHIFT-PRE-20250924</t>
        </is>
      </c>
      <c r="D45" s="70" t="inlineStr">
        <is>
          <t>LINE-S03</t>
        </is>
      </c>
      <c r="E45" s="70" t="inlineStr">
        <is>
          <t>改善前</t>
        </is>
      </c>
      <c r="F45" s="71" t="n">
        <v>45924</v>
      </c>
      <c r="G45" s="70" t="inlineStr">
        <is>
          <t>音频模组系列</t>
        </is>
      </c>
      <c r="H45" s="70" t="inlineStr">
        <is>
          <t>电气不良</t>
        </is>
      </c>
      <c r="I45" s="72" t="n">
        <v>101</v>
      </c>
      <c r="J45" s="73" t="n">
        <v>0.1296534017971759</v>
      </c>
      <c r="K45" s="70" t="inlineStr">
        <is>
          <t>焊接工位</t>
        </is>
      </c>
      <c r="L45" s="70" t="inlineStr">
        <is>
          <t>焊接缺陷</t>
        </is>
      </c>
      <c r="M45" s="70" t="inlineStr">
        <is>
          <t>质量工程师</t>
        </is>
      </c>
      <c r="N45" s="70" t="inlineStr">
        <is>
          <t>否</t>
        </is>
      </c>
      <c r="O45" s="70" t="inlineStr">
        <is>
          <t>团队模拟数据</t>
        </is>
      </c>
      <c r="P45" s="70" t="inlineStr">
        <is>
          <t>SIM-v2.2-20260807-20260805</t>
        </is>
      </c>
      <c r="Q45" s="70" t="inlineStr">
        <is>
          <t>按LINE-S03确定性比例分配: 外观32%/尺寸30%/功能15%/电气13%/其他余数; 良品=ROUND(总产量×质量率,0)=22815, 不良=779</t>
        </is>
      </c>
    </row>
    <row r="46">
      <c r="A46" s="70" t="inlineStr">
        <is>
          <t>DEF-00045</t>
        </is>
      </c>
      <c r="B46" s="70" t="inlineStr">
        <is>
          <t>LINE-S03-PRE-20250924</t>
        </is>
      </c>
      <c r="C46" s="70" t="inlineStr">
        <is>
          <t>SHIFT-PRE-20250924</t>
        </is>
      </c>
      <c r="D46" s="70" t="inlineStr">
        <is>
          <t>LINE-S03</t>
        </is>
      </c>
      <c r="E46" s="70" t="inlineStr">
        <is>
          <t>改善前</t>
        </is>
      </c>
      <c r="F46" s="71" t="n">
        <v>45924</v>
      </c>
      <c r="G46" s="70" t="inlineStr">
        <is>
          <t>音频模组系列</t>
        </is>
      </c>
      <c r="H46" s="70" t="inlineStr">
        <is>
          <t>其他不良</t>
        </is>
      </c>
      <c r="I46" s="72" t="n">
        <v>78</v>
      </c>
      <c r="J46" s="73" t="n">
        <v>0.1001283697047496</v>
      </c>
      <c r="K46" s="70" t="inlineStr">
        <is>
          <t>包装工位</t>
        </is>
      </c>
      <c r="L46" s="70" t="inlineStr">
        <is>
          <t>综合因素</t>
        </is>
      </c>
      <c r="M46" s="70" t="inlineStr">
        <is>
          <t>生产主管</t>
        </is>
      </c>
      <c r="N46" s="70" t="inlineStr">
        <is>
          <t>否</t>
        </is>
      </c>
      <c r="O46" s="70" t="inlineStr">
        <is>
          <t>团队模拟数据</t>
        </is>
      </c>
      <c r="P46" s="70" t="inlineStr">
        <is>
          <t>SIM-v2.2-20260807-20260805</t>
        </is>
      </c>
      <c r="Q46" s="70" t="inlineStr">
        <is>
          <t>按LINE-S03确定性比例分配: 外观32%/尺寸30%/功能15%/电气13%/其他余数; 良品=ROUND(总产量×质量率,0)=22815, 不良=779</t>
        </is>
      </c>
    </row>
    <row r="47">
      <c r="A47" s="70" t="inlineStr">
        <is>
          <t>DEF-00046</t>
        </is>
      </c>
      <c r="B47" s="70" t="inlineStr">
        <is>
          <t>LINE-S01-PRE-20250925</t>
        </is>
      </c>
      <c r="C47" s="70" t="inlineStr">
        <is>
          <t>SHIFT-PRE-20250925</t>
        </is>
      </c>
      <c r="D47" s="70" t="inlineStr">
        <is>
          <t>LINE-S01</t>
        </is>
      </c>
      <c r="E47" s="70" t="inlineStr">
        <is>
          <t>改善前</t>
        </is>
      </c>
      <c r="F47" s="71" t="n">
        <v>45925</v>
      </c>
      <c r="G47" s="70" t="inlineStr">
        <is>
          <t>智能终端系列</t>
        </is>
      </c>
      <c r="H47" s="70" t="inlineStr">
        <is>
          <t>外观不良</t>
        </is>
      </c>
      <c r="I47" s="72" t="n">
        <v>21</v>
      </c>
      <c r="J47" s="73" t="n">
        <v>0.1510791366906475</v>
      </c>
      <c r="K47" s="70" t="inlineStr">
        <is>
          <t>注塑工位</t>
        </is>
      </c>
      <c r="L47" s="70" t="inlineStr">
        <is>
          <t>表面缺陷</t>
        </is>
      </c>
      <c r="M47" s="70" t="inlineStr">
        <is>
          <t>质量工程师</t>
        </is>
      </c>
      <c r="N47" s="70" t="inlineStr">
        <is>
          <t>否</t>
        </is>
      </c>
      <c r="O47" s="70" t="inlineStr">
        <is>
          <t>团队模拟数据</t>
        </is>
      </c>
      <c r="P47" s="70" t="inlineStr">
        <is>
          <t>SIM-v2.2-20260807-20260805</t>
        </is>
      </c>
      <c r="Q47" s="70" t="inlineStr">
        <is>
          <t>按LINE-S01确定性比例分配: 外观15%/尺寸25%/功能25%/电气25%/其他余数; 良品=ROUND(总产量×质量率,0)=17131, 不良=139</t>
        </is>
      </c>
    </row>
    <row r="48">
      <c r="A48" s="70" t="inlineStr">
        <is>
          <t>DEF-00047</t>
        </is>
      </c>
      <c r="B48" s="70" t="inlineStr">
        <is>
          <t>LINE-S01-PRE-20250925</t>
        </is>
      </c>
      <c r="C48" s="70" t="inlineStr">
        <is>
          <t>SHIFT-PRE-20250925</t>
        </is>
      </c>
      <c r="D48" s="70" t="inlineStr">
        <is>
          <t>LINE-S01</t>
        </is>
      </c>
      <c r="E48" s="70" t="inlineStr">
        <is>
          <t>改善前</t>
        </is>
      </c>
      <c r="F48" s="71" t="n">
        <v>45925</v>
      </c>
      <c r="G48" s="70" t="inlineStr">
        <is>
          <t>智能终端系列</t>
        </is>
      </c>
      <c r="H48" s="70" t="inlineStr">
        <is>
          <t>尺寸超差</t>
        </is>
      </c>
      <c r="I48" s="72" t="n">
        <v>35</v>
      </c>
      <c r="J48" s="73" t="n">
        <v>0.2517985611510791</v>
      </c>
      <c r="K48" s="70" t="inlineStr">
        <is>
          <t>成型工位</t>
        </is>
      </c>
      <c r="L48" s="70" t="inlineStr">
        <is>
          <t>工艺偏移</t>
        </is>
      </c>
      <c r="M48" s="70" t="inlineStr">
        <is>
          <t>质量工程师</t>
        </is>
      </c>
      <c r="N48" s="70" t="inlineStr">
        <is>
          <t>否</t>
        </is>
      </c>
      <c r="O48" s="70" t="inlineStr">
        <is>
          <t>团队模拟数据</t>
        </is>
      </c>
      <c r="P48" s="70" t="inlineStr">
        <is>
          <t>SIM-v2.2-20260807-20260805</t>
        </is>
      </c>
      <c r="Q48" s="70" t="inlineStr">
        <is>
          <t>按LINE-S01确定性比例分配: 外观15%/尺寸25%/功能25%/电气25%/其他余数; 良品=ROUND(总产量×质量率,0)=17131, 不良=139</t>
        </is>
      </c>
    </row>
    <row r="49">
      <c r="A49" s="70" t="inlineStr">
        <is>
          <t>DEF-00048</t>
        </is>
      </c>
      <c r="B49" s="70" t="inlineStr">
        <is>
          <t>LINE-S01-PRE-20250925</t>
        </is>
      </c>
      <c r="C49" s="70" t="inlineStr">
        <is>
          <t>SHIFT-PRE-20250925</t>
        </is>
      </c>
      <c r="D49" s="70" t="inlineStr">
        <is>
          <t>LINE-S01</t>
        </is>
      </c>
      <c r="E49" s="70" t="inlineStr">
        <is>
          <t>改善前</t>
        </is>
      </c>
      <c r="F49" s="71" t="n">
        <v>45925</v>
      </c>
      <c r="G49" s="70" t="inlineStr">
        <is>
          <t>智能终端系列</t>
        </is>
      </c>
      <c r="H49" s="70" t="inlineStr">
        <is>
          <t>功能失效</t>
        </is>
      </c>
      <c r="I49" s="72" t="n">
        <v>35</v>
      </c>
      <c r="J49" s="73" t="n">
        <v>0.2517985611510791</v>
      </c>
      <c r="K49" s="70" t="inlineStr">
        <is>
          <t>测试工位</t>
        </is>
      </c>
      <c r="L49" s="70" t="inlineStr">
        <is>
          <t>元器件异常</t>
        </is>
      </c>
      <c r="M49" s="70" t="inlineStr">
        <is>
          <t>质量工程师</t>
        </is>
      </c>
      <c r="N49" s="70" t="inlineStr">
        <is>
          <t>否</t>
        </is>
      </c>
      <c r="O49" s="70" t="inlineStr">
        <is>
          <t>团队模拟数据</t>
        </is>
      </c>
      <c r="P49" s="70" t="inlineStr">
        <is>
          <t>SIM-v2.2-20260807-20260805</t>
        </is>
      </c>
      <c r="Q49" s="70" t="inlineStr">
        <is>
          <t>按LINE-S01确定性比例分配: 外观15%/尺寸25%/功能25%/电气25%/其他余数; 良品=ROUND(总产量×质量率,0)=17131, 不良=139</t>
        </is>
      </c>
    </row>
    <row r="50">
      <c r="A50" s="70" t="inlineStr">
        <is>
          <t>DEF-00049</t>
        </is>
      </c>
      <c r="B50" s="70" t="inlineStr">
        <is>
          <t>LINE-S01-PRE-20250925</t>
        </is>
      </c>
      <c r="C50" s="70" t="inlineStr">
        <is>
          <t>SHIFT-PRE-20250925</t>
        </is>
      </c>
      <c r="D50" s="70" t="inlineStr">
        <is>
          <t>LINE-S01</t>
        </is>
      </c>
      <c r="E50" s="70" t="inlineStr">
        <is>
          <t>改善前</t>
        </is>
      </c>
      <c r="F50" s="71" t="n">
        <v>45925</v>
      </c>
      <c r="G50" s="70" t="inlineStr">
        <is>
          <t>智能终端系列</t>
        </is>
      </c>
      <c r="H50" s="70" t="inlineStr">
        <is>
          <t>电气不良</t>
        </is>
      </c>
      <c r="I50" s="72" t="n">
        <v>35</v>
      </c>
      <c r="J50" s="73" t="n">
        <v>0.2517985611510791</v>
      </c>
      <c r="K50" s="70" t="inlineStr">
        <is>
          <t>焊接工位</t>
        </is>
      </c>
      <c r="L50" s="70" t="inlineStr">
        <is>
          <t>焊接缺陷</t>
        </is>
      </c>
      <c r="M50" s="70" t="inlineStr">
        <is>
          <t>质量工程师</t>
        </is>
      </c>
      <c r="N50" s="70" t="inlineStr">
        <is>
          <t>否</t>
        </is>
      </c>
      <c r="O50" s="70" t="inlineStr">
        <is>
          <t>团队模拟数据</t>
        </is>
      </c>
      <c r="P50" s="70" t="inlineStr">
        <is>
          <t>SIM-v2.2-20260807-20260805</t>
        </is>
      </c>
      <c r="Q50" s="70" t="inlineStr">
        <is>
          <t>按LINE-S01确定性比例分配: 外观15%/尺寸25%/功能25%/电气25%/其他余数; 良品=ROUND(总产量×质量率,0)=17131, 不良=139</t>
        </is>
      </c>
    </row>
    <row r="51">
      <c r="A51" s="70" t="inlineStr">
        <is>
          <t>DEF-00050</t>
        </is>
      </c>
      <c r="B51" s="70" t="inlineStr">
        <is>
          <t>LINE-S01-PRE-20250925</t>
        </is>
      </c>
      <c r="C51" s="70" t="inlineStr">
        <is>
          <t>SHIFT-PRE-20250925</t>
        </is>
      </c>
      <c r="D51" s="70" t="inlineStr">
        <is>
          <t>LINE-S01</t>
        </is>
      </c>
      <c r="E51" s="70" t="inlineStr">
        <is>
          <t>改善前</t>
        </is>
      </c>
      <c r="F51" s="71" t="n">
        <v>45925</v>
      </c>
      <c r="G51" s="70" t="inlineStr">
        <is>
          <t>智能终端系列</t>
        </is>
      </c>
      <c r="H51" s="70" t="inlineStr">
        <is>
          <t>其他不良</t>
        </is>
      </c>
      <c r="I51" s="72" t="n">
        <v>13</v>
      </c>
      <c r="J51" s="73" t="n">
        <v>0.09352517985611519</v>
      </c>
      <c r="K51" s="70" t="inlineStr">
        <is>
          <t>包装工位</t>
        </is>
      </c>
      <c r="L51" s="70" t="inlineStr">
        <is>
          <t>综合因素</t>
        </is>
      </c>
      <c r="M51" s="70" t="inlineStr">
        <is>
          <t>生产主管</t>
        </is>
      </c>
      <c r="N51" s="70" t="inlineStr">
        <is>
          <t>否</t>
        </is>
      </c>
      <c r="O51" s="70" t="inlineStr">
        <is>
          <t>团队模拟数据</t>
        </is>
      </c>
      <c r="P51" s="70" t="inlineStr">
        <is>
          <t>SIM-v2.2-20260807-20260805</t>
        </is>
      </c>
      <c r="Q51" s="70" t="inlineStr">
        <is>
          <t>按LINE-S01确定性比例分配: 外观15%/尺寸25%/功能25%/电气25%/其他余数; 良品=ROUND(总产量×质量率,0)=17131, 不良=139</t>
        </is>
      </c>
    </row>
    <row r="52">
      <c r="A52" s="70" t="inlineStr">
        <is>
          <t>DEF-00051</t>
        </is>
      </c>
      <c r="B52" s="70" t="inlineStr">
        <is>
          <t>LINE-S02-PRE-20250925</t>
        </is>
      </c>
      <c r="C52" s="70" t="inlineStr">
        <is>
          <t>SHIFT-PRE-20250925</t>
        </is>
      </c>
      <c r="D52" s="70" t="inlineStr">
        <is>
          <t>LINE-S02</t>
        </is>
      </c>
      <c r="E52" s="70" t="inlineStr">
        <is>
          <t>改善前</t>
        </is>
      </c>
      <c r="F52" s="71" t="n">
        <v>45925</v>
      </c>
      <c r="G52" s="70" t="inlineStr">
        <is>
          <t>视觉设备系列</t>
        </is>
      </c>
      <c r="H52" s="70" t="inlineStr">
        <is>
          <t>外观不良</t>
        </is>
      </c>
      <c r="I52" s="72" t="n">
        <v>4</v>
      </c>
      <c r="J52" s="73" t="n">
        <v>0.1176470588235294</v>
      </c>
      <c r="K52" s="70" t="inlineStr">
        <is>
          <t>注塑工位</t>
        </is>
      </c>
      <c r="L52" s="70" t="inlineStr">
        <is>
          <t>表面缺陷</t>
        </is>
      </c>
      <c r="M52" s="70" t="inlineStr">
        <is>
          <t>质量工程师</t>
        </is>
      </c>
      <c r="N52" s="70" t="inlineStr">
        <is>
          <t>否</t>
        </is>
      </c>
      <c r="O52" s="70" t="inlineStr">
        <is>
          <t>团队模拟数据</t>
        </is>
      </c>
      <c r="P52" s="70" t="inlineStr">
        <is>
          <t>SIM-v2.2-20260807-20260805</t>
        </is>
      </c>
      <c r="Q52" s="70" t="inlineStr">
        <is>
          <t>按LINE-S02确定性比例分配: 外观12%/尺寸15%/功能32%/电气28%/其他余数; 良品=ROUND(总产量×质量率,0)=15875, 不良=34</t>
        </is>
      </c>
    </row>
    <row r="53">
      <c r="A53" s="70" t="inlineStr">
        <is>
          <t>DEF-00052</t>
        </is>
      </c>
      <c r="B53" s="70" t="inlineStr">
        <is>
          <t>LINE-S02-PRE-20250925</t>
        </is>
      </c>
      <c r="C53" s="70" t="inlineStr">
        <is>
          <t>SHIFT-PRE-20250925</t>
        </is>
      </c>
      <c r="D53" s="70" t="inlineStr">
        <is>
          <t>LINE-S02</t>
        </is>
      </c>
      <c r="E53" s="70" t="inlineStr">
        <is>
          <t>改善前</t>
        </is>
      </c>
      <c r="F53" s="71" t="n">
        <v>45925</v>
      </c>
      <c r="G53" s="70" t="inlineStr">
        <is>
          <t>视觉设备系列</t>
        </is>
      </c>
      <c r="H53" s="70" t="inlineStr">
        <is>
          <t>尺寸超差</t>
        </is>
      </c>
      <c r="I53" s="72" t="n">
        <v>5</v>
      </c>
      <c r="J53" s="73" t="n">
        <v>0.1470588235294118</v>
      </c>
      <c r="K53" s="70" t="inlineStr">
        <is>
          <t>成型工位</t>
        </is>
      </c>
      <c r="L53" s="70" t="inlineStr">
        <is>
          <t>工艺偏移</t>
        </is>
      </c>
      <c r="M53" s="70" t="inlineStr">
        <is>
          <t>质量工程师</t>
        </is>
      </c>
      <c r="N53" s="70" t="inlineStr">
        <is>
          <t>否</t>
        </is>
      </c>
      <c r="O53" s="70" t="inlineStr">
        <is>
          <t>团队模拟数据</t>
        </is>
      </c>
      <c r="P53" s="70" t="inlineStr">
        <is>
          <t>SIM-v2.2-20260807-20260805</t>
        </is>
      </c>
      <c r="Q53" s="70" t="inlineStr">
        <is>
          <t>按LINE-S02确定性比例分配: 外观12%/尺寸15%/功能32%/电气28%/其他余数; 良品=ROUND(总产量×质量率,0)=15875, 不良=34</t>
        </is>
      </c>
    </row>
    <row r="54">
      <c r="A54" s="70" t="inlineStr">
        <is>
          <t>DEF-00053</t>
        </is>
      </c>
      <c r="B54" s="70" t="inlineStr">
        <is>
          <t>LINE-S02-PRE-20250925</t>
        </is>
      </c>
      <c r="C54" s="70" t="inlineStr">
        <is>
          <t>SHIFT-PRE-20250925</t>
        </is>
      </c>
      <c r="D54" s="70" t="inlineStr">
        <is>
          <t>LINE-S02</t>
        </is>
      </c>
      <c r="E54" s="70" t="inlineStr">
        <is>
          <t>改善前</t>
        </is>
      </c>
      <c r="F54" s="71" t="n">
        <v>45925</v>
      </c>
      <c r="G54" s="70" t="inlineStr">
        <is>
          <t>视觉设备系列</t>
        </is>
      </c>
      <c r="H54" s="70" t="inlineStr">
        <is>
          <t>功能失效</t>
        </is>
      </c>
      <c r="I54" s="72" t="n">
        <v>11</v>
      </c>
      <c r="J54" s="73" t="n">
        <v>0.3235294117647059</v>
      </c>
      <c r="K54" s="70" t="inlineStr">
        <is>
          <t>测试工位</t>
        </is>
      </c>
      <c r="L54" s="70" t="inlineStr">
        <is>
          <t>元器件异常</t>
        </is>
      </c>
      <c r="M54" s="70" t="inlineStr">
        <is>
          <t>质量工程师</t>
        </is>
      </c>
      <c r="N54" s="70" t="inlineStr">
        <is>
          <t>是</t>
        </is>
      </c>
      <c r="O54" s="70" t="inlineStr">
        <is>
          <t>团队模拟数据</t>
        </is>
      </c>
      <c r="P54" s="70" t="inlineStr">
        <is>
          <t>SIM-v2.2-20260807-20260805</t>
        </is>
      </c>
      <c r="Q54" s="70" t="inlineStr">
        <is>
          <t>按LINE-S02确定性比例分配: 外观12%/尺寸15%/功能32%/电气28%/其他余数; 良品=ROUND(总产量×质量率,0)=15875, 不良=34</t>
        </is>
      </c>
    </row>
    <row r="55">
      <c r="A55" s="70" t="inlineStr">
        <is>
          <t>DEF-00054</t>
        </is>
      </c>
      <c r="B55" s="70" t="inlineStr">
        <is>
          <t>LINE-S02-PRE-20250925</t>
        </is>
      </c>
      <c r="C55" s="70" t="inlineStr">
        <is>
          <t>SHIFT-PRE-20250925</t>
        </is>
      </c>
      <c r="D55" s="70" t="inlineStr">
        <is>
          <t>LINE-S02</t>
        </is>
      </c>
      <c r="E55" s="70" t="inlineStr">
        <is>
          <t>改善前</t>
        </is>
      </c>
      <c r="F55" s="71" t="n">
        <v>45925</v>
      </c>
      <c r="G55" s="70" t="inlineStr">
        <is>
          <t>视觉设备系列</t>
        </is>
      </c>
      <c r="H55" s="70" t="inlineStr">
        <is>
          <t>电气不良</t>
        </is>
      </c>
      <c r="I55" s="72" t="n">
        <v>10</v>
      </c>
      <c r="J55" s="73" t="n">
        <v>0.2941176470588235</v>
      </c>
      <c r="K55" s="70" t="inlineStr">
        <is>
          <t>焊接工位</t>
        </is>
      </c>
      <c r="L55" s="70" t="inlineStr">
        <is>
          <t>焊接缺陷</t>
        </is>
      </c>
      <c r="M55" s="70" t="inlineStr">
        <is>
          <t>质量工程师</t>
        </is>
      </c>
      <c r="N55" s="70" t="inlineStr">
        <is>
          <t>否</t>
        </is>
      </c>
      <c r="O55" s="70" t="inlineStr">
        <is>
          <t>团队模拟数据</t>
        </is>
      </c>
      <c r="P55" s="70" t="inlineStr">
        <is>
          <t>SIM-v2.2-20260807-20260805</t>
        </is>
      </c>
      <c r="Q55" s="70" t="inlineStr">
        <is>
          <t>按LINE-S02确定性比例分配: 外观12%/尺寸15%/功能32%/电气28%/其他余数; 良品=ROUND(总产量×质量率,0)=15875, 不良=34</t>
        </is>
      </c>
    </row>
    <row r="56">
      <c r="A56" s="70" t="inlineStr">
        <is>
          <t>DEF-00055</t>
        </is>
      </c>
      <c r="B56" s="70" t="inlineStr">
        <is>
          <t>LINE-S02-PRE-20250925</t>
        </is>
      </c>
      <c r="C56" s="70" t="inlineStr">
        <is>
          <t>SHIFT-PRE-20250925</t>
        </is>
      </c>
      <c r="D56" s="70" t="inlineStr">
        <is>
          <t>LINE-S02</t>
        </is>
      </c>
      <c r="E56" s="70" t="inlineStr">
        <is>
          <t>改善前</t>
        </is>
      </c>
      <c r="F56" s="71" t="n">
        <v>45925</v>
      </c>
      <c r="G56" s="70" t="inlineStr">
        <is>
          <t>视觉设备系列</t>
        </is>
      </c>
      <c r="H56" s="70" t="inlineStr">
        <is>
          <t>其他不良</t>
        </is>
      </c>
      <c r="I56" s="72" t="n">
        <v>4</v>
      </c>
      <c r="J56" s="73" t="n">
        <v>0.1176470588235294</v>
      </c>
      <c r="K56" s="70" t="inlineStr">
        <is>
          <t>包装工位</t>
        </is>
      </c>
      <c r="L56" s="70" t="inlineStr">
        <is>
          <t>综合因素</t>
        </is>
      </c>
      <c r="M56" s="70" t="inlineStr">
        <is>
          <t>生产主管</t>
        </is>
      </c>
      <c r="N56" s="70" t="inlineStr">
        <is>
          <t>否</t>
        </is>
      </c>
      <c r="O56" s="70" t="inlineStr">
        <is>
          <t>团队模拟数据</t>
        </is>
      </c>
      <c r="P56" s="70" t="inlineStr">
        <is>
          <t>SIM-v2.2-20260807-20260805</t>
        </is>
      </c>
      <c r="Q56" s="70" t="inlineStr">
        <is>
          <t>按LINE-S02确定性比例分配: 外观12%/尺寸15%/功能32%/电气28%/其他余数; 良品=ROUND(总产量×质量率,0)=15875, 不良=34</t>
        </is>
      </c>
    </row>
    <row r="57">
      <c r="A57" s="70" t="inlineStr">
        <is>
          <t>DEF-00056</t>
        </is>
      </c>
      <c r="B57" s="70" t="inlineStr">
        <is>
          <t>LINE-S03-PRE-20250925</t>
        </is>
      </c>
      <c r="C57" s="70" t="inlineStr">
        <is>
          <t>SHIFT-PRE-20250925</t>
        </is>
      </c>
      <c r="D57" s="70" t="inlineStr">
        <is>
          <t>LINE-S03</t>
        </is>
      </c>
      <c r="E57" s="70" t="inlineStr">
        <is>
          <t>改善前</t>
        </is>
      </c>
      <c r="F57" s="71" t="n">
        <v>45925</v>
      </c>
      <c r="G57" s="70" t="inlineStr">
        <is>
          <t>音频模组系列</t>
        </is>
      </c>
      <c r="H57" s="70" t="inlineStr">
        <is>
          <t>外观不良</t>
        </is>
      </c>
      <c r="I57" s="72" t="n">
        <v>178</v>
      </c>
      <c r="J57" s="73" t="n">
        <v>0.3207207207207207</v>
      </c>
      <c r="K57" s="70" t="inlineStr">
        <is>
          <t>注塑工位</t>
        </is>
      </c>
      <c r="L57" s="70" t="inlineStr">
        <is>
          <t>表面缺陷</t>
        </is>
      </c>
      <c r="M57" s="70" t="inlineStr">
        <is>
          <t>质量工程师</t>
        </is>
      </c>
      <c r="N57" s="70" t="inlineStr">
        <is>
          <t>是</t>
        </is>
      </c>
      <c r="O57" s="70" t="inlineStr">
        <is>
          <t>团队模拟数据</t>
        </is>
      </c>
      <c r="P57" s="70" t="inlineStr">
        <is>
          <t>SIM-v2.2-20260807-20260805</t>
        </is>
      </c>
      <c r="Q57" s="70" t="inlineStr">
        <is>
          <t>按LINE-S03确定性比例分配: 外观32%/尺寸30%/功能15%/电气13%/其他余数; 良品=ROUND(总产量×质量率,0)=16966, 不良=555</t>
        </is>
      </c>
    </row>
    <row r="58">
      <c r="A58" s="70" t="inlineStr">
        <is>
          <t>DEF-00057</t>
        </is>
      </c>
      <c r="B58" s="70" t="inlineStr">
        <is>
          <t>LINE-S03-PRE-20250925</t>
        </is>
      </c>
      <c r="C58" s="70" t="inlineStr">
        <is>
          <t>SHIFT-PRE-20250925</t>
        </is>
      </c>
      <c r="D58" s="70" t="inlineStr">
        <is>
          <t>LINE-S03</t>
        </is>
      </c>
      <c r="E58" s="70" t="inlineStr">
        <is>
          <t>改善前</t>
        </is>
      </c>
      <c r="F58" s="71" t="n">
        <v>45925</v>
      </c>
      <c r="G58" s="70" t="inlineStr">
        <is>
          <t>音频模组系列</t>
        </is>
      </c>
      <c r="H58" s="70" t="inlineStr">
        <is>
          <t>尺寸超差</t>
        </is>
      </c>
      <c r="I58" s="72" t="n">
        <v>166</v>
      </c>
      <c r="J58" s="73" t="n">
        <v>0.2990990990990991</v>
      </c>
      <c r="K58" s="70" t="inlineStr">
        <is>
          <t>成型工位</t>
        </is>
      </c>
      <c r="L58" s="70" t="inlineStr">
        <is>
          <t>工艺偏移</t>
        </is>
      </c>
      <c r="M58" s="70" t="inlineStr">
        <is>
          <t>质量工程师</t>
        </is>
      </c>
      <c r="N58" s="70" t="inlineStr">
        <is>
          <t>否</t>
        </is>
      </c>
      <c r="O58" s="70" t="inlineStr">
        <is>
          <t>团队模拟数据</t>
        </is>
      </c>
      <c r="P58" s="70" t="inlineStr">
        <is>
          <t>SIM-v2.2-20260807-20260805</t>
        </is>
      </c>
      <c r="Q58" s="70" t="inlineStr">
        <is>
          <t>按LINE-S03确定性比例分配: 外观32%/尺寸30%/功能15%/电气13%/其他余数; 良品=ROUND(总产量×质量率,0)=16966, 不良=555</t>
        </is>
      </c>
    </row>
    <row r="59">
      <c r="A59" s="70" t="inlineStr">
        <is>
          <t>DEF-00058</t>
        </is>
      </c>
      <c r="B59" s="70" t="inlineStr">
        <is>
          <t>LINE-S03-PRE-20250925</t>
        </is>
      </c>
      <c r="C59" s="70" t="inlineStr">
        <is>
          <t>SHIFT-PRE-20250925</t>
        </is>
      </c>
      <c r="D59" s="70" t="inlineStr">
        <is>
          <t>LINE-S03</t>
        </is>
      </c>
      <c r="E59" s="70" t="inlineStr">
        <is>
          <t>改善前</t>
        </is>
      </c>
      <c r="F59" s="71" t="n">
        <v>45925</v>
      </c>
      <c r="G59" s="70" t="inlineStr">
        <is>
          <t>音频模组系列</t>
        </is>
      </c>
      <c r="H59" s="70" t="inlineStr">
        <is>
          <t>功能失效</t>
        </is>
      </c>
      <c r="I59" s="72" t="n">
        <v>83</v>
      </c>
      <c r="J59" s="73" t="n">
        <v>0.1495495495495495</v>
      </c>
      <c r="K59" s="70" t="inlineStr">
        <is>
          <t>测试工位</t>
        </is>
      </c>
      <c r="L59" s="70" t="inlineStr">
        <is>
          <t>元器件异常</t>
        </is>
      </c>
      <c r="M59" s="70" t="inlineStr">
        <is>
          <t>质量工程师</t>
        </is>
      </c>
      <c r="N59" s="70" t="inlineStr">
        <is>
          <t>否</t>
        </is>
      </c>
      <c r="O59" s="70" t="inlineStr">
        <is>
          <t>团队模拟数据</t>
        </is>
      </c>
      <c r="P59" s="70" t="inlineStr">
        <is>
          <t>SIM-v2.2-20260807-20260805</t>
        </is>
      </c>
      <c r="Q59" s="70" t="inlineStr">
        <is>
          <t>按LINE-S03确定性比例分配: 外观32%/尺寸30%/功能15%/电气13%/其他余数; 良品=ROUND(总产量×质量率,0)=16966, 不良=555</t>
        </is>
      </c>
    </row>
    <row r="60">
      <c r="A60" s="70" t="inlineStr">
        <is>
          <t>DEF-00059</t>
        </is>
      </c>
      <c r="B60" s="70" t="inlineStr">
        <is>
          <t>LINE-S03-PRE-20250925</t>
        </is>
      </c>
      <c r="C60" s="70" t="inlineStr">
        <is>
          <t>SHIFT-PRE-20250925</t>
        </is>
      </c>
      <c r="D60" s="70" t="inlineStr">
        <is>
          <t>LINE-S03</t>
        </is>
      </c>
      <c r="E60" s="70" t="inlineStr">
        <is>
          <t>改善前</t>
        </is>
      </c>
      <c r="F60" s="71" t="n">
        <v>45925</v>
      </c>
      <c r="G60" s="70" t="inlineStr">
        <is>
          <t>音频模组系列</t>
        </is>
      </c>
      <c r="H60" s="70" t="inlineStr">
        <is>
          <t>电气不良</t>
        </is>
      </c>
      <c r="I60" s="72" t="n">
        <v>72</v>
      </c>
      <c r="J60" s="73" t="n">
        <v>0.1297297297297297</v>
      </c>
      <c r="K60" s="70" t="inlineStr">
        <is>
          <t>焊接工位</t>
        </is>
      </c>
      <c r="L60" s="70" t="inlineStr">
        <is>
          <t>焊接缺陷</t>
        </is>
      </c>
      <c r="M60" s="70" t="inlineStr">
        <is>
          <t>质量工程师</t>
        </is>
      </c>
      <c r="N60" s="70" t="inlineStr">
        <is>
          <t>否</t>
        </is>
      </c>
      <c r="O60" s="70" t="inlineStr">
        <is>
          <t>团队模拟数据</t>
        </is>
      </c>
      <c r="P60" s="70" t="inlineStr">
        <is>
          <t>SIM-v2.2-20260807-20260805</t>
        </is>
      </c>
      <c r="Q60" s="70" t="inlineStr">
        <is>
          <t>按LINE-S03确定性比例分配: 外观32%/尺寸30%/功能15%/电气13%/其他余数; 良品=ROUND(总产量×质量率,0)=16966, 不良=555</t>
        </is>
      </c>
    </row>
    <row r="61">
      <c r="A61" s="70" t="inlineStr">
        <is>
          <t>DEF-00060</t>
        </is>
      </c>
      <c r="B61" s="70" t="inlineStr">
        <is>
          <t>LINE-S03-PRE-20250925</t>
        </is>
      </c>
      <c r="C61" s="70" t="inlineStr">
        <is>
          <t>SHIFT-PRE-20250925</t>
        </is>
      </c>
      <c r="D61" s="70" t="inlineStr">
        <is>
          <t>LINE-S03</t>
        </is>
      </c>
      <c r="E61" s="70" t="inlineStr">
        <is>
          <t>改善前</t>
        </is>
      </c>
      <c r="F61" s="71" t="n">
        <v>45925</v>
      </c>
      <c r="G61" s="70" t="inlineStr">
        <is>
          <t>音频模组系列</t>
        </is>
      </c>
      <c r="H61" s="70" t="inlineStr">
        <is>
          <t>其他不良</t>
        </is>
      </c>
      <c r="I61" s="72" t="n">
        <v>56</v>
      </c>
      <c r="J61" s="73" t="n">
        <v>0.1009009009009009</v>
      </c>
      <c r="K61" s="70" t="inlineStr">
        <is>
          <t>包装工位</t>
        </is>
      </c>
      <c r="L61" s="70" t="inlineStr">
        <is>
          <t>综合因素</t>
        </is>
      </c>
      <c r="M61" s="70" t="inlineStr">
        <is>
          <t>生产主管</t>
        </is>
      </c>
      <c r="N61" s="70" t="inlineStr">
        <is>
          <t>否</t>
        </is>
      </c>
      <c r="O61" s="70" t="inlineStr">
        <is>
          <t>团队模拟数据</t>
        </is>
      </c>
      <c r="P61" s="70" t="inlineStr">
        <is>
          <t>SIM-v2.2-20260807-20260805</t>
        </is>
      </c>
      <c r="Q61" s="70" t="inlineStr">
        <is>
          <t>按LINE-S03确定性比例分配: 外观32%/尺寸30%/功能15%/电气13%/其他余数; 良品=ROUND(总产量×质量率,0)=16966, 不良=555</t>
        </is>
      </c>
    </row>
    <row r="62">
      <c r="A62" s="70" t="inlineStr">
        <is>
          <t>DEF-00061</t>
        </is>
      </c>
      <c r="B62" s="70" t="inlineStr">
        <is>
          <t>LINE-S01-PRE-20250926</t>
        </is>
      </c>
      <c r="C62" s="70" t="inlineStr">
        <is>
          <t>SHIFT-PRE-20250926</t>
        </is>
      </c>
      <c r="D62" s="70" t="inlineStr">
        <is>
          <t>LINE-S01</t>
        </is>
      </c>
      <c r="E62" s="70" t="inlineStr">
        <is>
          <t>改善前</t>
        </is>
      </c>
      <c r="F62" s="71" t="n">
        <v>45926</v>
      </c>
      <c r="G62" s="70" t="inlineStr">
        <is>
          <t>智能终端系列</t>
        </is>
      </c>
      <c r="H62" s="70" t="inlineStr">
        <is>
          <t>外观不良</t>
        </is>
      </c>
      <c r="I62" s="72" t="n">
        <v>39</v>
      </c>
      <c r="J62" s="73" t="n">
        <v>0.1482889733840304</v>
      </c>
      <c r="K62" s="70" t="inlineStr">
        <is>
          <t>注塑工位</t>
        </is>
      </c>
      <c r="L62" s="70" t="inlineStr">
        <is>
          <t>表面缺陷</t>
        </is>
      </c>
      <c r="M62" s="70" t="inlineStr">
        <is>
          <t>质量工程师</t>
        </is>
      </c>
      <c r="N62" s="70" t="inlineStr">
        <is>
          <t>否</t>
        </is>
      </c>
      <c r="O62" s="70" t="inlineStr">
        <is>
          <t>团队模拟数据</t>
        </is>
      </c>
      <c r="P62" s="70" t="inlineStr">
        <is>
          <t>SIM-v2.2-20260807-20260805</t>
        </is>
      </c>
      <c r="Q62" s="70" t="inlineStr">
        <is>
          <t>按LINE-S01确定性比例分配: 外观15%/尺寸25%/功能25%/电气25%/其他余数; 良品=ROUND(总产量×质量率,0)=22594, 不良=263</t>
        </is>
      </c>
    </row>
    <row r="63">
      <c r="A63" s="70" t="inlineStr">
        <is>
          <t>DEF-00062</t>
        </is>
      </c>
      <c r="B63" s="70" t="inlineStr">
        <is>
          <t>LINE-S01-PRE-20250926</t>
        </is>
      </c>
      <c r="C63" s="70" t="inlineStr">
        <is>
          <t>SHIFT-PRE-20250926</t>
        </is>
      </c>
      <c r="D63" s="70" t="inlineStr">
        <is>
          <t>LINE-S01</t>
        </is>
      </c>
      <c r="E63" s="70" t="inlineStr">
        <is>
          <t>改善前</t>
        </is>
      </c>
      <c r="F63" s="71" t="n">
        <v>45926</v>
      </c>
      <c r="G63" s="70" t="inlineStr">
        <is>
          <t>智能终端系列</t>
        </is>
      </c>
      <c r="H63" s="70" t="inlineStr">
        <is>
          <t>尺寸超差</t>
        </is>
      </c>
      <c r="I63" s="72" t="n">
        <v>66</v>
      </c>
      <c r="J63" s="73" t="n">
        <v>0.2509505703422053</v>
      </c>
      <c r="K63" s="70" t="inlineStr">
        <is>
          <t>成型工位</t>
        </is>
      </c>
      <c r="L63" s="70" t="inlineStr">
        <is>
          <t>工艺偏移</t>
        </is>
      </c>
      <c r="M63" s="70" t="inlineStr">
        <is>
          <t>质量工程师</t>
        </is>
      </c>
      <c r="N63" s="70" t="inlineStr">
        <is>
          <t>否</t>
        </is>
      </c>
      <c r="O63" s="70" t="inlineStr">
        <is>
          <t>团队模拟数据</t>
        </is>
      </c>
      <c r="P63" s="70" t="inlineStr">
        <is>
          <t>SIM-v2.2-20260807-20260805</t>
        </is>
      </c>
      <c r="Q63" s="70" t="inlineStr">
        <is>
          <t>按LINE-S01确定性比例分配: 外观15%/尺寸25%/功能25%/电气25%/其他余数; 良品=ROUND(总产量×质量率,0)=22594, 不良=263</t>
        </is>
      </c>
    </row>
    <row r="64">
      <c r="A64" s="70" t="inlineStr">
        <is>
          <t>DEF-00063</t>
        </is>
      </c>
      <c r="B64" s="70" t="inlineStr">
        <is>
          <t>LINE-S01-PRE-20250926</t>
        </is>
      </c>
      <c r="C64" s="70" t="inlineStr">
        <is>
          <t>SHIFT-PRE-20250926</t>
        </is>
      </c>
      <c r="D64" s="70" t="inlineStr">
        <is>
          <t>LINE-S01</t>
        </is>
      </c>
      <c r="E64" s="70" t="inlineStr">
        <is>
          <t>改善前</t>
        </is>
      </c>
      <c r="F64" s="71" t="n">
        <v>45926</v>
      </c>
      <c r="G64" s="70" t="inlineStr">
        <is>
          <t>智能终端系列</t>
        </is>
      </c>
      <c r="H64" s="70" t="inlineStr">
        <is>
          <t>功能失效</t>
        </is>
      </c>
      <c r="I64" s="72" t="n">
        <v>66</v>
      </c>
      <c r="J64" s="73" t="n">
        <v>0.2509505703422053</v>
      </c>
      <c r="K64" s="70" t="inlineStr">
        <is>
          <t>测试工位</t>
        </is>
      </c>
      <c r="L64" s="70" t="inlineStr">
        <is>
          <t>元器件异常</t>
        </is>
      </c>
      <c r="M64" s="70" t="inlineStr">
        <is>
          <t>质量工程师</t>
        </is>
      </c>
      <c r="N64" s="70" t="inlineStr">
        <is>
          <t>否</t>
        </is>
      </c>
      <c r="O64" s="70" t="inlineStr">
        <is>
          <t>团队模拟数据</t>
        </is>
      </c>
      <c r="P64" s="70" t="inlineStr">
        <is>
          <t>SIM-v2.2-20260807-20260805</t>
        </is>
      </c>
      <c r="Q64" s="70" t="inlineStr">
        <is>
          <t>按LINE-S01确定性比例分配: 外观15%/尺寸25%/功能25%/电气25%/其他余数; 良品=ROUND(总产量×质量率,0)=22594, 不良=263</t>
        </is>
      </c>
    </row>
    <row r="65">
      <c r="A65" s="70" t="inlineStr">
        <is>
          <t>DEF-00064</t>
        </is>
      </c>
      <c r="B65" s="70" t="inlineStr">
        <is>
          <t>LINE-S01-PRE-20250926</t>
        </is>
      </c>
      <c r="C65" s="70" t="inlineStr">
        <is>
          <t>SHIFT-PRE-20250926</t>
        </is>
      </c>
      <c r="D65" s="70" t="inlineStr">
        <is>
          <t>LINE-S01</t>
        </is>
      </c>
      <c r="E65" s="70" t="inlineStr">
        <is>
          <t>改善前</t>
        </is>
      </c>
      <c r="F65" s="71" t="n">
        <v>45926</v>
      </c>
      <c r="G65" s="70" t="inlineStr">
        <is>
          <t>智能终端系列</t>
        </is>
      </c>
      <c r="H65" s="70" t="inlineStr">
        <is>
          <t>电气不良</t>
        </is>
      </c>
      <c r="I65" s="72" t="n">
        <v>66</v>
      </c>
      <c r="J65" s="73" t="n">
        <v>0.2509505703422053</v>
      </c>
      <c r="K65" s="70" t="inlineStr">
        <is>
          <t>焊接工位</t>
        </is>
      </c>
      <c r="L65" s="70" t="inlineStr">
        <is>
          <t>焊接缺陷</t>
        </is>
      </c>
      <c r="M65" s="70" t="inlineStr">
        <is>
          <t>质量工程师</t>
        </is>
      </c>
      <c r="N65" s="70" t="inlineStr">
        <is>
          <t>否</t>
        </is>
      </c>
      <c r="O65" s="70" t="inlineStr">
        <is>
          <t>团队模拟数据</t>
        </is>
      </c>
      <c r="P65" s="70" t="inlineStr">
        <is>
          <t>SIM-v2.2-20260807-20260805</t>
        </is>
      </c>
      <c r="Q65" s="70" t="inlineStr">
        <is>
          <t>按LINE-S01确定性比例分配: 外观15%/尺寸25%/功能25%/电气25%/其他余数; 良品=ROUND(总产量×质量率,0)=22594, 不良=263</t>
        </is>
      </c>
    </row>
    <row r="66">
      <c r="A66" s="70" t="inlineStr">
        <is>
          <t>DEF-00065</t>
        </is>
      </c>
      <c r="B66" s="70" t="inlineStr">
        <is>
          <t>LINE-S01-PRE-20250926</t>
        </is>
      </c>
      <c r="C66" s="70" t="inlineStr">
        <is>
          <t>SHIFT-PRE-20250926</t>
        </is>
      </c>
      <c r="D66" s="70" t="inlineStr">
        <is>
          <t>LINE-S01</t>
        </is>
      </c>
      <c r="E66" s="70" t="inlineStr">
        <is>
          <t>改善前</t>
        </is>
      </c>
      <c r="F66" s="71" t="n">
        <v>45926</v>
      </c>
      <c r="G66" s="70" t="inlineStr">
        <is>
          <t>智能终端系列</t>
        </is>
      </c>
      <c r="H66" s="70" t="inlineStr">
        <is>
          <t>其他不良</t>
        </is>
      </c>
      <c r="I66" s="72" t="n">
        <v>26</v>
      </c>
      <c r="J66" s="73" t="n">
        <v>0.09885931558935379</v>
      </c>
      <c r="K66" s="70" t="inlineStr">
        <is>
          <t>包装工位</t>
        </is>
      </c>
      <c r="L66" s="70" t="inlineStr">
        <is>
          <t>综合因素</t>
        </is>
      </c>
      <c r="M66" s="70" t="inlineStr">
        <is>
          <t>生产主管</t>
        </is>
      </c>
      <c r="N66" s="70" t="inlineStr">
        <is>
          <t>否</t>
        </is>
      </c>
      <c r="O66" s="70" t="inlineStr">
        <is>
          <t>团队模拟数据</t>
        </is>
      </c>
      <c r="P66" s="70" t="inlineStr">
        <is>
          <t>SIM-v2.2-20260807-20260805</t>
        </is>
      </c>
      <c r="Q66" s="70" t="inlineStr">
        <is>
          <t>按LINE-S01确定性比例分配: 外观15%/尺寸25%/功能25%/电气25%/其他余数; 良品=ROUND(总产量×质量率,0)=22594, 不良=263</t>
        </is>
      </c>
    </row>
    <row r="67">
      <c r="A67" s="70" t="inlineStr">
        <is>
          <t>DEF-00066</t>
        </is>
      </c>
      <c r="B67" s="70" t="inlineStr">
        <is>
          <t>LINE-S02-PRE-20250926</t>
        </is>
      </c>
      <c r="C67" s="70" t="inlineStr">
        <is>
          <t>SHIFT-PRE-20250926</t>
        </is>
      </c>
      <c r="D67" s="70" t="inlineStr">
        <is>
          <t>LINE-S02</t>
        </is>
      </c>
      <c r="E67" s="70" t="inlineStr">
        <is>
          <t>改善前</t>
        </is>
      </c>
      <c r="F67" s="71" t="n">
        <v>45926</v>
      </c>
      <c r="G67" s="70" t="inlineStr">
        <is>
          <t>视觉设备系列</t>
        </is>
      </c>
      <c r="H67" s="70" t="inlineStr">
        <is>
          <t>外观不良</t>
        </is>
      </c>
      <c r="I67" s="72" t="n">
        <v>38</v>
      </c>
      <c r="J67" s="73" t="n">
        <v>0.1191222570532915</v>
      </c>
      <c r="K67" s="70" t="inlineStr">
        <is>
          <t>注塑工位</t>
        </is>
      </c>
      <c r="L67" s="70" t="inlineStr">
        <is>
          <t>表面缺陷</t>
        </is>
      </c>
      <c r="M67" s="70" t="inlineStr">
        <is>
          <t>质量工程师</t>
        </is>
      </c>
      <c r="N67" s="70" t="inlineStr">
        <is>
          <t>否</t>
        </is>
      </c>
      <c r="O67" s="70" t="inlineStr">
        <is>
          <t>团队模拟数据</t>
        </is>
      </c>
      <c r="P67" s="70" t="inlineStr">
        <is>
          <t>SIM-v2.2-20260807-20260805</t>
        </is>
      </c>
      <c r="Q67" s="70" t="inlineStr">
        <is>
          <t>按LINE-S02确定性比例分配: 外观12%/尺寸15%/功能32%/电气28%/其他余数; 良品=ROUND(总产量×质量率,0)=22342, 不良=319</t>
        </is>
      </c>
    </row>
    <row r="68">
      <c r="A68" s="70" t="inlineStr">
        <is>
          <t>DEF-00067</t>
        </is>
      </c>
      <c r="B68" s="70" t="inlineStr">
        <is>
          <t>LINE-S02-PRE-20250926</t>
        </is>
      </c>
      <c r="C68" s="70" t="inlineStr">
        <is>
          <t>SHIFT-PRE-20250926</t>
        </is>
      </c>
      <c r="D68" s="70" t="inlineStr">
        <is>
          <t>LINE-S02</t>
        </is>
      </c>
      <c r="E68" s="70" t="inlineStr">
        <is>
          <t>改善前</t>
        </is>
      </c>
      <c r="F68" s="71" t="n">
        <v>45926</v>
      </c>
      <c r="G68" s="70" t="inlineStr">
        <is>
          <t>视觉设备系列</t>
        </is>
      </c>
      <c r="H68" s="70" t="inlineStr">
        <is>
          <t>尺寸超差</t>
        </is>
      </c>
      <c r="I68" s="72" t="n">
        <v>48</v>
      </c>
      <c r="J68" s="73" t="n">
        <v>0.1504702194357367</v>
      </c>
      <c r="K68" s="70" t="inlineStr">
        <is>
          <t>成型工位</t>
        </is>
      </c>
      <c r="L68" s="70" t="inlineStr">
        <is>
          <t>工艺偏移</t>
        </is>
      </c>
      <c r="M68" s="70" t="inlineStr">
        <is>
          <t>质量工程师</t>
        </is>
      </c>
      <c r="N68" s="70" t="inlineStr">
        <is>
          <t>否</t>
        </is>
      </c>
      <c r="O68" s="70" t="inlineStr">
        <is>
          <t>团队模拟数据</t>
        </is>
      </c>
      <c r="P68" s="70" t="inlineStr">
        <is>
          <t>SIM-v2.2-20260807-20260805</t>
        </is>
      </c>
      <c r="Q68" s="70" t="inlineStr">
        <is>
          <t>按LINE-S02确定性比例分配: 外观12%/尺寸15%/功能32%/电气28%/其他余数; 良品=ROUND(总产量×质量率,0)=22342, 不良=319</t>
        </is>
      </c>
    </row>
    <row r="69">
      <c r="A69" s="70" t="inlineStr">
        <is>
          <t>DEF-00068</t>
        </is>
      </c>
      <c r="B69" s="70" t="inlineStr">
        <is>
          <t>LINE-S02-PRE-20250926</t>
        </is>
      </c>
      <c r="C69" s="70" t="inlineStr">
        <is>
          <t>SHIFT-PRE-20250926</t>
        </is>
      </c>
      <c r="D69" s="70" t="inlineStr">
        <is>
          <t>LINE-S02</t>
        </is>
      </c>
      <c r="E69" s="70" t="inlineStr">
        <is>
          <t>改善前</t>
        </is>
      </c>
      <c r="F69" s="71" t="n">
        <v>45926</v>
      </c>
      <c r="G69" s="70" t="inlineStr">
        <is>
          <t>视觉设备系列</t>
        </is>
      </c>
      <c r="H69" s="70" t="inlineStr">
        <is>
          <t>功能失效</t>
        </is>
      </c>
      <c r="I69" s="72" t="n">
        <v>102</v>
      </c>
      <c r="J69" s="73" t="n">
        <v>0.3197492163009404</v>
      </c>
      <c r="K69" s="70" t="inlineStr">
        <is>
          <t>测试工位</t>
        </is>
      </c>
      <c r="L69" s="70" t="inlineStr">
        <is>
          <t>元器件异常</t>
        </is>
      </c>
      <c r="M69" s="70" t="inlineStr">
        <is>
          <t>质量工程师</t>
        </is>
      </c>
      <c r="N69" s="70" t="inlineStr">
        <is>
          <t>是</t>
        </is>
      </c>
      <c r="O69" s="70" t="inlineStr">
        <is>
          <t>团队模拟数据</t>
        </is>
      </c>
      <c r="P69" s="70" t="inlineStr">
        <is>
          <t>SIM-v2.2-20260807-20260805</t>
        </is>
      </c>
      <c r="Q69" s="70" t="inlineStr">
        <is>
          <t>按LINE-S02确定性比例分配: 外观12%/尺寸15%/功能32%/电气28%/其他余数; 良品=ROUND(总产量×质量率,0)=22342, 不良=319</t>
        </is>
      </c>
    </row>
    <row r="70">
      <c r="A70" s="70" t="inlineStr">
        <is>
          <t>DEF-00069</t>
        </is>
      </c>
      <c r="B70" s="70" t="inlineStr">
        <is>
          <t>LINE-S02-PRE-20250926</t>
        </is>
      </c>
      <c r="C70" s="70" t="inlineStr">
        <is>
          <t>SHIFT-PRE-20250926</t>
        </is>
      </c>
      <c r="D70" s="70" t="inlineStr">
        <is>
          <t>LINE-S02</t>
        </is>
      </c>
      <c r="E70" s="70" t="inlineStr">
        <is>
          <t>改善前</t>
        </is>
      </c>
      <c r="F70" s="71" t="n">
        <v>45926</v>
      </c>
      <c r="G70" s="70" t="inlineStr">
        <is>
          <t>视觉设备系列</t>
        </is>
      </c>
      <c r="H70" s="70" t="inlineStr">
        <is>
          <t>电气不良</t>
        </is>
      </c>
      <c r="I70" s="72" t="n">
        <v>89</v>
      </c>
      <c r="J70" s="73" t="n">
        <v>0.2789968652037618</v>
      </c>
      <c r="K70" s="70" t="inlineStr">
        <is>
          <t>焊接工位</t>
        </is>
      </c>
      <c r="L70" s="70" t="inlineStr">
        <is>
          <t>焊接缺陷</t>
        </is>
      </c>
      <c r="M70" s="70" t="inlineStr">
        <is>
          <t>质量工程师</t>
        </is>
      </c>
      <c r="N70" s="70" t="inlineStr">
        <is>
          <t>否</t>
        </is>
      </c>
      <c r="O70" s="70" t="inlineStr">
        <is>
          <t>团队模拟数据</t>
        </is>
      </c>
      <c r="P70" s="70" t="inlineStr">
        <is>
          <t>SIM-v2.2-20260807-20260805</t>
        </is>
      </c>
      <c r="Q70" s="70" t="inlineStr">
        <is>
          <t>按LINE-S02确定性比例分配: 外观12%/尺寸15%/功能32%/电气28%/其他余数; 良品=ROUND(总产量×质量率,0)=22342, 不良=319</t>
        </is>
      </c>
    </row>
    <row r="71">
      <c r="A71" s="70" t="inlineStr">
        <is>
          <t>DEF-00070</t>
        </is>
      </c>
      <c r="B71" s="70" t="inlineStr">
        <is>
          <t>LINE-S02-PRE-20250926</t>
        </is>
      </c>
      <c r="C71" s="70" t="inlineStr">
        <is>
          <t>SHIFT-PRE-20250926</t>
        </is>
      </c>
      <c r="D71" s="70" t="inlineStr">
        <is>
          <t>LINE-S02</t>
        </is>
      </c>
      <c r="E71" s="70" t="inlineStr">
        <is>
          <t>改善前</t>
        </is>
      </c>
      <c r="F71" s="71" t="n">
        <v>45926</v>
      </c>
      <c r="G71" s="70" t="inlineStr">
        <is>
          <t>视觉设备系列</t>
        </is>
      </c>
      <c r="H71" s="70" t="inlineStr">
        <is>
          <t>其他不良</t>
        </is>
      </c>
      <c r="I71" s="72" t="n">
        <v>42</v>
      </c>
      <c r="J71" s="73" t="n">
        <v>0.1316614420062696</v>
      </c>
      <c r="K71" s="70" t="inlineStr">
        <is>
          <t>包装工位</t>
        </is>
      </c>
      <c r="L71" s="70" t="inlineStr">
        <is>
          <t>综合因素</t>
        </is>
      </c>
      <c r="M71" s="70" t="inlineStr">
        <is>
          <t>生产主管</t>
        </is>
      </c>
      <c r="N71" s="70" t="inlineStr">
        <is>
          <t>否</t>
        </is>
      </c>
      <c r="O71" s="70" t="inlineStr">
        <is>
          <t>团队模拟数据</t>
        </is>
      </c>
      <c r="P71" s="70" t="inlineStr">
        <is>
          <t>SIM-v2.2-20260807-20260805</t>
        </is>
      </c>
      <c r="Q71" s="70" t="inlineStr">
        <is>
          <t>按LINE-S02确定性比例分配: 外观12%/尺寸15%/功能32%/电气28%/其他余数; 良品=ROUND(总产量×质量率,0)=22342, 不良=319</t>
        </is>
      </c>
    </row>
    <row r="72">
      <c r="A72" s="70" t="inlineStr">
        <is>
          <t>DEF-00071</t>
        </is>
      </c>
      <c r="B72" s="70" t="inlineStr">
        <is>
          <t>LINE-S03-PRE-20250926</t>
        </is>
      </c>
      <c r="C72" s="70" t="inlineStr">
        <is>
          <t>SHIFT-PRE-20250926</t>
        </is>
      </c>
      <c r="D72" s="70" t="inlineStr">
        <is>
          <t>LINE-S03</t>
        </is>
      </c>
      <c r="E72" s="70" t="inlineStr">
        <is>
          <t>改善前</t>
        </is>
      </c>
      <c r="F72" s="71" t="n">
        <v>45926</v>
      </c>
      <c r="G72" s="70" t="inlineStr">
        <is>
          <t>音频模组系列</t>
        </is>
      </c>
      <c r="H72" s="70" t="inlineStr">
        <is>
          <t>外观不良</t>
        </is>
      </c>
      <c r="I72" s="72" t="n">
        <v>281</v>
      </c>
      <c r="J72" s="73" t="n">
        <v>0.3196814562002275</v>
      </c>
      <c r="K72" s="70" t="inlineStr">
        <is>
          <t>注塑工位</t>
        </is>
      </c>
      <c r="L72" s="70" t="inlineStr">
        <is>
          <t>表面缺陷</t>
        </is>
      </c>
      <c r="M72" s="70" t="inlineStr">
        <is>
          <t>质量工程师</t>
        </is>
      </c>
      <c r="N72" s="70" t="inlineStr">
        <is>
          <t>是</t>
        </is>
      </c>
      <c r="O72" s="70" t="inlineStr">
        <is>
          <t>团队模拟数据</t>
        </is>
      </c>
      <c r="P72" s="70" t="inlineStr">
        <is>
          <t>SIM-v2.2-20260807-20260805</t>
        </is>
      </c>
      <c r="Q72" s="70" t="inlineStr">
        <is>
          <t>按LINE-S03确定性比例分配: 外观32%/尺寸30%/功能15%/电气13%/其他余数; 良品=ROUND(总产量×质量率,0)=24100, 不良=879</t>
        </is>
      </c>
    </row>
    <row r="73">
      <c r="A73" s="70" t="inlineStr">
        <is>
          <t>DEF-00072</t>
        </is>
      </c>
      <c r="B73" s="70" t="inlineStr">
        <is>
          <t>LINE-S03-PRE-20250926</t>
        </is>
      </c>
      <c r="C73" s="70" t="inlineStr">
        <is>
          <t>SHIFT-PRE-20250926</t>
        </is>
      </c>
      <c r="D73" s="70" t="inlineStr">
        <is>
          <t>LINE-S03</t>
        </is>
      </c>
      <c r="E73" s="70" t="inlineStr">
        <is>
          <t>改善前</t>
        </is>
      </c>
      <c r="F73" s="71" t="n">
        <v>45926</v>
      </c>
      <c r="G73" s="70" t="inlineStr">
        <is>
          <t>音频模组系列</t>
        </is>
      </c>
      <c r="H73" s="70" t="inlineStr">
        <is>
          <t>尺寸超差</t>
        </is>
      </c>
      <c r="I73" s="72" t="n">
        <v>264</v>
      </c>
      <c r="J73" s="73" t="n">
        <v>0.3003412969283277</v>
      </c>
      <c r="K73" s="70" t="inlineStr">
        <is>
          <t>成型工位</t>
        </is>
      </c>
      <c r="L73" s="70" t="inlineStr">
        <is>
          <t>工艺偏移</t>
        </is>
      </c>
      <c r="M73" s="70" t="inlineStr">
        <is>
          <t>质量工程师</t>
        </is>
      </c>
      <c r="N73" s="70" t="inlineStr">
        <is>
          <t>是</t>
        </is>
      </c>
      <c r="O73" s="70" t="inlineStr">
        <is>
          <t>团队模拟数据</t>
        </is>
      </c>
      <c r="P73" s="70" t="inlineStr">
        <is>
          <t>SIM-v2.2-20260807-20260805</t>
        </is>
      </c>
      <c r="Q73" s="70" t="inlineStr">
        <is>
          <t>按LINE-S03确定性比例分配: 外观32%/尺寸30%/功能15%/电气13%/其他余数; 良品=ROUND(总产量×质量率,0)=24100, 不良=879</t>
        </is>
      </c>
    </row>
    <row r="74">
      <c r="A74" s="70" t="inlineStr">
        <is>
          <t>DEF-00073</t>
        </is>
      </c>
      <c r="B74" s="70" t="inlineStr">
        <is>
          <t>LINE-S03-PRE-20250926</t>
        </is>
      </c>
      <c r="C74" s="70" t="inlineStr">
        <is>
          <t>SHIFT-PRE-20250926</t>
        </is>
      </c>
      <c r="D74" s="70" t="inlineStr">
        <is>
          <t>LINE-S03</t>
        </is>
      </c>
      <c r="E74" s="70" t="inlineStr">
        <is>
          <t>改善前</t>
        </is>
      </c>
      <c r="F74" s="71" t="n">
        <v>45926</v>
      </c>
      <c r="G74" s="70" t="inlineStr">
        <is>
          <t>音频模组系列</t>
        </is>
      </c>
      <c r="H74" s="70" t="inlineStr">
        <is>
          <t>功能失效</t>
        </is>
      </c>
      <c r="I74" s="72" t="n">
        <v>132</v>
      </c>
      <c r="J74" s="73" t="n">
        <v>0.1501706484641638</v>
      </c>
      <c r="K74" s="70" t="inlineStr">
        <is>
          <t>测试工位</t>
        </is>
      </c>
      <c r="L74" s="70" t="inlineStr">
        <is>
          <t>元器件异常</t>
        </is>
      </c>
      <c r="M74" s="70" t="inlineStr">
        <is>
          <t>质量工程师</t>
        </is>
      </c>
      <c r="N74" s="70" t="inlineStr">
        <is>
          <t>否</t>
        </is>
      </c>
      <c r="O74" s="70" t="inlineStr">
        <is>
          <t>团队模拟数据</t>
        </is>
      </c>
      <c r="P74" s="70" t="inlineStr">
        <is>
          <t>SIM-v2.2-20260807-20260805</t>
        </is>
      </c>
      <c r="Q74" s="70" t="inlineStr">
        <is>
          <t>按LINE-S03确定性比例分配: 外观32%/尺寸30%/功能15%/电气13%/其他余数; 良品=ROUND(总产量×质量率,0)=24100, 不良=879</t>
        </is>
      </c>
    </row>
    <row r="75">
      <c r="A75" s="70" t="inlineStr">
        <is>
          <t>DEF-00074</t>
        </is>
      </c>
      <c r="B75" s="70" t="inlineStr">
        <is>
          <t>LINE-S03-PRE-20250926</t>
        </is>
      </c>
      <c r="C75" s="70" t="inlineStr">
        <is>
          <t>SHIFT-PRE-20250926</t>
        </is>
      </c>
      <c r="D75" s="70" t="inlineStr">
        <is>
          <t>LINE-S03</t>
        </is>
      </c>
      <c r="E75" s="70" t="inlineStr">
        <is>
          <t>改善前</t>
        </is>
      </c>
      <c r="F75" s="71" t="n">
        <v>45926</v>
      </c>
      <c r="G75" s="70" t="inlineStr">
        <is>
          <t>音频模组系列</t>
        </is>
      </c>
      <c r="H75" s="70" t="inlineStr">
        <is>
          <t>电气不良</t>
        </is>
      </c>
      <c r="I75" s="72" t="n">
        <v>114</v>
      </c>
      <c r="J75" s="73" t="n">
        <v>0.1296928327645051</v>
      </c>
      <c r="K75" s="70" t="inlineStr">
        <is>
          <t>焊接工位</t>
        </is>
      </c>
      <c r="L75" s="70" t="inlineStr">
        <is>
          <t>焊接缺陷</t>
        </is>
      </c>
      <c r="M75" s="70" t="inlineStr">
        <is>
          <t>质量工程师</t>
        </is>
      </c>
      <c r="N75" s="70" t="inlineStr">
        <is>
          <t>否</t>
        </is>
      </c>
      <c r="O75" s="70" t="inlineStr">
        <is>
          <t>团队模拟数据</t>
        </is>
      </c>
      <c r="P75" s="70" t="inlineStr">
        <is>
          <t>SIM-v2.2-20260807-20260805</t>
        </is>
      </c>
      <c r="Q75" s="70" t="inlineStr">
        <is>
          <t>按LINE-S03确定性比例分配: 外观32%/尺寸30%/功能15%/电气13%/其他余数; 良品=ROUND(总产量×质量率,0)=24100, 不良=879</t>
        </is>
      </c>
    </row>
    <row r="76">
      <c r="A76" s="70" t="inlineStr">
        <is>
          <t>DEF-00075</t>
        </is>
      </c>
      <c r="B76" s="70" t="inlineStr">
        <is>
          <t>LINE-S03-PRE-20250926</t>
        </is>
      </c>
      <c r="C76" s="70" t="inlineStr">
        <is>
          <t>SHIFT-PRE-20250926</t>
        </is>
      </c>
      <c r="D76" s="70" t="inlineStr">
        <is>
          <t>LINE-S03</t>
        </is>
      </c>
      <c r="E76" s="70" t="inlineStr">
        <is>
          <t>改善前</t>
        </is>
      </c>
      <c r="F76" s="71" t="n">
        <v>45926</v>
      </c>
      <c r="G76" s="70" t="inlineStr">
        <is>
          <t>音频模组系列</t>
        </is>
      </c>
      <c r="H76" s="70" t="inlineStr">
        <is>
          <t>其他不良</t>
        </is>
      </c>
      <c r="I76" s="72" t="n">
        <v>88</v>
      </c>
      <c r="J76" s="73" t="n">
        <v>0.100113765642776</v>
      </c>
      <c r="K76" s="70" t="inlineStr">
        <is>
          <t>包装工位</t>
        </is>
      </c>
      <c r="L76" s="70" t="inlineStr">
        <is>
          <t>综合因素</t>
        </is>
      </c>
      <c r="M76" s="70" t="inlineStr">
        <is>
          <t>生产主管</t>
        </is>
      </c>
      <c r="N76" s="70" t="inlineStr">
        <is>
          <t>否</t>
        </is>
      </c>
      <c r="O76" s="70" t="inlineStr">
        <is>
          <t>团队模拟数据</t>
        </is>
      </c>
      <c r="P76" s="70" t="inlineStr">
        <is>
          <t>SIM-v2.2-20260807-20260805</t>
        </is>
      </c>
      <c r="Q76" s="70" t="inlineStr">
        <is>
          <t>按LINE-S03确定性比例分配: 外观32%/尺寸30%/功能15%/电气13%/其他余数; 良品=ROUND(总产量×质量率,0)=24100, 不良=879</t>
        </is>
      </c>
    </row>
    <row r="77">
      <c r="A77" s="70" t="inlineStr">
        <is>
          <t>DEF-00076</t>
        </is>
      </c>
      <c r="B77" s="70" t="inlineStr">
        <is>
          <t>LINE-S01-PRE-20250929</t>
        </is>
      </c>
      <c r="C77" s="70" t="inlineStr">
        <is>
          <t>SHIFT-PRE-20250929</t>
        </is>
      </c>
      <c r="D77" s="70" t="inlineStr">
        <is>
          <t>LINE-S01</t>
        </is>
      </c>
      <c r="E77" s="70" t="inlineStr">
        <is>
          <t>改善前</t>
        </is>
      </c>
      <c r="F77" s="71" t="n">
        <v>45929</v>
      </c>
      <c r="G77" s="70" t="inlineStr">
        <is>
          <t>智能终端系列</t>
        </is>
      </c>
      <c r="H77" s="70" t="inlineStr">
        <is>
          <t>外观不良</t>
        </is>
      </c>
      <c r="I77" s="72" t="n">
        <v>48</v>
      </c>
      <c r="J77" s="73" t="n">
        <v>0.1504702194357367</v>
      </c>
      <c r="K77" s="70" t="inlineStr">
        <is>
          <t>注塑工位</t>
        </is>
      </c>
      <c r="L77" s="70" t="inlineStr">
        <is>
          <t>表面缺陷</t>
        </is>
      </c>
      <c r="M77" s="70" t="inlineStr">
        <is>
          <t>质量工程师</t>
        </is>
      </c>
      <c r="N77" s="70" t="inlineStr">
        <is>
          <t>否</t>
        </is>
      </c>
      <c r="O77" s="70" t="inlineStr">
        <is>
          <t>团队模拟数据</t>
        </is>
      </c>
      <c r="P77" s="70" t="inlineStr">
        <is>
          <t>SIM-v2.2-20260807-20260805</t>
        </is>
      </c>
      <c r="Q77" s="70" t="inlineStr">
        <is>
          <t>按LINE-S01确定性比例分配: 外观15%/尺寸25%/功能25%/电气25%/其他余数; 良品=ROUND(总产量×质量率,0)=46190, 不良=319</t>
        </is>
      </c>
    </row>
    <row r="78">
      <c r="A78" s="70" t="inlineStr">
        <is>
          <t>DEF-00077</t>
        </is>
      </c>
      <c r="B78" s="70" t="inlineStr">
        <is>
          <t>LINE-S01-PRE-20250929</t>
        </is>
      </c>
      <c r="C78" s="70" t="inlineStr">
        <is>
          <t>SHIFT-PRE-20250929</t>
        </is>
      </c>
      <c r="D78" s="70" t="inlineStr">
        <is>
          <t>LINE-S01</t>
        </is>
      </c>
      <c r="E78" s="70" t="inlineStr">
        <is>
          <t>改善前</t>
        </is>
      </c>
      <c r="F78" s="71" t="n">
        <v>45929</v>
      </c>
      <c r="G78" s="70" t="inlineStr">
        <is>
          <t>智能终端系列</t>
        </is>
      </c>
      <c r="H78" s="70" t="inlineStr">
        <is>
          <t>尺寸超差</t>
        </is>
      </c>
      <c r="I78" s="72" t="n">
        <v>80</v>
      </c>
      <c r="J78" s="73" t="n">
        <v>0.2507836990595611</v>
      </c>
      <c r="K78" s="70" t="inlineStr">
        <is>
          <t>成型工位</t>
        </is>
      </c>
      <c r="L78" s="70" t="inlineStr">
        <is>
          <t>工艺偏移</t>
        </is>
      </c>
      <c r="M78" s="70" t="inlineStr">
        <is>
          <t>质量工程师</t>
        </is>
      </c>
      <c r="N78" s="70" t="inlineStr">
        <is>
          <t>否</t>
        </is>
      </c>
      <c r="O78" s="70" t="inlineStr">
        <is>
          <t>团队模拟数据</t>
        </is>
      </c>
      <c r="P78" s="70" t="inlineStr">
        <is>
          <t>SIM-v2.2-20260807-20260805</t>
        </is>
      </c>
      <c r="Q78" s="70" t="inlineStr">
        <is>
          <t>按LINE-S01确定性比例分配: 外观15%/尺寸25%/功能25%/电气25%/其他余数; 良品=ROUND(总产量×质量率,0)=46190, 不良=319</t>
        </is>
      </c>
    </row>
    <row r="79">
      <c r="A79" s="70" t="inlineStr">
        <is>
          <t>DEF-00078</t>
        </is>
      </c>
      <c r="B79" s="70" t="inlineStr">
        <is>
          <t>LINE-S01-PRE-20250929</t>
        </is>
      </c>
      <c r="C79" s="70" t="inlineStr">
        <is>
          <t>SHIFT-PRE-20250929</t>
        </is>
      </c>
      <c r="D79" s="70" t="inlineStr">
        <is>
          <t>LINE-S01</t>
        </is>
      </c>
      <c r="E79" s="70" t="inlineStr">
        <is>
          <t>改善前</t>
        </is>
      </c>
      <c r="F79" s="71" t="n">
        <v>45929</v>
      </c>
      <c r="G79" s="70" t="inlineStr">
        <is>
          <t>智能终端系列</t>
        </is>
      </c>
      <c r="H79" s="70" t="inlineStr">
        <is>
          <t>功能失效</t>
        </is>
      </c>
      <c r="I79" s="72" t="n">
        <v>80</v>
      </c>
      <c r="J79" s="73" t="n">
        <v>0.2507836990595611</v>
      </c>
      <c r="K79" s="70" t="inlineStr">
        <is>
          <t>测试工位</t>
        </is>
      </c>
      <c r="L79" s="70" t="inlineStr">
        <is>
          <t>元器件异常</t>
        </is>
      </c>
      <c r="M79" s="70" t="inlineStr">
        <is>
          <t>质量工程师</t>
        </is>
      </c>
      <c r="N79" s="70" t="inlineStr">
        <is>
          <t>否</t>
        </is>
      </c>
      <c r="O79" s="70" t="inlineStr">
        <is>
          <t>团队模拟数据</t>
        </is>
      </c>
      <c r="P79" s="70" t="inlineStr">
        <is>
          <t>SIM-v2.2-20260807-20260805</t>
        </is>
      </c>
      <c r="Q79" s="70" t="inlineStr">
        <is>
          <t>按LINE-S01确定性比例分配: 外观15%/尺寸25%/功能25%/电气25%/其他余数; 良品=ROUND(总产量×质量率,0)=46190, 不良=319</t>
        </is>
      </c>
    </row>
    <row r="80">
      <c r="A80" s="70" t="inlineStr">
        <is>
          <t>DEF-00079</t>
        </is>
      </c>
      <c r="B80" s="70" t="inlineStr">
        <is>
          <t>LINE-S01-PRE-20250929</t>
        </is>
      </c>
      <c r="C80" s="70" t="inlineStr">
        <is>
          <t>SHIFT-PRE-20250929</t>
        </is>
      </c>
      <c r="D80" s="70" t="inlineStr">
        <is>
          <t>LINE-S01</t>
        </is>
      </c>
      <c r="E80" s="70" t="inlineStr">
        <is>
          <t>改善前</t>
        </is>
      </c>
      <c r="F80" s="71" t="n">
        <v>45929</v>
      </c>
      <c r="G80" s="70" t="inlineStr">
        <is>
          <t>智能终端系列</t>
        </is>
      </c>
      <c r="H80" s="70" t="inlineStr">
        <is>
          <t>电气不良</t>
        </is>
      </c>
      <c r="I80" s="72" t="n">
        <v>80</v>
      </c>
      <c r="J80" s="73" t="n">
        <v>0.2507836990595611</v>
      </c>
      <c r="K80" s="70" t="inlineStr">
        <is>
          <t>焊接工位</t>
        </is>
      </c>
      <c r="L80" s="70" t="inlineStr">
        <is>
          <t>焊接缺陷</t>
        </is>
      </c>
      <c r="M80" s="70" t="inlineStr">
        <is>
          <t>质量工程师</t>
        </is>
      </c>
      <c r="N80" s="70" t="inlineStr">
        <is>
          <t>否</t>
        </is>
      </c>
      <c r="O80" s="70" t="inlineStr">
        <is>
          <t>团队模拟数据</t>
        </is>
      </c>
      <c r="P80" s="70" t="inlineStr">
        <is>
          <t>SIM-v2.2-20260807-20260805</t>
        </is>
      </c>
      <c r="Q80" s="70" t="inlineStr">
        <is>
          <t>按LINE-S01确定性比例分配: 外观15%/尺寸25%/功能25%/电气25%/其他余数; 良品=ROUND(总产量×质量率,0)=46190, 不良=319</t>
        </is>
      </c>
    </row>
    <row r="81">
      <c r="A81" s="70" t="inlineStr">
        <is>
          <t>DEF-00080</t>
        </is>
      </c>
      <c r="B81" s="70" t="inlineStr">
        <is>
          <t>LINE-S01-PRE-20250929</t>
        </is>
      </c>
      <c r="C81" s="70" t="inlineStr">
        <is>
          <t>SHIFT-PRE-20250929</t>
        </is>
      </c>
      <c r="D81" s="70" t="inlineStr">
        <is>
          <t>LINE-S01</t>
        </is>
      </c>
      <c r="E81" s="70" t="inlineStr">
        <is>
          <t>改善前</t>
        </is>
      </c>
      <c r="F81" s="71" t="n">
        <v>45929</v>
      </c>
      <c r="G81" s="70" t="inlineStr">
        <is>
          <t>智能终端系列</t>
        </is>
      </c>
      <c r="H81" s="70" t="inlineStr">
        <is>
          <t>其他不良</t>
        </is>
      </c>
      <c r="I81" s="72" t="n">
        <v>31</v>
      </c>
      <c r="J81" s="73" t="n">
        <v>0.09717868338558</v>
      </c>
      <c r="K81" s="70" t="inlineStr">
        <is>
          <t>包装工位</t>
        </is>
      </c>
      <c r="L81" s="70" t="inlineStr">
        <is>
          <t>综合因素</t>
        </is>
      </c>
      <c r="M81" s="70" t="inlineStr">
        <is>
          <t>生产主管</t>
        </is>
      </c>
      <c r="N81" s="70" t="inlineStr">
        <is>
          <t>否</t>
        </is>
      </c>
      <c r="O81" s="70" t="inlineStr">
        <is>
          <t>团队模拟数据</t>
        </is>
      </c>
      <c r="P81" s="70" t="inlineStr">
        <is>
          <t>SIM-v2.2-20260807-20260805</t>
        </is>
      </c>
      <c r="Q81" s="70" t="inlineStr">
        <is>
          <t>按LINE-S01确定性比例分配: 外观15%/尺寸25%/功能25%/电气25%/其他余数; 良品=ROUND(总产量×质量率,0)=46190, 不良=319</t>
        </is>
      </c>
    </row>
    <row r="82">
      <c r="A82" s="70" t="inlineStr">
        <is>
          <t>DEF-00081</t>
        </is>
      </c>
      <c r="B82" s="70" t="inlineStr">
        <is>
          <t>LINE-S02-PRE-20250929</t>
        </is>
      </c>
      <c r="C82" s="70" t="inlineStr">
        <is>
          <t>SHIFT-PRE-20250929</t>
        </is>
      </c>
      <c r="D82" s="70" t="inlineStr">
        <is>
          <t>LINE-S02</t>
        </is>
      </c>
      <c r="E82" s="70" t="inlineStr">
        <is>
          <t>改善前</t>
        </is>
      </c>
      <c r="F82" s="71" t="n">
        <v>45929</v>
      </c>
      <c r="G82" s="70" t="inlineStr">
        <is>
          <t>视觉设备系列</t>
        </is>
      </c>
      <c r="H82" s="70" t="inlineStr">
        <is>
          <t>外观不良</t>
        </is>
      </c>
      <c r="I82" s="72" t="n">
        <v>5</v>
      </c>
      <c r="J82" s="73" t="n">
        <v>0.1219512195121951</v>
      </c>
      <c r="K82" s="70" t="inlineStr">
        <is>
          <t>注塑工位</t>
        </is>
      </c>
      <c r="L82" s="70" t="inlineStr">
        <is>
          <t>表面缺陷</t>
        </is>
      </c>
      <c r="M82" s="70" t="inlineStr">
        <is>
          <t>质量工程师</t>
        </is>
      </c>
      <c r="N82" s="70" t="inlineStr">
        <is>
          <t>否</t>
        </is>
      </c>
      <c r="O82" s="70" t="inlineStr">
        <is>
          <t>团队模拟数据</t>
        </is>
      </c>
      <c r="P82" s="70" t="inlineStr">
        <is>
          <t>SIM-v2.2-20260807-20260805</t>
        </is>
      </c>
      <c r="Q82" s="70" t="inlineStr">
        <is>
          <t>按LINE-S02确定性比例分配: 外观12%/尺寸15%/功能32%/电气28%/其他余数; 良品=ROUND(总产量×质量率,0)=42779, 不良=41</t>
        </is>
      </c>
    </row>
    <row r="83">
      <c r="A83" s="70" t="inlineStr">
        <is>
          <t>DEF-00082</t>
        </is>
      </c>
      <c r="B83" s="70" t="inlineStr">
        <is>
          <t>LINE-S02-PRE-20250929</t>
        </is>
      </c>
      <c r="C83" s="70" t="inlineStr">
        <is>
          <t>SHIFT-PRE-20250929</t>
        </is>
      </c>
      <c r="D83" s="70" t="inlineStr">
        <is>
          <t>LINE-S02</t>
        </is>
      </c>
      <c r="E83" s="70" t="inlineStr">
        <is>
          <t>改善前</t>
        </is>
      </c>
      <c r="F83" s="71" t="n">
        <v>45929</v>
      </c>
      <c r="G83" s="70" t="inlineStr">
        <is>
          <t>视觉设备系列</t>
        </is>
      </c>
      <c r="H83" s="70" t="inlineStr">
        <is>
          <t>尺寸超差</t>
        </is>
      </c>
      <c r="I83" s="72" t="n">
        <v>6</v>
      </c>
      <c r="J83" s="73" t="n">
        <v>0.1463414634146341</v>
      </c>
      <c r="K83" s="70" t="inlineStr">
        <is>
          <t>成型工位</t>
        </is>
      </c>
      <c r="L83" s="70" t="inlineStr">
        <is>
          <t>工艺偏移</t>
        </is>
      </c>
      <c r="M83" s="70" t="inlineStr">
        <is>
          <t>质量工程师</t>
        </is>
      </c>
      <c r="N83" s="70" t="inlineStr">
        <is>
          <t>否</t>
        </is>
      </c>
      <c r="O83" s="70" t="inlineStr">
        <is>
          <t>团队模拟数据</t>
        </is>
      </c>
      <c r="P83" s="70" t="inlineStr">
        <is>
          <t>SIM-v2.2-20260807-20260805</t>
        </is>
      </c>
      <c r="Q83" s="70" t="inlineStr">
        <is>
          <t>按LINE-S02确定性比例分配: 外观12%/尺寸15%/功能32%/电气28%/其他余数; 良品=ROUND(总产量×质量率,0)=42779, 不良=41</t>
        </is>
      </c>
    </row>
    <row r="84">
      <c r="A84" s="70" t="inlineStr">
        <is>
          <t>DEF-00083</t>
        </is>
      </c>
      <c r="B84" s="70" t="inlineStr">
        <is>
          <t>LINE-S02-PRE-20250929</t>
        </is>
      </c>
      <c r="C84" s="70" t="inlineStr">
        <is>
          <t>SHIFT-PRE-20250929</t>
        </is>
      </c>
      <c r="D84" s="70" t="inlineStr">
        <is>
          <t>LINE-S02</t>
        </is>
      </c>
      <c r="E84" s="70" t="inlineStr">
        <is>
          <t>改善前</t>
        </is>
      </c>
      <c r="F84" s="71" t="n">
        <v>45929</v>
      </c>
      <c r="G84" s="70" t="inlineStr">
        <is>
          <t>视觉设备系列</t>
        </is>
      </c>
      <c r="H84" s="70" t="inlineStr">
        <is>
          <t>功能失效</t>
        </is>
      </c>
      <c r="I84" s="72" t="n">
        <v>13</v>
      </c>
      <c r="J84" s="73" t="n">
        <v>0.3170731707317073</v>
      </c>
      <c r="K84" s="70" t="inlineStr">
        <is>
          <t>测试工位</t>
        </is>
      </c>
      <c r="L84" s="70" t="inlineStr">
        <is>
          <t>元器件异常</t>
        </is>
      </c>
      <c r="M84" s="70" t="inlineStr">
        <is>
          <t>质量工程师</t>
        </is>
      </c>
      <c r="N84" s="70" t="inlineStr">
        <is>
          <t>是</t>
        </is>
      </c>
      <c r="O84" s="70" t="inlineStr">
        <is>
          <t>团队模拟数据</t>
        </is>
      </c>
      <c r="P84" s="70" t="inlineStr">
        <is>
          <t>SIM-v2.2-20260807-20260805</t>
        </is>
      </c>
      <c r="Q84" s="70" t="inlineStr">
        <is>
          <t>按LINE-S02确定性比例分配: 外观12%/尺寸15%/功能32%/电气28%/其他余数; 良品=ROUND(总产量×质量率,0)=42779, 不良=41</t>
        </is>
      </c>
    </row>
    <row r="85">
      <c r="A85" s="70" t="inlineStr">
        <is>
          <t>DEF-00084</t>
        </is>
      </c>
      <c r="B85" s="70" t="inlineStr">
        <is>
          <t>LINE-S02-PRE-20250929</t>
        </is>
      </c>
      <c r="C85" s="70" t="inlineStr">
        <is>
          <t>SHIFT-PRE-20250929</t>
        </is>
      </c>
      <c r="D85" s="70" t="inlineStr">
        <is>
          <t>LINE-S02</t>
        </is>
      </c>
      <c r="E85" s="70" t="inlineStr">
        <is>
          <t>改善前</t>
        </is>
      </c>
      <c r="F85" s="71" t="n">
        <v>45929</v>
      </c>
      <c r="G85" s="70" t="inlineStr">
        <is>
          <t>视觉设备系列</t>
        </is>
      </c>
      <c r="H85" s="70" t="inlineStr">
        <is>
          <t>电气不良</t>
        </is>
      </c>
      <c r="I85" s="72" t="n">
        <v>11</v>
      </c>
      <c r="J85" s="73" t="n">
        <v>0.2682926829268293</v>
      </c>
      <c r="K85" s="70" t="inlineStr">
        <is>
          <t>焊接工位</t>
        </is>
      </c>
      <c r="L85" s="70" t="inlineStr">
        <is>
          <t>焊接缺陷</t>
        </is>
      </c>
      <c r="M85" s="70" t="inlineStr">
        <is>
          <t>质量工程师</t>
        </is>
      </c>
      <c r="N85" s="70" t="inlineStr">
        <is>
          <t>否</t>
        </is>
      </c>
      <c r="O85" s="70" t="inlineStr">
        <is>
          <t>团队模拟数据</t>
        </is>
      </c>
      <c r="P85" s="70" t="inlineStr">
        <is>
          <t>SIM-v2.2-20260807-20260805</t>
        </is>
      </c>
      <c r="Q85" s="70" t="inlineStr">
        <is>
          <t>按LINE-S02确定性比例分配: 外观12%/尺寸15%/功能32%/电气28%/其他余数; 良品=ROUND(总产量×质量率,0)=42779, 不良=41</t>
        </is>
      </c>
    </row>
    <row r="86">
      <c r="A86" s="70" t="inlineStr">
        <is>
          <t>DEF-00085</t>
        </is>
      </c>
      <c r="B86" s="70" t="inlineStr">
        <is>
          <t>LINE-S02-PRE-20250929</t>
        </is>
      </c>
      <c r="C86" s="70" t="inlineStr">
        <is>
          <t>SHIFT-PRE-20250929</t>
        </is>
      </c>
      <c r="D86" s="70" t="inlineStr">
        <is>
          <t>LINE-S02</t>
        </is>
      </c>
      <c r="E86" s="70" t="inlineStr">
        <is>
          <t>改善前</t>
        </is>
      </c>
      <c r="F86" s="71" t="n">
        <v>45929</v>
      </c>
      <c r="G86" s="70" t="inlineStr">
        <is>
          <t>视觉设备系列</t>
        </is>
      </c>
      <c r="H86" s="70" t="inlineStr">
        <is>
          <t>其他不良</t>
        </is>
      </c>
      <c r="I86" s="72" t="n">
        <v>6</v>
      </c>
      <c r="J86" s="73" t="n">
        <v>0.1463414634146341</v>
      </c>
      <c r="K86" s="70" t="inlineStr">
        <is>
          <t>包装工位</t>
        </is>
      </c>
      <c r="L86" s="70" t="inlineStr">
        <is>
          <t>综合因素</t>
        </is>
      </c>
      <c r="M86" s="70" t="inlineStr">
        <is>
          <t>生产主管</t>
        </is>
      </c>
      <c r="N86" s="70" t="inlineStr">
        <is>
          <t>否</t>
        </is>
      </c>
      <c r="O86" s="70" t="inlineStr">
        <is>
          <t>团队模拟数据</t>
        </is>
      </c>
      <c r="P86" s="70" t="inlineStr">
        <is>
          <t>SIM-v2.2-20260807-20260805</t>
        </is>
      </c>
      <c r="Q86" s="70" t="inlineStr">
        <is>
          <t>按LINE-S02确定性比例分配: 外观12%/尺寸15%/功能32%/电气28%/其他余数; 良品=ROUND(总产量×质量率,0)=42779, 不良=41</t>
        </is>
      </c>
    </row>
    <row r="87">
      <c r="A87" s="70" t="inlineStr">
        <is>
          <t>DEF-00086</t>
        </is>
      </c>
      <c r="B87" s="70" t="inlineStr">
        <is>
          <t>LINE-S03-PRE-20250929</t>
        </is>
      </c>
      <c r="C87" s="70" t="inlineStr">
        <is>
          <t>SHIFT-PRE-20250929</t>
        </is>
      </c>
      <c r="D87" s="70" t="inlineStr">
        <is>
          <t>LINE-S03</t>
        </is>
      </c>
      <c r="E87" s="70" t="inlineStr">
        <is>
          <t>改善前</t>
        </is>
      </c>
      <c r="F87" s="71" t="n">
        <v>45929</v>
      </c>
      <c r="G87" s="70" t="inlineStr">
        <is>
          <t>音频模组系列</t>
        </is>
      </c>
      <c r="H87" s="70" t="inlineStr">
        <is>
          <t>外观不良</t>
        </is>
      </c>
      <c r="I87" s="72" t="n">
        <v>496</v>
      </c>
      <c r="J87" s="73" t="n">
        <v>0.3197936814958092</v>
      </c>
      <c r="K87" s="70" t="inlineStr">
        <is>
          <t>注塑工位</t>
        </is>
      </c>
      <c r="L87" s="70" t="inlineStr">
        <is>
          <t>表面缺陷</t>
        </is>
      </c>
      <c r="M87" s="70" t="inlineStr">
        <is>
          <t>质量工程师</t>
        </is>
      </c>
      <c r="N87" s="70" t="inlineStr">
        <is>
          <t>是</t>
        </is>
      </c>
      <c r="O87" s="70" t="inlineStr">
        <is>
          <t>团队模拟数据</t>
        </is>
      </c>
      <c r="P87" s="70" t="inlineStr">
        <is>
          <t>SIM-v2.2-20260807-20260805</t>
        </is>
      </c>
      <c r="Q87" s="70" t="inlineStr">
        <is>
          <t>按LINE-S03确定性比例分配: 外观32%/尺寸30%/功能15%/电气13%/其他余数; 良品=ROUND(总产量×质量率,0)=49260, 不良=1551</t>
        </is>
      </c>
    </row>
    <row r="88">
      <c r="A88" s="70" t="inlineStr">
        <is>
          <t>DEF-00087</t>
        </is>
      </c>
      <c r="B88" s="70" t="inlineStr">
        <is>
          <t>LINE-S03-PRE-20250929</t>
        </is>
      </c>
      <c r="C88" s="70" t="inlineStr">
        <is>
          <t>SHIFT-PRE-20250929</t>
        </is>
      </c>
      <c r="D88" s="70" t="inlineStr">
        <is>
          <t>LINE-S03</t>
        </is>
      </c>
      <c r="E88" s="70" t="inlineStr">
        <is>
          <t>改善前</t>
        </is>
      </c>
      <c r="F88" s="71" t="n">
        <v>45929</v>
      </c>
      <c r="G88" s="70" t="inlineStr">
        <is>
          <t>音频模组系列</t>
        </is>
      </c>
      <c r="H88" s="70" t="inlineStr">
        <is>
          <t>尺寸超差</t>
        </is>
      </c>
      <c r="I88" s="72" t="n">
        <v>465</v>
      </c>
      <c r="J88" s="73" t="n">
        <v>0.2998065764023211</v>
      </c>
      <c r="K88" s="70" t="inlineStr">
        <is>
          <t>成型工位</t>
        </is>
      </c>
      <c r="L88" s="70" t="inlineStr">
        <is>
          <t>工艺偏移</t>
        </is>
      </c>
      <c r="M88" s="70" t="inlineStr">
        <is>
          <t>质量工程师</t>
        </is>
      </c>
      <c r="N88" s="70" t="inlineStr">
        <is>
          <t>否</t>
        </is>
      </c>
      <c r="O88" s="70" t="inlineStr">
        <is>
          <t>团队模拟数据</t>
        </is>
      </c>
      <c r="P88" s="70" t="inlineStr">
        <is>
          <t>SIM-v2.2-20260807-20260805</t>
        </is>
      </c>
      <c r="Q88" s="70" t="inlineStr">
        <is>
          <t>按LINE-S03确定性比例分配: 外观32%/尺寸30%/功能15%/电气13%/其他余数; 良品=ROUND(总产量×质量率,0)=49260, 不良=1551</t>
        </is>
      </c>
    </row>
    <row r="89">
      <c r="A89" s="70" t="inlineStr">
        <is>
          <t>DEF-00088</t>
        </is>
      </c>
      <c r="B89" s="70" t="inlineStr">
        <is>
          <t>LINE-S03-PRE-20250929</t>
        </is>
      </c>
      <c r="C89" s="70" t="inlineStr">
        <is>
          <t>SHIFT-PRE-20250929</t>
        </is>
      </c>
      <c r="D89" s="70" t="inlineStr">
        <is>
          <t>LINE-S03</t>
        </is>
      </c>
      <c r="E89" s="70" t="inlineStr">
        <is>
          <t>改善前</t>
        </is>
      </c>
      <c r="F89" s="71" t="n">
        <v>45929</v>
      </c>
      <c r="G89" s="70" t="inlineStr">
        <is>
          <t>音频模组系列</t>
        </is>
      </c>
      <c r="H89" s="70" t="inlineStr">
        <is>
          <t>功能失效</t>
        </is>
      </c>
      <c r="I89" s="72" t="n">
        <v>233</v>
      </c>
      <c r="J89" s="73" t="n">
        <v>0.1502256608639587</v>
      </c>
      <c r="K89" s="70" t="inlineStr">
        <is>
          <t>测试工位</t>
        </is>
      </c>
      <c r="L89" s="70" t="inlineStr">
        <is>
          <t>元器件异常</t>
        </is>
      </c>
      <c r="M89" s="70" t="inlineStr">
        <is>
          <t>质量工程师</t>
        </is>
      </c>
      <c r="N89" s="70" t="inlineStr">
        <is>
          <t>否</t>
        </is>
      </c>
      <c r="O89" s="70" t="inlineStr">
        <is>
          <t>团队模拟数据</t>
        </is>
      </c>
      <c r="P89" s="70" t="inlineStr">
        <is>
          <t>SIM-v2.2-20260807-20260805</t>
        </is>
      </c>
      <c r="Q89" s="70" t="inlineStr">
        <is>
          <t>按LINE-S03确定性比例分配: 外观32%/尺寸30%/功能15%/电气13%/其他余数; 良品=ROUND(总产量×质量率,0)=49260, 不良=1551</t>
        </is>
      </c>
    </row>
    <row r="90">
      <c r="A90" s="70" t="inlineStr">
        <is>
          <t>DEF-00089</t>
        </is>
      </c>
      <c r="B90" s="70" t="inlineStr">
        <is>
          <t>LINE-S03-PRE-20250929</t>
        </is>
      </c>
      <c r="C90" s="70" t="inlineStr">
        <is>
          <t>SHIFT-PRE-20250929</t>
        </is>
      </c>
      <c r="D90" s="70" t="inlineStr">
        <is>
          <t>LINE-S03</t>
        </is>
      </c>
      <c r="E90" s="70" t="inlineStr">
        <is>
          <t>改善前</t>
        </is>
      </c>
      <c r="F90" s="71" t="n">
        <v>45929</v>
      </c>
      <c r="G90" s="70" t="inlineStr">
        <is>
          <t>音频模组系列</t>
        </is>
      </c>
      <c r="H90" s="70" t="inlineStr">
        <is>
          <t>电气不良</t>
        </is>
      </c>
      <c r="I90" s="72" t="n">
        <v>202</v>
      </c>
      <c r="J90" s="73" t="n">
        <v>0.1302385557704707</v>
      </c>
      <c r="K90" s="70" t="inlineStr">
        <is>
          <t>焊接工位</t>
        </is>
      </c>
      <c r="L90" s="70" t="inlineStr">
        <is>
          <t>焊接缺陷</t>
        </is>
      </c>
      <c r="M90" s="70" t="inlineStr">
        <is>
          <t>质量工程师</t>
        </is>
      </c>
      <c r="N90" s="70" t="inlineStr">
        <is>
          <t>否</t>
        </is>
      </c>
      <c r="O90" s="70" t="inlineStr">
        <is>
          <t>团队模拟数据</t>
        </is>
      </c>
      <c r="P90" s="70" t="inlineStr">
        <is>
          <t>SIM-v2.2-20260807-20260805</t>
        </is>
      </c>
      <c r="Q90" s="70" t="inlineStr">
        <is>
          <t>按LINE-S03确定性比例分配: 外观32%/尺寸30%/功能15%/电气13%/其他余数; 良品=ROUND(总产量×质量率,0)=49260, 不良=1551</t>
        </is>
      </c>
    </row>
    <row r="91">
      <c r="A91" s="70" t="inlineStr">
        <is>
          <t>DEF-00090</t>
        </is>
      </c>
      <c r="B91" s="70" t="inlineStr">
        <is>
          <t>LINE-S03-PRE-20250929</t>
        </is>
      </c>
      <c r="C91" s="70" t="inlineStr">
        <is>
          <t>SHIFT-PRE-20250929</t>
        </is>
      </c>
      <c r="D91" s="70" t="inlineStr">
        <is>
          <t>LINE-S03</t>
        </is>
      </c>
      <c r="E91" s="70" t="inlineStr">
        <is>
          <t>改善前</t>
        </is>
      </c>
      <c r="F91" s="71" t="n">
        <v>45929</v>
      </c>
      <c r="G91" s="70" t="inlineStr">
        <is>
          <t>音频模组系列</t>
        </is>
      </c>
      <c r="H91" s="70" t="inlineStr">
        <is>
          <t>其他不良</t>
        </is>
      </c>
      <c r="I91" s="72" t="n">
        <v>155</v>
      </c>
      <c r="J91" s="73" t="n">
        <v>0.09993552546744033</v>
      </c>
      <c r="K91" s="70" t="inlineStr">
        <is>
          <t>包装工位</t>
        </is>
      </c>
      <c r="L91" s="70" t="inlineStr">
        <is>
          <t>综合因素</t>
        </is>
      </c>
      <c r="M91" s="70" t="inlineStr">
        <is>
          <t>生产主管</t>
        </is>
      </c>
      <c r="N91" s="70" t="inlineStr">
        <is>
          <t>否</t>
        </is>
      </c>
      <c r="O91" s="70" t="inlineStr">
        <is>
          <t>团队模拟数据</t>
        </is>
      </c>
      <c r="P91" s="70" t="inlineStr">
        <is>
          <t>SIM-v2.2-20260807-20260805</t>
        </is>
      </c>
      <c r="Q91" s="70" t="inlineStr">
        <is>
          <t>按LINE-S03确定性比例分配: 外观32%/尺寸30%/功能15%/电气13%/其他余数; 良品=ROUND(总产量×质量率,0)=49260, 不良=1551</t>
        </is>
      </c>
    </row>
    <row r="92">
      <c r="A92" s="70" t="inlineStr">
        <is>
          <t>DEF-00091</t>
        </is>
      </c>
      <c r="B92" s="70" t="inlineStr">
        <is>
          <t>LINE-S01-PRE-20250930</t>
        </is>
      </c>
      <c r="C92" s="70" t="inlineStr">
        <is>
          <t>SHIFT-PRE-20250930</t>
        </is>
      </c>
      <c r="D92" s="70" t="inlineStr">
        <is>
          <t>LINE-S01</t>
        </is>
      </c>
      <c r="E92" s="70" t="inlineStr">
        <is>
          <t>改善前</t>
        </is>
      </c>
      <c r="F92" s="71" t="n">
        <v>45930</v>
      </c>
      <c r="G92" s="70" t="inlineStr">
        <is>
          <t>智能终端系列</t>
        </is>
      </c>
      <c r="H92" s="70" t="inlineStr">
        <is>
          <t>外观不良</t>
        </is>
      </c>
      <c r="I92" s="72" t="n">
        <v>5</v>
      </c>
      <c r="J92" s="73" t="n">
        <v>0.1515151515151515</v>
      </c>
      <c r="K92" s="70" t="inlineStr">
        <is>
          <t>注塑工位</t>
        </is>
      </c>
      <c r="L92" s="70" t="inlineStr">
        <is>
          <t>表面缺陷</t>
        </is>
      </c>
      <c r="M92" s="70" t="inlineStr">
        <is>
          <t>质量工程师</t>
        </is>
      </c>
      <c r="N92" s="70" t="inlineStr">
        <is>
          <t>否</t>
        </is>
      </c>
      <c r="O92" s="70" t="inlineStr">
        <is>
          <t>团队模拟数据</t>
        </is>
      </c>
      <c r="P92" s="70" t="inlineStr">
        <is>
          <t>SIM-v2.2-20260807-20260805</t>
        </is>
      </c>
      <c r="Q92" s="70" t="inlineStr">
        <is>
          <t>按LINE-S01确定性比例分配: 外观15%/尺寸25%/功能25%/电气25%/其他余数; 良品=ROUND(总产量×质量率,0)=16890, 不良=33</t>
        </is>
      </c>
    </row>
    <row r="93">
      <c r="A93" s="70" t="inlineStr">
        <is>
          <t>DEF-00092</t>
        </is>
      </c>
      <c r="B93" s="70" t="inlineStr">
        <is>
          <t>LINE-S01-PRE-20250930</t>
        </is>
      </c>
      <c r="C93" s="70" t="inlineStr">
        <is>
          <t>SHIFT-PRE-20250930</t>
        </is>
      </c>
      <c r="D93" s="70" t="inlineStr">
        <is>
          <t>LINE-S01</t>
        </is>
      </c>
      <c r="E93" s="70" t="inlineStr">
        <is>
          <t>改善前</t>
        </is>
      </c>
      <c r="F93" s="71" t="n">
        <v>45930</v>
      </c>
      <c r="G93" s="70" t="inlineStr">
        <is>
          <t>智能终端系列</t>
        </is>
      </c>
      <c r="H93" s="70" t="inlineStr">
        <is>
          <t>尺寸超差</t>
        </is>
      </c>
      <c r="I93" s="72" t="n">
        <v>8</v>
      </c>
      <c r="J93" s="73" t="n">
        <v>0.2424242424242424</v>
      </c>
      <c r="K93" s="70" t="inlineStr">
        <is>
          <t>成型工位</t>
        </is>
      </c>
      <c r="L93" s="70" t="inlineStr">
        <is>
          <t>工艺偏移</t>
        </is>
      </c>
      <c r="M93" s="70" t="inlineStr">
        <is>
          <t>质量工程师</t>
        </is>
      </c>
      <c r="N93" s="70" t="inlineStr">
        <is>
          <t>否</t>
        </is>
      </c>
      <c r="O93" s="70" t="inlineStr">
        <is>
          <t>团队模拟数据</t>
        </is>
      </c>
      <c r="P93" s="70" t="inlineStr">
        <is>
          <t>SIM-v2.2-20260807-20260805</t>
        </is>
      </c>
      <c r="Q93" s="70" t="inlineStr">
        <is>
          <t>按LINE-S01确定性比例分配: 外观15%/尺寸25%/功能25%/电气25%/其他余数; 良品=ROUND(总产量×质量率,0)=16890, 不良=33</t>
        </is>
      </c>
    </row>
    <row r="94">
      <c r="A94" s="70" t="inlineStr">
        <is>
          <t>DEF-00093</t>
        </is>
      </c>
      <c r="B94" s="70" t="inlineStr">
        <is>
          <t>LINE-S01-PRE-20250930</t>
        </is>
      </c>
      <c r="C94" s="70" t="inlineStr">
        <is>
          <t>SHIFT-PRE-20250930</t>
        </is>
      </c>
      <c r="D94" s="70" t="inlineStr">
        <is>
          <t>LINE-S01</t>
        </is>
      </c>
      <c r="E94" s="70" t="inlineStr">
        <is>
          <t>改善前</t>
        </is>
      </c>
      <c r="F94" s="71" t="n">
        <v>45930</v>
      </c>
      <c r="G94" s="70" t="inlineStr">
        <is>
          <t>智能终端系列</t>
        </is>
      </c>
      <c r="H94" s="70" t="inlineStr">
        <is>
          <t>功能失效</t>
        </is>
      </c>
      <c r="I94" s="72" t="n">
        <v>8</v>
      </c>
      <c r="J94" s="73" t="n">
        <v>0.2424242424242424</v>
      </c>
      <c r="K94" s="70" t="inlineStr">
        <is>
          <t>测试工位</t>
        </is>
      </c>
      <c r="L94" s="70" t="inlineStr">
        <is>
          <t>元器件异常</t>
        </is>
      </c>
      <c r="M94" s="70" t="inlineStr">
        <is>
          <t>质量工程师</t>
        </is>
      </c>
      <c r="N94" s="70" t="inlineStr">
        <is>
          <t>否</t>
        </is>
      </c>
      <c r="O94" s="70" t="inlineStr">
        <is>
          <t>团队模拟数据</t>
        </is>
      </c>
      <c r="P94" s="70" t="inlineStr">
        <is>
          <t>SIM-v2.2-20260807-20260805</t>
        </is>
      </c>
      <c r="Q94" s="70" t="inlineStr">
        <is>
          <t>按LINE-S01确定性比例分配: 外观15%/尺寸25%/功能25%/电气25%/其他余数; 良品=ROUND(总产量×质量率,0)=16890, 不良=33</t>
        </is>
      </c>
    </row>
    <row r="95">
      <c r="A95" s="70" t="inlineStr">
        <is>
          <t>DEF-00094</t>
        </is>
      </c>
      <c r="B95" s="70" t="inlineStr">
        <is>
          <t>LINE-S01-PRE-20250930</t>
        </is>
      </c>
      <c r="C95" s="70" t="inlineStr">
        <is>
          <t>SHIFT-PRE-20250930</t>
        </is>
      </c>
      <c r="D95" s="70" t="inlineStr">
        <is>
          <t>LINE-S01</t>
        </is>
      </c>
      <c r="E95" s="70" t="inlineStr">
        <is>
          <t>改善前</t>
        </is>
      </c>
      <c r="F95" s="71" t="n">
        <v>45930</v>
      </c>
      <c r="G95" s="70" t="inlineStr">
        <is>
          <t>智能终端系列</t>
        </is>
      </c>
      <c r="H95" s="70" t="inlineStr">
        <is>
          <t>电气不良</t>
        </is>
      </c>
      <c r="I95" s="72" t="n">
        <v>8</v>
      </c>
      <c r="J95" s="73" t="n">
        <v>0.2424242424242424</v>
      </c>
      <c r="K95" s="70" t="inlineStr">
        <is>
          <t>焊接工位</t>
        </is>
      </c>
      <c r="L95" s="70" t="inlineStr">
        <is>
          <t>焊接缺陷</t>
        </is>
      </c>
      <c r="M95" s="70" t="inlineStr">
        <is>
          <t>质量工程师</t>
        </is>
      </c>
      <c r="N95" s="70" t="inlineStr">
        <is>
          <t>否</t>
        </is>
      </c>
      <c r="O95" s="70" t="inlineStr">
        <is>
          <t>团队模拟数据</t>
        </is>
      </c>
      <c r="P95" s="70" t="inlineStr">
        <is>
          <t>SIM-v2.2-20260807-20260805</t>
        </is>
      </c>
      <c r="Q95" s="70" t="inlineStr">
        <is>
          <t>按LINE-S01确定性比例分配: 外观15%/尺寸25%/功能25%/电气25%/其他余数; 良品=ROUND(总产量×质量率,0)=16890, 不良=33</t>
        </is>
      </c>
    </row>
    <row r="96">
      <c r="A96" s="70" t="inlineStr">
        <is>
          <t>DEF-00095</t>
        </is>
      </c>
      <c r="B96" s="70" t="inlineStr">
        <is>
          <t>LINE-S01-PRE-20250930</t>
        </is>
      </c>
      <c r="C96" s="70" t="inlineStr">
        <is>
          <t>SHIFT-PRE-20250930</t>
        </is>
      </c>
      <c r="D96" s="70" t="inlineStr">
        <is>
          <t>LINE-S01</t>
        </is>
      </c>
      <c r="E96" s="70" t="inlineStr">
        <is>
          <t>改善前</t>
        </is>
      </c>
      <c r="F96" s="71" t="n">
        <v>45930</v>
      </c>
      <c r="G96" s="70" t="inlineStr">
        <is>
          <t>智能终端系列</t>
        </is>
      </c>
      <c r="H96" s="70" t="inlineStr">
        <is>
          <t>其他不良</t>
        </is>
      </c>
      <c r="I96" s="72" t="n">
        <v>4</v>
      </c>
      <c r="J96" s="73" t="n">
        <v>0.1212121212121212</v>
      </c>
      <c r="K96" s="70" t="inlineStr">
        <is>
          <t>包装工位</t>
        </is>
      </c>
      <c r="L96" s="70" t="inlineStr">
        <is>
          <t>综合因素</t>
        </is>
      </c>
      <c r="M96" s="70" t="inlineStr">
        <is>
          <t>生产主管</t>
        </is>
      </c>
      <c r="N96" s="70" t="inlineStr">
        <is>
          <t>否</t>
        </is>
      </c>
      <c r="O96" s="70" t="inlineStr">
        <is>
          <t>团队模拟数据</t>
        </is>
      </c>
      <c r="P96" s="70" t="inlineStr">
        <is>
          <t>SIM-v2.2-20260807-20260805</t>
        </is>
      </c>
      <c r="Q96" s="70" t="inlineStr">
        <is>
          <t>按LINE-S01确定性比例分配: 外观15%/尺寸25%/功能25%/电气25%/其他余数; 良品=ROUND(总产量×质量率,0)=16890, 不良=33</t>
        </is>
      </c>
    </row>
    <row r="97">
      <c r="A97" s="70" t="inlineStr">
        <is>
          <t>DEF-00096</t>
        </is>
      </c>
      <c r="B97" s="70" t="inlineStr">
        <is>
          <t>LINE-S02-PRE-20250930</t>
        </is>
      </c>
      <c r="C97" s="70" t="inlineStr">
        <is>
          <t>SHIFT-PRE-20250930</t>
        </is>
      </c>
      <c r="D97" s="70" t="inlineStr">
        <is>
          <t>LINE-S02</t>
        </is>
      </c>
      <c r="E97" s="70" t="inlineStr">
        <is>
          <t>改善前</t>
        </is>
      </c>
      <c r="F97" s="71" t="n">
        <v>45930</v>
      </c>
      <c r="G97" s="70" t="inlineStr">
        <is>
          <t>视觉设备系列</t>
        </is>
      </c>
      <c r="H97" s="70" t="inlineStr">
        <is>
          <t>外观不良</t>
        </is>
      </c>
      <c r="I97" s="72" t="n">
        <v>8</v>
      </c>
      <c r="J97" s="73" t="n">
        <v>0.1142857142857143</v>
      </c>
      <c r="K97" s="70" t="inlineStr">
        <is>
          <t>注塑工位</t>
        </is>
      </c>
      <c r="L97" s="70" t="inlineStr">
        <is>
          <t>表面缺陷</t>
        </is>
      </c>
      <c r="M97" s="70" t="inlineStr">
        <is>
          <t>质量工程师</t>
        </is>
      </c>
      <c r="N97" s="70" t="inlineStr">
        <is>
          <t>否</t>
        </is>
      </c>
      <c r="O97" s="70" t="inlineStr">
        <is>
          <t>团队模拟数据</t>
        </is>
      </c>
      <c r="P97" s="70" t="inlineStr">
        <is>
          <t>SIM-v2.2-20260807-20260805</t>
        </is>
      </c>
      <c r="Q97" s="70" t="inlineStr">
        <is>
          <t>按LINE-S02确定性比例分配: 外观12%/尺寸15%/功能32%/电气28%/其他余数; 良品=ROUND(总产量×质量率,0)=15524, 不良=70</t>
        </is>
      </c>
    </row>
    <row r="98">
      <c r="A98" s="70" t="inlineStr">
        <is>
          <t>DEF-00097</t>
        </is>
      </c>
      <c r="B98" s="70" t="inlineStr">
        <is>
          <t>LINE-S02-PRE-20250930</t>
        </is>
      </c>
      <c r="C98" s="70" t="inlineStr">
        <is>
          <t>SHIFT-PRE-20250930</t>
        </is>
      </c>
      <c r="D98" s="70" t="inlineStr">
        <is>
          <t>LINE-S02</t>
        </is>
      </c>
      <c r="E98" s="70" t="inlineStr">
        <is>
          <t>改善前</t>
        </is>
      </c>
      <c r="F98" s="71" t="n">
        <v>45930</v>
      </c>
      <c r="G98" s="70" t="inlineStr">
        <is>
          <t>视觉设备系列</t>
        </is>
      </c>
      <c r="H98" s="70" t="inlineStr">
        <is>
          <t>尺寸超差</t>
        </is>
      </c>
      <c r="I98" s="72" t="n">
        <v>10</v>
      </c>
      <c r="J98" s="73" t="n">
        <v>0.1428571428571428</v>
      </c>
      <c r="K98" s="70" t="inlineStr">
        <is>
          <t>成型工位</t>
        </is>
      </c>
      <c r="L98" s="70" t="inlineStr">
        <is>
          <t>工艺偏移</t>
        </is>
      </c>
      <c r="M98" s="70" t="inlineStr">
        <is>
          <t>质量工程师</t>
        </is>
      </c>
      <c r="N98" s="70" t="inlineStr">
        <is>
          <t>否</t>
        </is>
      </c>
      <c r="O98" s="70" t="inlineStr">
        <is>
          <t>团队模拟数据</t>
        </is>
      </c>
      <c r="P98" s="70" t="inlineStr">
        <is>
          <t>SIM-v2.2-20260807-20260805</t>
        </is>
      </c>
      <c r="Q98" s="70" t="inlineStr">
        <is>
          <t>按LINE-S02确定性比例分配: 外观12%/尺寸15%/功能32%/电气28%/其他余数; 良品=ROUND(总产量×质量率,0)=15524, 不良=70</t>
        </is>
      </c>
    </row>
    <row r="99">
      <c r="A99" s="70" t="inlineStr">
        <is>
          <t>DEF-00098</t>
        </is>
      </c>
      <c r="B99" s="70" t="inlineStr">
        <is>
          <t>LINE-S02-PRE-20250930</t>
        </is>
      </c>
      <c r="C99" s="70" t="inlineStr">
        <is>
          <t>SHIFT-PRE-20250930</t>
        </is>
      </c>
      <c r="D99" s="70" t="inlineStr">
        <is>
          <t>LINE-S02</t>
        </is>
      </c>
      <c r="E99" s="70" t="inlineStr">
        <is>
          <t>改善前</t>
        </is>
      </c>
      <c r="F99" s="71" t="n">
        <v>45930</v>
      </c>
      <c r="G99" s="70" t="inlineStr">
        <is>
          <t>视觉设备系列</t>
        </is>
      </c>
      <c r="H99" s="70" t="inlineStr">
        <is>
          <t>功能失效</t>
        </is>
      </c>
      <c r="I99" s="72" t="n">
        <v>22</v>
      </c>
      <c r="J99" s="73" t="n">
        <v>0.3142857142857143</v>
      </c>
      <c r="K99" s="70" t="inlineStr">
        <is>
          <t>测试工位</t>
        </is>
      </c>
      <c r="L99" s="70" t="inlineStr">
        <is>
          <t>元器件异常</t>
        </is>
      </c>
      <c r="M99" s="70" t="inlineStr">
        <is>
          <t>质量工程师</t>
        </is>
      </c>
      <c r="N99" s="70" t="inlineStr">
        <is>
          <t>是</t>
        </is>
      </c>
      <c r="O99" s="70" t="inlineStr">
        <is>
          <t>团队模拟数据</t>
        </is>
      </c>
      <c r="P99" s="70" t="inlineStr">
        <is>
          <t>SIM-v2.2-20260807-20260805</t>
        </is>
      </c>
      <c r="Q99" s="70" t="inlineStr">
        <is>
          <t>按LINE-S02确定性比例分配: 外观12%/尺寸15%/功能32%/电气28%/其他余数; 良品=ROUND(总产量×质量率,0)=15524, 不良=70</t>
        </is>
      </c>
    </row>
    <row r="100">
      <c r="A100" s="70" t="inlineStr">
        <is>
          <t>DEF-00099</t>
        </is>
      </c>
      <c r="B100" s="70" t="inlineStr">
        <is>
          <t>LINE-S02-PRE-20250930</t>
        </is>
      </c>
      <c r="C100" s="70" t="inlineStr">
        <is>
          <t>SHIFT-PRE-20250930</t>
        </is>
      </c>
      <c r="D100" s="70" t="inlineStr">
        <is>
          <t>LINE-S02</t>
        </is>
      </c>
      <c r="E100" s="70" t="inlineStr">
        <is>
          <t>改善前</t>
        </is>
      </c>
      <c r="F100" s="71" t="n">
        <v>45930</v>
      </c>
      <c r="G100" s="70" t="inlineStr">
        <is>
          <t>视觉设备系列</t>
        </is>
      </c>
      <c r="H100" s="70" t="inlineStr">
        <is>
          <t>电气不良</t>
        </is>
      </c>
      <c r="I100" s="72" t="n">
        <v>20</v>
      </c>
      <c r="J100" s="73" t="n">
        <v>0.2857142857142857</v>
      </c>
      <c r="K100" s="70" t="inlineStr">
        <is>
          <t>焊接工位</t>
        </is>
      </c>
      <c r="L100" s="70" t="inlineStr">
        <is>
          <t>焊接缺陷</t>
        </is>
      </c>
      <c r="M100" s="70" t="inlineStr">
        <is>
          <t>质量工程师</t>
        </is>
      </c>
      <c r="N100" s="70" t="inlineStr">
        <is>
          <t>否</t>
        </is>
      </c>
      <c r="O100" s="70" t="inlineStr">
        <is>
          <t>团队模拟数据</t>
        </is>
      </c>
      <c r="P100" s="70" t="inlineStr">
        <is>
          <t>SIM-v2.2-20260807-20260805</t>
        </is>
      </c>
      <c r="Q100" s="70" t="inlineStr">
        <is>
          <t>按LINE-S02确定性比例分配: 外观12%/尺寸15%/功能32%/电气28%/其他余数; 良品=ROUND(总产量×质量率,0)=15524, 不良=70</t>
        </is>
      </c>
    </row>
    <row r="101">
      <c r="A101" s="70" t="inlineStr">
        <is>
          <t>DEF-00100</t>
        </is>
      </c>
      <c r="B101" s="70" t="inlineStr">
        <is>
          <t>LINE-S02-PRE-20250930</t>
        </is>
      </c>
      <c r="C101" s="70" t="inlineStr">
        <is>
          <t>SHIFT-PRE-20250930</t>
        </is>
      </c>
      <c r="D101" s="70" t="inlineStr">
        <is>
          <t>LINE-S02</t>
        </is>
      </c>
      <c r="E101" s="70" t="inlineStr">
        <is>
          <t>改善前</t>
        </is>
      </c>
      <c r="F101" s="71" t="n">
        <v>45930</v>
      </c>
      <c r="G101" s="70" t="inlineStr">
        <is>
          <t>视觉设备系列</t>
        </is>
      </c>
      <c r="H101" s="70" t="inlineStr">
        <is>
          <t>其他不良</t>
        </is>
      </c>
      <c r="I101" s="72" t="n">
        <v>10</v>
      </c>
      <c r="J101" s="73" t="n">
        <v>0.1428571428571429</v>
      </c>
      <c r="K101" s="70" t="inlineStr">
        <is>
          <t>包装工位</t>
        </is>
      </c>
      <c r="L101" s="70" t="inlineStr">
        <is>
          <t>综合因素</t>
        </is>
      </c>
      <c r="M101" s="70" t="inlineStr">
        <is>
          <t>生产主管</t>
        </is>
      </c>
      <c r="N101" s="70" t="inlineStr">
        <is>
          <t>否</t>
        </is>
      </c>
      <c r="O101" s="70" t="inlineStr">
        <is>
          <t>团队模拟数据</t>
        </is>
      </c>
      <c r="P101" s="70" t="inlineStr">
        <is>
          <t>SIM-v2.2-20260807-20260805</t>
        </is>
      </c>
      <c r="Q101" s="70" t="inlineStr">
        <is>
          <t>按LINE-S02确定性比例分配: 外观12%/尺寸15%/功能32%/电气28%/其他余数; 良品=ROUND(总产量×质量率,0)=15524, 不良=70</t>
        </is>
      </c>
    </row>
    <row r="102">
      <c r="A102" s="70" t="inlineStr">
        <is>
          <t>DEF-00101</t>
        </is>
      </c>
      <c r="B102" s="70" t="inlineStr">
        <is>
          <t>LINE-S03-PRE-20250930</t>
        </is>
      </c>
      <c r="C102" s="70" t="inlineStr">
        <is>
          <t>SHIFT-PRE-20250930</t>
        </is>
      </c>
      <c r="D102" s="70" t="inlineStr">
        <is>
          <t>LINE-S03</t>
        </is>
      </c>
      <c r="E102" s="70" t="inlineStr">
        <is>
          <t>改善前</t>
        </is>
      </c>
      <c r="F102" s="71" t="n">
        <v>45930</v>
      </c>
      <c r="G102" s="70" t="inlineStr">
        <is>
          <t>音频模组系列</t>
        </is>
      </c>
      <c r="H102" s="70" t="inlineStr">
        <is>
          <t>外观不良</t>
        </is>
      </c>
      <c r="I102" s="72" t="n">
        <v>141</v>
      </c>
      <c r="J102" s="73" t="n">
        <v>0.3204545454545454</v>
      </c>
      <c r="K102" s="70" t="inlineStr">
        <is>
          <t>注塑工位</t>
        </is>
      </c>
      <c r="L102" s="70" t="inlineStr">
        <is>
          <t>表面缺陷</t>
        </is>
      </c>
      <c r="M102" s="70" t="inlineStr">
        <is>
          <t>质量工程师</t>
        </is>
      </c>
      <c r="N102" s="70" t="inlineStr">
        <is>
          <t>是</t>
        </is>
      </c>
      <c r="O102" s="70" t="inlineStr">
        <is>
          <t>团队模拟数据</t>
        </is>
      </c>
      <c r="P102" s="70" t="inlineStr">
        <is>
          <t>SIM-v2.2-20260807-20260805</t>
        </is>
      </c>
      <c r="Q102" s="70" t="inlineStr">
        <is>
          <t>按LINE-S03确定性比例分配: 外观32%/尺寸30%/功能15%/电气13%/其他余数; 良品=ROUND(总产量×质量率,0)=16738, 不良=440</t>
        </is>
      </c>
    </row>
    <row r="103">
      <c r="A103" s="70" t="inlineStr">
        <is>
          <t>DEF-00102</t>
        </is>
      </c>
      <c r="B103" s="70" t="inlineStr">
        <is>
          <t>LINE-S03-PRE-20250930</t>
        </is>
      </c>
      <c r="C103" s="70" t="inlineStr">
        <is>
          <t>SHIFT-PRE-20250930</t>
        </is>
      </c>
      <c r="D103" s="70" t="inlineStr">
        <is>
          <t>LINE-S03</t>
        </is>
      </c>
      <c r="E103" s="70" t="inlineStr">
        <is>
          <t>改善前</t>
        </is>
      </c>
      <c r="F103" s="71" t="n">
        <v>45930</v>
      </c>
      <c r="G103" s="70" t="inlineStr">
        <is>
          <t>音频模组系列</t>
        </is>
      </c>
      <c r="H103" s="70" t="inlineStr">
        <is>
          <t>尺寸超差</t>
        </is>
      </c>
      <c r="I103" s="72" t="n">
        <v>132</v>
      </c>
      <c r="J103" s="73" t="n">
        <v>0.3</v>
      </c>
      <c r="K103" s="70" t="inlineStr">
        <is>
          <t>成型工位</t>
        </is>
      </c>
      <c r="L103" s="70" t="inlineStr">
        <is>
          <t>工艺偏移</t>
        </is>
      </c>
      <c r="M103" s="70" t="inlineStr">
        <is>
          <t>质量工程师</t>
        </is>
      </c>
      <c r="N103" s="70" t="inlineStr">
        <is>
          <t>是</t>
        </is>
      </c>
      <c r="O103" s="70" t="inlineStr">
        <is>
          <t>团队模拟数据</t>
        </is>
      </c>
      <c r="P103" s="70" t="inlineStr">
        <is>
          <t>SIM-v2.2-20260807-20260805</t>
        </is>
      </c>
      <c r="Q103" s="70" t="inlineStr">
        <is>
          <t>按LINE-S03确定性比例分配: 外观32%/尺寸30%/功能15%/电气13%/其他余数; 良品=ROUND(总产量×质量率,0)=16738, 不良=440</t>
        </is>
      </c>
    </row>
    <row r="104">
      <c r="A104" s="70" t="inlineStr">
        <is>
          <t>DEF-00103</t>
        </is>
      </c>
      <c r="B104" s="70" t="inlineStr">
        <is>
          <t>LINE-S03-PRE-20250930</t>
        </is>
      </c>
      <c r="C104" s="70" t="inlineStr">
        <is>
          <t>SHIFT-PRE-20250930</t>
        </is>
      </c>
      <c r="D104" s="70" t="inlineStr">
        <is>
          <t>LINE-S03</t>
        </is>
      </c>
      <c r="E104" s="70" t="inlineStr">
        <is>
          <t>改善前</t>
        </is>
      </c>
      <c r="F104" s="71" t="n">
        <v>45930</v>
      </c>
      <c r="G104" s="70" t="inlineStr">
        <is>
          <t>音频模组系列</t>
        </is>
      </c>
      <c r="H104" s="70" t="inlineStr">
        <is>
          <t>功能失效</t>
        </is>
      </c>
      <c r="I104" s="72" t="n">
        <v>66</v>
      </c>
      <c r="J104" s="73" t="n">
        <v>0.15</v>
      </c>
      <c r="K104" s="70" t="inlineStr">
        <is>
          <t>测试工位</t>
        </is>
      </c>
      <c r="L104" s="70" t="inlineStr">
        <is>
          <t>元器件异常</t>
        </is>
      </c>
      <c r="M104" s="70" t="inlineStr">
        <is>
          <t>质量工程师</t>
        </is>
      </c>
      <c r="N104" s="70" t="inlineStr">
        <is>
          <t>否</t>
        </is>
      </c>
      <c r="O104" s="70" t="inlineStr">
        <is>
          <t>团队模拟数据</t>
        </is>
      </c>
      <c r="P104" s="70" t="inlineStr">
        <is>
          <t>SIM-v2.2-20260807-20260805</t>
        </is>
      </c>
      <c r="Q104" s="70" t="inlineStr">
        <is>
          <t>按LINE-S03确定性比例分配: 外观32%/尺寸30%/功能15%/电气13%/其他余数; 良品=ROUND(总产量×质量率,0)=16738, 不良=440</t>
        </is>
      </c>
    </row>
    <row r="105">
      <c r="A105" s="70" t="inlineStr">
        <is>
          <t>DEF-00104</t>
        </is>
      </c>
      <c r="B105" s="70" t="inlineStr">
        <is>
          <t>LINE-S03-PRE-20250930</t>
        </is>
      </c>
      <c r="C105" s="70" t="inlineStr">
        <is>
          <t>SHIFT-PRE-20250930</t>
        </is>
      </c>
      <c r="D105" s="70" t="inlineStr">
        <is>
          <t>LINE-S03</t>
        </is>
      </c>
      <c r="E105" s="70" t="inlineStr">
        <is>
          <t>改善前</t>
        </is>
      </c>
      <c r="F105" s="71" t="n">
        <v>45930</v>
      </c>
      <c r="G105" s="70" t="inlineStr">
        <is>
          <t>音频模组系列</t>
        </is>
      </c>
      <c r="H105" s="70" t="inlineStr">
        <is>
          <t>电气不良</t>
        </is>
      </c>
      <c r="I105" s="72" t="n">
        <v>57</v>
      </c>
      <c r="J105" s="73" t="n">
        <v>0.1295454545454545</v>
      </c>
      <c r="K105" s="70" t="inlineStr">
        <is>
          <t>焊接工位</t>
        </is>
      </c>
      <c r="L105" s="70" t="inlineStr">
        <is>
          <t>焊接缺陷</t>
        </is>
      </c>
      <c r="M105" s="70" t="inlineStr">
        <is>
          <t>质量工程师</t>
        </is>
      </c>
      <c r="N105" s="70" t="inlineStr">
        <is>
          <t>否</t>
        </is>
      </c>
      <c r="O105" s="70" t="inlineStr">
        <is>
          <t>团队模拟数据</t>
        </is>
      </c>
      <c r="P105" s="70" t="inlineStr">
        <is>
          <t>SIM-v2.2-20260807-20260805</t>
        </is>
      </c>
      <c r="Q105" s="70" t="inlineStr">
        <is>
          <t>按LINE-S03确定性比例分配: 外观32%/尺寸30%/功能15%/电气13%/其他余数; 良品=ROUND(总产量×质量率,0)=16738, 不良=440</t>
        </is>
      </c>
    </row>
    <row r="106">
      <c r="A106" s="70" t="inlineStr">
        <is>
          <t>DEF-00105</t>
        </is>
      </c>
      <c r="B106" s="70" t="inlineStr">
        <is>
          <t>LINE-S03-PRE-20250930</t>
        </is>
      </c>
      <c r="C106" s="70" t="inlineStr">
        <is>
          <t>SHIFT-PRE-20250930</t>
        </is>
      </c>
      <c r="D106" s="70" t="inlineStr">
        <is>
          <t>LINE-S03</t>
        </is>
      </c>
      <c r="E106" s="70" t="inlineStr">
        <is>
          <t>改善前</t>
        </is>
      </c>
      <c r="F106" s="71" t="n">
        <v>45930</v>
      </c>
      <c r="G106" s="70" t="inlineStr">
        <is>
          <t>音频模组系列</t>
        </is>
      </c>
      <c r="H106" s="70" t="inlineStr">
        <is>
          <t>其他不良</t>
        </is>
      </c>
      <c r="I106" s="72" t="n">
        <v>44</v>
      </c>
      <c r="J106" s="73" t="n">
        <v>0.1000000000000001</v>
      </c>
      <c r="K106" s="70" t="inlineStr">
        <is>
          <t>包装工位</t>
        </is>
      </c>
      <c r="L106" s="70" t="inlineStr">
        <is>
          <t>综合因素</t>
        </is>
      </c>
      <c r="M106" s="70" t="inlineStr">
        <is>
          <t>生产主管</t>
        </is>
      </c>
      <c r="N106" s="70" t="inlineStr">
        <is>
          <t>否</t>
        </is>
      </c>
      <c r="O106" s="70" t="inlineStr">
        <is>
          <t>团队模拟数据</t>
        </is>
      </c>
      <c r="P106" s="70" t="inlineStr">
        <is>
          <t>SIM-v2.2-20260807-20260805</t>
        </is>
      </c>
      <c r="Q106" s="70" t="inlineStr">
        <is>
          <t>按LINE-S03确定性比例分配: 外观32%/尺寸30%/功能15%/电气13%/其他余数; 良品=ROUND(总产量×质量率,0)=16738, 不良=440</t>
        </is>
      </c>
    </row>
    <row r="107">
      <c r="A107" s="70" t="inlineStr">
        <is>
          <t>DEF-00106</t>
        </is>
      </c>
      <c r="B107" s="70" t="inlineStr">
        <is>
          <t>LINE-S01-PRE-20251002</t>
        </is>
      </c>
      <c r="C107" s="70" t="inlineStr">
        <is>
          <t>SHIFT-PRE-20251002</t>
        </is>
      </c>
      <c r="D107" s="70" t="inlineStr">
        <is>
          <t>LINE-S01</t>
        </is>
      </c>
      <c r="E107" s="70" t="inlineStr">
        <is>
          <t>改善前</t>
        </is>
      </c>
      <c r="F107" s="71" t="n">
        <v>45932</v>
      </c>
      <c r="G107" s="70" t="inlineStr">
        <is>
          <t>智能终端系列</t>
        </is>
      </c>
      <c r="H107" s="70" t="inlineStr">
        <is>
          <t>外观不良</t>
        </is>
      </c>
      <c r="I107" s="72" t="n">
        <v>14</v>
      </c>
      <c r="J107" s="73" t="n">
        <v>0.1538461538461539</v>
      </c>
      <c r="K107" s="70" t="inlineStr">
        <is>
          <t>注塑工位</t>
        </is>
      </c>
      <c r="L107" s="70" t="inlineStr">
        <is>
          <t>表面缺陷</t>
        </is>
      </c>
      <c r="M107" s="70" t="inlineStr">
        <is>
          <t>质量工程师</t>
        </is>
      </c>
      <c r="N107" s="70" t="inlineStr">
        <is>
          <t>否</t>
        </is>
      </c>
      <c r="O107" s="70" t="inlineStr">
        <is>
          <t>团队模拟数据</t>
        </is>
      </c>
      <c r="P107" s="70" t="inlineStr">
        <is>
          <t>SIM-v2.2-20260807-20260805</t>
        </is>
      </c>
      <c r="Q107" s="70" t="inlineStr">
        <is>
          <t>按LINE-S01确定性比例分配: 外观15%/尺寸25%/功能25%/电气25%/其他余数; 良品=ROUND(总产量×质量率,0)=22022, 不良=91</t>
        </is>
      </c>
    </row>
    <row r="108">
      <c r="A108" s="70" t="inlineStr">
        <is>
          <t>DEF-00107</t>
        </is>
      </c>
      <c r="B108" s="70" t="inlineStr">
        <is>
          <t>LINE-S01-PRE-20251002</t>
        </is>
      </c>
      <c r="C108" s="70" t="inlineStr">
        <is>
          <t>SHIFT-PRE-20251002</t>
        </is>
      </c>
      <c r="D108" s="70" t="inlineStr">
        <is>
          <t>LINE-S01</t>
        </is>
      </c>
      <c r="E108" s="70" t="inlineStr">
        <is>
          <t>改善前</t>
        </is>
      </c>
      <c r="F108" s="71" t="n">
        <v>45932</v>
      </c>
      <c r="G108" s="70" t="inlineStr">
        <is>
          <t>智能终端系列</t>
        </is>
      </c>
      <c r="H108" s="70" t="inlineStr">
        <is>
          <t>尺寸超差</t>
        </is>
      </c>
      <c r="I108" s="72" t="n">
        <v>23</v>
      </c>
      <c r="J108" s="73" t="n">
        <v>0.2527472527472527</v>
      </c>
      <c r="K108" s="70" t="inlineStr">
        <is>
          <t>成型工位</t>
        </is>
      </c>
      <c r="L108" s="70" t="inlineStr">
        <is>
          <t>工艺偏移</t>
        </is>
      </c>
      <c r="M108" s="70" t="inlineStr">
        <is>
          <t>质量工程师</t>
        </is>
      </c>
      <c r="N108" s="70" t="inlineStr">
        <is>
          <t>否</t>
        </is>
      </c>
      <c r="O108" s="70" t="inlineStr">
        <is>
          <t>团队模拟数据</t>
        </is>
      </c>
      <c r="P108" s="70" t="inlineStr">
        <is>
          <t>SIM-v2.2-20260807-20260805</t>
        </is>
      </c>
      <c r="Q108" s="70" t="inlineStr">
        <is>
          <t>按LINE-S01确定性比例分配: 外观15%/尺寸25%/功能25%/电气25%/其他余数; 良品=ROUND(总产量×质量率,0)=22022, 不良=91</t>
        </is>
      </c>
    </row>
    <row r="109">
      <c r="A109" s="70" t="inlineStr">
        <is>
          <t>DEF-00108</t>
        </is>
      </c>
      <c r="B109" s="70" t="inlineStr">
        <is>
          <t>LINE-S01-PRE-20251002</t>
        </is>
      </c>
      <c r="C109" s="70" t="inlineStr">
        <is>
          <t>SHIFT-PRE-20251002</t>
        </is>
      </c>
      <c r="D109" s="70" t="inlineStr">
        <is>
          <t>LINE-S01</t>
        </is>
      </c>
      <c r="E109" s="70" t="inlineStr">
        <is>
          <t>改善前</t>
        </is>
      </c>
      <c r="F109" s="71" t="n">
        <v>45932</v>
      </c>
      <c r="G109" s="70" t="inlineStr">
        <is>
          <t>智能终端系列</t>
        </is>
      </c>
      <c r="H109" s="70" t="inlineStr">
        <is>
          <t>功能失效</t>
        </is>
      </c>
      <c r="I109" s="72" t="n">
        <v>23</v>
      </c>
      <c r="J109" s="73" t="n">
        <v>0.2527472527472527</v>
      </c>
      <c r="K109" s="70" t="inlineStr">
        <is>
          <t>测试工位</t>
        </is>
      </c>
      <c r="L109" s="70" t="inlineStr">
        <is>
          <t>元器件异常</t>
        </is>
      </c>
      <c r="M109" s="70" t="inlineStr">
        <is>
          <t>质量工程师</t>
        </is>
      </c>
      <c r="N109" s="70" t="inlineStr">
        <is>
          <t>否</t>
        </is>
      </c>
      <c r="O109" s="70" t="inlineStr">
        <is>
          <t>团队模拟数据</t>
        </is>
      </c>
      <c r="P109" s="70" t="inlineStr">
        <is>
          <t>SIM-v2.2-20260807-20260805</t>
        </is>
      </c>
      <c r="Q109" s="70" t="inlineStr">
        <is>
          <t>按LINE-S01确定性比例分配: 外观15%/尺寸25%/功能25%/电气25%/其他余数; 良品=ROUND(总产量×质量率,0)=22022, 不良=91</t>
        </is>
      </c>
    </row>
    <row r="110">
      <c r="A110" s="70" t="inlineStr">
        <is>
          <t>DEF-00109</t>
        </is>
      </c>
      <c r="B110" s="70" t="inlineStr">
        <is>
          <t>LINE-S01-PRE-20251002</t>
        </is>
      </c>
      <c r="C110" s="70" t="inlineStr">
        <is>
          <t>SHIFT-PRE-20251002</t>
        </is>
      </c>
      <c r="D110" s="70" t="inlineStr">
        <is>
          <t>LINE-S01</t>
        </is>
      </c>
      <c r="E110" s="70" t="inlineStr">
        <is>
          <t>改善前</t>
        </is>
      </c>
      <c r="F110" s="71" t="n">
        <v>45932</v>
      </c>
      <c r="G110" s="70" t="inlineStr">
        <is>
          <t>智能终端系列</t>
        </is>
      </c>
      <c r="H110" s="70" t="inlineStr">
        <is>
          <t>电气不良</t>
        </is>
      </c>
      <c r="I110" s="72" t="n">
        <v>23</v>
      </c>
      <c r="J110" s="73" t="n">
        <v>0.2527472527472527</v>
      </c>
      <c r="K110" s="70" t="inlineStr">
        <is>
          <t>焊接工位</t>
        </is>
      </c>
      <c r="L110" s="70" t="inlineStr">
        <is>
          <t>焊接缺陷</t>
        </is>
      </c>
      <c r="M110" s="70" t="inlineStr">
        <is>
          <t>质量工程师</t>
        </is>
      </c>
      <c r="N110" s="70" t="inlineStr">
        <is>
          <t>否</t>
        </is>
      </c>
      <c r="O110" s="70" t="inlineStr">
        <is>
          <t>团队模拟数据</t>
        </is>
      </c>
      <c r="P110" s="70" t="inlineStr">
        <is>
          <t>SIM-v2.2-20260807-20260805</t>
        </is>
      </c>
      <c r="Q110" s="70" t="inlineStr">
        <is>
          <t>按LINE-S01确定性比例分配: 外观15%/尺寸25%/功能25%/电气25%/其他余数; 良品=ROUND(总产量×质量率,0)=22022, 不良=91</t>
        </is>
      </c>
    </row>
    <row r="111">
      <c r="A111" s="70" t="inlineStr">
        <is>
          <t>DEF-00110</t>
        </is>
      </c>
      <c r="B111" s="70" t="inlineStr">
        <is>
          <t>LINE-S01-PRE-20251002</t>
        </is>
      </c>
      <c r="C111" s="70" t="inlineStr">
        <is>
          <t>SHIFT-PRE-20251002</t>
        </is>
      </c>
      <c r="D111" s="70" t="inlineStr">
        <is>
          <t>LINE-S01</t>
        </is>
      </c>
      <c r="E111" s="70" t="inlineStr">
        <is>
          <t>改善前</t>
        </is>
      </c>
      <c r="F111" s="71" t="n">
        <v>45932</v>
      </c>
      <c r="G111" s="70" t="inlineStr">
        <is>
          <t>智能终端系列</t>
        </is>
      </c>
      <c r="H111" s="70" t="inlineStr">
        <is>
          <t>其他不良</t>
        </is>
      </c>
      <c r="I111" s="72" t="n">
        <v>8</v>
      </c>
      <c r="J111" s="73" t="n">
        <v>0.08791208791208793</v>
      </c>
      <c r="K111" s="70" t="inlineStr">
        <is>
          <t>包装工位</t>
        </is>
      </c>
      <c r="L111" s="70" t="inlineStr">
        <is>
          <t>综合因素</t>
        </is>
      </c>
      <c r="M111" s="70" t="inlineStr">
        <is>
          <t>生产主管</t>
        </is>
      </c>
      <c r="N111" s="70" t="inlineStr">
        <is>
          <t>否</t>
        </is>
      </c>
      <c r="O111" s="70" t="inlineStr">
        <is>
          <t>团队模拟数据</t>
        </is>
      </c>
      <c r="P111" s="70" t="inlineStr">
        <is>
          <t>SIM-v2.2-20260807-20260805</t>
        </is>
      </c>
      <c r="Q111" s="70" t="inlineStr">
        <is>
          <t>按LINE-S01确定性比例分配: 外观15%/尺寸25%/功能25%/电气25%/其他余数; 良品=ROUND(总产量×质量率,0)=22022, 不良=91</t>
        </is>
      </c>
    </row>
    <row r="112">
      <c r="A112" s="70" t="inlineStr">
        <is>
          <t>DEF-00111</t>
        </is>
      </c>
      <c r="B112" s="70" t="inlineStr">
        <is>
          <t>LINE-S02-PRE-20251002</t>
        </is>
      </c>
      <c r="C112" s="70" t="inlineStr">
        <is>
          <t>SHIFT-PRE-20251002</t>
        </is>
      </c>
      <c r="D112" s="70" t="inlineStr">
        <is>
          <t>LINE-S02</t>
        </is>
      </c>
      <c r="E112" s="70" t="inlineStr">
        <is>
          <t>改善前</t>
        </is>
      </c>
      <c r="F112" s="71" t="n">
        <v>45932</v>
      </c>
      <c r="G112" s="70" t="inlineStr">
        <is>
          <t>视觉设备系列</t>
        </is>
      </c>
      <c r="H112" s="70" t="inlineStr">
        <is>
          <t>外观不良</t>
        </is>
      </c>
      <c r="I112" s="72" t="n">
        <v>18</v>
      </c>
      <c r="J112" s="73" t="n">
        <v>0.1224489795918367</v>
      </c>
      <c r="K112" s="70" t="inlineStr">
        <is>
          <t>注塑工位</t>
        </is>
      </c>
      <c r="L112" s="70" t="inlineStr">
        <is>
          <t>表面缺陷</t>
        </is>
      </c>
      <c r="M112" s="70" t="inlineStr">
        <is>
          <t>质量工程师</t>
        </is>
      </c>
      <c r="N112" s="70" t="inlineStr">
        <is>
          <t>否</t>
        </is>
      </c>
      <c r="O112" s="70" t="inlineStr">
        <is>
          <t>团队模拟数据</t>
        </is>
      </c>
      <c r="P112" s="70" t="inlineStr">
        <is>
          <t>SIM-v2.2-20260807-20260805</t>
        </is>
      </c>
      <c r="Q112" s="70" t="inlineStr">
        <is>
          <t>按LINE-S02确定性比例分配: 外观12%/尺寸15%/功能32%/电气28%/其他余数; 良品=ROUND(总产量×质量率,0)=21770, 不良=147</t>
        </is>
      </c>
    </row>
    <row r="113">
      <c r="A113" s="70" t="inlineStr">
        <is>
          <t>DEF-00112</t>
        </is>
      </c>
      <c r="B113" s="70" t="inlineStr">
        <is>
          <t>LINE-S02-PRE-20251002</t>
        </is>
      </c>
      <c r="C113" s="70" t="inlineStr">
        <is>
          <t>SHIFT-PRE-20251002</t>
        </is>
      </c>
      <c r="D113" s="70" t="inlineStr">
        <is>
          <t>LINE-S02</t>
        </is>
      </c>
      <c r="E113" s="70" t="inlineStr">
        <is>
          <t>改善前</t>
        </is>
      </c>
      <c r="F113" s="71" t="n">
        <v>45932</v>
      </c>
      <c r="G113" s="70" t="inlineStr">
        <is>
          <t>视觉设备系列</t>
        </is>
      </c>
      <c r="H113" s="70" t="inlineStr">
        <is>
          <t>尺寸超差</t>
        </is>
      </c>
      <c r="I113" s="72" t="n">
        <v>22</v>
      </c>
      <c r="J113" s="73" t="n">
        <v>0.1496598639455782</v>
      </c>
      <c r="K113" s="70" t="inlineStr">
        <is>
          <t>成型工位</t>
        </is>
      </c>
      <c r="L113" s="70" t="inlineStr">
        <is>
          <t>工艺偏移</t>
        </is>
      </c>
      <c r="M113" s="70" t="inlineStr">
        <is>
          <t>质量工程师</t>
        </is>
      </c>
      <c r="N113" s="70" t="inlineStr">
        <is>
          <t>否</t>
        </is>
      </c>
      <c r="O113" s="70" t="inlineStr">
        <is>
          <t>团队模拟数据</t>
        </is>
      </c>
      <c r="P113" s="70" t="inlineStr">
        <is>
          <t>SIM-v2.2-20260807-20260805</t>
        </is>
      </c>
      <c r="Q113" s="70" t="inlineStr">
        <is>
          <t>按LINE-S02确定性比例分配: 外观12%/尺寸15%/功能32%/电气28%/其他余数; 良品=ROUND(总产量×质量率,0)=21770, 不良=147</t>
        </is>
      </c>
    </row>
    <row r="114">
      <c r="A114" s="70" t="inlineStr">
        <is>
          <t>DEF-00113</t>
        </is>
      </c>
      <c r="B114" s="70" t="inlineStr">
        <is>
          <t>LINE-S02-PRE-20251002</t>
        </is>
      </c>
      <c r="C114" s="70" t="inlineStr">
        <is>
          <t>SHIFT-PRE-20251002</t>
        </is>
      </c>
      <c r="D114" s="70" t="inlineStr">
        <is>
          <t>LINE-S02</t>
        </is>
      </c>
      <c r="E114" s="70" t="inlineStr">
        <is>
          <t>改善前</t>
        </is>
      </c>
      <c r="F114" s="71" t="n">
        <v>45932</v>
      </c>
      <c r="G114" s="70" t="inlineStr">
        <is>
          <t>视觉设备系列</t>
        </is>
      </c>
      <c r="H114" s="70" t="inlineStr">
        <is>
          <t>功能失效</t>
        </is>
      </c>
      <c r="I114" s="72" t="n">
        <v>47</v>
      </c>
      <c r="J114" s="73" t="n">
        <v>0.3197278911564626</v>
      </c>
      <c r="K114" s="70" t="inlineStr">
        <is>
          <t>测试工位</t>
        </is>
      </c>
      <c r="L114" s="70" t="inlineStr">
        <is>
          <t>元器件异常</t>
        </is>
      </c>
      <c r="M114" s="70" t="inlineStr">
        <is>
          <t>质量工程师</t>
        </is>
      </c>
      <c r="N114" s="70" t="inlineStr">
        <is>
          <t>是</t>
        </is>
      </c>
      <c r="O114" s="70" t="inlineStr">
        <is>
          <t>团队模拟数据</t>
        </is>
      </c>
      <c r="P114" s="70" t="inlineStr">
        <is>
          <t>SIM-v2.2-20260807-20260805</t>
        </is>
      </c>
      <c r="Q114" s="70" t="inlineStr">
        <is>
          <t>按LINE-S02确定性比例分配: 外观12%/尺寸15%/功能32%/电气28%/其他余数; 良品=ROUND(总产量×质量率,0)=21770, 不良=147</t>
        </is>
      </c>
    </row>
    <row r="115">
      <c r="A115" s="70" t="inlineStr">
        <is>
          <t>DEF-00114</t>
        </is>
      </c>
      <c r="B115" s="70" t="inlineStr">
        <is>
          <t>LINE-S02-PRE-20251002</t>
        </is>
      </c>
      <c r="C115" s="70" t="inlineStr">
        <is>
          <t>SHIFT-PRE-20251002</t>
        </is>
      </c>
      <c r="D115" s="70" t="inlineStr">
        <is>
          <t>LINE-S02</t>
        </is>
      </c>
      <c r="E115" s="70" t="inlineStr">
        <is>
          <t>改善前</t>
        </is>
      </c>
      <c r="F115" s="71" t="n">
        <v>45932</v>
      </c>
      <c r="G115" s="70" t="inlineStr">
        <is>
          <t>视觉设备系列</t>
        </is>
      </c>
      <c r="H115" s="70" t="inlineStr">
        <is>
          <t>电气不良</t>
        </is>
      </c>
      <c r="I115" s="72" t="n">
        <v>41</v>
      </c>
      <c r="J115" s="73" t="n">
        <v>0.2789115646258503</v>
      </c>
      <c r="K115" s="70" t="inlineStr">
        <is>
          <t>焊接工位</t>
        </is>
      </c>
      <c r="L115" s="70" t="inlineStr">
        <is>
          <t>焊接缺陷</t>
        </is>
      </c>
      <c r="M115" s="70" t="inlineStr">
        <is>
          <t>质量工程师</t>
        </is>
      </c>
      <c r="N115" s="70" t="inlineStr">
        <is>
          <t>否</t>
        </is>
      </c>
      <c r="O115" s="70" t="inlineStr">
        <is>
          <t>团队模拟数据</t>
        </is>
      </c>
      <c r="P115" s="70" t="inlineStr">
        <is>
          <t>SIM-v2.2-20260807-20260805</t>
        </is>
      </c>
      <c r="Q115" s="70" t="inlineStr">
        <is>
          <t>按LINE-S02确定性比例分配: 外观12%/尺寸15%/功能32%/电气28%/其他余数; 良品=ROUND(总产量×质量率,0)=21770, 不良=147</t>
        </is>
      </c>
    </row>
    <row r="116">
      <c r="A116" s="70" t="inlineStr">
        <is>
          <t>DEF-00115</t>
        </is>
      </c>
      <c r="B116" s="70" t="inlineStr">
        <is>
          <t>LINE-S02-PRE-20251002</t>
        </is>
      </c>
      <c r="C116" s="70" t="inlineStr">
        <is>
          <t>SHIFT-PRE-20251002</t>
        </is>
      </c>
      <c r="D116" s="70" t="inlineStr">
        <is>
          <t>LINE-S02</t>
        </is>
      </c>
      <c r="E116" s="70" t="inlineStr">
        <is>
          <t>改善前</t>
        </is>
      </c>
      <c r="F116" s="71" t="n">
        <v>45932</v>
      </c>
      <c r="G116" s="70" t="inlineStr">
        <is>
          <t>视觉设备系列</t>
        </is>
      </c>
      <c r="H116" s="70" t="inlineStr">
        <is>
          <t>其他不良</t>
        </is>
      </c>
      <c r="I116" s="72" t="n">
        <v>19</v>
      </c>
      <c r="J116" s="73" t="n">
        <v>0.1292517006802721</v>
      </c>
      <c r="K116" s="70" t="inlineStr">
        <is>
          <t>包装工位</t>
        </is>
      </c>
      <c r="L116" s="70" t="inlineStr">
        <is>
          <t>综合因素</t>
        </is>
      </c>
      <c r="M116" s="70" t="inlineStr">
        <is>
          <t>生产主管</t>
        </is>
      </c>
      <c r="N116" s="70" t="inlineStr">
        <is>
          <t>否</t>
        </is>
      </c>
      <c r="O116" s="70" t="inlineStr">
        <is>
          <t>团队模拟数据</t>
        </is>
      </c>
      <c r="P116" s="70" t="inlineStr">
        <is>
          <t>SIM-v2.2-20260807-20260805</t>
        </is>
      </c>
      <c r="Q116" s="70" t="inlineStr">
        <is>
          <t>按LINE-S02确定性比例分配: 外观12%/尺寸15%/功能32%/电气28%/其他余数; 良品=ROUND(总产量×质量率,0)=21770, 不良=147</t>
        </is>
      </c>
    </row>
    <row r="117">
      <c r="A117" s="70" t="inlineStr">
        <is>
          <t>DEF-00116</t>
        </is>
      </c>
      <c r="B117" s="70" t="inlineStr">
        <is>
          <t>LINE-S03-PRE-20251002</t>
        </is>
      </c>
      <c r="C117" s="70" t="inlineStr">
        <is>
          <t>SHIFT-PRE-20251002</t>
        </is>
      </c>
      <c r="D117" s="70" t="inlineStr">
        <is>
          <t>LINE-S03</t>
        </is>
      </c>
      <c r="E117" s="70" t="inlineStr">
        <is>
          <t>改善前</t>
        </is>
      </c>
      <c r="F117" s="71" t="n">
        <v>45932</v>
      </c>
      <c r="G117" s="70" t="inlineStr">
        <is>
          <t>音频模组系列</t>
        </is>
      </c>
      <c r="H117" s="70" t="inlineStr">
        <is>
          <t>外观不良</t>
        </is>
      </c>
      <c r="I117" s="72" t="n">
        <v>215</v>
      </c>
      <c r="J117" s="73" t="n">
        <v>0.3199404761904762</v>
      </c>
      <c r="K117" s="70" t="inlineStr">
        <is>
          <t>注塑工位</t>
        </is>
      </c>
      <c r="L117" s="70" t="inlineStr">
        <is>
          <t>表面缺陷</t>
        </is>
      </c>
      <c r="M117" s="70" t="inlineStr">
        <is>
          <t>质量工程师</t>
        </is>
      </c>
      <c r="N117" s="70" t="inlineStr">
        <is>
          <t>是</t>
        </is>
      </c>
      <c r="O117" s="70" t="inlineStr">
        <is>
          <t>团队模拟数据</t>
        </is>
      </c>
      <c r="P117" s="70" t="inlineStr">
        <is>
          <t>SIM-v2.2-20260807-20260805</t>
        </is>
      </c>
      <c r="Q117" s="70" t="inlineStr">
        <is>
          <t>按LINE-S03确定性比例分配: 外观32%/尺寸30%/功能15%/电气13%/其他余数; 良品=ROUND(总产量×质量率,0)=23492, 不良=672</t>
        </is>
      </c>
    </row>
    <row r="118">
      <c r="A118" s="70" t="inlineStr">
        <is>
          <t>DEF-00117</t>
        </is>
      </c>
      <c r="B118" s="70" t="inlineStr">
        <is>
          <t>LINE-S03-PRE-20251002</t>
        </is>
      </c>
      <c r="C118" s="70" t="inlineStr">
        <is>
          <t>SHIFT-PRE-20251002</t>
        </is>
      </c>
      <c r="D118" s="70" t="inlineStr">
        <is>
          <t>LINE-S03</t>
        </is>
      </c>
      <c r="E118" s="70" t="inlineStr">
        <is>
          <t>改善前</t>
        </is>
      </c>
      <c r="F118" s="71" t="n">
        <v>45932</v>
      </c>
      <c r="G118" s="70" t="inlineStr">
        <is>
          <t>音频模组系列</t>
        </is>
      </c>
      <c r="H118" s="70" t="inlineStr">
        <is>
          <t>尺寸超差</t>
        </is>
      </c>
      <c r="I118" s="72" t="n">
        <v>202</v>
      </c>
      <c r="J118" s="73" t="n">
        <v>0.3005952380952381</v>
      </c>
      <c r="K118" s="70" t="inlineStr">
        <is>
          <t>成型工位</t>
        </is>
      </c>
      <c r="L118" s="70" t="inlineStr">
        <is>
          <t>工艺偏移</t>
        </is>
      </c>
      <c r="M118" s="70" t="inlineStr">
        <is>
          <t>质量工程师</t>
        </is>
      </c>
      <c r="N118" s="70" t="inlineStr">
        <is>
          <t>是</t>
        </is>
      </c>
      <c r="O118" s="70" t="inlineStr">
        <is>
          <t>团队模拟数据</t>
        </is>
      </c>
      <c r="P118" s="70" t="inlineStr">
        <is>
          <t>SIM-v2.2-20260807-20260805</t>
        </is>
      </c>
      <c r="Q118" s="70" t="inlineStr">
        <is>
          <t>按LINE-S03确定性比例分配: 外观32%/尺寸30%/功能15%/电气13%/其他余数; 良品=ROUND(总产量×质量率,0)=23492, 不良=672</t>
        </is>
      </c>
    </row>
    <row r="119">
      <c r="A119" s="70" t="inlineStr">
        <is>
          <t>DEF-00118</t>
        </is>
      </c>
      <c r="B119" s="70" t="inlineStr">
        <is>
          <t>LINE-S03-PRE-20251002</t>
        </is>
      </c>
      <c r="C119" s="70" t="inlineStr">
        <is>
          <t>SHIFT-PRE-20251002</t>
        </is>
      </c>
      <c r="D119" s="70" t="inlineStr">
        <is>
          <t>LINE-S03</t>
        </is>
      </c>
      <c r="E119" s="70" t="inlineStr">
        <is>
          <t>改善前</t>
        </is>
      </c>
      <c r="F119" s="71" t="n">
        <v>45932</v>
      </c>
      <c r="G119" s="70" t="inlineStr">
        <is>
          <t>音频模组系列</t>
        </is>
      </c>
      <c r="H119" s="70" t="inlineStr">
        <is>
          <t>功能失效</t>
        </is>
      </c>
      <c r="I119" s="72" t="n">
        <v>101</v>
      </c>
      <c r="J119" s="73" t="n">
        <v>0.150297619047619</v>
      </c>
      <c r="K119" s="70" t="inlineStr">
        <is>
          <t>测试工位</t>
        </is>
      </c>
      <c r="L119" s="70" t="inlineStr">
        <is>
          <t>元器件异常</t>
        </is>
      </c>
      <c r="M119" s="70" t="inlineStr">
        <is>
          <t>质量工程师</t>
        </is>
      </c>
      <c r="N119" s="70" t="inlineStr">
        <is>
          <t>否</t>
        </is>
      </c>
      <c r="O119" s="70" t="inlineStr">
        <is>
          <t>团队模拟数据</t>
        </is>
      </c>
      <c r="P119" s="70" t="inlineStr">
        <is>
          <t>SIM-v2.2-20260807-20260805</t>
        </is>
      </c>
      <c r="Q119" s="70" t="inlineStr">
        <is>
          <t>按LINE-S03确定性比例分配: 外观32%/尺寸30%/功能15%/电气13%/其他余数; 良品=ROUND(总产量×质量率,0)=23492, 不良=672</t>
        </is>
      </c>
    </row>
    <row r="120">
      <c r="A120" s="70" t="inlineStr">
        <is>
          <t>DEF-00119</t>
        </is>
      </c>
      <c r="B120" s="70" t="inlineStr">
        <is>
          <t>LINE-S03-PRE-20251002</t>
        </is>
      </c>
      <c r="C120" s="70" t="inlineStr">
        <is>
          <t>SHIFT-PRE-20251002</t>
        </is>
      </c>
      <c r="D120" s="70" t="inlineStr">
        <is>
          <t>LINE-S03</t>
        </is>
      </c>
      <c r="E120" s="70" t="inlineStr">
        <is>
          <t>改善前</t>
        </is>
      </c>
      <c r="F120" s="71" t="n">
        <v>45932</v>
      </c>
      <c r="G120" s="70" t="inlineStr">
        <is>
          <t>音频模组系列</t>
        </is>
      </c>
      <c r="H120" s="70" t="inlineStr">
        <is>
          <t>电气不良</t>
        </is>
      </c>
      <c r="I120" s="72" t="n">
        <v>87</v>
      </c>
      <c r="J120" s="73" t="n">
        <v>0.1294642857142857</v>
      </c>
      <c r="K120" s="70" t="inlineStr">
        <is>
          <t>焊接工位</t>
        </is>
      </c>
      <c r="L120" s="70" t="inlineStr">
        <is>
          <t>焊接缺陷</t>
        </is>
      </c>
      <c r="M120" s="70" t="inlineStr">
        <is>
          <t>质量工程师</t>
        </is>
      </c>
      <c r="N120" s="70" t="inlineStr">
        <is>
          <t>否</t>
        </is>
      </c>
      <c r="O120" s="70" t="inlineStr">
        <is>
          <t>团队模拟数据</t>
        </is>
      </c>
      <c r="P120" s="70" t="inlineStr">
        <is>
          <t>SIM-v2.2-20260807-20260805</t>
        </is>
      </c>
      <c r="Q120" s="70" t="inlineStr">
        <is>
          <t>按LINE-S03确定性比例分配: 外观32%/尺寸30%/功能15%/电气13%/其他余数; 良品=ROUND(总产量×质量率,0)=23492, 不良=672</t>
        </is>
      </c>
    </row>
    <row r="121">
      <c r="A121" s="70" t="inlineStr">
        <is>
          <t>DEF-00120</t>
        </is>
      </c>
      <c r="B121" s="70" t="inlineStr">
        <is>
          <t>LINE-S03-PRE-20251002</t>
        </is>
      </c>
      <c r="C121" s="70" t="inlineStr">
        <is>
          <t>SHIFT-PRE-20251002</t>
        </is>
      </c>
      <c r="D121" s="70" t="inlineStr">
        <is>
          <t>LINE-S03</t>
        </is>
      </c>
      <c r="E121" s="70" t="inlineStr">
        <is>
          <t>改善前</t>
        </is>
      </c>
      <c r="F121" s="71" t="n">
        <v>45932</v>
      </c>
      <c r="G121" s="70" t="inlineStr">
        <is>
          <t>音频模组系列</t>
        </is>
      </c>
      <c r="H121" s="70" t="inlineStr">
        <is>
          <t>其他不良</t>
        </is>
      </c>
      <c r="I121" s="72" t="n">
        <v>67</v>
      </c>
      <c r="J121" s="73" t="n">
        <v>0.09970238095238104</v>
      </c>
      <c r="K121" s="70" t="inlineStr">
        <is>
          <t>包装工位</t>
        </is>
      </c>
      <c r="L121" s="70" t="inlineStr">
        <is>
          <t>综合因素</t>
        </is>
      </c>
      <c r="M121" s="70" t="inlineStr">
        <is>
          <t>生产主管</t>
        </is>
      </c>
      <c r="N121" s="70" t="inlineStr">
        <is>
          <t>否</t>
        </is>
      </c>
      <c r="O121" s="70" t="inlineStr">
        <is>
          <t>团队模拟数据</t>
        </is>
      </c>
      <c r="P121" s="70" t="inlineStr">
        <is>
          <t>SIM-v2.2-20260807-20260805</t>
        </is>
      </c>
      <c r="Q121" s="70" t="inlineStr">
        <is>
          <t>按LINE-S03确定性比例分配: 外观32%/尺寸30%/功能15%/电气13%/其他余数; 良品=ROUND(总产量×质量率,0)=23492, 不良=672</t>
        </is>
      </c>
    </row>
    <row r="122">
      <c r="A122" s="70" t="inlineStr">
        <is>
          <t>DEF-00121</t>
        </is>
      </c>
      <c r="B122" s="70" t="inlineStr">
        <is>
          <t>LINE-S01-PRE-20251003</t>
        </is>
      </c>
      <c r="C122" s="70" t="inlineStr">
        <is>
          <t>SHIFT-PRE-20251003</t>
        </is>
      </c>
      <c r="D122" s="70" t="inlineStr">
        <is>
          <t>LINE-S01</t>
        </is>
      </c>
      <c r="E122" s="70" t="inlineStr">
        <is>
          <t>改善前</t>
        </is>
      </c>
      <c r="F122" s="71" t="n">
        <v>45933</v>
      </c>
      <c r="G122" s="70" t="inlineStr">
        <is>
          <t>智能终端系列</t>
        </is>
      </c>
      <c r="H122" s="70" t="inlineStr">
        <is>
          <t>外观不良</t>
        </is>
      </c>
      <c r="I122" s="72" t="n">
        <v>40</v>
      </c>
      <c r="J122" s="73" t="n">
        <v>0.1509433962264151</v>
      </c>
      <c r="K122" s="70" t="inlineStr">
        <is>
          <t>注塑工位</t>
        </is>
      </c>
      <c r="L122" s="70" t="inlineStr">
        <is>
          <t>表面缺陷</t>
        </is>
      </c>
      <c r="M122" s="70" t="inlineStr">
        <is>
          <t>质量工程师</t>
        </is>
      </c>
      <c r="N122" s="70" t="inlineStr">
        <is>
          <t>否</t>
        </is>
      </c>
      <c r="O122" s="70" t="inlineStr">
        <is>
          <t>团队模拟数据</t>
        </is>
      </c>
      <c r="P122" s="70" t="inlineStr">
        <is>
          <t>SIM-v2.2-20260807-20260805</t>
        </is>
      </c>
      <c r="Q122" s="70" t="inlineStr">
        <is>
          <t>按LINE-S01确定性比例分配: 外观15%/尺寸25%/功能25%/电气25%/其他余数; 良品=ROUND(总产量×质量率,0)=19980, 不良=265</t>
        </is>
      </c>
    </row>
    <row r="123">
      <c r="A123" s="70" t="inlineStr">
        <is>
          <t>DEF-00122</t>
        </is>
      </c>
      <c r="B123" s="70" t="inlineStr">
        <is>
          <t>LINE-S01-PRE-20251003</t>
        </is>
      </c>
      <c r="C123" s="70" t="inlineStr">
        <is>
          <t>SHIFT-PRE-20251003</t>
        </is>
      </c>
      <c r="D123" s="70" t="inlineStr">
        <is>
          <t>LINE-S01</t>
        </is>
      </c>
      <c r="E123" s="70" t="inlineStr">
        <is>
          <t>改善前</t>
        </is>
      </c>
      <c r="F123" s="71" t="n">
        <v>45933</v>
      </c>
      <c r="G123" s="70" t="inlineStr">
        <is>
          <t>智能终端系列</t>
        </is>
      </c>
      <c r="H123" s="70" t="inlineStr">
        <is>
          <t>尺寸超差</t>
        </is>
      </c>
      <c r="I123" s="72" t="n">
        <v>66</v>
      </c>
      <c r="J123" s="73" t="n">
        <v>0.2490566037735849</v>
      </c>
      <c r="K123" s="70" t="inlineStr">
        <is>
          <t>成型工位</t>
        </is>
      </c>
      <c r="L123" s="70" t="inlineStr">
        <is>
          <t>工艺偏移</t>
        </is>
      </c>
      <c r="M123" s="70" t="inlineStr">
        <is>
          <t>质量工程师</t>
        </is>
      </c>
      <c r="N123" s="70" t="inlineStr">
        <is>
          <t>否</t>
        </is>
      </c>
      <c r="O123" s="70" t="inlineStr">
        <is>
          <t>团队模拟数据</t>
        </is>
      </c>
      <c r="P123" s="70" t="inlineStr">
        <is>
          <t>SIM-v2.2-20260807-20260805</t>
        </is>
      </c>
      <c r="Q123" s="70" t="inlineStr">
        <is>
          <t>按LINE-S01确定性比例分配: 外观15%/尺寸25%/功能25%/电气25%/其他余数; 良品=ROUND(总产量×质量率,0)=19980, 不良=265</t>
        </is>
      </c>
    </row>
    <row r="124">
      <c r="A124" s="70" t="inlineStr">
        <is>
          <t>DEF-00123</t>
        </is>
      </c>
      <c r="B124" s="70" t="inlineStr">
        <is>
          <t>LINE-S01-PRE-20251003</t>
        </is>
      </c>
      <c r="C124" s="70" t="inlineStr">
        <is>
          <t>SHIFT-PRE-20251003</t>
        </is>
      </c>
      <c r="D124" s="70" t="inlineStr">
        <is>
          <t>LINE-S01</t>
        </is>
      </c>
      <c r="E124" s="70" t="inlineStr">
        <is>
          <t>改善前</t>
        </is>
      </c>
      <c r="F124" s="71" t="n">
        <v>45933</v>
      </c>
      <c r="G124" s="70" t="inlineStr">
        <is>
          <t>智能终端系列</t>
        </is>
      </c>
      <c r="H124" s="70" t="inlineStr">
        <is>
          <t>功能失效</t>
        </is>
      </c>
      <c r="I124" s="72" t="n">
        <v>66</v>
      </c>
      <c r="J124" s="73" t="n">
        <v>0.2490566037735849</v>
      </c>
      <c r="K124" s="70" t="inlineStr">
        <is>
          <t>测试工位</t>
        </is>
      </c>
      <c r="L124" s="70" t="inlineStr">
        <is>
          <t>元器件异常</t>
        </is>
      </c>
      <c r="M124" s="70" t="inlineStr">
        <is>
          <t>质量工程师</t>
        </is>
      </c>
      <c r="N124" s="70" t="inlineStr">
        <is>
          <t>否</t>
        </is>
      </c>
      <c r="O124" s="70" t="inlineStr">
        <is>
          <t>团队模拟数据</t>
        </is>
      </c>
      <c r="P124" s="70" t="inlineStr">
        <is>
          <t>SIM-v2.2-20260807-20260805</t>
        </is>
      </c>
      <c r="Q124" s="70" t="inlineStr">
        <is>
          <t>按LINE-S01确定性比例分配: 外观15%/尺寸25%/功能25%/电气25%/其他余数; 良品=ROUND(总产量×质量率,0)=19980, 不良=265</t>
        </is>
      </c>
    </row>
    <row r="125">
      <c r="A125" s="70" t="inlineStr">
        <is>
          <t>DEF-00124</t>
        </is>
      </c>
      <c r="B125" s="70" t="inlineStr">
        <is>
          <t>LINE-S01-PRE-20251003</t>
        </is>
      </c>
      <c r="C125" s="70" t="inlineStr">
        <is>
          <t>SHIFT-PRE-20251003</t>
        </is>
      </c>
      <c r="D125" s="70" t="inlineStr">
        <is>
          <t>LINE-S01</t>
        </is>
      </c>
      <c r="E125" s="70" t="inlineStr">
        <is>
          <t>改善前</t>
        </is>
      </c>
      <c r="F125" s="71" t="n">
        <v>45933</v>
      </c>
      <c r="G125" s="70" t="inlineStr">
        <is>
          <t>智能终端系列</t>
        </is>
      </c>
      <c r="H125" s="70" t="inlineStr">
        <is>
          <t>电气不良</t>
        </is>
      </c>
      <c r="I125" s="72" t="n">
        <v>66</v>
      </c>
      <c r="J125" s="73" t="n">
        <v>0.2490566037735849</v>
      </c>
      <c r="K125" s="70" t="inlineStr">
        <is>
          <t>焊接工位</t>
        </is>
      </c>
      <c r="L125" s="70" t="inlineStr">
        <is>
          <t>焊接缺陷</t>
        </is>
      </c>
      <c r="M125" s="70" t="inlineStr">
        <is>
          <t>质量工程师</t>
        </is>
      </c>
      <c r="N125" s="70" t="inlineStr">
        <is>
          <t>否</t>
        </is>
      </c>
      <c r="O125" s="70" t="inlineStr">
        <is>
          <t>团队模拟数据</t>
        </is>
      </c>
      <c r="P125" s="70" t="inlineStr">
        <is>
          <t>SIM-v2.2-20260807-20260805</t>
        </is>
      </c>
      <c r="Q125" s="70" t="inlineStr">
        <is>
          <t>按LINE-S01确定性比例分配: 外观15%/尺寸25%/功能25%/电气25%/其他余数; 良品=ROUND(总产量×质量率,0)=19980, 不良=265</t>
        </is>
      </c>
    </row>
    <row r="126">
      <c r="A126" s="70" t="inlineStr">
        <is>
          <t>DEF-00125</t>
        </is>
      </c>
      <c r="B126" s="70" t="inlineStr">
        <is>
          <t>LINE-S01-PRE-20251003</t>
        </is>
      </c>
      <c r="C126" s="70" t="inlineStr">
        <is>
          <t>SHIFT-PRE-20251003</t>
        </is>
      </c>
      <c r="D126" s="70" t="inlineStr">
        <is>
          <t>LINE-S01</t>
        </is>
      </c>
      <c r="E126" s="70" t="inlineStr">
        <is>
          <t>改善前</t>
        </is>
      </c>
      <c r="F126" s="71" t="n">
        <v>45933</v>
      </c>
      <c r="G126" s="70" t="inlineStr">
        <is>
          <t>智能终端系列</t>
        </is>
      </c>
      <c r="H126" s="70" t="inlineStr">
        <is>
          <t>其他不良</t>
        </is>
      </c>
      <c r="I126" s="72" t="n">
        <v>27</v>
      </c>
      <c r="J126" s="73" t="n">
        <v>0.1018867924528302</v>
      </c>
      <c r="K126" s="70" t="inlineStr">
        <is>
          <t>包装工位</t>
        </is>
      </c>
      <c r="L126" s="70" t="inlineStr">
        <is>
          <t>综合因素</t>
        </is>
      </c>
      <c r="M126" s="70" t="inlineStr">
        <is>
          <t>生产主管</t>
        </is>
      </c>
      <c r="N126" s="70" t="inlineStr">
        <is>
          <t>否</t>
        </is>
      </c>
      <c r="O126" s="70" t="inlineStr">
        <is>
          <t>团队模拟数据</t>
        </is>
      </c>
      <c r="P126" s="70" t="inlineStr">
        <is>
          <t>SIM-v2.2-20260807-20260805</t>
        </is>
      </c>
      <c r="Q126" s="70" t="inlineStr">
        <is>
          <t>按LINE-S01确定性比例分配: 外观15%/尺寸25%/功能25%/电气25%/其他余数; 良品=ROUND(总产量×质量率,0)=19980, 不良=265</t>
        </is>
      </c>
    </row>
    <row r="127">
      <c r="A127" s="70" t="inlineStr">
        <is>
          <t>DEF-00126</t>
        </is>
      </c>
      <c r="B127" s="70" t="inlineStr">
        <is>
          <t>LINE-S02-PRE-20251003</t>
        </is>
      </c>
      <c r="C127" s="70" t="inlineStr">
        <is>
          <t>SHIFT-PRE-20251003</t>
        </is>
      </c>
      <c r="D127" s="70" t="inlineStr">
        <is>
          <t>LINE-S02</t>
        </is>
      </c>
      <c r="E127" s="70" t="inlineStr">
        <is>
          <t>改善前</t>
        </is>
      </c>
      <c r="F127" s="71" t="n">
        <v>45933</v>
      </c>
      <c r="G127" s="70" t="inlineStr">
        <is>
          <t>视觉设备系列</t>
        </is>
      </c>
      <c r="H127" s="70" t="inlineStr">
        <is>
          <t>外观不良</t>
        </is>
      </c>
      <c r="I127" s="72" t="n">
        <v>16</v>
      </c>
      <c r="J127" s="73" t="n">
        <v>0.1194029850746269</v>
      </c>
      <c r="K127" s="70" t="inlineStr">
        <is>
          <t>注塑工位</t>
        </is>
      </c>
      <c r="L127" s="70" t="inlineStr">
        <is>
          <t>表面缺陷</t>
        </is>
      </c>
      <c r="M127" s="70" t="inlineStr">
        <is>
          <t>质量工程师</t>
        </is>
      </c>
      <c r="N127" s="70" t="inlineStr">
        <is>
          <t>否</t>
        </is>
      </c>
      <c r="O127" s="70" t="inlineStr">
        <is>
          <t>团队模拟数据</t>
        </is>
      </c>
      <c r="P127" s="70" t="inlineStr">
        <is>
          <t>SIM-v2.2-20260807-20260805</t>
        </is>
      </c>
      <c r="Q127" s="70" t="inlineStr">
        <is>
          <t>按LINE-S02确定性比例分配: 外观12%/尺寸15%/功能32%/电气28%/其他余数; 良品=ROUND(总产量×质量率,0)=18510, 不良=134</t>
        </is>
      </c>
    </row>
    <row r="128">
      <c r="A128" s="70" t="inlineStr">
        <is>
          <t>DEF-00127</t>
        </is>
      </c>
      <c r="B128" s="70" t="inlineStr">
        <is>
          <t>LINE-S02-PRE-20251003</t>
        </is>
      </c>
      <c r="C128" s="70" t="inlineStr">
        <is>
          <t>SHIFT-PRE-20251003</t>
        </is>
      </c>
      <c r="D128" s="70" t="inlineStr">
        <is>
          <t>LINE-S02</t>
        </is>
      </c>
      <c r="E128" s="70" t="inlineStr">
        <is>
          <t>改善前</t>
        </is>
      </c>
      <c r="F128" s="71" t="n">
        <v>45933</v>
      </c>
      <c r="G128" s="70" t="inlineStr">
        <is>
          <t>视觉设备系列</t>
        </is>
      </c>
      <c r="H128" s="70" t="inlineStr">
        <is>
          <t>尺寸超差</t>
        </is>
      </c>
      <c r="I128" s="72" t="n">
        <v>20</v>
      </c>
      <c r="J128" s="73" t="n">
        <v>0.1492537313432836</v>
      </c>
      <c r="K128" s="70" t="inlineStr">
        <is>
          <t>成型工位</t>
        </is>
      </c>
      <c r="L128" s="70" t="inlineStr">
        <is>
          <t>工艺偏移</t>
        </is>
      </c>
      <c r="M128" s="70" t="inlineStr">
        <is>
          <t>质量工程师</t>
        </is>
      </c>
      <c r="N128" s="70" t="inlineStr">
        <is>
          <t>否</t>
        </is>
      </c>
      <c r="O128" s="70" t="inlineStr">
        <is>
          <t>团队模拟数据</t>
        </is>
      </c>
      <c r="P128" s="70" t="inlineStr">
        <is>
          <t>SIM-v2.2-20260807-20260805</t>
        </is>
      </c>
      <c r="Q128" s="70" t="inlineStr">
        <is>
          <t>按LINE-S02确定性比例分配: 外观12%/尺寸15%/功能32%/电气28%/其他余数; 良品=ROUND(总产量×质量率,0)=18510, 不良=134</t>
        </is>
      </c>
    </row>
    <row r="129">
      <c r="A129" s="70" t="inlineStr">
        <is>
          <t>DEF-00128</t>
        </is>
      </c>
      <c r="B129" s="70" t="inlineStr">
        <is>
          <t>LINE-S02-PRE-20251003</t>
        </is>
      </c>
      <c r="C129" s="70" t="inlineStr">
        <is>
          <t>SHIFT-PRE-20251003</t>
        </is>
      </c>
      <c r="D129" s="70" t="inlineStr">
        <is>
          <t>LINE-S02</t>
        </is>
      </c>
      <c r="E129" s="70" t="inlineStr">
        <is>
          <t>改善前</t>
        </is>
      </c>
      <c r="F129" s="71" t="n">
        <v>45933</v>
      </c>
      <c r="G129" s="70" t="inlineStr">
        <is>
          <t>视觉设备系列</t>
        </is>
      </c>
      <c r="H129" s="70" t="inlineStr">
        <is>
          <t>功能失效</t>
        </is>
      </c>
      <c r="I129" s="72" t="n">
        <v>43</v>
      </c>
      <c r="J129" s="73" t="n">
        <v>0.3208955223880597</v>
      </c>
      <c r="K129" s="70" t="inlineStr">
        <is>
          <t>测试工位</t>
        </is>
      </c>
      <c r="L129" s="70" t="inlineStr">
        <is>
          <t>元器件异常</t>
        </is>
      </c>
      <c r="M129" s="70" t="inlineStr">
        <is>
          <t>质量工程师</t>
        </is>
      </c>
      <c r="N129" s="70" t="inlineStr">
        <is>
          <t>是</t>
        </is>
      </c>
      <c r="O129" s="70" t="inlineStr">
        <is>
          <t>团队模拟数据</t>
        </is>
      </c>
      <c r="P129" s="70" t="inlineStr">
        <is>
          <t>SIM-v2.2-20260807-20260805</t>
        </is>
      </c>
      <c r="Q129" s="70" t="inlineStr">
        <is>
          <t>按LINE-S02确定性比例分配: 外观12%/尺寸15%/功能32%/电气28%/其他余数; 良品=ROUND(总产量×质量率,0)=18510, 不良=134</t>
        </is>
      </c>
    </row>
    <row r="130">
      <c r="A130" s="70" t="inlineStr">
        <is>
          <t>DEF-00129</t>
        </is>
      </c>
      <c r="B130" s="70" t="inlineStr">
        <is>
          <t>LINE-S02-PRE-20251003</t>
        </is>
      </c>
      <c r="C130" s="70" t="inlineStr">
        <is>
          <t>SHIFT-PRE-20251003</t>
        </is>
      </c>
      <c r="D130" s="70" t="inlineStr">
        <is>
          <t>LINE-S02</t>
        </is>
      </c>
      <c r="E130" s="70" t="inlineStr">
        <is>
          <t>改善前</t>
        </is>
      </c>
      <c r="F130" s="71" t="n">
        <v>45933</v>
      </c>
      <c r="G130" s="70" t="inlineStr">
        <is>
          <t>视觉设备系列</t>
        </is>
      </c>
      <c r="H130" s="70" t="inlineStr">
        <is>
          <t>电气不良</t>
        </is>
      </c>
      <c r="I130" s="72" t="n">
        <v>38</v>
      </c>
      <c r="J130" s="73" t="n">
        <v>0.2835820895522388</v>
      </c>
      <c r="K130" s="70" t="inlineStr">
        <is>
          <t>焊接工位</t>
        </is>
      </c>
      <c r="L130" s="70" t="inlineStr">
        <is>
          <t>焊接缺陷</t>
        </is>
      </c>
      <c r="M130" s="70" t="inlineStr">
        <is>
          <t>质量工程师</t>
        </is>
      </c>
      <c r="N130" s="70" t="inlineStr">
        <is>
          <t>否</t>
        </is>
      </c>
      <c r="O130" s="70" t="inlineStr">
        <is>
          <t>团队模拟数据</t>
        </is>
      </c>
      <c r="P130" s="70" t="inlineStr">
        <is>
          <t>SIM-v2.2-20260807-20260805</t>
        </is>
      </c>
      <c r="Q130" s="70" t="inlineStr">
        <is>
          <t>按LINE-S02确定性比例分配: 外观12%/尺寸15%/功能32%/电气28%/其他余数; 良品=ROUND(总产量×质量率,0)=18510, 不良=134</t>
        </is>
      </c>
    </row>
    <row r="131">
      <c r="A131" s="70" t="inlineStr">
        <is>
          <t>DEF-00130</t>
        </is>
      </c>
      <c r="B131" s="70" t="inlineStr">
        <is>
          <t>LINE-S02-PRE-20251003</t>
        </is>
      </c>
      <c r="C131" s="70" t="inlineStr">
        <is>
          <t>SHIFT-PRE-20251003</t>
        </is>
      </c>
      <c r="D131" s="70" t="inlineStr">
        <is>
          <t>LINE-S02</t>
        </is>
      </c>
      <c r="E131" s="70" t="inlineStr">
        <is>
          <t>改善前</t>
        </is>
      </c>
      <c r="F131" s="71" t="n">
        <v>45933</v>
      </c>
      <c r="G131" s="70" t="inlineStr">
        <is>
          <t>视觉设备系列</t>
        </is>
      </c>
      <c r="H131" s="70" t="inlineStr">
        <is>
          <t>其他不良</t>
        </is>
      </c>
      <c r="I131" s="72" t="n">
        <v>17</v>
      </c>
      <c r="J131" s="73" t="n">
        <v>0.1268656716417911</v>
      </c>
      <c r="K131" s="70" t="inlineStr">
        <is>
          <t>包装工位</t>
        </is>
      </c>
      <c r="L131" s="70" t="inlineStr">
        <is>
          <t>综合因素</t>
        </is>
      </c>
      <c r="M131" s="70" t="inlineStr">
        <is>
          <t>生产主管</t>
        </is>
      </c>
      <c r="N131" s="70" t="inlineStr">
        <is>
          <t>否</t>
        </is>
      </c>
      <c r="O131" s="70" t="inlineStr">
        <is>
          <t>团队模拟数据</t>
        </is>
      </c>
      <c r="P131" s="70" t="inlineStr">
        <is>
          <t>SIM-v2.2-20260807-20260805</t>
        </is>
      </c>
      <c r="Q131" s="70" t="inlineStr">
        <is>
          <t>按LINE-S02确定性比例分配: 外观12%/尺寸15%/功能32%/电气28%/其他余数; 良品=ROUND(总产量×质量率,0)=18510, 不良=134</t>
        </is>
      </c>
    </row>
    <row r="132">
      <c r="A132" s="70" t="inlineStr">
        <is>
          <t>DEF-00131</t>
        </is>
      </c>
      <c r="B132" s="70" t="inlineStr">
        <is>
          <t>LINE-S03-PRE-20251003</t>
        </is>
      </c>
      <c r="C132" s="70" t="inlineStr">
        <is>
          <t>SHIFT-PRE-20251003</t>
        </is>
      </c>
      <c r="D132" s="70" t="inlineStr">
        <is>
          <t>LINE-S03</t>
        </is>
      </c>
      <c r="E132" s="70" t="inlineStr">
        <is>
          <t>改善前</t>
        </is>
      </c>
      <c r="F132" s="71" t="n">
        <v>45933</v>
      </c>
      <c r="G132" s="70" t="inlineStr">
        <is>
          <t>音频模组系列</t>
        </is>
      </c>
      <c r="H132" s="70" t="inlineStr">
        <is>
          <t>外观不良</t>
        </is>
      </c>
      <c r="I132" s="72" t="n">
        <v>260</v>
      </c>
      <c r="J132" s="73" t="n">
        <v>0.3201970443349754</v>
      </c>
      <c r="K132" s="70" t="inlineStr">
        <is>
          <t>注塑工位</t>
        </is>
      </c>
      <c r="L132" s="70" t="inlineStr">
        <is>
          <t>表面缺陷</t>
        </is>
      </c>
      <c r="M132" s="70" t="inlineStr">
        <is>
          <t>质量工程师</t>
        </is>
      </c>
      <c r="N132" s="70" t="inlineStr">
        <is>
          <t>是</t>
        </is>
      </c>
      <c r="O132" s="70" t="inlineStr">
        <is>
          <t>团队模拟数据</t>
        </is>
      </c>
      <c r="P132" s="70" t="inlineStr">
        <is>
          <t>SIM-v2.2-20260807-20260805</t>
        </is>
      </c>
      <c r="Q132" s="70" t="inlineStr">
        <is>
          <t>按LINE-S03确定性比例分配: 外观32%/尺寸30%/功能15%/电气13%/其他余数; 良品=ROUND(总产量×质量率,0)=21304, 不良=812</t>
        </is>
      </c>
    </row>
    <row r="133">
      <c r="A133" s="70" t="inlineStr">
        <is>
          <t>DEF-00132</t>
        </is>
      </c>
      <c r="B133" s="70" t="inlineStr">
        <is>
          <t>LINE-S03-PRE-20251003</t>
        </is>
      </c>
      <c r="C133" s="70" t="inlineStr">
        <is>
          <t>SHIFT-PRE-20251003</t>
        </is>
      </c>
      <c r="D133" s="70" t="inlineStr">
        <is>
          <t>LINE-S03</t>
        </is>
      </c>
      <c r="E133" s="70" t="inlineStr">
        <is>
          <t>改善前</t>
        </is>
      </c>
      <c r="F133" s="71" t="n">
        <v>45933</v>
      </c>
      <c r="G133" s="70" t="inlineStr">
        <is>
          <t>音频模组系列</t>
        </is>
      </c>
      <c r="H133" s="70" t="inlineStr">
        <is>
          <t>尺寸超差</t>
        </is>
      </c>
      <c r="I133" s="72" t="n">
        <v>244</v>
      </c>
      <c r="J133" s="73" t="n">
        <v>0.3004926108374384</v>
      </c>
      <c r="K133" s="70" t="inlineStr">
        <is>
          <t>成型工位</t>
        </is>
      </c>
      <c r="L133" s="70" t="inlineStr">
        <is>
          <t>工艺偏移</t>
        </is>
      </c>
      <c r="M133" s="70" t="inlineStr">
        <is>
          <t>质量工程师</t>
        </is>
      </c>
      <c r="N133" s="70" t="inlineStr">
        <is>
          <t>是</t>
        </is>
      </c>
      <c r="O133" s="70" t="inlineStr">
        <is>
          <t>团队模拟数据</t>
        </is>
      </c>
      <c r="P133" s="70" t="inlineStr">
        <is>
          <t>SIM-v2.2-20260807-20260805</t>
        </is>
      </c>
      <c r="Q133" s="70" t="inlineStr">
        <is>
          <t>按LINE-S03确定性比例分配: 外观32%/尺寸30%/功能15%/电气13%/其他余数; 良品=ROUND(总产量×质量率,0)=21304, 不良=812</t>
        </is>
      </c>
    </row>
    <row r="134">
      <c r="A134" s="70" t="inlineStr">
        <is>
          <t>DEF-00133</t>
        </is>
      </c>
      <c r="B134" s="70" t="inlineStr">
        <is>
          <t>LINE-S03-PRE-20251003</t>
        </is>
      </c>
      <c r="C134" s="70" t="inlineStr">
        <is>
          <t>SHIFT-PRE-20251003</t>
        </is>
      </c>
      <c r="D134" s="70" t="inlineStr">
        <is>
          <t>LINE-S03</t>
        </is>
      </c>
      <c r="E134" s="70" t="inlineStr">
        <is>
          <t>改善前</t>
        </is>
      </c>
      <c r="F134" s="71" t="n">
        <v>45933</v>
      </c>
      <c r="G134" s="70" t="inlineStr">
        <is>
          <t>音频模组系列</t>
        </is>
      </c>
      <c r="H134" s="70" t="inlineStr">
        <is>
          <t>功能失效</t>
        </is>
      </c>
      <c r="I134" s="72" t="n">
        <v>122</v>
      </c>
      <c r="J134" s="73" t="n">
        <v>0.1502463054187192</v>
      </c>
      <c r="K134" s="70" t="inlineStr">
        <is>
          <t>测试工位</t>
        </is>
      </c>
      <c r="L134" s="70" t="inlineStr">
        <is>
          <t>元器件异常</t>
        </is>
      </c>
      <c r="M134" s="70" t="inlineStr">
        <is>
          <t>质量工程师</t>
        </is>
      </c>
      <c r="N134" s="70" t="inlineStr">
        <is>
          <t>否</t>
        </is>
      </c>
      <c r="O134" s="70" t="inlineStr">
        <is>
          <t>团队模拟数据</t>
        </is>
      </c>
      <c r="P134" s="70" t="inlineStr">
        <is>
          <t>SIM-v2.2-20260807-20260805</t>
        </is>
      </c>
      <c r="Q134" s="70" t="inlineStr">
        <is>
          <t>按LINE-S03确定性比例分配: 外观32%/尺寸30%/功能15%/电气13%/其他余数; 良品=ROUND(总产量×质量率,0)=21304, 不良=812</t>
        </is>
      </c>
    </row>
    <row r="135">
      <c r="A135" s="70" t="inlineStr">
        <is>
          <t>DEF-00134</t>
        </is>
      </c>
      <c r="B135" s="70" t="inlineStr">
        <is>
          <t>LINE-S03-PRE-20251003</t>
        </is>
      </c>
      <c r="C135" s="70" t="inlineStr">
        <is>
          <t>SHIFT-PRE-20251003</t>
        </is>
      </c>
      <c r="D135" s="70" t="inlineStr">
        <is>
          <t>LINE-S03</t>
        </is>
      </c>
      <c r="E135" s="70" t="inlineStr">
        <is>
          <t>改善前</t>
        </is>
      </c>
      <c r="F135" s="71" t="n">
        <v>45933</v>
      </c>
      <c r="G135" s="70" t="inlineStr">
        <is>
          <t>音频模组系列</t>
        </is>
      </c>
      <c r="H135" s="70" t="inlineStr">
        <is>
          <t>电气不良</t>
        </is>
      </c>
      <c r="I135" s="72" t="n">
        <v>106</v>
      </c>
      <c r="J135" s="73" t="n">
        <v>0.1305418719211823</v>
      </c>
      <c r="K135" s="70" t="inlineStr">
        <is>
          <t>焊接工位</t>
        </is>
      </c>
      <c r="L135" s="70" t="inlineStr">
        <is>
          <t>焊接缺陷</t>
        </is>
      </c>
      <c r="M135" s="70" t="inlineStr">
        <is>
          <t>质量工程师</t>
        </is>
      </c>
      <c r="N135" s="70" t="inlineStr">
        <is>
          <t>否</t>
        </is>
      </c>
      <c r="O135" s="70" t="inlineStr">
        <is>
          <t>团队模拟数据</t>
        </is>
      </c>
      <c r="P135" s="70" t="inlineStr">
        <is>
          <t>SIM-v2.2-20260807-20260805</t>
        </is>
      </c>
      <c r="Q135" s="70" t="inlineStr">
        <is>
          <t>按LINE-S03确定性比例分配: 外观32%/尺寸30%/功能15%/电气13%/其他余数; 良品=ROUND(总产量×质量率,0)=21304, 不良=812</t>
        </is>
      </c>
    </row>
    <row r="136">
      <c r="A136" s="70" t="inlineStr">
        <is>
          <t>DEF-00135</t>
        </is>
      </c>
      <c r="B136" s="70" t="inlineStr">
        <is>
          <t>LINE-S03-PRE-20251003</t>
        </is>
      </c>
      <c r="C136" s="70" t="inlineStr">
        <is>
          <t>SHIFT-PRE-20251003</t>
        </is>
      </c>
      <c r="D136" s="70" t="inlineStr">
        <is>
          <t>LINE-S03</t>
        </is>
      </c>
      <c r="E136" s="70" t="inlineStr">
        <is>
          <t>改善前</t>
        </is>
      </c>
      <c r="F136" s="71" t="n">
        <v>45933</v>
      </c>
      <c r="G136" s="70" t="inlineStr">
        <is>
          <t>音频模组系列</t>
        </is>
      </c>
      <c r="H136" s="70" t="inlineStr">
        <is>
          <t>其他不良</t>
        </is>
      </c>
      <c r="I136" s="72" t="n">
        <v>80</v>
      </c>
      <c r="J136" s="73" t="n">
        <v>0.09852216748768472</v>
      </c>
      <c r="K136" s="70" t="inlineStr">
        <is>
          <t>包装工位</t>
        </is>
      </c>
      <c r="L136" s="70" t="inlineStr">
        <is>
          <t>综合因素</t>
        </is>
      </c>
      <c r="M136" s="70" t="inlineStr">
        <is>
          <t>生产主管</t>
        </is>
      </c>
      <c r="N136" s="70" t="inlineStr">
        <is>
          <t>否</t>
        </is>
      </c>
      <c r="O136" s="70" t="inlineStr">
        <is>
          <t>团队模拟数据</t>
        </is>
      </c>
      <c r="P136" s="70" t="inlineStr">
        <is>
          <t>SIM-v2.2-20260807-20260805</t>
        </is>
      </c>
      <c r="Q136" s="70" t="inlineStr">
        <is>
          <t>按LINE-S03确定性比例分配: 外观32%/尺寸30%/功能15%/电气13%/其他余数; 良品=ROUND(总产量×质量率,0)=21304, 不良=812</t>
        </is>
      </c>
    </row>
    <row r="137">
      <c r="A137" s="70" t="inlineStr">
        <is>
          <t>DEF-00136</t>
        </is>
      </c>
      <c r="B137" s="70" t="inlineStr">
        <is>
          <t>LINE-S01-PRE-20251006</t>
        </is>
      </c>
      <c r="C137" s="70" t="inlineStr">
        <is>
          <t>SHIFT-PRE-20251006</t>
        </is>
      </c>
      <c r="D137" s="70" t="inlineStr">
        <is>
          <t>LINE-S01</t>
        </is>
      </c>
      <c r="E137" s="70" t="inlineStr">
        <is>
          <t>改善前</t>
        </is>
      </c>
      <c r="F137" s="71" t="n">
        <v>45936</v>
      </c>
      <c r="G137" s="70" t="inlineStr">
        <is>
          <t>智能终端系列</t>
        </is>
      </c>
      <c r="H137" s="70" t="inlineStr">
        <is>
          <t>外观不良</t>
        </is>
      </c>
      <c r="I137" s="72" t="n">
        <v>46</v>
      </c>
      <c r="J137" s="73" t="n">
        <v>0.1498371335504886</v>
      </c>
      <c r="K137" s="70" t="inlineStr">
        <is>
          <t>注塑工位</t>
        </is>
      </c>
      <c r="L137" s="70" t="inlineStr">
        <is>
          <t>表面缺陷</t>
        </is>
      </c>
      <c r="M137" s="70" t="inlineStr">
        <is>
          <t>质量工程师</t>
        </is>
      </c>
      <c r="N137" s="70" t="inlineStr">
        <is>
          <t>否</t>
        </is>
      </c>
      <c r="O137" s="70" t="inlineStr">
        <is>
          <t>团队模拟数据</t>
        </is>
      </c>
      <c r="P137" s="70" t="inlineStr">
        <is>
          <t>SIM-v2.2-20260807-20260805</t>
        </is>
      </c>
      <c r="Q137" s="70" t="inlineStr">
        <is>
          <t>按LINE-S01确定性比例分配: 外观15%/尺寸25%/功能25%/电气25%/其他余数; 良品=ROUND(总产量×质量率,0)=53059, 不良=307</t>
        </is>
      </c>
    </row>
    <row r="138">
      <c r="A138" s="70" t="inlineStr">
        <is>
          <t>DEF-00137</t>
        </is>
      </c>
      <c r="B138" s="70" t="inlineStr">
        <is>
          <t>LINE-S01-PRE-20251006</t>
        </is>
      </c>
      <c r="C138" s="70" t="inlineStr">
        <is>
          <t>SHIFT-PRE-20251006</t>
        </is>
      </c>
      <c r="D138" s="70" t="inlineStr">
        <is>
          <t>LINE-S01</t>
        </is>
      </c>
      <c r="E138" s="70" t="inlineStr">
        <is>
          <t>改善前</t>
        </is>
      </c>
      <c r="F138" s="71" t="n">
        <v>45936</v>
      </c>
      <c r="G138" s="70" t="inlineStr">
        <is>
          <t>智能终端系列</t>
        </is>
      </c>
      <c r="H138" s="70" t="inlineStr">
        <is>
          <t>尺寸超差</t>
        </is>
      </c>
      <c r="I138" s="72" t="n">
        <v>77</v>
      </c>
      <c r="J138" s="73" t="n">
        <v>0.250814332247557</v>
      </c>
      <c r="K138" s="70" t="inlineStr">
        <is>
          <t>成型工位</t>
        </is>
      </c>
      <c r="L138" s="70" t="inlineStr">
        <is>
          <t>工艺偏移</t>
        </is>
      </c>
      <c r="M138" s="70" t="inlineStr">
        <is>
          <t>质量工程师</t>
        </is>
      </c>
      <c r="N138" s="70" t="inlineStr">
        <is>
          <t>否</t>
        </is>
      </c>
      <c r="O138" s="70" t="inlineStr">
        <is>
          <t>团队模拟数据</t>
        </is>
      </c>
      <c r="P138" s="70" t="inlineStr">
        <is>
          <t>SIM-v2.2-20260807-20260805</t>
        </is>
      </c>
      <c r="Q138" s="70" t="inlineStr">
        <is>
          <t>按LINE-S01确定性比例分配: 外观15%/尺寸25%/功能25%/电气25%/其他余数; 良品=ROUND(总产量×质量率,0)=53059, 不良=307</t>
        </is>
      </c>
    </row>
    <row r="139">
      <c r="A139" s="70" t="inlineStr">
        <is>
          <t>DEF-00138</t>
        </is>
      </c>
      <c r="B139" s="70" t="inlineStr">
        <is>
          <t>LINE-S01-PRE-20251006</t>
        </is>
      </c>
      <c r="C139" s="70" t="inlineStr">
        <is>
          <t>SHIFT-PRE-20251006</t>
        </is>
      </c>
      <c r="D139" s="70" t="inlineStr">
        <is>
          <t>LINE-S01</t>
        </is>
      </c>
      <c r="E139" s="70" t="inlineStr">
        <is>
          <t>改善前</t>
        </is>
      </c>
      <c r="F139" s="71" t="n">
        <v>45936</v>
      </c>
      <c r="G139" s="70" t="inlineStr">
        <is>
          <t>智能终端系列</t>
        </is>
      </c>
      <c r="H139" s="70" t="inlineStr">
        <is>
          <t>功能失效</t>
        </is>
      </c>
      <c r="I139" s="72" t="n">
        <v>77</v>
      </c>
      <c r="J139" s="73" t="n">
        <v>0.250814332247557</v>
      </c>
      <c r="K139" s="70" t="inlineStr">
        <is>
          <t>测试工位</t>
        </is>
      </c>
      <c r="L139" s="70" t="inlineStr">
        <is>
          <t>元器件异常</t>
        </is>
      </c>
      <c r="M139" s="70" t="inlineStr">
        <is>
          <t>质量工程师</t>
        </is>
      </c>
      <c r="N139" s="70" t="inlineStr">
        <is>
          <t>否</t>
        </is>
      </c>
      <c r="O139" s="70" t="inlineStr">
        <is>
          <t>团队模拟数据</t>
        </is>
      </c>
      <c r="P139" s="70" t="inlineStr">
        <is>
          <t>SIM-v2.2-20260807-20260805</t>
        </is>
      </c>
      <c r="Q139" s="70" t="inlineStr">
        <is>
          <t>按LINE-S01确定性比例分配: 外观15%/尺寸25%/功能25%/电气25%/其他余数; 良品=ROUND(总产量×质量率,0)=53059, 不良=307</t>
        </is>
      </c>
    </row>
    <row r="140">
      <c r="A140" s="70" t="inlineStr">
        <is>
          <t>DEF-00139</t>
        </is>
      </c>
      <c r="B140" s="70" t="inlineStr">
        <is>
          <t>LINE-S01-PRE-20251006</t>
        </is>
      </c>
      <c r="C140" s="70" t="inlineStr">
        <is>
          <t>SHIFT-PRE-20251006</t>
        </is>
      </c>
      <c r="D140" s="70" t="inlineStr">
        <is>
          <t>LINE-S01</t>
        </is>
      </c>
      <c r="E140" s="70" t="inlineStr">
        <is>
          <t>改善前</t>
        </is>
      </c>
      <c r="F140" s="71" t="n">
        <v>45936</v>
      </c>
      <c r="G140" s="70" t="inlineStr">
        <is>
          <t>智能终端系列</t>
        </is>
      </c>
      <c r="H140" s="70" t="inlineStr">
        <is>
          <t>电气不良</t>
        </is>
      </c>
      <c r="I140" s="72" t="n">
        <v>77</v>
      </c>
      <c r="J140" s="73" t="n">
        <v>0.250814332247557</v>
      </c>
      <c r="K140" s="70" t="inlineStr">
        <is>
          <t>焊接工位</t>
        </is>
      </c>
      <c r="L140" s="70" t="inlineStr">
        <is>
          <t>焊接缺陷</t>
        </is>
      </c>
      <c r="M140" s="70" t="inlineStr">
        <is>
          <t>质量工程师</t>
        </is>
      </c>
      <c r="N140" s="70" t="inlineStr">
        <is>
          <t>否</t>
        </is>
      </c>
      <c r="O140" s="70" t="inlineStr">
        <is>
          <t>团队模拟数据</t>
        </is>
      </c>
      <c r="P140" s="70" t="inlineStr">
        <is>
          <t>SIM-v2.2-20260807-20260805</t>
        </is>
      </c>
      <c r="Q140" s="70" t="inlineStr">
        <is>
          <t>按LINE-S01确定性比例分配: 外观15%/尺寸25%/功能25%/电气25%/其他余数; 良品=ROUND(总产量×质量率,0)=53059, 不良=307</t>
        </is>
      </c>
    </row>
    <row r="141">
      <c r="A141" s="70" t="inlineStr">
        <is>
          <t>DEF-00140</t>
        </is>
      </c>
      <c r="B141" s="70" t="inlineStr">
        <is>
          <t>LINE-S01-PRE-20251006</t>
        </is>
      </c>
      <c r="C141" s="70" t="inlineStr">
        <is>
          <t>SHIFT-PRE-20251006</t>
        </is>
      </c>
      <c r="D141" s="70" t="inlineStr">
        <is>
          <t>LINE-S01</t>
        </is>
      </c>
      <c r="E141" s="70" t="inlineStr">
        <is>
          <t>改善前</t>
        </is>
      </c>
      <c r="F141" s="71" t="n">
        <v>45936</v>
      </c>
      <c r="G141" s="70" t="inlineStr">
        <is>
          <t>智能终端系列</t>
        </is>
      </c>
      <c r="H141" s="70" t="inlineStr">
        <is>
          <t>其他不良</t>
        </is>
      </c>
      <c r="I141" s="72" t="n">
        <v>30</v>
      </c>
      <c r="J141" s="73" t="n">
        <v>0.09771986970684032</v>
      </c>
      <c r="K141" s="70" t="inlineStr">
        <is>
          <t>包装工位</t>
        </is>
      </c>
      <c r="L141" s="70" t="inlineStr">
        <is>
          <t>综合因素</t>
        </is>
      </c>
      <c r="M141" s="70" t="inlineStr">
        <is>
          <t>生产主管</t>
        </is>
      </c>
      <c r="N141" s="70" t="inlineStr">
        <is>
          <t>否</t>
        </is>
      </c>
      <c r="O141" s="70" t="inlineStr">
        <is>
          <t>团队模拟数据</t>
        </is>
      </c>
      <c r="P141" s="70" t="inlineStr">
        <is>
          <t>SIM-v2.2-20260807-20260805</t>
        </is>
      </c>
      <c r="Q141" s="70" t="inlineStr">
        <is>
          <t>按LINE-S01确定性比例分配: 外观15%/尺寸25%/功能25%/电气25%/其他余数; 良品=ROUND(总产量×质量率,0)=53059, 不良=307</t>
        </is>
      </c>
    </row>
    <row r="142">
      <c r="A142" s="70" t="inlineStr">
        <is>
          <t>DEF-00141</t>
        </is>
      </c>
      <c r="B142" s="70" t="inlineStr">
        <is>
          <t>LINE-S02-PRE-20251006</t>
        </is>
      </c>
      <c r="C142" s="70" t="inlineStr">
        <is>
          <t>SHIFT-PRE-20251006</t>
        </is>
      </c>
      <c r="D142" s="70" t="inlineStr">
        <is>
          <t>LINE-S02</t>
        </is>
      </c>
      <c r="E142" s="70" t="inlineStr">
        <is>
          <t>改善前</t>
        </is>
      </c>
      <c r="F142" s="71" t="n">
        <v>45936</v>
      </c>
      <c r="G142" s="70" t="inlineStr">
        <is>
          <t>视觉设备系列</t>
        </is>
      </c>
      <c r="H142" s="70" t="inlineStr">
        <is>
          <t>外观不良</t>
        </is>
      </c>
      <c r="I142" s="72" t="n">
        <v>53</v>
      </c>
      <c r="J142" s="73" t="n">
        <v>0.1204545454545455</v>
      </c>
      <c r="K142" s="70" t="inlineStr">
        <is>
          <t>注塑工位</t>
        </is>
      </c>
      <c r="L142" s="70" t="inlineStr">
        <is>
          <t>表面缺陷</t>
        </is>
      </c>
      <c r="M142" s="70" t="inlineStr">
        <is>
          <t>质量工程师</t>
        </is>
      </c>
      <c r="N142" s="70" t="inlineStr">
        <is>
          <t>否</t>
        </is>
      </c>
      <c r="O142" s="70" t="inlineStr">
        <is>
          <t>团队模拟数据</t>
        </is>
      </c>
      <c r="P142" s="70" t="inlineStr">
        <is>
          <t>SIM-v2.2-20260807-20260805</t>
        </is>
      </c>
      <c r="Q142" s="70" t="inlineStr">
        <is>
          <t>按LINE-S02确定性比例分配: 外观12%/尺寸15%/功能32%/电气28%/其他余数; 良品=ROUND(总产量×质量率,0)=52496, 不良=440</t>
        </is>
      </c>
    </row>
    <row r="143">
      <c r="A143" s="70" t="inlineStr">
        <is>
          <t>DEF-00142</t>
        </is>
      </c>
      <c r="B143" s="70" t="inlineStr">
        <is>
          <t>LINE-S02-PRE-20251006</t>
        </is>
      </c>
      <c r="C143" s="70" t="inlineStr">
        <is>
          <t>SHIFT-PRE-20251006</t>
        </is>
      </c>
      <c r="D143" s="70" t="inlineStr">
        <is>
          <t>LINE-S02</t>
        </is>
      </c>
      <c r="E143" s="70" t="inlineStr">
        <is>
          <t>改善前</t>
        </is>
      </c>
      <c r="F143" s="71" t="n">
        <v>45936</v>
      </c>
      <c r="G143" s="70" t="inlineStr">
        <is>
          <t>视觉设备系列</t>
        </is>
      </c>
      <c r="H143" s="70" t="inlineStr">
        <is>
          <t>尺寸超差</t>
        </is>
      </c>
      <c r="I143" s="72" t="n">
        <v>66</v>
      </c>
      <c r="J143" s="73" t="n">
        <v>0.15</v>
      </c>
      <c r="K143" s="70" t="inlineStr">
        <is>
          <t>成型工位</t>
        </is>
      </c>
      <c r="L143" s="70" t="inlineStr">
        <is>
          <t>工艺偏移</t>
        </is>
      </c>
      <c r="M143" s="70" t="inlineStr">
        <is>
          <t>质量工程师</t>
        </is>
      </c>
      <c r="N143" s="70" t="inlineStr">
        <is>
          <t>否</t>
        </is>
      </c>
      <c r="O143" s="70" t="inlineStr">
        <is>
          <t>团队模拟数据</t>
        </is>
      </c>
      <c r="P143" s="70" t="inlineStr">
        <is>
          <t>SIM-v2.2-20260807-20260805</t>
        </is>
      </c>
      <c r="Q143" s="70" t="inlineStr">
        <is>
          <t>按LINE-S02确定性比例分配: 外观12%/尺寸15%/功能32%/电气28%/其他余数; 良品=ROUND(总产量×质量率,0)=52496, 不良=440</t>
        </is>
      </c>
    </row>
    <row r="144">
      <c r="A144" s="70" t="inlineStr">
        <is>
          <t>DEF-00143</t>
        </is>
      </c>
      <c r="B144" s="70" t="inlineStr">
        <is>
          <t>LINE-S02-PRE-20251006</t>
        </is>
      </c>
      <c r="C144" s="70" t="inlineStr">
        <is>
          <t>SHIFT-PRE-20251006</t>
        </is>
      </c>
      <c r="D144" s="70" t="inlineStr">
        <is>
          <t>LINE-S02</t>
        </is>
      </c>
      <c r="E144" s="70" t="inlineStr">
        <is>
          <t>改善前</t>
        </is>
      </c>
      <c r="F144" s="71" t="n">
        <v>45936</v>
      </c>
      <c r="G144" s="70" t="inlineStr">
        <is>
          <t>视觉设备系列</t>
        </is>
      </c>
      <c r="H144" s="70" t="inlineStr">
        <is>
          <t>功能失效</t>
        </is>
      </c>
      <c r="I144" s="72" t="n">
        <v>141</v>
      </c>
      <c r="J144" s="73" t="n">
        <v>0.3204545454545454</v>
      </c>
      <c r="K144" s="70" t="inlineStr">
        <is>
          <t>测试工位</t>
        </is>
      </c>
      <c r="L144" s="70" t="inlineStr">
        <is>
          <t>元器件异常</t>
        </is>
      </c>
      <c r="M144" s="70" t="inlineStr">
        <is>
          <t>质量工程师</t>
        </is>
      </c>
      <c r="N144" s="70" t="inlineStr">
        <is>
          <t>是</t>
        </is>
      </c>
      <c r="O144" s="70" t="inlineStr">
        <is>
          <t>团队模拟数据</t>
        </is>
      </c>
      <c r="P144" s="70" t="inlineStr">
        <is>
          <t>SIM-v2.2-20260807-20260805</t>
        </is>
      </c>
      <c r="Q144" s="70" t="inlineStr">
        <is>
          <t>按LINE-S02确定性比例分配: 外观12%/尺寸15%/功能32%/电气28%/其他余数; 良品=ROUND(总产量×质量率,0)=52496, 不良=440</t>
        </is>
      </c>
    </row>
    <row r="145">
      <c r="A145" s="70" t="inlineStr">
        <is>
          <t>DEF-00144</t>
        </is>
      </c>
      <c r="B145" s="70" t="inlineStr">
        <is>
          <t>LINE-S02-PRE-20251006</t>
        </is>
      </c>
      <c r="C145" s="70" t="inlineStr">
        <is>
          <t>SHIFT-PRE-20251006</t>
        </is>
      </c>
      <c r="D145" s="70" t="inlineStr">
        <is>
          <t>LINE-S02</t>
        </is>
      </c>
      <c r="E145" s="70" t="inlineStr">
        <is>
          <t>改善前</t>
        </is>
      </c>
      <c r="F145" s="71" t="n">
        <v>45936</v>
      </c>
      <c r="G145" s="70" t="inlineStr">
        <is>
          <t>视觉设备系列</t>
        </is>
      </c>
      <c r="H145" s="70" t="inlineStr">
        <is>
          <t>电气不良</t>
        </is>
      </c>
      <c r="I145" s="72" t="n">
        <v>123</v>
      </c>
      <c r="J145" s="73" t="n">
        <v>0.2795454545454545</v>
      </c>
      <c r="K145" s="70" t="inlineStr">
        <is>
          <t>焊接工位</t>
        </is>
      </c>
      <c r="L145" s="70" t="inlineStr">
        <is>
          <t>焊接缺陷</t>
        </is>
      </c>
      <c r="M145" s="70" t="inlineStr">
        <is>
          <t>质量工程师</t>
        </is>
      </c>
      <c r="N145" s="70" t="inlineStr">
        <is>
          <t>否</t>
        </is>
      </c>
      <c r="O145" s="70" t="inlineStr">
        <is>
          <t>团队模拟数据</t>
        </is>
      </c>
      <c r="P145" s="70" t="inlineStr">
        <is>
          <t>SIM-v2.2-20260807-20260805</t>
        </is>
      </c>
      <c r="Q145" s="70" t="inlineStr">
        <is>
          <t>按LINE-S02确定性比例分配: 外观12%/尺寸15%/功能32%/电气28%/其他余数; 良品=ROUND(总产量×质量率,0)=52496, 不良=440</t>
        </is>
      </c>
    </row>
    <row r="146">
      <c r="A146" s="70" t="inlineStr">
        <is>
          <t>DEF-00145</t>
        </is>
      </c>
      <c r="B146" s="70" t="inlineStr">
        <is>
          <t>LINE-S02-PRE-20251006</t>
        </is>
      </c>
      <c r="C146" s="70" t="inlineStr">
        <is>
          <t>SHIFT-PRE-20251006</t>
        </is>
      </c>
      <c r="D146" s="70" t="inlineStr">
        <is>
          <t>LINE-S02</t>
        </is>
      </c>
      <c r="E146" s="70" t="inlineStr">
        <is>
          <t>改善前</t>
        </is>
      </c>
      <c r="F146" s="71" t="n">
        <v>45936</v>
      </c>
      <c r="G146" s="70" t="inlineStr">
        <is>
          <t>视觉设备系列</t>
        </is>
      </c>
      <c r="H146" s="70" t="inlineStr">
        <is>
          <t>其他不良</t>
        </is>
      </c>
      <c r="I146" s="72" t="n">
        <v>57</v>
      </c>
      <c r="J146" s="73" t="n">
        <v>0.1295454545454546</v>
      </c>
      <c r="K146" s="70" t="inlineStr">
        <is>
          <t>包装工位</t>
        </is>
      </c>
      <c r="L146" s="70" t="inlineStr">
        <is>
          <t>综合因素</t>
        </is>
      </c>
      <c r="M146" s="70" t="inlineStr">
        <is>
          <t>生产主管</t>
        </is>
      </c>
      <c r="N146" s="70" t="inlineStr">
        <is>
          <t>否</t>
        </is>
      </c>
      <c r="O146" s="70" t="inlineStr">
        <is>
          <t>团队模拟数据</t>
        </is>
      </c>
      <c r="P146" s="70" t="inlineStr">
        <is>
          <t>SIM-v2.2-20260807-20260805</t>
        </is>
      </c>
      <c r="Q146" s="70" t="inlineStr">
        <is>
          <t>按LINE-S02确定性比例分配: 外观12%/尺寸15%/功能32%/电气28%/其他余数; 良品=ROUND(总产量×质量率,0)=52496, 不良=440</t>
        </is>
      </c>
    </row>
    <row r="147">
      <c r="A147" s="70" t="inlineStr">
        <is>
          <t>DEF-00146</t>
        </is>
      </c>
      <c r="B147" s="70" t="inlineStr">
        <is>
          <t>LINE-S03-PRE-20251006</t>
        </is>
      </c>
      <c r="C147" s="70" t="inlineStr">
        <is>
          <t>SHIFT-PRE-20251006</t>
        </is>
      </c>
      <c r="D147" s="70" t="inlineStr">
        <is>
          <t>LINE-S03</t>
        </is>
      </c>
      <c r="E147" s="70" t="inlineStr">
        <is>
          <t>改善前</t>
        </is>
      </c>
      <c r="F147" s="71" t="n">
        <v>45936</v>
      </c>
      <c r="G147" s="70" t="inlineStr">
        <is>
          <t>音频模组系列</t>
        </is>
      </c>
      <c r="H147" s="70" t="inlineStr">
        <is>
          <t>外观不良</t>
        </is>
      </c>
      <c r="I147" s="72" t="n">
        <v>549</v>
      </c>
      <c r="J147" s="73" t="n">
        <v>0.3199300699300699</v>
      </c>
      <c r="K147" s="70" t="inlineStr">
        <is>
          <t>注塑工位</t>
        </is>
      </c>
      <c r="L147" s="70" t="inlineStr">
        <is>
          <t>表面缺陷</t>
        </is>
      </c>
      <c r="M147" s="70" t="inlineStr">
        <is>
          <t>质量工程师</t>
        </is>
      </c>
      <c r="N147" s="70" t="inlineStr">
        <is>
          <t>是</t>
        </is>
      </c>
      <c r="O147" s="70" t="inlineStr">
        <is>
          <t>团队模拟数据</t>
        </is>
      </c>
      <c r="P147" s="70" t="inlineStr">
        <is>
          <t>SIM-v2.2-20260807-20260805</t>
        </is>
      </c>
      <c r="Q147" s="70" t="inlineStr">
        <is>
          <t>按LINE-S03确定性比例分配: 外观32%/尺寸30%/功能15%/电气13%/其他余数; 良品=ROUND(总产量×质量率,0)=56614, 不良=1716</t>
        </is>
      </c>
    </row>
    <row r="148">
      <c r="A148" s="70" t="inlineStr">
        <is>
          <t>DEF-00147</t>
        </is>
      </c>
      <c r="B148" s="70" t="inlineStr">
        <is>
          <t>LINE-S03-PRE-20251006</t>
        </is>
      </c>
      <c r="C148" s="70" t="inlineStr">
        <is>
          <t>SHIFT-PRE-20251006</t>
        </is>
      </c>
      <c r="D148" s="70" t="inlineStr">
        <is>
          <t>LINE-S03</t>
        </is>
      </c>
      <c r="E148" s="70" t="inlineStr">
        <is>
          <t>改善前</t>
        </is>
      </c>
      <c r="F148" s="71" t="n">
        <v>45936</v>
      </c>
      <c r="G148" s="70" t="inlineStr">
        <is>
          <t>音频模组系列</t>
        </is>
      </c>
      <c r="H148" s="70" t="inlineStr">
        <is>
          <t>尺寸超差</t>
        </is>
      </c>
      <c r="I148" s="72" t="n">
        <v>515</v>
      </c>
      <c r="J148" s="73" t="n">
        <v>0.3001165501165501</v>
      </c>
      <c r="K148" s="70" t="inlineStr">
        <is>
          <t>成型工位</t>
        </is>
      </c>
      <c r="L148" s="70" t="inlineStr">
        <is>
          <t>工艺偏移</t>
        </is>
      </c>
      <c r="M148" s="70" t="inlineStr">
        <is>
          <t>质量工程师</t>
        </is>
      </c>
      <c r="N148" s="70" t="inlineStr">
        <is>
          <t>是</t>
        </is>
      </c>
      <c r="O148" s="70" t="inlineStr">
        <is>
          <t>团队模拟数据</t>
        </is>
      </c>
      <c r="P148" s="70" t="inlineStr">
        <is>
          <t>SIM-v2.2-20260807-20260805</t>
        </is>
      </c>
      <c r="Q148" s="70" t="inlineStr">
        <is>
          <t>按LINE-S03确定性比例分配: 外观32%/尺寸30%/功能15%/电气13%/其他余数; 良品=ROUND(总产量×质量率,0)=56614, 不良=1716</t>
        </is>
      </c>
    </row>
    <row r="149">
      <c r="A149" s="70" t="inlineStr">
        <is>
          <t>DEF-00148</t>
        </is>
      </c>
      <c r="B149" s="70" t="inlineStr">
        <is>
          <t>LINE-S03-PRE-20251006</t>
        </is>
      </c>
      <c r="C149" s="70" t="inlineStr">
        <is>
          <t>SHIFT-PRE-20251006</t>
        </is>
      </c>
      <c r="D149" s="70" t="inlineStr">
        <is>
          <t>LINE-S03</t>
        </is>
      </c>
      <c r="E149" s="70" t="inlineStr">
        <is>
          <t>改善前</t>
        </is>
      </c>
      <c r="F149" s="71" t="n">
        <v>45936</v>
      </c>
      <c r="G149" s="70" t="inlineStr">
        <is>
          <t>音频模组系列</t>
        </is>
      </c>
      <c r="H149" s="70" t="inlineStr">
        <is>
          <t>功能失效</t>
        </is>
      </c>
      <c r="I149" s="72" t="n">
        <v>257</v>
      </c>
      <c r="J149" s="73" t="n">
        <v>0.1497668997668998</v>
      </c>
      <c r="K149" s="70" t="inlineStr">
        <is>
          <t>测试工位</t>
        </is>
      </c>
      <c r="L149" s="70" t="inlineStr">
        <is>
          <t>元器件异常</t>
        </is>
      </c>
      <c r="M149" s="70" t="inlineStr">
        <is>
          <t>质量工程师</t>
        </is>
      </c>
      <c r="N149" s="70" t="inlineStr">
        <is>
          <t>否</t>
        </is>
      </c>
      <c r="O149" s="70" t="inlineStr">
        <is>
          <t>团队模拟数据</t>
        </is>
      </c>
      <c r="P149" s="70" t="inlineStr">
        <is>
          <t>SIM-v2.2-20260807-20260805</t>
        </is>
      </c>
      <c r="Q149" s="70" t="inlineStr">
        <is>
          <t>按LINE-S03确定性比例分配: 外观32%/尺寸30%/功能15%/电气13%/其他余数; 良品=ROUND(总产量×质量率,0)=56614, 不良=1716</t>
        </is>
      </c>
    </row>
    <row r="150">
      <c r="A150" s="70" t="inlineStr">
        <is>
          <t>DEF-00149</t>
        </is>
      </c>
      <c r="B150" s="70" t="inlineStr">
        <is>
          <t>LINE-S03-PRE-20251006</t>
        </is>
      </c>
      <c r="C150" s="70" t="inlineStr">
        <is>
          <t>SHIFT-PRE-20251006</t>
        </is>
      </c>
      <c r="D150" s="70" t="inlineStr">
        <is>
          <t>LINE-S03</t>
        </is>
      </c>
      <c r="E150" s="70" t="inlineStr">
        <is>
          <t>改善前</t>
        </is>
      </c>
      <c r="F150" s="71" t="n">
        <v>45936</v>
      </c>
      <c r="G150" s="70" t="inlineStr">
        <is>
          <t>音频模组系列</t>
        </is>
      </c>
      <c r="H150" s="70" t="inlineStr">
        <is>
          <t>电气不良</t>
        </is>
      </c>
      <c r="I150" s="72" t="n">
        <v>223</v>
      </c>
      <c r="J150" s="73" t="n">
        <v>0.12995337995338</v>
      </c>
      <c r="K150" s="70" t="inlineStr">
        <is>
          <t>焊接工位</t>
        </is>
      </c>
      <c r="L150" s="70" t="inlineStr">
        <is>
          <t>焊接缺陷</t>
        </is>
      </c>
      <c r="M150" s="70" t="inlineStr">
        <is>
          <t>质量工程师</t>
        </is>
      </c>
      <c r="N150" s="70" t="inlineStr">
        <is>
          <t>否</t>
        </is>
      </c>
      <c r="O150" s="70" t="inlineStr">
        <is>
          <t>团队模拟数据</t>
        </is>
      </c>
      <c r="P150" s="70" t="inlineStr">
        <is>
          <t>SIM-v2.2-20260807-20260805</t>
        </is>
      </c>
      <c r="Q150" s="70" t="inlineStr">
        <is>
          <t>按LINE-S03确定性比例分配: 外观32%/尺寸30%/功能15%/电气13%/其他余数; 良品=ROUND(总产量×质量率,0)=56614, 不良=1716</t>
        </is>
      </c>
    </row>
    <row r="151">
      <c r="A151" s="70" t="inlineStr">
        <is>
          <t>DEF-00150</t>
        </is>
      </c>
      <c r="B151" s="70" t="inlineStr">
        <is>
          <t>LINE-S03-PRE-20251006</t>
        </is>
      </c>
      <c r="C151" s="70" t="inlineStr">
        <is>
          <t>SHIFT-PRE-20251006</t>
        </is>
      </c>
      <c r="D151" s="70" t="inlineStr">
        <is>
          <t>LINE-S03</t>
        </is>
      </c>
      <c r="E151" s="70" t="inlineStr">
        <is>
          <t>改善前</t>
        </is>
      </c>
      <c r="F151" s="71" t="n">
        <v>45936</v>
      </c>
      <c r="G151" s="70" t="inlineStr">
        <is>
          <t>音频模组系列</t>
        </is>
      </c>
      <c r="H151" s="70" t="inlineStr">
        <is>
          <t>其他不良</t>
        </is>
      </c>
      <c r="I151" s="72" t="n">
        <v>172</v>
      </c>
      <c r="J151" s="73" t="n">
        <v>0.1002331002331002</v>
      </c>
      <c r="K151" s="70" t="inlineStr">
        <is>
          <t>包装工位</t>
        </is>
      </c>
      <c r="L151" s="70" t="inlineStr">
        <is>
          <t>综合因素</t>
        </is>
      </c>
      <c r="M151" s="70" t="inlineStr">
        <is>
          <t>生产主管</t>
        </is>
      </c>
      <c r="N151" s="70" t="inlineStr">
        <is>
          <t>否</t>
        </is>
      </c>
      <c r="O151" s="70" t="inlineStr">
        <is>
          <t>团队模拟数据</t>
        </is>
      </c>
      <c r="P151" s="70" t="inlineStr">
        <is>
          <t>SIM-v2.2-20260807-20260805</t>
        </is>
      </c>
      <c r="Q151" s="70" t="inlineStr">
        <is>
          <t>按LINE-S03确定性比例分配: 外观32%/尺寸30%/功能15%/电气13%/其他余数; 良品=ROUND(总产量×质量率,0)=56614, 不良=1716</t>
        </is>
      </c>
    </row>
    <row r="152">
      <c r="A152" s="70" t="inlineStr">
        <is>
          <t>DEF-00151</t>
        </is>
      </c>
      <c r="B152" s="70" t="inlineStr">
        <is>
          <t>LINE-S01-PRE-20251007</t>
        </is>
      </c>
      <c r="C152" s="70" t="inlineStr">
        <is>
          <t>SHIFT-PRE-20251007</t>
        </is>
      </c>
      <c r="D152" s="70" t="inlineStr">
        <is>
          <t>LINE-S01</t>
        </is>
      </c>
      <c r="E152" s="70" t="inlineStr">
        <is>
          <t>改善前</t>
        </is>
      </c>
      <c r="F152" s="71" t="n">
        <v>45937</v>
      </c>
      <c r="G152" s="70" t="inlineStr">
        <is>
          <t>智能终端系列</t>
        </is>
      </c>
      <c r="H152" s="70" t="inlineStr">
        <is>
          <t>外观不良</t>
        </is>
      </c>
      <c r="I152" s="72" t="n">
        <v>18</v>
      </c>
      <c r="J152" s="73" t="n">
        <v>0.1463414634146341</v>
      </c>
      <c r="K152" s="70" t="inlineStr">
        <is>
          <t>注塑工位</t>
        </is>
      </c>
      <c r="L152" s="70" t="inlineStr">
        <is>
          <t>表面缺陷</t>
        </is>
      </c>
      <c r="M152" s="70" t="inlineStr">
        <is>
          <t>质量工程师</t>
        </is>
      </c>
      <c r="N152" s="70" t="inlineStr">
        <is>
          <t>否</t>
        </is>
      </c>
      <c r="O152" s="70" t="inlineStr">
        <is>
          <t>团队模拟数据</t>
        </is>
      </c>
      <c r="P152" s="70" t="inlineStr">
        <is>
          <t>SIM-v2.2-20260807-20260805</t>
        </is>
      </c>
      <c r="Q152" s="70" t="inlineStr">
        <is>
          <t>按LINE-S01确定性比例分配: 外观15%/尺寸25%/功能25%/电气25%/其他余数; 良品=ROUND(总产量×质量率,0)=31031, 不良=123</t>
        </is>
      </c>
    </row>
    <row r="153">
      <c r="A153" s="70" t="inlineStr">
        <is>
          <t>DEF-00152</t>
        </is>
      </c>
      <c r="B153" s="70" t="inlineStr">
        <is>
          <t>LINE-S01-PRE-20251007</t>
        </is>
      </c>
      <c r="C153" s="70" t="inlineStr">
        <is>
          <t>SHIFT-PRE-20251007</t>
        </is>
      </c>
      <c r="D153" s="70" t="inlineStr">
        <is>
          <t>LINE-S01</t>
        </is>
      </c>
      <c r="E153" s="70" t="inlineStr">
        <is>
          <t>改善前</t>
        </is>
      </c>
      <c r="F153" s="71" t="n">
        <v>45937</v>
      </c>
      <c r="G153" s="70" t="inlineStr">
        <is>
          <t>智能终端系列</t>
        </is>
      </c>
      <c r="H153" s="70" t="inlineStr">
        <is>
          <t>尺寸超差</t>
        </is>
      </c>
      <c r="I153" s="72" t="n">
        <v>31</v>
      </c>
      <c r="J153" s="73" t="n">
        <v>0.2520325203252032</v>
      </c>
      <c r="K153" s="70" t="inlineStr">
        <is>
          <t>成型工位</t>
        </is>
      </c>
      <c r="L153" s="70" t="inlineStr">
        <is>
          <t>工艺偏移</t>
        </is>
      </c>
      <c r="M153" s="70" t="inlineStr">
        <is>
          <t>质量工程师</t>
        </is>
      </c>
      <c r="N153" s="70" t="inlineStr">
        <is>
          <t>否</t>
        </is>
      </c>
      <c r="O153" s="70" t="inlineStr">
        <is>
          <t>团队模拟数据</t>
        </is>
      </c>
      <c r="P153" s="70" t="inlineStr">
        <is>
          <t>SIM-v2.2-20260807-20260805</t>
        </is>
      </c>
      <c r="Q153" s="70" t="inlineStr">
        <is>
          <t>按LINE-S01确定性比例分配: 外观15%/尺寸25%/功能25%/电气25%/其他余数; 良品=ROUND(总产量×质量率,0)=31031, 不良=123</t>
        </is>
      </c>
    </row>
    <row r="154">
      <c r="A154" s="70" t="inlineStr">
        <is>
          <t>DEF-00153</t>
        </is>
      </c>
      <c r="B154" s="70" t="inlineStr">
        <is>
          <t>LINE-S01-PRE-20251007</t>
        </is>
      </c>
      <c r="C154" s="70" t="inlineStr">
        <is>
          <t>SHIFT-PRE-20251007</t>
        </is>
      </c>
      <c r="D154" s="70" t="inlineStr">
        <is>
          <t>LINE-S01</t>
        </is>
      </c>
      <c r="E154" s="70" t="inlineStr">
        <is>
          <t>改善前</t>
        </is>
      </c>
      <c r="F154" s="71" t="n">
        <v>45937</v>
      </c>
      <c r="G154" s="70" t="inlineStr">
        <is>
          <t>智能终端系列</t>
        </is>
      </c>
      <c r="H154" s="70" t="inlineStr">
        <is>
          <t>功能失效</t>
        </is>
      </c>
      <c r="I154" s="72" t="n">
        <v>31</v>
      </c>
      <c r="J154" s="73" t="n">
        <v>0.2520325203252032</v>
      </c>
      <c r="K154" s="70" t="inlineStr">
        <is>
          <t>测试工位</t>
        </is>
      </c>
      <c r="L154" s="70" t="inlineStr">
        <is>
          <t>元器件异常</t>
        </is>
      </c>
      <c r="M154" s="70" t="inlineStr">
        <is>
          <t>质量工程师</t>
        </is>
      </c>
      <c r="N154" s="70" t="inlineStr">
        <is>
          <t>否</t>
        </is>
      </c>
      <c r="O154" s="70" t="inlineStr">
        <is>
          <t>团队模拟数据</t>
        </is>
      </c>
      <c r="P154" s="70" t="inlineStr">
        <is>
          <t>SIM-v2.2-20260807-20260805</t>
        </is>
      </c>
      <c r="Q154" s="70" t="inlineStr">
        <is>
          <t>按LINE-S01确定性比例分配: 外观15%/尺寸25%/功能25%/电气25%/其他余数; 良品=ROUND(总产量×质量率,0)=31031, 不良=123</t>
        </is>
      </c>
    </row>
    <row r="155">
      <c r="A155" s="70" t="inlineStr">
        <is>
          <t>DEF-00154</t>
        </is>
      </c>
      <c r="B155" s="70" t="inlineStr">
        <is>
          <t>LINE-S01-PRE-20251007</t>
        </is>
      </c>
      <c r="C155" s="70" t="inlineStr">
        <is>
          <t>SHIFT-PRE-20251007</t>
        </is>
      </c>
      <c r="D155" s="70" t="inlineStr">
        <is>
          <t>LINE-S01</t>
        </is>
      </c>
      <c r="E155" s="70" t="inlineStr">
        <is>
          <t>改善前</t>
        </is>
      </c>
      <c r="F155" s="71" t="n">
        <v>45937</v>
      </c>
      <c r="G155" s="70" t="inlineStr">
        <is>
          <t>智能终端系列</t>
        </is>
      </c>
      <c r="H155" s="70" t="inlineStr">
        <is>
          <t>电气不良</t>
        </is>
      </c>
      <c r="I155" s="72" t="n">
        <v>31</v>
      </c>
      <c r="J155" s="73" t="n">
        <v>0.2520325203252032</v>
      </c>
      <c r="K155" s="70" t="inlineStr">
        <is>
          <t>焊接工位</t>
        </is>
      </c>
      <c r="L155" s="70" t="inlineStr">
        <is>
          <t>焊接缺陷</t>
        </is>
      </c>
      <c r="M155" s="70" t="inlineStr">
        <is>
          <t>质量工程师</t>
        </is>
      </c>
      <c r="N155" s="70" t="inlineStr">
        <is>
          <t>否</t>
        </is>
      </c>
      <c r="O155" s="70" t="inlineStr">
        <is>
          <t>团队模拟数据</t>
        </is>
      </c>
      <c r="P155" s="70" t="inlineStr">
        <is>
          <t>SIM-v2.2-20260807-20260805</t>
        </is>
      </c>
      <c r="Q155" s="70" t="inlineStr">
        <is>
          <t>按LINE-S01确定性比例分配: 外观15%/尺寸25%/功能25%/电气25%/其他余数; 良品=ROUND(总产量×质量率,0)=31031, 不良=123</t>
        </is>
      </c>
    </row>
    <row r="156">
      <c r="A156" s="70" t="inlineStr">
        <is>
          <t>DEF-00155</t>
        </is>
      </c>
      <c r="B156" s="70" t="inlineStr">
        <is>
          <t>LINE-S01-PRE-20251007</t>
        </is>
      </c>
      <c r="C156" s="70" t="inlineStr">
        <is>
          <t>SHIFT-PRE-20251007</t>
        </is>
      </c>
      <c r="D156" s="70" t="inlineStr">
        <is>
          <t>LINE-S01</t>
        </is>
      </c>
      <c r="E156" s="70" t="inlineStr">
        <is>
          <t>改善前</t>
        </is>
      </c>
      <c r="F156" s="71" t="n">
        <v>45937</v>
      </c>
      <c r="G156" s="70" t="inlineStr">
        <is>
          <t>智能终端系列</t>
        </is>
      </c>
      <c r="H156" s="70" t="inlineStr">
        <is>
          <t>其他不良</t>
        </is>
      </c>
      <c r="I156" s="72" t="n">
        <v>12</v>
      </c>
      <c r="J156" s="73" t="n">
        <v>0.09756097560975618</v>
      </c>
      <c r="K156" s="70" t="inlineStr">
        <is>
          <t>包装工位</t>
        </is>
      </c>
      <c r="L156" s="70" t="inlineStr">
        <is>
          <t>综合因素</t>
        </is>
      </c>
      <c r="M156" s="70" t="inlineStr">
        <is>
          <t>生产主管</t>
        </is>
      </c>
      <c r="N156" s="70" t="inlineStr">
        <is>
          <t>否</t>
        </is>
      </c>
      <c r="O156" s="70" t="inlineStr">
        <is>
          <t>团队模拟数据</t>
        </is>
      </c>
      <c r="P156" s="70" t="inlineStr">
        <is>
          <t>SIM-v2.2-20260807-20260805</t>
        </is>
      </c>
      <c r="Q156" s="70" t="inlineStr">
        <is>
          <t>按LINE-S01确定性比例分配: 外观15%/尺寸25%/功能25%/电气25%/其他余数; 良品=ROUND(总产量×质量率,0)=31031, 不良=123</t>
        </is>
      </c>
    </row>
    <row r="157">
      <c r="A157" s="70" t="inlineStr">
        <is>
          <t>DEF-00156</t>
        </is>
      </c>
      <c r="B157" s="70" t="inlineStr">
        <is>
          <t>LINE-S02-PRE-20251007</t>
        </is>
      </c>
      <c r="C157" s="70" t="inlineStr">
        <is>
          <t>SHIFT-PRE-20251007</t>
        </is>
      </c>
      <c r="D157" s="70" t="inlineStr">
        <is>
          <t>LINE-S02</t>
        </is>
      </c>
      <c r="E157" s="70" t="inlineStr">
        <is>
          <t>改善前</t>
        </is>
      </c>
      <c r="F157" s="71" t="n">
        <v>45937</v>
      </c>
      <c r="G157" s="70" t="inlineStr">
        <is>
          <t>视觉设备系列</t>
        </is>
      </c>
      <c r="H157" s="70" t="inlineStr">
        <is>
          <t>外观不良</t>
        </is>
      </c>
      <c r="I157" s="72" t="n">
        <v>22</v>
      </c>
      <c r="J157" s="73" t="n">
        <v>0.1182795698924731</v>
      </c>
      <c r="K157" s="70" t="inlineStr">
        <is>
          <t>注塑工位</t>
        </is>
      </c>
      <c r="L157" s="70" t="inlineStr">
        <is>
          <t>表面缺陷</t>
        </is>
      </c>
      <c r="M157" s="70" t="inlineStr">
        <is>
          <t>质量工程师</t>
        </is>
      </c>
      <c r="N157" s="70" t="inlineStr">
        <is>
          <t>否</t>
        </is>
      </c>
      <c r="O157" s="70" t="inlineStr">
        <is>
          <t>团队模拟数据</t>
        </is>
      </c>
      <c r="P157" s="70" t="inlineStr">
        <is>
          <t>SIM-v2.2-20260807-20260805</t>
        </is>
      </c>
      <c r="Q157" s="70" t="inlineStr">
        <is>
          <t>按LINE-S02确定性比例分配: 外观12%/尺寸15%/功能32%/电气28%/其他余数; 良品=ROUND(总产量×质量率,0)=28486, 不良=186</t>
        </is>
      </c>
    </row>
    <row r="158">
      <c r="A158" s="70" t="inlineStr">
        <is>
          <t>DEF-00157</t>
        </is>
      </c>
      <c r="B158" s="70" t="inlineStr">
        <is>
          <t>LINE-S02-PRE-20251007</t>
        </is>
      </c>
      <c r="C158" s="70" t="inlineStr">
        <is>
          <t>SHIFT-PRE-20251007</t>
        </is>
      </c>
      <c r="D158" s="70" t="inlineStr">
        <is>
          <t>LINE-S02</t>
        </is>
      </c>
      <c r="E158" s="70" t="inlineStr">
        <is>
          <t>改善前</t>
        </is>
      </c>
      <c r="F158" s="71" t="n">
        <v>45937</v>
      </c>
      <c r="G158" s="70" t="inlineStr">
        <is>
          <t>视觉设备系列</t>
        </is>
      </c>
      <c r="H158" s="70" t="inlineStr">
        <is>
          <t>尺寸超差</t>
        </is>
      </c>
      <c r="I158" s="72" t="n">
        <v>28</v>
      </c>
      <c r="J158" s="73" t="n">
        <v>0.1505376344086022</v>
      </c>
      <c r="K158" s="70" t="inlineStr">
        <is>
          <t>成型工位</t>
        </is>
      </c>
      <c r="L158" s="70" t="inlineStr">
        <is>
          <t>工艺偏移</t>
        </is>
      </c>
      <c r="M158" s="70" t="inlineStr">
        <is>
          <t>质量工程师</t>
        </is>
      </c>
      <c r="N158" s="70" t="inlineStr">
        <is>
          <t>否</t>
        </is>
      </c>
      <c r="O158" s="70" t="inlineStr">
        <is>
          <t>团队模拟数据</t>
        </is>
      </c>
      <c r="P158" s="70" t="inlineStr">
        <is>
          <t>SIM-v2.2-20260807-20260805</t>
        </is>
      </c>
      <c r="Q158" s="70" t="inlineStr">
        <is>
          <t>按LINE-S02确定性比例分配: 外观12%/尺寸15%/功能32%/电气28%/其他余数; 良品=ROUND(总产量×质量率,0)=28486, 不良=186</t>
        </is>
      </c>
    </row>
    <row r="159">
      <c r="A159" s="70" t="inlineStr">
        <is>
          <t>DEF-00158</t>
        </is>
      </c>
      <c r="B159" s="70" t="inlineStr">
        <is>
          <t>LINE-S02-PRE-20251007</t>
        </is>
      </c>
      <c r="C159" s="70" t="inlineStr">
        <is>
          <t>SHIFT-PRE-20251007</t>
        </is>
      </c>
      <c r="D159" s="70" t="inlineStr">
        <is>
          <t>LINE-S02</t>
        </is>
      </c>
      <c r="E159" s="70" t="inlineStr">
        <is>
          <t>改善前</t>
        </is>
      </c>
      <c r="F159" s="71" t="n">
        <v>45937</v>
      </c>
      <c r="G159" s="70" t="inlineStr">
        <is>
          <t>视觉设备系列</t>
        </is>
      </c>
      <c r="H159" s="70" t="inlineStr">
        <is>
          <t>功能失效</t>
        </is>
      </c>
      <c r="I159" s="72" t="n">
        <v>60</v>
      </c>
      <c r="J159" s="73" t="n">
        <v>0.3225806451612903</v>
      </c>
      <c r="K159" s="70" t="inlineStr">
        <is>
          <t>测试工位</t>
        </is>
      </c>
      <c r="L159" s="70" t="inlineStr">
        <is>
          <t>元器件异常</t>
        </is>
      </c>
      <c r="M159" s="70" t="inlineStr">
        <is>
          <t>质量工程师</t>
        </is>
      </c>
      <c r="N159" s="70" t="inlineStr">
        <is>
          <t>是</t>
        </is>
      </c>
      <c r="O159" s="70" t="inlineStr">
        <is>
          <t>团队模拟数据</t>
        </is>
      </c>
      <c r="P159" s="70" t="inlineStr">
        <is>
          <t>SIM-v2.2-20260807-20260805</t>
        </is>
      </c>
      <c r="Q159" s="70" t="inlineStr">
        <is>
          <t>按LINE-S02确定性比例分配: 外观12%/尺寸15%/功能32%/电气28%/其他余数; 良品=ROUND(总产量×质量率,0)=28486, 不良=186</t>
        </is>
      </c>
    </row>
    <row r="160">
      <c r="A160" s="70" t="inlineStr">
        <is>
          <t>DEF-00159</t>
        </is>
      </c>
      <c r="B160" s="70" t="inlineStr">
        <is>
          <t>LINE-S02-PRE-20251007</t>
        </is>
      </c>
      <c r="C160" s="70" t="inlineStr">
        <is>
          <t>SHIFT-PRE-20251007</t>
        </is>
      </c>
      <c r="D160" s="70" t="inlineStr">
        <is>
          <t>LINE-S02</t>
        </is>
      </c>
      <c r="E160" s="70" t="inlineStr">
        <is>
          <t>改善前</t>
        </is>
      </c>
      <c r="F160" s="71" t="n">
        <v>45937</v>
      </c>
      <c r="G160" s="70" t="inlineStr">
        <is>
          <t>视觉设备系列</t>
        </is>
      </c>
      <c r="H160" s="70" t="inlineStr">
        <is>
          <t>电气不良</t>
        </is>
      </c>
      <c r="I160" s="72" t="n">
        <v>52</v>
      </c>
      <c r="J160" s="73" t="n">
        <v>0.2795698924731183</v>
      </c>
      <c r="K160" s="70" t="inlineStr">
        <is>
          <t>焊接工位</t>
        </is>
      </c>
      <c r="L160" s="70" t="inlineStr">
        <is>
          <t>焊接缺陷</t>
        </is>
      </c>
      <c r="M160" s="70" t="inlineStr">
        <is>
          <t>质量工程师</t>
        </is>
      </c>
      <c r="N160" s="70" t="inlineStr">
        <is>
          <t>否</t>
        </is>
      </c>
      <c r="O160" s="70" t="inlineStr">
        <is>
          <t>团队模拟数据</t>
        </is>
      </c>
      <c r="P160" s="70" t="inlineStr">
        <is>
          <t>SIM-v2.2-20260807-20260805</t>
        </is>
      </c>
      <c r="Q160" s="70" t="inlineStr">
        <is>
          <t>按LINE-S02确定性比例分配: 外观12%/尺寸15%/功能32%/电气28%/其他余数; 良品=ROUND(总产量×质量率,0)=28486, 不良=186</t>
        </is>
      </c>
    </row>
    <row r="161">
      <c r="A161" s="70" t="inlineStr">
        <is>
          <t>DEF-00160</t>
        </is>
      </c>
      <c r="B161" s="70" t="inlineStr">
        <is>
          <t>LINE-S02-PRE-20251007</t>
        </is>
      </c>
      <c r="C161" s="70" t="inlineStr">
        <is>
          <t>SHIFT-PRE-20251007</t>
        </is>
      </c>
      <c r="D161" s="70" t="inlineStr">
        <is>
          <t>LINE-S02</t>
        </is>
      </c>
      <c r="E161" s="70" t="inlineStr">
        <is>
          <t>改善前</t>
        </is>
      </c>
      <c r="F161" s="71" t="n">
        <v>45937</v>
      </c>
      <c r="G161" s="70" t="inlineStr">
        <is>
          <t>视觉设备系列</t>
        </is>
      </c>
      <c r="H161" s="70" t="inlineStr">
        <is>
          <t>其他不良</t>
        </is>
      </c>
      <c r="I161" s="72" t="n">
        <v>24</v>
      </c>
      <c r="J161" s="73" t="n">
        <v>0.1290322580645162</v>
      </c>
      <c r="K161" s="70" t="inlineStr">
        <is>
          <t>包装工位</t>
        </is>
      </c>
      <c r="L161" s="70" t="inlineStr">
        <is>
          <t>综合因素</t>
        </is>
      </c>
      <c r="M161" s="70" t="inlineStr">
        <is>
          <t>生产主管</t>
        </is>
      </c>
      <c r="N161" s="70" t="inlineStr">
        <is>
          <t>否</t>
        </is>
      </c>
      <c r="O161" s="70" t="inlineStr">
        <is>
          <t>团队模拟数据</t>
        </is>
      </c>
      <c r="P161" s="70" t="inlineStr">
        <is>
          <t>SIM-v2.2-20260807-20260805</t>
        </is>
      </c>
      <c r="Q161" s="70" t="inlineStr">
        <is>
          <t>按LINE-S02确定性比例分配: 外观12%/尺寸15%/功能32%/电气28%/其他余数; 良品=ROUND(总产量×质量率,0)=28486, 不良=186</t>
        </is>
      </c>
    </row>
    <row r="162">
      <c r="A162" s="70" t="inlineStr">
        <is>
          <t>DEF-00161</t>
        </is>
      </c>
      <c r="B162" s="70" t="inlineStr">
        <is>
          <t>LINE-S03-PRE-20251007</t>
        </is>
      </c>
      <c r="C162" s="70" t="inlineStr">
        <is>
          <t>SHIFT-PRE-20251007</t>
        </is>
      </c>
      <c r="D162" s="70" t="inlineStr">
        <is>
          <t>LINE-S03</t>
        </is>
      </c>
      <c r="E162" s="70" t="inlineStr">
        <is>
          <t>改善前</t>
        </is>
      </c>
      <c r="F162" s="71" t="n">
        <v>45937</v>
      </c>
      <c r="G162" s="70" t="inlineStr">
        <is>
          <t>音频模组系列</t>
        </is>
      </c>
      <c r="H162" s="70" t="inlineStr">
        <is>
          <t>外观不良</t>
        </is>
      </c>
      <c r="I162" s="72" t="n">
        <v>393</v>
      </c>
      <c r="J162" s="73" t="n">
        <v>0.3202933985330073</v>
      </c>
      <c r="K162" s="70" t="inlineStr">
        <is>
          <t>注塑工位</t>
        </is>
      </c>
      <c r="L162" s="70" t="inlineStr">
        <is>
          <t>表面缺陷</t>
        </is>
      </c>
      <c r="M162" s="70" t="inlineStr">
        <is>
          <t>质量工程师</t>
        </is>
      </c>
      <c r="N162" s="70" t="inlineStr">
        <is>
          <t>是</t>
        </is>
      </c>
      <c r="O162" s="70" t="inlineStr">
        <is>
          <t>团队模拟数据</t>
        </is>
      </c>
      <c r="P162" s="70" t="inlineStr">
        <is>
          <t>SIM-v2.2-20260807-20260805</t>
        </is>
      </c>
      <c r="Q162" s="70" t="inlineStr">
        <is>
          <t>按LINE-S03确定性比例分配: 外观32%/尺寸30%/功能15%/电气13%/其他余数; 良品=ROUND(总产量×质量率,0)=32814, 不良=1227</t>
        </is>
      </c>
    </row>
    <row r="163">
      <c r="A163" s="70" t="inlineStr">
        <is>
          <t>DEF-00162</t>
        </is>
      </c>
      <c r="B163" s="70" t="inlineStr">
        <is>
          <t>LINE-S03-PRE-20251007</t>
        </is>
      </c>
      <c r="C163" s="70" t="inlineStr">
        <is>
          <t>SHIFT-PRE-20251007</t>
        </is>
      </c>
      <c r="D163" s="70" t="inlineStr">
        <is>
          <t>LINE-S03</t>
        </is>
      </c>
      <c r="E163" s="70" t="inlineStr">
        <is>
          <t>改善前</t>
        </is>
      </c>
      <c r="F163" s="71" t="n">
        <v>45937</v>
      </c>
      <c r="G163" s="70" t="inlineStr">
        <is>
          <t>音频模组系列</t>
        </is>
      </c>
      <c r="H163" s="70" t="inlineStr">
        <is>
          <t>尺寸超差</t>
        </is>
      </c>
      <c r="I163" s="72" t="n">
        <v>368</v>
      </c>
      <c r="J163" s="73" t="n">
        <v>0.299918500407498</v>
      </c>
      <c r="K163" s="70" t="inlineStr">
        <is>
          <t>成型工位</t>
        </is>
      </c>
      <c r="L163" s="70" t="inlineStr">
        <is>
          <t>工艺偏移</t>
        </is>
      </c>
      <c r="M163" s="70" t="inlineStr">
        <is>
          <t>质量工程师</t>
        </is>
      </c>
      <c r="N163" s="70" t="inlineStr">
        <is>
          <t>否</t>
        </is>
      </c>
      <c r="O163" s="70" t="inlineStr">
        <is>
          <t>团队模拟数据</t>
        </is>
      </c>
      <c r="P163" s="70" t="inlineStr">
        <is>
          <t>SIM-v2.2-20260807-20260805</t>
        </is>
      </c>
      <c r="Q163" s="70" t="inlineStr">
        <is>
          <t>按LINE-S03确定性比例分配: 外观32%/尺寸30%/功能15%/电气13%/其他余数; 良品=ROUND(总产量×质量率,0)=32814, 不良=1227</t>
        </is>
      </c>
    </row>
    <row r="164">
      <c r="A164" s="70" t="inlineStr">
        <is>
          <t>DEF-00163</t>
        </is>
      </c>
      <c r="B164" s="70" t="inlineStr">
        <is>
          <t>LINE-S03-PRE-20251007</t>
        </is>
      </c>
      <c r="C164" s="70" t="inlineStr">
        <is>
          <t>SHIFT-PRE-20251007</t>
        </is>
      </c>
      <c r="D164" s="70" t="inlineStr">
        <is>
          <t>LINE-S03</t>
        </is>
      </c>
      <c r="E164" s="70" t="inlineStr">
        <is>
          <t>改善前</t>
        </is>
      </c>
      <c r="F164" s="71" t="n">
        <v>45937</v>
      </c>
      <c r="G164" s="70" t="inlineStr">
        <is>
          <t>音频模组系列</t>
        </is>
      </c>
      <c r="H164" s="70" t="inlineStr">
        <is>
          <t>功能失效</t>
        </is>
      </c>
      <c r="I164" s="72" t="n">
        <v>184</v>
      </c>
      <c r="J164" s="73" t="n">
        <v>0.149959250203749</v>
      </c>
      <c r="K164" s="70" t="inlineStr">
        <is>
          <t>测试工位</t>
        </is>
      </c>
      <c r="L164" s="70" t="inlineStr">
        <is>
          <t>元器件异常</t>
        </is>
      </c>
      <c r="M164" s="70" t="inlineStr">
        <is>
          <t>质量工程师</t>
        </is>
      </c>
      <c r="N164" s="70" t="inlineStr">
        <is>
          <t>否</t>
        </is>
      </c>
      <c r="O164" s="70" t="inlineStr">
        <is>
          <t>团队模拟数据</t>
        </is>
      </c>
      <c r="P164" s="70" t="inlineStr">
        <is>
          <t>SIM-v2.2-20260807-20260805</t>
        </is>
      </c>
      <c r="Q164" s="70" t="inlineStr">
        <is>
          <t>按LINE-S03确定性比例分配: 外观32%/尺寸30%/功能15%/电气13%/其他余数; 良品=ROUND(总产量×质量率,0)=32814, 不良=1227</t>
        </is>
      </c>
    </row>
    <row r="165">
      <c r="A165" s="70" t="inlineStr">
        <is>
          <t>DEF-00164</t>
        </is>
      </c>
      <c r="B165" s="70" t="inlineStr">
        <is>
          <t>LINE-S03-PRE-20251007</t>
        </is>
      </c>
      <c r="C165" s="70" t="inlineStr">
        <is>
          <t>SHIFT-PRE-20251007</t>
        </is>
      </c>
      <c r="D165" s="70" t="inlineStr">
        <is>
          <t>LINE-S03</t>
        </is>
      </c>
      <c r="E165" s="70" t="inlineStr">
        <is>
          <t>改善前</t>
        </is>
      </c>
      <c r="F165" s="71" t="n">
        <v>45937</v>
      </c>
      <c r="G165" s="70" t="inlineStr">
        <is>
          <t>音频模组系列</t>
        </is>
      </c>
      <c r="H165" s="70" t="inlineStr">
        <is>
          <t>电气不良</t>
        </is>
      </c>
      <c r="I165" s="72" t="n">
        <v>160</v>
      </c>
      <c r="J165" s="73" t="n">
        <v>0.13039934800326</v>
      </c>
      <c r="K165" s="70" t="inlineStr">
        <is>
          <t>焊接工位</t>
        </is>
      </c>
      <c r="L165" s="70" t="inlineStr">
        <is>
          <t>焊接缺陷</t>
        </is>
      </c>
      <c r="M165" s="70" t="inlineStr">
        <is>
          <t>质量工程师</t>
        </is>
      </c>
      <c r="N165" s="70" t="inlineStr">
        <is>
          <t>否</t>
        </is>
      </c>
      <c r="O165" s="70" t="inlineStr">
        <is>
          <t>团队模拟数据</t>
        </is>
      </c>
      <c r="P165" s="70" t="inlineStr">
        <is>
          <t>SIM-v2.2-20260807-20260805</t>
        </is>
      </c>
      <c r="Q165" s="70" t="inlineStr">
        <is>
          <t>按LINE-S03确定性比例分配: 外观32%/尺寸30%/功能15%/电气13%/其他余数; 良品=ROUND(总产量×质量率,0)=32814, 不良=1227</t>
        </is>
      </c>
    </row>
    <row r="166">
      <c r="A166" s="70" t="inlineStr">
        <is>
          <t>DEF-00165</t>
        </is>
      </c>
      <c r="B166" s="70" t="inlineStr">
        <is>
          <t>LINE-S03-PRE-20251007</t>
        </is>
      </c>
      <c r="C166" s="70" t="inlineStr">
        <is>
          <t>SHIFT-PRE-20251007</t>
        </is>
      </c>
      <c r="D166" s="70" t="inlineStr">
        <is>
          <t>LINE-S03</t>
        </is>
      </c>
      <c r="E166" s="70" t="inlineStr">
        <is>
          <t>改善前</t>
        </is>
      </c>
      <c r="F166" s="71" t="n">
        <v>45937</v>
      </c>
      <c r="G166" s="70" t="inlineStr">
        <is>
          <t>音频模组系列</t>
        </is>
      </c>
      <c r="H166" s="70" t="inlineStr">
        <is>
          <t>其他不良</t>
        </is>
      </c>
      <c r="I166" s="72" t="n">
        <v>122</v>
      </c>
      <c r="J166" s="73" t="n">
        <v>0.09942950285248586</v>
      </c>
      <c r="K166" s="70" t="inlineStr">
        <is>
          <t>包装工位</t>
        </is>
      </c>
      <c r="L166" s="70" t="inlineStr">
        <is>
          <t>综合因素</t>
        </is>
      </c>
      <c r="M166" s="70" t="inlineStr">
        <is>
          <t>生产主管</t>
        </is>
      </c>
      <c r="N166" s="70" t="inlineStr">
        <is>
          <t>否</t>
        </is>
      </c>
      <c r="O166" s="70" t="inlineStr">
        <is>
          <t>团队模拟数据</t>
        </is>
      </c>
      <c r="P166" s="70" t="inlineStr">
        <is>
          <t>SIM-v2.2-20260807-20260805</t>
        </is>
      </c>
      <c r="Q166" s="70" t="inlineStr">
        <is>
          <t>按LINE-S03确定性比例分配: 外观32%/尺寸30%/功能15%/电气13%/其他余数; 良品=ROUND(总产量×质量率,0)=32814, 不良=1227</t>
        </is>
      </c>
    </row>
    <row r="167">
      <c r="A167" s="70" t="inlineStr">
        <is>
          <t>DEF-00166</t>
        </is>
      </c>
      <c r="B167" s="70" t="inlineStr">
        <is>
          <t>LINE-S01-PRE-20251008</t>
        </is>
      </c>
      <c r="C167" s="70" t="inlineStr">
        <is>
          <t>SHIFT-PRE-20251008</t>
        </is>
      </c>
      <c r="D167" s="70" t="inlineStr">
        <is>
          <t>LINE-S01</t>
        </is>
      </c>
      <c r="E167" s="70" t="inlineStr">
        <is>
          <t>改善前</t>
        </is>
      </c>
      <c r="F167" s="71" t="n">
        <v>45938</v>
      </c>
      <c r="G167" s="70" t="inlineStr">
        <is>
          <t>智能终端系列</t>
        </is>
      </c>
      <c r="H167" s="70" t="inlineStr">
        <is>
          <t>外观不良</t>
        </is>
      </c>
      <c r="I167" s="72" t="n">
        <v>22</v>
      </c>
      <c r="J167" s="73" t="n">
        <v>0.1486486486486487</v>
      </c>
      <c r="K167" s="70" t="inlineStr">
        <is>
          <t>注塑工位</t>
        </is>
      </c>
      <c r="L167" s="70" t="inlineStr">
        <is>
          <t>表面缺陷</t>
        </is>
      </c>
      <c r="M167" s="70" t="inlineStr">
        <is>
          <t>质量工程师</t>
        </is>
      </c>
      <c r="N167" s="70" t="inlineStr">
        <is>
          <t>否</t>
        </is>
      </c>
      <c r="O167" s="70" t="inlineStr">
        <is>
          <t>团队模拟数据</t>
        </is>
      </c>
      <c r="P167" s="70" t="inlineStr">
        <is>
          <t>SIM-v2.2-20260807-20260805</t>
        </is>
      </c>
      <c r="Q167" s="70" t="inlineStr">
        <is>
          <t>按LINE-S01确定性比例分配: 外观15%/尺寸25%/功能25%/电气25%/其他余数; 良品=ROUND(总产量×质量率,0)=28369, 不良=148</t>
        </is>
      </c>
    </row>
    <row r="168">
      <c r="A168" s="70" t="inlineStr">
        <is>
          <t>DEF-00167</t>
        </is>
      </c>
      <c r="B168" s="70" t="inlineStr">
        <is>
          <t>LINE-S01-PRE-20251008</t>
        </is>
      </c>
      <c r="C168" s="70" t="inlineStr">
        <is>
          <t>SHIFT-PRE-20251008</t>
        </is>
      </c>
      <c r="D168" s="70" t="inlineStr">
        <is>
          <t>LINE-S01</t>
        </is>
      </c>
      <c r="E168" s="70" t="inlineStr">
        <is>
          <t>改善前</t>
        </is>
      </c>
      <c r="F168" s="71" t="n">
        <v>45938</v>
      </c>
      <c r="G168" s="70" t="inlineStr">
        <is>
          <t>智能终端系列</t>
        </is>
      </c>
      <c r="H168" s="70" t="inlineStr">
        <is>
          <t>尺寸超差</t>
        </is>
      </c>
      <c r="I168" s="72" t="n">
        <v>37</v>
      </c>
      <c r="J168" s="73" t="n">
        <v>0.25</v>
      </c>
      <c r="K168" s="70" t="inlineStr">
        <is>
          <t>成型工位</t>
        </is>
      </c>
      <c r="L168" s="70" t="inlineStr">
        <is>
          <t>工艺偏移</t>
        </is>
      </c>
      <c r="M168" s="70" t="inlineStr">
        <is>
          <t>质量工程师</t>
        </is>
      </c>
      <c r="N168" s="70" t="inlineStr">
        <is>
          <t>否</t>
        </is>
      </c>
      <c r="O168" s="70" t="inlineStr">
        <is>
          <t>团队模拟数据</t>
        </is>
      </c>
      <c r="P168" s="70" t="inlineStr">
        <is>
          <t>SIM-v2.2-20260807-20260805</t>
        </is>
      </c>
      <c r="Q168" s="70" t="inlineStr">
        <is>
          <t>按LINE-S01确定性比例分配: 外观15%/尺寸25%/功能25%/电气25%/其他余数; 良品=ROUND(总产量×质量率,0)=28369, 不良=148</t>
        </is>
      </c>
    </row>
    <row r="169">
      <c r="A169" s="70" t="inlineStr">
        <is>
          <t>DEF-00168</t>
        </is>
      </c>
      <c r="B169" s="70" t="inlineStr">
        <is>
          <t>LINE-S01-PRE-20251008</t>
        </is>
      </c>
      <c r="C169" s="70" t="inlineStr">
        <is>
          <t>SHIFT-PRE-20251008</t>
        </is>
      </c>
      <c r="D169" s="70" t="inlineStr">
        <is>
          <t>LINE-S01</t>
        </is>
      </c>
      <c r="E169" s="70" t="inlineStr">
        <is>
          <t>改善前</t>
        </is>
      </c>
      <c r="F169" s="71" t="n">
        <v>45938</v>
      </c>
      <c r="G169" s="70" t="inlineStr">
        <is>
          <t>智能终端系列</t>
        </is>
      </c>
      <c r="H169" s="70" t="inlineStr">
        <is>
          <t>功能失效</t>
        </is>
      </c>
      <c r="I169" s="72" t="n">
        <v>37</v>
      </c>
      <c r="J169" s="73" t="n">
        <v>0.25</v>
      </c>
      <c r="K169" s="70" t="inlineStr">
        <is>
          <t>测试工位</t>
        </is>
      </c>
      <c r="L169" s="70" t="inlineStr">
        <is>
          <t>元器件异常</t>
        </is>
      </c>
      <c r="M169" s="70" t="inlineStr">
        <is>
          <t>质量工程师</t>
        </is>
      </c>
      <c r="N169" s="70" t="inlineStr">
        <is>
          <t>否</t>
        </is>
      </c>
      <c r="O169" s="70" t="inlineStr">
        <is>
          <t>团队模拟数据</t>
        </is>
      </c>
      <c r="P169" s="70" t="inlineStr">
        <is>
          <t>SIM-v2.2-20260807-20260805</t>
        </is>
      </c>
      <c r="Q169" s="70" t="inlineStr">
        <is>
          <t>按LINE-S01确定性比例分配: 外观15%/尺寸25%/功能25%/电气25%/其他余数; 良品=ROUND(总产量×质量率,0)=28369, 不良=148</t>
        </is>
      </c>
    </row>
    <row r="170">
      <c r="A170" s="70" t="inlineStr">
        <is>
          <t>DEF-00169</t>
        </is>
      </c>
      <c r="B170" s="70" t="inlineStr">
        <is>
          <t>LINE-S01-PRE-20251008</t>
        </is>
      </c>
      <c r="C170" s="70" t="inlineStr">
        <is>
          <t>SHIFT-PRE-20251008</t>
        </is>
      </c>
      <c r="D170" s="70" t="inlineStr">
        <is>
          <t>LINE-S01</t>
        </is>
      </c>
      <c r="E170" s="70" t="inlineStr">
        <is>
          <t>改善前</t>
        </is>
      </c>
      <c r="F170" s="71" t="n">
        <v>45938</v>
      </c>
      <c r="G170" s="70" t="inlineStr">
        <is>
          <t>智能终端系列</t>
        </is>
      </c>
      <c r="H170" s="70" t="inlineStr">
        <is>
          <t>电气不良</t>
        </is>
      </c>
      <c r="I170" s="72" t="n">
        <v>37</v>
      </c>
      <c r="J170" s="73" t="n">
        <v>0.25</v>
      </c>
      <c r="K170" s="70" t="inlineStr">
        <is>
          <t>焊接工位</t>
        </is>
      </c>
      <c r="L170" s="70" t="inlineStr">
        <is>
          <t>焊接缺陷</t>
        </is>
      </c>
      <c r="M170" s="70" t="inlineStr">
        <is>
          <t>质量工程师</t>
        </is>
      </c>
      <c r="N170" s="70" t="inlineStr">
        <is>
          <t>否</t>
        </is>
      </c>
      <c r="O170" s="70" t="inlineStr">
        <is>
          <t>团队模拟数据</t>
        </is>
      </c>
      <c r="P170" s="70" t="inlineStr">
        <is>
          <t>SIM-v2.2-20260807-20260805</t>
        </is>
      </c>
      <c r="Q170" s="70" t="inlineStr">
        <is>
          <t>按LINE-S01确定性比例分配: 外观15%/尺寸25%/功能25%/电气25%/其他余数; 良品=ROUND(总产量×质量率,0)=28369, 不良=148</t>
        </is>
      </c>
    </row>
    <row r="171">
      <c r="A171" s="70" t="inlineStr">
        <is>
          <t>DEF-00170</t>
        </is>
      </c>
      <c r="B171" s="70" t="inlineStr">
        <is>
          <t>LINE-S01-PRE-20251008</t>
        </is>
      </c>
      <c r="C171" s="70" t="inlineStr">
        <is>
          <t>SHIFT-PRE-20251008</t>
        </is>
      </c>
      <c r="D171" s="70" t="inlineStr">
        <is>
          <t>LINE-S01</t>
        </is>
      </c>
      <c r="E171" s="70" t="inlineStr">
        <is>
          <t>改善前</t>
        </is>
      </c>
      <c r="F171" s="71" t="n">
        <v>45938</v>
      </c>
      <c r="G171" s="70" t="inlineStr">
        <is>
          <t>智能终端系列</t>
        </is>
      </c>
      <c r="H171" s="70" t="inlineStr">
        <is>
          <t>其他不良</t>
        </is>
      </c>
      <c r="I171" s="72" t="n">
        <v>15</v>
      </c>
      <c r="J171" s="73" t="n">
        <v>0.1013513513513513</v>
      </c>
      <c r="K171" s="70" t="inlineStr">
        <is>
          <t>包装工位</t>
        </is>
      </c>
      <c r="L171" s="70" t="inlineStr">
        <is>
          <t>综合因素</t>
        </is>
      </c>
      <c r="M171" s="70" t="inlineStr">
        <is>
          <t>生产主管</t>
        </is>
      </c>
      <c r="N171" s="70" t="inlineStr">
        <is>
          <t>否</t>
        </is>
      </c>
      <c r="O171" s="70" t="inlineStr">
        <is>
          <t>团队模拟数据</t>
        </is>
      </c>
      <c r="P171" s="70" t="inlineStr">
        <is>
          <t>SIM-v2.2-20260807-20260805</t>
        </is>
      </c>
      <c r="Q171" s="70" t="inlineStr">
        <is>
          <t>按LINE-S01确定性比例分配: 外观15%/尺寸25%/功能25%/电气25%/其他余数; 良品=ROUND(总产量×质量率,0)=28369, 不良=148</t>
        </is>
      </c>
    </row>
    <row r="172">
      <c r="A172" s="70" t="inlineStr">
        <is>
          <t>DEF-00171</t>
        </is>
      </c>
      <c r="B172" s="70" t="inlineStr">
        <is>
          <t>LINE-S02-PRE-20251008</t>
        </is>
      </c>
      <c r="C172" s="70" t="inlineStr">
        <is>
          <t>SHIFT-PRE-20251008</t>
        </is>
      </c>
      <c r="D172" s="70" t="inlineStr">
        <is>
          <t>LINE-S02</t>
        </is>
      </c>
      <c r="E172" s="70" t="inlineStr">
        <is>
          <t>改善前</t>
        </is>
      </c>
      <c r="F172" s="71" t="n">
        <v>45938</v>
      </c>
      <c r="G172" s="70" t="inlineStr">
        <is>
          <t>视觉设备系列</t>
        </is>
      </c>
      <c r="H172" s="70" t="inlineStr">
        <is>
          <t>外观不良</t>
        </is>
      </c>
      <c r="I172" s="72" t="n">
        <v>2</v>
      </c>
      <c r="J172" s="73" t="n">
        <v>0.1538461538461539</v>
      </c>
      <c r="K172" s="70" t="inlineStr">
        <is>
          <t>注塑工位</t>
        </is>
      </c>
      <c r="L172" s="70" t="inlineStr">
        <is>
          <t>表面缺陷</t>
        </is>
      </c>
      <c r="M172" s="70" t="inlineStr">
        <is>
          <t>质量工程师</t>
        </is>
      </c>
      <c r="N172" s="70" t="inlineStr">
        <is>
          <t>否</t>
        </is>
      </c>
      <c r="O172" s="70" t="inlineStr">
        <is>
          <t>团队模拟数据</t>
        </is>
      </c>
      <c r="P172" s="70" t="inlineStr">
        <is>
          <t>SIM-v2.2-20260807-20260805</t>
        </is>
      </c>
      <c r="Q172" s="70" t="inlineStr">
        <is>
          <t>按LINE-S02确定性比例分配: 外观12%/尺寸15%/功能32%/电气28%/其他余数; 良品=ROUND(总产量×质量率,0)=26255, 不良=13</t>
        </is>
      </c>
    </row>
    <row r="173">
      <c r="A173" s="70" t="inlineStr">
        <is>
          <t>DEF-00172</t>
        </is>
      </c>
      <c r="B173" s="70" t="inlineStr">
        <is>
          <t>LINE-S02-PRE-20251008</t>
        </is>
      </c>
      <c r="C173" s="70" t="inlineStr">
        <is>
          <t>SHIFT-PRE-20251008</t>
        </is>
      </c>
      <c r="D173" s="70" t="inlineStr">
        <is>
          <t>LINE-S02</t>
        </is>
      </c>
      <c r="E173" s="70" t="inlineStr">
        <is>
          <t>改善前</t>
        </is>
      </c>
      <c r="F173" s="71" t="n">
        <v>45938</v>
      </c>
      <c r="G173" s="70" t="inlineStr">
        <is>
          <t>视觉设备系列</t>
        </is>
      </c>
      <c r="H173" s="70" t="inlineStr">
        <is>
          <t>尺寸超差</t>
        </is>
      </c>
      <c r="I173" s="72" t="n">
        <v>2</v>
      </c>
      <c r="J173" s="73" t="n">
        <v>0.1538461538461539</v>
      </c>
      <c r="K173" s="70" t="inlineStr">
        <is>
          <t>成型工位</t>
        </is>
      </c>
      <c r="L173" s="70" t="inlineStr">
        <is>
          <t>工艺偏移</t>
        </is>
      </c>
      <c r="M173" s="70" t="inlineStr">
        <is>
          <t>质量工程师</t>
        </is>
      </c>
      <c r="N173" s="70" t="inlineStr">
        <is>
          <t>否</t>
        </is>
      </c>
      <c r="O173" s="70" t="inlineStr">
        <is>
          <t>团队模拟数据</t>
        </is>
      </c>
      <c r="P173" s="70" t="inlineStr">
        <is>
          <t>SIM-v2.2-20260807-20260805</t>
        </is>
      </c>
      <c r="Q173" s="70" t="inlineStr">
        <is>
          <t>按LINE-S02确定性比例分配: 外观12%/尺寸15%/功能32%/电气28%/其他余数; 良品=ROUND(总产量×质量率,0)=26255, 不良=13</t>
        </is>
      </c>
    </row>
    <row r="174">
      <c r="A174" s="70" t="inlineStr">
        <is>
          <t>DEF-00173</t>
        </is>
      </c>
      <c r="B174" s="70" t="inlineStr">
        <is>
          <t>LINE-S02-PRE-20251008</t>
        </is>
      </c>
      <c r="C174" s="70" t="inlineStr">
        <is>
          <t>SHIFT-PRE-20251008</t>
        </is>
      </c>
      <c r="D174" s="70" t="inlineStr">
        <is>
          <t>LINE-S02</t>
        </is>
      </c>
      <c r="E174" s="70" t="inlineStr">
        <is>
          <t>改善前</t>
        </is>
      </c>
      <c r="F174" s="71" t="n">
        <v>45938</v>
      </c>
      <c r="G174" s="70" t="inlineStr">
        <is>
          <t>视觉设备系列</t>
        </is>
      </c>
      <c r="H174" s="70" t="inlineStr">
        <is>
          <t>功能失效</t>
        </is>
      </c>
      <c r="I174" s="72" t="n">
        <v>4</v>
      </c>
      <c r="J174" s="73" t="n">
        <v>0.3076923076923077</v>
      </c>
      <c r="K174" s="70" t="inlineStr">
        <is>
          <t>测试工位</t>
        </is>
      </c>
      <c r="L174" s="70" t="inlineStr">
        <is>
          <t>元器件异常</t>
        </is>
      </c>
      <c r="M174" s="70" t="inlineStr">
        <is>
          <t>质量工程师</t>
        </is>
      </c>
      <c r="N174" s="70" t="inlineStr">
        <is>
          <t>是</t>
        </is>
      </c>
      <c r="O174" s="70" t="inlineStr">
        <is>
          <t>团队模拟数据</t>
        </is>
      </c>
      <c r="P174" s="70" t="inlineStr">
        <is>
          <t>SIM-v2.2-20260807-20260805</t>
        </is>
      </c>
      <c r="Q174" s="70" t="inlineStr">
        <is>
          <t>按LINE-S02确定性比例分配: 外观12%/尺寸15%/功能32%/电气28%/其他余数; 良品=ROUND(总产量×质量率,0)=26255, 不良=13</t>
        </is>
      </c>
    </row>
    <row r="175">
      <c r="A175" s="70" t="inlineStr">
        <is>
          <t>DEF-00174</t>
        </is>
      </c>
      <c r="B175" s="70" t="inlineStr">
        <is>
          <t>LINE-S02-PRE-20251008</t>
        </is>
      </c>
      <c r="C175" s="70" t="inlineStr">
        <is>
          <t>SHIFT-PRE-20251008</t>
        </is>
      </c>
      <c r="D175" s="70" t="inlineStr">
        <is>
          <t>LINE-S02</t>
        </is>
      </c>
      <c r="E175" s="70" t="inlineStr">
        <is>
          <t>改善前</t>
        </is>
      </c>
      <c r="F175" s="71" t="n">
        <v>45938</v>
      </c>
      <c r="G175" s="70" t="inlineStr">
        <is>
          <t>视觉设备系列</t>
        </is>
      </c>
      <c r="H175" s="70" t="inlineStr">
        <is>
          <t>电气不良</t>
        </is>
      </c>
      <c r="I175" s="72" t="n">
        <v>4</v>
      </c>
      <c r="J175" s="73" t="n">
        <v>0.3076923076923077</v>
      </c>
      <c r="K175" s="70" t="inlineStr">
        <is>
          <t>焊接工位</t>
        </is>
      </c>
      <c r="L175" s="70" t="inlineStr">
        <is>
          <t>焊接缺陷</t>
        </is>
      </c>
      <c r="M175" s="70" t="inlineStr">
        <is>
          <t>质量工程师</t>
        </is>
      </c>
      <c r="N175" s="70" t="inlineStr">
        <is>
          <t>是</t>
        </is>
      </c>
      <c r="O175" s="70" t="inlineStr">
        <is>
          <t>团队模拟数据</t>
        </is>
      </c>
      <c r="P175" s="70" t="inlineStr">
        <is>
          <t>SIM-v2.2-20260807-20260805</t>
        </is>
      </c>
      <c r="Q175" s="70" t="inlineStr">
        <is>
          <t>按LINE-S02确定性比例分配: 外观12%/尺寸15%/功能32%/电气28%/其他余数; 良品=ROUND(总产量×质量率,0)=26255, 不良=13</t>
        </is>
      </c>
    </row>
    <row r="176">
      <c r="A176" s="70" t="inlineStr">
        <is>
          <t>DEF-00175</t>
        </is>
      </c>
      <c r="B176" s="70" t="inlineStr">
        <is>
          <t>LINE-S02-PRE-20251008</t>
        </is>
      </c>
      <c r="C176" s="70" t="inlineStr">
        <is>
          <t>SHIFT-PRE-20251008</t>
        </is>
      </c>
      <c r="D176" s="70" t="inlineStr">
        <is>
          <t>LINE-S02</t>
        </is>
      </c>
      <c r="E176" s="70" t="inlineStr">
        <is>
          <t>改善前</t>
        </is>
      </c>
      <c r="F176" s="71" t="n">
        <v>45938</v>
      </c>
      <c r="G176" s="70" t="inlineStr">
        <is>
          <t>视觉设备系列</t>
        </is>
      </c>
      <c r="H176" s="70" t="inlineStr">
        <is>
          <t>其他不良</t>
        </is>
      </c>
      <c r="I176" s="72" t="n">
        <v>1</v>
      </c>
      <c r="J176" s="73" t="n">
        <v>0.07692307692307687</v>
      </c>
      <c r="K176" s="70" t="inlineStr">
        <is>
          <t>包装工位</t>
        </is>
      </c>
      <c r="L176" s="70" t="inlineStr">
        <is>
          <t>综合因素</t>
        </is>
      </c>
      <c r="M176" s="70" t="inlineStr">
        <is>
          <t>生产主管</t>
        </is>
      </c>
      <c r="N176" s="70" t="inlineStr">
        <is>
          <t>否</t>
        </is>
      </c>
      <c r="O176" s="70" t="inlineStr">
        <is>
          <t>团队模拟数据</t>
        </is>
      </c>
      <c r="P176" s="70" t="inlineStr">
        <is>
          <t>SIM-v2.2-20260807-20260805</t>
        </is>
      </c>
      <c r="Q176" s="70" t="inlineStr">
        <is>
          <t>按LINE-S02确定性比例分配: 外观12%/尺寸15%/功能32%/电气28%/其他余数; 良品=ROUND(总产量×质量率,0)=26255, 不良=13</t>
        </is>
      </c>
    </row>
    <row r="177">
      <c r="A177" s="70" t="inlineStr">
        <is>
          <t>DEF-00176</t>
        </is>
      </c>
      <c r="B177" s="70" t="inlineStr">
        <is>
          <t>LINE-S03-PRE-20251008</t>
        </is>
      </c>
      <c r="C177" s="70" t="inlineStr">
        <is>
          <t>SHIFT-PRE-20251008</t>
        </is>
      </c>
      <c r="D177" s="70" t="inlineStr">
        <is>
          <t>LINE-S03</t>
        </is>
      </c>
      <c r="E177" s="70" t="inlineStr">
        <is>
          <t>改善前</t>
        </is>
      </c>
      <c r="F177" s="71" t="n">
        <v>45938</v>
      </c>
      <c r="G177" s="70" t="inlineStr">
        <is>
          <t>音频模组系列</t>
        </is>
      </c>
      <c r="H177" s="70" t="inlineStr">
        <is>
          <t>外观不良</t>
        </is>
      </c>
      <c r="I177" s="72" t="n">
        <v>287</v>
      </c>
      <c r="J177" s="73" t="n">
        <v>0.3195991091314031</v>
      </c>
      <c r="K177" s="70" t="inlineStr">
        <is>
          <t>注塑工位</t>
        </is>
      </c>
      <c r="L177" s="70" t="inlineStr">
        <is>
          <t>表面缺陷</t>
        </is>
      </c>
      <c r="M177" s="70" t="inlineStr">
        <is>
          <t>质量工程师</t>
        </is>
      </c>
      <c r="N177" s="70" t="inlineStr">
        <is>
          <t>是</t>
        </is>
      </c>
      <c r="O177" s="70" t="inlineStr">
        <is>
          <t>团队模拟数据</t>
        </is>
      </c>
      <c r="P177" s="70" t="inlineStr">
        <is>
          <t>SIM-v2.2-20260807-20260805</t>
        </is>
      </c>
      <c r="Q177" s="70" t="inlineStr">
        <is>
          <t>按LINE-S03确定性比例分配: 外观32%/尺寸30%/功能15%/电气13%/其他余数; 良品=ROUND(总产量×质量率,0)=30252, 不良=898</t>
        </is>
      </c>
    </row>
    <row r="178">
      <c r="A178" s="70" t="inlineStr">
        <is>
          <t>DEF-00177</t>
        </is>
      </c>
      <c r="B178" s="70" t="inlineStr">
        <is>
          <t>LINE-S03-PRE-20251008</t>
        </is>
      </c>
      <c r="C178" s="70" t="inlineStr">
        <is>
          <t>SHIFT-PRE-20251008</t>
        </is>
      </c>
      <c r="D178" s="70" t="inlineStr">
        <is>
          <t>LINE-S03</t>
        </is>
      </c>
      <c r="E178" s="70" t="inlineStr">
        <is>
          <t>改善前</t>
        </is>
      </c>
      <c r="F178" s="71" t="n">
        <v>45938</v>
      </c>
      <c r="G178" s="70" t="inlineStr">
        <is>
          <t>音频模组系列</t>
        </is>
      </c>
      <c r="H178" s="70" t="inlineStr">
        <is>
          <t>尺寸超差</t>
        </is>
      </c>
      <c r="I178" s="72" t="n">
        <v>269</v>
      </c>
      <c r="J178" s="73" t="n">
        <v>0.299554565701559</v>
      </c>
      <c r="K178" s="70" t="inlineStr">
        <is>
          <t>成型工位</t>
        </is>
      </c>
      <c r="L178" s="70" t="inlineStr">
        <is>
          <t>工艺偏移</t>
        </is>
      </c>
      <c r="M178" s="70" t="inlineStr">
        <is>
          <t>质量工程师</t>
        </is>
      </c>
      <c r="N178" s="70" t="inlineStr">
        <is>
          <t>否</t>
        </is>
      </c>
      <c r="O178" s="70" t="inlineStr">
        <is>
          <t>团队模拟数据</t>
        </is>
      </c>
      <c r="P178" s="70" t="inlineStr">
        <is>
          <t>SIM-v2.2-20260807-20260805</t>
        </is>
      </c>
      <c r="Q178" s="70" t="inlineStr">
        <is>
          <t>按LINE-S03确定性比例分配: 外观32%/尺寸30%/功能15%/电气13%/其他余数; 良品=ROUND(总产量×质量率,0)=30252, 不良=898</t>
        </is>
      </c>
    </row>
    <row r="179">
      <c r="A179" s="70" t="inlineStr">
        <is>
          <t>DEF-00178</t>
        </is>
      </c>
      <c r="B179" s="70" t="inlineStr">
        <is>
          <t>LINE-S03-PRE-20251008</t>
        </is>
      </c>
      <c r="C179" s="70" t="inlineStr">
        <is>
          <t>SHIFT-PRE-20251008</t>
        </is>
      </c>
      <c r="D179" s="70" t="inlineStr">
        <is>
          <t>LINE-S03</t>
        </is>
      </c>
      <c r="E179" s="70" t="inlineStr">
        <is>
          <t>改善前</t>
        </is>
      </c>
      <c r="F179" s="71" t="n">
        <v>45938</v>
      </c>
      <c r="G179" s="70" t="inlineStr">
        <is>
          <t>音频模组系列</t>
        </is>
      </c>
      <c r="H179" s="70" t="inlineStr">
        <is>
          <t>功能失效</t>
        </is>
      </c>
      <c r="I179" s="72" t="n">
        <v>135</v>
      </c>
      <c r="J179" s="73" t="n">
        <v>0.1503340757238307</v>
      </c>
      <c r="K179" s="70" t="inlineStr">
        <is>
          <t>测试工位</t>
        </is>
      </c>
      <c r="L179" s="70" t="inlineStr">
        <is>
          <t>元器件异常</t>
        </is>
      </c>
      <c r="M179" s="70" t="inlineStr">
        <is>
          <t>质量工程师</t>
        </is>
      </c>
      <c r="N179" s="70" t="inlineStr">
        <is>
          <t>否</t>
        </is>
      </c>
      <c r="O179" s="70" t="inlineStr">
        <is>
          <t>团队模拟数据</t>
        </is>
      </c>
      <c r="P179" s="70" t="inlineStr">
        <is>
          <t>SIM-v2.2-20260807-20260805</t>
        </is>
      </c>
      <c r="Q179" s="70" t="inlineStr">
        <is>
          <t>按LINE-S03确定性比例分配: 外观32%/尺寸30%/功能15%/电气13%/其他余数; 良品=ROUND(总产量×质量率,0)=30252, 不良=898</t>
        </is>
      </c>
    </row>
    <row r="180">
      <c r="A180" s="70" t="inlineStr">
        <is>
          <t>DEF-00179</t>
        </is>
      </c>
      <c r="B180" s="70" t="inlineStr">
        <is>
          <t>LINE-S03-PRE-20251008</t>
        </is>
      </c>
      <c r="C180" s="70" t="inlineStr">
        <is>
          <t>SHIFT-PRE-20251008</t>
        </is>
      </c>
      <c r="D180" s="70" t="inlineStr">
        <is>
          <t>LINE-S03</t>
        </is>
      </c>
      <c r="E180" s="70" t="inlineStr">
        <is>
          <t>改善前</t>
        </is>
      </c>
      <c r="F180" s="71" t="n">
        <v>45938</v>
      </c>
      <c r="G180" s="70" t="inlineStr">
        <is>
          <t>音频模组系列</t>
        </is>
      </c>
      <c r="H180" s="70" t="inlineStr">
        <is>
          <t>电气不良</t>
        </is>
      </c>
      <c r="I180" s="72" t="n">
        <v>117</v>
      </c>
      <c r="J180" s="73" t="n">
        <v>0.1302895322939866</v>
      </c>
      <c r="K180" s="70" t="inlineStr">
        <is>
          <t>焊接工位</t>
        </is>
      </c>
      <c r="L180" s="70" t="inlineStr">
        <is>
          <t>焊接缺陷</t>
        </is>
      </c>
      <c r="M180" s="70" t="inlineStr">
        <is>
          <t>质量工程师</t>
        </is>
      </c>
      <c r="N180" s="70" t="inlineStr">
        <is>
          <t>否</t>
        </is>
      </c>
      <c r="O180" s="70" t="inlineStr">
        <is>
          <t>团队模拟数据</t>
        </is>
      </c>
      <c r="P180" s="70" t="inlineStr">
        <is>
          <t>SIM-v2.2-20260807-20260805</t>
        </is>
      </c>
      <c r="Q180" s="70" t="inlineStr">
        <is>
          <t>按LINE-S03确定性比例分配: 外观32%/尺寸30%/功能15%/电气13%/其他余数; 良品=ROUND(总产量×质量率,0)=30252, 不良=898</t>
        </is>
      </c>
    </row>
    <row r="181">
      <c r="A181" s="70" t="inlineStr">
        <is>
          <t>DEF-00180</t>
        </is>
      </c>
      <c r="B181" s="70" t="inlineStr">
        <is>
          <t>LINE-S03-PRE-20251008</t>
        </is>
      </c>
      <c r="C181" s="70" t="inlineStr">
        <is>
          <t>SHIFT-PRE-20251008</t>
        </is>
      </c>
      <c r="D181" s="70" t="inlineStr">
        <is>
          <t>LINE-S03</t>
        </is>
      </c>
      <c r="E181" s="70" t="inlineStr">
        <is>
          <t>改善前</t>
        </is>
      </c>
      <c r="F181" s="71" t="n">
        <v>45938</v>
      </c>
      <c r="G181" s="70" t="inlineStr">
        <is>
          <t>音频模组系列</t>
        </is>
      </c>
      <c r="H181" s="70" t="inlineStr">
        <is>
          <t>其他不良</t>
        </is>
      </c>
      <c r="I181" s="72" t="n">
        <v>90</v>
      </c>
      <c r="J181" s="73" t="n">
        <v>0.1002227171492205</v>
      </c>
      <c r="K181" s="70" t="inlineStr">
        <is>
          <t>包装工位</t>
        </is>
      </c>
      <c r="L181" s="70" t="inlineStr">
        <is>
          <t>综合因素</t>
        </is>
      </c>
      <c r="M181" s="70" t="inlineStr">
        <is>
          <t>生产主管</t>
        </is>
      </c>
      <c r="N181" s="70" t="inlineStr">
        <is>
          <t>否</t>
        </is>
      </c>
      <c r="O181" s="70" t="inlineStr">
        <is>
          <t>团队模拟数据</t>
        </is>
      </c>
      <c r="P181" s="70" t="inlineStr">
        <is>
          <t>SIM-v2.2-20260807-20260805</t>
        </is>
      </c>
      <c r="Q181" s="70" t="inlineStr">
        <is>
          <t>按LINE-S03确定性比例分配: 外观32%/尺寸30%/功能15%/电气13%/其他余数; 良品=ROUND(总产量×质量率,0)=30252, 不良=898</t>
        </is>
      </c>
    </row>
    <row r="182">
      <c r="A182" s="70" t="inlineStr">
        <is>
          <t>DEF-00181</t>
        </is>
      </c>
      <c r="B182" s="70" t="inlineStr">
        <is>
          <t>LINE-S01-PRE-20251009</t>
        </is>
      </c>
      <c r="C182" s="70" t="inlineStr">
        <is>
          <t>SHIFT-PRE-20251009</t>
        </is>
      </c>
      <c r="D182" s="70" t="inlineStr">
        <is>
          <t>LINE-S01</t>
        </is>
      </c>
      <c r="E182" s="70" t="inlineStr">
        <is>
          <t>改善前</t>
        </is>
      </c>
      <c r="F182" s="71" t="n">
        <v>45939</v>
      </c>
      <c r="G182" s="70" t="inlineStr">
        <is>
          <t>智能终端系列</t>
        </is>
      </c>
      <c r="H182" s="70" t="inlineStr">
        <is>
          <t>外观不良</t>
        </is>
      </c>
      <c r="I182" s="72" t="n">
        <v>135</v>
      </c>
      <c r="J182" s="73" t="n">
        <v>0.1501668520578421</v>
      </c>
      <c r="K182" s="70" t="inlineStr">
        <is>
          <t>注塑工位</t>
        </is>
      </c>
      <c r="L182" s="70" t="inlineStr">
        <is>
          <t>表面缺陷</t>
        </is>
      </c>
      <c r="M182" s="70" t="inlineStr">
        <is>
          <t>质量工程师</t>
        </is>
      </c>
      <c r="N182" s="70" t="inlineStr">
        <is>
          <t>否</t>
        </is>
      </c>
      <c r="O182" s="70" t="inlineStr">
        <is>
          <t>团队模拟数据</t>
        </is>
      </c>
      <c r="P182" s="70" t="inlineStr">
        <is>
          <t>SIM-v2.2-20260807-20260805</t>
        </is>
      </c>
      <c r="Q182" s="70" t="inlineStr">
        <is>
          <t>按LINE-S01确定性比例分配: 外观15%/尺寸25%/功能25%/电气25%/其他余数; 良品=ROUND(总产量×质量率,0)=13269, 不良=899</t>
        </is>
      </c>
    </row>
    <row r="183">
      <c r="A183" s="70" t="inlineStr">
        <is>
          <t>DEF-00182</t>
        </is>
      </c>
      <c r="B183" s="70" t="inlineStr">
        <is>
          <t>LINE-S01-PRE-20251009</t>
        </is>
      </c>
      <c r="C183" s="70" t="inlineStr">
        <is>
          <t>SHIFT-PRE-20251009</t>
        </is>
      </c>
      <c r="D183" s="70" t="inlineStr">
        <is>
          <t>LINE-S01</t>
        </is>
      </c>
      <c r="E183" s="70" t="inlineStr">
        <is>
          <t>改善前</t>
        </is>
      </c>
      <c r="F183" s="71" t="n">
        <v>45939</v>
      </c>
      <c r="G183" s="70" t="inlineStr">
        <is>
          <t>智能终端系列</t>
        </is>
      </c>
      <c r="H183" s="70" t="inlineStr">
        <is>
          <t>尺寸超差</t>
        </is>
      </c>
      <c r="I183" s="72" t="n">
        <v>225</v>
      </c>
      <c r="J183" s="73" t="n">
        <v>0.2502780867630701</v>
      </c>
      <c r="K183" s="70" t="inlineStr">
        <is>
          <t>成型工位</t>
        </is>
      </c>
      <c r="L183" s="70" t="inlineStr">
        <is>
          <t>工艺偏移</t>
        </is>
      </c>
      <c r="M183" s="70" t="inlineStr">
        <is>
          <t>质量工程师</t>
        </is>
      </c>
      <c r="N183" s="70" t="inlineStr">
        <is>
          <t>否</t>
        </is>
      </c>
      <c r="O183" s="70" t="inlineStr">
        <is>
          <t>团队模拟数据</t>
        </is>
      </c>
      <c r="P183" s="70" t="inlineStr">
        <is>
          <t>SIM-v2.2-20260807-20260805</t>
        </is>
      </c>
      <c r="Q183" s="70" t="inlineStr">
        <is>
          <t>按LINE-S01确定性比例分配: 外观15%/尺寸25%/功能25%/电气25%/其他余数; 良品=ROUND(总产量×质量率,0)=13269, 不良=899</t>
        </is>
      </c>
    </row>
    <row r="184">
      <c r="A184" s="70" t="inlineStr">
        <is>
          <t>DEF-00183</t>
        </is>
      </c>
      <c r="B184" s="70" t="inlineStr">
        <is>
          <t>LINE-S01-PRE-20251009</t>
        </is>
      </c>
      <c r="C184" s="70" t="inlineStr">
        <is>
          <t>SHIFT-PRE-20251009</t>
        </is>
      </c>
      <c r="D184" s="70" t="inlineStr">
        <is>
          <t>LINE-S01</t>
        </is>
      </c>
      <c r="E184" s="70" t="inlineStr">
        <is>
          <t>改善前</t>
        </is>
      </c>
      <c r="F184" s="71" t="n">
        <v>45939</v>
      </c>
      <c r="G184" s="70" t="inlineStr">
        <is>
          <t>智能终端系列</t>
        </is>
      </c>
      <c r="H184" s="70" t="inlineStr">
        <is>
          <t>功能失效</t>
        </is>
      </c>
      <c r="I184" s="72" t="n">
        <v>225</v>
      </c>
      <c r="J184" s="73" t="n">
        <v>0.2502780867630701</v>
      </c>
      <c r="K184" s="70" t="inlineStr">
        <is>
          <t>测试工位</t>
        </is>
      </c>
      <c r="L184" s="70" t="inlineStr">
        <is>
          <t>元器件异常</t>
        </is>
      </c>
      <c r="M184" s="70" t="inlineStr">
        <is>
          <t>质量工程师</t>
        </is>
      </c>
      <c r="N184" s="70" t="inlineStr">
        <is>
          <t>否</t>
        </is>
      </c>
      <c r="O184" s="70" t="inlineStr">
        <is>
          <t>团队模拟数据</t>
        </is>
      </c>
      <c r="P184" s="70" t="inlineStr">
        <is>
          <t>SIM-v2.2-20260807-20260805</t>
        </is>
      </c>
      <c r="Q184" s="70" t="inlineStr">
        <is>
          <t>按LINE-S01确定性比例分配: 外观15%/尺寸25%/功能25%/电气25%/其他余数; 良品=ROUND(总产量×质量率,0)=13269, 不良=899</t>
        </is>
      </c>
    </row>
    <row r="185">
      <c r="A185" s="70" t="inlineStr">
        <is>
          <t>DEF-00184</t>
        </is>
      </c>
      <c r="B185" s="70" t="inlineStr">
        <is>
          <t>LINE-S01-PRE-20251009</t>
        </is>
      </c>
      <c r="C185" s="70" t="inlineStr">
        <is>
          <t>SHIFT-PRE-20251009</t>
        </is>
      </c>
      <c r="D185" s="70" t="inlineStr">
        <is>
          <t>LINE-S01</t>
        </is>
      </c>
      <c r="E185" s="70" t="inlineStr">
        <is>
          <t>改善前</t>
        </is>
      </c>
      <c r="F185" s="71" t="n">
        <v>45939</v>
      </c>
      <c r="G185" s="70" t="inlineStr">
        <is>
          <t>智能终端系列</t>
        </is>
      </c>
      <c r="H185" s="70" t="inlineStr">
        <is>
          <t>电气不良</t>
        </is>
      </c>
      <c r="I185" s="72" t="n">
        <v>225</v>
      </c>
      <c r="J185" s="73" t="n">
        <v>0.2502780867630701</v>
      </c>
      <c r="K185" s="70" t="inlineStr">
        <is>
          <t>焊接工位</t>
        </is>
      </c>
      <c r="L185" s="70" t="inlineStr">
        <is>
          <t>焊接缺陷</t>
        </is>
      </c>
      <c r="M185" s="70" t="inlineStr">
        <is>
          <t>质量工程师</t>
        </is>
      </c>
      <c r="N185" s="70" t="inlineStr">
        <is>
          <t>否</t>
        </is>
      </c>
      <c r="O185" s="70" t="inlineStr">
        <is>
          <t>团队模拟数据</t>
        </is>
      </c>
      <c r="P185" s="70" t="inlineStr">
        <is>
          <t>SIM-v2.2-20260807-20260805</t>
        </is>
      </c>
      <c r="Q185" s="70" t="inlineStr">
        <is>
          <t>按LINE-S01确定性比例分配: 外观15%/尺寸25%/功能25%/电气25%/其他余数; 良品=ROUND(总产量×质量率,0)=13269, 不良=899</t>
        </is>
      </c>
    </row>
    <row r="186">
      <c r="A186" s="70" t="inlineStr">
        <is>
          <t>DEF-00185</t>
        </is>
      </c>
      <c r="B186" s="70" t="inlineStr">
        <is>
          <t>LINE-S01-PRE-20251009</t>
        </is>
      </c>
      <c r="C186" s="70" t="inlineStr">
        <is>
          <t>SHIFT-PRE-20251009</t>
        </is>
      </c>
      <c r="D186" s="70" t="inlineStr">
        <is>
          <t>LINE-S01</t>
        </is>
      </c>
      <c r="E186" s="70" t="inlineStr">
        <is>
          <t>改善前</t>
        </is>
      </c>
      <c r="F186" s="71" t="n">
        <v>45939</v>
      </c>
      <c r="G186" s="70" t="inlineStr">
        <is>
          <t>智能终端系列</t>
        </is>
      </c>
      <c r="H186" s="70" t="inlineStr">
        <is>
          <t>其他不良</t>
        </is>
      </c>
      <c r="I186" s="72" t="n">
        <v>89</v>
      </c>
      <c r="J186" s="73" t="n">
        <v>0.09899888765294773</v>
      </c>
      <c r="K186" s="70" t="inlineStr">
        <is>
          <t>包装工位</t>
        </is>
      </c>
      <c r="L186" s="70" t="inlineStr">
        <is>
          <t>综合因素</t>
        </is>
      </c>
      <c r="M186" s="70" t="inlineStr">
        <is>
          <t>生产主管</t>
        </is>
      </c>
      <c r="N186" s="70" t="inlineStr">
        <is>
          <t>否</t>
        </is>
      </c>
      <c r="O186" s="70" t="inlineStr">
        <is>
          <t>团队模拟数据</t>
        </is>
      </c>
      <c r="P186" s="70" t="inlineStr">
        <is>
          <t>SIM-v2.2-20260807-20260805</t>
        </is>
      </c>
      <c r="Q186" s="70" t="inlineStr">
        <is>
          <t>按LINE-S01确定性比例分配: 外观15%/尺寸25%/功能25%/电气25%/其他余数; 良品=ROUND(总产量×质量率,0)=13269, 不良=899</t>
        </is>
      </c>
    </row>
    <row r="187">
      <c r="A187" s="70" t="inlineStr">
        <is>
          <t>DEF-00186</t>
        </is>
      </c>
      <c r="B187" s="70" t="inlineStr">
        <is>
          <t>LINE-S02-PRE-20251009</t>
        </is>
      </c>
      <c r="C187" s="70" t="inlineStr">
        <is>
          <t>SHIFT-PRE-20251009</t>
        </is>
      </c>
      <c r="D187" s="70" t="inlineStr">
        <is>
          <t>LINE-S02</t>
        </is>
      </c>
      <c r="E187" s="70" t="inlineStr">
        <is>
          <t>改善前</t>
        </is>
      </c>
      <c r="F187" s="71" t="n">
        <v>45939</v>
      </c>
      <c r="G187" s="70" t="inlineStr">
        <is>
          <t>视觉设备系列</t>
        </is>
      </c>
      <c r="H187" s="70" t="inlineStr">
        <is>
          <t>外观不良</t>
        </is>
      </c>
      <c r="I187" s="72" t="n">
        <v>111</v>
      </c>
      <c r="J187" s="73" t="n">
        <v>0.1196120689655172</v>
      </c>
      <c r="K187" s="70" t="inlineStr">
        <is>
          <t>注塑工位</t>
        </is>
      </c>
      <c r="L187" s="70" t="inlineStr">
        <is>
          <t>表面缺陷</t>
        </is>
      </c>
      <c r="M187" s="70" t="inlineStr">
        <is>
          <t>质量工程师</t>
        </is>
      </c>
      <c r="N187" s="70" t="inlineStr">
        <is>
          <t>否</t>
        </is>
      </c>
      <c r="O187" s="70" t="inlineStr">
        <is>
          <t>团队模拟数据</t>
        </is>
      </c>
      <c r="P187" s="70" t="inlineStr">
        <is>
          <t>SIM-v2.2-20260807-20260805</t>
        </is>
      </c>
      <c r="Q187" s="70" t="inlineStr">
        <is>
          <t>按LINE-S02确定性比例分配: 外观12%/尺寸15%/功能32%/电气28%/其他余数; 良品=ROUND(总产量×质量率,0)=13121, 不良=928</t>
        </is>
      </c>
    </row>
    <row r="188">
      <c r="A188" s="70" t="inlineStr">
        <is>
          <t>DEF-00187</t>
        </is>
      </c>
      <c r="B188" s="70" t="inlineStr">
        <is>
          <t>LINE-S02-PRE-20251009</t>
        </is>
      </c>
      <c r="C188" s="70" t="inlineStr">
        <is>
          <t>SHIFT-PRE-20251009</t>
        </is>
      </c>
      <c r="D188" s="70" t="inlineStr">
        <is>
          <t>LINE-S02</t>
        </is>
      </c>
      <c r="E188" s="70" t="inlineStr">
        <is>
          <t>改善前</t>
        </is>
      </c>
      <c r="F188" s="71" t="n">
        <v>45939</v>
      </c>
      <c r="G188" s="70" t="inlineStr">
        <is>
          <t>视觉设备系列</t>
        </is>
      </c>
      <c r="H188" s="70" t="inlineStr">
        <is>
          <t>尺寸超差</t>
        </is>
      </c>
      <c r="I188" s="72" t="n">
        <v>139</v>
      </c>
      <c r="J188" s="73" t="n">
        <v>0.1497844827586207</v>
      </c>
      <c r="K188" s="70" t="inlineStr">
        <is>
          <t>成型工位</t>
        </is>
      </c>
      <c r="L188" s="70" t="inlineStr">
        <is>
          <t>工艺偏移</t>
        </is>
      </c>
      <c r="M188" s="70" t="inlineStr">
        <is>
          <t>质量工程师</t>
        </is>
      </c>
      <c r="N188" s="70" t="inlineStr">
        <is>
          <t>否</t>
        </is>
      </c>
      <c r="O188" s="70" t="inlineStr">
        <is>
          <t>团队模拟数据</t>
        </is>
      </c>
      <c r="P188" s="70" t="inlineStr">
        <is>
          <t>SIM-v2.2-20260807-20260805</t>
        </is>
      </c>
      <c r="Q188" s="70" t="inlineStr">
        <is>
          <t>按LINE-S02确定性比例分配: 外观12%/尺寸15%/功能32%/电气28%/其他余数; 良品=ROUND(总产量×质量率,0)=13121, 不良=928</t>
        </is>
      </c>
    </row>
    <row r="189">
      <c r="A189" s="70" t="inlineStr">
        <is>
          <t>DEF-00188</t>
        </is>
      </c>
      <c r="B189" s="70" t="inlineStr">
        <is>
          <t>LINE-S02-PRE-20251009</t>
        </is>
      </c>
      <c r="C189" s="70" t="inlineStr">
        <is>
          <t>SHIFT-PRE-20251009</t>
        </is>
      </c>
      <c r="D189" s="70" t="inlineStr">
        <is>
          <t>LINE-S02</t>
        </is>
      </c>
      <c r="E189" s="70" t="inlineStr">
        <is>
          <t>改善前</t>
        </is>
      </c>
      <c r="F189" s="71" t="n">
        <v>45939</v>
      </c>
      <c r="G189" s="70" t="inlineStr">
        <is>
          <t>视觉设备系列</t>
        </is>
      </c>
      <c r="H189" s="70" t="inlineStr">
        <is>
          <t>功能失效</t>
        </is>
      </c>
      <c r="I189" s="72" t="n">
        <v>297</v>
      </c>
      <c r="J189" s="73" t="n">
        <v>0.3200431034482759</v>
      </c>
      <c r="K189" s="70" t="inlineStr">
        <is>
          <t>测试工位</t>
        </is>
      </c>
      <c r="L189" s="70" t="inlineStr">
        <is>
          <t>元器件异常</t>
        </is>
      </c>
      <c r="M189" s="70" t="inlineStr">
        <is>
          <t>质量工程师</t>
        </is>
      </c>
      <c r="N189" s="70" t="inlineStr">
        <is>
          <t>是</t>
        </is>
      </c>
      <c r="O189" s="70" t="inlineStr">
        <is>
          <t>团队模拟数据</t>
        </is>
      </c>
      <c r="P189" s="70" t="inlineStr">
        <is>
          <t>SIM-v2.2-20260807-20260805</t>
        </is>
      </c>
      <c r="Q189" s="70" t="inlineStr">
        <is>
          <t>按LINE-S02确定性比例分配: 外观12%/尺寸15%/功能32%/电气28%/其他余数; 良品=ROUND(总产量×质量率,0)=13121, 不良=928</t>
        </is>
      </c>
    </row>
    <row r="190">
      <c r="A190" s="70" t="inlineStr">
        <is>
          <t>DEF-00189</t>
        </is>
      </c>
      <c r="B190" s="70" t="inlineStr">
        <is>
          <t>LINE-S02-PRE-20251009</t>
        </is>
      </c>
      <c r="C190" s="70" t="inlineStr">
        <is>
          <t>SHIFT-PRE-20251009</t>
        </is>
      </c>
      <c r="D190" s="70" t="inlineStr">
        <is>
          <t>LINE-S02</t>
        </is>
      </c>
      <c r="E190" s="70" t="inlineStr">
        <is>
          <t>改善前</t>
        </is>
      </c>
      <c r="F190" s="71" t="n">
        <v>45939</v>
      </c>
      <c r="G190" s="70" t="inlineStr">
        <is>
          <t>视觉设备系列</t>
        </is>
      </c>
      <c r="H190" s="70" t="inlineStr">
        <is>
          <t>电气不良</t>
        </is>
      </c>
      <c r="I190" s="72" t="n">
        <v>260</v>
      </c>
      <c r="J190" s="73" t="n">
        <v>0.2801724137931034</v>
      </c>
      <c r="K190" s="70" t="inlineStr">
        <is>
          <t>焊接工位</t>
        </is>
      </c>
      <c r="L190" s="70" t="inlineStr">
        <is>
          <t>焊接缺陷</t>
        </is>
      </c>
      <c r="M190" s="70" t="inlineStr">
        <is>
          <t>质量工程师</t>
        </is>
      </c>
      <c r="N190" s="70" t="inlineStr">
        <is>
          <t>否</t>
        </is>
      </c>
      <c r="O190" s="70" t="inlineStr">
        <is>
          <t>团队模拟数据</t>
        </is>
      </c>
      <c r="P190" s="70" t="inlineStr">
        <is>
          <t>SIM-v2.2-20260807-20260805</t>
        </is>
      </c>
      <c r="Q190" s="70" t="inlineStr">
        <is>
          <t>按LINE-S02确定性比例分配: 外观12%/尺寸15%/功能32%/电气28%/其他余数; 良品=ROUND(总产量×质量率,0)=13121, 不良=928</t>
        </is>
      </c>
    </row>
    <row r="191">
      <c r="A191" s="70" t="inlineStr">
        <is>
          <t>DEF-00190</t>
        </is>
      </c>
      <c r="B191" s="70" t="inlineStr">
        <is>
          <t>LINE-S02-PRE-20251009</t>
        </is>
      </c>
      <c r="C191" s="70" t="inlineStr">
        <is>
          <t>SHIFT-PRE-20251009</t>
        </is>
      </c>
      <c r="D191" s="70" t="inlineStr">
        <is>
          <t>LINE-S02</t>
        </is>
      </c>
      <c r="E191" s="70" t="inlineStr">
        <is>
          <t>改善前</t>
        </is>
      </c>
      <c r="F191" s="71" t="n">
        <v>45939</v>
      </c>
      <c r="G191" s="70" t="inlineStr">
        <is>
          <t>视觉设备系列</t>
        </is>
      </c>
      <c r="H191" s="70" t="inlineStr">
        <is>
          <t>其他不良</t>
        </is>
      </c>
      <c r="I191" s="72" t="n">
        <v>121</v>
      </c>
      <c r="J191" s="73" t="n">
        <v>0.1303879310344829</v>
      </c>
      <c r="K191" s="70" t="inlineStr">
        <is>
          <t>包装工位</t>
        </is>
      </c>
      <c r="L191" s="70" t="inlineStr">
        <is>
          <t>综合因素</t>
        </is>
      </c>
      <c r="M191" s="70" t="inlineStr">
        <is>
          <t>生产主管</t>
        </is>
      </c>
      <c r="N191" s="70" t="inlineStr">
        <is>
          <t>否</t>
        </is>
      </c>
      <c r="O191" s="70" t="inlineStr">
        <is>
          <t>团队模拟数据</t>
        </is>
      </c>
      <c r="P191" s="70" t="inlineStr">
        <is>
          <t>SIM-v2.2-20260807-20260805</t>
        </is>
      </c>
      <c r="Q191" s="70" t="inlineStr">
        <is>
          <t>按LINE-S02确定性比例分配: 外观12%/尺寸15%/功能32%/电气28%/其他余数; 良品=ROUND(总产量×质量率,0)=13121, 不良=928</t>
        </is>
      </c>
    </row>
    <row r="192">
      <c r="A192" s="70" t="inlineStr">
        <is>
          <t>DEF-00191</t>
        </is>
      </c>
      <c r="B192" s="70" t="inlineStr">
        <is>
          <t>LINE-S03-PRE-20251009</t>
        </is>
      </c>
      <c r="C192" s="70" t="inlineStr">
        <is>
          <t>SHIFT-PRE-20251009</t>
        </is>
      </c>
      <c r="D192" s="70" t="inlineStr">
        <is>
          <t>LINE-S03</t>
        </is>
      </c>
      <c r="E192" s="70" t="inlineStr">
        <is>
          <t>改善前</t>
        </is>
      </c>
      <c r="F192" s="71" t="n">
        <v>45939</v>
      </c>
      <c r="G192" s="70" t="inlineStr">
        <is>
          <t>音频模组系列</t>
        </is>
      </c>
      <c r="H192" s="70" t="inlineStr">
        <is>
          <t>外观不良</t>
        </is>
      </c>
      <c r="I192" s="72" t="n">
        <v>432</v>
      </c>
      <c r="J192" s="73" t="n">
        <v>0.3202372127501853</v>
      </c>
      <c r="K192" s="70" t="inlineStr">
        <is>
          <t>注塑工位</t>
        </is>
      </c>
      <c r="L192" s="70" t="inlineStr">
        <is>
          <t>表面缺陷</t>
        </is>
      </c>
      <c r="M192" s="70" t="inlineStr">
        <is>
          <t>质量工程师</t>
        </is>
      </c>
      <c r="N192" s="70" t="inlineStr">
        <is>
          <t>是</t>
        </is>
      </c>
      <c r="O192" s="70" t="inlineStr">
        <is>
          <t>团队模拟数据</t>
        </is>
      </c>
      <c r="P192" s="70" t="inlineStr">
        <is>
          <t>SIM-v2.2-20260807-20260805</t>
        </is>
      </c>
      <c r="Q192" s="70" t="inlineStr">
        <is>
          <t>按LINE-S03确定性比例分配: 外观32%/尺寸30%/功能15%/电气13%/其他余数; 良品=ROUND(总产量×质量率,0)=14135, 不良=1349</t>
        </is>
      </c>
    </row>
    <row r="193">
      <c r="A193" s="70" t="inlineStr">
        <is>
          <t>DEF-00192</t>
        </is>
      </c>
      <c r="B193" s="70" t="inlineStr">
        <is>
          <t>LINE-S03-PRE-20251009</t>
        </is>
      </c>
      <c r="C193" s="70" t="inlineStr">
        <is>
          <t>SHIFT-PRE-20251009</t>
        </is>
      </c>
      <c r="D193" s="70" t="inlineStr">
        <is>
          <t>LINE-S03</t>
        </is>
      </c>
      <c r="E193" s="70" t="inlineStr">
        <is>
          <t>改善前</t>
        </is>
      </c>
      <c r="F193" s="71" t="n">
        <v>45939</v>
      </c>
      <c r="G193" s="70" t="inlineStr">
        <is>
          <t>音频模组系列</t>
        </is>
      </c>
      <c r="H193" s="70" t="inlineStr">
        <is>
          <t>尺寸超差</t>
        </is>
      </c>
      <c r="I193" s="72" t="n">
        <v>405</v>
      </c>
      <c r="J193" s="73" t="n">
        <v>0.3002223869532987</v>
      </c>
      <c r="K193" s="70" t="inlineStr">
        <is>
          <t>成型工位</t>
        </is>
      </c>
      <c r="L193" s="70" t="inlineStr">
        <is>
          <t>工艺偏移</t>
        </is>
      </c>
      <c r="M193" s="70" t="inlineStr">
        <is>
          <t>质量工程师</t>
        </is>
      </c>
      <c r="N193" s="70" t="inlineStr">
        <is>
          <t>是</t>
        </is>
      </c>
      <c r="O193" s="70" t="inlineStr">
        <is>
          <t>团队模拟数据</t>
        </is>
      </c>
      <c r="P193" s="70" t="inlineStr">
        <is>
          <t>SIM-v2.2-20260807-20260805</t>
        </is>
      </c>
      <c r="Q193" s="70" t="inlineStr">
        <is>
          <t>按LINE-S03确定性比例分配: 外观32%/尺寸30%/功能15%/电气13%/其他余数; 良品=ROUND(总产量×质量率,0)=14135, 不良=1349</t>
        </is>
      </c>
    </row>
    <row r="194">
      <c r="A194" s="70" t="inlineStr">
        <is>
          <t>DEF-00193</t>
        </is>
      </c>
      <c r="B194" s="70" t="inlineStr">
        <is>
          <t>LINE-S03-PRE-20251009</t>
        </is>
      </c>
      <c r="C194" s="70" t="inlineStr">
        <is>
          <t>SHIFT-PRE-20251009</t>
        </is>
      </c>
      <c r="D194" s="70" t="inlineStr">
        <is>
          <t>LINE-S03</t>
        </is>
      </c>
      <c r="E194" s="70" t="inlineStr">
        <is>
          <t>改善前</t>
        </is>
      </c>
      <c r="F194" s="71" t="n">
        <v>45939</v>
      </c>
      <c r="G194" s="70" t="inlineStr">
        <is>
          <t>音频模组系列</t>
        </is>
      </c>
      <c r="H194" s="70" t="inlineStr">
        <is>
          <t>功能失效</t>
        </is>
      </c>
      <c r="I194" s="72" t="n">
        <v>202</v>
      </c>
      <c r="J194" s="73" t="n">
        <v>0.1497405485544848</v>
      </c>
      <c r="K194" s="70" t="inlineStr">
        <is>
          <t>测试工位</t>
        </is>
      </c>
      <c r="L194" s="70" t="inlineStr">
        <is>
          <t>元器件异常</t>
        </is>
      </c>
      <c r="M194" s="70" t="inlineStr">
        <is>
          <t>质量工程师</t>
        </is>
      </c>
      <c r="N194" s="70" t="inlineStr">
        <is>
          <t>否</t>
        </is>
      </c>
      <c r="O194" s="70" t="inlineStr">
        <is>
          <t>团队模拟数据</t>
        </is>
      </c>
      <c r="P194" s="70" t="inlineStr">
        <is>
          <t>SIM-v2.2-20260807-20260805</t>
        </is>
      </c>
      <c r="Q194" s="70" t="inlineStr">
        <is>
          <t>按LINE-S03确定性比例分配: 外观32%/尺寸30%/功能15%/电气13%/其他余数; 良品=ROUND(总产量×质量率,0)=14135, 不良=1349</t>
        </is>
      </c>
    </row>
    <row r="195">
      <c r="A195" s="70" t="inlineStr">
        <is>
          <t>DEF-00194</t>
        </is>
      </c>
      <c r="B195" s="70" t="inlineStr">
        <is>
          <t>LINE-S03-PRE-20251009</t>
        </is>
      </c>
      <c r="C195" s="70" t="inlineStr">
        <is>
          <t>SHIFT-PRE-20251009</t>
        </is>
      </c>
      <c r="D195" s="70" t="inlineStr">
        <is>
          <t>LINE-S03</t>
        </is>
      </c>
      <c r="E195" s="70" t="inlineStr">
        <is>
          <t>改善前</t>
        </is>
      </c>
      <c r="F195" s="71" t="n">
        <v>45939</v>
      </c>
      <c r="G195" s="70" t="inlineStr">
        <is>
          <t>音频模组系列</t>
        </is>
      </c>
      <c r="H195" s="70" t="inlineStr">
        <is>
          <t>电气不良</t>
        </is>
      </c>
      <c r="I195" s="72" t="n">
        <v>175</v>
      </c>
      <c r="J195" s="73" t="n">
        <v>0.1297257227575982</v>
      </c>
      <c r="K195" s="70" t="inlineStr">
        <is>
          <t>焊接工位</t>
        </is>
      </c>
      <c r="L195" s="70" t="inlineStr">
        <is>
          <t>焊接缺陷</t>
        </is>
      </c>
      <c r="M195" s="70" t="inlineStr">
        <is>
          <t>质量工程师</t>
        </is>
      </c>
      <c r="N195" s="70" t="inlineStr">
        <is>
          <t>否</t>
        </is>
      </c>
      <c r="O195" s="70" t="inlineStr">
        <is>
          <t>团队模拟数据</t>
        </is>
      </c>
      <c r="P195" s="70" t="inlineStr">
        <is>
          <t>SIM-v2.2-20260807-20260805</t>
        </is>
      </c>
      <c r="Q195" s="70" t="inlineStr">
        <is>
          <t>按LINE-S03确定性比例分配: 外观32%/尺寸30%/功能15%/电气13%/其他余数; 良品=ROUND(总产量×质量率,0)=14135, 不良=1349</t>
        </is>
      </c>
    </row>
    <row r="196">
      <c r="A196" s="70" t="inlineStr">
        <is>
          <t>DEF-00195</t>
        </is>
      </c>
      <c r="B196" s="70" t="inlineStr">
        <is>
          <t>LINE-S03-PRE-20251009</t>
        </is>
      </c>
      <c r="C196" s="70" t="inlineStr">
        <is>
          <t>SHIFT-PRE-20251009</t>
        </is>
      </c>
      <c r="D196" s="70" t="inlineStr">
        <is>
          <t>LINE-S03</t>
        </is>
      </c>
      <c r="E196" s="70" t="inlineStr">
        <is>
          <t>改善前</t>
        </is>
      </c>
      <c r="F196" s="71" t="n">
        <v>45939</v>
      </c>
      <c r="G196" s="70" t="inlineStr">
        <is>
          <t>音频模组系列</t>
        </is>
      </c>
      <c r="H196" s="70" t="inlineStr">
        <is>
          <t>其他不良</t>
        </is>
      </c>
      <c r="I196" s="72" t="n">
        <v>135</v>
      </c>
      <c r="J196" s="73" t="n">
        <v>0.1000741289844329</v>
      </c>
      <c r="K196" s="70" t="inlineStr">
        <is>
          <t>包装工位</t>
        </is>
      </c>
      <c r="L196" s="70" t="inlineStr">
        <is>
          <t>综合因素</t>
        </is>
      </c>
      <c r="M196" s="70" t="inlineStr">
        <is>
          <t>生产主管</t>
        </is>
      </c>
      <c r="N196" s="70" t="inlineStr">
        <is>
          <t>否</t>
        </is>
      </c>
      <c r="O196" s="70" t="inlineStr">
        <is>
          <t>团队模拟数据</t>
        </is>
      </c>
      <c r="P196" s="70" t="inlineStr">
        <is>
          <t>SIM-v2.2-20260807-20260805</t>
        </is>
      </c>
      <c r="Q196" s="70" t="inlineStr">
        <is>
          <t>按LINE-S03确定性比例分配: 外观32%/尺寸30%/功能15%/电气13%/其他余数; 良品=ROUND(总产量×质量率,0)=14135, 不良=1349</t>
        </is>
      </c>
    </row>
    <row r="197">
      <c r="A197" s="70" t="inlineStr">
        <is>
          <t>DEF-00196</t>
        </is>
      </c>
      <c r="B197" s="70" t="inlineStr">
        <is>
          <t>LINE-S01-PRE-20251010</t>
        </is>
      </c>
      <c r="C197" s="70" t="inlineStr">
        <is>
          <t>SHIFT-PRE-20251010</t>
        </is>
      </c>
      <c r="D197" s="70" t="inlineStr">
        <is>
          <t>LINE-S01</t>
        </is>
      </c>
      <c r="E197" s="70" t="inlineStr">
        <is>
          <t>改善前</t>
        </is>
      </c>
      <c r="F197" s="71" t="n">
        <v>45940</v>
      </c>
      <c r="G197" s="70" t="inlineStr">
        <is>
          <t>智能终端系列</t>
        </is>
      </c>
      <c r="H197" s="70" t="inlineStr">
        <is>
          <t>外观不良</t>
        </is>
      </c>
      <c r="I197" s="72" t="n">
        <v>62</v>
      </c>
      <c r="J197" s="73" t="n">
        <v>0.1504854368932039</v>
      </c>
      <c r="K197" s="70" t="inlineStr">
        <is>
          <t>注塑工位</t>
        </is>
      </c>
      <c r="L197" s="70" t="inlineStr">
        <is>
          <t>表面缺陷</t>
        </is>
      </c>
      <c r="M197" s="70" t="inlineStr">
        <is>
          <t>质量工程师</t>
        </is>
      </c>
      <c r="N197" s="70" t="inlineStr">
        <is>
          <t>否</t>
        </is>
      </c>
      <c r="O197" s="70" t="inlineStr">
        <is>
          <t>团队模拟数据</t>
        </is>
      </c>
      <c r="P197" s="70" t="inlineStr">
        <is>
          <t>SIM-v2.2-20260807-20260805</t>
        </is>
      </c>
      <c r="Q197" s="70" t="inlineStr">
        <is>
          <t>按LINE-S01确定性比例分配: 外观15%/尺寸25%/功能25%/电气25%/其他余数; 良品=ROUND(总产量×质量率,0)=33331, 不良=412</t>
        </is>
      </c>
    </row>
    <row r="198">
      <c r="A198" s="70" t="inlineStr">
        <is>
          <t>DEF-00197</t>
        </is>
      </c>
      <c r="B198" s="70" t="inlineStr">
        <is>
          <t>LINE-S01-PRE-20251010</t>
        </is>
      </c>
      <c r="C198" s="70" t="inlineStr">
        <is>
          <t>SHIFT-PRE-20251010</t>
        </is>
      </c>
      <c r="D198" s="70" t="inlineStr">
        <is>
          <t>LINE-S01</t>
        </is>
      </c>
      <c r="E198" s="70" t="inlineStr">
        <is>
          <t>改善前</t>
        </is>
      </c>
      <c r="F198" s="71" t="n">
        <v>45940</v>
      </c>
      <c r="G198" s="70" t="inlineStr">
        <is>
          <t>智能终端系列</t>
        </is>
      </c>
      <c r="H198" s="70" t="inlineStr">
        <is>
          <t>尺寸超差</t>
        </is>
      </c>
      <c r="I198" s="72" t="n">
        <v>103</v>
      </c>
      <c r="J198" s="73" t="n">
        <v>0.25</v>
      </c>
      <c r="K198" s="70" t="inlineStr">
        <is>
          <t>成型工位</t>
        </is>
      </c>
      <c r="L198" s="70" t="inlineStr">
        <is>
          <t>工艺偏移</t>
        </is>
      </c>
      <c r="M198" s="70" t="inlineStr">
        <is>
          <t>质量工程师</t>
        </is>
      </c>
      <c r="N198" s="70" t="inlineStr">
        <is>
          <t>否</t>
        </is>
      </c>
      <c r="O198" s="70" t="inlineStr">
        <is>
          <t>团队模拟数据</t>
        </is>
      </c>
      <c r="P198" s="70" t="inlineStr">
        <is>
          <t>SIM-v2.2-20260807-20260805</t>
        </is>
      </c>
      <c r="Q198" s="70" t="inlineStr">
        <is>
          <t>按LINE-S01确定性比例分配: 外观15%/尺寸25%/功能25%/电气25%/其他余数; 良品=ROUND(总产量×质量率,0)=33331, 不良=412</t>
        </is>
      </c>
    </row>
    <row r="199">
      <c r="A199" s="70" t="inlineStr">
        <is>
          <t>DEF-00198</t>
        </is>
      </c>
      <c r="B199" s="70" t="inlineStr">
        <is>
          <t>LINE-S01-PRE-20251010</t>
        </is>
      </c>
      <c r="C199" s="70" t="inlineStr">
        <is>
          <t>SHIFT-PRE-20251010</t>
        </is>
      </c>
      <c r="D199" s="70" t="inlineStr">
        <is>
          <t>LINE-S01</t>
        </is>
      </c>
      <c r="E199" s="70" t="inlineStr">
        <is>
          <t>改善前</t>
        </is>
      </c>
      <c r="F199" s="71" t="n">
        <v>45940</v>
      </c>
      <c r="G199" s="70" t="inlineStr">
        <is>
          <t>智能终端系列</t>
        </is>
      </c>
      <c r="H199" s="70" t="inlineStr">
        <is>
          <t>功能失效</t>
        </is>
      </c>
      <c r="I199" s="72" t="n">
        <v>103</v>
      </c>
      <c r="J199" s="73" t="n">
        <v>0.25</v>
      </c>
      <c r="K199" s="70" t="inlineStr">
        <is>
          <t>测试工位</t>
        </is>
      </c>
      <c r="L199" s="70" t="inlineStr">
        <is>
          <t>元器件异常</t>
        </is>
      </c>
      <c r="M199" s="70" t="inlineStr">
        <is>
          <t>质量工程师</t>
        </is>
      </c>
      <c r="N199" s="70" t="inlineStr">
        <is>
          <t>否</t>
        </is>
      </c>
      <c r="O199" s="70" t="inlineStr">
        <is>
          <t>团队模拟数据</t>
        </is>
      </c>
      <c r="P199" s="70" t="inlineStr">
        <is>
          <t>SIM-v2.2-20260807-20260805</t>
        </is>
      </c>
      <c r="Q199" s="70" t="inlineStr">
        <is>
          <t>按LINE-S01确定性比例分配: 外观15%/尺寸25%/功能25%/电气25%/其他余数; 良品=ROUND(总产量×质量率,0)=33331, 不良=412</t>
        </is>
      </c>
    </row>
    <row r="200">
      <c r="A200" s="70" t="inlineStr">
        <is>
          <t>DEF-00199</t>
        </is>
      </c>
      <c r="B200" s="70" t="inlineStr">
        <is>
          <t>LINE-S01-PRE-20251010</t>
        </is>
      </c>
      <c r="C200" s="70" t="inlineStr">
        <is>
          <t>SHIFT-PRE-20251010</t>
        </is>
      </c>
      <c r="D200" s="70" t="inlineStr">
        <is>
          <t>LINE-S01</t>
        </is>
      </c>
      <c r="E200" s="70" t="inlineStr">
        <is>
          <t>改善前</t>
        </is>
      </c>
      <c r="F200" s="71" t="n">
        <v>45940</v>
      </c>
      <c r="G200" s="70" t="inlineStr">
        <is>
          <t>智能终端系列</t>
        </is>
      </c>
      <c r="H200" s="70" t="inlineStr">
        <is>
          <t>电气不良</t>
        </is>
      </c>
      <c r="I200" s="72" t="n">
        <v>103</v>
      </c>
      <c r="J200" s="73" t="n">
        <v>0.25</v>
      </c>
      <c r="K200" s="70" t="inlineStr">
        <is>
          <t>焊接工位</t>
        </is>
      </c>
      <c r="L200" s="70" t="inlineStr">
        <is>
          <t>焊接缺陷</t>
        </is>
      </c>
      <c r="M200" s="70" t="inlineStr">
        <is>
          <t>质量工程师</t>
        </is>
      </c>
      <c r="N200" s="70" t="inlineStr">
        <is>
          <t>否</t>
        </is>
      </c>
      <c r="O200" s="70" t="inlineStr">
        <is>
          <t>团队模拟数据</t>
        </is>
      </c>
      <c r="P200" s="70" t="inlineStr">
        <is>
          <t>SIM-v2.2-20260807-20260805</t>
        </is>
      </c>
      <c r="Q200" s="70" t="inlineStr">
        <is>
          <t>按LINE-S01确定性比例分配: 外观15%/尺寸25%/功能25%/电气25%/其他余数; 良品=ROUND(总产量×质量率,0)=33331, 不良=412</t>
        </is>
      </c>
    </row>
    <row r="201">
      <c r="A201" s="70" t="inlineStr">
        <is>
          <t>DEF-00200</t>
        </is>
      </c>
      <c r="B201" s="70" t="inlineStr">
        <is>
          <t>LINE-S01-PRE-20251010</t>
        </is>
      </c>
      <c r="C201" s="70" t="inlineStr">
        <is>
          <t>SHIFT-PRE-20251010</t>
        </is>
      </c>
      <c r="D201" s="70" t="inlineStr">
        <is>
          <t>LINE-S01</t>
        </is>
      </c>
      <c r="E201" s="70" t="inlineStr">
        <is>
          <t>改善前</t>
        </is>
      </c>
      <c r="F201" s="71" t="n">
        <v>45940</v>
      </c>
      <c r="G201" s="70" t="inlineStr">
        <is>
          <t>智能终端系列</t>
        </is>
      </c>
      <c r="H201" s="70" t="inlineStr">
        <is>
          <t>其他不良</t>
        </is>
      </c>
      <c r="I201" s="72" t="n">
        <v>41</v>
      </c>
      <c r="J201" s="73" t="n">
        <v>0.09951456310679618</v>
      </c>
      <c r="K201" s="70" t="inlineStr">
        <is>
          <t>包装工位</t>
        </is>
      </c>
      <c r="L201" s="70" t="inlineStr">
        <is>
          <t>综合因素</t>
        </is>
      </c>
      <c r="M201" s="70" t="inlineStr">
        <is>
          <t>生产主管</t>
        </is>
      </c>
      <c r="N201" s="70" t="inlineStr">
        <is>
          <t>否</t>
        </is>
      </c>
      <c r="O201" s="70" t="inlineStr">
        <is>
          <t>团队模拟数据</t>
        </is>
      </c>
      <c r="P201" s="70" t="inlineStr">
        <is>
          <t>SIM-v2.2-20260807-20260805</t>
        </is>
      </c>
      <c r="Q201" s="70" t="inlineStr">
        <is>
          <t>按LINE-S01确定性比例分配: 外观15%/尺寸25%/功能25%/电气25%/其他余数; 良品=ROUND(总产量×质量率,0)=33331, 不良=412</t>
        </is>
      </c>
    </row>
    <row r="202">
      <c r="A202" s="70" t="inlineStr">
        <is>
          <t>DEF-00201</t>
        </is>
      </c>
      <c r="B202" s="70" t="inlineStr">
        <is>
          <t>LINE-S02-PRE-20251010</t>
        </is>
      </c>
      <c r="C202" s="70" t="inlineStr">
        <is>
          <t>SHIFT-PRE-20251010</t>
        </is>
      </c>
      <c r="D202" s="70" t="inlineStr">
        <is>
          <t>LINE-S02</t>
        </is>
      </c>
      <c r="E202" s="70" t="inlineStr">
        <is>
          <t>改善前</t>
        </is>
      </c>
      <c r="F202" s="71" t="n">
        <v>45940</v>
      </c>
      <c r="G202" s="70" t="inlineStr">
        <is>
          <t>视觉设备系列</t>
        </is>
      </c>
      <c r="H202" s="70" t="inlineStr">
        <is>
          <t>外观不良</t>
        </is>
      </c>
      <c r="I202" s="72" t="n">
        <v>24</v>
      </c>
      <c r="J202" s="73" t="n">
        <v>0.1224489795918367</v>
      </c>
      <c r="K202" s="70" t="inlineStr">
        <is>
          <t>注塑工位</t>
        </is>
      </c>
      <c r="L202" s="70" t="inlineStr">
        <is>
          <t>表面缺陷</t>
        </is>
      </c>
      <c r="M202" s="70" t="inlineStr">
        <is>
          <t>质量工程师</t>
        </is>
      </c>
      <c r="N202" s="70" t="inlineStr">
        <is>
          <t>否</t>
        </is>
      </c>
      <c r="O202" s="70" t="inlineStr">
        <is>
          <t>团队模拟数据</t>
        </is>
      </c>
      <c r="P202" s="70" t="inlineStr">
        <is>
          <t>SIM-v2.2-20260807-20260805</t>
        </is>
      </c>
      <c r="Q202" s="70" t="inlineStr">
        <is>
          <t>按LINE-S02确定性比例分配: 外观12%/尺寸15%/功能32%/电气28%/其他余数; 良品=ROUND(总产量×质量率,0)=30866, 不良=196</t>
        </is>
      </c>
    </row>
    <row r="203">
      <c r="A203" s="70" t="inlineStr">
        <is>
          <t>DEF-00202</t>
        </is>
      </c>
      <c r="B203" s="70" t="inlineStr">
        <is>
          <t>LINE-S02-PRE-20251010</t>
        </is>
      </c>
      <c r="C203" s="70" t="inlineStr">
        <is>
          <t>SHIFT-PRE-20251010</t>
        </is>
      </c>
      <c r="D203" s="70" t="inlineStr">
        <is>
          <t>LINE-S02</t>
        </is>
      </c>
      <c r="E203" s="70" t="inlineStr">
        <is>
          <t>改善前</t>
        </is>
      </c>
      <c r="F203" s="71" t="n">
        <v>45940</v>
      </c>
      <c r="G203" s="70" t="inlineStr">
        <is>
          <t>视觉设备系列</t>
        </is>
      </c>
      <c r="H203" s="70" t="inlineStr">
        <is>
          <t>尺寸超差</t>
        </is>
      </c>
      <c r="I203" s="72" t="n">
        <v>29</v>
      </c>
      <c r="J203" s="73" t="n">
        <v>0.1479591836734694</v>
      </c>
      <c r="K203" s="70" t="inlineStr">
        <is>
          <t>成型工位</t>
        </is>
      </c>
      <c r="L203" s="70" t="inlineStr">
        <is>
          <t>工艺偏移</t>
        </is>
      </c>
      <c r="M203" s="70" t="inlineStr">
        <is>
          <t>质量工程师</t>
        </is>
      </c>
      <c r="N203" s="70" t="inlineStr">
        <is>
          <t>否</t>
        </is>
      </c>
      <c r="O203" s="70" t="inlineStr">
        <is>
          <t>团队模拟数据</t>
        </is>
      </c>
      <c r="P203" s="70" t="inlineStr">
        <is>
          <t>SIM-v2.2-20260807-20260805</t>
        </is>
      </c>
      <c r="Q203" s="70" t="inlineStr">
        <is>
          <t>按LINE-S02确定性比例分配: 外观12%/尺寸15%/功能32%/电气28%/其他余数; 良品=ROUND(总产量×质量率,0)=30866, 不良=196</t>
        </is>
      </c>
    </row>
    <row r="204">
      <c r="A204" s="70" t="inlineStr">
        <is>
          <t>DEF-00203</t>
        </is>
      </c>
      <c r="B204" s="70" t="inlineStr">
        <is>
          <t>LINE-S02-PRE-20251010</t>
        </is>
      </c>
      <c r="C204" s="70" t="inlineStr">
        <is>
          <t>SHIFT-PRE-20251010</t>
        </is>
      </c>
      <c r="D204" s="70" t="inlineStr">
        <is>
          <t>LINE-S02</t>
        </is>
      </c>
      <c r="E204" s="70" t="inlineStr">
        <is>
          <t>改善前</t>
        </is>
      </c>
      <c r="F204" s="71" t="n">
        <v>45940</v>
      </c>
      <c r="G204" s="70" t="inlineStr">
        <is>
          <t>视觉设备系列</t>
        </is>
      </c>
      <c r="H204" s="70" t="inlineStr">
        <is>
          <t>功能失效</t>
        </is>
      </c>
      <c r="I204" s="72" t="n">
        <v>63</v>
      </c>
      <c r="J204" s="73" t="n">
        <v>0.3214285714285715</v>
      </c>
      <c r="K204" s="70" t="inlineStr">
        <is>
          <t>测试工位</t>
        </is>
      </c>
      <c r="L204" s="70" t="inlineStr">
        <is>
          <t>元器件异常</t>
        </is>
      </c>
      <c r="M204" s="70" t="inlineStr">
        <is>
          <t>质量工程师</t>
        </is>
      </c>
      <c r="N204" s="70" t="inlineStr">
        <is>
          <t>是</t>
        </is>
      </c>
      <c r="O204" s="70" t="inlineStr">
        <is>
          <t>团队模拟数据</t>
        </is>
      </c>
      <c r="P204" s="70" t="inlineStr">
        <is>
          <t>SIM-v2.2-20260807-20260805</t>
        </is>
      </c>
      <c r="Q204" s="70" t="inlineStr">
        <is>
          <t>按LINE-S02确定性比例分配: 外观12%/尺寸15%/功能32%/电气28%/其他余数; 良品=ROUND(总产量×质量率,0)=30866, 不良=196</t>
        </is>
      </c>
    </row>
    <row r="205">
      <c r="A205" s="70" t="inlineStr">
        <is>
          <t>DEF-00204</t>
        </is>
      </c>
      <c r="B205" s="70" t="inlineStr">
        <is>
          <t>LINE-S02-PRE-20251010</t>
        </is>
      </c>
      <c r="C205" s="70" t="inlineStr">
        <is>
          <t>SHIFT-PRE-20251010</t>
        </is>
      </c>
      <c r="D205" s="70" t="inlineStr">
        <is>
          <t>LINE-S02</t>
        </is>
      </c>
      <c r="E205" s="70" t="inlineStr">
        <is>
          <t>改善前</t>
        </is>
      </c>
      <c r="F205" s="71" t="n">
        <v>45940</v>
      </c>
      <c r="G205" s="70" t="inlineStr">
        <is>
          <t>视觉设备系列</t>
        </is>
      </c>
      <c r="H205" s="70" t="inlineStr">
        <is>
          <t>电气不良</t>
        </is>
      </c>
      <c r="I205" s="72" t="n">
        <v>55</v>
      </c>
      <c r="J205" s="73" t="n">
        <v>0.2806122448979592</v>
      </c>
      <c r="K205" s="70" t="inlineStr">
        <is>
          <t>焊接工位</t>
        </is>
      </c>
      <c r="L205" s="70" t="inlineStr">
        <is>
          <t>焊接缺陷</t>
        </is>
      </c>
      <c r="M205" s="70" t="inlineStr">
        <is>
          <t>质量工程师</t>
        </is>
      </c>
      <c r="N205" s="70" t="inlineStr">
        <is>
          <t>否</t>
        </is>
      </c>
      <c r="O205" s="70" t="inlineStr">
        <is>
          <t>团队模拟数据</t>
        </is>
      </c>
      <c r="P205" s="70" t="inlineStr">
        <is>
          <t>SIM-v2.2-20260807-20260805</t>
        </is>
      </c>
      <c r="Q205" s="70" t="inlineStr">
        <is>
          <t>按LINE-S02确定性比例分配: 外观12%/尺寸15%/功能32%/电气28%/其他余数; 良品=ROUND(总产量×质量率,0)=30866, 不良=196</t>
        </is>
      </c>
    </row>
    <row r="206">
      <c r="A206" s="70" t="inlineStr">
        <is>
          <t>DEF-00205</t>
        </is>
      </c>
      <c r="B206" s="70" t="inlineStr">
        <is>
          <t>LINE-S02-PRE-20251010</t>
        </is>
      </c>
      <c r="C206" s="70" t="inlineStr">
        <is>
          <t>SHIFT-PRE-20251010</t>
        </is>
      </c>
      <c r="D206" s="70" t="inlineStr">
        <is>
          <t>LINE-S02</t>
        </is>
      </c>
      <c r="E206" s="70" t="inlineStr">
        <is>
          <t>改善前</t>
        </is>
      </c>
      <c r="F206" s="71" t="n">
        <v>45940</v>
      </c>
      <c r="G206" s="70" t="inlineStr">
        <is>
          <t>视觉设备系列</t>
        </is>
      </c>
      <c r="H206" s="70" t="inlineStr">
        <is>
          <t>其他不良</t>
        </is>
      </c>
      <c r="I206" s="72" t="n">
        <v>25</v>
      </c>
      <c r="J206" s="73" t="n">
        <v>0.1275510204081634</v>
      </c>
      <c r="K206" s="70" t="inlineStr">
        <is>
          <t>包装工位</t>
        </is>
      </c>
      <c r="L206" s="70" t="inlineStr">
        <is>
          <t>综合因素</t>
        </is>
      </c>
      <c r="M206" s="70" t="inlineStr">
        <is>
          <t>生产主管</t>
        </is>
      </c>
      <c r="N206" s="70" t="inlineStr">
        <is>
          <t>否</t>
        </is>
      </c>
      <c r="O206" s="70" t="inlineStr">
        <is>
          <t>团队模拟数据</t>
        </is>
      </c>
      <c r="P206" s="70" t="inlineStr">
        <is>
          <t>SIM-v2.2-20260807-20260805</t>
        </is>
      </c>
      <c r="Q206" s="70" t="inlineStr">
        <is>
          <t>按LINE-S02确定性比例分配: 外观12%/尺寸15%/功能32%/电气28%/其他余数; 良品=ROUND(总产量×质量率,0)=30866, 不良=196</t>
        </is>
      </c>
    </row>
    <row r="207">
      <c r="A207" s="70" t="inlineStr">
        <is>
          <t>DEF-00206</t>
        </is>
      </c>
      <c r="B207" s="70" t="inlineStr">
        <is>
          <t>LINE-S03-PRE-20251010</t>
        </is>
      </c>
      <c r="C207" s="70" t="inlineStr">
        <is>
          <t>SHIFT-PRE-20251010</t>
        </is>
      </c>
      <c r="D207" s="70" t="inlineStr">
        <is>
          <t>LINE-S03</t>
        </is>
      </c>
      <c r="E207" s="70" t="inlineStr">
        <is>
          <t>改善前</t>
        </is>
      </c>
      <c r="F207" s="71" t="n">
        <v>45940</v>
      </c>
      <c r="G207" s="70" t="inlineStr">
        <is>
          <t>音频模组系列</t>
        </is>
      </c>
      <c r="H207" s="70" t="inlineStr">
        <is>
          <t>外观不良</t>
        </is>
      </c>
      <c r="I207" s="72" t="n">
        <v>423</v>
      </c>
      <c r="J207" s="73" t="n">
        <v>0.3199697428139183</v>
      </c>
      <c r="K207" s="70" t="inlineStr">
        <is>
          <t>注塑工位</t>
        </is>
      </c>
      <c r="L207" s="70" t="inlineStr">
        <is>
          <t>表面缺陷</t>
        </is>
      </c>
      <c r="M207" s="70" t="inlineStr">
        <is>
          <t>质量工程师</t>
        </is>
      </c>
      <c r="N207" s="70" t="inlineStr">
        <is>
          <t>是</t>
        </is>
      </c>
      <c r="O207" s="70" t="inlineStr">
        <is>
          <t>团队模拟数据</t>
        </is>
      </c>
      <c r="P207" s="70" t="inlineStr">
        <is>
          <t>SIM-v2.2-20260807-20260805</t>
        </is>
      </c>
      <c r="Q207" s="70" t="inlineStr">
        <is>
          <t>按LINE-S03确定性比例分配: 外观32%/尺寸30%/功能15%/电气13%/其他余数; 良品=ROUND(总产量×质量率,0)=35544, 不良=1322</t>
        </is>
      </c>
    </row>
    <row r="208">
      <c r="A208" s="70" t="inlineStr">
        <is>
          <t>DEF-00207</t>
        </is>
      </c>
      <c r="B208" s="70" t="inlineStr">
        <is>
          <t>LINE-S03-PRE-20251010</t>
        </is>
      </c>
      <c r="C208" s="70" t="inlineStr">
        <is>
          <t>SHIFT-PRE-20251010</t>
        </is>
      </c>
      <c r="D208" s="70" t="inlineStr">
        <is>
          <t>LINE-S03</t>
        </is>
      </c>
      <c r="E208" s="70" t="inlineStr">
        <is>
          <t>改善前</t>
        </is>
      </c>
      <c r="F208" s="71" t="n">
        <v>45940</v>
      </c>
      <c r="G208" s="70" t="inlineStr">
        <is>
          <t>音频模组系列</t>
        </is>
      </c>
      <c r="H208" s="70" t="inlineStr">
        <is>
          <t>尺寸超差</t>
        </is>
      </c>
      <c r="I208" s="72" t="n">
        <v>397</v>
      </c>
      <c r="J208" s="73" t="n">
        <v>0.3003025718608169</v>
      </c>
      <c r="K208" s="70" t="inlineStr">
        <is>
          <t>成型工位</t>
        </is>
      </c>
      <c r="L208" s="70" t="inlineStr">
        <is>
          <t>工艺偏移</t>
        </is>
      </c>
      <c r="M208" s="70" t="inlineStr">
        <is>
          <t>质量工程师</t>
        </is>
      </c>
      <c r="N208" s="70" t="inlineStr">
        <is>
          <t>是</t>
        </is>
      </c>
      <c r="O208" s="70" t="inlineStr">
        <is>
          <t>团队模拟数据</t>
        </is>
      </c>
      <c r="P208" s="70" t="inlineStr">
        <is>
          <t>SIM-v2.2-20260807-20260805</t>
        </is>
      </c>
      <c r="Q208" s="70" t="inlineStr">
        <is>
          <t>按LINE-S03确定性比例分配: 外观32%/尺寸30%/功能15%/电气13%/其他余数; 良品=ROUND(总产量×质量率,0)=35544, 不良=1322</t>
        </is>
      </c>
    </row>
    <row r="209">
      <c r="A209" s="70" t="inlineStr">
        <is>
          <t>DEF-00208</t>
        </is>
      </c>
      <c r="B209" s="70" t="inlineStr">
        <is>
          <t>LINE-S03-PRE-20251010</t>
        </is>
      </c>
      <c r="C209" s="70" t="inlineStr">
        <is>
          <t>SHIFT-PRE-20251010</t>
        </is>
      </c>
      <c r="D209" s="70" t="inlineStr">
        <is>
          <t>LINE-S03</t>
        </is>
      </c>
      <c r="E209" s="70" t="inlineStr">
        <is>
          <t>改善前</t>
        </is>
      </c>
      <c r="F209" s="71" t="n">
        <v>45940</v>
      </c>
      <c r="G209" s="70" t="inlineStr">
        <is>
          <t>音频模组系列</t>
        </is>
      </c>
      <c r="H209" s="70" t="inlineStr">
        <is>
          <t>功能失效</t>
        </is>
      </c>
      <c r="I209" s="72" t="n">
        <v>198</v>
      </c>
      <c r="J209" s="73" t="n">
        <v>0.1497730711043873</v>
      </c>
      <c r="K209" s="70" t="inlineStr">
        <is>
          <t>测试工位</t>
        </is>
      </c>
      <c r="L209" s="70" t="inlineStr">
        <is>
          <t>元器件异常</t>
        </is>
      </c>
      <c r="M209" s="70" t="inlineStr">
        <is>
          <t>质量工程师</t>
        </is>
      </c>
      <c r="N209" s="70" t="inlineStr">
        <is>
          <t>否</t>
        </is>
      </c>
      <c r="O209" s="70" t="inlineStr">
        <is>
          <t>团队模拟数据</t>
        </is>
      </c>
      <c r="P209" s="70" t="inlineStr">
        <is>
          <t>SIM-v2.2-20260807-20260805</t>
        </is>
      </c>
      <c r="Q209" s="70" t="inlineStr">
        <is>
          <t>按LINE-S03确定性比例分配: 外观32%/尺寸30%/功能15%/电气13%/其他余数; 良品=ROUND(总产量×质量率,0)=35544, 不良=1322</t>
        </is>
      </c>
    </row>
    <row r="210">
      <c r="A210" s="70" t="inlineStr">
        <is>
          <t>DEF-00209</t>
        </is>
      </c>
      <c r="B210" s="70" t="inlineStr">
        <is>
          <t>LINE-S03-PRE-20251010</t>
        </is>
      </c>
      <c r="C210" s="70" t="inlineStr">
        <is>
          <t>SHIFT-PRE-20251010</t>
        </is>
      </c>
      <c r="D210" s="70" t="inlineStr">
        <is>
          <t>LINE-S03</t>
        </is>
      </c>
      <c r="E210" s="70" t="inlineStr">
        <is>
          <t>改善前</t>
        </is>
      </c>
      <c r="F210" s="71" t="n">
        <v>45940</v>
      </c>
      <c r="G210" s="70" t="inlineStr">
        <is>
          <t>音频模组系列</t>
        </is>
      </c>
      <c r="H210" s="70" t="inlineStr">
        <is>
          <t>电气不良</t>
        </is>
      </c>
      <c r="I210" s="72" t="n">
        <v>172</v>
      </c>
      <c r="J210" s="73" t="n">
        <v>0.1301059001512859</v>
      </c>
      <c r="K210" s="70" t="inlineStr">
        <is>
          <t>焊接工位</t>
        </is>
      </c>
      <c r="L210" s="70" t="inlineStr">
        <is>
          <t>焊接缺陷</t>
        </is>
      </c>
      <c r="M210" s="70" t="inlineStr">
        <is>
          <t>质量工程师</t>
        </is>
      </c>
      <c r="N210" s="70" t="inlineStr">
        <is>
          <t>否</t>
        </is>
      </c>
      <c r="O210" s="70" t="inlineStr">
        <is>
          <t>团队模拟数据</t>
        </is>
      </c>
      <c r="P210" s="70" t="inlineStr">
        <is>
          <t>SIM-v2.2-20260807-20260805</t>
        </is>
      </c>
      <c r="Q210" s="70" t="inlineStr">
        <is>
          <t>按LINE-S03确定性比例分配: 外观32%/尺寸30%/功能15%/电气13%/其他余数; 良品=ROUND(总产量×质量率,0)=35544, 不良=1322</t>
        </is>
      </c>
    </row>
    <row r="211">
      <c r="A211" s="70" t="inlineStr">
        <is>
          <t>DEF-00210</t>
        </is>
      </c>
      <c r="B211" s="70" t="inlineStr">
        <is>
          <t>LINE-S03-PRE-20251010</t>
        </is>
      </c>
      <c r="C211" s="70" t="inlineStr">
        <is>
          <t>SHIFT-PRE-20251010</t>
        </is>
      </c>
      <c r="D211" s="70" t="inlineStr">
        <is>
          <t>LINE-S03</t>
        </is>
      </c>
      <c r="E211" s="70" t="inlineStr">
        <is>
          <t>改善前</t>
        </is>
      </c>
      <c r="F211" s="71" t="n">
        <v>45940</v>
      </c>
      <c r="G211" s="70" t="inlineStr">
        <is>
          <t>音频模组系列</t>
        </is>
      </c>
      <c r="H211" s="70" t="inlineStr">
        <is>
          <t>其他不良</t>
        </is>
      </c>
      <c r="I211" s="72" t="n">
        <v>132</v>
      </c>
      <c r="J211" s="73" t="n">
        <v>0.09984871406959139</v>
      </c>
      <c r="K211" s="70" t="inlineStr">
        <is>
          <t>包装工位</t>
        </is>
      </c>
      <c r="L211" s="70" t="inlineStr">
        <is>
          <t>综合因素</t>
        </is>
      </c>
      <c r="M211" s="70" t="inlineStr">
        <is>
          <t>生产主管</t>
        </is>
      </c>
      <c r="N211" s="70" t="inlineStr">
        <is>
          <t>否</t>
        </is>
      </c>
      <c r="O211" s="70" t="inlineStr">
        <is>
          <t>团队模拟数据</t>
        </is>
      </c>
      <c r="P211" s="70" t="inlineStr">
        <is>
          <t>SIM-v2.2-20260807-20260805</t>
        </is>
      </c>
      <c r="Q211" s="70" t="inlineStr">
        <is>
          <t>按LINE-S03确定性比例分配: 外观32%/尺寸30%/功能15%/电气13%/其他余数; 良品=ROUND(总产量×质量率,0)=35544, 不良=1322</t>
        </is>
      </c>
    </row>
    <row r="212">
      <c r="A212" s="70" t="inlineStr">
        <is>
          <t>DEF-00211</t>
        </is>
      </c>
      <c r="B212" s="70" t="inlineStr">
        <is>
          <t>LINE-S01-PRE-20251013</t>
        </is>
      </c>
      <c r="C212" s="70" t="inlineStr">
        <is>
          <t>SHIFT-PRE-20251013</t>
        </is>
      </c>
      <c r="D212" s="70" t="inlineStr">
        <is>
          <t>LINE-S01</t>
        </is>
      </c>
      <c r="E212" s="70" t="inlineStr">
        <is>
          <t>改善前</t>
        </is>
      </c>
      <c r="F212" s="71" t="n">
        <v>45943</v>
      </c>
      <c r="G212" s="70" t="inlineStr">
        <is>
          <t>智能终端系列</t>
        </is>
      </c>
      <c r="H212" s="70" t="inlineStr">
        <is>
          <t>外观不良</t>
        </is>
      </c>
      <c r="I212" s="72" t="n">
        <v>139</v>
      </c>
      <c r="J212" s="73" t="n">
        <v>0.1502702702702703</v>
      </c>
      <c r="K212" s="70" t="inlineStr">
        <is>
          <t>注塑工位</t>
        </is>
      </c>
      <c r="L212" s="70" t="inlineStr">
        <is>
          <t>表面缺陷</t>
        </is>
      </c>
      <c r="M212" s="70" t="inlineStr">
        <is>
          <t>质量工程师</t>
        </is>
      </c>
      <c r="N212" s="70" t="inlineStr">
        <is>
          <t>否</t>
        </is>
      </c>
      <c r="O212" s="70" t="inlineStr">
        <is>
          <t>团队模拟数据</t>
        </is>
      </c>
      <c r="P212" s="70" t="inlineStr">
        <is>
          <t>SIM-v2.2-20260807-20260805</t>
        </is>
      </c>
      <c r="Q212" s="70" t="inlineStr">
        <is>
          <t>按LINE-S01确定性比例分配: 外观15%/尺寸25%/功能25%/电气25%/其他余数; 良品=ROUND(总产量×质量率,0)=46553, 不良=925</t>
        </is>
      </c>
    </row>
    <row r="213">
      <c r="A213" s="70" t="inlineStr">
        <is>
          <t>DEF-00212</t>
        </is>
      </c>
      <c r="B213" s="70" t="inlineStr">
        <is>
          <t>LINE-S01-PRE-20251013</t>
        </is>
      </c>
      <c r="C213" s="70" t="inlineStr">
        <is>
          <t>SHIFT-PRE-20251013</t>
        </is>
      </c>
      <c r="D213" s="70" t="inlineStr">
        <is>
          <t>LINE-S01</t>
        </is>
      </c>
      <c r="E213" s="70" t="inlineStr">
        <is>
          <t>改善前</t>
        </is>
      </c>
      <c r="F213" s="71" t="n">
        <v>45943</v>
      </c>
      <c r="G213" s="70" t="inlineStr">
        <is>
          <t>智能终端系列</t>
        </is>
      </c>
      <c r="H213" s="70" t="inlineStr">
        <is>
          <t>尺寸超差</t>
        </is>
      </c>
      <c r="I213" s="72" t="n">
        <v>231</v>
      </c>
      <c r="J213" s="73" t="n">
        <v>0.2497297297297297</v>
      </c>
      <c r="K213" s="70" t="inlineStr">
        <is>
          <t>成型工位</t>
        </is>
      </c>
      <c r="L213" s="70" t="inlineStr">
        <is>
          <t>工艺偏移</t>
        </is>
      </c>
      <c r="M213" s="70" t="inlineStr">
        <is>
          <t>质量工程师</t>
        </is>
      </c>
      <c r="N213" s="70" t="inlineStr">
        <is>
          <t>否</t>
        </is>
      </c>
      <c r="O213" s="70" t="inlineStr">
        <is>
          <t>团队模拟数据</t>
        </is>
      </c>
      <c r="P213" s="70" t="inlineStr">
        <is>
          <t>SIM-v2.2-20260807-20260805</t>
        </is>
      </c>
      <c r="Q213" s="70" t="inlineStr">
        <is>
          <t>按LINE-S01确定性比例分配: 外观15%/尺寸25%/功能25%/电气25%/其他余数; 良品=ROUND(总产量×质量率,0)=46553, 不良=925</t>
        </is>
      </c>
    </row>
    <row r="214">
      <c r="A214" s="70" t="inlineStr">
        <is>
          <t>DEF-00213</t>
        </is>
      </c>
      <c r="B214" s="70" t="inlineStr">
        <is>
          <t>LINE-S01-PRE-20251013</t>
        </is>
      </c>
      <c r="C214" s="70" t="inlineStr">
        <is>
          <t>SHIFT-PRE-20251013</t>
        </is>
      </c>
      <c r="D214" s="70" t="inlineStr">
        <is>
          <t>LINE-S01</t>
        </is>
      </c>
      <c r="E214" s="70" t="inlineStr">
        <is>
          <t>改善前</t>
        </is>
      </c>
      <c r="F214" s="71" t="n">
        <v>45943</v>
      </c>
      <c r="G214" s="70" t="inlineStr">
        <is>
          <t>智能终端系列</t>
        </is>
      </c>
      <c r="H214" s="70" t="inlineStr">
        <is>
          <t>功能失效</t>
        </is>
      </c>
      <c r="I214" s="72" t="n">
        <v>231</v>
      </c>
      <c r="J214" s="73" t="n">
        <v>0.2497297297297297</v>
      </c>
      <c r="K214" s="70" t="inlineStr">
        <is>
          <t>测试工位</t>
        </is>
      </c>
      <c r="L214" s="70" t="inlineStr">
        <is>
          <t>元器件异常</t>
        </is>
      </c>
      <c r="M214" s="70" t="inlineStr">
        <is>
          <t>质量工程师</t>
        </is>
      </c>
      <c r="N214" s="70" t="inlineStr">
        <is>
          <t>否</t>
        </is>
      </c>
      <c r="O214" s="70" t="inlineStr">
        <is>
          <t>团队模拟数据</t>
        </is>
      </c>
      <c r="P214" s="70" t="inlineStr">
        <is>
          <t>SIM-v2.2-20260807-20260805</t>
        </is>
      </c>
      <c r="Q214" s="70" t="inlineStr">
        <is>
          <t>按LINE-S01确定性比例分配: 外观15%/尺寸25%/功能25%/电气25%/其他余数; 良品=ROUND(总产量×质量率,0)=46553, 不良=925</t>
        </is>
      </c>
    </row>
    <row r="215">
      <c r="A215" s="70" t="inlineStr">
        <is>
          <t>DEF-00214</t>
        </is>
      </c>
      <c r="B215" s="70" t="inlineStr">
        <is>
          <t>LINE-S01-PRE-20251013</t>
        </is>
      </c>
      <c r="C215" s="70" t="inlineStr">
        <is>
          <t>SHIFT-PRE-20251013</t>
        </is>
      </c>
      <c r="D215" s="70" t="inlineStr">
        <is>
          <t>LINE-S01</t>
        </is>
      </c>
      <c r="E215" s="70" t="inlineStr">
        <is>
          <t>改善前</t>
        </is>
      </c>
      <c r="F215" s="71" t="n">
        <v>45943</v>
      </c>
      <c r="G215" s="70" t="inlineStr">
        <is>
          <t>智能终端系列</t>
        </is>
      </c>
      <c r="H215" s="70" t="inlineStr">
        <is>
          <t>电气不良</t>
        </is>
      </c>
      <c r="I215" s="72" t="n">
        <v>231</v>
      </c>
      <c r="J215" s="73" t="n">
        <v>0.2497297297297297</v>
      </c>
      <c r="K215" s="70" t="inlineStr">
        <is>
          <t>焊接工位</t>
        </is>
      </c>
      <c r="L215" s="70" t="inlineStr">
        <is>
          <t>焊接缺陷</t>
        </is>
      </c>
      <c r="M215" s="70" t="inlineStr">
        <is>
          <t>质量工程师</t>
        </is>
      </c>
      <c r="N215" s="70" t="inlineStr">
        <is>
          <t>否</t>
        </is>
      </c>
      <c r="O215" s="70" t="inlineStr">
        <is>
          <t>团队模拟数据</t>
        </is>
      </c>
      <c r="P215" s="70" t="inlineStr">
        <is>
          <t>SIM-v2.2-20260807-20260805</t>
        </is>
      </c>
      <c r="Q215" s="70" t="inlineStr">
        <is>
          <t>按LINE-S01确定性比例分配: 外观15%/尺寸25%/功能25%/电气25%/其他余数; 良品=ROUND(总产量×质量率,0)=46553, 不良=925</t>
        </is>
      </c>
    </row>
    <row r="216">
      <c r="A216" s="70" t="inlineStr">
        <is>
          <t>DEF-00215</t>
        </is>
      </c>
      <c r="B216" s="70" t="inlineStr">
        <is>
          <t>LINE-S01-PRE-20251013</t>
        </is>
      </c>
      <c r="C216" s="70" t="inlineStr">
        <is>
          <t>SHIFT-PRE-20251013</t>
        </is>
      </c>
      <c r="D216" s="70" t="inlineStr">
        <is>
          <t>LINE-S01</t>
        </is>
      </c>
      <c r="E216" s="70" t="inlineStr">
        <is>
          <t>改善前</t>
        </is>
      </c>
      <c r="F216" s="71" t="n">
        <v>45943</v>
      </c>
      <c r="G216" s="70" t="inlineStr">
        <is>
          <t>智能终端系列</t>
        </is>
      </c>
      <c r="H216" s="70" t="inlineStr">
        <is>
          <t>其他不良</t>
        </is>
      </c>
      <c r="I216" s="72" t="n">
        <v>93</v>
      </c>
      <c r="J216" s="73" t="n">
        <v>0.1005405405405405</v>
      </c>
      <c r="K216" s="70" t="inlineStr">
        <is>
          <t>包装工位</t>
        </is>
      </c>
      <c r="L216" s="70" t="inlineStr">
        <is>
          <t>综合因素</t>
        </is>
      </c>
      <c r="M216" s="70" t="inlineStr">
        <is>
          <t>生产主管</t>
        </is>
      </c>
      <c r="N216" s="70" t="inlineStr">
        <is>
          <t>否</t>
        </is>
      </c>
      <c r="O216" s="70" t="inlineStr">
        <is>
          <t>团队模拟数据</t>
        </is>
      </c>
      <c r="P216" s="70" t="inlineStr">
        <is>
          <t>SIM-v2.2-20260807-20260805</t>
        </is>
      </c>
      <c r="Q216" s="70" t="inlineStr">
        <is>
          <t>按LINE-S01确定性比例分配: 外观15%/尺寸25%/功能25%/电气25%/其他余数; 良品=ROUND(总产量×质量率,0)=46553, 不良=925</t>
        </is>
      </c>
    </row>
    <row r="217">
      <c r="A217" s="70" t="inlineStr">
        <is>
          <t>DEF-00216</t>
        </is>
      </c>
      <c r="B217" s="70" t="inlineStr">
        <is>
          <t>LINE-S02-PRE-20251013</t>
        </is>
      </c>
      <c r="C217" s="70" t="inlineStr">
        <is>
          <t>SHIFT-PRE-20251013</t>
        </is>
      </c>
      <c r="D217" s="70" t="inlineStr">
        <is>
          <t>LINE-S02</t>
        </is>
      </c>
      <c r="E217" s="70" t="inlineStr">
        <is>
          <t>改善前</t>
        </is>
      </c>
      <c r="F217" s="71" t="n">
        <v>45943</v>
      </c>
      <c r="G217" s="70" t="inlineStr">
        <is>
          <t>视觉设备系列</t>
        </is>
      </c>
      <c r="H217" s="70" t="inlineStr">
        <is>
          <t>外观不良</t>
        </is>
      </c>
      <c r="I217" s="72" t="n">
        <v>71</v>
      </c>
      <c r="J217" s="73" t="n">
        <v>0.119327731092437</v>
      </c>
      <c r="K217" s="70" t="inlineStr">
        <is>
          <t>注塑工位</t>
        </is>
      </c>
      <c r="L217" s="70" t="inlineStr">
        <is>
          <t>表面缺陷</t>
        </is>
      </c>
      <c r="M217" s="70" t="inlineStr">
        <is>
          <t>质量工程师</t>
        </is>
      </c>
      <c r="N217" s="70" t="inlineStr">
        <is>
          <t>否</t>
        </is>
      </c>
      <c r="O217" s="70" t="inlineStr">
        <is>
          <t>团队模拟数据</t>
        </is>
      </c>
      <c r="P217" s="70" t="inlineStr">
        <is>
          <t>SIM-v2.2-20260807-20260805</t>
        </is>
      </c>
      <c r="Q217" s="70" t="inlineStr">
        <is>
          <t>按LINE-S02确定性比例分配: 外观12%/尺寸15%/功能32%/电气28%/其他余数; 良品=ROUND(总产量×质量率,0)=43148, 不良=595</t>
        </is>
      </c>
    </row>
    <row r="218">
      <c r="A218" s="70" t="inlineStr">
        <is>
          <t>DEF-00217</t>
        </is>
      </c>
      <c r="B218" s="70" t="inlineStr">
        <is>
          <t>LINE-S02-PRE-20251013</t>
        </is>
      </c>
      <c r="C218" s="70" t="inlineStr">
        <is>
          <t>SHIFT-PRE-20251013</t>
        </is>
      </c>
      <c r="D218" s="70" t="inlineStr">
        <is>
          <t>LINE-S02</t>
        </is>
      </c>
      <c r="E218" s="70" t="inlineStr">
        <is>
          <t>改善前</t>
        </is>
      </c>
      <c r="F218" s="71" t="n">
        <v>45943</v>
      </c>
      <c r="G218" s="70" t="inlineStr">
        <is>
          <t>视觉设备系列</t>
        </is>
      </c>
      <c r="H218" s="70" t="inlineStr">
        <is>
          <t>尺寸超差</t>
        </is>
      </c>
      <c r="I218" s="72" t="n">
        <v>89</v>
      </c>
      <c r="J218" s="73" t="n">
        <v>0.1495798319327731</v>
      </c>
      <c r="K218" s="70" t="inlineStr">
        <is>
          <t>成型工位</t>
        </is>
      </c>
      <c r="L218" s="70" t="inlineStr">
        <is>
          <t>工艺偏移</t>
        </is>
      </c>
      <c r="M218" s="70" t="inlineStr">
        <is>
          <t>质量工程师</t>
        </is>
      </c>
      <c r="N218" s="70" t="inlineStr">
        <is>
          <t>否</t>
        </is>
      </c>
      <c r="O218" s="70" t="inlineStr">
        <is>
          <t>团队模拟数据</t>
        </is>
      </c>
      <c r="P218" s="70" t="inlineStr">
        <is>
          <t>SIM-v2.2-20260807-20260805</t>
        </is>
      </c>
      <c r="Q218" s="70" t="inlineStr">
        <is>
          <t>按LINE-S02确定性比例分配: 外观12%/尺寸15%/功能32%/电气28%/其他余数; 良品=ROUND(总产量×质量率,0)=43148, 不良=595</t>
        </is>
      </c>
    </row>
    <row r="219">
      <c r="A219" s="70" t="inlineStr">
        <is>
          <t>DEF-00218</t>
        </is>
      </c>
      <c r="B219" s="70" t="inlineStr">
        <is>
          <t>LINE-S02-PRE-20251013</t>
        </is>
      </c>
      <c r="C219" s="70" t="inlineStr">
        <is>
          <t>SHIFT-PRE-20251013</t>
        </is>
      </c>
      <c r="D219" s="70" t="inlineStr">
        <is>
          <t>LINE-S02</t>
        </is>
      </c>
      <c r="E219" s="70" t="inlineStr">
        <is>
          <t>改善前</t>
        </is>
      </c>
      <c r="F219" s="71" t="n">
        <v>45943</v>
      </c>
      <c r="G219" s="70" t="inlineStr">
        <is>
          <t>视觉设备系列</t>
        </is>
      </c>
      <c r="H219" s="70" t="inlineStr">
        <is>
          <t>功能失效</t>
        </is>
      </c>
      <c r="I219" s="72" t="n">
        <v>190</v>
      </c>
      <c r="J219" s="73" t="n">
        <v>0.319327731092437</v>
      </c>
      <c r="K219" s="70" t="inlineStr">
        <is>
          <t>测试工位</t>
        </is>
      </c>
      <c r="L219" s="70" t="inlineStr">
        <is>
          <t>元器件异常</t>
        </is>
      </c>
      <c r="M219" s="70" t="inlineStr">
        <is>
          <t>质量工程师</t>
        </is>
      </c>
      <c r="N219" s="70" t="inlineStr">
        <is>
          <t>是</t>
        </is>
      </c>
      <c r="O219" s="70" t="inlineStr">
        <is>
          <t>团队模拟数据</t>
        </is>
      </c>
      <c r="P219" s="70" t="inlineStr">
        <is>
          <t>SIM-v2.2-20260807-20260805</t>
        </is>
      </c>
      <c r="Q219" s="70" t="inlineStr">
        <is>
          <t>按LINE-S02确定性比例分配: 外观12%/尺寸15%/功能32%/电气28%/其他余数; 良品=ROUND(总产量×质量率,0)=43148, 不良=595</t>
        </is>
      </c>
    </row>
    <row r="220">
      <c r="A220" s="70" t="inlineStr">
        <is>
          <t>DEF-00219</t>
        </is>
      </c>
      <c r="B220" s="70" t="inlineStr">
        <is>
          <t>LINE-S02-PRE-20251013</t>
        </is>
      </c>
      <c r="C220" s="70" t="inlineStr">
        <is>
          <t>SHIFT-PRE-20251013</t>
        </is>
      </c>
      <c r="D220" s="70" t="inlineStr">
        <is>
          <t>LINE-S02</t>
        </is>
      </c>
      <c r="E220" s="70" t="inlineStr">
        <is>
          <t>改善前</t>
        </is>
      </c>
      <c r="F220" s="71" t="n">
        <v>45943</v>
      </c>
      <c r="G220" s="70" t="inlineStr">
        <is>
          <t>视觉设备系列</t>
        </is>
      </c>
      <c r="H220" s="70" t="inlineStr">
        <is>
          <t>电气不良</t>
        </is>
      </c>
      <c r="I220" s="72" t="n">
        <v>167</v>
      </c>
      <c r="J220" s="73" t="n">
        <v>0.280672268907563</v>
      </c>
      <c r="K220" s="70" t="inlineStr">
        <is>
          <t>焊接工位</t>
        </is>
      </c>
      <c r="L220" s="70" t="inlineStr">
        <is>
          <t>焊接缺陷</t>
        </is>
      </c>
      <c r="M220" s="70" t="inlineStr">
        <is>
          <t>质量工程师</t>
        </is>
      </c>
      <c r="N220" s="70" t="inlineStr">
        <is>
          <t>否</t>
        </is>
      </c>
      <c r="O220" s="70" t="inlineStr">
        <is>
          <t>团队模拟数据</t>
        </is>
      </c>
      <c r="P220" s="70" t="inlineStr">
        <is>
          <t>SIM-v2.2-20260807-20260805</t>
        </is>
      </c>
      <c r="Q220" s="70" t="inlineStr">
        <is>
          <t>按LINE-S02确定性比例分配: 外观12%/尺寸15%/功能32%/电气28%/其他余数; 良品=ROUND(总产量×质量率,0)=43148, 不良=595</t>
        </is>
      </c>
    </row>
    <row r="221">
      <c r="A221" s="70" t="inlineStr">
        <is>
          <t>DEF-00220</t>
        </is>
      </c>
      <c r="B221" s="70" t="inlineStr">
        <is>
          <t>LINE-S02-PRE-20251013</t>
        </is>
      </c>
      <c r="C221" s="70" t="inlineStr">
        <is>
          <t>SHIFT-PRE-20251013</t>
        </is>
      </c>
      <c r="D221" s="70" t="inlineStr">
        <is>
          <t>LINE-S02</t>
        </is>
      </c>
      <c r="E221" s="70" t="inlineStr">
        <is>
          <t>改善前</t>
        </is>
      </c>
      <c r="F221" s="71" t="n">
        <v>45943</v>
      </c>
      <c r="G221" s="70" t="inlineStr">
        <is>
          <t>视觉设备系列</t>
        </is>
      </c>
      <c r="H221" s="70" t="inlineStr">
        <is>
          <t>其他不良</t>
        </is>
      </c>
      <c r="I221" s="72" t="n">
        <v>78</v>
      </c>
      <c r="J221" s="73" t="n">
        <v>0.13109243697479</v>
      </c>
      <c r="K221" s="70" t="inlineStr">
        <is>
          <t>包装工位</t>
        </is>
      </c>
      <c r="L221" s="70" t="inlineStr">
        <is>
          <t>综合因素</t>
        </is>
      </c>
      <c r="M221" s="70" t="inlineStr">
        <is>
          <t>生产主管</t>
        </is>
      </c>
      <c r="N221" s="70" t="inlineStr">
        <is>
          <t>否</t>
        </is>
      </c>
      <c r="O221" s="70" t="inlineStr">
        <is>
          <t>团队模拟数据</t>
        </is>
      </c>
      <c r="P221" s="70" t="inlineStr">
        <is>
          <t>SIM-v2.2-20260807-20260805</t>
        </is>
      </c>
      <c r="Q221" s="70" t="inlineStr">
        <is>
          <t>按LINE-S02确定性比例分配: 外观12%/尺寸15%/功能32%/电气28%/其他余数; 良品=ROUND(总产量×质量率,0)=43148, 不良=595</t>
        </is>
      </c>
    </row>
    <row r="222">
      <c r="A222" s="70" t="inlineStr">
        <is>
          <t>DEF-00221</t>
        </is>
      </c>
      <c r="B222" s="70" t="inlineStr">
        <is>
          <t>LINE-S03-PRE-20251013</t>
        </is>
      </c>
      <c r="C222" s="70" t="inlineStr">
        <is>
          <t>SHIFT-PRE-20251013</t>
        </is>
      </c>
      <c r="D222" s="70" t="inlineStr">
        <is>
          <t>LINE-S03</t>
        </is>
      </c>
      <c r="E222" s="70" t="inlineStr">
        <is>
          <t>改善前</t>
        </is>
      </c>
      <c r="F222" s="71" t="n">
        <v>45943</v>
      </c>
      <c r="G222" s="70" t="inlineStr">
        <is>
          <t>音频模组系列</t>
        </is>
      </c>
      <c r="H222" s="70" t="inlineStr">
        <is>
          <t>外观不良</t>
        </is>
      </c>
      <c r="I222" s="72" t="n">
        <v>665</v>
      </c>
      <c r="J222" s="73" t="n">
        <v>0.3198653198653199</v>
      </c>
      <c r="K222" s="70" t="inlineStr">
        <is>
          <t>注塑工位</t>
        </is>
      </c>
      <c r="L222" s="70" t="inlineStr">
        <is>
          <t>表面缺陷</t>
        </is>
      </c>
      <c r="M222" s="70" t="inlineStr">
        <is>
          <t>质量工程师</t>
        </is>
      </c>
      <c r="N222" s="70" t="inlineStr">
        <is>
          <t>是</t>
        </is>
      </c>
      <c r="O222" s="70" t="inlineStr">
        <is>
          <t>团队模拟数据</t>
        </is>
      </c>
      <c r="P222" s="70" t="inlineStr">
        <is>
          <t>SIM-v2.2-20260807-20260805</t>
        </is>
      </c>
      <c r="Q222" s="70" t="inlineStr">
        <is>
          <t>按LINE-S03确定性比例分配: 外观32%/尺寸30%/功能15%/电气13%/其他余数; 良品=ROUND(总产量×质量率,0)=46102, 不良=2079</t>
        </is>
      </c>
    </row>
    <row r="223">
      <c r="A223" s="70" t="inlineStr">
        <is>
          <t>DEF-00222</t>
        </is>
      </c>
      <c r="B223" s="70" t="inlineStr">
        <is>
          <t>LINE-S03-PRE-20251013</t>
        </is>
      </c>
      <c r="C223" s="70" t="inlineStr">
        <is>
          <t>SHIFT-PRE-20251013</t>
        </is>
      </c>
      <c r="D223" s="70" t="inlineStr">
        <is>
          <t>LINE-S03</t>
        </is>
      </c>
      <c r="E223" s="70" t="inlineStr">
        <is>
          <t>改善前</t>
        </is>
      </c>
      <c r="F223" s="71" t="n">
        <v>45943</v>
      </c>
      <c r="G223" s="70" t="inlineStr">
        <is>
          <t>音频模组系列</t>
        </is>
      </c>
      <c r="H223" s="70" t="inlineStr">
        <is>
          <t>尺寸超差</t>
        </is>
      </c>
      <c r="I223" s="72" t="n">
        <v>624</v>
      </c>
      <c r="J223" s="73" t="n">
        <v>0.3001443001443002</v>
      </c>
      <c r="K223" s="70" t="inlineStr">
        <is>
          <t>成型工位</t>
        </is>
      </c>
      <c r="L223" s="70" t="inlineStr">
        <is>
          <t>工艺偏移</t>
        </is>
      </c>
      <c r="M223" s="70" t="inlineStr">
        <is>
          <t>质量工程师</t>
        </is>
      </c>
      <c r="N223" s="70" t="inlineStr">
        <is>
          <t>是</t>
        </is>
      </c>
      <c r="O223" s="70" t="inlineStr">
        <is>
          <t>团队模拟数据</t>
        </is>
      </c>
      <c r="P223" s="70" t="inlineStr">
        <is>
          <t>SIM-v2.2-20260807-20260805</t>
        </is>
      </c>
      <c r="Q223" s="70" t="inlineStr">
        <is>
          <t>按LINE-S03确定性比例分配: 外观32%/尺寸30%/功能15%/电气13%/其他余数; 良品=ROUND(总产量×质量率,0)=46102, 不良=2079</t>
        </is>
      </c>
    </row>
    <row r="224">
      <c r="A224" s="70" t="inlineStr">
        <is>
          <t>DEF-00223</t>
        </is>
      </c>
      <c r="B224" s="70" t="inlineStr">
        <is>
          <t>LINE-S03-PRE-20251013</t>
        </is>
      </c>
      <c r="C224" s="70" t="inlineStr">
        <is>
          <t>SHIFT-PRE-20251013</t>
        </is>
      </c>
      <c r="D224" s="70" t="inlineStr">
        <is>
          <t>LINE-S03</t>
        </is>
      </c>
      <c r="E224" s="70" t="inlineStr">
        <is>
          <t>改善前</t>
        </is>
      </c>
      <c r="F224" s="71" t="n">
        <v>45943</v>
      </c>
      <c r="G224" s="70" t="inlineStr">
        <is>
          <t>音频模组系列</t>
        </is>
      </c>
      <c r="H224" s="70" t="inlineStr">
        <is>
          <t>功能失效</t>
        </is>
      </c>
      <c r="I224" s="72" t="n">
        <v>312</v>
      </c>
      <c r="J224" s="73" t="n">
        <v>0.1500721500721501</v>
      </c>
      <c r="K224" s="70" t="inlineStr">
        <is>
          <t>测试工位</t>
        </is>
      </c>
      <c r="L224" s="70" t="inlineStr">
        <is>
          <t>元器件异常</t>
        </is>
      </c>
      <c r="M224" s="70" t="inlineStr">
        <is>
          <t>质量工程师</t>
        </is>
      </c>
      <c r="N224" s="70" t="inlineStr">
        <is>
          <t>否</t>
        </is>
      </c>
      <c r="O224" s="70" t="inlineStr">
        <is>
          <t>团队模拟数据</t>
        </is>
      </c>
      <c r="P224" s="70" t="inlineStr">
        <is>
          <t>SIM-v2.2-20260807-20260805</t>
        </is>
      </c>
      <c r="Q224" s="70" t="inlineStr">
        <is>
          <t>按LINE-S03确定性比例分配: 外观32%/尺寸30%/功能15%/电气13%/其他余数; 良品=ROUND(总产量×质量率,0)=46102, 不良=2079</t>
        </is>
      </c>
    </row>
    <row r="225">
      <c r="A225" s="70" t="inlineStr">
        <is>
          <t>DEF-00224</t>
        </is>
      </c>
      <c r="B225" s="70" t="inlineStr">
        <is>
          <t>LINE-S03-PRE-20251013</t>
        </is>
      </c>
      <c r="C225" s="70" t="inlineStr">
        <is>
          <t>SHIFT-PRE-20251013</t>
        </is>
      </c>
      <c r="D225" s="70" t="inlineStr">
        <is>
          <t>LINE-S03</t>
        </is>
      </c>
      <c r="E225" s="70" t="inlineStr">
        <is>
          <t>改善前</t>
        </is>
      </c>
      <c r="F225" s="71" t="n">
        <v>45943</v>
      </c>
      <c r="G225" s="70" t="inlineStr">
        <is>
          <t>音频模组系列</t>
        </is>
      </c>
      <c r="H225" s="70" t="inlineStr">
        <is>
          <t>电气不良</t>
        </is>
      </c>
      <c r="I225" s="72" t="n">
        <v>270</v>
      </c>
      <c r="J225" s="73" t="n">
        <v>0.1298701298701299</v>
      </c>
      <c r="K225" s="70" t="inlineStr">
        <is>
          <t>焊接工位</t>
        </is>
      </c>
      <c r="L225" s="70" t="inlineStr">
        <is>
          <t>焊接缺陷</t>
        </is>
      </c>
      <c r="M225" s="70" t="inlineStr">
        <is>
          <t>质量工程师</t>
        </is>
      </c>
      <c r="N225" s="70" t="inlineStr">
        <is>
          <t>否</t>
        </is>
      </c>
      <c r="O225" s="70" t="inlineStr">
        <is>
          <t>团队模拟数据</t>
        </is>
      </c>
      <c r="P225" s="70" t="inlineStr">
        <is>
          <t>SIM-v2.2-20260807-20260805</t>
        </is>
      </c>
      <c r="Q225" s="70" t="inlineStr">
        <is>
          <t>按LINE-S03确定性比例分配: 外观32%/尺寸30%/功能15%/电气13%/其他余数; 良品=ROUND(总产量×质量率,0)=46102, 不良=2079</t>
        </is>
      </c>
    </row>
    <row r="226">
      <c r="A226" s="70" t="inlineStr">
        <is>
          <t>DEF-00225</t>
        </is>
      </c>
      <c r="B226" s="70" t="inlineStr">
        <is>
          <t>LINE-S03-PRE-20251013</t>
        </is>
      </c>
      <c r="C226" s="70" t="inlineStr">
        <is>
          <t>SHIFT-PRE-20251013</t>
        </is>
      </c>
      <c r="D226" s="70" t="inlineStr">
        <is>
          <t>LINE-S03</t>
        </is>
      </c>
      <c r="E226" s="70" t="inlineStr">
        <is>
          <t>改善前</t>
        </is>
      </c>
      <c r="F226" s="71" t="n">
        <v>45943</v>
      </c>
      <c r="G226" s="70" t="inlineStr">
        <is>
          <t>音频模组系列</t>
        </is>
      </c>
      <c r="H226" s="70" t="inlineStr">
        <is>
          <t>其他不良</t>
        </is>
      </c>
      <c r="I226" s="72" t="n">
        <v>208</v>
      </c>
      <c r="J226" s="73" t="n">
        <v>0.1000481000480999</v>
      </c>
      <c r="K226" s="70" t="inlineStr">
        <is>
          <t>包装工位</t>
        </is>
      </c>
      <c r="L226" s="70" t="inlineStr">
        <is>
          <t>综合因素</t>
        </is>
      </c>
      <c r="M226" s="70" t="inlineStr">
        <is>
          <t>生产主管</t>
        </is>
      </c>
      <c r="N226" s="70" t="inlineStr">
        <is>
          <t>否</t>
        </is>
      </c>
      <c r="O226" s="70" t="inlineStr">
        <is>
          <t>团队模拟数据</t>
        </is>
      </c>
      <c r="P226" s="70" t="inlineStr">
        <is>
          <t>SIM-v2.2-20260807-20260805</t>
        </is>
      </c>
      <c r="Q226" s="70" t="inlineStr">
        <is>
          <t>按LINE-S03确定性比例分配: 外观32%/尺寸30%/功能15%/电气13%/其他余数; 良品=ROUND(总产量×质量率,0)=46102, 不良=2079</t>
        </is>
      </c>
    </row>
    <row r="227">
      <c r="A227" s="70" t="inlineStr">
        <is>
          <t>DEF-00226</t>
        </is>
      </c>
      <c r="B227" s="70" t="inlineStr">
        <is>
          <t>LINE-S01-PRE-20251014</t>
        </is>
      </c>
      <c r="C227" s="70" t="inlineStr">
        <is>
          <t>SHIFT-PRE-20251014</t>
        </is>
      </c>
      <c r="D227" s="70" t="inlineStr">
        <is>
          <t>LINE-S01</t>
        </is>
      </c>
      <c r="E227" s="70" t="inlineStr">
        <is>
          <t>改善前</t>
        </is>
      </c>
      <c r="F227" s="71" t="n">
        <v>45944</v>
      </c>
      <c r="G227" s="70" t="inlineStr">
        <is>
          <t>智能终端系列</t>
        </is>
      </c>
      <c r="H227" s="70" t="inlineStr">
        <is>
          <t>外观不良</t>
        </is>
      </c>
      <c r="I227" s="72" t="n">
        <v>10</v>
      </c>
      <c r="J227" s="73" t="n">
        <v>0.1470588235294118</v>
      </c>
      <c r="K227" s="70" t="inlineStr">
        <is>
          <t>注塑工位</t>
        </is>
      </c>
      <c r="L227" s="70" t="inlineStr">
        <is>
          <t>表面缺陷</t>
        </is>
      </c>
      <c r="M227" s="70" t="inlineStr">
        <is>
          <t>质量工程师</t>
        </is>
      </c>
      <c r="N227" s="70" t="inlineStr">
        <is>
          <t>否</t>
        </is>
      </c>
      <c r="O227" s="70" t="inlineStr">
        <is>
          <t>团队模拟数据</t>
        </is>
      </c>
      <c r="P227" s="70" t="inlineStr">
        <is>
          <t>SIM-v2.2-20260807-20260805</t>
        </is>
      </c>
      <c r="Q227" s="70" t="inlineStr">
        <is>
          <t>按LINE-S01确定性比例分配: 外观15%/尺寸25%/功能25%/电气25%/其他余数; 良品=ROUND(总产量×质量率,0)=34137, 不良=68</t>
        </is>
      </c>
    </row>
    <row r="228">
      <c r="A228" s="70" t="inlineStr">
        <is>
          <t>DEF-00227</t>
        </is>
      </c>
      <c r="B228" s="70" t="inlineStr">
        <is>
          <t>LINE-S01-PRE-20251014</t>
        </is>
      </c>
      <c r="C228" s="70" t="inlineStr">
        <is>
          <t>SHIFT-PRE-20251014</t>
        </is>
      </c>
      <c r="D228" s="70" t="inlineStr">
        <is>
          <t>LINE-S01</t>
        </is>
      </c>
      <c r="E228" s="70" t="inlineStr">
        <is>
          <t>改善前</t>
        </is>
      </c>
      <c r="F228" s="71" t="n">
        <v>45944</v>
      </c>
      <c r="G228" s="70" t="inlineStr">
        <is>
          <t>智能终端系列</t>
        </is>
      </c>
      <c r="H228" s="70" t="inlineStr">
        <is>
          <t>尺寸超差</t>
        </is>
      </c>
      <c r="I228" s="72" t="n">
        <v>17</v>
      </c>
      <c r="J228" s="73" t="n">
        <v>0.25</v>
      </c>
      <c r="K228" s="70" t="inlineStr">
        <is>
          <t>成型工位</t>
        </is>
      </c>
      <c r="L228" s="70" t="inlineStr">
        <is>
          <t>工艺偏移</t>
        </is>
      </c>
      <c r="M228" s="70" t="inlineStr">
        <is>
          <t>质量工程师</t>
        </is>
      </c>
      <c r="N228" s="70" t="inlineStr">
        <is>
          <t>否</t>
        </is>
      </c>
      <c r="O228" s="70" t="inlineStr">
        <is>
          <t>团队模拟数据</t>
        </is>
      </c>
      <c r="P228" s="70" t="inlineStr">
        <is>
          <t>SIM-v2.2-20260807-20260805</t>
        </is>
      </c>
      <c r="Q228" s="70" t="inlineStr">
        <is>
          <t>按LINE-S01确定性比例分配: 外观15%/尺寸25%/功能25%/电气25%/其他余数; 良品=ROUND(总产量×质量率,0)=34137, 不良=68</t>
        </is>
      </c>
    </row>
    <row r="229">
      <c r="A229" s="70" t="inlineStr">
        <is>
          <t>DEF-00228</t>
        </is>
      </c>
      <c r="B229" s="70" t="inlineStr">
        <is>
          <t>LINE-S01-PRE-20251014</t>
        </is>
      </c>
      <c r="C229" s="70" t="inlineStr">
        <is>
          <t>SHIFT-PRE-20251014</t>
        </is>
      </c>
      <c r="D229" s="70" t="inlineStr">
        <is>
          <t>LINE-S01</t>
        </is>
      </c>
      <c r="E229" s="70" t="inlineStr">
        <is>
          <t>改善前</t>
        </is>
      </c>
      <c r="F229" s="71" t="n">
        <v>45944</v>
      </c>
      <c r="G229" s="70" t="inlineStr">
        <is>
          <t>智能终端系列</t>
        </is>
      </c>
      <c r="H229" s="70" t="inlineStr">
        <is>
          <t>功能失效</t>
        </is>
      </c>
      <c r="I229" s="72" t="n">
        <v>17</v>
      </c>
      <c r="J229" s="73" t="n">
        <v>0.25</v>
      </c>
      <c r="K229" s="70" t="inlineStr">
        <is>
          <t>测试工位</t>
        </is>
      </c>
      <c r="L229" s="70" t="inlineStr">
        <is>
          <t>元器件异常</t>
        </is>
      </c>
      <c r="M229" s="70" t="inlineStr">
        <is>
          <t>质量工程师</t>
        </is>
      </c>
      <c r="N229" s="70" t="inlineStr">
        <is>
          <t>否</t>
        </is>
      </c>
      <c r="O229" s="70" t="inlineStr">
        <is>
          <t>团队模拟数据</t>
        </is>
      </c>
      <c r="P229" s="70" t="inlineStr">
        <is>
          <t>SIM-v2.2-20260807-20260805</t>
        </is>
      </c>
      <c r="Q229" s="70" t="inlineStr">
        <is>
          <t>按LINE-S01确定性比例分配: 外观15%/尺寸25%/功能25%/电气25%/其他余数; 良品=ROUND(总产量×质量率,0)=34137, 不良=68</t>
        </is>
      </c>
    </row>
    <row r="230">
      <c r="A230" s="70" t="inlineStr">
        <is>
          <t>DEF-00229</t>
        </is>
      </c>
      <c r="B230" s="70" t="inlineStr">
        <is>
          <t>LINE-S01-PRE-20251014</t>
        </is>
      </c>
      <c r="C230" s="70" t="inlineStr">
        <is>
          <t>SHIFT-PRE-20251014</t>
        </is>
      </c>
      <c r="D230" s="70" t="inlineStr">
        <is>
          <t>LINE-S01</t>
        </is>
      </c>
      <c r="E230" s="70" t="inlineStr">
        <is>
          <t>改善前</t>
        </is>
      </c>
      <c r="F230" s="71" t="n">
        <v>45944</v>
      </c>
      <c r="G230" s="70" t="inlineStr">
        <is>
          <t>智能终端系列</t>
        </is>
      </c>
      <c r="H230" s="70" t="inlineStr">
        <is>
          <t>电气不良</t>
        </is>
      </c>
      <c r="I230" s="72" t="n">
        <v>17</v>
      </c>
      <c r="J230" s="73" t="n">
        <v>0.25</v>
      </c>
      <c r="K230" s="70" t="inlineStr">
        <is>
          <t>焊接工位</t>
        </is>
      </c>
      <c r="L230" s="70" t="inlineStr">
        <is>
          <t>焊接缺陷</t>
        </is>
      </c>
      <c r="M230" s="70" t="inlineStr">
        <is>
          <t>质量工程师</t>
        </is>
      </c>
      <c r="N230" s="70" t="inlineStr">
        <is>
          <t>否</t>
        </is>
      </c>
      <c r="O230" s="70" t="inlineStr">
        <is>
          <t>团队模拟数据</t>
        </is>
      </c>
      <c r="P230" s="70" t="inlineStr">
        <is>
          <t>SIM-v2.2-20260807-20260805</t>
        </is>
      </c>
      <c r="Q230" s="70" t="inlineStr">
        <is>
          <t>按LINE-S01确定性比例分配: 外观15%/尺寸25%/功能25%/电气25%/其他余数; 良品=ROUND(总产量×质量率,0)=34137, 不良=68</t>
        </is>
      </c>
    </row>
    <row r="231">
      <c r="A231" s="70" t="inlineStr">
        <is>
          <t>DEF-00230</t>
        </is>
      </c>
      <c r="B231" s="70" t="inlineStr">
        <is>
          <t>LINE-S01-PRE-20251014</t>
        </is>
      </c>
      <c r="C231" s="70" t="inlineStr">
        <is>
          <t>SHIFT-PRE-20251014</t>
        </is>
      </c>
      <c r="D231" s="70" t="inlineStr">
        <is>
          <t>LINE-S01</t>
        </is>
      </c>
      <c r="E231" s="70" t="inlineStr">
        <is>
          <t>改善前</t>
        </is>
      </c>
      <c r="F231" s="71" t="n">
        <v>45944</v>
      </c>
      <c r="G231" s="70" t="inlineStr">
        <is>
          <t>智能终端系列</t>
        </is>
      </c>
      <c r="H231" s="70" t="inlineStr">
        <is>
          <t>其他不良</t>
        </is>
      </c>
      <c r="I231" s="72" t="n">
        <v>7</v>
      </c>
      <c r="J231" s="73" t="n">
        <v>0.1029411764705882</v>
      </c>
      <c r="K231" s="70" t="inlineStr">
        <is>
          <t>包装工位</t>
        </is>
      </c>
      <c r="L231" s="70" t="inlineStr">
        <is>
          <t>综合因素</t>
        </is>
      </c>
      <c r="M231" s="70" t="inlineStr">
        <is>
          <t>生产主管</t>
        </is>
      </c>
      <c r="N231" s="70" t="inlineStr">
        <is>
          <t>否</t>
        </is>
      </c>
      <c r="O231" s="70" t="inlineStr">
        <is>
          <t>团队模拟数据</t>
        </is>
      </c>
      <c r="P231" s="70" t="inlineStr">
        <is>
          <t>SIM-v2.2-20260807-20260805</t>
        </is>
      </c>
      <c r="Q231" s="70" t="inlineStr">
        <is>
          <t>按LINE-S01确定性比例分配: 外观15%/尺寸25%/功能25%/电气25%/其他余数; 良品=ROUND(总产量×质量率,0)=34137, 不良=68</t>
        </is>
      </c>
    </row>
    <row r="232">
      <c r="A232" s="70" t="inlineStr">
        <is>
          <t>DEF-00231</t>
        </is>
      </c>
      <c r="B232" s="70" t="inlineStr">
        <is>
          <t>LINE-S02-PRE-20251014</t>
        </is>
      </c>
      <c r="C232" s="70" t="inlineStr">
        <is>
          <t>SHIFT-PRE-20251014</t>
        </is>
      </c>
      <c r="D232" s="70" t="inlineStr">
        <is>
          <t>LINE-S02</t>
        </is>
      </c>
      <c r="E232" s="70" t="inlineStr">
        <is>
          <t>改善前</t>
        </is>
      </c>
      <c r="F232" s="71" t="n">
        <v>45944</v>
      </c>
      <c r="G232" s="70" t="inlineStr">
        <is>
          <t>视觉设备系列</t>
        </is>
      </c>
      <c r="H232" s="70" t="inlineStr">
        <is>
          <t>外观不良</t>
        </is>
      </c>
      <c r="I232" s="72" t="n">
        <v>18</v>
      </c>
      <c r="J232" s="73" t="n">
        <v>0.1168831168831169</v>
      </c>
      <c r="K232" s="70" t="inlineStr">
        <is>
          <t>注塑工位</t>
        </is>
      </c>
      <c r="L232" s="70" t="inlineStr">
        <is>
          <t>表面缺陷</t>
        </is>
      </c>
      <c r="M232" s="70" t="inlineStr">
        <is>
          <t>质量工程师</t>
        </is>
      </c>
      <c r="N232" s="70" t="inlineStr">
        <is>
          <t>否</t>
        </is>
      </c>
      <c r="O232" s="70" t="inlineStr">
        <is>
          <t>团队模拟数据</t>
        </is>
      </c>
      <c r="P232" s="70" t="inlineStr">
        <is>
          <t>SIM-v2.2-20260807-20260805</t>
        </is>
      </c>
      <c r="Q232" s="70" t="inlineStr">
        <is>
          <t>按LINE-S02确定性比例分配: 外观12%/尺寸15%/功能32%/电气28%/其他余数; 良品=ROUND(总产量×质量率,0)=33752, 不良=154</t>
        </is>
      </c>
    </row>
    <row r="233">
      <c r="A233" s="70" t="inlineStr">
        <is>
          <t>DEF-00232</t>
        </is>
      </c>
      <c r="B233" s="70" t="inlineStr">
        <is>
          <t>LINE-S02-PRE-20251014</t>
        </is>
      </c>
      <c r="C233" s="70" t="inlineStr">
        <is>
          <t>SHIFT-PRE-20251014</t>
        </is>
      </c>
      <c r="D233" s="70" t="inlineStr">
        <is>
          <t>LINE-S02</t>
        </is>
      </c>
      <c r="E233" s="70" t="inlineStr">
        <is>
          <t>改善前</t>
        </is>
      </c>
      <c r="F233" s="71" t="n">
        <v>45944</v>
      </c>
      <c r="G233" s="70" t="inlineStr">
        <is>
          <t>视觉设备系列</t>
        </is>
      </c>
      <c r="H233" s="70" t="inlineStr">
        <is>
          <t>尺寸超差</t>
        </is>
      </c>
      <c r="I233" s="72" t="n">
        <v>23</v>
      </c>
      <c r="J233" s="73" t="n">
        <v>0.1493506493506493</v>
      </c>
      <c r="K233" s="70" t="inlineStr">
        <is>
          <t>成型工位</t>
        </is>
      </c>
      <c r="L233" s="70" t="inlineStr">
        <is>
          <t>工艺偏移</t>
        </is>
      </c>
      <c r="M233" s="70" t="inlineStr">
        <is>
          <t>质量工程师</t>
        </is>
      </c>
      <c r="N233" s="70" t="inlineStr">
        <is>
          <t>否</t>
        </is>
      </c>
      <c r="O233" s="70" t="inlineStr">
        <is>
          <t>团队模拟数据</t>
        </is>
      </c>
      <c r="P233" s="70" t="inlineStr">
        <is>
          <t>SIM-v2.2-20260807-20260805</t>
        </is>
      </c>
      <c r="Q233" s="70" t="inlineStr">
        <is>
          <t>按LINE-S02确定性比例分配: 外观12%/尺寸15%/功能32%/电气28%/其他余数; 良品=ROUND(总产量×质量率,0)=33752, 不良=154</t>
        </is>
      </c>
    </row>
    <row r="234">
      <c r="A234" s="70" t="inlineStr">
        <is>
          <t>DEF-00233</t>
        </is>
      </c>
      <c r="B234" s="70" t="inlineStr">
        <is>
          <t>LINE-S02-PRE-20251014</t>
        </is>
      </c>
      <c r="C234" s="70" t="inlineStr">
        <is>
          <t>SHIFT-PRE-20251014</t>
        </is>
      </c>
      <c r="D234" s="70" t="inlineStr">
        <is>
          <t>LINE-S02</t>
        </is>
      </c>
      <c r="E234" s="70" t="inlineStr">
        <is>
          <t>改善前</t>
        </is>
      </c>
      <c r="F234" s="71" t="n">
        <v>45944</v>
      </c>
      <c r="G234" s="70" t="inlineStr">
        <is>
          <t>视觉设备系列</t>
        </is>
      </c>
      <c r="H234" s="70" t="inlineStr">
        <is>
          <t>功能失效</t>
        </is>
      </c>
      <c r="I234" s="72" t="n">
        <v>49</v>
      </c>
      <c r="J234" s="73" t="n">
        <v>0.3181818181818182</v>
      </c>
      <c r="K234" s="70" t="inlineStr">
        <is>
          <t>测试工位</t>
        </is>
      </c>
      <c r="L234" s="70" t="inlineStr">
        <is>
          <t>元器件异常</t>
        </is>
      </c>
      <c r="M234" s="70" t="inlineStr">
        <is>
          <t>质量工程师</t>
        </is>
      </c>
      <c r="N234" s="70" t="inlineStr">
        <is>
          <t>是</t>
        </is>
      </c>
      <c r="O234" s="70" t="inlineStr">
        <is>
          <t>团队模拟数据</t>
        </is>
      </c>
      <c r="P234" s="70" t="inlineStr">
        <is>
          <t>SIM-v2.2-20260807-20260805</t>
        </is>
      </c>
      <c r="Q234" s="70" t="inlineStr">
        <is>
          <t>按LINE-S02确定性比例分配: 外观12%/尺寸15%/功能32%/电气28%/其他余数; 良品=ROUND(总产量×质量率,0)=33752, 不良=154</t>
        </is>
      </c>
    </row>
    <row r="235">
      <c r="A235" s="70" t="inlineStr">
        <is>
          <t>DEF-00234</t>
        </is>
      </c>
      <c r="B235" s="70" t="inlineStr">
        <is>
          <t>LINE-S02-PRE-20251014</t>
        </is>
      </c>
      <c r="C235" s="70" t="inlineStr">
        <is>
          <t>SHIFT-PRE-20251014</t>
        </is>
      </c>
      <c r="D235" s="70" t="inlineStr">
        <is>
          <t>LINE-S02</t>
        </is>
      </c>
      <c r="E235" s="70" t="inlineStr">
        <is>
          <t>改善前</t>
        </is>
      </c>
      <c r="F235" s="71" t="n">
        <v>45944</v>
      </c>
      <c r="G235" s="70" t="inlineStr">
        <is>
          <t>视觉设备系列</t>
        </is>
      </c>
      <c r="H235" s="70" t="inlineStr">
        <is>
          <t>电气不良</t>
        </is>
      </c>
      <c r="I235" s="72" t="n">
        <v>43</v>
      </c>
      <c r="J235" s="73" t="n">
        <v>0.2792207792207792</v>
      </c>
      <c r="K235" s="70" t="inlineStr">
        <is>
          <t>焊接工位</t>
        </is>
      </c>
      <c r="L235" s="70" t="inlineStr">
        <is>
          <t>焊接缺陷</t>
        </is>
      </c>
      <c r="M235" s="70" t="inlineStr">
        <is>
          <t>质量工程师</t>
        </is>
      </c>
      <c r="N235" s="70" t="inlineStr">
        <is>
          <t>否</t>
        </is>
      </c>
      <c r="O235" s="70" t="inlineStr">
        <is>
          <t>团队模拟数据</t>
        </is>
      </c>
      <c r="P235" s="70" t="inlineStr">
        <is>
          <t>SIM-v2.2-20260807-20260805</t>
        </is>
      </c>
      <c r="Q235" s="70" t="inlineStr">
        <is>
          <t>按LINE-S02确定性比例分配: 外观12%/尺寸15%/功能32%/电气28%/其他余数; 良品=ROUND(总产量×质量率,0)=33752, 不良=154</t>
        </is>
      </c>
    </row>
    <row r="236">
      <c r="A236" s="70" t="inlineStr">
        <is>
          <t>DEF-00235</t>
        </is>
      </c>
      <c r="B236" s="70" t="inlineStr">
        <is>
          <t>LINE-S02-PRE-20251014</t>
        </is>
      </c>
      <c r="C236" s="70" t="inlineStr">
        <is>
          <t>SHIFT-PRE-20251014</t>
        </is>
      </c>
      <c r="D236" s="70" t="inlineStr">
        <is>
          <t>LINE-S02</t>
        </is>
      </c>
      <c r="E236" s="70" t="inlineStr">
        <is>
          <t>改善前</t>
        </is>
      </c>
      <c r="F236" s="71" t="n">
        <v>45944</v>
      </c>
      <c r="G236" s="70" t="inlineStr">
        <is>
          <t>视觉设备系列</t>
        </is>
      </c>
      <c r="H236" s="70" t="inlineStr">
        <is>
          <t>其他不良</t>
        </is>
      </c>
      <c r="I236" s="72" t="n">
        <v>21</v>
      </c>
      <c r="J236" s="73" t="n">
        <v>0.1363636363636365</v>
      </c>
      <c r="K236" s="70" t="inlineStr">
        <is>
          <t>包装工位</t>
        </is>
      </c>
      <c r="L236" s="70" t="inlineStr">
        <is>
          <t>综合因素</t>
        </is>
      </c>
      <c r="M236" s="70" t="inlineStr">
        <is>
          <t>生产主管</t>
        </is>
      </c>
      <c r="N236" s="70" t="inlineStr">
        <is>
          <t>否</t>
        </is>
      </c>
      <c r="O236" s="70" t="inlineStr">
        <is>
          <t>团队模拟数据</t>
        </is>
      </c>
      <c r="P236" s="70" t="inlineStr">
        <is>
          <t>SIM-v2.2-20260807-20260805</t>
        </is>
      </c>
      <c r="Q236" s="70" t="inlineStr">
        <is>
          <t>按LINE-S02确定性比例分配: 外观12%/尺寸15%/功能32%/电气28%/其他余数; 良品=ROUND(总产量×质量率,0)=33752, 不良=154</t>
        </is>
      </c>
    </row>
    <row r="237">
      <c r="A237" s="70" t="inlineStr">
        <is>
          <t>DEF-00236</t>
        </is>
      </c>
      <c r="B237" s="70" t="inlineStr">
        <is>
          <t>LINE-S03-PRE-20251014</t>
        </is>
      </c>
      <c r="C237" s="70" t="inlineStr">
        <is>
          <t>SHIFT-PRE-20251014</t>
        </is>
      </c>
      <c r="D237" s="70" t="inlineStr">
        <is>
          <t>LINE-S03</t>
        </is>
      </c>
      <c r="E237" s="70" t="inlineStr">
        <is>
          <t>改善前</t>
        </is>
      </c>
      <c r="F237" s="71" t="n">
        <v>45944</v>
      </c>
      <c r="G237" s="70" t="inlineStr">
        <is>
          <t>音频模组系列</t>
        </is>
      </c>
      <c r="H237" s="70" t="inlineStr">
        <is>
          <t>外观不良</t>
        </is>
      </c>
      <c r="I237" s="72" t="n">
        <v>307</v>
      </c>
      <c r="J237" s="73" t="n">
        <v>0.3201251303441084</v>
      </c>
      <c r="K237" s="70" t="inlineStr">
        <is>
          <t>注塑工位</t>
        </is>
      </c>
      <c r="L237" s="70" t="inlineStr">
        <is>
          <t>表面缺陷</t>
        </is>
      </c>
      <c r="M237" s="70" t="inlineStr">
        <is>
          <t>质量工程师</t>
        </is>
      </c>
      <c r="N237" s="70" t="inlineStr">
        <is>
          <t>是</t>
        </is>
      </c>
      <c r="O237" s="70" t="inlineStr">
        <is>
          <t>团队模拟数据</t>
        </is>
      </c>
      <c r="P237" s="70" t="inlineStr">
        <is>
          <t>SIM-v2.2-20260807-20260805</t>
        </is>
      </c>
      <c r="Q237" s="70" t="inlineStr">
        <is>
          <t>按LINE-S03确定性比例分配: 外观32%/尺寸30%/功能15%/电气13%/其他余数; 良品=ROUND(总产量×质量率,0)=36420, 不良=959</t>
        </is>
      </c>
    </row>
    <row r="238">
      <c r="A238" s="70" t="inlineStr">
        <is>
          <t>DEF-00237</t>
        </is>
      </c>
      <c r="B238" s="70" t="inlineStr">
        <is>
          <t>LINE-S03-PRE-20251014</t>
        </is>
      </c>
      <c r="C238" s="70" t="inlineStr">
        <is>
          <t>SHIFT-PRE-20251014</t>
        </is>
      </c>
      <c r="D238" s="70" t="inlineStr">
        <is>
          <t>LINE-S03</t>
        </is>
      </c>
      <c r="E238" s="70" t="inlineStr">
        <is>
          <t>改善前</t>
        </is>
      </c>
      <c r="F238" s="71" t="n">
        <v>45944</v>
      </c>
      <c r="G238" s="70" t="inlineStr">
        <is>
          <t>音频模组系列</t>
        </is>
      </c>
      <c r="H238" s="70" t="inlineStr">
        <is>
          <t>尺寸超差</t>
        </is>
      </c>
      <c r="I238" s="72" t="n">
        <v>288</v>
      </c>
      <c r="J238" s="73" t="n">
        <v>0.3003128258602711</v>
      </c>
      <c r="K238" s="70" t="inlineStr">
        <is>
          <t>成型工位</t>
        </is>
      </c>
      <c r="L238" s="70" t="inlineStr">
        <is>
          <t>工艺偏移</t>
        </is>
      </c>
      <c r="M238" s="70" t="inlineStr">
        <is>
          <t>质量工程师</t>
        </is>
      </c>
      <c r="N238" s="70" t="inlineStr">
        <is>
          <t>是</t>
        </is>
      </c>
      <c r="O238" s="70" t="inlineStr">
        <is>
          <t>团队模拟数据</t>
        </is>
      </c>
      <c r="P238" s="70" t="inlineStr">
        <is>
          <t>SIM-v2.2-20260807-20260805</t>
        </is>
      </c>
      <c r="Q238" s="70" t="inlineStr">
        <is>
          <t>按LINE-S03确定性比例分配: 外观32%/尺寸30%/功能15%/电气13%/其他余数; 良品=ROUND(总产量×质量率,0)=36420, 不良=959</t>
        </is>
      </c>
    </row>
    <row r="239">
      <c r="A239" s="70" t="inlineStr">
        <is>
          <t>DEF-00238</t>
        </is>
      </c>
      <c r="B239" s="70" t="inlineStr">
        <is>
          <t>LINE-S03-PRE-20251014</t>
        </is>
      </c>
      <c r="C239" s="70" t="inlineStr">
        <is>
          <t>SHIFT-PRE-20251014</t>
        </is>
      </c>
      <c r="D239" s="70" t="inlineStr">
        <is>
          <t>LINE-S03</t>
        </is>
      </c>
      <c r="E239" s="70" t="inlineStr">
        <is>
          <t>改善前</t>
        </is>
      </c>
      <c r="F239" s="71" t="n">
        <v>45944</v>
      </c>
      <c r="G239" s="70" t="inlineStr">
        <is>
          <t>音频模组系列</t>
        </is>
      </c>
      <c r="H239" s="70" t="inlineStr">
        <is>
          <t>功能失效</t>
        </is>
      </c>
      <c r="I239" s="72" t="n">
        <v>144</v>
      </c>
      <c r="J239" s="73" t="n">
        <v>0.1501564129301356</v>
      </c>
      <c r="K239" s="70" t="inlineStr">
        <is>
          <t>测试工位</t>
        </is>
      </c>
      <c r="L239" s="70" t="inlineStr">
        <is>
          <t>元器件异常</t>
        </is>
      </c>
      <c r="M239" s="70" t="inlineStr">
        <is>
          <t>质量工程师</t>
        </is>
      </c>
      <c r="N239" s="70" t="inlineStr">
        <is>
          <t>否</t>
        </is>
      </c>
      <c r="O239" s="70" t="inlineStr">
        <is>
          <t>团队模拟数据</t>
        </is>
      </c>
      <c r="P239" s="70" t="inlineStr">
        <is>
          <t>SIM-v2.2-20260807-20260805</t>
        </is>
      </c>
      <c r="Q239" s="70" t="inlineStr">
        <is>
          <t>按LINE-S03确定性比例分配: 外观32%/尺寸30%/功能15%/电气13%/其他余数; 良品=ROUND(总产量×质量率,0)=36420, 不良=959</t>
        </is>
      </c>
    </row>
    <row r="240">
      <c r="A240" s="70" t="inlineStr">
        <is>
          <t>DEF-00239</t>
        </is>
      </c>
      <c r="B240" s="70" t="inlineStr">
        <is>
          <t>LINE-S03-PRE-20251014</t>
        </is>
      </c>
      <c r="C240" s="70" t="inlineStr">
        <is>
          <t>SHIFT-PRE-20251014</t>
        </is>
      </c>
      <c r="D240" s="70" t="inlineStr">
        <is>
          <t>LINE-S03</t>
        </is>
      </c>
      <c r="E240" s="70" t="inlineStr">
        <is>
          <t>改善前</t>
        </is>
      </c>
      <c r="F240" s="71" t="n">
        <v>45944</v>
      </c>
      <c r="G240" s="70" t="inlineStr">
        <is>
          <t>音频模组系列</t>
        </is>
      </c>
      <c r="H240" s="70" t="inlineStr">
        <is>
          <t>电气不良</t>
        </is>
      </c>
      <c r="I240" s="72" t="n">
        <v>125</v>
      </c>
      <c r="J240" s="73" t="n">
        <v>0.1303441084462982</v>
      </c>
      <c r="K240" s="70" t="inlineStr">
        <is>
          <t>焊接工位</t>
        </is>
      </c>
      <c r="L240" s="70" t="inlineStr">
        <is>
          <t>焊接缺陷</t>
        </is>
      </c>
      <c r="M240" s="70" t="inlineStr">
        <is>
          <t>质量工程师</t>
        </is>
      </c>
      <c r="N240" s="70" t="inlineStr">
        <is>
          <t>否</t>
        </is>
      </c>
      <c r="O240" s="70" t="inlineStr">
        <is>
          <t>团队模拟数据</t>
        </is>
      </c>
      <c r="P240" s="70" t="inlineStr">
        <is>
          <t>SIM-v2.2-20260807-20260805</t>
        </is>
      </c>
      <c r="Q240" s="70" t="inlineStr">
        <is>
          <t>按LINE-S03确定性比例分配: 外观32%/尺寸30%/功能15%/电气13%/其他余数; 良品=ROUND(总产量×质量率,0)=36420, 不良=959</t>
        </is>
      </c>
    </row>
    <row r="241">
      <c r="A241" s="70" t="inlineStr">
        <is>
          <t>DEF-00240</t>
        </is>
      </c>
      <c r="B241" s="70" t="inlineStr">
        <is>
          <t>LINE-S03-PRE-20251014</t>
        </is>
      </c>
      <c r="C241" s="70" t="inlineStr">
        <is>
          <t>SHIFT-PRE-20251014</t>
        </is>
      </c>
      <c r="D241" s="70" t="inlineStr">
        <is>
          <t>LINE-S03</t>
        </is>
      </c>
      <c r="E241" s="70" t="inlineStr">
        <is>
          <t>改善前</t>
        </is>
      </c>
      <c r="F241" s="71" t="n">
        <v>45944</v>
      </c>
      <c r="G241" s="70" t="inlineStr">
        <is>
          <t>音频模组系列</t>
        </is>
      </c>
      <c r="H241" s="70" t="inlineStr">
        <is>
          <t>其他不良</t>
        </is>
      </c>
      <c r="I241" s="72" t="n">
        <v>95</v>
      </c>
      <c r="J241" s="73" t="n">
        <v>0.09906152241918664</v>
      </c>
      <c r="K241" s="70" t="inlineStr">
        <is>
          <t>包装工位</t>
        </is>
      </c>
      <c r="L241" s="70" t="inlineStr">
        <is>
          <t>综合因素</t>
        </is>
      </c>
      <c r="M241" s="70" t="inlineStr">
        <is>
          <t>生产主管</t>
        </is>
      </c>
      <c r="N241" s="70" t="inlineStr">
        <is>
          <t>否</t>
        </is>
      </c>
      <c r="O241" s="70" t="inlineStr">
        <is>
          <t>团队模拟数据</t>
        </is>
      </c>
      <c r="P241" s="70" t="inlineStr">
        <is>
          <t>SIM-v2.2-20260807-20260805</t>
        </is>
      </c>
      <c r="Q241" s="70" t="inlineStr">
        <is>
          <t>按LINE-S03确定性比例分配: 外观32%/尺寸30%/功能15%/电气13%/其他余数; 良品=ROUND(总产量×质量率,0)=36420, 不良=959</t>
        </is>
      </c>
    </row>
    <row r="242">
      <c r="A242" s="70" t="inlineStr">
        <is>
          <t>DEF-00241</t>
        </is>
      </c>
      <c r="B242" s="70" t="inlineStr">
        <is>
          <t>LINE-S01-PRE-20251015</t>
        </is>
      </c>
      <c r="C242" s="70" t="inlineStr">
        <is>
          <t>SHIFT-PRE-20251015</t>
        </is>
      </c>
      <c r="D242" s="70" t="inlineStr">
        <is>
          <t>LINE-S01</t>
        </is>
      </c>
      <c r="E242" s="70" t="inlineStr">
        <is>
          <t>改善前</t>
        </is>
      </c>
      <c r="F242" s="71" t="n">
        <v>45945</v>
      </c>
      <c r="G242" s="70" t="inlineStr">
        <is>
          <t>智能终端系列</t>
        </is>
      </c>
      <c r="H242" s="70" t="inlineStr">
        <is>
          <t>外观不良</t>
        </is>
      </c>
      <c r="I242" s="72" t="n">
        <v>20</v>
      </c>
      <c r="J242" s="73" t="n">
        <v>0.1515151515151515</v>
      </c>
      <c r="K242" s="70" t="inlineStr">
        <is>
          <t>注塑工位</t>
        </is>
      </c>
      <c r="L242" s="70" t="inlineStr">
        <is>
          <t>表面缺陷</t>
        </is>
      </c>
      <c r="M242" s="70" t="inlineStr">
        <is>
          <t>质量工程师</t>
        </is>
      </c>
      <c r="N242" s="70" t="inlineStr">
        <is>
          <t>否</t>
        </is>
      </c>
      <c r="O242" s="70" t="inlineStr">
        <is>
          <t>团队模拟数据</t>
        </is>
      </c>
      <c r="P242" s="70" t="inlineStr">
        <is>
          <t>SIM-v2.2-20260807-20260805</t>
        </is>
      </c>
      <c r="Q242" s="70" t="inlineStr">
        <is>
          <t>按LINE-S01确定性比例分配: 外观15%/尺寸25%/功能25%/电气25%/其他余数; 良品=ROUND(总产量×质量率,0)=13205, 不良=132</t>
        </is>
      </c>
    </row>
    <row r="243">
      <c r="A243" s="70" t="inlineStr">
        <is>
          <t>DEF-00242</t>
        </is>
      </c>
      <c r="B243" s="70" t="inlineStr">
        <is>
          <t>LINE-S01-PRE-20251015</t>
        </is>
      </c>
      <c r="C243" s="70" t="inlineStr">
        <is>
          <t>SHIFT-PRE-20251015</t>
        </is>
      </c>
      <c r="D243" s="70" t="inlineStr">
        <is>
          <t>LINE-S01</t>
        </is>
      </c>
      <c r="E243" s="70" t="inlineStr">
        <is>
          <t>改善前</t>
        </is>
      </c>
      <c r="F243" s="71" t="n">
        <v>45945</v>
      </c>
      <c r="G243" s="70" t="inlineStr">
        <is>
          <t>智能终端系列</t>
        </is>
      </c>
      <c r="H243" s="70" t="inlineStr">
        <is>
          <t>尺寸超差</t>
        </is>
      </c>
      <c r="I243" s="72" t="n">
        <v>33</v>
      </c>
      <c r="J243" s="73" t="n">
        <v>0.25</v>
      </c>
      <c r="K243" s="70" t="inlineStr">
        <is>
          <t>成型工位</t>
        </is>
      </c>
      <c r="L243" s="70" t="inlineStr">
        <is>
          <t>工艺偏移</t>
        </is>
      </c>
      <c r="M243" s="70" t="inlineStr">
        <is>
          <t>质量工程师</t>
        </is>
      </c>
      <c r="N243" s="70" t="inlineStr">
        <is>
          <t>否</t>
        </is>
      </c>
      <c r="O243" s="70" t="inlineStr">
        <is>
          <t>团队模拟数据</t>
        </is>
      </c>
      <c r="P243" s="70" t="inlineStr">
        <is>
          <t>SIM-v2.2-20260807-20260805</t>
        </is>
      </c>
      <c r="Q243" s="70" t="inlineStr">
        <is>
          <t>按LINE-S01确定性比例分配: 外观15%/尺寸25%/功能25%/电气25%/其他余数; 良品=ROUND(总产量×质量率,0)=13205, 不良=132</t>
        </is>
      </c>
    </row>
    <row r="244">
      <c r="A244" s="70" t="inlineStr">
        <is>
          <t>DEF-00243</t>
        </is>
      </c>
      <c r="B244" s="70" t="inlineStr">
        <is>
          <t>LINE-S01-PRE-20251015</t>
        </is>
      </c>
      <c r="C244" s="70" t="inlineStr">
        <is>
          <t>SHIFT-PRE-20251015</t>
        </is>
      </c>
      <c r="D244" s="70" t="inlineStr">
        <is>
          <t>LINE-S01</t>
        </is>
      </c>
      <c r="E244" s="70" t="inlineStr">
        <is>
          <t>改善前</t>
        </is>
      </c>
      <c r="F244" s="71" t="n">
        <v>45945</v>
      </c>
      <c r="G244" s="70" t="inlineStr">
        <is>
          <t>智能终端系列</t>
        </is>
      </c>
      <c r="H244" s="70" t="inlineStr">
        <is>
          <t>功能失效</t>
        </is>
      </c>
      <c r="I244" s="72" t="n">
        <v>33</v>
      </c>
      <c r="J244" s="73" t="n">
        <v>0.25</v>
      </c>
      <c r="K244" s="70" t="inlineStr">
        <is>
          <t>测试工位</t>
        </is>
      </c>
      <c r="L244" s="70" t="inlineStr">
        <is>
          <t>元器件异常</t>
        </is>
      </c>
      <c r="M244" s="70" t="inlineStr">
        <is>
          <t>质量工程师</t>
        </is>
      </c>
      <c r="N244" s="70" t="inlineStr">
        <is>
          <t>否</t>
        </is>
      </c>
      <c r="O244" s="70" t="inlineStr">
        <is>
          <t>团队模拟数据</t>
        </is>
      </c>
      <c r="P244" s="70" t="inlineStr">
        <is>
          <t>SIM-v2.2-20260807-20260805</t>
        </is>
      </c>
      <c r="Q244" s="70" t="inlineStr">
        <is>
          <t>按LINE-S01确定性比例分配: 外观15%/尺寸25%/功能25%/电气25%/其他余数; 良品=ROUND(总产量×质量率,0)=13205, 不良=132</t>
        </is>
      </c>
    </row>
    <row r="245">
      <c r="A245" s="70" t="inlineStr">
        <is>
          <t>DEF-00244</t>
        </is>
      </c>
      <c r="B245" s="70" t="inlineStr">
        <is>
          <t>LINE-S01-PRE-20251015</t>
        </is>
      </c>
      <c r="C245" s="70" t="inlineStr">
        <is>
          <t>SHIFT-PRE-20251015</t>
        </is>
      </c>
      <c r="D245" s="70" t="inlineStr">
        <is>
          <t>LINE-S01</t>
        </is>
      </c>
      <c r="E245" s="70" t="inlineStr">
        <is>
          <t>改善前</t>
        </is>
      </c>
      <c r="F245" s="71" t="n">
        <v>45945</v>
      </c>
      <c r="G245" s="70" t="inlineStr">
        <is>
          <t>智能终端系列</t>
        </is>
      </c>
      <c r="H245" s="70" t="inlineStr">
        <is>
          <t>电气不良</t>
        </is>
      </c>
      <c r="I245" s="72" t="n">
        <v>33</v>
      </c>
      <c r="J245" s="73" t="n">
        <v>0.25</v>
      </c>
      <c r="K245" s="70" t="inlineStr">
        <is>
          <t>焊接工位</t>
        </is>
      </c>
      <c r="L245" s="70" t="inlineStr">
        <is>
          <t>焊接缺陷</t>
        </is>
      </c>
      <c r="M245" s="70" t="inlineStr">
        <is>
          <t>质量工程师</t>
        </is>
      </c>
      <c r="N245" s="70" t="inlineStr">
        <is>
          <t>否</t>
        </is>
      </c>
      <c r="O245" s="70" t="inlineStr">
        <is>
          <t>团队模拟数据</t>
        </is>
      </c>
      <c r="P245" s="70" t="inlineStr">
        <is>
          <t>SIM-v2.2-20260807-20260805</t>
        </is>
      </c>
      <c r="Q245" s="70" t="inlineStr">
        <is>
          <t>按LINE-S01确定性比例分配: 外观15%/尺寸25%/功能25%/电气25%/其他余数; 良品=ROUND(总产量×质量率,0)=13205, 不良=132</t>
        </is>
      </c>
    </row>
    <row r="246">
      <c r="A246" s="70" t="inlineStr">
        <is>
          <t>DEF-00245</t>
        </is>
      </c>
      <c r="B246" s="70" t="inlineStr">
        <is>
          <t>LINE-S01-PRE-20251015</t>
        </is>
      </c>
      <c r="C246" s="70" t="inlineStr">
        <is>
          <t>SHIFT-PRE-20251015</t>
        </is>
      </c>
      <c r="D246" s="70" t="inlineStr">
        <is>
          <t>LINE-S01</t>
        </is>
      </c>
      <c r="E246" s="70" t="inlineStr">
        <is>
          <t>改善前</t>
        </is>
      </c>
      <c r="F246" s="71" t="n">
        <v>45945</v>
      </c>
      <c r="G246" s="70" t="inlineStr">
        <is>
          <t>智能终端系列</t>
        </is>
      </c>
      <c r="H246" s="70" t="inlineStr">
        <is>
          <t>其他不良</t>
        </is>
      </c>
      <c r="I246" s="72" t="n">
        <v>13</v>
      </c>
      <c r="J246" s="73" t="n">
        <v>0.09848484848484851</v>
      </c>
      <c r="K246" s="70" t="inlineStr">
        <is>
          <t>包装工位</t>
        </is>
      </c>
      <c r="L246" s="70" t="inlineStr">
        <is>
          <t>综合因素</t>
        </is>
      </c>
      <c r="M246" s="70" t="inlineStr">
        <is>
          <t>生产主管</t>
        </is>
      </c>
      <c r="N246" s="70" t="inlineStr">
        <is>
          <t>否</t>
        </is>
      </c>
      <c r="O246" s="70" t="inlineStr">
        <is>
          <t>团队模拟数据</t>
        </is>
      </c>
      <c r="P246" s="70" t="inlineStr">
        <is>
          <t>SIM-v2.2-20260807-20260805</t>
        </is>
      </c>
      <c r="Q246" s="70" t="inlineStr">
        <is>
          <t>按LINE-S01确定性比例分配: 外观15%/尺寸25%/功能25%/电气25%/其他余数; 良品=ROUND(总产量×质量率,0)=13205, 不良=132</t>
        </is>
      </c>
    </row>
    <row r="247">
      <c r="A247" s="70" t="inlineStr">
        <is>
          <t>DEF-00246</t>
        </is>
      </c>
      <c r="B247" s="70" t="inlineStr">
        <is>
          <t>LINE-S02-PRE-20251015</t>
        </is>
      </c>
      <c r="C247" s="70" t="inlineStr">
        <is>
          <t>SHIFT-PRE-20251015</t>
        </is>
      </c>
      <c r="D247" s="70" t="inlineStr">
        <is>
          <t>LINE-S02</t>
        </is>
      </c>
      <c r="E247" s="70" t="inlineStr">
        <is>
          <t>改善前</t>
        </is>
      </c>
      <c r="F247" s="71" t="n">
        <v>45945</v>
      </c>
      <c r="G247" s="70" t="inlineStr">
        <is>
          <t>视觉设备系列</t>
        </is>
      </c>
      <c r="H247" s="70" t="inlineStr">
        <is>
          <t>外观不良</t>
        </is>
      </c>
      <c r="I247" s="72" t="n">
        <v>6</v>
      </c>
      <c r="J247" s="73" t="n">
        <v>0.1224489795918367</v>
      </c>
      <c r="K247" s="70" t="inlineStr">
        <is>
          <t>注塑工位</t>
        </is>
      </c>
      <c r="L247" s="70" t="inlineStr">
        <is>
          <t>表面缺陷</t>
        </is>
      </c>
      <c r="M247" s="70" t="inlineStr">
        <is>
          <t>质量工程师</t>
        </is>
      </c>
      <c r="N247" s="70" t="inlineStr">
        <is>
          <t>否</t>
        </is>
      </c>
      <c r="O247" s="70" t="inlineStr">
        <is>
          <t>团队模拟数据</t>
        </is>
      </c>
      <c r="P247" s="70" t="inlineStr">
        <is>
          <t>SIM-v2.2-20260807-20260805</t>
        </is>
      </c>
      <c r="Q247" s="70" t="inlineStr">
        <is>
          <t>按LINE-S02确定性比例分配: 外观12%/尺寸15%/功能32%/电气28%/其他余数; 良品=ROUND(总产量×质量率,0)=12231, 不良=49</t>
        </is>
      </c>
    </row>
    <row r="248">
      <c r="A248" s="70" t="inlineStr">
        <is>
          <t>DEF-00247</t>
        </is>
      </c>
      <c r="B248" s="70" t="inlineStr">
        <is>
          <t>LINE-S02-PRE-20251015</t>
        </is>
      </c>
      <c r="C248" s="70" t="inlineStr">
        <is>
          <t>SHIFT-PRE-20251015</t>
        </is>
      </c>
      <c r="D248" s="70" t="inlineStr">
        <is>
          <t>LINE-S02</t>
        </is>
      </c>
      <c r="E248" s="70" t="inlineStr">
        <is>
          <t>改善前</t>
        </is>
      </c>
      <c r="F248" s="71" t="n">
        <v>45945</v>
      </c>
      <c r="G248" s="70" t="inlineStr">
        <is>
          <t>视觉设备系列</t>
        </is>
      </c>
      <c r="H248" s="70" t="inlineStr">
        <is>
          <t>尺寸超差</t>
        </is>
      </c>
      <c r="I248" s="72" t="n">
        <v>7</v>
      </c>
      <c r="J248" s="73" t="n">
        <v>0.1428571428571428</v>
      </c>
      <c r="K248" s="70" t="inlineStr">
        <is>
          <t>成型工位</t>
        </is>
      </c>
      <c r="L248" s="70" t="inlineStr">
        <is>
          <t>工艺偏移</t>
        </is>
      </c>
      <c r="M248" s="70" t="inlineStr">
        <is>
          <t>质量工程师</t>
        </is>
      </c>
      <c r="N248" s="70" t="inlineStr">
        <is>
          <t>否</t>
        </is>
      </c>
      <c r="O248" s="70" t="inlineStr">
        <is>
          <t>团队模拟数据</t>
        </is>
      </c>
      <c r="P248" s="70" t="inlineStr">
        <is>
          <t>SIM-v2.2-20260807-20260805</t>
        </is>
      </c>
      <c r="Q248" s="70" t="inlineStr">
        <is>
          <t>按LINE-S02确定性比例分配: 外观12%/尺寸15%/功能32%/电气28%/其他余数; 良品=ROUND(总产量×质量率,0)=12231, 不良=49</t>
        </is>
      </c>
    </row>
    <row r="249">
      <c r="A249" s="70" t="inlineStr">
        <is>
          <t>DEF-00248</t>
        </is>
      </c>
      <c r="B249" s="70" t="inlineStr">
        <is>
          <t>LINE-S02-PRE-20251015</t>
        </is>
      </c>
      <c r="C249" s="70" t="inlineStr">
        <is>
          <t>SHIFT-PRE-20251015</t>
        </is>
      </c>
      <c r="D249" s="70" t="inlineStr">
        <is>
          <t>LINE-S02</t>
        </is>
      </c>
      <c r="E249" s="70" t="inlineStr">
        <is>
          <t>改善前</t>
        </is>
      </c>
      <c r="F249" s="71" t="n">
        <v>45945</v>
      </c>
      <c r="G249" s="70" t="inlineStr">
        <is>
          <t>视觉设备系列</t>
        </is>
      </c>
      <c r="H249" s="70" t="inlineStr">
        <is>
          <t>功能失效</t>
        </is>
      </c>
      <c r="I249" s="72" t="n">
        <v>16</v>
      </c>
      <c r="J249" s="73" t="n">
        <v>0.3265306122448979</v>
      </c>
      <c r="K249" s="70" t="inlineStr">
        <is>
          <t>测试工位</t>
        </is>
      </c>
      <c r="L249" s="70" t="inlineStr">
        <is>
          <t>元器件异常</t>
        </is>
      </c>
      <c r="M249" s="70" t="inlineStr">
        <is>
          <t>质量工程师</t>
        </is>
      </c>
      <c r="N249" s="70" t="inlineStr">
        <is>
          <t>是</t>
        </is>
      </c>
      <c r="O249" s="70" t="inlineStr">
        <is>
          <t>团队模拟数据</t>
        </is>
      </c>
      <c r="P249" s="70" t="inlineStr">
        <is>
          <t>SIM-v2.2-20260807-20260805</t>
        </is>
      </c>
      <c r="Q249" s="70" t="inlineStr">
        <is>
          <t>按LINE-S02确定性比例分配: 外观12%/尺寸15%/功能32%/电气28%/其他余数; 良品=ROUND(总产量×质量率,0)=12231, 不良=49</t>
        </is>
      </c>
    </row>
    <row r="250">
      <c r="A250" s="70" t="inlineStr">
        <is>
          <t>DEF-00249</t>
        </is>
      </c>
      <c r="B250" s="70" t="inlineStr">
        <is>
          <t>LINE-S02-PRE-20251015</t>
        </is>
      </c>
      <c r="C250" s="70" t="inlineStr">
        <is>
          <t>SHIFT-PRE-20251015</t>
        </is>
      </c>
      <c r="D250" s="70" t="inlineStr">
        <is>
          <t>LINE-S02</t>
        </is>
      </c>
      <c r="E250" s="70" t="inlineStr">
        <is>
          <t>改善前</t>
        </is>
      </c>
      <c r="F250" s="71" t="n">
        <v>45945</v>
      </c>
      <c r="G250" s="70" t="inlineStr">
        <is>
          <t>视觉设备系列</t>
        </is>
      </c>
      <c r="H250" s="70" t="inlineStr">
        <is>
          <t>电气不良</t>
        </is>
      </c>
      <c r="I250" s="72" t="n">
        <v>14</v>
      </c>
      <c r="J250" s="73" t="n">
        <v>0.2857142857142857</v>
      </c>
      <c r="K250" s="70" t="inlineStr">
        <is>
          <t>焊接工位</t>
        </is>
      </c>
      <c r="L250" s="70" t="inlineStr">
        <is>
          <t>焊接缺陷</t>
        </is>
      </c>
      <c r="M250" s="70" t="inlineStr">
        <is>
          <t>质量工程师</t>
        </is>
      </c>
      <c r="N250" s="70" t="inlineStr">
        <is>
          <t>否</t>
        </is>
      </c>
      <c r="O250" s="70" t="inlineStr">
        <is>
          <t>团队模拟数据</t>
        </is>
      </c>
      <c r="P250" s="70" t="inlineStr">
        <is>
          <t>SIM-v2.2-20260807-20260805</t>
        </is>
      </c>
      <c r="Q250" s="70" t="inlineStr">
        <is>
          <t>按LINE-S02确定性比例分配: 外观12%/尺寸15%/功能32%/电气28%/其他余数; 良品=ROUND(总产量×质量率,0)=12231, 不良=49</t>
        </is>
      </c>
    </row>
    <row r="251">
      <c r="A251" s="70" t="inlineStr">
        <is>
          <t>DEF-00250</t>
        </is>
      </c>
      <c r="B251" s="70" t="inlineStr">
        <is>
          <t>LINE-S02-PRE-20251015</t>
        </is>
      </c>
      <c r="C251" s="70" t="inlineStr">
        <is>
          <t>SHIFT-PRE-20251015</t>
        </is>
      </c>
      <c r="D251" s="70" t="inlineStr">
        <is>
          <t>LINE-S02</t>
        </is>
      </c>
      <c r="E251" s="70" t="inlineStr">
        <is>
          <t>改善前</t>
        </is>
      </c>
      <c r="F251" s="71" t="n">
        <v>45945</v>
      </c>
      <c r="G251" s="70" t="inlineStr">
        <is>
          <t>视觉设备系列</t>
        </is>
      </c>
      <c r="H251" s="70" t="inlineStr">
        <is>
          <t>其他不良</t>
        </is>
      </c>
      <c r="I251" s="72" t="n">
        <v>6</v>
      </c>
      <c r="J251" s="73" t="n">
        <v>0.1224489795918368</v>
      </c>
      <c r="K251" s="70" t="inlineStr">
        <is>
          <t>包装工位</t>
        </is>
      </c>
      <c r="L251" s="70" t="inlineStr">
        <is>
          <t>综合因素</t>
        </is>
      </c>
      <c r="M251" s="70" t="inlineStr">
        <is>
          <t>生产主管</t>
        </is>
      </c>
      <c r="N251" s="70" t="inlineStr">
        <is>
          <t>否</t>
        </is>
      </c>
      <c r="O251" s="70" t="inlineStr">
        <is>
          <t>团队模拟数据</t>
        </is>
      </c>
      <c r="P251" s="70" t="inlineStr">
        <is>
          <t>SIM-v2.2-20260807-20260805</t>
        </is>
      </c>
      <c r="Q251" s="70" t="inlineStr">
        <is>
          <t>按LINE-S02确定性比例分配: 外观12%/尺寸15%/功能32%/电气28%/其他余数; 良品=ROUND(总产量×质量率,0)=12231, 不良=49</t>
        </is>
      </c>
    </row>
    <row r="252">
      <c r="A252" s="70" t="inlineStr">
        <is>
          <t>DEF-00251</t>
        </is>
      </c>
      <c r="B252" s="70" t="inlineStr">
        <is>
          <t>LINE-S03-PRE-20251015</t>
        </is>
      </c>
      <c r="C252" s="70" t="inlineStr">
        <is>
          <t>SHIFT-PRE-20251015</t>
        </is>
      </c>
      <c r="D252" s="70" t="inlineStr">
        <is>
          <t>LINE-S03</t>
        </is>
      </c>
      <c r="E252" s="70" t="inlineStr">
        <is>
          <t>改善前</t>
        </is>
      </c>
      <c r="F252" s="71" t="n">
        <v>45945</v>
      </c>
      <c r="G252" s="70" t="inlineStr">
        <is>
          <t>音频模组系列</t>
        </is>
      </c>
      <c r="H252" s="70" t="inlineStr">
        <is>
          <t>外观不良</t>
        </is>
      </c>
      <c r="I252" s="72" t="n">
        <v>156</v>
      </c>
      <c r="J252" s="73" t="n">
        <v>0.3190184049079755</v>
      </c>
      <c r="K252" s="70" t="inlineStr">
        <is>
          <t>注塑工位</t>
        </is>
      </c>
      <c r="L252" s="70" t="inlineStr">
        <is>
          <t>表面缺陷</t>
        </is>
      </c>
      <c r="M252" s="70" t="inlineStr">
        <is>
          <t>质量工程师</t>
        </is>
      </c>
      <c r="N252" s="70" t="inlineStr">
        <is>
          <t>是</t>
        </is>
      </c>
      <c r="O252" s="70" t="inlineStr">
        <is>
          <t>团队模拟数据</t>
        </is>
      </c>
      <c r="P252" s="70" t="inlineStr">
        <is>
          <t>SIM-v2.2-20260807-20260805</t>
        </is>
      </c>
      <c r="Q252" s="70" t="inlineStr">
        <is>
          <t>按LINE-S03确定性比例分配: 外观32%/尺寸30%/功能15%/电气13%/其他余数; 良品=ROUND(总产量×质量率,0)=14081, 不良=489</t>
        </is>
      </c>
    </row>
    <row r="253">
      <c r="A253" s="70" t="inlineStr">
        <is>
          <t>DEF-00252</t>
        </is>
      </c>
      <c r="B253" s="70" t="inlineStr">
        <is>
          <t>LINE-S03-PRE-20251015</t>
        </is>
      </c>
      <c r="C253" s="70" t="inlineStr">
        <is>
          <t>SHIFT-PRE-20251015</t>
        </is>
      </c>
      <c r="D253" s="70" t="inlineStr">
        <is>
          <t>LINE-S03</t>
        </is>
      </c>
      <c r="E253" s="70" t="inlineStr">
        <is>
          <t>改善前</t>
        </is>
      </c>
      <c r="F253" s="71" t="n">
        <v>45945</v>
      </c>
      <c r="G253" s="70" t="inlineStr">
        <is>
          <t>音频模组系列</t>
        </is>
      </c>
      <c r="H253" s="70" t="inlineStr">
        <is>
          <t>尺寸超差</t>
        </is>
      </c>
      <c r="I253" s="72" t="n">
        <v>147</v>
      </c>
      <c r="J253" s="73" t="n">
        <v>0.3006134969325153</v>
      </c>
      <c r="K253" s="70" t="inlineStr">
        <is>
          <t>成型工位</t>
        </is>
      </c>
      <c r="L253" s="70" t="inlineStr">
        <is>
          <t>工艺偏移</t>
        </is>
      </c>
      <c r="M253" s="70" t="inlineStr">
        <is>
          <t>质量工程师</t>
        </is>
      </c>
      <c r="N253" s="70" t="inlineStr">
        <is>
          <t>是</t>
        </is>
      </c>
      <c r="O253" s="70" t="inlineStr">
        <is>
          <t>团队模拟数据</t>
        </is>
      </c>
      <c r="P253" s="70" t="inlineStr">
        <is>
          <t>SIM-v2.2-20260807-20260805</t>
        </is>
      </c>
      <c r="Q253" s="70" t="inlineStr">
        <is>
          <t>按LINE-S03确定性比例分配: 外观32%/尺寸30%/功能15%/电气13%/其他余数; 良品=ROUND(总产量×质量率,0)=14081, 不良=489</t>
        </is>
      </c>
    </row>
    <row r="254">
      <c r="A254" s="70" t="inlineStr">
        <is>
          <t>DEF-00253</t>
        </is>
      </c>
      <c r="B254" s="70" t="inlineStr">
        <is>
          <t>LINE-S03-PRE-20251015</t>
        </is>
      </c>
      <c r="C254" s="70" t="inlineStr">
        <is>
          <t>SHIFT-PRE-20251015</t>
        </is>
      </c>
      <c r="D254" s="70" t="inlineStr">
        <is>
          <t>LINE-S03</t>
        </is>
      </c>
      <c r="E254" s="70" t="inlineStr">
        <is>
          <t>改善前</t>
        </is>
      </c>
      <c r="F254" s="71" t="n">
        <v>45945</v>
      </c>
      <c r="G254" s="70" t="inlineStr">
        <is>
          <t>音频模组系列</t>
        </is>
      </c>
      <c r="H254" s="70" t="inlineStr">
        <is>
          <t>功能失效</t>
        </is>
      </c>
      <c r="I254" s="72" t="n">
        <v>73</v>
      </c>
      <c r="J254" s="73" t="n">
        <v>0.1492842535787321</v>
      </c>
      <c r="K254" s="70" t="inlineStr">
        <is>
          <t>测试工位</t>
        </is>
      </c>
      <c r="L254" s="70" t="inlineStr">
        <is>
          <t>元器件异常</t>
        </is>
      </c>
      <c r="M254" s="70" t="inlineStr">
        <is>
          <t>质量工程师</t>
        </is>
      </c>
      <c r="N254" s="70" t="inlineStr">
        <is>
          <t>否</t>
        </is>
      </c>
      <c r="O254" s="70" t="inlineStr">
        <is>
          <t>团队模拟数据</t>
        </is>
      </c>
      <c r="P254" s="70" t="inlineStr">
        <is>
          <t>SIM-v2.2-20260807-20260805</t>
        </is>
      </c>
      <c r="Q254" s="70" t="inlineStr">
        <is>
          <t>按LINE-S03确定性比例分配: 外观32%/尺寸30%/功能15%/电气13%/其他余数; 良品=ROUND(总产量×质量率,0)=14081, 不良=489</t>
        </is>
      </c>
    </row>
    <row r="255">
      <c r="A255" s="70" t="inlineStr">
        <is>
          <t>DEF-00254</t>
        </is>
      </c>
      <c r="B255" s="70" t="inlineStr">
        <is>
          <t>LINE-S03-PRE-20251015</t>
        </is>
      </c>
      <c r="C255" s="70" t="inlineStr">
        <is>
          <t>SHIFT-PRE-20251015</t>
        </is>
      </c>
      <c r="D255" s="70" t="inlineStr">
        <is>
          <t>LINE-S03</t>
        </is>
      </c>
      <c r="E255" s="70" t="inlineStr">
        <is>
          <t>改善前</t>
        </is>
      </c>
      <c r="F255" s="71" t="n">
        <v>45945</v>
      </c>
      <c r="G255" s="70" t="inlineStr">
        <is>
          <t>音频模组系列</t>
        </is>
      </c>
      <c r="H255" s="70" t="inlineStr">
        <is>
          <t>电气不良</t>
        </is>
      </c>
      <c r="I255" s="72" t="n">
        <v>64</v>
      </c>
      <c r="J255" s="73" t="n">
        <v>0.130879345603272</v>
      </c>
      <c r="K255" s="70" t="inlineStr">
        <is>
          <t>焊接工位</t>
        </is>
      </c>
      <c r="L255" s="70" t="inlineStr">
        <is>
          <t>焊接缺陷</t>
        </is>
      </c>
      <c r="M255" s="70" t="inlineStr">
        <is>
          <t>质量工程师</t>
        </is>
      </c>
      <c r="N255" s="70" t="inlineStr">
        <is>
          <t>否</t>
        </is>
      </c>
      <c r="O255" s="70" t="inlineStr">
        <is>
          <t>团队模拟数据</t>
        </is>
      </c>
      <c r="P255" s="70" t="inlineStr">
        <is>
          <t>SIM-v2.2-20260807-20260805</t>
        </is>
      </c>
      <c r="Q255" s="70" t="inlineStr">
        <is>
          <t>按LINE-S03确定性比例分配: 外观32%/尺寸30%/功能15%/电气13%/其他余数; 良品=ROUND(总产量×质量率,0)=14081, 不良=489</t>
        </is>
      </c>
    </row>
    <row r="256">
      <c r="A256" s="70" t="inlineStr">
        <is>
          <t>DEF-00255</t>
        </is>
      </c>
      <c r="B256" s="70" t="inlineStr">
        <is>
          <t>LINE-S03-PRE-20251015</t>
        </is>
      </c>
      <c r="C256" s="70" t="inlineStr">
        <is>
          <t>SHIFT-PRE-20251015</t>
        </is>
      </c>
      <c r="D256" s="70" t="inlineStr">
        <is>
          <t>LINE-S03</t>
        </is>
      </c>
      <c r="E256" s="70" t="inlineStr">
        <is>
          <t>改善前</t>
        </is>
      </c>
      <c r="F256" s="71" t="n">
        <v>45945</v>
      </c>
      <c r="G256" s="70" t="inlineStr">
        <is>
          <t>音频模组系列</t>
        </is>
      </c>
      <c r="H256" s="70" t="inlineStr">
        <is>
          <t>其他不良</t>
        </is>
      </c>
      <c r="I256" s="72" t="n">
        <v>49</v>
      </c>
      <c r="J256" s="73" t="n">
        <v>0.1002044989775052</v>
      </c>
      <c r="K256" s="70" t="inlineStr">
        <is>
          <t>包装工位</t>
        </is>
      </c>
      <c r="L256" s="70" t="inlineStr">
        <is>
          <t>综合因素</t>
        </is>
      </c>
      <c r="M256" s="70" t="inlineStr">
        <is>
          <t>生产主管</t>
        </is>
      </c>
      <c r="N256" s="70" t="inlineStr">
        <is>
          <t>否</t>
        </is>
      </c>
      <c r="O256" s="70" t="inlineStr">
        <is>
          <t>团队模拟数据</t>
        </is>
      </c>
      <c r="P256" s="70" t="inlineStr">
        <is>
          <t>SIM-v2.2-20260807-20260805</t>
        </is>
      </c>
      <c r="Q256" s="70" t="inlineStr">
        <is>
          <t>按LINE-S03确定性比例分配: 外观32%/尺寸30%/功能15%/电气13%/其他余数; 良品=ROUND(总产量×质量率,0)=14081, 不良=489</t>
        </is>
      </c>
    </row>
    <row r="257">
      <c r="A257" s="70" t="inlineStr">
        <is>
          <t>DEF-00256</t>
        </is>
      </c>
      <c r="B257" s="70" t="inlineStr">
        <is>
          <t>LINE-S01-PRE-20251016</t>
        </is>
      </c>
      <c r="C257" s="70" t="inlineStr">
        <is>
          <t>SHIFT-PRE-20251016</t>
        </is>
      </c>
      <c r="D257" s="70" t="inlineStr">
        <is>
          <t>LINE-S01</t>
        </is>
      </c>
      <c r="E257" s="70" t="inlineStr">
        <is>
          <t>改善前</t>
        </is>
      </c>
      <c r="F257" s="71" t="n">
        <v>45946</v>
      </c>
      <c r="G257" s="70" t="inlineStr">
        <is>
          <t>智能终端系列</t>
        </is>
      </c>
      <c r="H257" s="70" t="inlineStr">
        <is>
          <t>外观不良</t>
        </is>
      </c>
      <c r="I257" s="72" t="n">
        <v>37</v>
      </c>
      <c r="J257" s="73" t="n">
        <v>0.1504065040650407</v>
      </c>
      <c r="K257" s="70" t="inlineStr">
        <is>
          <t>注塑工位</t>
        </is>
      </c>
      <c r="L257" s="70" t="inlineStr">
        <is>
          <t>表面缺陷</t>
        </is>
      </c>
      <c r="M257" s="70" t="inlineStr">
        <is>
          <t>质量工程师</t>
        </is>
      </c>
      <c r="N257" s="70" t="inlineStr">
        <is>
          <t>否</t>
        </is>
      </c>
      <c r="O257" s="70" t="inlineStr">
        <is>
          <t>团队模拟数据</t>
        </is>
      </c>
      <c r="P257" s="70" t="inlineStr">
        <is>
          <t>SIM-v2.2-20260807-20260805</t>
        </is>
      </c>
      <c r="Q257" s="70" t="inlineStr">
        <is>
          <t>按LINE-S01确定性比例分配: 外观15%/尺寸25%/功能25%/电气25%/其他余数; 良品=ROUND(总产量×质量率,0)=19782, 不良=246</t>
        </is>
      </c>
    </row>
    <row r="258">
      <c r="A258" s="70" t="inlineStr">
        <is>
          <t>DEF-00257</t>
        </is>
      </c>
      <c r="B258" s="70" t="inlineStr">
        <is>
          <t>LINE-S01-PRE-20251016</t>
        </is>
      </c>
      <c r="C258" s="70" t="inlineStr">
        <is>
          <t>SHIFT-PRE-20251016</t>
        </is>
      </c>
      <c r="D258" s="70" t="inlineStr">
        <is>
          <t>LINE-S01</t>
        </is>
      </c>
      <c r="E258" s="70" t="inlineStr">
        <is>
          <t>改善前</t>
        </is>
      </c>
      <c r="F258" s="71" t="n">
        <v>45946</v>
      </c>
      <c r="G258" s="70" t="inlineStr">
        <is>
          <t>智能终端系列</t>
        </is>
      </c>
      <c r="H258" s="70" t="inlineStr">
        <is>
          <t>尺寸超差</t>
        </is>
      </c>
      <c r="I258" s="72" t="n">
        <v>62</v>
      </c>
      <c r="J258" s="73" t="n">
        <v>0.2520325203252032</v>
      </c>
      <c r="K258" s="70" t="inlineStr">
        <is>
          <t>成型工位</t>
        </is>
      </c>
      <c r="L258" s="70" t="inlineStr">
        <is>
          <t>工艺偏移</t>
        </is>
      </c>
      <c r="M258" s="70" t="inlineStr">
        <is>
          <t>质量工程师</t>
        </is>
      </c>
      <c r="N258" s="70" t="inlineStr">
        <is>
          <t>否</t>
        </is>
      </c>
      <c r="O258" s="70" t="inlineStr">
        <is>
          <t>团队模拟数据</t>
        </is>
      </c>
      <c r="P258" s="70" t="inlineStr">
        <is>
          <t>SIM-v2.2-20260807-20260805</t>
        </is>
      </c>
      <c r="Q258" s="70" t="inlineStr">
        <is>
          <t>按LINE-S01确定性比例分配: 外观15%/尺寸25%/功能25%/电气25%/其他余数; 良品=ROUND(总产量×质量率,0)=19782, 不良=246</t>
        </is>
      </c>
    </row>
    <row r="259">
      <c r="A259" s="70" t="inlineStr">
        <is>
          <t>DEF-00258</t>
        </is>
      </c>
      <c r="B259" s="70" t="inlineStr">
        <is>
          <t>LINE-S01-PRE-20251016</t>
        </is>
      </c>
      <c r="C259" s="70" t="inlineStr">
        <is>
          <t>SHIFT-PRE-20251016</t>
        </is>
      </c>
      <c r="D259" s="70" t="inlineStr">
        <is>
          <t>LINE-S01</t>
        </is>
      </c>
      <c r="E259" s="70" t="inlineStr">
        <is>
          <t>改善前</t>
        </is>
      </c>
      <c r="F259" s="71" t="n">
        <v>45946</v>
      </c>
      <c r="G259" s="70" t="inlineStr">
        <is>
          <t>智能终端系列</t>
        </is>
      </c>
      <c r="H259" s="70" t="inlineStr">
        <is>
          <t>功能失效</t>
        </is>
      </c>
      <c r="I259" s="72" t="n">
        <v>62</v>
      </c>
      <c r="J259" s="73" t="n">
        <v>0.2520325203252032</v>
      </c>
      <c r="K259" s="70" t="inlineStr">
        <is>
          <t>测试工位</t>
        </is>
      </c>
      <c r="L259" s="70" t="inlineStr">
        <is>
          <t>元器件异常</t>
        </is>
      </c>
      <c r="M259" s="70" t="inlineStr">
        <is>
          <t>质量工程师</t>
        </is>
      </c>
      <c r="N259" s="70" t="inlineStr">
        <is>
          <t>否</t>
        </is>
      </c>
      <c r="O259" s="70" t="inlineStr">
        <is>
          <t>团队模拟数据</t>
        </is>
      </c>
      <c r="P259" s="70" t="inlineStr">
        <is>
          <t>SIM-v2.2-20260807-20260805</t>
        </is>
      </c>
      <c r="Q259" s="70" t="inlineStr">
        <is>
          <t>按LINE-S01确定性比例分配: 外观15%/尺寸25%/功能25%/电气25%/其他余数; 良品=ROUND(总产量×质量率,0)=19782, 不良=246</t>
        </is>
      </c>
    </row>
    <row r="260">
      <c r="A260" s="70" t="inlineStr">
        <is>
          <t>DEF-00259</t>
        </is>
      </c>
      <c r="B260" s="70" t="inlineStr">
        <is>
          <t>LINE-S01-PRE-20251016</t>
        </is>
      </c>
      <c r="C260" s="70" t="inlineStr">
        <is>
          <t>SHIFT-PRE-20251016</t>
        </is>
      </c>
      <c r="D260" s="70" t="inlineStr">
        <is>
          <t>LINE-S01</t>
        </is>
      </c>
      <c r="E260" s="70" t="inlineStr">
        <is>
          <t>改善前</t>
        </is>
      </c>
      <c r="F260" s="71" t="n">
        <v>45946</v>
      </c>
      <c r="G260" s="70" t="inlineStr">
        <is>
          <t>智能终端系列</t>
        </is>
      </c>
      <c r="H260" s="70" t="inlineStr">
        <is>
          <t>电气不良</t>
        </is>
      </c>
      <c r="I260" s="72" t="n">
        <v>62</v>
      </c>
      <c r="J260" s="73" t="n">
        <v>0.2520325203252032</v>
      </c>
      <c r="K260" s="70" t="inlineStr">
        <is>
          <t>焊接工位</t>
        </is>
      </c>
      <c r="L260" s="70" t="inlineStr">
        <is>
          <t>焊接缺陷</t>
        </is>
      </c>
      <c r="M260" s="70" t="inlineStr">
        <is>
          <t>质量工程师</t>
        </is>
      </c>
      <c r="N260" s="70" t="inlineStr">
        <is>
          <t>否</t>
        </is>
      </c>
      <c r="O260" s="70" t="inlineStr">
        <is>
          <t>团队模拟数据</t>
        </is>
      </c>
      <c r="P260" s="70" t="inlineStr">
        <is>
          <t>SIM-v2.2-20260807-20260805</t>
        </is>
      </c>
      <c r="Q260" s="70" t="inlineStr">
        <is>
          <t>按LINE-S01确定性比例分配: 外观15%/尺寸25%/功能25%/电气25%/其他余数; 良品=ROUND(总产量×质量率,0)=19782, 不良=246</t>
        </is>
      </c>
    </row>
    <row r="261">
      <c r="A261" s="70" t="inlineStr">
        <is>
          <t>DEF-00260</t>
        </is>
      </c>
      <c r="B261" s="70" t="inlineStr">
        <is>
          <t>LINE-S01-PRE-20251016</t>
        </is>
      </c>
      <c r="C261" s="70" t="inlineStr">
        <is>
          <t>SHIFT-PRE-20251016</t>
        </is>
      </c>
      <c r="D261" s="70" t="inlineStr">
        <is>
          <t>LINE-S01</t>
        </is>
      </c>
      <c r="E261" s="70" t="inlineStr">
        <is>
          <t>改善前</t>
        </is>
      </c>
      <c r="F261" s="71" t="n">
        <v>45946</v>
      </c>
      <c r="G261" s="70" t="inlineStr">
        <is>
          <t>智能终端系列</t>
        </is>
      </c>
      <c r="H261" s="70" t="inlineStr">
        <is>
          <t>其他不良</t>
        </is>
      </c>
      <c r="I261" s="72" t="n">
        <v>23</v>
      </c>
      <c r="J261" s="73" t="n">
        <v>0.0934959349593496</v>
      </c>
      <c r="K261" s="70" t="inlineStr">
        <is>
          <t>包装工位</t>
        </is>
      </c>
      <c r="L261" s="70" t="inlineStr">
        <is>
          <t>综合因素</t>
        </is>
      </c>
      <c r="M261" s="70" t="inlineStr">
        <is>
          <t>生产主管</t>
        </is>
      </c>
      <c r="N261" s="70" t="inlineStr">
        <is>
          <t>否</t>
        </is>
      </c>
      <c r="O261" s="70" t="inlineStr">
        <is>
          <t>团队模拟数据</t>
        </is>
      </c>
      <c r="P261" s="70" t="inlineStr">
        <is>
          <t>SIM-v2.2-20260807-20260805</t>
        </is>
      </c>
      <c r="Q261" s="70" t="inlineStr">
        <is>
          <t>按LINE-S01确定性比例分配: 外观15%/尺寸25%/功能25%/电气25%/其他余数; 良品=ROUND(总产量×质量率,0)=19782, 不良=246</t>
        </is>
      </c>
    </row>
    <row r="262">
      <c r="A262" s="70" t="inlineStr">
        <is>
          <t>DEF-00261</t>
        </is>
      </c>
      <c r="B262" s="70" t="inlineStr">
        <is>
          <t>LINE-S02-PRE-20251016</t>
        </is>
      </c>
      <c r="C262" s="70" t="inlineStr">
        <is>
          <t>SHIFT-PRE-20251016</t>
        </is>
      </c>
      <c r="D262" s="70" t="inlineStr">
        <is>
          <t>LINE-S02</t>
        </is>
      </c>
      <c r="E262" s="70" t="inlineStr">
        <is>
          <t>改善前</t>
        </is>
      </c>
      <c r="F262" s="71" t="n">
        <v>45946</v>
      </c>
      <c r="G262" s="70" t="inlineStr">
        <is>
          <t>视觉设备系列</t>
        </is>
      </c>
      <c r="H262" s="70" t="inlineStr">
        <is>
          <t>外观不良</t>
        </is>
      </c>
      <c r="I262" s="72" t="n">
        <v>35</v>
      </c>
      <c r="J262" s="73" t="n">
        <v>0.1186440677966102</v>
      </c>
      <c r="K262" s="70" t="inlineStr">
        <is>
          <t>注塑工位</t>
        </is>
      </c>
      <c r="L262" s="70" t="inlineStr">
        <is>
          <t>表面缺陷</t>
        </is>
      </c>
      <c r="M262" s="70" t="inlineStr">
        <is>
          <t>质量工程师</t>
        </is>
      </c>
      <c r="N262" s="70" t="inlineStr">
        <is>
          <t>否</t>
        </is>
      </c>
      <c r="O262" s="70" t="inlineStr">
        <is>
          <t>团队模拟数据</t>
        </is>
      </c>
      <c r="P262" s="70" t="inlineStr">
        <is>
          <t>SIM-v2.2-20260807-20260805</t>
        </is>
      </c>
      <c r="Q262" s="70" t="inlineStr">
        <is>
          <t>按LINE-S02确定性比例分配: 外观12%/尺寸15%/功能32%/电气28%/其他余数; 良品=ROUND(总产量×质量率,0)=19575, 不良=295</t>
        </is>
      </c>
    </row>
    <row r="263">
      <c r="A263" s="70" t="inlineStr">
        <is>
          <t>DEF-00262</t>
        </is>
      </c>
      <c r="B263" s="70" t="inlineStr">
        <is>
          <t>LINE-S02-PRE-20251016</t>
        </is>
      </c>
      <c r="C263" s="70" t="inlineStr">
        <is>
          <t>SHIFT-PRE-20251016</t>
        </is>
      </c>
      <c r="D263" s="70" t="inlineStr">
        <is>
          <t>LINE-S02</t>
        </is>
      </c>
      <c r="E263" s="70" t="inlineStr">
        <is>
          <t>改善前</t>
        </is>
      </c>
      <c r="F263" s="71" t="n">
        <v>45946</v>
      </c>
      <c r="G263" s="70" t="inlineStr">
        <is>
          <t>视觉设备系列</t>
        </is>
      </c>
      <c r="H263" s="70" t="inlineStr">
        <is>
          <t>尺寸超差</t>
        </is>
      </c>
      <c r="I263" s="72" t="n">
        <v>44</v>
      </c>
      <c r="J263" s="73" t="n">
        <v>0.1491525423728814</v>
      </c>
      <c r="K263" s="70" t="inlineStr">
        <is>
          <t>成型工位</t>
        </is>
      </c>
      <c r="L263" s="70" t="inlineStr">
        <is>
          <t>工艺偏移</t>
        </is>
      </c>
      <c r="M263" s="70" t="inlineStr">
        <is>
          <t>质量工程师</t>
        </is>
      </c>
      <c r="N263" s="70" t="inlineStr">
        <is>
          <t>否</t>
        </is>
      </c>
      <c r="O263" s="70" t="inlineStr">
        <is>
          <t>团队模拟数据</t>
        </is>
      </c>
      <c r="P263" s="70" t="inlineStr">
        <is>
          <t>SIM-v2.2-20260807-20260805</t>
        </is>
      </c>
      <c r="Q263" s="70" t="inlineStr">
        <is>
          <t>按LINE-S02确定性比例分配: 外观12%/尺寸15%/功能32%/电气28%/其他余数; 良品=ROUND(总产量×质量率,0)=19575, 不良=295</t>
        </is>
      </c>
    </row>
    <row r="264">
      <c r="A264" s="70" t="inlineStr">
        <is>
          <t>DEF-00263</t>
        </is>
      </c>
      <c r="B264" s="70" t="inlineStr">
        <is>
          <t>LINE-S02-PRE-20251016</t>
        </is>
      </c>
      <c r="C264" s="70" t="inlineStr">
        <is>
          <t>SHIFT-PRE-20251016</t>
        </is>
      </c>
      <c r="D264" s="70" t="inlineStr">
        <is>
          <t>LINE-S02</t>
        </is>
      </c>
      <c r="E264" s="70" t="inlineStr">
        <is>
          <t>改善前</t>
        </is>
      </c>
      <c r="F264" s="71" t="n">
        <v>45946</v>
      </c>
      <c r="G264" s="70" t="inlineStr">
        <is>
          <t>视觉设备系列</t>
        </is>
      </c>
      <c r="H264" s="70" t="inlineStr">
        <is>
          <t>功能失效</t>
        </is>
      </c>
      <c r="I264" s="72" t="n">
        <v>94</v>
      </c>
      <c r="J264" s="73" t="n">
        <v>0.3186440677966101</v>
      </c>
      <c r="K264" s="70" t="inlineStr">
        <is>
          <t>测试工位</t>
        </is>
      </c>
      <c r="L264" s="70" t="inlineStr">
        <is>
          <t>元器件异常</t>
        </is>
      </c>
      <c r="M264" s="70" t="inlineStr">
        <is>
          <t>质量工程师</t>
        </is>
      </c>
      <c r="N264" s="70" t="inlineStr">
        <is>
          <t>是</t>
        </is>
      </c>
      <c r="O264" s="70" t="inlineStr">
        <is>
          <t>团队模拟数据</t>
        </is>
      </c>
      <c r="P264" s="70" t="inlineStr">
        <is>
          <t>SIM-v2.2-20260807-20260805</t>
        </is>
      </c>
      <c r="Q264" s="70" t="inlineStr">
        <is>
          <t>按LINE-S02确定性比例分配: 外观12%/尺寸15%/功能32%/电气28%/其他余数; 良品=ROUND(总产量×质量率,0)=19575, 不良=295</t>
        </is>
      </c>
    </row>
    <row r="265">
      <c r="A265" s="70" t="inlineStr">
        <is>
          <t>DEF-00264</t>
        </is>
      </c>
      <c r="B265" s="70" t="inlineStr">
        <is>
          <t>LINE-S02-PRE-20251016</t>
        </is>
      </c>
      <c r="C265" s="70" t="inlineStr">
        <is>
          <t>SHIFT-PRE-20251016</t>
        </is>
      </c>
      <c r="D265" s="70" t="inlineStr">
        <is>
          <t>LINE-S02</t>
        </is>
      </c>
      <c r="E265" s="70" t="inlineStr">
        <is>
          <t>改善前</t>
        </is>
      </c>
      <c r="F265" s="71" t="n">
        <v>45946</v>
      </c>
      <c r="G265" s="70" t="inlineStr">
        <is>
          <t>视觉设备系列</t>
        </is>
      </c>
      <c r="H265" s="70" t="inlineStr">
        <is>
          <t>电气不良</t>
        </is>
      </c>
      <c r="I265" s="72" t="n">
        <v>83</v>
      </c>
      <c r="J265" s="73" t="n">
        <v>0.2813559322033898</v>
      </c>
      <c r="K265" s="70" t="inlineStr">
        <is>
          <t>焊接工位</t>
        </is>
      </c>
      <c r="L265" s="70" t="inlineStr">
        <is>
          <t>焊接缺陷</t>
        </is>
      </c>
      <c r="M265" s="70" t="inlineStr">
        <is>
          <t>质量工程师</t>
        </is>
      </c>
      <c r="N265" s="70" t="inlineStr">
        <is>
          <t>否</t>
        </is>
      </c>
      <c r="O265" s="70" t="inlineStr">
        <is>
          <t>团队模拟数据</t>
        </is>
      </c>
      <c r="P265" s="70" t="inlineStr">
        <is>
          <t>SIM-v2.2-20260807-20260805</t>
        </is>
      </c>
      <c r="Q265" s="70" t="inlineStr">
        <is>
          <t>按LINE-S02确定性比例分配: 外观12%/尺寸15%/功能32%/电气28%/其他余数; 良品=ROUND(总产量×质量率,0)=19575, 不良=295</t>
        </is>
      </c>
    </row>
    <row r="266">
      <c r="A266" s="70" t="inlineStr">
        <is>
          <t>DEF-00265</t>
        </is>
      </c>
      <c r="B266" s="70" t="inlineStr">
        <is>
          <t>LINE-S02-PRE-20251016</t>
        </is>
      </c>
      <c r="C266" s="70" t="inlineStr">
        <is>
          <t>SHIFT-PRE-20251016</t>
        </is>
      </c>
      <c r="D266" s="70" t="inlineStr">
        <is>
          <t>LINE-S02</t>
        </is>
      </c>
      <c r="E266" s="70" t="inlineStr">
        <is>
          <t>改善前</t>
        </is>
      </c>
      <c r="F266" s="71" t="n">
        <v>45946</v>
      </c>
      <c r="G266" s="70" t="inlineStr">
        <is>
          <t>视觉设备系列</t>
        </is>
      </c>
      <c r="H266" s="70" t="inlineStr">
        <is>
          <t>其他不良</t>
        </is>
      </c>
      <c r="I266" s="72" t="n">
        <v>39</v>
      </c>
      <c r="J266" s="73" t="n">
        <v>0.1322033898305085</v>
      </c>
      <c r="K266" s="70" t="inlineStr">
        <is>
          <t>包装工位</t>
        </is>
      </c>
      <c r="L266" s="70" t="inlineStr">
        <is>
          <t>综合因素</t>
        </is>
      </c>
      <c r="M266" s="70" t="inlineStr">
        <is>
          <t>生产主管</t>
        </is>
      </c>
      <c r="N266" s="70" t="inlineStr">
        <is>
          <t>否</t>
        </is>
      </c>
      <c r="O266" s="70" t="inlineStr">
        <is>
          <t>团队模拟数据</t>
        </is>
      </c>
      <c r="P266" s="70" t="inlineStr">
        <is>
          <t>SIM-v2.2-20260807-20260805</t>
        </is>
      </c>
      <c r="Q266" s="70" t="inlineStr">
        <is>
          <t>按LINE-S02确定性比例分配: 外观12%/尺寸15%/功能32%/电气28%/其他余数; 良品=ROUND(总产量×质量率,0)=19575, 不良=295</t>
        </is>
      </c>
    </row>
    <row r="267">
      <c r="A267" s="70" t="inlineStr">
        <is>
          <t>DEF-00266</t>
        </is>
      </c>
      <c r="B267" s="70" t="inlineStr">
        <is>
          <t>LINE-S03-PRE-20251016</t>
        </is>
      </c>
      <c r="C267" s="70" t="inlineStr">
        <is>
          <t>SHIFT-PRE-20251016</t>
        </is>
      </c>
      <c r="D267" s="70" t="inlineStr">
        <is>
          <t>LINE-S03</t>
        </is>
      </c>
      <c r="E267" s="70" t="inlineStr">
        <is>
          <t>改善前</t>
        </is>
      </c>
      <c r="F267" s="71" t="n">
        <v>45946</v>
      </c>
      <c r="G267" s="70" t="inlineStr">
        <is>
          <t>音频模组系列</t>
        </is>
      </c>
      <c r="H267" s="70" t="inlineStr">
        <is>
          <t>外观不良</t>
        </is>
      </c>
      <c r="I267" s="72" t="n">
        <v>252</v>
      </c>
      <c r="J267" s="73" t="n">
        <v>0.3202033036848793</v>
      </c>
      <c r="K267" s="70" t="inlineStr">
        <is>
          <t>注塑工位</t>
        </is>
      </c>
      <c r="L267" s="70" t="inlineStr">
        <is>
          <t>表面缺陷</t>
        </is>
      </c>
      <c r="M267" s="70" t="inlineStr">
        <is>
          <t>质量工程师</t>
        </is>
      </c>
      <c r="N267" s="70" t="inlineStr">
        <is>
          <t>是</t>
        </is>
      </c>
      <c r="O267" s="70" t="inlineStr">
        <is>
          <t>团队模拟数据</t>
        </is>
      </c>
      <c r="P267" s="70" t="inlineStr">
        <is>
          <t>SIM-v2.2-20260807-20260805</t>
        </is>
      </c>
      <c r="Q267" s="70" t="inlineStr">
        <is>
          <t>按LINE-S03确定性比例分配: 外观32%/尺寸30%/功能15%/电气13%/其他余数; 良品=ROUND(总产量×质量率,0)=21104, 不良=787</t>
        </is>
      </c>
    </row>
    <row r="268">
      <c r="A268" s="70" t="inlineStr">
        <is>
          <t>DEF-00267</t>
        </is>
      </c>
      <c r="B268" s="70" t="inlineStr">
        <is>
          <t>LINE-S03-PRE-20251016</t>
        </is>
      </c>
      <c r="C268" s="70" t="inlineStr">
        <is>
          <t>SHIFT-PRE-20251016</t>
        </is>
      </c>
      <c r="D268" s="70" t="inlineStr">
        <is>
          <t>LINE-S03</t>
        </is>
      </c>
      <c r="E268" s="70" t="inlineStr">
        <is>
          <t>改善前</t>
        </is>
      </c>
      <c r="F268" s="71" t="n">
        <v>45946</v>
      </c>
      <c r="G268" s="70" t="inlineStr">
        <is>
          <t>音频模组系列</t>
        </is>
      </c>
      <c r="H268" s="70" t="inlineStr">
        <is>
          <t>尺寸超差</t>
        </is>
      </c>
      <c r="I268" s="72" t="n">
        <v>236</v>
      </c>
      <c r="J268" s="73" t="n">
        <v>0.2998729351969505</v>
      </c>
      <c r="K268" s="70" t="inlineStr">
        <is>
          <t>成型工位</t>
        </is>
      </c>
      <c r="L268" s="70" t="inlineStr">
        <is>
          <t>工艺偏移</t>
        </is>
      </c>
      <c r="M268" s="70" t="inlineStr">
        <is>
          <t>质量工程师</t>
        </is>
      </c>
      <c r="N268" s="70" t="inlineStr">
        <is>
          <t>否</t>
        </is>
      </c>
      <c r="O268" s="70" t="inlineStr">
        <is>
          <t>团队模拟数据</t>
        </is>
      </c>
      <c r="P268" s="70" t="inlineStr">
        <is>
          <t>SIM-v2.2-20260807-20260805</t>
        </is>
      </c>
      <c r="Q268" s="70" t="inlineStr">
        <is>
          <t>按LINE-S03确定性比例分配: 外观32%/尺寸30%/功能15%/电气13%/其他余数; 良品=ROUND(总产量×质量率,0)=21104, 不良=787</t>
        </is>
      </c>
    </row>
    <row r="269">
      <c r="A269" s="70" t="inlineStr">
        <is>
          <t>DEF-00268</t>
        </is>
      </c>
      <c r="B269" s="70" t="inlineStr">
        <is>
          <t>LINE-S03-PRE-20251016</t>
        </is>
      </c>
      <c r="C269" s="70" t="inlineStr">
        <is>
          <t>SHIFT-PRE-20251016</t>
        </is>
      </c>
      <c r="D269" s="70" t="inlineStr">
        <is>
          <t>LINE-S03</t>
        </is>
      </c>
      <c r="E269" s="70" t="inlineStr">
        <is>
          <t>改善前</t>
        </is>
      </c>
      <c r="F269" s="71" t="n">
        <v>45946</v>
      </c>
      <c r="G269" s="70" t="inlineStr">
        <is>
          <t>音频模组系列</t>
        </is>
      </c>
      <c r="H269" s="70" t="inlineStr">
        <is>
          <t>功能失效</t>
        </is>
      </c>
      <c r="I269" s="72" t="n">
        <v>118</v>
      </c>
      <c r="J269" s="73" t="n">
        <v>0.1499364675984752</v>
      </c>
      <c r="K269" s="70" t="inlineStr">
        <is>
          <t>测试工位</t>
        </is>
      </c>
      <c r="L269" s="70" t="inlineStr">
        <is>
          <t>元器件异常</t>
        </is>
      </c>
      <c r="M269" s="70" t="inlineStr">
        <is>
          <t>质量工程师</t>
        </is>
      </c>
      <c r="N269" s="70" t="inlineStr">
        <is>
          <t>否</t>
        </is>
      </c>
      <c r="O269" s="70" t="inlineStr">
        <is>
          <t>团队模拟数据</t>
        </is>
      </c>
      <c r="P269" s="70" t="inlineStr">
        <is>
          <t>SIM-v2.2-20260807-20260805</t>
        </is>
      </c>
      <c r="Q269" s="70" t="inlineStr">
        <is>
          <t>按LINE-S03确定性比例分配: 外观32%/尺寸30%/功能15%/电气13%/其他余数; 良品=ROUND(总产量×质量率,0)=21104, 不良=787</t>
        </is>
      </c>
    </row>
    <row r="270">
      <c r="A270" s="70" t="inlineStr">
        <is>
          <t>DEF-00269</t>
        </is>
      </c>
      <c r="B270" s="70" t="inlineStr">
        <is>
          <t>LINE-S03-PRE-20251016</t>
        </is>
      </c>
      <c r="C270" s="70" t="inlineStr">
        <is>
          <t>SHIFT-PRE-20251016</t>
        </is>
      </c>
      <c r="D270" s="70" t="inlineStr">
        <is>
          <t>LINE-S03</t>
        </is>
      </c>
      <c r="E270" s="70" t="inlineStr">
        <is>
          <t>改善前</t>
        </is>
      </c>
      <c r="F270" s="71" t="n">
        <v>45946</v>
      </c>
      <c r="G270" s="70" t="inlineStr">
        <is>
          <t>音频模组系列</t>
        </is>
      </c>
      <c r="H270" s="70" t="inlineStr">
        <is>
          <t>电气不良</t>
        </is>
      </c>
      <c r="I270" s="72" t="n">
        <v>102</v>
      </c>
      <c r="J270" s="73" t="n">
        <v>0.1296060991105464</v>
      </c>
      <c r="K270" s="70" t="inlineStr">
        <is>
          <t>焊接工位</t>
        </is>
      </c>
      <c r="L270" s="70" t="inlineStr">
        <is>
          <t>焊接缺陷</t>
        </is>
      </c>
      <c r="M270" s="70" t="inlineStr">
        <is>
          <t>质量工程师</t>
        </is>
      </c>
      <c r="N270" s="70" t="inlineStr">
        <is>
          <t>否</t>
        </is>
      </c>
      <c r="O270" s="70" t="inlineStr">
        <is>
          <t>团队模拟数据</t>
        </is>
      </c>
      <c r="P270" s="70" t="inlineStr">
        <is>
          <t>SIM-v2.2-20260807-20260805</t>
        </is>
      </c>
      <c r="Q270" s="70" t="inlineStr">
        <is>
          <t>按LINE-S03确定性比例分配: 外观32%/尺寸30%/功能15%/电气13%/其他余数; 良品=ROUND(总产量×质量率,0)=21104, 不良=787</t>
        </is>
      </c>
    </row>
    <row r="271">
      <c r="A271" s="70" t="inlineStr">
        <is>
          <t>DEF-00270</t>
        </is>
      </c>
      <c r="B271" s="70" t="inlineStr">
        <is>
          <t>LINE-S03-PRE-20251016</t>
        </is>
      </c>
      <c r="C271" s="70" t="inlineStr">
        <is>
          <t>SHIFT-PRE-20251016</t>
        </is>
      </c>
      <c r="D271" s="70" t="inlineStr">
        <is>
          <t>LINE-S03</t>
        </is>
      </c>
      <c r="E271" s="70" t="inlineStr">
        <is>
          <t>改善前</t>
        </is>
      </c>
      <c r="F271" s="71" t="n">
        <v>45946</v>
      </c>
      <c r="G271" s="70" t="inlineStr">
        <is>
          <t>音频模组系列</t>
        </is>
      </c>
      <c r="H271" s="70" t="inlineStr">
        <is>
          <t>其他不良</t>
        </is>
      </c>
      <c r="I271" s="72" t="n">
        <v>79</v>
      </c>
      <c r="J271" s="73" t="n">
        <v>0.1003811944091486</v>
      </c>
      <c r="K271" s="70" t="inlineStr">
        <is>
          <t>包装工位</t>
        </is>
      </c>
      <c r="L271" s="70" t="inlineStr">
        <is>
          <t>综合因素</t>
        </is>
      </c>
      <c r="M271" s="70" t="inlineStr">
        <is>
          <t>生产主管</t>
        </is>
      </c>
      <c r="N271" s="70" t="inlineStr">
        <is>
          <t>否</t>
        </is>
      </c>
      <c r="O271" s="70" t="inlineStr">
        <is>
          <t>团队模拟数据</t>
        </is>
      </c>
      <c r="P271" s="70" t="inlineStr">
        <is>
          <t>SIM-v2.2-20260807-20260805</t>
        </is>
      </c>
      <c r="Q271" s="70" t="inlineStr">
        <is>
          <t>按LINE-S03确定性比例分配: 外观32%/尺寸30%/功能15%/电气13%/其他余数; 良品=ROUND(总产量×质量率,0)=21104, 不良=787</t>
        </is>
      </c>
    </row>
    <row r="272">
      <c r="A272" s="70" t="inlineStr">
        <is>
          <t>DEF-00271</t>
        </is>
      </c>
      <c r="B272" s="70" t="inlineStr">
        <is>
          <t>LINE-S01-PRE-20251017</t>
        </is>
      </c>
      <c r="C272" s="70" t="inlineStr">
        <is>
          <t>SHIFT-PRE-20251017</t>
        </is>
      </c>
      <c r="D272" s="70" t="inlineStr">
        <is>
          <t>LINE-S01</t>
        </is>
      </c>
      <c r="E272" s="70" t="inlineStr">
        <is>
          <t>改善前</t>
        </is>
      </c>
      <c r="F272" s="71" t="n">
        <v>45947</v>
      </c>
      <c r="G272" s="70" t="inlineStr">
        <is>
          <t>智能终端系列</t>
        </is>
      </c>
      <c r="H272" s="70" t="inlineStr">
        <is>
          <t>外观不良</t>
        </is>
      </c>
      <c r="I272" s="72" t="n">
        <v>37</v>
      </c>
      <c r="J272" s="73" t="n">
        <v>0.1504065040650407</v>
      </c>
      <c r="K272" s="70" t="inlineStr">
        <is>
          <t>注塑工位</t>
        </is>
      </c>
      <c r="L272" s="70" t="inlineStr">
        <is>
          <t>表面缺陷</t>
        </is>
      </c>
      <c r="M272" s="70" t="inlineStr">
        <is>
          <t>质量工程师</t>
        </is>
      </c>
      <c r="N272" s="70" t="inlineStr">
        <is>
          <t>否</t>
        </is>
      </c>
      <c r="O272" s="70" t="inlineStr">
        <is>
          <t>团队模拟数据</t>
        </is>
      </c>
      <c r="P272" s="70" t="inlineStr">
        <is>
          <t>SIM-v2.2-20260807-20260805</t>
        </is>
      </c>
      <c r="Q272" s="70" t="inlineStr">
        <is>
          <t>按LINE-S01确定性比例分配: 外观15%/尺寸25%/功能25%/电气25%/其他余数; 良品=ROUND(总产量×质量率,0)=31699, 不良=246</t>
        </is>
      </c>
    </row>
    <row r="273">
      <c r="A273" s="70" t="inlineStr">
        <is>
          <t>DEF-00272</t>
        </is>
      </c>
      <c r="B273" s="70" t="inlineStr">
        <is>
          <t>LINE-S01-PRE-20251017</t>
        </is>
      </c>
      <c r="C273" s="70" t="inlineStr">
        <is>
          <t>SHIFT-PRE-20251017</t>
        </is>
      </c>
      <c r="D273" s="70" t="inlineStr">
        <is>
          <t>LINE-S01</t>
        </is>
      </c>
      <c r="E273" s="70" t="inlineStr">
        <is>
          <t>改善前</t>
        </is>
      </c>
      <c r="F273" s="71" t="n">
        <v>45947</v>
      </c>
      <c r="G273" s="70" t="inlineStr">
        <is>
          <t>智能终端系列</t>
        </is>
      </c>
      <c r="H273" s="70" t="inlineStr">
        <is>
          <t>尺寸超差</t>
        </is>
      </c>
      <c r="I273" s="72" t="n">
        <v>62</v>
      </c>
      <c r="J273" s="73" t="n">
        <v>0.2520325203252032</v>
      </c>
      <c r="K273" s="70" t="inlineStr">
        <is>
          <t>成型工位</t>
        </is>
      </c>
      <c r="L273" s="70" t="inlineStr">
        <is>
          <t>工艺偏移</t>
        </is>
      </c>
      <c r="M273" s="70" t="inlineStr">
        <is>
          <t>质量工程师</t>
        </is>
      </c>
      <c r="N273" s="70" t="inlineStr">
        <is>
          <t>否</t>
        </is>
      </c>
      <c r="O273" s="70" t="inlineStr">
        <is>
          <t>团队模拟数据</t>
        </is>
      </c>
      <c r="P273" s="70" t="inlineStr">
        <is>
          <t>SIM-v2.2-20260807-20260805</t>
        </is>
      </c>
      <c r="Q273" s="70" t="inlineStr">
        <is>
          <t>按LINE-S01确定性比例分配: 外观15%/尺寸25%/功能25%/电气25%/其他余数; 良品=ROUND(总产量×质量率,0)=31699, 不良=246</t>
        </is>
      </c>
    </row>
    <row r="274">
      <c r="A274" s="70" t="inlineStr">
        <is>
          <t>DEF-00273</t>
        </is>
      </c>
      <c r="B274" s="70" t="inlineStr">
        <is>
          <t>LINE-S01-PRE-20251017</t>
        </is>
      </c>
      <c r="C274" s="70" t="inlineStr">
        <is>
          <t>SHIFT-PRE-20251017</t>
        </is>
      </c>
      <c r="D274" s="70" t="inlineStr">
        <is>
          <t>LINE-S01</t>
        </is>
      </c>
      <c r="E274" s="70" t="inlineStr">
        <is>
          <t>改善前</t>
        </is>
      </c>
      <c r="F274" s="71" t="n">
        <v>45947</v>
      </c>
      <c r="G274" s="70" t="inlineStr">
        <is>
          <t>智能终端系列</t>
        </is>
      </c>
      <c r="H274" s="70" t="inlineStr">
        <is>
          <t>功能失效</t>
        </is>
      </c>
      <c r="I274" s="72" t="n">
        <v>62</v>
      </c>
      <c r="J274" s="73" t="n">
        <v>0.2520325203252032</v>
      </c>
      <c r="K274" s="70" t="inlineStr">
        <is>
          <t>测试工位</t>
        </is>
      </c>
      <c r="L274" s="70" t="inlineStr">
        <is>
          <t>元器件异常</t>
        </is>
      </c>
      <c r="M274" s="70" t="inlineStr">
        <is>
          <t>质量工程师</t>
        </is>
      </c>
      <c r="N274" s="70" t="inlineStr">
        <is>
          <t>否</t>
        </is>
      </c>
      <c r="O274" s="70" t="inlineStr">
        <is>
          <t>团队模拟数据</t>
        </is>
      </c>
      <c r="P274" s="70" t="inlineStr">
        <is>
          <t>SIM-v2.2-20260807-20260805</t>
        </is>
      </c>
      <c r="Q274" s="70" t="inlineStr">
        <is>
          <t>按LINE-S01确定性比例分配: 外观15%/尺寸25%/功能25%/电气25%/其他余数; 良品=ROUND(总产量×质量率,0)=31699, 不良=246</t>
        </is>
      </c>
    </row>
    <row r="275">
      <c r="A275" s="70" t="inlineStr">
        <is>
          <t>DEF-00274</t>
        </is>
      </c>
      <c r="B275" s="70" t="inlineStr">
        <is>
          <t>LINE-S01-PRE-20251017</t>
        </is>
      </c>
      <c r="C275" s="70" t="inlineStr">
        <is>
          <t>SHIFT-PRE-20251017</t>
        </is>
      </c>
      <c r="D275" s="70" t="inlineStr">
        <is>
          <t>LINE-S01</t>
        </is>
      </c>
      <c r="E275" s="70" t="inlineStr">
        <is>
          <t>改善前</t>
        </is>
      </c>
      <c r="F275" s="71" t="n">
        <v>45947</v>
      </c>
      <c r="G275" s="70" t="inlineStr">
        <is>
          <t>智能终端系列</t>
        </is>
      </c>
      <c r="H275" s="70" t="inlineStr">
        <is>
          <t>电气不良</t>
        </is>
      </c>
      <c r="I275" s="72" t="n">
        <v>62</v>
      </c>
      <c r="J275" s="73" t="n">
        <v>0.2520325203252032</v>
      </c>
      <c r="K275" s="70" t="inlineStr">
        <is>
          <t>焊接工位</t>
        </is>
      </c>
      <c r="L275" s="70" t="inlineStr">
        <is>
          <t>焊接缺陷</t>
        </is>
      </c>
      <c r="M275" s="70" t="inlineStr">
        <is>
          <t>质量工程师</t>
        </is>
      </c>
      <c r="N275" s="70" t="inlineStr">
        <is>
          <t>否</t>
        </is>
      </c>
      <c r="O275" s="70" t="inlineStr">
        <is>
          <t>团队模拟数据</t>
        </is>
      </c>
      <c r="P275" s="70" t="inlineStr">
        <is>
          <t>SIM-v2.2-20260807-20260805</t>
        </is>
      </c>
      <c r="Q275" s="70" t="inlineStr">
        <is>
          <t>按LINE-S01确定性比例分配: 外观15%/尺寸25%/功能25%/电气25%/其他余数; 良品=ROUND(总产量×质量率,0)=31699, 不良=246</t>
        </is>
      </c>
    </row>
    <row r="276">
      <c r="A276" s="70" t="inlineStr">
        <is>
          <t>DEF-00275</t>
        </is>
      </c>
      <c r="B276" s="70" t="inlineStr">
        <is>
          <t>LINE-S01-PRE-20251017</t>
        </is>
      </c>
      <c r="C276" s="70" t="inlineStr">
        <is>
          <t>SHIFT-PRE-20251017</t>
        </is>
      </c>
      <c r="D276" s="70" t="inlineStr">
        <is>
          <t>LINE-S01</t>
        </is>
      </c>
      <c r="E276" s="70" t="inlineStr">
        <is>
          <t>改善前</t>
        </is>
      </c>
      <c r="F276" s="71" t="n">
        <v>45947</v>
      </c>
      <c r="G276" s="70" t="inlineStr">
        <is>
          <t>智能终端系列</t>
        </is>
      </c>
      <c r="H276" s="70" t="inlineStr">
        <is>
          <t>其他不良</t>
        </is>
      </c>
      <c r="I276" s="72" t="n">
        <v>23</v>
      </c>
      <c r="J276" s="73" t="n">
        <v>0.0934959349593496</v>
      </c>
      <c r="K276" s="70" t="inlineStr">
        <is>
          <t>包装工位</t>
        </is>
      </c>
      <c r="L276" s="70" t="inlineStr">
        <is>
          <t>综合因素</t>
        </is>
      </c>
      <c r="M276" s="70" t="inlineStr">
        <is>
          <t>生产主管</t>
        </is>
      </c>
      <c r="N276" s="70" t="inlineStr">
        <is>
          <t>否</t>
        </is>
      </c>
      <c r="O276" s="70" t="inlineStr">
        <is>
          <t>团队模拟数据</t>
        </is>
      </c>
      <c r="P276" s="70" t="inlineStr">
        <is>
          <t>SIM-v2.2-20260807-20260805</t>
        </is>
      </c>
      <c r="Q276" s="70" t="inlineStr">
        <is>
          <t>按LINE-S01确定性比例分配: 外观15%/尺寸25%/功能25%/电气25%/其他余数; 良品=ROUND(总产量×质量率,0)=31699, 不良=246</t>
        </is>
      </c>
    </row>
    <row r="277">
      <c r="A277" s="70" t="inlineStr">
        <is>
          <t>DEF-00276</t>
        </is>
      </c>
      <c r="B277" s="70" t="inlineStr">
        <is>
          <t>LINE-S02-PRE-20251017</t>
        </is>
      </c>
      <c r="C277" s="70" t="inlineStr">
        <is>
          <t>SHIFT-PRE-20251017</t>
        </is>
      </c>
      <c r="D277" s="70" t="inlineStr">
        <is>
          <t>LINE-S02</t>
        </is>
      </c>
      <c r="E277" s="70" t="inlineStr">
        <is>
          <t>改善前</t>
        </is>
      </c>
      <c r="F277" s="71" t="n">
        <v>45947</v>
      </c>
      <c r="G277" s="70" t="inlineStr">
        <is>
          <t>视觉设备系列</t>
        </is>
      </c>
      <c r="H277" s="70" t="inlineStr">
        <is>
          <t>外观不良</t>
        </is>
      </c>
      <c r="I277" s="72" t="n">
        <v>39</v>
      </c>
      <c r="J277" s="73" t="n">
        <v>0.1203703703703704</v>
      </c>
      <c r="K277" s="70" t="inlineStr">
        <is>
          <t>注塑工位</t>
        </is>
      </c>
      <c r="L277" s="70" t="inlineStr">
        <is>
          <t>表面缺陷</t>
        </is>
      </c>
      <c r="M277" s="70" t="inlineStr">
        <is>
          <t>质量工程师</t>
        </is>
      </c>
      <c r="N277" s="70" t="inlineStr">
        <is>
          <t>否</t>
        </is>
      </c>
      <c r="O277" s="70" t="inlineStr">
        <is>
          <t>团队模拟数据</t>
        </is>
      </c>
      <c r="P277" s="70" t="inlineStr">
        <is>
          <t>SIM-v2.2-20260807-20260805</t>
        </is>
      </c>
      <c r="Q277" s="70" t="inlineStr">
        <is>
          <t>按LINE-S02确定性比例分配: 外观12%/尺寸15%/功能32%/电气28%/其他余数; 良品=ROUND(总产量×质量率,0)=31332, 不良=324</t>
        </is>
      </c>
    </row>
    <row r="278">
      <c r="A278" s="70" t="inlineStr">
        <is>
          <t>DEF-00277</t>
        </is>
      </c>
      <c r="B278" s="70" t="inlineStr">
        <is>
          <t>LINE-S02-PRE-20251017</t>
        </is>
      </c>
      <c r="C278" s="70" t="inlineStr">
        <is>
          <t>SHIFT-PRE-20251017</t>
        </is>
      </c>
      <c r="D278" s="70" t="inlineStr">
        <is>
          <t>LINE-S02</t>
        </is>
      </c>
      <c r="E278" s="70" t="inlineStr">
        <is>
          <t>改善前</t>
        </is>
      </c>
      <c r="F278" s="71" t="n">
        <v>45947</v>
      </c>
      <c r="G278" s="70" t="inlineStr">
        <is>
          <t>视觉设备系列</t>
        </is>
      </c>
      <c r="H278" s="70" t="inlineStr">
        <is>
          <t>尺寸超差</t>
        </is>
      </c>
      <c r="I278" s="72" t="n">
        <v>49</v>
      </c>
      <c r="J278" s="73" t="n">
        <v>0.1512345679012346</v>
      </c>
      <c r="K278" s="70" t="inlineStr">
        <is>
          <t>成型工位</t>
        </is>
      </c>
      <c r="L278" s="70" t="inlineStr">
        <is>
          <t>工艺偏移</t>
        </is>
      </c>
      <c r="M278" s="70" t="inlineStr">
        <is>
          <t>质量工程师</t>
        </is>
      </c>
      <c r="N278" s="70" t="inlineStr">
        <is>
          <t>否</t>
        </is>
      </c>
      <c r="O278" s="70" t="inlineStr">
        <is>
          <t>团队模拟数据</t>
        </is>
      </c>
      <c r="P278" s="70" t="inlineStr">
        <is>
          <t>SIM-v2.2-20260807-20260805</t>
        </is>
      </c>
      <c r="Q278" s="70" t="inlineStr">
        <is>
          <t>按LINE-S02确定性比例分配: 外观12%/尺寸15%/功能32%/电气28%/其他余数; 良品=ROUND(总产量×质量率,0)=31332, 不良=324</t>
        </is>
      </c>
    </row>
    <row r="279">
      <c r="A279" s="70" t="inlineStr">
        <is>
          <t>DEF-00278</t>
        </is>
      </c>
      <c r="B279" s="70" t="inlineStr">
        <is>
          <t>LINE-S02-PRE-20251017</t>
        </is>
      </c>
      <c r="C279" s="70" t="inlineStr">
        <is>
          <t>SHIFT-PRE-20251017</t>
        </is>
      </c>
      <c r="D279" s="70" t="inlineStr">
        <is>
          <t>LINE-S02</t>
        </is>
      </c>
      <c r="E279" s="70" t="inlineStr">
        <is>
          <t>改善前</t>
        </is>
      </c>
      <c r="F279" s="71" t="n">
        <v>45947</v>
      </c>
      <c r="G279" s="70" t="inlineStr">
        <is>
          <t>视觉设备系列</t>
        </is>
      </c>
      <c r="H279" s="70" t="inlineStr">
        <is>
          <t>功能失效</t>
        </is>
      </c>
      <c r="I279" s="72" t="n">
        <v>104</v>
      </c>
      <c r="J279" s="73" t="n">
        <v>0.3209876543209876</v>
      </c>
      <c r="K279" s="70" t="inlineStr">
        <is>
          <t>测试工位</t>
        </is>
      </c>
      <c r="L279" s="70" t="inlineStr">
        <is>
          <t>元器件异常</t>
        </is>
      </c>
      <c r="M279" s="70" t="inlineStr">
        <is>
          <t>质量工程师</t>
        </is>
      </c>
      <c r="N279" s="70" t="inlineStr">
        <is>
          <t>是</t>
        </is>
      </c>
      <c r="O279" s="70" t="inlineStr">
        <is>
          <t>团队模拟数据</t>
        </is>
      </c>
      <c r="P279" s="70" t="inlineStr">
        <is>
          <t>SIM-v2.2-20260807-20260805</t>
        </is>
      </c>
      <c r="Q279" s="70" t="inlineStr">
        <is>
          <t>按LINE-S02确定性比例分配: 外观12%/尺寸15%/功能32%/电气28%/其他余数; 良品=ROUND(总产量×质量率,0)=31332, 不良=324</t>
        </is>
      </c>
    </row>
    <row r="280">
      <c r="A280" s="70" t="inlineStr">
        <is>
          <t>DEF-00279</t>
        </is>
      </c>
      <c r="B280" s="70" t="inlineStr">
        <is>
          <t>LINE-S02-PRE-20251017</t>
        </is>
      </c>
      <c r="C280" s="70" t="inlineStr">
        <is>
          <t>SHIFT-PRE-20251017</t>
        </is>
      </c>
      <c r="D280" s="70" t="inlineStr">
        <is>
          <t>LINE-S02</t>
        </is>
      </c>
      <c r="E280" s="70" t="inlineStr">
        <is>
          <t>改善前</t>
        </is>
      </c>
      <c r="F280" s="71" t="n">
        <v>45947</v>
      </c>
      <c r="G280" s="70" t="inlineStr">
        <is>
          <t>视觉设备系列</t>
        </is>
      </c>
      <c r="H280" s="70" t="inlineStr">
        <is>
          <t>电气不良</t>
        </is>
      </c>
      <c r="I280" s="72" t="n">
        <v>91</v>
      </c>
      <c r="J280" s="73" t="n">
        <v>0.2808641975308642</v>
      </c>
      <c r="K280" s="70" t="inlineStr">
        <is>
          <t>焊接工位</t>
        </is>
      </c>
      <c r="L280" s="70" t="inlineStr">
        <is>
          <t>焊接缺陷</t>
        </is>
      </c>
      <c r="M280" s="70" t="inlineStr">
        <is>
          <t>质量工程师</t>
        </is>
      </c>
      <c r="N280" s="70" t="inlineStr">
        <is>
          <t>否</t>
        </is>
      </c>
      <c r="O280" s="70" t="inlineStr">
        <is>
          <t>团队模拟数据</t>
        </is>
      </c>
      <c r="P280" s="70" t="inlineStr">
        <is>
          <t>SIM-v2.2-20260807-20260805</t>
        </is>
      </c>
      <c r="Q280" s="70" t="inlineStr">
        <is>
          <t>按LINE-S02确定性比例分配: 外观12%/尺寸15%/功能32%/电气28%/其他余数; 良品=ROUND(总产量×质量率,0)=31332, 不良=324</t>
        </is>
      </c>
    </row>
    <row r="281">
      <c r="A281" s="70" t="inlineStr">
        <is>
          <t>DEF-00280</t>
        </is>
      </c>
      <c r="B281" s="70" t="inlineStr">
        <is>
          <t>LINE-S02-PRE-20251017</t>
        </is>
      </c>
      <c r="C281" s="70" t="inlineStr">
        <is>
          <t>SHIFT-PRE-20251017</t>
        </is>
      </c>
      <c r="D281" s="70" t="inlineStr">
        <is>
          <t>LINE-S02</t>
        </is>
      </c>
      <c r="E281" s="70" t="inlineStr">
        <is>
          <t>改善前</t>
        </is>
      </c>
      <c r="F281" s="71" t="n">
        <v>45947</v>
      </c>
      <c r="G281" s="70" t="inlineStr">
        <is>
          <t>视觉设备系列</t>
        </is>
      </c>
      <c r="H281" s="70" t="inlineStr">
        <is>
          <t>其他不良</t>
        </is>
      </c>
      <c r="I281" s="72" t="n">
        <v>41</v>
      </c>
      <c r="J281" s="73" t="n">
        <v>0.1265432098765432</v>
      </c>
      <c r="K281" s="70" t="inlineStr">
        <is>
          <t>包装工位</t>
        </is>
      </c>
      <c r="L281" s="70" t="inlineStr">
        <is>
          <t>综合因素</t>
        </is>
      </c>
      <c r="M281" s="70" t="inlineStr">
        <is>
          <t>生产主管</t>
        </is>
      </c>
      <c r="N281" s="70" t="inlineStr">
        <is>
          <t>否</t>
        </is>
      </c>
      <c r="O281" s="70" t="inlineStr">
        <is>
          <t>团队模拟数据</t>
        </is>
      </c>
      <c r="P281" s="70" t="inlineStr">
        <is>
          <t>SIM-v2.2-20260807-20260805</t>
        </is>
      </c>
      <c r="Q281" s="70" t="inlineStr">
        <is>
          <t>按LINE-S02确定性比例分配: 外观12%/尺寸15%/功能32%/电气28%/其他余数; 良品=ROUND(总产量×质量率,0)=31332, 不良=324</t>
        </is>
      </c>
    </row>
    <row r="282">
      <c r="A282" s="70" t="inlineStr">
        <is>
          <t>DEF-00281</t>
        </is>
      </c>
      <c r="B282" s="70" t="inlineStr">
        <is>
          <t>LINE-S03-PRE-20251017</t>
        </is>
      </c>
      <c r="C282" s="70" t="inlineStr">
        <is>
          <t>SHIFT-PRE-20251017</t>
        </is>
      </c>
      <c r="D282" s="70" t="inlineStr">
        <is>
          <t>LINE-S03</t>
        </is>
      </c>
      <c r="E282" s="70" t="inlineStr">
        <is>
          <t>改善前</t>
        </is>
      </c>
      <c r="F282" s="71" t="n">
        <v>45947</v>
      </c>
      <c r="G282" s="70" t="inlineStr">
        <is>
          <t>音频模组系列</t>
        </is>
      </c>
      <c r="H282" s="70" t="inlineStr">
        <is>
          <t>外观不良</t>
        </is>
      </c>
      <c r="I282" s="72" t="n">
        <v>444</v>
      </c>
      <c r="J282" s="73" t="n">
        <v>0.3196544276457883</v>
      </c>
      <c r="K282" s="70" t="inlineStr">
        <is>
          <t>注塑工位</t>
        </is>
      </c>
      <c r="L282" s="70" t="inlineStr">
        <is>
          <t>表面缺陷</t>
        </is>
      </c>
      <c r="M282" s="70" t="inlineStr">
        <is>
          <t>质量工程师</t>
        </is>
      </c>
      <c r="N282" s="70" t="inlineStr">
        <is>
          <t>是</t>
        </is>
      </c>
      <c r="O282" s="70" t="inlineStr">
        <is>
          <t>团队模拟数据</t>
        </is>
      </c>
      <c r="P282" s="70" t="inlineStr">
        <is>
          <t>SIM-v2.2-20260807-20260805</t>
        </is>
      </c>
      <c r="Q282" s="70" t="inlineStr">
        <is>
          <t>按LINE-S03确定性比例分配: 外观32%/尺寸30%/功能15%/电气13%/其他余数; 良品=ROUND(总产量×质量率,0)=33517, 不良=1389</t>
        </is>
      </c>
    </row>
    <row r="283">
      <c r="A283" s="70" t="inlineStr">
        <is>
          <t>DEF-00282</t>
        </is>
      </c>
      <c r="B283" s="70" t="inlineStr">
        <is>
          <t>LINE-S03-PRE-20251017</t>
        </is>
      </c>
      <c r="C283" s="70" t="inlineStr">
        <is>
          <t>SHIFT-PRE-20251017</t>
        </is>
      </c>
      <c r="D283" s="70" t="inlineStr">
        <is>
          <t>LINE-S03</t>
        </is>
      </c>
      <c r="E283" s="70" t="inlineStr">
        <is>
          <t>改善前</t>
        </is>
      </c>
      <c r="F283" s="71" t="n">
        <v>45947</v>
      </c>
      <c r="G283" s="70" t="inlineStr">
        <is>
          <t>音频模组系列</t>
        </is>
      </c>
      <c r="H283" s="70" t="inlineStr">
        <is>
          <t>尺寸超差</t>
        </is>
      </c>
      <c r="I283" s="72" t="n">
        <v>417</v>
      </c>
      <c r="J283" s="73" t="n">
        <v>0.3002159827213823</v>
      </c>
      <c r="K283" s="70" t="inlineStr">
        <is>
          <t>成型工位</t>
        </is>
      </c>
      <c r="L283" s="70" t="inlineStr">
        <is>
          <t>工艺偏移</t>
        </is>
      </c>
      <c r="M283" s="70" t="inlineStr">
        <is>
          <t>质量工程师</t>
        </is>
      </c>
      <c r="N283" s="70" t="inlineStr">
        <is>
          <t>是</t>
        </is>
      </c>
      <c r="O283" s="70" t="inlineStr">
        <is>
          <t>团队模拟数据</t>
        </is>
      </c>
      <c r="P283" s="70" t="inlineStr">
        <is>
          <t>SIM-v2.2-20260807-20260805</t>
        </is>
      </c>
      <c r="Q283" s="70" t="inlineStr">
        <is>
          <t>按LINE-S03确定性比例分配: 外观32%/尺寸30%/功能15%/电气13%/其他余数; 良品=ROUND(总产量×质量率,0)=33517, 不良=1389</t>
        </is>
      </c>
    </row>
    <row r="284">
      <c r="A284" s="70" t="inlineStr">
        <is>
          <t>DEF-00283</t>
        </is>
      </c>
      <c r="B284" s="70" t="inlineStr">
        <is>
          <t>LINE-S03-PRE-20251017</t>
        </is>
      </c>
      <c r="C284" s="70" t="inlineStr">
        <is>
          <t>SHIFT-PRE-20251017</t>
        </is>
      </c>
      <c r="D284" s="70" t="inlineStr">
        <is>
          <t>LINE-S03</t>
        </is>
      </c>
      <c r="E284" s="70" t="inlineStr">
        <is>
          <t>改善前</t>
        </is>
      </c>
      <c r="F284" s="71" t="n">
        <v>45947</v>
      </c>
      <c r="G284" s="70" t="inlineStr">
        <is>
          <t>音频模组系列</t>
        </is>
      </c>
      <c r="H284" s="70" t="inlineStr">
        <is>
          <t>功能失效</t>
        </is>
      </c>
      <c r="I284" s="72" t="n">
        <v>208</v>
      </c>
      <c r="J284" s="73" t="n">
        <v>0.1497480201583873</v>
      </c>
      <c r="K284" s="70" t="inlineStr">
        <is>
          <t>测试工位</t>
        </is>
      </c>
      <c r="L284" s="70" t="inlineStr">
        <is>
          <t>元器件异常</t>
        </is>
      </c>
      <c r="M284" s="70" t="inlineStr">
        <is>
          <t>质量工程师</t>
        </is>
      </c>
      <c r="N284" s="70" t="inlineStr">
        <is>
          <t>否</t>
        </is>
      </c>
      <c r="O284" s="70" t="inlineStr">
        <is>
          <t>团队模拟数据</t>
        </is>
      </c>
      <c r="P284" s="70" t="inlineStr">
        <is>
          <t>SIM-v2.2-20260807-20260805</t>
        </is>
      </c>
      <c r="Q284" s="70" t="inlineStr">
        <is>
          <t>按LINE-S03确定性比例分配: 外观32%/尺寸30%/功能15%/电气13%/其他余数; 良品=ROUND(总产量×质量率,0)=33517, 不良=1389</t>
        </is>
      </c>
    </row>
    <row r="285">
      <c r="A285" s="70" t="inlineStr">
        <is>
          <t>DEF-00284</t>
        </is>
      </c>
      <c r="B285" s="70" t="inlineStr">
        <is>
          <t>LINE-S03-PRE-20251017</t>
        </is>
      </c>
      <c r="C285" s="70" t="inlineStr">
        <is>
          <t>SHIFT-PRE-20251017</t>
        </is>
      </c>
      <c r="D285" s="70" t="inlineStr">
        <is>
          <t>LINE-S03</t>
        </is>
      </c>
      <c r="E285" s="70" t="inlineStr">
        <is>
          <t>改善前</t>
        </is>
      </c>
      <c r="F285" s="71" t="n">
        <v>45947</v>
      </c>
      <c r="G285" s="70" t="inlineStr">
        <is>
          <t>音频模组系列</t>
        </is>
      </c>
      <c r="H285" s="70" t="inlineStr">
        <is>
          <t>电气不良</t>
        </is>
      </c>
      <c r="I285" s="72" t="n">
        <v>181</v>
      </c>
      <c r="J285" s="73" t="n">
        <v>0.1303095752339813</v>
      </c>
      <c r="K285" s="70" t="inlineStr">
        <is>
          <t>焊接工位</t>
        </is>
      </c>
      <c r="L285" s="70" t="inlineStr">
        <is>
          <t>焊接缺陷</t>
        </is>
      </c>
      <c r="M285" s="70" t="inlineStr">
        <is>
          <t>质量工程师</t>
        </is>
      </c>
      <c r="N285" s="70" t="inlineStr">
        <is>
          <t>否</t>
        </is>
      </c>
      <c r="O285" s="70" t="inlineStr">
        <is>
          <t>团队模拟数据</t>
        </is>
      </c>
      <c r="P285" s="70" t="inlineStr">
        <is>
          <t>SIM-v2.2-20260807-20260805</t>
        </is>
      </c>
      <c r="Q285" s="70" t="inlineStr">
        <is>
          <t>按LINE-S03确定性比例分配: 外观32%/尺寸30%/功能15%/电气13%/其他余数; 良品=ROUND(总产量×质量率,0)=33517, 不良=1389</t>
        </is>
      </c>
    </row>
    <row r="286">
      <c r="A286" s="70" t="inlineStr">
        <is>
          <t>DEF-00285</t>
        </is>
      </c>
      <c r="B286" s="70" t="inlineStr">
        <is>
          <t>LINE-S03-PRE-20251017</t>
        </is>
      </c>
      <c r="C286" s="70" t="inlineStr">
        <is>
          <t>SHIFT-PRE-20251017</t>
        </is>
      </c>
      <c r="D286" s="70" t="inlineStr">
        <is>
          <t>LINE-S03</t>
        </is>
      </c>
      <c r="E286" s="70" t="inlineStr">
        <is>
          <t>改善前</t>
        </is>
      </c>
      <c r="F286" s="71" t="n">
        <v>45947</v>
      </c>
      <c r="G286" s="70" t="inlineStr">
        <is>
          <t>音频模组系列</t>
        </is>
      </c>
      <c r="H286" s="70" t="inlineStr">
        <is>
          <t>其他不良</t>
        </is>
      </c>
      <c r="I286" s="72" t="n">
        <v>139</v>
      </c>
      <c r="J286" s="73" t="n">
        <v>0.1000719942404606</v>
      </c>
      <c r="K286" s="70" t="inlineStr">
        <is>
          <t>包装工位</t>
        </is>
      </c>
      <c r="L286" s="70" t="inlineStr">
        <is>
          <t>综合因素</t>
        </is>
      </c>
      <c r="M286" s="70" t="inlineStr">
        <is>
          <t>生产主管</t>
        </is>
      </c>
      <c r="N286" s="70" t="inlineStr">
        <is>
          <t>否</t>
        </is>
      </c>
      <c r="O286" s="70" t="inlineStr">
        <is>
          <t>团队模拟数据</t>
        </is>
      </c>
      <c r="P286" s="70" t="inlineStr">
        <is>
          <t>SIM-v2.2-20260807-20260805</t>
        </is>
      </c>
      <c r="Q286" s="70" t="inlineStr">
        <is>
          <t>按LINE-S03确定性比例分配: 外观32%/尺寸30%/功能15%/电气13%/其他余数; 良品=ROUND(总产量×质量率,0)=33517, 不良=1389</t>
        </is>
      </c>
    </row>
    <row r="287">
      <c r="A287" s="70" t="inlineStr">
        <is>
          <t>DEF-00286</t>
        </is>
      </c>
      <c r="B287" s="70" t="inlineStr">
        <is>
          <t>LINE-S01-PRE-20251020</t>
        </is>
      </c>
      <c r="C287" s="70" t="inlineStr">
        <is>
          <t>SHIFT-PRE-20251020</t>
        </is>
      </c>
      <c r="D287" s="70" t="inlineStr">
        <is>
          <t>LINE-S01</t>
        </is>
      </c>
      <c r="E287" s="70" t="inlineStr">
        <is>
          <t>改善前</t>
        </is>
      </c>
      <c r="F287" s="71" t="n">
        <v>45950</v>
      </c>
      <c r="G287" s="70" t="inlineStr">
        <is>
          <t>智能终端系列</t>
        </is>
      </c>
      <c r="H287" s="70" t="inlineStr">
        <is>
          <t>外观不良</t>
        </is>
      </c>
      <c r="I287" s="72" t="n">
        <v>91</v>
      </c>
      <c r="J287" s="73" t="n">
        <v>0.149671052631579</v>
      </c>
      <c r="K287" s="70" t="inlineStr">
        <is>
          <t>注塑工位</t>
        </is>
      </c>
      <c r="L287" s="70" t="inlineStr">
        <is>
          <t>表面缺陷</t>
        </is>
      </c>
      <c r="M287" s="70" t="inlineStr">
        <is>
          <t>质量工程师</t>
        </is>
      </c>
      <c r="N287" s="70" t="inlineStr">
        <is>
          <t>否</t>
        </is>
      </c>
      <c r="O287" s="70" t="inlineStr">
        <is>
          <t>团队模拟数据</t>
        </is>
      </c>
      <c r="P287" s="70" t="inlineStr">
        <is>
          <t>SIM-v2.2-20260807-20260805</t>
        </is>
      </c>
      <c r="Q287" s="70" t="inlineStr">
        <is>
          <t>按LINE-S01确定性比例分配: 外观15%/尺寸25%/功能25%/电气25%/其他余数; 良品=ROUND(总产量×质量率,0)=63218, 不良=608</t>
        </is>
      </c>
    </row>
    <row r="288">
      <c r="A288" s="70" t="inlineStr">
        <is>
          <t>DEF-00287</t>
        </is>
      </c>
      <c r="B288" s="70" t="inlineStr">
        <is>
          <t>LINE-S01-PRE-20251020</t>
        </is>
      </c>
      <c r="C288" s="70" t="inlineStr">
        <is>
          <t>SHIFT-PRE-20251020</t>
        </is>
      </c>
      <c r="D288" s="70" t="inlineStr">
        <is>
          <t>LINE-S01</t>
        </is>
      </c>
      <c r="E288" s="70" t="inlineStr">
        <is>
          <t>改善前</t>
        </is>
      </c>
      <c r="F288" s="71" t="n">
        <v>45950</v>
      </c>
      <c r="G288" s="70" t="inlineStr">
        <is>
          <t>智能终端系列</t>
        </is>
      </c>
      <c r="H288" s="70" t="inlineStr">
        <is>
          <t>尺寸超差</t>
        </is>
      </c>
      <c r="I288" s="72" t="n">
        <v>152</v>
      </c>
      <c r="J288" s="73" t="n">
        <v>0.25</v>
      </c>
      <c r="K288" s="70" t="inlineStr">
        <is>
          <t>成型工位</t>
        </is>
      </c>
      <c r="L288" s="70" t="inlineStr">
        <is>
          <t>工艺偏移</t>
        </is>
      </c>
      <c r="M288" s="70" t="inlineStr">
        <is>
          <t>质量工程师</t>
        </is>
      </c>
      <c r="N288" s="70" t="inlineStr">
        <is>
          <t>否</t>
        </is>
      </c>
      <c r="O288" s="70" t="inlineStr">
        <is>
          <t>团队模拟数据</t>
        </is>
      </c>
      <c r="P288" s="70" t="inlineStr">
        <is>
          <t>SIM-v2.2-20260807-20260805</t>
        </is>
      </c>
      <c r="Q288" s="70" t="inlineStr">
        <is>
          <t>按LINE-S01确定性比例分配: 外观15%/尺寸25%/功能25%/电气25%/其他余数; 良品=ROUND(总产量×质量率,0)=63218, 不良=608</t>
        </is>
      </c>
    </row>
    <row r="289">
      <c r="A289" s="70" t="inlineStr">
        <is>
          <t>DEF-00288</t>
        </is>
      </c>
      <c r="B289" s="70" t="inlineStr">
        <is>
          <t>LINE-S01-PRE-20251020</t>
        </is>
      </c>
      <c r="C289" s="70" t="inlineStr">
        <is>
          <t>SHIFT-PRE-20251020</t>
        </is>
      </c>
      <c r="D289" s="70" t="inlineStr">
        <is>
          <t>LINE-S01</t>
        </is>
      </c>
      <c r="E289" s="70" t="inlineStr">
        <is>
          <t>改善前</t>
        </is>
      </c>
      <c r="F289" s="71" t="n">
        <v>45950</v>
      </c>
      <c r="G289" s="70" t="inlineStr">
        <is>
          <t>智能终端系列</t>
        </is>
      </c>
      <c r="H289" s="70" t="inlineStr">
        <is>
          <t>功能失效</t>
        </is>
      </c>
      <c r="I289" s="72" t="n">
        <v>152</v>
      </c>
      <c r="J289" s="73" t="n">
        <v>0.25</v>
      </c>
      <c r="K289" s="70" t="inlineStr">
        <is>
          <t>测试工位</t>
        </is>
      </c>
      <c r="L289" s="70" t="inlineStr">
        <is>
          <t>元器件异常</t>
        </is>
      </c>
      <c r="M289" s="70" t="inlineStr">
        <is>
          <t>质量工程师</t>
        </is>
      </c>
      <c r="N289" s="70" t="inlineStr">
        <is>
          <t>否</t>
        </is>
      </c>
      <c r="O289" s="70" t="inlineStr">
        <is>
          <t>团队模拟数据</t>
        </is>
      </c>
      <c r="P289" s="70" t="inlineStr">
        <is>
          <t>SIM-v2.2-20260807-20260805</t>
        </is>
      </c>
      <c r="Q289" s="70" t="inlineStr">
        <is>
          <t>按LINE-S01确定性比例分配: 外观15%/尺寸25%/功能25%/电气25%/其他余数; 良品=ROUND(总产量×质量率,0)=63218, 不良=608</t>
        </is>
      </c>
    </row>
    <row r="290">
      <c r="A290" s="70" t="inlineStr">
        <is>
          <t>DEF-00289</t>
        </is>
      </c>
      <c r="B290" s="70" t="inlineStr">
        <is>
          <t>LINE-S01-PRE-20251020</t>
        </is>
      </c>
      <c r="C290" s="70" t="inlineStr">
        <is>
          <t>SHIFT-PRE-20251020</t>
        </is>
      </c>
      <c r="D290" s="70" t="inlineStr">
        <is>
          <t>LINE-S01</t>
        </is>
      </c>
      <c r="E290" s="70" t="inlineStr">
        <is>
          <t>改善前</t>
        </is>
      </c>
      <c r="F290" s="71" t="n">
        <v>45950</v>
      </c>
      <c r="G290" s="70" t="inlineStr">
        <is>
          <t>智能终端系列</t>
        </is>
      </c>
      <c r="H290" s="70" t="inlineStr">
        <is>
          <t>电气不良</t>
        </is>
      </c>
      <c r="I290" s="72" t="n">
        <v>152</v>
      </c>
      <c r="J290" s="73" t="n">
        <v>0.25</v>
      </c>
      <c r="K290" s="70" t="inlineStr">
        <is>
          <t>焊接工位</t>
        </is>
      </c>
      <c r="L290" s="70" t="inlineStr">
        <is>
          <t>焊接缺陷</t>
        </is>
      </c>
      <c r="M290" s="70" t="inlineStr">
        <is>
          <t>质量工程师</t>
        </is>
      </c>
      <c r="N290" s="70" t="inlineStr">
        <is>
          <t>否</t>
        </is>
      </c>
      <c r="O290" s="70" t="inlineStr">
        <is>
          <t>团队模拟数据</t>
        </is>
      </c>
      <c r="P290" s="70" t="inlineStr">
        <is>
          <t>SIM-v2.2-20260807-20260805</t>
        </is>
      </c>
      <c r="Q290" s="70" t="inlineStr">
        <is>
          <t>按LINE-S01确定性比例分配: 外观15%/尺寸25%/功能25%/电气25%/其他余数; 良品=ROUND(总产量×质量率,0)=63218, 不良=608</t>
        </is>
      </c>
    </row>
    <row r="291">
      <c r="A291" s="70" t="inlineStr">
        <is>
          <t>DEF-00290</t>
        </is>
      </c>
      <c r="B291" s="70" t="inlineStr">
        <is>
          <t>LINE-S01-PRE-20251020</t>
        </is>
      </c>
      <c r="C291" s="70" t="inlineStr">
        <is>
          <t>SHIFT-PRE-20251020</t>
        </is>
      </c>
      <c r="D291" s="70" t="inlineStr">
        <is>
          <t>LINE-S01</t>
        </is>
      </c>
      <c r="E291" s="70" t="inlineStr">
        <is>
          <t>改善前</t>
        </is>
      </c>
      <c r="F291" s="71" t="n">
        <v>45950</v>
      </c>
      <c r="G291" s="70" t="inlineStr">
        <is>
          <t>智能终端系列</t>
        </is>
      </c>
      <c r="H291" s="70" t="inlineStr">
        <is>
          <t>其他不良</t>
        </is>
      </c>
      <c r="I291" s="72" t="n">
        <v>61</v>
      </c>
      <c r="J291" s="73" t="n">
        <v>0.100328947368421</v>
      </c>
      <c r="K291" s="70" t="inlineStr">
        <is>
          <t>包装工位</t>
        </is>
      </c>
      <c r="L291" s="70" t="inlineStr">
        <is>
          <t>综合因素</t>
        </is>
      </c>
      <c r="M291" s="70" t="inlineStr">
        <is>
          <t>生产主管</t>
        </is>
      </c>
      <c r="N291" s="70" t="inlineStr">
        <is>
          <t>否</t>
        </is>
      </c>
      <c r="O291" s="70" t="inlineStr">
        <is>
          <t>团队模拟数据</t>
        </is>
      </c>
      <c r="P291" s="70" t="inlineStr">
        <is>
          <t>SIM-v2.2-20260807-20260805</t>
        </is>
      </c>
      <c r="Q291" s="70" t="inlineStr">
        <is>
          <t>按LINE-S01确定性比例分配: 外观15%/尺寸25%/功能25%/电气25%/其他余数; 良品=ROUND(总产量×质量率,0)=63218, 不良=608</t>
        </is>
      </c>
    </row>
    <row r="292">
      <c r="A292" s="70" t="inlineStr">
        <is>
          <t>DEF-00291</t>
        </is>
      </c>
      <c r="B292" s="70" t="inlineStr">
        <is>
          <t>LINE-S02-PRE-20251020</t>
        </is>
      </c>
      <c r="C292" s="70" t="inlineStr">
        <is>
          <t>SHIFT-PRE-20251020</t>
        </is>
      </c>
      <c r="D292" s="70" t="inlineStr">
        <is>
          <t>LINE-S02</t>
        </is>
      </c>
      <c r="E292" s="70" t="inlineStr">
        <is>
          <t>改善前</t>
        </is>
      </c>
      <c r="F292" s="71" t="n">
        <v>45950</v>
      </c>
      <c r="G292" s="70" t="inlineStr">
        <is>
          <t>视觉设备系列</t>
        </is>
      </c>
      <c r="H292" s="70" t="inlineStr">
        <is>
          <t>外观不良</t>
        </is>
      </c>
      <c r="I292" s="72" t="n">
        <v>26</v>
      </c>
      <c r="J292" s="73" t="n">
        <v>0.1214953271028037</v>
      </c>
      <c r="K292" s="70" t="inlineStr">
        <is>
          <t>注塑工位</t>
        </is>
      </c>
      <c r="L292" s="70" t="inlineStr">
        <is>
          <t>表面缺陷</t>
        </is>
      </c>
      <c r="M292" s="70" t="inlineStr">
        <is>
          <t>质量工程师</t>
        </is>
      </c>
      <c r="N292" s="70" t="inlineStr">
        <is>
          <t>否</t>
        </is>
      </c>
      <c r="O292" s="70" t="inlineStr">
        <is>
          <t>团队模拟数据</t>
        </is>
      </c>
      <c r="P292" s="70" t="inlineStr">
        <is>
          <t>SIM-v2.2-20260807-20260805</t>
        </is>
      </c>
      <c r="Q292" s="70" t="inlineStr">
        <is>
          <t>按LINE-S02确定性比例分配: 外观12%/尺寸15%/功能32%/电气28%/其他余数; 良品=ROUND(总产量×质量率,0)=58571, 不良=214</t>
        </is>
      </c>
    </row>
    <row r="293">
      <c r="A293" s="70" t="inlineStr">
        <is>
          <t>DEF-00292</t>
        </is>
      </c>
      <c r="B293" s="70" t="inlineStr">
        <is>
          <t>LINE-S02-PRE-20251020</t>
        </is>
      </c>
      <c r="C293" s="70" t="inlineStr">
        <is>
          <t>SHIFT-PRE-20251020</t>
        </is>
      </c>
      <c r="D293" s="70" t="inlineStr">
        <is>
          <t>LINE-S02</t>
        </is>
      </c>
      <c r="E293" s="70" t="inlineStr">
        <is>
          <t>改善前</t>
        </is>
      </c>
      <c r="F293" s="71" t="n">
        <v>45950</v>
      </c>
      <c r="G293" s="70" t="inlineStr">
        <is>
          <t>视觉设备系列</t>
        </is>
      </c>
      <c r="H293" s="70" t="inlineStr">
        <is>
          <t>尺寸超差</t>
        </is>
      </c>
      <c r="I293" s="72" t="n">
        <v>32</v>
      </c>
      <c r="J293" s="73" t="n">
        <v>0.1495327102803738</v>
      </c>
      <c r="K293" s="70" t="inlineStr">
        <is>
          <t>成型工位</t>
        </is>
      </c>
      <c r="L293" s="70" t="inlineStr">
        <is>
          <t>工艺偏移</t>
        </is>
      </c>
      <c r="M293" s="70" t="inlineStr">
        <is>
          <t>质量工程师</t>
        </is>
      </c>
      <c r="N293" s="70" t="inlineStr">
        <is>
          <t>否</t>
        </is>
      </c>
      <c r="O293" s="70" t="inlineStr">
        <is>
          <t>团队模拟数据</t>
        </is>
      </c>
      <c r="P293" s="70" t="inlineStr">
        <is>
          <t>SIM-v2.2-20260807-20260805</t>
        </is>
      </c>
      <c r="Q293" s="70" t="inlineStr">
        <is>
          <t>按LINE-S02确定性比例分配: 外观12%/尺寸15%/功能32%/电气28%/其他余数; 良品=ROUND(总产量×质量率,0)=58571, 不良=214</t>
        </is>
      </c>
    </row>
    <row r="294">
      <c r="A294" s="70" t="inlineStr">
        <is>
          <t>DEF-00293</t>
        </is>
      </c>
      <c r="B294" s="70" t="inlineStr">
        <is>
          <t>LINE-S02-PRE-20251020</t>
        </is>
      </c>
      <c r="C294" s="70" t="inlineStr">
        <is>
          <t>SHIFT-PRE-20251020</t>
        </is>
      </c>
      <c r="D294" s="70" t="inlineStr">
        <is>
          <t>LINE-S02</t>
        </is>
      </c>
      <c r="E294" s="70" t="inlineStr">
        <is>
          <t>改善前</t>
        </is>
      </c>
      <c r="F294" s="71" t="n">
        <v>45950</v>
      </c>
      <c r="G294" s="70" t="inlineStr">
        <is>
          <t>视觉设备系列</t>
        </is>
      </c>
      <c r="H294" s="70" t="inlineStr">
        <is>
          <t>功能失效</t>
        </is>
      </c>
      <c r="I294" s="72" t="n">
        <v>68</v>
      </c>
      <c r="J294" s="73" t="n">
        <v>0.3177570093457944</v>
      </c>
      <c r="K294" s="70" t="inlineStr">
        <is>
          <t>测试工位</t>
        </is>
      </c>
      <c r="L294" s="70" t="inlineStr">
        <is>
          <t>元器件异常</t>
        </is>
      </c>
      <c r="M294" s="70" t="inlineStr">
        <is>
          <t>质量工程师</t>
        </is>
      </c>
      <c r="N294" s="70" t="inlineStr">
        <is>
          <t>是</t>
        </is>
      </c>
      <c r="O294" s="70" t="inlineStr">
        <is>
          <t>团队模拟数据</t>
        </is>
      </c>
      <c r="P294" s="70" t="inlineStr">
        <is>
          <t>SIM-v2.2-20260807-20260805</t>
        </is>
      </c>
      <c r="Q294" s="70" t="inlineStr">
        <is>
          <t>按LINE-S02确定性比例分配: 外观12%/尺寸15%/功能32%/电气28%/其他余数; 良品=ROUND(总产量×质量率,0)=58571, 不良=214</t>
        </is>
      </c>
    </row>
    <row r="295">
      <c r="A295" s="70" t="inlineStr">
        <is>
          <t>DEF-00294</t>
        </is>
      </c>
      <c r="B295" s="70" t="inlineStr">
        <is>
          <t>LINE-S02-PRE-20251020</t>
        </is>
      </c>
      <c r="C295" s="70" t="inlineStr">
        <is>
          <t>SHIFT-PRE-20251020</t>
        </is>
      </c>
      <c r="D295" s="70" t="inlineStr">
        <is>
          <t>LINE-S02</t>
        </is>
      </c>
      <c r="E295" s="70" t="inlineStr">
        <is>
          <t>改善前</t>
        </is>
      </c>
      <c r="F295" s="71" t="n">
        <v>45950</v>
      </c>
      <c r="G295" s="70" t="inlineStr">
        <is>
          <t>视觉设备系列</t>
        </is>
      </c>
      <c r="H295" s="70" t="inlineStr">
        <is>
          <t>电气不良</t>
        </is>
      </c>
      <c r="I295" s="72" t="n">
        <v>60</v>
      </c>
      <c r="J295" s="73" t="n">
        <v>0.2803738317757009</v>
      </c>
      <c r="K295" s="70" t="inlineStr">
        <is>
          <t>焊接工位</t>
        </is>
      </c>
      <c r="L295" s="70" t="inlineStr">
        <is>
          <t>焊接缺陷</t>
        </is>
      </c>
      <c r="M295" s="70" t="inlineStr">
        <is>
          <t>质量工程师</t>
        </is>
      </c>
      <c r="N295" s="70" t="inlineStr">
        <is>
          <t>否</t>
        </is>
      </c>
      <c r="O295" s="70" t="inlineStr">
        <is>
          <t>团队模拟数据</t>
        </is>
      </c>
      <c r="P295" s="70" t="inlineStr">
        <is>
          <t>SIM-v2.2-20260807-20260805</t>
        </is>
      </c>
      <c r="Q295" s="70" t="inlineStr">
        <is>
          <t>按LINE-S02确定性比例分配: 外观12%/尺寸15%/功能32%/电气28%/其他余数; 良品=ROUND(总产量×质量率,0)=58571, 不良=214</t>
        </is>
      </c>
    </row>
    <row r="296">
      <c r="A296" s="70" t="inlineStr">
        <is>
          <t>DEF-00295</t>
        </is>
      </c>
      <c r="B296" s="70" t="inlineStr">
        <is>
          <t>LINE-S02-PRE-20251020</t>
        </is>
      </c>
      <c r="C296" s="70" t="inlineStr">
        <is>
          <t>SHIFT-PRE-20251020</t>
        </is>
      </c>
      <c r="D296" s="70" t="inlineStr">
        <is>
          <t>LINE-S02</t>
        </is>
      </c>
      <c r="E296" s="70" t="inlineStr">
        <is>
          <t>改善前</t>
        </is>
      </c>
      <c r="F296" s="71" t="n">
        <v>45950</v>
      </c>
      <c r="G296" s="70" t="inlineStr">
        <is>
          <t>视觉设备系列</t>
        </is>
      </c>
      <c r="H296" s="70" t="inlineStr">
        <is>
          <t>其他不良</t>
        </is>
      </c>
      <c r="I296" s="72" t="n">
        <v>28</v>
      </c>
      <c r="J296" s="73" t="n">
        <v>0.1308411214953271</v>
      </c>
      <c r="K296" s="70" t="inlineStr">
        <is>
          <t>包装工位</t>
        </is>
      </c>
      <c r="L296" s="70" t="inlineStr">
        <is>
          <t>综合因素</t>
        </is>
      </c>
      <c r="M296" s="70" t="inlineStr">
        <is>
          <t>生产主管</t>
        </is>
      </c>
      <c r="N296" s="70" t="inlineStr">
        <is>
          <t>否</t>
        </is>
      </c>
      <c r="O296" s="70" t="inlineStr">
        <is>
          <t>团队模拟数据</t>
        </is>
      </c>
      <c r="P296" s="70" t="inlineStr">
        <is>
          <t>SIM-v2.2-20260807-20260805</t>
        </is>
      </c>
      <c r="Q296" s="70" t="inlineStr">
        <is>
          <t>按LINE-S02确定性比例分配: 外观12%/尺寸15%/功能32%/电气28%/其他余数; 良品=ROUND(总产量×质量率,0)=58571, 不良=214</t>
        </is>
      </c>
    </row>
    <row r="297">
      <c r="A297" s="70" t="inlineStr">
        <is>
          <t>DEF-00296</t>
        </is>
      </c>
      <c r="B297" s="70" t="inlineStr">
        <is>
          <t>LINE-S03-PRE-20251020</t>
        </is>
      </c>
      <c r="C297" s="70" t="inlineStr">
        <is>
          <t>SHIFT-PRE-20251020</t>
        </is>
      </c>
      <c r="D297" s="70" t="inlineStr">
        <is>
          <t>LINE-S03</t>
        </is>
      </c>
      <c r="E297" s="70" t="inlineStr">
        <is>
          <t>改善前</t>
        </is>
      </c>
      <c r="F297" s="71" t="n">
        <v>45950</v>
      </c>
      <c r="G297" s="70" t="inlineStr">
        <is>
          <t>音频模组系列</t>
        </is>
      </c>
      <c r="H297" s="70" t="inlineStr">
        <is>
          <t>外观不良</t>
        </is>
      </c>
      <c r="I297" s="72" t="n">
        <v>740</v>
      </c>
      <c r="J297" s="73" t="n">
        <v>0.3197925669835782</v>
      </c>
      <c r="K297" s="70" t="inlineStr">
        <is>
          <t>注塑工位</t>
        </is>
      </c>
      <c r="L297" s="70" t="inlineStr">
        <is>
          <t>表面缺陷</t>
        </is>
      </c>
      <c r="M297" s="70" t="inlineStr">
        <is>
          <t>质量工程师</t>
        </is>
      </c>
      <c r="N297" s="70" t="inlineStr">
        <is>
          <t>是</t>
        </is>
      </c>
      <c r="O297" s="70" t="inlineStr">
        <is>
          <t>团队模拟数据</t>
        </is>
      </c>
      <c r="P297" s="70" t="inlineStr">
        <is>
          <t>SIM-v2.2-20260807-20260805</t>
        </is>
      </c>
      <c r="Q297" s="70" t="inlineStr">
        <is>
          <t>按LINE-S03确定性比例分配: 外观32%/尺寸30%/功能15%/电气13%/其他余数; 良品=ROUND(总产量×质量率,0)=67407, 不良=2314</t>
        </is>
      </c>
    </row>
    <row r="298">
      <c r="A298" s="70" t="inlineStr">
        <is>
          <t>DEF-00297</t>
        </is>
      </c>
      <c r="B298" s="70" t="inlineStr">
        <is>
          <t>LINE-S03-PRE-20251020</t>
        </is>
      </c>
      <c r="C298" s="70" t="inlineStr">
        <is>
          <t>SHIFT-PRE-20251020</t>
        </is>
      </c>
      <c r="D298" s="70" t="inlineStr">
        <is>
          <t>LINE-S03</t>
        </is>
      </c>
      <c r="E298" s="70" t="inlineStr">
        <is>
          <t>改善前</t>
        </is>
      </c>
      <c r="F298" s="71" t="n">
        <v>45950</v>
      </c>
      <c r="G298" s="70" t="inlineStr">
        <is>
          <t>音频模组系列</t>
        </is>
      </c>
      <c r="H298" s="70" t="inlineStr">
        <is>
          <t>尺寸超差</t>
        </is>
      </c>
      <c r="I298" s="72" t="n">
        <v>694</v>
      </c>
      <c r="J298" s="73" t="n">
        <v>0.2999135695764909</v>
      </c>
      <c r="K298" s="70" t="inlineStr">
        <is>
          <t>成型工位</t>
        </is>
      </c>
      <c r="L298" s="70" t="inlineStr">
        <is>
          <t>工艺偏移</t>
        </is>
      </c>
      <c r="M298" s="70" t="inlineStr">
        <is>
          <t>质量工程师</t>
        </is>
      </c>
      <c r="N298" s="70" t="inlineStr">
        <is>
          <t>否</t>
        </is>
      </c>
      <c r="O298" s="70" t="inlineStr">
        <is>
          <t>团队模拟数据</t>
        </is>
      </c>
      <c r="P298" s="70" t="inlineStr">
        <is>
          <t>SIM-v2.2-20260807-20260805</t>
        </is>
      </c>
      <c r="Q298" s="70" t="inlineStr">
        <is>
          <t>按LINE-S03确定性比例分配: 外观32%/尺寸30%/功能15%/电气13%/其他余数; 良品=ROUND(总产量×质量率,0)=67407, 不良=2314</t>
        </is>
      </c>
    </row>
    <row r="299">
      <c r="A299" s="70" t="inlineStr">
        <is>
          <t>DEF-00298</t>
        </is>
      </c>
      <c r="B299" s="70" t="inlineStr">
        <is>
          <t>LINE-S03-PRE-20251020</t>
        </is>
      </c>
      <c r="C299" s="70" t="inlineStr">
        <is>
          <t>SHIFT-PRE-20251020</t>
        </is>
      </c>
      <c r="D299" s="70" t="inlineStr">
        <is>
          <t>LINE-S03</t>
        </is>
      </c>
      <c r="E299" s="70" t="inlineStr">
        <is>
          <t>改善前</t>
        </is>
      </c>
      <c r="F299" s="71" t="n">
        <v>45950</v>
      </c>
      <c r="G299" s="70" t="inlineStr">
        <is>
          <t>音频模组系列</t>
        </is>
      </c>
      <c r="H299" s="70" t="inlineStr">
        <is>
          <t>功能失效</t>
        </is>
      </c>
      <c r="I299" s="72" t="n">
        <v>347</v>
      </c>
      <c r="J299" s="73" t="n">
        <v>0.1499567847882455</v>
      </c>
      <c r="K299" s="70" t="inlineStr">
        <is>
          <t>测试工位</t>
        </is>
      </c>
      <c r="L299" s="70" t="inlineStr">
        <is>
          <t>元器件异常</t>
        </is>
      </c>
      <c r="M299" s="70" t="inlineStr">
        <is>
          <t>质量工程师</t>
        </is>
      </c>
      <c r="N299" s="70" t="inlineStr">
        <is>
          <t>否</t>
        </is>
      </c>
      <c r="O299" s="70" t="inlineStr">
        <is>
          <t>团队模拟数据</t>
        </is>
      </c>
      <c r="P299" s="70" t="inlineStr">
        <is>
          <t>SIM-v2.2-20260807-20260805</t>
        </is>
      </c>
      <c r="Q299" s="70" t="inlineStr">
        <is>
          <t>按LINE-S03确定性比例分配: 外观32%/尺寸30%/功能15%/电气13%/其他余数; 良品=ROUND(总产量×质量率,0)=67407, 不良=2314</t>
        </is>
      </c>
    </row>
    <row r="300">
      <c r="A300" s="70" t="inlineStr">
        <is>
          <t>DEF-00299</t>
        </is>
      </c>
      <c r="B300" s="70" t="inlineStr">
        <is>
          <t>LINE-S03-PRE-20251020</t>
        </is>
      </c>
      <c r="C300" s="70" t="inlineStr">
        <is>
          <t>SHIFT-PRE-20251020</t>
        </is>
      </c>
      <c r="D300" s="70" t="inlineStr">
        <is>
          <t>LINE-S03</t>
        </is>
      </c>
      <c r="E300" s="70" t="inlineStr">
        <is>
          <t>改善前</t>
        </is>
      </c>
      <c r="F300" s="71" t="n">
        <v>45950</v>
      </c>
      <c r="G300" s="70" t="inlineStr">
        <is>
          <t>音频模组系列</t>
        </is>
      </c>
      <c r="H300" s="70" t="inlineStr">
        <is>
          <t>电气不良</t>
        </is>
      </c>
      <c r="I300" s="72" t="n">
        <v>301</v>
      </c>
      <c r="J300" s="73" t="n">
        <v>0.1300777873811582</v>
      </c>
      <c r="K300" s="70" t="inlineStr">
        <is>
          <t>焊接工位</t>
        </is>
      </c>
      <c r="L300" s="70" t="inlineStr">
        <is>
          <t>焊接缺陷</t>
        </is>
      </c>
      <c r="M300" s="70" t="inlineStr">
        <is>
          <t>质量工程师</t>
        </is>
      </c>
      <c r="N300" s="70" t="inlineStr">
        <is>
          <t>否</t>
        </is>
      </c>
      <c r="O300" s="70" t="inlineStr">
        <is>
          <t>团队模拟数据</t>
        </is>
      </c>
      <c r="P300" s="70" t="inlineStr">
        <is>
          <t>SIM-v2.2-20260807-20260805</t>
        </is>
      </c>
      <c r="Q300" s="70" t="inlineStr">
        <is>
          <t>按LINE-S03确定性比例分配: 外观32%/尺寸30%/功能15%/电气13%/其他余数; 良品=ROUND(总产量×质量率,0)=67407, 不良=2314</t>
        </is>
      </c>
    </row>
    <row r="301">
      <c r="A301" s="70" t="inlineStr">
        <is>
          <t>DEF-00300</t>
        </is>
      </c>
      <c r="B301" s="70" t="inlineStr">
        <is>
          <t>LINE-S03-PRE-20251020</t>
        </is>
      </c>
      <c r="C301" s="70" t="inlineStr">
        <is>
          <t>SHIFT-PRE-20251020</t>
        </is>
      </c>
      <c r="D301" s="70" t="inlineStr">
        <is>
          <t>LINE-S03</t>
        </is>
      </c>
      <c r="E301" s="70" t="inlineStr">
        <is>
          <t>改善前</t>
        </is>
      </c>
      <c r="F301" s="71" t="n">
        <v>45950</v>
      </c>
      <c r="G301" s="70" t="inlineStr">
        <is>
          <t>音频模组系列</t>
        </is>
      </c>
      <c r="H301" s="70" t="inlineStr">
        <is>
          <t>其他不良</t>
        </is>
      </c>
      <c r="I301" s="72" t="n">
        <v>232</v>
      </c>
      <c r="J301" s="73" t="n">
        <v>0.1002592912705272</v>
      </c>
      <c r="K301" s="70" t="inlineStr">
        <is>
          <t>包装工位</t>
        </is>
      </c>
      <c r="L301" s="70" t="inlineStr">
        <is>
          <t>综合因素</t>
        </is>
      </c>
      <c r="M301" s="70" t="inlineStr">
        <is>
          <t>生产主管</t>
        </is>
      </c>
      <c r="N301" s="70" t="inlineStr">
        <is>
          <t>否</t>
        </is>
      </c>
      <c r="O301" s="70" t="inlineStr">
        <is>
          <t>团队模拟数据</t>
        </is>
      </c>
      <c r="P301" s="70" t="inlineStr">
        <is>
          <t>SIM-v2.2-20260807-20260805</t>
        </is>
      </c>
      <c r="Q301" s="70" t="inlineStr">
        <is>
          <t>按LINE-S03确定性比例分配: 外观32%/尺寸30%/功能15%/电气13%/其他余数; 良品=ROUND(总产量×质量率,0)=67407, 不良=2314</t>
        </is>
      </c>
    </row>
    <row r="302">
      <c r="A302" s="70" t="inlineStr">
        <is>
          <t>DEF-00301</t>
        </is>
      </c>
      <c r="B302" s="70" t="inlineStr">
        <is>
          <t>LINE-S01-PRE-20251021</t>
        </is>
      </c>
      <c r="C302" s="70" t="inlineStr">
        <is>
          <t>SHIFT-PRE-20251021</t>
        </is>
      </c>
      <c r="D302" s="70" t="inlineStr">
        <is>
          <t>LINE-S01</t>
        </is>
      </c>
      <c r="E302" s="70" t="inlineStr">
        <is>
          <t>改善前</t>
        </is>
      </c>
      <c r="F302" s="71" t="n">
        <v>45951</v>
      </c>
      <c r="G302" s="70" t="inlineStr">
        <is>
          <t>智能终端系列</t>
        </is>
      </c>
      <c r="H302" s="70" t="inlineStr">
        <is>
          <t>外观不良</t>
        </is>
      </c>
      <c r="I302" s="72" t="n">
        <v>23</v>
      </c>
      <c r="J302" s="73" t="n">
        <v>0.1513157894736842</v>
      </c>
      <c r="K302" s="70" t="inlineStr">
        <is>
          <t>注塑工位</t>
        </is>
      </c>
      <c r="L302" s="70" t="inlineStr">
        <is>
          <t>表面缺陷</t>
        </is>
      </c>
      <c r="M302" s="70" t="inlineStr">
        <is>
          <t>质量工程师</t>
        </is>
      </c>
      <c r="N302" s="70" t="inlineStr">
        <is>
          <t>否</t>
        </is>
      </c>
      <c r="O302" s="70" t="inlineStr">
        <is>
          <t>团队模拟数据</t>
        </is>
      </c>
      <c r="P302" s="70" t="inlineStr">
        <is>
          <t>SIM-v2.2-20260807-20260805</t>
        </is>
      </c>
      <c r="Q302" s="70" t="inlineStr">
        <is>
          <t>按LINE-S01确定性比例分配: 外观15%/尺寸25%/功能25%/电气25%/其他余数; 良品=ROUND(总产量×质量率,0)=47155, 不良=152</t>
        </is>
      </c>
    </row>
    <row r="303">
      <c r="A303" s="70" t="inlineStr">
        <is>
          <t>DEF-00302</t>
        </is>
      </c>
      <c r="B303" s="70" t="inlineStr">
        <is>
          <t>LINE-S01-PRE-20251021</t>
        </is>
      </c>
      <c r="C303" s="70" t="inlineStr">
        <is>
          <t>SHIFT-PRE-20251021</t>
        </is>
      </c>
      <c r="D303" s="70" t="inlineStr">
        <is>
          <t>LINE-S01</t>
        </is>
      </c>
      <c r="E303" s="70" t="inlineStr">
        <is>
          <t>改善前</t>
        </is>
      </c>
      <c r="F303" s="71" t="n">
        <v>45951</v>
      </c>
      <c r="G303" s="70" t="inlineStr">
        <is>
          <t>智能终端系列</t>
        </is>
      </c>
      <c r="H303" s="70" t="inlineStr">
        <is>
          <t>尺寸超差</t>
        </is>
      </c>
      <c r="I303" s="72" t="n">
        <v>38</v>
      </c>
      <c r="J303" s="73" t="n">
        <v>0.25</v>
      </c>
      <c r="K303" s="70" t="inlineStr">
        <is>
          <t>成型工位</t>
        </is>
      </c>
      <c r="L303" s="70" t="inlineStr">
        <is>
          <t>工艺偏移</t>
        </is>
      </c>
      <c r="M303" s="70" t="inlineStr">
        <is>
          <t>质量工程师</t>
        </is>
      </c>
      <c r="N303" s="70" t="inlineStr">
        <is>
          <t>否</t>
        </is>
      </c>
      <c r="O303" s="70" t="inlineStr">
        <is>
          <t>团队模拟数据</t>
        </is>
      </c>
      <c r="P303" s="70" t="inlineStr">
        <is>
          <t>SIM-v2.2-20260807-20260805</t>
        </is>
      </c>
      <c r="Q303" s="70" t="inlineStr">
        <is>
          <t>按LINE-S01确定性比例分配: 外观15%/尺寸25%/功能25%/电气25%/其他余数; 良品=ROUND(总产量×质量率,0)=47155, 不良=152</t>
        </is>
      </c>
    </row>
    <row r="304">
      <c r="A304" s="70" t="inlineStr">
        <is>
          <t>DEF-00303</t>
        </is>
      </c>
      <c r="B304" s="70" t="inlineStr">
        <is>
          <t>LINE-S01-PRE-20251021</t>
        </is>
      </c>
      <c r="C304" s="70" t="inlineStr">
        <is>
          <t>SHIFT-PRE-20251021</t>
        </is>
      </c>
      <c r="D304" s="70" t="inlineStr">
        <is>
          <t>LINE-S01</t>
        </is>
      </c>
      <c r="E304" s="70" t="inlineStr">
        <is>
          <t>改善前</t>
        </is>
      </c>
      <c r="F304" s="71" t="n">
        <v>45951</v>
      </c>
      <c r="G304" s="70" t="inlineStr">
        <is>
          <t>智能终端系列</t>
        </is>
      </c>
      <c r="H304" s="70" t="inlineStr">
        <is>
          <t>功能失效</t>
        </is>
      </c>
      <c r="I304" s="72" t="n">
        <v>38</v>
      </c>
      <c r="J304" s="73" t="n">
        <v>0.25</v>
      </c>
      <c r="K304" s="70" t="inlineStr">
        <is>
          <t>测试工位</t>
        </is>
      </c>
      <c r="L304" s="70" t="inlineStr">
        <is>
          <t>元器件异常</t>
        </is>
      </c>
      <c r="M304" s="70" t="inlineStr">
        <is>
          <t>质量工程师</t>
        </is>
      </c>
      <c r="N304" s="70" t="inlineStr">
        <is>
          <t>否</t>
        </is>
      </c>
      <c r="O304" s="70" t="inlineStr">
        <is>
          <t>团队模拟数据</t>
        </is>
      </c>
      <c r="P304" s="70" t="inlineStr">
        <is>
          <t>SIM-v2.2-20260807-20260805</t>
        </is>
      </c>
      <c r="Q304" s="70" t="inlineStr">
        <is>
          <t>按LINE-S01确定性比例分配: 外观15%/尺寸25%/功能25%/电气25%/其他余数; 良品=ROUND(总产量×质量率,0)=47155, 不良=152</t>
        </is>
      </c>
    </row>
    <row r="305">
      <c r="A305" s="70" t="inlineStr">
        <is>
          <t>DEF-00304</t>
        </is>
      </c>
      <c r="B305" s="70" t="inlineStr">
        <is>
          <t>LINE-S01-PRE-20251021</t>
        </is>
      </c>
      <c r="C305" s="70" t="inlineStr">
        <is>
          <t>SHIFT-PRE-20251021</t>
        </is>
      </c>
      <c r="D305" s="70" t="inlineStr">
        <is>
          <t>LINE-S01</t>
        </is>
      </c>
      <c r="E305" s="70" t="inlineStr">
        <is>
          <t>改善前</t>
        </is>
      </c>
      <c r="F305" s="71" t="n">
        <v>45951</v>
      </c>
      <c r="G305" s="70" t="inlineStr">
        <is>
          <t>智能终端系列</t>
        </is>
      </c>
      <c r="H305" s="70" t="inlineStr">
        <is>
          <t>电气不良</t>
        </is>
      </c>
      <c r="I305" s="72" t="n">
        <v>38</v>
      </c>
      <c r="J305" s="73" t="n">
        <v>0.25</v>
      </c>
      <c r="K305" s="70" t="inlineStr">
        <is>
          <t>焊接工位</t>
        </is>
      </c>
      <c r="L305" s="70" t="inlineStr">
        <is>
          <t>焊接缺陷</t>
        </is>
      </c>
      <c r="M305" s="70" t="inlineStr">
        <is>
          <t>质量工程师</t>
        </is>
      </c>
      <c r="N305" s="70" t="inlineStr">
        <is>
          <t>否</t>
        </is>
      </c>
      <c r="O305" s="70" t="inlineStr">
        <is>
          <t>团队模拟数据</t>
        </is>
      </c>
      <c r="P305" s="70" t="inlineStr">
        <is>
          <t>SIM-v2.2-20260807-20260805</t>
        </is>
      </c>
      <c r="Q305" s="70" t="inlineStr">
        <is>
          <t>按LINE-S01确定性比例分配: 外观15%/尺寸25%/功能25%/电气25%/其他余数; 良品=ROUND(总产量×质量率,0)=47155, 不良=152</t>
        </is>
      </c>
    </row>
    <row r="306">
      <c r="A306" s="70" t="inlineStr">
        <is>
          <t>DEF-00305</t>
        </is>
      </c>
      <c r="B306" s="70" t="inlineStr">
        <is>
          <t>LINE-S01-PRE-20251021</t>
        </is>
      </c>
      <c r="C306" s="70" t="inlineStr">
        <is>
          <t>SHIFT-PRE-20251021</t>
        </is>
      </c>
      <c r="D306" s="70" t="inlineStr">
        <is>
          <t>LINE-S01</t>
        </is>
      </c>
      <c r="E306" s="70" t="inlineStr">
        <is>
          <t>改善前</t>
        </is>
      </c>
      <c r="F306" s="71" t="n">
        <v>45951</v>
      </c>
      <c r="G306" s="70" t="inlineStr">
        <is>
          <t>智能终端系列</t>
        </is>
      </c>
      <c r="H306" s="70" t="inlineStr">
        <is>
          <t>其他不良</t>
        </is>
      </c>
      <c r="I306" s="72" t="n">
        <v>15</v>
      </c>
      <c r="J306" s="73" t="n">
        <v>0.09868421052631582</v>
      </c>
      <c r="K306" s="70" t="inlineStr">
        <is>
          <t>包装工位</t>
        </is>
      </c>
      <c r="L306" s="70" t="inlineStr">
        <is>
          <t>综合因素</t>
        </is>
      </c>
      <c r="M306" s="70" t="inlineStr">
        <is>
          <t>生产主管</t>
        </is>
      </c>
      <c r="N306" s="70" t="inlineStr">
        <is>
          <t>否</t>
        </is>
      </c>
      <c r="O306" s="70" t="inlineStr">
        <is>
          <t>团队模拟数据</t>
        </is>
      </c>
      <c r="P306" s="70" t="inlineStr">
        <is>
          <t>SIM-v2.2-20260807-20260805</t>
        </is>
      </c>
      <c r="Q306" s="70" t="inlineStr">
        <is>
          <t>按LINE-S01确定性比例分配: 外观15%/尺寸25%/功能25%/电气25%/其他余数; 良品=ROUND(总产量×质量率,0)=47155, 不良=152</t>
        </is>
      </c>
    </row>
    <row r="307">
      <c r="A307" s="70" t="inlineStr">
        <is>
          <t>DEF-00306</t>
        </is>
      </c>
      <c r="B307" s="70" t="inlineStr">
        <is>
          <t>LINE-S02-PRE-20251021</t>
        </is>
      </c>
      <c r="C307" s="70" t="inlineStr">
        <is>
          <t>SHIFT-PRE-20251021</t>
        </is>
      </c>
      <c r="D307" s="70" t="inlineStr">
        <is>
          <t>LINE-S02</t>
        </is>
      </c>
      <c r="E307" s="70" t="inlineStr">
        <is>
          <t>改善前</t>
        </is>
      </c>
      <c r="F307" s="71" t="n">
        <v>45951</v>
      </c>
      <c r="G307" s="70" t="inlineStr">
        <is>
          <t>视觉设备系列</t>
        </is>
      </c>
      <c r="H307" s="70" t="inlineStr">
        <is>
          <t>外观不良</t>
        </is>
      </c>
      <c r="I307" s="72" t="n">
        <v>33</v>
      </c>
      <c r="J307" s="73" t="n">
        <v>0.1217712177121771</v>
      </c>
      <c r="K307" s="70" t="inlineStr">
        <is>
          <t>注塑工位</t>
        </is>
      </c>
      <c r="L307" s="70" t="inlineStr">
        <is>
          <t>表面缺陷</t>
        </is>
      </c>
      <c r="M307" s="70" t="inlineStr">
        <is>
          <t>质量工程师</t>
        </is>
      </c>
      <c r="N307" s="70" t="inlineStr">
        <is>
          <t>否</t>
        </is>
      </c>
      <c r="O307" s="70" t="inlineStr">
        <is>
          <t>团队模拟数据</t>
        </is>
      </c>
      <c r="P307" s="70" t="inlineStr">
        <is>
          <t>SIM-v2.2-20260807-20260805</t>
        </is>
      </c>
      <c r="Q307" s="70" t="inlineStr">
        <is>
          <t>按LINE-S02确定性比例分配: 外观12%/尺寸15%/功能32%/电气28%/其他余数; 良品=ROUND(总产量×质量率,0)=46647, 不良=271</t>
        </is>
      </c>
    </row>
    <row r="308">
      <c r="A308" s="70" t="inlineStr">
        <is>
          <t>DEF-00307</t>
        </is>
      </c>
      <c r="B308" s="70" t="inlineStr">
        <is>
          <t>LINE-S02-PRE-20251021</t>
        </is>
      </c>
      <c r="C308" s="70" t="inlineStr">
        <is>
          <t>SHIFT-PRE-20251021</t>
        </is>
      </c>
      <c r="D308" s="70" t="inlineStr">
        <is>
          <t>LINE-S02</t>
        </is>
      </c>
      <c r="E308" s="70" t="inlineStr">
        <is>
          <t>改善前</t>
        </is>
      </c>
      <c r="F308" s="71" t="n">
        <v>45951</v>
      </c>
      <c r="G308" s="70" t="inlineStr">
        <is>
          <t>视觉设备系列</t>
        </is>
      </c>
      <c r="H308" s="70" t="inlineStr">
        <is>
          <t>尺寸超差</t>
        </is>
      </c>
      <c r="I308" s="72" t="n">
        <v>41</v>
      </c>
      <c r="J308" s="73" t="n">
        <v>0.1512915129151292</v>
      </c>
      <c r="K308" s="70" t="inlineStr">
        <is>
          <t>成型工位</t>
        </is>
      </c>
      <c r="L308" s="70" t="inlineStr">
        <is>
          <t>工艺偏移</t>
        </is>
      </c>
      <c r="M308" s="70" t="inlineStr">
        <is>
          <t>质量工程师</t>
        </is>
      </c>
      <c r="N308" s="70" t="inlineStr">
        <is>
          <t>否</t>
        </is>
      </c>
      <c r="O308" s="70" t="inlineStr">
        <is>
          <t>团队模拟数据</t>
        </is>
      </c>
      <c r="P308" s="70" t="inlineStr">
        <is>
          <t>SIM-v2.2-20260807-20260805</t>
        </is>
      </c>
      <c r="Q308" s="70" t="inlineStr">
        <is>
          <t>按LINE-S02确定性比例分配: 外观12%/尺寸15%/功能32%/电气28%/其他余数; 良品=ROUND(总产量×质量率,0)=46647, 不良=271</t>
        </is>
      </c>
    </row>
    <row r="309">
      <c r="A309" s="70" t="inlineStr">
        <is>
          <t>DEF-00308</t>
        </is>
      </c>
      <c r="B309" s="70" t="inlineStr">
        <is>
          <t>LINE-S02-PRE-20251021</t>
        </is>
      </c>
      <c r="C309" s="70" t="inlineStr">
        <is>
          <t>SHIFT-PRE-20251021</t>
        </is>
      </c>
      <c r="D309" s="70" t="inlineStr">
        <is>
          <t>LINE-S02</t>
        </is>
      </c>
      <c r="E309" s="70" t="inlineStr">
        <is>
          <t>改善前</t>
        </is>
      </c>
      <c r="F309" s="71" t="n">
        <v>45951</v>
      </c>
      <c r="G309" s="70" t="inlineStr">
        <is>
          <t>视觉设备系列</t>
        </is>
      </c>
      <c r="H309" s="70" t="inlineStr">
        <is>
          <t>功能失效</t>
        </is>
      </c>
      <c r="I309" s="72" t="n">
        <v>87</v>
      </c>
      <c r="J309" s="73" t="n">
        <v>0.3210332103321033</v>
      </c>
      <c r="K309" s="70" t="inlineStr">
        <is>
          <t>测试工位</t>
        </is>
      </c>
      <c r="L309" s="70" t="inlineStr">
        <is>
          <t>元器件异常</t>
        </is>
      </c>
      <c r="M309" s="70" t="inlineStr">
        <is>
          <t>质量工程师</t>
        </is>
      </c>
      <c r="N309" s="70" t="inlineStr">
        <is>
          <t>是</t>
        </is>
      </c>
      <c r="O309" s="70" t="inlineStr">
        <is>
          <t>团队模拟数据</t>
        </is>
      </c>
      <c r="P309" s="70" t="inlineStr">
        <is>
          <t>SIM-v2.2-20260807-20260805</t>
        </is>
      </c>
      <c r="Q309" s="70" t="inlineStr">
        <is>
          <t>按LINE-S02确定性比例分配: 外观12%/尺寸15%/功能32%/电气28%/其他余数; 良品=ROUND(总产量×质量率,0)=46647, 不良=271</t>
        </is>
      </c>
    </row>
    <row r="310">
      <c r="A310" s="70" t="inlineStr">
        <is>
          <t>DEF-00309</t>
        </is>
      </c>
      <c r="B310" s="70" t="inlineStr">
        <is>
          <t>LINE-S02-PRE-20251021</t>
        </is>
      </c>
      <c r="C310" s="70" t="inlineStr">
        <is>
          <t>SHIFT-PRE-20251021</t>
        </is>
      </c>
      <c r="D310" s="70" t="inlineStr">
        <is>
          <t>LINE-S02</t>
        </is>
      </c>
      <c r="E310" s="70" t="inlineStr">
        <is>
          <t>改善前</t>
        </is>
      </c>
      <c r="F310" s="71" t="n">
        <v>45951</v>
      </c>
      <c r="G310" s="70" t="inlineStr">
        <is>
          <t>视觉设备系列</t>
        </is>
      </c>
      <c r="H310" s="70" t="inlineStr">
        <is>
          <t>电气不良</t>
        </is>
      </c>
      <c r="I310" s="72" t="n">
        <v>76</v>
      </c>
      <c r="J310" s="73" t="n">
        <v>0.2804428044280443</v>
      </c>
      <c r="K310" s="70" t="inlineStr">
        <is>
          <t>焊接工位</t>
        </is>
      </c>
      <c r="L310" s="70" t="inlineStr">
        <is>
          <t>焊接缺陷</t>
        </is>
      </c>
      <c r="M310" s="70" t="inlineStr">
        <is>
          <t>质量工程师</t>
        </is>
      </c>
      <c r="N310" s="70" t="inlineStr">
        <is>
          <t>否</t>
        </is>
      </c>
      <c r="O310" s="70" t="inlineStr">
        <is>
          <t>团队模拟数据</t>
        </is>
      </c>
      <c r="P310" s="70" t="inlineStr">
        <is>
          <t>SIM-v2.2-20260807-20260805</t>
        </is>
      </c>
      <c r="Q310" s="70" t="inlineStr">
        <is>
          <t>按LINE-S02确定性比例分配: 外观12%/尺寸15%/功能32%/电气28%/其他余数; 良品=ROUND(总产量×质量率,0)=46647, 不良=271</t>
        </is>
      </c>
    </row>
    <row r="311">
      <c r="A311" s="70" t="inlineStr">
        <is>
          <t>DEF-00310</t>
        </is>
      </c>
      <c r="B311" s="70" t="inlineStr">
        <is>
          <t>LINE-S02-PRE-20251021</t>
        </is>
      </c>
      <c r="C311" s="70" t="inlineStr">
        <is>
          <t>SHIFT-PRE-20251021</t>
        </is>
      </c>
      <c r="D311" s="70" t="inlineStr">
        <is>
          <t>LINE-S02</t>
        </is>
      </c>
      <c r="E311" s="70" t="inlineStr">
        <is>
          <t>改善前</t>
        </is>
      </c>
      <c r="F311" s="71" t="n">
        <v>45951</v>
      </c>
      <c r="G311" s="70" t="inlineStr">
        <is>
          <t>视觉设备系列</t>
        </is>
      </c>
      <c r="H311" s="70" t="inlineStr">
        <is>
          <t>其他不良</t>
        </is>
      </c>
      <c r="I311" s="72" t="n">
        <v>34</v>
      </c>
      <c r="J311" s="73" t="n">
        <v>0.1254612546125462</v>
      </c>
      <c r="K311" s="70" t="inlineStr">
        <is>
          <t>包装工位</t>
        </is>
      </c>
      <c r="L311" s="70" t="inlineStr">
        <is>
          <t>综合因素</t>
        </is>
      </c>
      <c r="M311" s="70" t="inlineStr">
        <is>
          <t>生产主管</t>
        </is>
      </c>
      <c r="N311" s="70" t="inlineStr">
        <is>
          <t>否</t>
        </is>
      </c>
      <c r="O311" s="70" t="inlineStr">
        <is>
          <t>团队模拟数据</t>
        </is>
      </c>
      <c r="P311" s="70" t="inlineStr">
        <is>
          <t>SIM-v2.2-20260807-20260805</t>
        </is>
      </c>
      <c r="Q311" s="70" t="inlineStr">
        <is>
          <t>按LINE-S02确定性比例分配: 外观12%/尺寸15%/功能32%/电气28%/其他余数; 良品=ROUND(总产量×质量率,0)=46647, 不良=271</t>
        </is>
      </c>
    </row>
    <row r="312">
      <c r="A312" s="70" t="inlineStr">
        <is>
          <t>DEF-00311</t>
        </is>
      </c>
      <c r="B312" s="70" t="inlineStr">
        <is>
          <t>LINE-S03-PRE-20251021</t>
        </is>
      </c>
      <c r="C312" s="70" t="inlineStr">
        <is>
          <t>SHIFT-PRE-20251021</t>
        </is>
      </c>
      <c r="D312" s="70" t="inlineStr">
        <is>
          <t>LINE-S03</t>
        </is>
      </c>
      <c r="E312" s="70" t="inlineStr">
        <is>
          <t>改善前</t>
        </is>
      </c>
      <c r="F312" s="71" t="n">
        <v>45951</v>
      </c>
      <c r="G312" s="70" t="inlineStr">
        <is>
          <t>音频模组系列</t>
        </is>
      </c>
      <c r="H312" s="70" t="inlineStr">
        <is>
          <t>外观不良</t>
        </is>
      </c>
      <c r="I312" s="72" t="n">
        <v>445</v>
      </c>
      <c r="J312" s="73" t="n">
        <v>0.3201438848920863</v>
      </c>
      <c r="K312" s="70" t="inlineStr">
        <is>
          <t>注塑工位</t>
        </is>
      </c>
      <c r="L312" s="70" t="inlineStr">
        <is>
          <t>表面缺陷</t>
        </is>
      </c>
      <c r="M312" s="70" t="inlineStr">
        <is>
          <t>质量工程师</t>
        </is>
      </c>
      <c r="N312" s="70" t="inlineStr">
        <is>
          <t>是</t>
        </is>
      </c>
      <c r="O312" s="70" t="inlineStr">
        <is>
          <t>团队模拟数据</t>
        </is>
      </c>
      <c r="P312" s="70" t="inlineStr">
        <is>
          <t>SIM-v2.2-20260807-20260805</t>
        </is>
      </c>
      <c r="Q312" s="70" t="inlineStr">
        <is>
          <t>按LINE-S03确定性比例分配: 外观32%/尺寸30%/功能15%/电气13%/其他余数; 良品=ROUND(总产量×质量率,0)=50314, 不良=1390</t>
        </is>
      </c>
    </row>
    <row r="313">
      <c r="A313" s="70" t="inlineStr">
        <is>
          <t>DEF-00312</t>
        </is>
      </c>
      <c r="B313" s="70" t="inlineStr">
        <is>
          <t>LINE-S03-PRE-20251021</t>
        </is>
      </c>
      <c r="C313" s="70" t="inlineStr">
        <is>
          <t>SHIFT-PRE-20251021</t>
        </is>
      </c>
      <c r="D313" s="70" t="inlineStr">
        <is>
          <t>LINE-S03</t>
        </is>
      </c>
      <c r="E313" s="70" t="inlineStr">
        <is>
          <t>改善前</t>
        </is>
      </c>
      <c r="F313" s="71" t="n">
        <v>45951</v>
      </c>
      <c r="G313" s="70" t="inlineStr">
        <is>
          <t>音频模组系列</t>
        </is>
      </c>
      <c r="H313" s="70" t="inlineStr">
        <is>
          <t>尺寸超差</t>
        </is>
      </c>
      <c r="I313" s="72" t="n">
        <v>417</v>
      </c>
      <c r="J313" s="73" t="n">
        <v>0.3</v>
      </c>
      <c r="K313" s="70" t="inlineStr">
        <is>
          <t>成型工位</t>
        </is>
      </c>
      <c r="L313" s="70" t="inlineStr">
        <is>
          <t>工艺偏移</t>
        </is>
      </c>
      <c r="M313" s="70" t="inlineStr">
        <is>
          <t>质量工程师</t>
        </is>
      </c>
      <c r="N313" s="70" t="inlineStr">
        <is>
          <t>是</t>
        </is>
      </c>
      <c r="O313" s="70" t="inlineStr">
        <is>
          <t>团队模拟数据</t>
        </is>
      </c>
      <c r="P313" s="70" t="inlineStr">
        <is>
          <t>SIM-v2.2-20260807-20260805</t>
        </is>
      </c>
      <c r="Q313" s="70" t="inlineStr">
        <is>
          <t>按LINE-S03确定性比例分配: 外观32%/尺寸30%/功能15%/电气13%/其他余数; 良品=ROUND(总产量×质量率,0)=50314, 不良=1390</t>
        </is>
      </c>
    </row>
    <row r="314">
      <c r="A314" s="70" t="inlineStr">
        <is>
          <t>DEF-00313</t>
        </is>
      </c>
      <c r="B314" s="70" t="inlineStr">
        <is>
          <t>LINE-S03-PRE-20251021</t>
        </is>
      </c>
      <c r="C314" s="70" t="inlineStr">
        <is>
          <t>SHIFT-PRE-20251021</t>
        </is>
      </c>
      <c r="D314" s="70" t="inlineStr">
        <is>
          <t>LINE-S03</t>
        </is>
      </c>
      <c r="E314" s="70" t="inlineStr">
        <is>
          <t>改善前</t>
        </is>
      </c>
      <c r="F314" s="71" t="n">
        <v>45951</v>
      </c>
      <c r="G314" s="70" t="inlineStr">
        <is>
          <t>音频模组系列</t>
        </is>
      </c>
      <c r="H314" s="70" t="inlineStr">
        <is>
          <t>功能失效</t>
        </is>
      </c>
      <c r="I314" s="72" t="n">
        <v>208</v>
      </c>
      <c r="J314" s="73" t="n">
        <v>0.1496402877697842</v>
      </c>
      <c r="K314" s="70" t="inlineStr">
        <is>
          <t>测试工位</t>
        </is>
      </c>
      <c r="L314" s="70" t="inlineStr">
        <is>
          <t>元器件异常</t>
        </is>
      </c>
      <c r="M314" s="70" t="inlineStr">
        <is>
          <t>质量工程师</t>
        </is>
      </c>
      <c r="N314" s="70" t="inlineStr">
        <is>
          <t>否</t>
        </is>
      </c>
      <c r="O314" s="70" t="inlineStr">
        <is>
          <t>团队模拟数据</t>
        </is>
      </c>
      <c r="P314" s="70" t="inlineStr">
        <is>
          <t>SIM-v2.2-20260807-20260805</t>
        </is>
      </c>
      <c r="Q314" s="70" t="inlineStr">
        <is>
          <t>按LINE-S03确定性比例分配: 外观32%/尺寸30%/功能15%/电气13%/其他余数; 良品=ROUND(总产量×质量率,0)=50314, 不良=1390</t>
        </is>
      </c>
    </row>
    <row r="315">
      <c r="A315" s="70" t="inlineStr">
        <is>
          <t>DEF-00314</t>
        </is>
      </c>
      <c r="B315" s="70" t="inlineStr">
        <is>
          <t>LINE-S03-PRE-20251021</t>
        </is>
      </c>
      <c r="C315" s="70" t="inlineStr">
        <is>
          <t>SHIFT-PRE-20251021</t>
        </is>
      </c>
      <c r="D315" s="70" t="inlineStr">
        <is>
          <t>LINE-S03</t>
        </is>
      </c>
      <c r="E315" s="70" t="inlineStr">
        <is>
          <t>改善前</t>
        </is>
      </c>
      <c r="F315" s="71" t="n">
        <v>45951</v>
      </c>
      <c r="G315" s="70" t="inlineStr">
        <is>
          <t>音频模组系列</t>
        </is>
      </c>
      <c r="H315" s="70" t="inlineStr">
        <is>
          <t>电气不良</t>
        </is>
      </c>
      <c r="I315" s="72" t="n">
        <v>181</v>
      </c>
      <c r="J315" s="73" t="n">
        <v>0.1302158273381295</v>
      </c>
      <c r="K315" s="70" t="inlineStr">
        <is>
          <t>焊接工位</t>
        </is>
      </c>
      <c r="L315" s="70" t="inlineStr">
        <is>
          <t>焊接缺陷</t>
        </is>
      </c>
      <c r="M315" s="70" t="inlineStr">
        <is>
          <t>质量工程师</t>
        </is>
      </c>
      <c r="N315" s="70" t="inlineStr">
        <is>
          <t>否</t>
        </is>
      </c>
      <c r="O315" s="70" t="inlineStr">
        <is>
          <t>团队模拟数据</t>
        </is>
      </c>
      <c r="P315" s="70" t="inlineStr">
        <is>
          <t>SIM-v2.2-20260807-20260805</t>
        </is>
      </c>
      <c r="Q315" s="70" t="inlineStr">
        <is>
          <t>按LINE-S03确定性比例分配: 外观32%/尺寸30%/功能15%/电气13%/其他余数; 良品=ROUND(总产量×质量率,0)=50314, 不良=1390</t>
        </is>
      </c>
    </row>
    <row r="316">
      <c r="A316" s="70" t="inlineStr">
        <is>
          <t>DEF-00315</t>
        </is>
      </c>
      <c r="B316" s="70" t="inlineStr">
        <is>
          <t>LINE-S03-PRE-20251021</t>
        </is>
      </c>
      <c r="C316" s="70" t="inlineStr">
        <is>
          <t>SHIFT-PRE-20251021</t>
        </is>
      </c>
      <c r="D316" s="70" t="inlineStr">
        <is>
          <t>LINE-S03</t>
        </is>
      </c>
      <c r="E316" s="70" t="inlineStr">
        <is>
          <t>改善前</t>
        </is>
      </c>
      <c r="F316" s="71" t="n">
        <v>45951</v>
      </c>
      <c r="G316" s="70" t="inlineStr">
        <is>
          <t>音频模组系列</t>
        </is>
      </c>
      <c r="H316" s="70" t="inlineStr">
        <is>
          <t>其他不良</t>
        </is>
      </c>
      <c r="I316" s="72" t="n">
        <v>139</v>
      </c>
      <c r="J316" s="73" t="n">
        <v>0.09999999999999987</v>
      </c>
      <c r="K316" s="70" t="inlineStr">
        <is>
          <t>包装工位</t>
        </is>
      </c>
      <c r="L316" s="70" t="inlineStr">
        <is>
          <t>综合因素</t>
        </is>
      </c>
      <c r="M316" s="70" t="inlineStr">
        <is>
          <t>生产主管</t>
        </is>
      </c>
      <c r="N316" s="70" t="inlineStr">
        <is>
          <t>否</t>
        </is>
      </c>
      <c r="O316" s="70" t="inlineStr">
        <is>
          <t>团队模拟数据</t>
        </is>
      </c>
      <c r="P316" s="70" t="inlineStr">
        <is>
          <t>SIM-v2.2-20260807-20260805</t>
        </is>
      </c>
      <c r="Q316" s="70" t="inlineStr">
        <is>
          <t>按LINE-S03确定性比例分配: 外观32%/尺寸30%/功能15%/电气13%/其他余数; 良品=ROUND(总产量×质量率,0)=50314, 不良=1390</t>
        </is>
      </c>
    </row>
    <row r="317">
      <c r="A317" s="70" t="inlineStr">
        <is>
          <t>DEF-00316</t>
        </is>
      </c>
      <c r="B317" s="70" t="inlineStr">
        <is>
          <t>LINE-S01-PRE-20251022</t>
        </is>
      </c>
      <c r="C317" s="70" t="inlineStr">
        <is>
          <t>SHIFT-PRE-20251022</t>
        </is>
      </c>
      <c r="D317" s="70" t="inlineStr">
        <is>
          <t>LINE-S01</t>
        </is>
      </c>
      <c r="E317" s="70" t="inlineStr">
        <is>
          <t>改善前</t>
        </is>
      </c>
      <c r="F317" s="71" t="n">
        <v>45952</v>
      </c>
      <c r="G317" s="70" t="inlineStr">
        <is>
          <t>智能终端系列</t>
        </is>
      </c>
      <c r="H317" s="70" t="inlineStr">
        <is>
          <t>外观不良</t>
        </is>
      </c>
      <c r="I317" s="72" t="n">
        <v>96</v>
      </c>
      <c r="J317" s="73" t="n">
        <v>0.1497659906396256</v>
      </c>
      <c r="K317" s="70" t="inlineStr">
        <is>
          <t>注塑工位</t>
        </is>
      </c>
      <c r="L317" s="70" t="inlineStr">
        <is>
          <t>表面缺陷</t>
        </is>
      </c>
      <c r="M317" s="70" t="inlineStr">
        <is>
          <t>质量工程师</t>
        </is>
      </c>
      <c r="N317" s="70" t="inlineStr">
        <is>
          <t>否</t>
        </is>
      </c>
      <c r="O317" s="70" t="inlineStr">
        <is>
          <t>团队模拟数据</t>
        </is>
      </c>
      <c r="P317" s="70" t="inlineStr">
        <is>
          <t>SIM-v2.2-20260807-20260805</t>
        </is>
      </c>
      <c r="Q317" s="70" t="inlineStr">
        <is>
          <t>按LINE-S01确定性比例分配: 外观15%/尺寸25%/功能25%/电气25%/其他余数; 良品=ROUND(总产量×质量率,0)=12081, 不良=641</t>
        </is>
      </c>
    </row>
    <row r="318">
      <c r="A318" s="70" t="inlineStr">
        <is>
          <t>DEF-00317</t>
        </is>
      </c>
      <c r="B318" s="70" t="inlineStr">
        <is>
          <t>LINE-S01-PRE-20251022</t>
        </is>
      </c>
      <c r="C318" s="70" t="inlineStr">
        <is>
          <t>SHIFT-PRE-20251022</t>
        </is>
      </c>
      <c r="D318" s="70" t="inlineStr">
        <is>
          <t>LINE-S01</t>
        </is>
      </c>
      <c r="E318" s="70" t="inlineStr">
        <is>
          <t>改善前</t>
        </is>
      </c>
      <c r="F318" s="71" t="n">
        <v>45952</v>
      </c>
      <c r="G318" s="70" t="inlineStr">
        <is>
          <t>智能终端系列</t>
        </is>
      </c>
      <c r="H318" s="70" t="inlineStr">
        <is>
          <t>尺寸超差</t>
        </is>
      </c>
      <c r="I318" s="72" t="n">
        <v>160</v>
      </c>
      <c r="J318" s="73" t="n">
        <v>0.249609984399376</v>
      </c>
      <c r="K318" s="70" t="inlineStr">
        <is>
          <t>成型工位</t>
        </is>
      </c>
      <c r="L318" s="70" t="inlineStr">
        <is>
          <t>工艺偏移</t>
        </is>
      </c>
      <c r="M318" s="70" t="inlineStr">
        <is>
          <t>质量工程师</t>
        </is>
      </c>
      <c r="N318" s="70" t="inlineStr">
        <is>
          <t>否</t>
        </is>
      </c>
      <c r="O318" s="70" t="inlineStr">
        <is>
          <t>团队模拟数据</t>
        </is>
      </c>
      <c r="P318" s="70" t="inlineStr">
        <is>
          <t>SIM-v2.2-20260807-20260805</t>
        </is>
      </c>
      <c r="Q318" s="70" t="inlineStr">
        <is>
          <t>按LINE-S01确定性比例分配: 外观15%/尺寸25%/功能25%/电气25%/其他余数; 良品=ROUND(总产量×质量率,0)=12081, 不良=641</t>
        </is>
      </c>
    </row>
    <row r="319">
      <c r="A319" s="70" t="inlineStr">
        <is>
          <t>DEF-00318</t>
        </is>
      </c>
      <c r="B319" s="70" t="inlineStr">
        <is>
          <t>LINE-S01-PRE-20251022</t>
        </is>
      </c>
      <c r="C319" s="70" t="inlineStr">
        <is>
          <t>SHIFT-PRE-20251022</t>
        </is>
      </c>
      <c r="D319" s="70" t="inlineStr">
        <is>
          <t>LINE-S01</t>
        </is>
      </c>
      <c r="E319" s="70" t="inlineStr">
        <is>
          <t>改善前</t>
        </is>
      </c>
      <c r="F319" s="71" t="n">
        <v>45952</v>
      </c>
      <c r="G319" s="70" t="inlineStr">
        <is>
          <t>智能终端系列</t>
        </is>
      </c>
      <c r="H319" s="70" t="inlineStr">
        <is>
          <t>功能失效</t>
        </is>
      </c>
      <c r="I319" s="72" t="n">
        <v>160</v>
      </c>
      <c r="J319" s="73" t="n">
        <v>0.249609984399376</v>
      </c>
      <c r="K319" s="70" t="inlineStr">
        <is>
          <t>测试工位</t>
        </is>
      </c>
      <c r="L319" s="70" t="inlineStr">
        <is>
          <t>元器件异常</t>
        </is>
      </c>
      <c r="M319" s="70" t="inlineStr">
        <is>
          <t>质量工程师</t>
        </is>
      </c>
      <c r="N319" s="70" t="inlineStr">
        <is>
          <t>否</t>
        </is>
      </c>
      <c r="O319" s="70" t="inlineStr">
        <is>
          <t>团队模拟数据</t>
        </is>
      </c>
      <c r="P319" s="70" t="inlineStr">
        <is>
          <t>SIM-v2.2-20260807-20260805</t>
        </is>
      </c>
      <c r="Q319" s="70" t="inlineStr">
        <is>
          <t>按LINE-S01确定性比例分配: 外观15%/尺寸25%/功能25%/电气25%/其他余数; 良品=ROUND(总产量×质量率,0)=12081, 不良=641</t>
        </is>
      </c>
    </row>
    <row r="320">
      <c r="A320" s="70" t="inlineStr">
        <is>
          <t>DEF-00319</t>
        </is>
      </c>
      <c r="B320" s="70" t="inlineStr">
        <is>
          <t>LINE-S01-PRE-20251022</t>
        </is>
      </c>
      <c r="C320" s="70" t="inlineStr">
        <is>
          <t>SHIFT-PRE-20251022</t>
        </is>
      </c>
      <c r="D320" s="70" t="inlineStr">
        <is>
          <t>LINE-S01</t>
        </is>
      </c>
      <c r="E320" s="70" t="inlineStr">
        <is>
          <t>改善前</t>
        </is>
      </c>
      <c r="F320" s="71" t="n">
        <v>45952</v>
      </c>
      <c r="G320" s="70" t="inlineStr">
        <is>
          <t>智能终端系列</t>
        </is>
      </c>
      <c r="H320" s="70" t="inlineStr">
        <is>
          <t>电气不良</t>
        </is>
      </c>
      <c r="I320" s="72" t="n">
        <v>160</v>
      </c>
      <c r="J320" s="73" t="n">
        <v>0.249609984399376</v>
      </c>
      <c r="K320" s="70" t="inlineStr">
        <is>
          <t>焊接工位</t>
        </is>
      </c>
      <c r="L320" s="70" t="inlineStr">
        <is>
          <t>焊接缺陷</t>
        </is>
      </c>
      <c r="M320" s="70" t="inlineStr">
        <is>
          <t>质量工程师</t>
        </is>
      </c>
      <c r="N320" s="70" t="inlineStr">
        <is>
          <t>否</t>
        </is>
      </c>
      <c r="O320" s="70" t="inlineStr">
        <is>
          <t>团队模拟数据</t>
        </is>
      </c>
      <c r="P320" s="70" t="inlineStr">
        <is>
          <t>SIM-v2.2-20260807-20260805</t>
        </is>
      </c>
      <c r="Q320" s="70" t="inlineStr">
        <is>
          <t>按LINE-S01确定性比例分配: 外观15%/尺寸25%/功能25%/电气25%/其他余数; 良品=ROUND(总产量×质量率,0)=12081, 不良=641</t>
        </is>
      </c>
    </row>
    <row r="321">
      <c r="A321" s="70" t="inlineStr">
        <is>
          <t>DEF-00320</t>
        </is>
      </c>
      <c r="B321" s="70" t="inlineStr">
        <is>
          <t>LINE-S01-PRE-20251022</t>
        </is>
      </c>
      <c r="C321" s="70" t="inlineStr">
        <is>
          <t>SHIFT-PRE-20251022</t>
        </is>
      </c>
      <c r="D321" s="70" t="inlineStr">
        <is>
          <t>LINE-S01</t>
        </is>
      </c>
      <c r="E321" s="70" t="inlineStr">
        <is>
          <t>改善前</t>
        </is>
      </c>
      <c r="F321" s="71" t="n">
        <v>45952</v>
      </c>
      <c r="G321" s="70" t="inlineStr">
        <is>
          <t>智能终端系列</t>
        </is>
      </c>
      <c r="H321" s="70" t="inlineStr">
        <is>
          <t>其他不良</t>
        </is>
      </c>
      <c r="I321" s="72" t="n">
        <v>65</v>
      </c>
      <c r="J321" s="73" t="n">
        <v>0.1014040561622465</v>
      </c>
      <c r="K321" s="70" t="inlineStr">
        <is>
          <t>包装工位</t>
        </is>
      </c>
      <c r="L321" s="70" t="inlineStr">
        <is>
          <t>综合因素</t>
        </is>
      </c>
      <c r="M321" s="70" t="inlineStr">
        <is>
          <t>生产主管</t>
        </is>
      </c>
      <c r="N321" s="70" t="inlineStr">
        <is>
          <t>否</t>
        </is>
      </c>
      <c r="O321" s="70" t="inlineStr">
        <is>
          <t>团队模拟数据</t>
        </is>
      </c>
      <c r="P321" s="70" t="inlineStr">
        <is>
          <t>SIM-v2.2-20260807-20260805</t>
        </is>
      </c>
      <c r="Q321" s="70" t="inlineStr">
        <is>
          <t>按LINE-S01确定性比例分配: 外观15%/尺寸25%/功能25%/电气25%/其他余数; 良品=ROUND(总产量×质量率,0)=12081, 不良=641</t>
        </is>
      </c>
    </row>
    <row r="322">
      <c r="A322" s="70" t="inlineStr">
        <is>
          <t>DEF-00321</t>
        </is>
      </c>
      <c r="B322" s="70" t="inlineStr">
        <is>
          <t>LINE-S02-PRE-20251022</t>
        </is>
      </c>
      <c r="C322" s="70" t="inlineStr">
        <is>
          <t>SHIFT-PRE-20251022</t>
        </is>
      </c>
      <c r="D322" s="70" t="inlineStr">
        <is>
          <t>LINE-S02</t>
        </is>
      </c>
      <c r="E322" s="70" t="inlineStr">
        <is>
          <t>改善前</t>
        </is>
      </c>
      <c r="F322" s="71" t="n">
        <v>45952</v>
      </c>
      <c r="G322" s="70" t="inlineStr">
        <is>
          <t>视觉设备系列</t>
        </is>
      </c>
      <c r="H322" s="70" t="inlineStr">
        <is>
          <t>外观不良</t>
        </is>
      </c>
      <c r="I322" s="72" t="n">
        <v>74</v>
      </c>
      <c r="J322" s="73" t="n">
        <v>0.1193548387096774</v>
      </c>
      <c r="K322" s="70" t="inlineStr">
        <is>
          <t>注塑工位</t>
        </is>
      </c>
      <c r="L322" s="70" t="inlineStr">
        <is>
          <t>表面缺陷</t>
        </is>
      </c>
      <c r="M322" s="70" t="inlineStr">
        <is>
          <t>质量工程师</t>
        </is>
      </c>
      <c r="N322" s="70" t="inlineStr">
        <is>
          <t>否</t>
        </is>
      </c>
      <c r="O322" s="70" t="inlineStr">
        <is>
          <t>团队模拟数据</t>
        </is>
      </c>
      <c r="P322" s="70" t="inlineStr">
        <is>
          <t>SIM-v2.2-20260807-20260805</t>
        </is>
      </c>
      <c r="Q322" s="70" t="inlineStr">
        <is>
          <t>按LINE-S02确定性比例分配: 外观12%/尺寸15%/功能32%/电气28%/其他余数; 良品=ROUND(总产量×质量率,0)=11090, 不良=620</t>
        </is>
      </c>
    </row>
    <row r="323">
      <c r="A323" s="70" t="inlineStr">
        <is>
          <t>DEF-00322</t>
        </is>
      </c>
      <c r="B323" s="70" t="inlineStr">
        <is>
          <t>LINE-S02-PRE-20251022</t>
        </is>
      </c>
      <c r="C323" s="70" t="inlineStr">
        <is>
          <t>SHIFT-PRE-20251022</t>
        </is>
      </c>
      <c r="D323" s="70" t="inlineStr">
        <is>
          <t>LINE-S02</t>
        </is>
      </c>
      <c r="E323" s="70" t="inlineStr">
        <is>
          <t>改善前</t>
        </is>
      </c>
      <c r="F323" s="71" t="n">
        <v>45952</v>
      </c>
      <c r="G323" s="70" t="inlineStr">
        <is>
          <t>视觉设备系列</t>
        </is>
      </c>
      <c r="H323" s="70" t="inlineStr">
        <is>
          <t>尺寸超差</t>
        </is>
      </c>
      <c r="I323" s="72" t="n">
        <v>93</v>
      </c>
      <c r="J323" s="73" t="n">
        <v>0.15</v>
      </c>
      <c r="K323" s="70" t="inlineStr">
        <is>
          <t>成型工位</t>
        </is>
      </c>
      <c r="L323" s="70" t="inlineStr">
        <is>
          <t>工艺偏移</t>
        </is>
      </c>
      <c r="M323" s="70" t="inlineStr">
        <is>
          <t>质量工程师</t>
        </is>
      </c>
      <c r="N323" s="70" t="inlineStr">
        <is>
          <t>否</t>
        </is>
      </c>
      <c r="O323" s="70" t="inlineStr">
        <is>
          <t>团队模拟数据</t>
        </is>
      </c>
      <c r="P323" s="70" t="inlineStr">
        <is>
          <t>SIM-v2.2-20260807-20260805</t>
        </is>
      </c>
      <c r="Q323" s="70" t="inlineStr">
        <is>
          <t>按LINE-S02确定性比例分配: 外观12%/尺寸15%/功能32%/电气28%/其他余数; 良品=ROUND(总产量×质量率,0)=11090, 不良=620</t>
        </is>
      </c>
    </row>
    <row r="324">
      <c r="A324" s="70" t="inlineStr">
        <is>
          <t>DEF-00323</t>
        </is>
      </c>
      <c r="B324" s="70" t="inlineStr">
        <is>
          <t>LINE-S02-PRE-20251022</t>
        </is>
      </c>
      <c r="C324" s="70" t="inlineStr">
        <is>
          <t>SHIFT-PRE-20251022</t>
        </is>
      </c>
      <c r="D324" s="70" t="inlineStr">
        <is>
          <t>LINE-S02</t>
        </is>
      </c>
      <c r="E324" s="70" t="inlineStr">
        <is>
          <t>改善前</t>
        </is>
      </c>
      <c r="F324" s="71" t="n">
        <v>45952</v>
      </c>
      <c r="G324" s="70" t="inlineStr">
        <is>
          <t>视觉设备系列</t>
        </is>
      </c>
      <c r="H324" s="70" t="inlineStr">
        <is>
          <t>功能失效</t>
        </is>
      </c>
      <c r="I324" s="72" t="n">
        <v>198</v>
      </c>
      <c r="J324" s="73" t="n">
        <v>0.3193548387096774</v>
      </c>
      <c r="K324" s="70" t="inlineStr">
        <is>
          <t>测试工位</t>
        </is>
      </c>
      <c r="L324" s="70" t="inlineStr">
        <is>
          <t>元器件异常</t>
        </is>
      </c>
      <c r="M324" s="70" t="inlineStr">
        <is>
          <t>质量工程师</t>
        </is>
      </c>
      <c r="N324" s="70" t="inlineStr">
        <is>
          <t>是</t>
        </is>
      </c>
      <c r="O324" s="70" t="inlineStr">
        <is>
          <t>团队模拟数据</t>
        </is>
      </c>
      <c r="P324" s="70" t="inlineStr">
        <is>
          <t>SIM-v2.2-20260807-20260805</t>
        </is>
      </c>
      <c r="Q324" s="70" t="inlineStr">
        <is>
          <t>按LINE-S02确定性比例分配: 外观12%/尺寸15%/功能32%/电气28%/其他余数; 良品=ROUND(总产量×质量率,0)=11090, 不良=620</t>
        </is>
      </c>
    </row>
    <row r="325">
      <c r="A325" s="70" t="inlineStr">
        <is>
          <t>DEF-00324</t>
        </is>
      </c>
      <c r="B325" s="70" t="inlineStr">
        <is>
          <t>LINE-S02-PRE-20251022</t>
        </is>
      </c>
      <c r="C325" s="70" t="inlineStr">
        <is>
          <t>SHIFT-PRE-20251022</t>
        </is>
      </c>
      <c r="D325" s="70" t="inlineStr">
        <is>
          <t>LINE-S02</t>
        </is>
      </c>
      <c r="E325" s="70" t="inlineStr">
        <is>
          <t>改善前</t>
        </is>
      </c>
      <c r="F325" s="71" t="n">
        <v>45952</v>
      </c>
      <c r="G325" s="70" t="inlineStr">
        <is>
          <t>视觉设备系列</t>
        </is>
      </c>
      <c r="H325" s="70" t="inlineStr">
        <is>
          <t>电气不良</t>
        </is>
      </c>
      <c r="I325" s="72" t="n">
        <v>174</v>
      </c>
      <c r="J325" s="73" t="n">
        <v>0.2806451612903226</v>
      </c>
      <c r="K325" s="70" t="inlineStr">
        <is>
          <t>焊接工位</t>
        </is>
      </c>
      <c r="L325" s="70" t="inlineStr">
        <is>
          <t>焊接缺陷</t>
        </is>
      </c>
      <c r="M325" s="70" t="inlineStr">
        <is>
          <t>质量工程师</t>
        </is>
      </c>
      <c r="N325" s="70" t="inlineStr">
        <is>
          <t>否</t>
        </is>
      </c>
      <c r="O325" s="70" t="inlineStr">
        <is>
          <t>团队模拟数据</t>
        </is>
      </c>
      <c r="P325" s="70" t="inlineStr">
        <is>
          <t>SIM-v2.2-20260807-20260805</t>
        </is>
      </c>
      <c r="Q325" s="70" t="inlineStr">
        <is>
          <t>按LINE-S02确定性比例分配: 外观12%/尺寸15%/功能32%/电气28%/其他余数; 良品=ROUND(总产量×质量率,0)=11090, 不良=620</t>
        </is>
      </c>
    </row>
    <row r="326">
      <c r="A326" s="70" t="inlineStr">
        <is>
          <t>DEF-00325</t>
        </is>
      </c>
      <c r="B326" s="70" t="inlineStr">
        <is>
          <t>LINE-S02-PRE-20251022</t>
        </is>
      </c>
      <c r="C326" s="70" t="inlineStr">
        <is>
          <t>SHIFT-PRE-20251022</t>
        </is>
      </c>
      <c r="D326" s="70" t="inlineStr">
        <is>
          <t>LINE-S02</t>
        </is>
      </c>
      <c r="E326" s="70" t="inlineStr">
        <is>
          <t>改善前</t>
        </is>
      </c>
      <c r="F326" s="71" t="n">
        <v>45952</v>
      </c>
      <c r="G326" s="70" t="inlineStr">
        <is>
          <t>视觉设备系列</t>
        </is>
      </c>
      <c r="H326" s="70" t="inlineStr">
        <is>
          <t>其他不良</t>
        </is>
      </c>
      <c r="I326" s="72" t="n">
        <v>81</v>
      </c>
      <c r="J326" s="73" t="n">
        <v>0.1306451612903227</v>
      </c>
      <c r="K326" s="70" t="inlineStr">
        <is>
          <t>包装工位</t>
        </is>
      </c>
      <c r="L326" s="70" t="inlineStr">
        <is>
          <t>综合因素</t>
        </is>
      </c>
      <c r="M326" s="70" t="inlineStr">
        <is>
          <t>生产主管</t>
        </is>
      </c>
      <c r="N326" s="70" t="inlineStr">
        <is>
          <t>否</t>
        </is>
      </c>
      <c r="O326" s="70" t="inlineStr">
        <is>
          <t>团队模拟数据</t>
        </is>
      </c>
      <c r="P326" s="70" t="inlineStr">
        <is>
          <t>SIM-v2.2-20260807-20260805</t>
        </is>
      </c>
      <c r="Q326" s="70" t="inlineStr">
        <is>
          <t>按LINE-S02确定性比例分配: 外观12%/尺寸15%/功能32%/电气28%/其他余数; 良品=ROUND(总产量×质量率,0)=11090, 不良=620</t>
        </is>
      </c>
    </row>
    <row r="327">
      <c r="A327" s="70" t="inlineStr">
        <is>
          <t>DEF-00326</t>
        </is>
      </c>
      <c r="B327" s="70" t="inlineStr">
        <is>
          <t>LINE-S03-PRE-20251022</t>
        </is>
      </c>
      <c r="C327" s="70" t="inlineStr">
        <is>
          <t>SHIFT-PRE-20251022</t>
        </is>
      </c>
      <c r="D327" s="70" t="inlineStr">
        <is>
          <t>LINE-S03</t>
        </is>
      </c>
      <c r="E327" s="70" t="inlineStr">
        <is>
          <t>改善前</t>
        </is>
      </c>
      <c r="F327" s="71" t="n">
        <v>45952</v>
      </c>
      <c r="G327" s="70" t="inlineStr">
        <is>
          <t>音频模组系列</t>
        </is>
      </c>
      <c r="H327" s="70" t="inlineStr">
        <is>
          <t>外观不良</t>
        </is>
      </c>
      <c r="I327" s="72" t="n">
        <v>367</v>
      </c>
      <c r="J327" s="73" t="n">
        <v>0.3199651264167393</v>
      </c>
      <c r="K327" s="70" t="inlineStr">
        <is>
          <t>注塑工位</t>
        </is>
      </c>
      <c r="L327" s="70" t="inlineStr">
        <is>
          <t>表面缺陷</t>
        </is>
      </c>
      <c r="M327" s="70" t="inlineStr">
        <is>
          <t>质量工程师</t>
        </is>
      </c>
      <c r="N327" s="70" t="inlineStr">
        <is>
          <t>是</t>
        </is>
      </c>
      <c r="O327" s="70" t="inlineStr">
        <is>
          <t>团队模拟数据</t>
        </is>
      </c>
      <c r="P327" s="70" t="inlineStr">
        <is>
          <t>SIM-v2.2-20260807-20260805</t>
        </is>
      </c>
      <c r="Q327" s="70" t="inlineStr">
        <is>
          <t>按LINE-S03确定性比例分配: 外观32%/尺寸30%/功能15%/电气13%/其他余数; 良品=ROUND(总产量×质量率,0)=12753, 不良=1147</t>
        </is>
      </c>
    </row>
    <row r="328">
      <c r="A328" s="70" t="inlineStr">
        <is>
          <t>DEF-00327</t>
        </is>
      </c>
      <c r="B328" s="70" t="inlineStr">
        <is>
          <t>LINE-S03-PRE-20251022</t>
        </is>
      </c>
      <c r="C328" s="70" t="inlineStr">
        <is>
          <t>SHIFT-PRE-20251022</t>
        </is>
      </c>
      <c r="D328" s="70" t="inlineStr">
        <is>
          <t>LINE-S03</t>
        </is>
      </c>
      <c r="E328" s="70" t="inlineStr">
        <is>
          <t>改善前</t>
        </is>
      </c>
      <c r="F328" s="71" t="n">
        <v>45952</v>
      </c>
      <c r="G328" s="70" t="inlineStr">
        <is>
          <t>音频模组系列</t>
        </is>
      </c>
      <c r="H328" s="70" t="inlineStr">
        <is>
          <t>尺寸超差</t>
        </is>
      </c>
      <c r="I328" s="72" t="n">
        <v>344</v>
      </c>
      <c r="J328" s="73" t="n">
        <v>0.2999128160418483</v>
      </c>
      <c r="K328" s="70" t="inlineStr">
        <is>
          <t>成型工位</t>
        </is>
      </c>
      <c r="L328" s="70" t="inlineStr">
        <is>
          <t>工艺偏移</t>
        </is>
      </c>
      <c r="M328" s="70" t="inlineStr">
        <is>
          <t>质量工程师</t>
        </is>
      </c>
      <c r="N328" s="70" t="inlineStr">
        <is>
          <t>否</t>
        </is>
      </c>
      <c r="O328" s="70" t="inlineStr">
        <is>
          <t>团队模拟数据</t>
        </is>
      </c>
      <c r="P328" s="70" t="inlineStr">
        <is>
          <t>SIM-v2.2-20260807-20260805</t>
        </is>
      </c>
      <c r="Q328" s="70" t="inlineStr">
        <is>
          <t>按LINE-S03确定性比例分配: 外观32%/尺寸30%/功能15%/电气13%/其他余数; 良品=ROUND(总产量×质量率,0)=12753, 不良=1147</t>
        </is>
      </c>
    </row>
    <row r="329">
      <c r="A329" s="70" t="inlineStr">
        <is>
          <t>DEF-00328</t>
        </is>
      </c>
      <c r="B329" s="70" t="inlineStr">
        <is>
          <t>LINE-S03-PRE-20251022</t>
        </is>
      </c>
      <c r="C329" s="70" t="inlineStr">
        <is>
          <t>SHIFT-PRE-20251022</t>
        </is>
      </c>
      <c r="D329" s="70" t="inlineStr">
        <is>
          <t>LINE-S03</t>
        </is>
      </c>
      <c r="E329" s="70" t="inlineStr">
        <is>
          <t>改善前</t>
        </is>
      </c>
      <c r="F329" s="71" t="n">
        <v>45952</v>
      </c>
      <c r="G329" s="70" t="inlineStr">
        <is>
          <t>音频模组系列</t>
        </is>
      </c>
      <c r="H329" s="70" t="inlineStr">
        <is>
          <t>功能失效</t>
        </is>
      </c>
      <c r="I329" s="72" t="n">
        <v>172</v>
      </c>
      <c r="J329" s="73" t="n">
        <v>0.1499564080209241</v>
      </c>
      <c r="K329" s="70" t="inlineStr">
        <is>
          <t>测试工位</t>
        </is>
      </c>
      <c r="L329" s="70" t="inlineStr">
        <is>
          <t>元器件异常</t>
        </is>
      </c>
      <c r="M329" s="70" t="inlineStr">
        <is>
          <t>质量工程师</t>
        </is>
      </c>
      <c r="N329" s="70" t="inlineStr">
        <is>
          <t>否</t>
        </is>
      </c>
      <c r="O329" s="70" t="inlineStr">
        <is>
          <t>团队模拟数据</t>
        </is>
      </c>
      <c r="P329" s="70" t="inlineStr">
        <is>
          <t>SIM-v2.2-20260807-20260805</t>
        </is>
      </c>
      <c r="Q329" s="70" t="inlineStr">
        <is>
          <t>按LINE-S03确定性比例分配: 外观32%/尺寸30%/功能15%/电气13%/其他余数; 良品=ROUND(总产量×质量率,0)=12753, 不良=1147</t>
        </is>
      </c>
    </row>
    <row r="330">
      <c r="A330" s="70" t="inlineStr">
        <is>
          <t>DEF-00329</t>
        </is>
      </c>
      <c r="B330" s="70" t="inlineStr">
        <is>
          <t>LINE-S03-PRE-20251022</t>
        </is>
      </c>
      <c r="C330" s="70" t="inlineStr">
        <is>
          <t>SHIFT-PRE-20251022</t>
        </is>
      </c>
      <c r="D330" s="70" t="inlineStr">
        <is>
          <t>LINE-S03</t>
        </is>
      </c>
      <c r="E330" s="70" t="inlineStr">
        <is>
          <t>改善前</t>
        </is>
      </c>
      <c r="F330" s="71" t="n">
        <v>45952</v>
      </c>
      <c r="G330" s="70" t="inlineStr">
        <is>
          <t>音频模组系列</t>
        </is>
      </c>
      <c r="H330" s="70" t="inlineStr">
        <is>
          <t>电气不良</t>
        </is>
      </c>
      <c r="I330" s="72" t="n">
        <v>149</v>
      </c>
      <c r="J330" s="73" t="n">
        <v>0.1299040976460331</v>
      </c>
      <c r="K330" s="70" t="inlineStr">
        <is>
          <t>焊接工位</t>
        </is>
      </c>
      <c r="L330" s="70" t="inlineStr">
        <is>
          <t>焊接缺陷</t>
        </is>
      </c>
      <c r="M330" s="70" t="inlineStr">
        <is>
          <t>质量工程师</t>
        </is>
      </c>
      <c r="N330" s="70" t="inlineStr">
        <is>
          <t>否</t>
        </is>
      </c>
      <c r="O330" s="70" t="inlineStr">
        <is>
          <t>团队模拟数据</t>
        </is>
      </c>
      <c r="P330" s="70" t="inlineStr">
        <is>
          <t>SIM-v2.2-20260807-20260805</t>
        </is>
      </c>
      <c r="Q330" s="70" t="inlineStr">
        <is>
          <t>按LINE-S03确定性比例分配: 外观32%/尺寸30%/功能15%/电气13%/其他余数; 良品=ROUND(总产量×质量率,0)=12753, 不良=1147</t>
        </is>
      </c>
    </row>
    <row r="331">
      <c r="A331" s="70" t="inlineStr">
        <is>
          <t>DEF-00330</t>
        </is>
      </c>
      <c r="B331" s="70" t="inlineStr">
        <is>
          <t>LINE-S03-PRE-20251022</t>
        </is>
      </c>
      <c r="C331" s="70" t="inlineStr">
        <is>
          <t>SHIFT-PRE-20251022</t>
        </is>
      </c>
      <c r="D331" s="70" t="inlineStr">
        <is>
          <t>LINE-S03</t>
        </is>
      </c>
      <c r="E331" s="70" t="inlineStr">
        <is>
          <t>改善前</t>
        </is>
      </c>
      <c r="F331" s="71" t="n">
        <v>45952</v>
      </c>
      <c r="G331" s="70" t="inlineStr">
        <is>
          <t>音频模组系列</t>
        </is>
      </c>
      <c r="H331" s="70" t="inlineStr">
        <is>
          <t>其他不良</t>
        </is>
      </c>
      <c r="I331" s="72" t="n">
        <v>115</v>
      </c>
      <c r="J331" s="73" t="n">
        <v>0.1002615518744551</v>
      </c>
      <c r="K331" s="70" t="inlineStr">
        <is>
          <t>包装工位</t>
        </is>
      </c>
      <c r="L331" s="70" t="inlineStr">
        <is>
          <t>综合因素</t>
        </is>
      </c>
      <c r="M331" s="70" t="inlineStr">
        <is>
          <t>生产主管</t>
        </is>
      </c>
      <c r="N331" s="70" t="inlineStr">
        <is>
          <t>否</t>
        </is>
      </c>
      <c r="O331" s="70" t="inlineStr">
        <is>
          <t>团队模拟数据</t>
        </is>
      </c>
      <c r="P331" s="70" t="inlineStr">
        <is>
          <t>SIM-v2.2-20260807-20260805</t>
        </is>
      </c>
      <c r="Q331" s="70" t="inlineStr">
        <is>
          <t>按LINE-S03确定性比例分配: 外观32%/尺寸30%/功能15%/电气13%/其他余数; 良品=ROUND(总产量×质量率,0)=12753, 不良=1147</t>
        </is>
      </c>
    </row>
    <row r="332">
      <c r="A332" s="70" t="inlineStr">
        <is>
          <t>DEF-00331</t>
        </is>
      </c>
      <c r="B332" s="70" t="inlineStr">
        <is>
          <t>LINE-S01-PRE-20251023</t>
        </is>
      </c>
      <c r="C332" s="70" t="inlineStr">
        <is>
          <t>SHIFT-PRE-20251023</t>
        </is>
      </c>
      <c r="D332" s="70" t="inlineStr">
        <is>
          <t>LINE-S01</t>
        </is>
      </c>
      <c r="E332" s="70" t="inlineStr">
        <is>
          <t>改善前</t>
        </is>
      </c>
      <c r="F332" s="71" t="n">
        <v>45953</v>
      </c>
      <c r="G332" s="70" t="inlineStr">
        <is>
          <t>智能终端系列</t>
        </is>
      </c>
      <c r="H332" s="70" t="inlineStr">
        <is>
          <t>外观不良</t>
        </is>
      </c>
      <c r="I332" s="72" t="n">
        <v>20</v>
      </c>
      <c r="J332" s="73" t="n">
        <v>0.1515151515151515</v>
      </c>
      <c r="K332" s="70" t="inlineStr">
        <is>
          <t>注塑工位</t>
        </is>
      </c>
      <c r="L332" s="70" t="inlineStr">
        <is>
          <t>表面缺陷</t>
        </is>
      </c>
      <c r="M332" s="70" t="inlineStr">
        <is>
          <t>质量工程师</t>
        </is>
      </c>
      <c r="N332" s="70" t="inlineStr">
        <is>
          <t>否</t>
        </is>
      </c>
      <c r="O332" s="70" t="inlineStr">
        <is>
          <t>团队模拟数据</t>
        </is>
      </c>
      <c r="P332" s="70" t="inlineStr">
        <is>
          <t>SIM-v2.2-20260807-20260805</t>
        </is>
      </c>
      <c r="Q332" s="70" t="inlineStr">
        <is>
          <t>按LINE-S01确定性比例分配: 外观15%/尺寸25%/功能25%/电气25%/其他余数; 良品=ROUND(总产量×质量率,0)=22413, 不良=132</t>
        </is>
      </c>
    </row>
    <row r="333">
      <c r="A333" s="70" t="inlineStr">
        <is>
          <t>DEF-00332</t>
        </is>
      </c>
      <c r="B333" s="70" t="inlineStr">
        <is>
          <t>LINE-S01-PRE-20251023</t>
        </is>
      </c>
      <c r="C333" s="70" t="inlineStr">
        <is>
          <t>SHIFT-PRE-20251023</t>
        </is>
      </c>
      <c r="D333" s="70" t="inlineStr">
        <is>
          <t>LINE-S01</t>
        </is>
      </c>
      <c r="E333" s="70" t="inlineStr">
        <is>
          <t>改善前</t>
        </is>
      </c>
      <c r="F333" s="71" t="n">
        <v>45953</v>
      </c>
      <c r="G333" s="70" t="inlineStr">
        <is>
          <t>智能终端系列</t>
        </is>
      </c>
      <c r="H333" s="70" t="inlineStr">
        <is>
          <t>尺寸超差</t>
        </is>
      </c>
      <c r="I333" s="72" t="n">
        <v>33</v>
      </c>
      <c r="J333" s="73" t="n">
        <v>0.25</v>
      </c>
      <c r="K333" s="70" t="inlineStr">
        <is>
          <t>成型工位</t>
        </is>
      </c>
      <c r="L333" s="70" t="inlineStr">
        <is>
          <t>工艺偏移</t>
        </is>
      </c>
      <c r="M333" s="70" t="inlineStr">
        <is>
          <t>质量工程师</t>
        </is>
      </c>
      <c r="N333" s="70" t="inlineStr">
        <is>
          <t>否</t>
        </is>
      </c>
      <c r="O333" s="70" t="inlineStr">
        <is>
          <t>团队模拟数据</t>
        </is>
      </c>
      <c r="P333" s="70" t="inlineStr">
        <is>
          <t>SIM-v2.2-20260807-20260805</t>
        </is>
      </c>
      <c r="Q333" s="70" t="inlineStr">
        <is>
          <t>按LINE-S01确定性比例分配: 外观15%/尺寸25%/功能25%/电气25%/其他余数; 良品=ROUND(总产量×质量率,0)=22413, 不良=132</t>
        </is>
      </c>
    </row>
    <row r="334">
      <c r="A334" s="70" t="inlineStr">
        <is>
          <t>DEF-00333</t>
        </is>
      </c>
      <c r="B334" s="70" t="inlineStr">
        <is>
          <t>LINE-S01-PRE-20251023</t>
        </is>
      </c>
      <c r="C334" s="70" t="inlineStr">
        <is>
          <t>SHIFT-PRE-20251023</t>
        </is>
      </c>
      <c r="D334" s="70" t="inlineStr">
        <is>
          <t>LINE-S01</t>
        </is>
      </c>
      <c r="E334" s="70" t="inlineStr">
        <is>
          <t>改善前</t>
        </is>
      </c>
      <c r="F334" s="71" t="n">
        <v>45953</v>
      </c>
      <c r="G334" s="70" t="inlineStr">
        <is>
          <t>智能终端系列</t>
        </is>
      </c>
      <c r="H334" s="70" t="inlineStr">
        <is>
          <t>功能失效</t>
        </is>
      </c>
      <c r="I334" s="72" t="n">
        <v>33</v>
      </c>
      <c r="J334" s="73" t="n">
        <v>0.25</v>
      </c>
      <c r="K334" s="70" t="inlineStr">
        <is>
          <t>测试工位</t>
        </is>
      </c>
      <c r="L334" s="70" t="inlineStr">
        <is>
          <t>元器件异常</t>
        </is>
      </c>
      <c r="M334" s="70" t="inlineStr">
        <is>
          <t>质量工程师</t>
        </is>
      </c>
      <c r="N334" s="70" t="inlineStr">
        <is>
          <t>否</t>
        </is>
      </c>
      <c r="O334" s="70" t="inlineStr">
        <is>
          <t>团队模拟数据</t>
        </is>
      </c>
      <c r="P334" s="70" t="inlineStr">
        <is>
          <t>SIM-v2.2-20260807-20260805</t>
        </is>
      </c>
      <c r="Q334" s="70" t="inlineStr">
        <is>
          <t>按LINE-S01确定性比例分配: 外观15%/尺寸25%/功能25%/电气25%/其他余数; 良品=ROUND(总产量×质量率,0)=22413, 不良=132</t>
        </is>
      </c>
    </row>
    <row r="335">
      <c r="A335" s="70" t="inlineStr">
        <is>
          <t>DEF-00334</t>
        </is>
      </c>
      <c r="B335" s="70" t="inlineStr">
        <is>
          <t>LINE-S01-PRE-20251023</t>
        </is>
      </c>
      <c r="C335" s="70" t="inlineStr">
        <is>
          <t>SHIFT-PRE-20251023</t>
        </is>
      </c>
      <c r="D335" s="70" t="inlineStr">
        <is>
          <t>LINE-S01</t>
        </is>
      </c>
      <c r="E335" s="70" t="inlineStr">
        <is>
          <t>改善前</t>
        </is>
      </c>
      <c r="F335" s="71" t="n">
        <v>45953</v>
      </c>
      <c r="G335" s="70" t="inlineStr">
        <is>
          <t>智能终端系列</t>
        </is>
      </c>
      <c r="H335" s="70" t="inlineStr">
        <is>
          <t>电气不良</t>
        </is>
      </c>
      <c r="I335" s="72" t="n">
        <v>33</v>
      </c>
      <c r="J335" s="73" t="n">
        <v>0.25</v>
      </c>
      <c r="K335" s="70" t="inlineStr">
        <is>
          <t>焊接工位</t>
        </is>
      </c>
      <c r="L335" s="70" t="inlineStr">
        <is>
          <t>焊接缺陷</t>
        </is>
      </c>
      <c r="M335" s="70" t="inlineStr">
        <is>
          <t>质量工程师</t>
        </is>
      </c>
      <c r="N335" s="70" t="inlineStr">
        <is>
          <t>否</t>
        </is>
      </c>
      <c r="O335" s="70" t="inlineStr">
        <is>
          <t>团队模拟数据</t>
        </is>
      </c>
      <c r="P335" s="70" t="inlineStr">
        <is>
          <t>SIM-v2.2-20260807-20260805</t>
        </is>
      </c>
      <c r="Q335" s="70" t="inlineStr">
        <is>
          <t>按LINE-S01确定性比例分配: 外观15%/尺寸25%/功能25%/电气25%/其他余数; 良品=ROUND(总产量×质量率,0)=22413, 不良=132</t>
        </is>
      </c>
    </row>
    <row r="336">
      <c r="A336" s="70" t="inlineStr">
        <is>
          <t>DEF-00335</t>
        </is>
      </c>
      <c r="B336" s="70" t="inlineStr">
        <is>
          <t>LINE-S01-PRE-20251023</t>
        </is>
      </c>
      <c r="C336" s="70" t="inlineStr">
        <is>
          <t>SHIFT-PRE-20251023</t>
        </is>
      </c>
      <c r="D336" s="70" t="inlineStr">
        <is>
          <t>LINE-S01</t>
        </is>
      </c>
      <c r="E336" s="70" t="inlineStr">
        <is>
          <t>改善前</t>
        </is>
      </c>
      <c r="F336" s="71" t="n">
        <v>45953</v>
      </c>
      <c r="G336" s="70" t="inlineStr">
        <is>
          <t>智能终端系列</t>
        </is>
      </c>
      <c r="H336" s="70" t="inlineStr">
        <is>
          <t>其他不良</t>
        </is>
      </c>
      <c r="I336" s="72" t="n">
        <v>13</v>
      </c>
      <c r="J336" s="73" t="n">
        <v>0.09848484848484851</v>
      </c>
      <c r="K336" s="70" t="inlineStr">
        <is>
          <t>包装工位</t>
        </is>
      </c>
      <c r="L336" s="70" t="inlineStr">
        <is>
          <t>综合因素</t>
        </is>
      </c>
      <c r="M336" s="70" t="inlineStr">
        <is>
          <t>生产主管</t>
        </is>
      </c>
      <c r="N336" s="70" t="inlineStr">
        <is>
          <t>否</t>
        </is>
      </c>
      <c r="O336" s="70" t="inlineStr">
        <is>
          <t>团队模拟数据</t>
        </is>
      </c>
      <c r="P336" s="70" t="inlineStr">
        <is>
          <t>SIM-v2.2-20260807-20260805</t>
        </is>
      </c>
      <c r="Q336" s="70" t="inlineStr">
        <is>
          <t>按LINE-S01确定性比例分配: 外观15%/尺寸25%/功能25%/电气25%/其他余数; 良品=ROUND(总产量×质量率,0)=22413, 不良=132</t>
        </is>
      </c>
    </row>
    <row r="337">
      <c r="A337" s="70" t="inlineStr">
        <is>
          <t>DEF-00336</t>
        </is>
      </c>
      <c r="B337" s="70" t="inlineStr">
        <is>
          <t>LINE-S02-PRE-20251023</t>
        </is>
      </c>
      <c r="C337" s="70" t="inlineStr">
        <is>
          <t>SHIFT-PRE-20251023</t>
        </is>
      </c>
      <c r="D337" s="70" t="inlineStr">
        <is>
          <t>LINE-S02</t>
        </is>
      </c>
      <c r="E337" s="70" t="inlineStr">
        <is>
          <t>改善前</t>
        </is>
      </c>
      <c r="F337" s="71" t="n">
        <v>45953</v>
      </c>
      <c r="G337" s="70" t="inlineStr">
        <is>
          <t>视觉设备系列</t>
        </is>
      </c>
      <c r="H337" s="70" t="inlineStr">
        <is>
          <t>外观不良</t>
        </is>
      </c>
      <c r="I337" s="72" t="n">
        <v>1</v>
      </c>
      <c r="J337" s="73" t="n">
        <v>0.1</v>
      </c>
      <c r="K337" s="70" t="inlineStr">
        <is>
          <t>注塑工位</t>
        </is>
      </c>
      <c r="L337" s="70" t="inlineStr">
        <is>
          <t>表面缺陷</t>
        </is>
      </c>
      <c r="M337" s="70" t="inlineStr">
        <is>
          <t>质量工程师</t>
        </is>
      </c>
      <c r="N337" s="70" t="inlineStr">
        <is>
          <t>否</t>
        </is>
      </c>
      <c r="O337" s="70" t="inlineStr">
        <is>
          <t>团队模拟数据</t>
        </is>
      </c>
      <c r="P337" s="70" t="inlineStr">
        <is>
          <t>SIM-v2.2-20260807-20260805</t>
        </is>
      </c>
      <c r="Q337" s="70" t="inlineStr">
        <is>
          <t>按LINE-S02确定性比例分配: 外观12%/尺寸15%/功能32%/电气28%/其他余数; 良品=ROUND(总产量×质量率,0)=20760, 不良=10</t>
        </is>
      </c>
    </row>
    <row r="338">
      <c r="A338" s="70" t="inlineStr">
        <is>
          <t>DEF-00337</t>
        </is>
      </c>
      <c r="B338" s="70" t="inlineStr">
        <is>
          <t>LINE-S02-PRE-20251023</t>
        </is>
      </c>
      <c r="C338" s="70" t="inlineStr">
        <is>
          <t>SHIFT-PRE-20251023</t>
        </is>
      </c>
      <c r="D338" s="70" t="inlineStr">
        <is>
          <t>LINE-S02</t>
        </is>
      </c>
      <c r="E338" s="70" t="inlineStr">
        <is>
          <t>改善前</t>
        </is>
      </c>
      <c r="F338" s="71" t="n">
        <v>45953</v>
      </c>
      <c r="G338" s="70" t="inlineStr">
        <is>
          <t>视觉设备系列</t>
        </is>
      </c>
      <c r="H338" s="70" t="inlineStr">
        <is>
          <t>尺寸超差</t>
        </is>
      </c>
      <c r="I338" s="72" t="n">
        <v>2</v>
      </c>
      <c r="J338" s="73" t="n">
        <v>0.2</v>
      </c>
      <c r="K338" s="70" t="inlineStr">
        <is>
          <t>成型工位</t>
        </is>
      </c>
      <c r="L338" s="70" t="inlineStr">
        <is>
          <t>工艺偏移</t>
        </is>
      </c>
      <c r="M338" s="70" t="inlineStr">
        <is>
          <t>质量工程师</t>
        </is>
      </c>
      <c r="N338" s="70" t="inlineStr">
        <is>
          <t>否</t>
        </is>
      </c>
      <c r="O338" s="70" t="inlineStr">
        <is>
          <t>团队模拟数据</t>
        </is>
      </c>
      <c r="P338" s="70" t="inlineStr">
        <is>
          <t>SIM-v2.2-20260807-20260805</t>
        </is>
      </c>
      <c r="Q338" s="70" t="inlineStr">
        <is>
          <t>按LINE-S02确定性比例分配: 外观12%/尺寸15%/功能32%/电气28%/其他余数; 良品=ROUND(总产量×质量率,0)=20760, 不良=10</t>
        </is>
      </c>
    </row>
    <row r="339">
      <c r="A339" s="70" t="inlineStr">
        <is>
          <t>DEF-00338</t>
        </is>
      </c>
      <c r="B339" s="70" t="inlineStr">
        <is>
          <t>LINE-S02-PRE-20251023</t>
        </is>
      </c>
      <c r="C339" s="70" t="inlineStr">
        <is>
          <t>SHIFT-PRE-20251023</t>
        </is>
      </c>
      <c r="D339" s="70" t="inlineStr">
        <is>
          <t>LINE-S02</t>
        </is>
      </c>
      <c r="E339" s="70" t="inlineStr">
        <is>
          <t>改善前</t>
        </is>
      </c>
      <c r="F339" s="71" t="n">
        <v>45953</v>
      </c>
      <c r="G339" s="70" t="inlineStr">
        <is>
          <t>视觉设备系列</t>
        </is>
      </c>
      <c r="H339" s="70" t="inlineStr">
        <is>
          <t>功能失效</t>
        </is>
      </c>
      <c r="I339" s="72" t="n">
        <v>3</v>
      </c>
      <c r="J339" s="73" t="n">
        <v>0.3</v>
      </c>
      <c r="K339" s="70" t="inlineStr">
        <is>
          <t>测试工位</t>
        </is>
      </c>
      <c r="L339" s="70" t="inlineStr">
        <is>
          <t>元器件异常</t>
        </is>
      </c>
      <c r="M339" s="70" t="inlineStr">
        <is>
          <t>质量工程师</t>
        </is>
      </c>
      <c r="N339" s="70" t="inlineStr">
        <is>
          <t>是</t>
        </is>
      </c>
      <c r="O339" s="70" t="inlineStr">
        <is>
          <t>团队模拟数据</t>
        </is>
      </c>
      <c r="P339" s="70" t="inlineStr">
        <is>
          <t>SIM-v2.2-20260807-20260805</t>
        </is>
      </c>
      <c r="Q339" s="70" t="inlineStr">
        <is>
          <t>按LINE-S02确定性比例分配: 外观12%/尺寸15%/功能32%/电气28%/其他余数; 良品=ROUND(总产量×质量率,0)=20760, 不良=10</t>
        </is>
      </c>
    </row>
    <row r="340">
      <c r="A340" s="70" t="inlineStr">
        <is>
          <t>DEF-00339</t>
        </is>
      </c>
      <c r="B340" s="70" t="inlineStr">
        <is>
          <t>LINE-S02-PRE-20251023</t>
        </is>
      </c>
      <c r="C340" s="70" t="inlineStr">
        <is>
          <t>SHIFT-PRE-20251023</t>
        </is>
      </c>
      <c r="D340" s="70" t="inlineStr">
        <is>
          <t>LINE-S02</t>
        </is>
      </c>
      <c r="E340" s="70" t="inlineStr">
        <is>
          <t>改善前</t>
        </is>
      </c>
      <c r="F340" s="71" t="n">
        <v>45953</v>
      </c>
      <c r="G340" s="70" t="inlineStr">
        <is>
          <t>视觉设备系列</t>
        </is>
      </c>
      <c r="H340" s="70" t="inlineStr">
        <is>
          <t>电气不良</t>
        </is>
      </c>
      <c r="I340" s="72" t="n">
        <v>3</v>
      </c>
      <c r="J340" s="73" t="n">
        <v>0.3</v>
      </c>
      <c r="K340" s="70" t="inlineStr">
        <is>
          <t>焊接工位</t>
        </is>
      </c>
      <c r="L340" s="70" t="inlineStr">
        <is>
          <t>焊接缺陷</t>
        </is>
      </c>
      <c r="M340" s="70" t="inlineStr">
        <is>
          <t>质量工程师</t>
        </is>
      </c>
      <c r="N340" s="70" t="inlineStr">
        <is>
          <t>是</t>
        </is>
      </c>
      <c r="O340" s="70" t="inlineStr">
        <is>
          <t>团队模拟数据</t>
        </is>
      </c>
      <c r="P340" s="70" t="inlineStr">
        <is>
          <t>SIM-v2.2-20260807-20260805</t>
        </is>
      </c>
      <c r="Q340" s="70" t="inlineStr">
        <is>
          <t>按LINE-S02确定性比例分配: 外观12%/尺寸15%/功能32%/电气28%/其他余数; 良品=ROUND(总产量×质量率,0)=20760, 不良=10</t>
        </is>
      </c>
    </row>
    <row r="341">
      <c r="A341" s="70" t="inlineStr">
        <is>
          <t>DEF-00340</t>
        </is>
      </c>
      <c r="B341" s="70" t="inlineStr">
        <is>
          <t>LINE-S02-PRE-20251023</t>
        </is>
      </c>
      <c r="C341" s="70" t="inlineStr">
        <is>
          <t>SHIFT-PRE-20251023</t>
        </is>
      </c>
      <c r="D341" s="70" t="inlineStr">
        <is>
          <t>LINE-S02</t>
        </is>
      </c>
      <c r="E341" s="70" t="inlineStr">
        <is>
          <t>改善前</t>
        </is>
      </c>
      <c r="F341" s="71" t="n">
        <v>45953</v>
      </c>
      <c r="G341" s="70" t="inlineStr">
        <is>
          <t>视觉设备系列</t>
        </is>
      </c>
      <c r="H341" s="70" t="inlineStr">
        <is>
          <t>其他不良</t>
        </is>
      </c>
      <c r="I341" s="72" t="n">
        <v>1</v>
      </c>
      <c r="J341" s="73" t="n">
        <v>0.09999999999999987</v>
      </c>
      <c r="K341" s="70" t="inlineStr">
        <is>
          <t>包装工位</t>
        </is>
      </c>
      <c r="L341" s="70" t="inlineStr">
        <is>
          <t>综合因素</t>
        </is>
      </c>
      <c r="M341" s="70" t="inlineStr">
        <is>
          <t>生产主管</t>
        </is>
      </c>
      <c r="N341" s="70" t="inlineStr">
        <is>
          <t>否</t>
        </is>
      </c>
      <c r="O341" s="70" t="inlineStr">
        <is>
          <t>团队模拟数据</t>
        </is>
      </c>
      <c r="P341" s="70" t="inlineStr">
        <is>
          <t>SIM-v2.2-20260807-20260805</t>
        </is>
      </c>
      <c r="Q341" s="70" t="inlineStr">
        <is>
          <t>按LINE-S02确定性比例分配: 外观12%/尺寸15%/功能32%/电气28%/其他余数; 良品=ROUND(总产量×质量率,0)=20760, 不良=10</t>
        </is>
      </c>
    </row>
    <row r="342">
      <c r="A342" s="70" t="inlineStr">
        <is>
          <t>DEF-00341</t>
        </is>
      </c>
      <c r="B342" s="70" t="inlineStr">
        <is>
          <t>LINE-S03-PRE-20251023</t>
        </is>
      </c>
      <c r="C342" s="70" t="inlineStr">
        <is>
          <t>SHIFT-PRE-20251023</t>
        </is>
      </c>
      <c r="D342" s="70" t="inlineStr">
        <is>
          <t>LINE-S03</t>
        </is>
      </c>
      <c r="E342" s="70" t="inlineStr">
        <is>
          <t>改善前</t>
        </is>
      </c>
      <c r="F342" s="71" t="n">
        <v>45953</v>
      </c>
      <c r="G342" s="70" t="inlineStr">
        <is>
          <t>音频模组系列</t>
        </is>
      </c>
      <c r="H342" s="70" t="inlineStr">
        <is>
          <t>外观不良</t>
        </is>
      </c>
      <c r="I342" s="72" t="n">
        <v>216</v>
      </c>
      <c r="J342" s="73" t="n">
        <v>0.32</v>
      </c>
      <c r="K342" s="70" t="inlineStr">
        <is>
          <t>注塑工位</t>
        </is>
      </c>
      <c r="L342" s="70" t="inlineStr">
        <is>
          <t>表面缺陷</t>
        </is>
      </c>
      <c r="M342" s="70" t="inlineStr">
        <is>
          <t>质量工程师</t>
        </is>
      </c>
      <c r="N342" s="70" t="inlineStr">
        <is>
          <t>是</t>
        </is>
      </c>
      <c r="O342" s="70" t="inlineStr">
        <is>
          <t>团队模拟数据</t>
        </is>
      </c>
      <c r="P342" s="70" t="inlineStr">
        <is>
          <t>SIM-v2.2-20260807-20260805</t>
        </is>
      </c>
      <c r="Q342" s="70" t="inlineStr">
        <is>
          <t>按LINE-S03确定性比例分配: 外观32%/尺寸30%/功能15%/电气13%/其他余数; 良品=ROUND(总产量×质量率,0)=22199, 不良=675</t>
        </is>
      </c>
    </row>
    <row r="343">
      <c r="A343" s="70" t="inlineStr">
        <is>
          <t>DEF-00342</t>
        </is>
      </c>
      <c r="B343" s="70" t="inlineStr">
        <is>
          <t>LINE-S03-PRE-20251023</t>
        </is>
      </c>
      <c r="C343" s="70" t="inlineStr">
        <is>
          <t>SHIFT-PRE-20251023</t>
        </is>
      </c>
      <c r="D343" s="70" t="inlineStr">
        <is>
          <t>LINE-S03</t>
        </is>
      </c>
      <c r="E343" s="70" t="inlineStr">
        <is>
          <t>改善前</t>
        </is>
      </c>
      <c r="F343" s="71" t="n">
        <v>45953</v>
      </c>
      <c r="G343" s="70" t="inlineStr">
        <is>
          <t>音频模组系列</t>
        </is>
      </c>
      <c r="H343" s="70" t="inlineStr">
        <is>
          <t>尺寸超差</t>
        </is>
      </c>
      <c r="I343" s="72" t="n">
        <v>202</v>
      </c>
      <c r="J343" s="73" t="n">
        <v>0.2992592592592593</v>
      </c>
      <c r="K343" s="70" t="inlineStr">
        <is>
          <t>成型工位</t>
        </is>
      </c>
      <c r="L343" s="70" t="inlineStr">
        <is>
          <t>工艺偏移</t>
        </is>
      </c>
      <c r="M343" s="70" t="inlineStr">
        <is>
          <t>质量工程师</t>
        </is>
      </c>
      <c r="N343" s="70" t="inlineStr">
        <is>
          <t>否</t>
        </is>
      </c>
      <c r="O343" s="70" t="inlineStr">
        <is>
          <t>团队模拟数据</t>
        </is>
      </c>
      <c r="P343" s="70" t="inlineStr">
        <is>
          <t>SIM-v2.2-20260807-20260805</t>
        </is>
      </c>
      <c r="Q343" s="70" t="inlineStr">
        <is>
          <t>按LINE-S03确定性比例分配: 外观32%/尺寸30%/功能15%/电气13%/其他余数; 良品=ROUND(总产量×质量率,0)=22199, 不良=675</t>
        </is>
      </c>
    </row>
    <row r="344">
      <c r="A344" s="70" t="inlineStr">
        <is>
          <t>DEF-00343</t>
        </is>
      </c>
      <c r="B344" s="70" t="inlineStr">
        <is>
          <t>LINE-S03-PRE-20251023</t>
        </is>
      </c>
      <c r="C344" s="70" t="inlineStr">
        <is>
          <t>SHIFT-PRE-20251023</t>
        </is>
      </c>
      <c r="D344" s="70" t="inlineStr">
        <is>
          <t>LINE-S03</t>
        </is>
      </c>
      <c r="E344" s="70" t="inlineStr">
        <is>
          <t>改善前</t>
        </is>
      </c>
      <c r="F344" s="71" t="n">
        <v>45953</v>
      </c>
      <c r="G344" s="70" t="inlineStr">
        <is>
          <t>音频模组系列</t>
        </is>
      </c>
      <c r="H344" s="70" t="inlineStr">
        <is>
          <t>功能失效</t>
        </is>
      </c>
      <c r="I344" s="72" t="n">
        <v>101</v>
      </c>
      <c r="J344" s="73" t="n">
        <v>0.1496296296296296</v>
      </c>
      <c r="K344" s="70" t="inlineStr">
        <is>
          <t>测试工位</t>
        </is>
      </c>
      <c r="L344" s="70" t="inlineStr">
        <is>
          <t>元器件异常</t>
        </is>
      </c>
      <c r="M344" s="70" t="inlineStr">
        <is>
          <t>质量工程师</t>
        </is>
      </c>
      <c r="N344" s="70" t="inlineStr">
        <is>
          <t>否</t>
        </is>
      </c>
      <c r="O344" s="70" t="inlineStr">
        <is>
          <t>团队模拟数据</t>
        </is>
      </c>
      <c r="P344" s="70" t="inlineStr">
        <is>
          <t>SIM-v2.2-20260807-20260805</t>
        </is>
      </c>
      <c r="Q344" s="70" t="inlineStr">
        <is>
          <t>按LINE-S03确定性比例分配: 外观32%/尺寸30%/功能15%/电气13%/其他余数; 良品=ROUND(总产量×质量率,0)=22199, 不良=675</t>
        </is>
      </c>
    </row>
    <row r="345">
      <c r="A345" s="70" t="inlineStr">
        <is>
          <t>DEF-00344</t>
        </is>
      </c>
      <c r="B345" s="70" t="inlineStr">
        <is>
          <t>LINE-S03-PRE-20251023</t>
        </is>
      </c>
      <c r="C345" s="70" t="inlineStr">
        <is>
          <t>SHIFT-PRE-20251023</t>
        </is>
      </c>
      <c r="D345" s="70" t="inlineStr">
        <is>
          <t>LINE-S03</t>
        </is>
      </c>
      <c r="E345" s="70" t="inlineStr">
        <is>
          <t>改善前</t>
        </is>
      </c>
      <c r="F345" s="71" t="n">
        <v>45953</v>
      </c>
      <c r="G345" s="70" t="inlineStr">
        <is>
          <t>音频模组系列</t>
        </is>
      </c>
      <c r="H345" s="70" t="inlineStr">
        <is>
          <t>电气不良</t>
        </is>
      </c>
      <c r="I345" s="72" t="n">
        <v>88</v>
      </c>
      <c r="J345" s="73" t="n">
        <v>0.1303703703703704</v>
      </c>
      <c r="K345" s="70" t="inlineStr">
        <is>
          <t>焊接工位</t>
        </is>
      </c>
      <c r="L345" s="70" t="inlineStr">
        <is>
          <t>焊接缺陷</t>
        </is>
      </c>
      <c r="M345" s="70" t="inlineStr">
        <is>
          <t>质量工程师</t>
        </is>
      </c>
      <c r="N345" s="70" t="inlineStr">
        <is>
          <t>否</t>
        </is>
      </c>
      <c r="O345" s="70" t="inlineStr">
        <is>
          <t>团队模拟数据</t>
        </is>
      </c>
      <c r="P345" s="70" t="inlineStr">
        <is>
          <t>SIM-v2.2-20260807-20260805</t>
        </is>
      </c>
      <c r="Q345" s="70" t="inlineStr">
        <is>
          <t>按LINE-S03确定性比例分配: 外观32%/尺寸30%/功能15%/电气13%/其他余数; 良品=ROUND(总产量×质量率,0)=22199, 不良=675</t>
        </is>
      </c>
    </row>
    <row r="346">
      <c r="A346" s="70" t="inlineStr">
        <is>
          <t>DEF-00345</t>
        </is>
      </c>
      <c r="B346" s="70" t="inlineStr">
        <is>
          <t>LINE-S03-PRE-20251023</t>
        </is>
      </c>
      <c r="C346" s="70" t="inlineStr">
        <is>
          <t>SHIFT-PRE-20251023</t>
        </is>
      </c>
      <c r="D346" s="70" t="inlineStr">
        <is>
          <t>LINE-S03</t>
        </is>
      </c>
      <c r="E346" s="70" t="inlineStr">
        <is>
          <t>改善前</t>
        </is>
      </c>
      <c r="F346" s="71" t="n">
        <v>45953</v>
      </c>
      <c r="G346" s="70" t="inlineStr">
        <is>
          <t>音频模组系列</t>
        </is>
      </c>
      <c r="H346" s="70" t="inlineStr">
        <is>
          <t>其他不良</t>
        </is>
      </c>
      <c r="I346" s="72" t="n">
        <v>68</v>
      </c>
      <c r="J346" s="73" t="n">
        <v>0.1007407407407407</v>
      </c>
      <c r="K346" s="70" t="inlineStr">
        <is>
          <t>包装工位</t>
        </is>
      </c>
      <c r="L346" s="70" t="inlineStr">
        <is>
          <t>综合因素</t>
        </is>
      </c>
      <c r="M346" s="70" t="inlineStr">
        <is>
          <t>生产主管</t>
        </is>
      </c>
      <c r="N346" s="70" t="inlineStr">
        <is>
          <t>否</t>
        </is>
      </c>
      <c r="O346" s="70" t="inlineStr">
        <is>
          <t>团队模拟数据</t>
        </is>
      </c>
      <c r="P346" s="70" t="inlineStr">
        <is>
          <t>SIM-v2.2-20260807-20260805</t>
        </is>
      </c>
      <c r="Q346" s="70" t="inlineStr">
        <is>
          <t>按LINE-S03确定性比例分配: 外观32%/尺寸30%/功能15%/电气13%/其他余数; 良品=ROUND(总产量×质量率,0)=22199, 不良=675</t>
        </is>
      </c>
    </row>
    <row r="347">
      <c r="A347" s="70" t="inlineStr">
        <is>
          <t>DEF-00346</t>
        </is>
      </c>
      <c r="B347" s="70" t="inlineStr">
        <is>
          <t>LINE-S01-PRE-20251024</t>
        </is>
      </c>
      <c r="C347" s="70" t="inlineStr">
        <is>
          <t>SHIFT-PRE-20251024</t>
        </is>
      </c>
      <c r="D347" s="70" t="inlineStr">
        <is>
          <t>LINE-S01</t>
        </is>
      </c>
      <c r="E347" s="70" t="inlineStr">
        <is>
          <t>改善前</t>
        </is>
      </c>
      <c r="F347" s="71" t="n">
        <v>45954</v>
      </c>
      <c r="G347" s="70" t="inlineStr">
        <is>
          <t>智能终端系列</t>
        </is>
      </c>
      <c r="H347" s="70" t="inlineStr">
        <is>
          <t>外观不良</t>
        </is>
      </c>
      <c r="I347" s="72" t="n">
        <v>52</v>
      </c>
      <c r="J347" s="73" t="n">
        <v>0.1494252873563219</v>
      </c>
      <c r="K347" s="70" t="inlineStr">
        <is>
          <t>注塑工位</t>
        </is>
      </c>
      <c r="L347" s="70" t="inlineStr">
        <is>
          <t>表面缺陷</t>
        </is>
      </c>
      <c r="M347" s="70" t="inlineStr">
        <is>
          <t>质量工程师</t>
        </is>
      </c>
      <c r="N347" s="70" t="inlineStr">
        <is>
          <t>否</t>
        </is>
      </c>
      <c r="O347" s="70" t="inlineStr">
        <is>
          <t>团队模拟数据</t>
        </is>
      </c>
      <c r="P347" s="70" t="inlineStr">
        <is>
          <t>SIM-v2.2-20260807-20260805</t>
        </is>
      </c>
      <c r="Q347" s="70" t="inlineStr">
        <is>
          <t>按LINE-S01确定性比例分配: 外观15%/尺寸25%/功能25%/电气25%/其他余数; 良品=ROUND(总产量×质量率,0)=21373, 不良=348</t>
        </is>
      </c>
    </row>
    <row r="348">
      <c r="A348" s="70" t="inlineStr">
        <is>
          <t>DEF-00347</t>
        </is>
      </c>
      <c r="B348" s="70" t="inlineStr">
        <is>
          <t>LINE-S01-PRE-20251024</t>
        </is>
      </c>
      <c r="C348" s="70" t="inlineStr">
        <is>
          <t>SHIFT-PRE-20251024</t>
        </is>
      </c>
      <c r="D348" s="70" t="inlineStr">
        <is>
          <t>LINE-S01</t>
        </is>
      </c>
      <c r="E348" s="70" t="inlineStr">
        <is>
          <t>改善前</t>
        </is>
      </c>
      <c r="F348" s="71" t="n">
        <v>45954</v>
      </c>
      <c r="G348" s="70" t="inlineStr">
        <is>
          <t>智能终端系列</t>
        </is>
      </c>
      <c r="H348" s="70" t="inlineStr">
        <is>
          <t>尺寸超差</t>
        </is>
      </c>
      <c r="I348" s="72" t="n">
        <v>87</v>
      </c>
      <c r="J348" s="73" t="n">
        <v>0.25</v>
      </c>
      <c r="K348" s="70" t="inlineStr">
        <is>
          <t>成型工位</t>
        </is>
      </c>
      <c r="L348" s="70" t="inlineStr">
        <is>
          <t>工艺偏移</t>
        </is>
      </c>
      <c r="M348" s="70" t="inlineStr">
        <is>
          <t>质量工程师</t>
        </is>
      </c>
      <c r="N348" s="70" t="inlineStr">
        <is>
          <t>否</t>
        </is>
      </c>
      <c r="O348" s="70" t="inlineStr">
        <is>
          <t>团队模拟数据</t>
        </is>
      </c>
      <c r="P348" s="70" t="inlineStr">
        <is>
          <t>SIM-v2.2-20260807-20260805</t>
        </is>
      </c>
      <c r="Q348" s="70" t="inlineStr">
        <is>
          <t>按LINE-S01确定性比例分配: 外观15%/尺寸25%/功能25%/电气25%/其他余数; 良品=ROUND(总产量×质量率,0)=21373, 不良=348</t>
        </is>
      </c>
    </row>
    <row r="349">
      <c r="A349" s="70" t="inlineStr">
        <is>
          <t>DEF-00348</t>
        </is>
      </c>
      <c r="B349" s="70" t="inlineStr">
        <is>
          <t>LINE-S01-PRE-20251024</t>
        </is>
      </c>
      <c r="C349" s="70" t="inlineStr">
        <is>
          <t>SHIFT-PRE-20251024</t>
        </is>
      </c>
      <c r="D349" s="70" t="inlineStr">
        <is>
          <t>LINE-S01</t>
        </is>
      </c>
      <c r="E349" s="70" t="inlineStr">
        <is>
          <t>改善前</t>
        </is>
      </c>
      <c r="F349" s="71" t="n">
        <v>45954</v>
      </c>
      <c r="G349" s="70" t="inlineStr">
        <is>
          <t>智能终端系列</t>
        </is>
      </c>
      <c r="H349" s="70" t="inlineStr">
        <is>
          <t>功能失效</t>
        </is>
      </c>
      <c r="I349" s="72" t="n">
        <v>87</v>
      </c>
      <c r="J349" s="73" t="n">
        <v>0.25</v>
      </c>
      <c r="K349" s="70" t="inlineStr">
        <is>
          <t>测试工位</t>
        </is>
      </c>
      <c r="L349" s="70" t="inlineStr">
        <is>
          <t>元器件异常</t>
        </is>
      </c>
      <c r="M349" s="70" t="inlineStr">
        <is>
          <t>质量工程师</t>
        </is>
      </c>
      <c r="N349" s="70" t="inlineStr">
        <is>
          <t>否</t>
        </is>
      </c>
      <c r="O349" s="70" t="inlineStr">
        <is>
          <t>团队模拟数据</t>
        </is>
      </c>
      <c r="P349" s="70" t="inlineStr">
        <is>
          <t>SIM-v2.2-20260807-20260805</t>
        </is>
      </c>
      <c r="Q349" s="70" t="inlineStr">
        <is>
          <t>按LINE-S01确定性比例分配: 外观15%/尺寸25%/功能25%/电气25%/其他余数; 良品=ROUND(总产量×质量率,0)=21373, 不良=348</t>
        </is>
      </c>
    </row>
    <row r="350">
      <c r="A350" s="70" t="inlineStr">
        <is>
          <t>DEF-00349</t>
        </is>
      </c>
      <c r="B350" s="70" t="inlineStr">
        <is>
          <t>LINE-S01-PRE-20251024</t>
        </is>
      </c>
      <c r="C350" s="70" t="inlineStr">
        <is>
          <t>SHIFT-PRE-20251024</t>
        </is>
      </c>
      <c r="D350" s="70" t="inlineStr">
        <is>
          <t>LINE-S01</t>
        </is>
      </c>
      <c r="E350" s="70" t="inlineStr">
        <is>
          <t>改善前</t>
        </is>
      </c>
      <c r="F350" s="71" t="n">
        <v>45954</v>
      </c>
      <c r="G350" s="70" t="inlineStr">
        <is>
          <t>智能终端系列</t>
        </is>
      </c>
      <c r="H350" s="70" t="inlineStr">
        <is>
          <t>电气不良</t>
        </is>
      </c>
      <c r="I350" s="72" t="n">
        <v>87</v>
      </c>
      <c r="J350" s="73" t="n">
        <v>0.25</v>
      </c>
      <c r="K350" s="70" t="inlineStr">
        <is>
          <t>焊接工位</t>
        </is>
      </c>
      <c r="L350" s="70" t="inlineStr">
        <is>
          <t>焊接缺陷</t>
        </is>
      </c>
      <c r="M350" s="70" t="inlineStr">
        <is>
          <t>质量工程师</t>
        </is>
      </c>
      <c r="N350" s="70" t="inlineStr">
        <is>
          <t>否</t>
        </is>
      </c>
      <c r="O350" s="70" t="inlineStr">
        <is>
          <t>团队模拟数据</t>
        </is>
      </c>
      <c r="P350" s="70" t="inlineStr">
        <is>
          <t>SIM-v2.2-20260807-20260805</t>
        </is>
      </c>
      <c r="Q350" s="70" t="inlineStr">
        <is>
          <t>按LINE-S01确定性比例分配: 外观15%/尺寸25%/功能25%/电气25%/其他余数; 良品=ROUND(总产量×质量率,0)=21373, 不良=348</t>
        </is>
      </c>
    </row>
    <row r="351">
      <c r="A351" s="70" t="inlineStr">
        <is>
          <t>DEF-00350</t>
        </is>
      </c>
      <c r="B351" s="70" t="inlineStr">
        <is>
          <t>LINE-S01-PRE-20251024</t>
        </is>
      </c>
      <c r="C351" s="70" t="inlineStr">
        <is>
          <t>SHIFT-PRE-20251024</t>
        </is>
      </c>
      <c r="D351" s="70" t="inlineStr">
        <is>
          <t>LINE-S01</t>
        </is>
      </c>
      <c r="E351" s="70" t="inlineStr">
        <is>
          <t>改善前</t>
        </is>
      </c>
      <c r="F351" s="71" t="n">
        <v>45954</v>
      </c>
      <c r="G351" s="70" t="inlineStr">
        <is>
          <t>智能终端系列</t>
        </is>
      </c>
      <c r="H351" s="70" t="inlineStr">
        <is>
          <t>其他不良</t>
        </is>
      </c>
      <c r="I351" s="72" t="n">
        <v>35</v>
      </c>
      <c r="J351" s="73" t="n">
        <v>0.1005747126436781</v>
      </c>
      <c r="K351" s="70" t="inlineStr">
        <is>
          <t>包装工位</t>
        </is>
      </c>
      <c r="L351" s="70" t="inlineStr">
        <is>
          <t>综合因素</t>
        </is>
      </c>
      <c r="M351" s="70" t="inlineStr">
        <is>
          <t>生产主管</t>
        </is>
      </c>
      <c r="N351" s="70" t="inlineStr">
        <is>
          <t>否</t>
        </is>
      </c>
      <c r="O351" s="70" t="inlineStr">
        <is>
          <t>团队模拟数据</t>
        </is>
      </c>
      <c r="P351" s="70" t="inlineStr">
        <is>
          <t>SIM-v2.2-20260807-20260805</t>
        </is>
      </c>
      <c r="Q351" s="70" t="inlineStr">
        <is>
          <t>按LINE-S01确定性比例分配: 外观15%/尺寸25%/功能25%/电气25%/其他余数; 良品=ROUND(总产量×质量率,0)=21373, 不良=348</t>
        </is>
      </c>
    </row>
    <row r="352">
      <c r="A352" s="70" t="inlineStr">
        <is>
          <t>DEF-00351</t>
        </is>
      </c>
      <c r="B352" s="70" t="inlineStr">
        <is>
          <t>LINE-S02-PRE-20251024</t>
        </is>
      </c>
      <c r="C352" s="70" t="inlineStr">
        <is>
          <t>SHIFT-PRE-20251024</t>
        </is>
      </c>
      <c r="D352" s="70" t="inlineStr">
        <is>
          <t>LINE-S02</t>
        </is>
      </c>
      <c r="E352" s="70" t="inlineStr">
        <is>
          <t>改善前</t>
        </is>
      </c>
      <c r="F352" s="71" t="n">
        <v>45954</v>
      </c>
      <c r="G352" s="70" t="inlineStr">
        <is>
          <t>视觉设备系列</t>
        </is>
      </c>
      <c r="H352" s="70" t="inlineStr">
        <is>
          <t>外观不良</t>
        </is>
      </c>
      <c r="I352" s="72" t="n">
        <v>48</v>
      </c>
      <c r="J352" s="73" t="n">
        <v>0.12</v>
      </c>
      <c r="K352" s="70" t="inlineStr">
        <is>
          <t>注塑工位</t>
        </is>
      </c>
      <c r="L352" s="70" t="inlineStr">
        <is>
          <t>表面缺陷</t>
        </is>
      </c>
      <c r="M352" s="70" t="inlineStr">
        <is>
          <t>质量工程师</t>
        </is>
      </c>
      <c r="N352" s="70" t="inlineStr">
        <is>
          <t>否</t>
        </is>
      </c>
      <c r="O352" s="70" t="inlineStr">
        <is>
          <t>团队模拟数据</t>
        </is>
      </c>
      <c r="P352" s="70" t="inlineStr">
        <is>
          <t>SIM-v2.2-20260807-20260805</t>
        </is>
      </c>
      <c r="Q352" s="70" t="inlineStr">
        <is>
          <t>按LINE-S02确定性比例分配: 外观12%/尺寸15%/功能32%/电气28%/其他余数; 良品=ROUND(总产量×质量率,0)=21135, 不良=400</t>
        </is>
      </c>
    </row>
    <row r="353">
      <c r="A353" s="70" t="inlineStr">
        <is>
          <t>DEF-00352</t>
        </is>
      </c>
      <c r="B353" s="70" t="inlineStr">
        <is>
          <t>LINE-S02-PRE-20251024</t>
        </is>
      </c>
      <c r="C353" s="70" t="inlineStr">
        <is>
          <t>SHIFT-PRE-20251024</t>
        </is>
      </c>
      <c r="D353" s="70" t="inlineStr">
        <is>
          <t>LINE-S02</t>
        </is>
      </c>
      <c r="E353" s="70" t="inlineStr">
        <is>
          <t>改善前</t>
        </is>
      </c>
      <c r="F353" s="71" t="n">
        <v>45954</v>
      </c>
      <c r="G353" s="70" t="inlineStr">
        <is>
          <t>视觉设备系列</t>
        </is>
      </c>
      <c r="H353" s="70" t="inlineStr">
        <is>
          <t>尺寸超差</t>
        </is>
      </c>
      <c r="I353" s="72" t="n">
        <v>60</v>
      </c>
      <c r="J353" s="73" t="n">
        <v>0.15</v>
      </c>
      <c r="K353" s="70" t="inlineStr">
        <is>
          <t>成型工位</t>
        </is>
      </c>
      <c r="L353" s="70" t="inlineStr">
        <is>
          <t>工艺偏移</t>
        </is>
      </c>
      <c r="M353" s="70" t="inlineStr">
        <is>
          <t>质量工程师</t>
        </is>
      </c>
      <c r="N353" s="70" t="inlineStr">
        <is>
          <t>否</t>
        </is>
      </c>
      <c r="O353" s="70" t="inlineStr">
        <is>
          <t>团队模拟数据</t>
        </is>
      </c>
      <c r="P353" s="70" t="inlineStr">
        <is>
          <t>SIM-v2.2-20260807-20260805</t>
        </is>
      </c>
      <c r="Q353" s="70" t="inlineStr">
        <is>
          <t>按LINE-S02确定性比例分配: 外观12%/尺寸15%/功能32%/电气28%/其他余数; 良品=ROUND(总产量×质量率,0)=21135, 不良=400</t>
        </is>
      </c>
    </row>
    <row r="354">
      <c r="A354" s="70" t="inlineStr">
        <is>
          <t>DEF-00353</t>
        </is>
      </c>
      <c r="B354" s="70" t="inlineStr">
        <is>
          <t>LINE-S02-PRE-20251024</t>
        </is>
      </c>
      <c r="C354" s="70" t="inlineStr">
        <is>
          <t>SHIFT-PRE-20251024</t>
        </is>
      </c>
      <c r="D354" s="70" t="inlineStr">
        <is>
          <t>LINE-S02</t>
        </is>
      </c>
      <c r="E354" s="70" t="inlineStr">
        <is>
          <t>改善前</t>
        </is>
      </c>
      <c r="F354" s="71" t="n">
        <v>45954</v>
      </c>
      <c r="G354" s="70" t="inlineStr">
        <is>
          <t>视觉设备系列</t>
        </is>
      </c>
      <c r="H354" s="70" t="inlineStr">
        <is>
          <t>功能失效</t>
        </is>
      </c>
      <c r="I354" s="72" t="n">
        <v>128</v>
      </c>
      <c r="J354" s="73" t="n">
        <v>0.32</v>
      </c>
      <c r="K354" s="70" t="inlineStr">
        <is>
          <t>测试工位</t>
        </is>
      </c>
      <c r="L354" s="70" t="inlineStr">
        <is>
          <t>元器件异常</t>
        </is>
      </c>
      <c r="M354" s="70" t="inlineStr">
        <is>
          <t>质量工程师</t>
        </is>
      </c>
      <c r="N354" s="70" t="inlineStr">
        <is>
          <t>是</t>
        </is>
      </c>
      <c r="O354" s="70" t="inlineStr">
        <is>
          <t>团队模拟数据</t>
        </is>
      </c>
      <c r="P354" s="70" t="inlineStr">
        <is>
          <t>SIM-v2.2-20260807-20260805</t>
        </is>
      </c>
      <c r="Q354" s="70" t="inlineStr">
        <is>
          <t>按LINE-S02确定性比例分配: 外观12%/尺寸15%/功能32%/电气28%/其他余数; 良品=ROUND(总产量×质量率,0)=21135, 不良=400</t>
        </is>
      </c>
    </row>
    <row r="355">
      <c r="A355" s="70" t="inlineStr">
        <is>
          <t>DEF-00354</t>
        </is>
      </c>
      <c r="B355" s="70" t="inlineStr">
        <is>
          <t>LINE-S02-PRE-20251024</t>
        </is>
      </c>
      <c r="C355" s="70" t="inlineStr">
        <is>
          <t>SHIFT-PRE-20251024</t>
        </is>
      </c>
      <c r="D355" s="70" t="inlineStr">
        <is>
          <t>LINE-S02</t>
        </is>
      </c>
      <c r="E355" s="70" t="inlineStr">
        <is>
          <t>改善前</t>
        </is>
      </c>
      <c r="F355" s="71" t="n">
        <v>45954</v>
      </c>
      <c r="G355" s="70" t="inlineStr">
        <is>
          <t>视觉设备系列</t>
        </is>
      </c>
      <c r="H355" s="70" t="inlineStr">
        <is>
          <t>电气不良</t>
        </is>
      </c>
      <c r="I355" s="72" t="n">
        <v>112</v>
      </c>
      <c r="J355" s="73" t="n">
        <v>0.28</v>
      </c>
      <c r="K355" s="70" t="inlineStr">
        <is>
          <t>焊接工位</t>
        </is>
      </c>
      <c r="L355" s="70" t="inlineStr">
        <is>
          <t>焊接缺陷</t>
        </is>
      </c>
      <c r="M355" s="70" t="inlineStr">
        <is>
          <t>质量工程师</t>
        </is>
      </c>
      <c r="N355" s="70" t="inlineStr">
        <is>
          <t>否</t>
        </is>
      </c>
      <c r="O355" s="70" t="inlineStr">
        <is>
          <t>团队模拟数据</t>
        </is>
      </c>
      <c r="P355" s="70" t="inlineStr">
        <is>
          <t>SIM-v2.2-20260807-20260805</t>
        </is>
      </c>
      <c r="Q355" s="70" t="inlineStr">
        <is>
          <t>按LINE-S02确定性比例分配: 外观12%/尺寸15%/功能32%/电气28%/其他余数; 良品=ROUND(总产量×质量率,0)=21135, 不良=400</t>
        </is>
      </c>
    </row>
    <row r="356">
      <c r="A356" s="70" t="inlineStr">
        <is>
          <t>DEF-00355</t>
        </is>
      </c>
      <c r="B356" s="70" t="inlineStr">
        <is>
          <t>LINE-S02-PRE-20251024</t>
        </is>
      </c>
      <c r="C356" s="70" t="inlineStr">
        <is>
          <t>SHIFT-PRE-20251024</t>
        </is>
      </c>
      <c r="D356" s="70" t="inlineStr">
        <is>
          <t>LINE-S02</t>
        </is>
      </c>
      <c r="E356" s="70" t="inlineStr">
        <is>
          <t>改善前</t>
        </is>
      </c>
      <c r="F356" s="71" t="n">
        <v>45954</v>
      </c>
      <c r="G356" s="70" t="inlineStr">
        <is>
          <t>视觉设备系列</t>
        </is>
      </c>
      <c r="H356" s="70" t="inlineStr">
        <is>
          <t>其他不良</t>
        </is>
      </c>
      <c r="I356" s="72" t="n">
        <v>52</v>
      </c>
      <c r="J356" s="73" t="n">
        <v>0.1299999999999999</v>
      </c>
      <c r="K356" s="70" t="inlineStr">
        <is>
          <t>包装工位</t>
        </is>
      </c>
      <c r="L356" s="70" t="inlineStr">
        <is>
          <t>综合因素</t>
        </is>
      </c>
      <c r="M356" s="70" t="inlineStr">
        <is>
          <t>生产主管</t>
        </is>
      </c>
      <c r="N356" s="70" t="inlineStr">
        <is>
          <t>否</t>
        </is>
      </c>
      <c r="O356" s="70" t="inlineStr">
        <is>
          <t>团队模拟数据</t>
        </is>
      </c>
      <c r="P356" s="70" t="inlineStr">
        <is>
          <t>SIM-v2.2-20260807-20260805</t>
        </is>
      </c>
      <c r="Q356" s="70" t="inlineStr">
        <is>
          <t>按LINE-S02确定性比例分配: 外观12%/尺寸15%/功能32%/电气28%/其他余数; 良品=ROUND(总产量×质量率,0)=21135, 不良=400</t>
        </is>
      </c>
    </row>
    <row r="357">
      <c r="A357" s="70" t="inlineStr">
        <is>
          <t>DEF-00356</t>
        </is>
      </c>
      <c r="B357" s="70" t="inlineStr">
        <is>
          <t>LINE-S03-PRE-20251024</t>
        </is>
      </c>
      <c r="C357" s="70" t="inlineStr">
        <is>
          <t>SHIFT-PRE-20251024</t>
        </is>
      </c>
      <c r="D357" s="70" t="inlineStr">
        <is>
          <t>LINE-S03</t>
        </is>
      </c>
      <c r="E357" s="70" t="inlineStr">
        <is>
          <t>改善前</t>
        </is>
      </c>
      <c r="F357" s="71" t="n">
        <v>45954</v>
      </c>
      <c r="G357" s="70" t="inlineStr">
        <is>
          <t>音频模组系列</t>
        </is>
      </c>
      <c r="H357" s="70" t="inlineStr">
        <is>
          <t>外观不良</t>
        </is>
      </c>
      <c r="I357" s="72" t="n">
        <v>301</v>
      </c>
      <c r="J357" s="73" t="n">
        <v>0.3195329087048832</v>
      </c>
      <c r="K357" s="70" t="inlineStr">
        <is>
          <t>注塑工位</t>
        </is>
      </c>
      <c r="L357" s="70" t="inlineStr">
        <is>
          <t>表面缺陷</t>
        </is>
      </c>
      <c r="M357" s="70" t="inlineStr">
        <is>
          <t>质量工程师</t>
        </is>
      </c>
      <c r="N357" s="70" t="inlineStr">
        <is>
          <t>是</t>
        </is>
      </c>
      <c r="O357" s="70" t="inlineStr">
        <is>
          <t>团队模拟数据</t>
        </is>
      </c>
      <c r="P357" s="70" t="inlineStr">
        <is>
          <t>SIM-v2.2-20260807-20260805</t>
        </is>
      </c>
      <c r="Q357" s="70" t="inlineStr">
        <is>
          <t>按LINE-S03确定性比例分配: 外观32%/尺寸30%/功能15%/电气13%/其他余数; 良品=ROUND(总产量×质量率,0)=22796, 不良=942</t>
        </is>
      </c>
    </row>
    <row r="358">
      <c r="A358" s="70" t="inlineStr">
        <is>
          <t>DEF-00357</t>
        </is>
      </c>
      <c r="B358" s="70" t="inlineStr">
        <is>
          <t>LINE-S03-PRE-20251024</t>
        </is>
      </c>
      <c r="C358" s="70" t="inlineStr">
        <is>
          <t>SHIFT-PRE-20251024</t>
        </is>
      </c>
      <c r="D358" s="70" t="inlineStr">
        <is>
          <t>LINE-S03</t>
        </is>
      </c>
      <c r="E358" s="70" t="inlineStr">
        <is>
          <t>改善前</t>
        </is>
      </c>
      <c r="F358" s="71" t="n">
        <v>45954</v>
      </c>
      <c r="G358" s="70" t="inlineStr">
        <is>
          <t>音频模组系列</t>
        </is>
      </c>
      <c r="H358" s="70" t="inlineStr">
        <is>
          <t>尺寸超差</t>
        </is>
      </c>
      <c r="I358" s="72" t="n">
        <v>283</v>
      </c>
      <c r="J358" s="73" t="n">
        <v>0.3004246284501061</v>
      </c>
      <c r="K358" s="70" t="inlineStr">
        <is>
          <t>成型工位</t>
        </is>
      </c>
      <c r="L358" s="70" t="inlineStr">
        <is>
          <t>工艺偏移</t>
        </is>
      </c>
      <c r="M358" s="70" t="inlineStr">
        <is>
          <t>质量工程师</t>
        </is>
      </c>
      <c r="N358" s="70" t="inlineStr">
        <is>
          <t>是</t>
        </is>
      </c>
      <c r="O358" s="70" t="inlineStr">
        <is>
          <t>团队模拟数据</t>
        </is>
      </c>
      <c r="P358" s="70" t="inlineStr">
        <is>
          <t>SIM-v2.2-20260807-20260805</t>
        </is>
      </c>
      <c r="Q358" s="70" t="inlineStr">
        <is>
          <t>按LINE-S03确定性比例分配: 外观32%/尺寸30%/功能15%/电气13%/其他余数; 良品=ROUND(总产量×质量率,0)=22796, 不良=942</t>
        </is>
      </c>
    </row>
    <row r="359">
      <c r="A359" s="70" t="inlineStr">
        <is>
          <t>DEF-00358</t>
        </is>
      </c>
      <c r="B359" s="70" t="inlineStr">
        <is>
          <t>LINE-S03-PRE-20251024</t>
        </is>
      </c>
      <c r="C359" s="70" t="inlineStr">
        <is>
          <t>SHIFT-PRE-20251024</t>
        </is>
      </c>
      <c r="D359" s="70" t="inlineStr">
        <is>
          <t>LINE-S03</t>
        </is>
      </c>
      <c r="E359" s="70" t="inlineStr">
        <is>
          <t>改善前</t>
        </is>
      </c>
      <c r="F359" s="71" t="n">
        <v>45954</v>
      </c>
      <c r="G359" s="70" t="inlineStr">
        <is>
          <t>音频模组系列</t>
        </is>
      </c>
      <c r="H359" s="70" t="inlineStr">
        <is>
          <t>功能失效</t>
        </is>
      </c>
      <c r="I359" s="72" t="n">
        <v>141</v>
      </c>
      <c r="J359" s="73" t="n">
        <v>0.1496815286624204</v>
      </c>
      <c r="K359" s="70" t="inlineStr">
        <is>
          <t>测试工位</t>
        </is>
      </c>
      <c r="L359" s="70" t="inlineStr">
        <is>
          <t>元器件异常</t>
        </is>
      </c>
      <c r="M359" s="70" t="inlineStr">
        <is>
          <t>质量工程师</t>
        </is>
      </c>
      <c r="N359" s="70" t="inlineStr">
        <is>
          <t>否</t>
        </is>
      </c>
      <c r="O359" s="70" t="inlineStr">
        <is>
          <t>团队模拟数据</t>
        </is>
      </c>
      <c r="P359" s="70" t="inlineStr">
        <is>
          <t>SIM-v2.2-20260807-20260805</t>
        </is>
      </c>
      <c r="Q359" s="70" t="inlineStr">
        <is>
          <t>按LINE-S03确定性比例分配: 外观32%/尺寸30%/功能15%/电气13%/其他余数; 良品=ROUND(总产量×质量率,0)=22796, 不良=942</t>
        </is>
      </c>
    </row>
    <row r="360">
      <c r="A360" s="70" t="inlineStr">
        <is>
          <t>DEF-00359</t>
        </is>
      </c>
      <c r="B360" s="70" t="inlineStr">
        <is>
          <t>LINE-S03-PRE-20251024</t>
        </is>
      </c>
      <c r="C360" s="70" t="inlineStr">
        <is>
          <t>SHIFT-PRE-20251024</t>
        </is>
      </c>
      <c r="D360" s="70" t="inlineStr">
        <is>
          <t>LINE-S03</t>
        </is>
      </c>
      <c r="E360" s="70" t="inlineStr">
        <is>
          <t>改善前</t>
        </is>
      </c>
      <c r="F360" s="71" t="n">
        <v>45954</v>
      </c>
      <c r="G360" s="70" t="inlineStr">
        <is>
          <t>音频模组系列</t>
        </is>
      </c>
      <c r="H360" s="70" t="inlineStr">
        <is>
          <t>电气不良</t>
        </is>
      </c>
      <c r="I360" s="72" t="n">
        <v>122</v>
      </c>
      <c r="J360" s="73" t="n">
        <v>0.1295116772823779</v>
      </c>
      <c r="K360" s="70" t="inlineStr">
        <is>
          <t>焊接工位</t>
        </is>
      </c>
      <c r="L360" s="70" t="inlineStr">
        <is>
          <t>焊接缺陷</t>
        </is>
      </c>
      <c r="M360" s="70" t="inlineStr">
        <is>
          <t>质量工程师</t>
        </is>
      </c>
      <c r="N360" s="70" t="inlineStr">
        <is>
          <t>否</t>
        </is>
      </c>
      <c r="O360" s="70" t="inlineStr">
        <is>
          <t>团队模拟数据</t>
        </is>
      </c>
      <c r="P360" s="70" t="inlineStr">
        <is>
          <t>SIM-v2.2-20260807-20260805</t>
        </is>
      </c>
      <c r="Q360" s="70" t="inlineStr">
        <is>
          <t>按LINE-S03确定性比例分配: 外观32%/尺寸30%/功能15%/电气13%/其他余数; 良品=ROUND(总产量×质量率,0)=22796, 不良=942</t>
        </is>
      </c>
    </row>
    <row r="361">
      <c r="A361" s="70" t="inlineStr">
        <is>
          <t>DEF-00360</t>
        </is>
      </c>
      <c r="B361" s="70" t="inlineStr">
        <is>
          <t>LINE-S03-PRE-20251024</t>
        </is>
      </c>
      <c r="C361" s="70" t="inlineStr">
        <is>
          <t>SHIFT-PRE-20251024</t>
        </is>
      </c>
      <c r="D361" s="70" t="inlineStr">
        <is>
          <t>LINE-S03</t>
        </is>
      </c>
      <c r="E361" s="70" t="inlineStr">
        <is>
          <t>改善前</t>
        </is>
      </c>
      <c r="F361" s="71" t="n">
        <v>45954</v>
      </c>
      <c r="G361" s="70" t="inlineStr">
        <is>
          <t>音频模组系列</t>
        </is>
      </c>
      <c r="H361" s="70" t="inlineStr">
        <is>
          <t>其他不良</t>
        </is>
      </c>
      <c r="I361" s="72" t="n">
        <v>95</v>
      </c>
      <c r="J361" s="73" t="n">
        <v>0.1008492569002124</v>
      </c>
      <c r="K361" s="70" t="inlineStr">
        <is>
          <t>包装工位</t>
        </is>
      </c>
      <c r="L361" s="70" t="inlineStr">
        <is>
          <t>综合因素</t>
        </is>
      </c>
      <c r="M361" s="70" t="inlineStr">
        <is>
          <t>生产主管</t>
        </is>
      </c>
      <c r="N361" s="70" t="inlineStr">
        <is>
          <t>否</t>
        </is>
      </c>
      <c r="O361" s="70" t="inlineStr">
        <is>
          <t>团队模拟数据</t>
        </is>
      </c>
      <c r="P361" s="70" t="inlineStr">
        <is>
          <t>SIM-v2.2-20260807-20260805</t>
        </is>
      </c>
      <c r="Q361" s="70" t="inlineStr">
        <is>
          <t>按LINE-S03确定性比例分配: 外观32%/尺寸30%/功能15%/电气13%/其他余数; 良品=ROUND(总产量×质量率,0)=22796, 不良=942</t>
        </is>
      </c>
    </row>
    <row r="362">
      <c r="A362" s="70" t="inlineStr">
        <is>
          <t>DEF-00361</t>
        </is>
      </c>
      <c r="B362" s="70" t="inlineStr">
        <is>
          <t>LINE-S01-PRE-20251027</t>
        </is>
      </c>
      <c r="C362" s="70" t="inlineStr">
        <is>
          <t>SHIFT-PRE-20251027</t>
        </is>
      </c>
      <c r="D362" s="70" t="inlineStr">
        <is>
          <t>LINE-S01</t>
        </is>
      </c>
      <c r="E362" s="70" t="inlineStr">
        <is>
          <t>改善前</t>
        </is>
      </c>
      <c r="F362" s="71" t="n">
        <v>45957</v>
      </c>
      <c r="G362" s="70" t="inlineStr">
        <is>
          <t>智能终端系列</t>
        </is>
      </c>
      <c r="H362" s="70" t="inlineStr">
        <is>
          <t>外观不良</t>
        </is>
      </c>
      <c r="I362" s="72" t="n">
        <v>114</v>
      </c>
      <c r="J362" s="73" t="n">
        <v>0.1503957783641161</v>
      </c>
      <c r="K362" s="70" t="inlineStr">
        <is>
          <t>注塑工位</t>
        </is>
      </c>
      <c r="L362" s="70" t="inlineStr">
        <is>
          <t>表面缺陷</t>
        </is>
      </c>
      <c r="M362" s="70" t="inlineStr">
        <is>
          <t>质量工程师</t>
        </is>
      </c>
      <c r="N362" s="70" t="inlineStr">
        <is>
          <t>否</t>
        </is>
      </c>
      <c r="O362" s="70" t="inlineStr">
        <is>
          <t>团队模拟数据</t>
        </is>
      </c>
      <c r="P362" s="70" t="inlineStr">
        <is>
          <t>SIM-v2.2-20260807-20260805</t>
        </is>
      </c>
      <c r="Q362" s="70" t="inlineStr">
        <is>
          <t>按LINE-S01确定性比例分配: 外观15%/尺寸25%/功能25%/电气25%/其他余数; 良品=ROUND(总产量×质量率,0)=64284, 不良=758</t>
        </is>
      </c>
    </row>
    <row r="363">
      <c r="A363" s="70" t="inlineStr">
        <is>
          <t>DEF-00362</t>
        </is>
      </c>
      <c r="B363" s="70" t="inlineStr">
        <is>
          <t>LINE-S01-PRE-20251027</t>
        </is>
      </c>
      <c r="C363" s="70" t="inlineStr">
        <is>
          <t>SHIFT-PRE-20251027</t>
        </is>
      </c>
      <c r="D363" s="70" t="inlineStr">
        <is>
          <t>LINE-S01</t>
        </is>
      </c>
      <c r="E363" s="70" t="inlineStr">
        <is>
          <t>改善前</t>
        </is>
      </c>
      <c r="F363" s="71" t="n">
        <v>45957</v>
      </c>
      <c r="G363" s="70" t="inlineStr">
        <is>
          <t>智能终端系列</t>
        </is>
      </c>
      <c r="H363" s="70" t="inlineStr">
        <is>
          <t>尺寸超差</t>
        </is>
      </c>
      <c r="I363" s="72" t="n">
        <v>190</v>
      </c>
      <c r="J363" s="73" t="n">
        <v>0.2506596306068601</v>
      </c>
      <c r="K363" s="70" t="inlineStr">
        <is>
          <t>成型工位</t>
        </is>
      </c>
      <c r="L363" s="70" t="inlineStr">
        <is>
          <t>工艺偏移</t>
        </is>
      </c>
      <c r="M363" s="70" t="inlineStr">
        <is>
          <t>质量工程师</t>
        </is>
      </c>
      <c r="N363" s="70" t="inlineStr">
        <is>
          <t>否</t>
        </is>
      </c>
      <c r="O363" s="70" t="inlineStr">
        <is>
          <t>团队模拟数据</t>
        </is>
      </c>
      <c r="P363" s="70" t="inlineStr">
        <is>
          <t>SIM-v2.2-20260807-20260805</t>
        </is>
      </c>
      <c r="Q363" s="70" t="inlineStr">
        <is>
          <t>按LINE-S01确定性比例分配: 外观15%/尺寸25%/功能25%/电气25%/其他余数; 良品=ROUND(总产量×质量率,0)=64284, 不良=758</t>
        </is>
      </c>
    </row>
    <row r="364">
      <c r="A364" s="70" t="inlineStr">
        <is>
          <t>DEF-00363</t>
        </is>
      </c>
      <c r="B364" s="70" t="inlineStr">
        <is>
          <t>LINE-S01-PRE-20251027</t>
        </is>
      </c>
      <c r="C364" s="70" t="inlineStr">
        <is>
          <t>SHIFT-PRE-20251027</t>
        </is>
      </c>
      <c r="D364" s="70" t="inlineStr">
        <is>
          <t>LINE-S01</t>
        </is>
      </c>
      <c r="E364" s="70" t="inlineStr">
        <is>
          <t>改善前</t>
        </is>
      </c>
      <c r="F364" s="71" t="n">
        <v>45957</v>
      </c>
      <c r="G364" s="70" t="inlineStr">
        <is>
          <t>智能终端系列</t>
        </is>
      </c>
      <c r="H364" s="70" t="inlineStr">
        <is>
          <t>功能失效</t>
        </is>
      </c>
      <c r="I364" s="72" t="n">
        <v>190</v>
      </c>
      <c r="J364" s="73" t="n">
        <v>0.2506596306068601</v>
      </c>
      <c r="K364" s="70" t="inlineStr">
        <is>
          <t>测试工位</t>
        </is>
      </c>
      <c r="L364" s="70" t="inlineStr">
        <is>
          <t>元器件异常</t>
        </is>
      </c>
      <c r="M364" s="70" t="inlineStr">
        <is>
          <t>质量工程师</t>
        </is>
      </c>
      <c r="N364" s="70" t="inlineStr">
        <is>
          <t>否</t>
        </is>
      </c>
      <c r="O364" s="70" t="inlineStr">
        <is>
          <t>团队模拟数据</t>
        </is>
      </c>
      <c r="P364" s="70" t="inlineStr">
        <is>
          <t>SIM-v2.2-20260807-20260805</t>
        </is>
      </c>
      <c r="Q364" s="70" t="inlineStr">
        <is>
          <t>按LINE-S01确定性比例分配: 外观15%/尺寸25%/功能25%/电气25%/其他余数; 良品=ROUND(总产量×质量率,0)=64284, 不良=758</t>
        </is>
      </c>
    </row>
    <row r="365">
      <c r="A365" s="70" t="inlineStr">
        <is>
          <t>DEF-00364</t>
        </is>
      </c>
      <c r="B365" s="70" t="inlineStr">
        <is>
          <t>LINE-S01-PRE-20251027</t>
        </is>
      </c>
      <c r="C365" s="70" t="inlineStr">
        <is>
          <t>SHIFT-PRE-20251027</t>
        </is>
      </c>
      <c r="D365" s="70" t="inlineStr">
        <is>
          <t>LINE-S01</t>
        </is>
      </c>
      <c r="E365" s="70" t="inlineStr">
        <is>
          <t>改善前</t>
        </is>
      </c>
      <c r="F365" s="71" t="n">
        <v>45957</v>
      </c>
      <c r="G365" s="70" t="inlineStr">
        <is>
          <t>智能终端系列</t>
        </is>
      </c>
      <c r="H365" s="70" t="inlineStr">
        <is>
          <t>电气不良</t>
        </is>
      </c>
      <c r="I365" s="72" t="n">
        <v>190</v>
      </c>
      <c r="J365" s="73" t="n">
        <v>0.2506596306068601</v>
      </c>
      <c r="K365" s="70" t="inlineStr">
        <is>
          <t>焊接工位</t>
        </is>
      </c>
      <c r="L365" s="70" t="inlineStr">
        <is>
          <t>焊接缺陷</t>
        </is>
      </c>
      <c r="M365" s="70" t="inlineStr">
        <is>
          <t>质量工程师</t>
        </is>
      </c>
      <c r="N365" s="70" t="inlineStr">
        <is>
          <t>否</t>
        </is>
      </c>
      <c r="O365" s="70" t="inlineStr">
        <is>
          <t>团队模拟数据</t>
        </is>
      </c>
      <c r="P365" s="70" t="inlineStr">
        <is>
          <t>SIM-v2.2-20260807-20260805</t>
        </is>
      </c>
      <c r="Q365" s="70" t="inlineStr">
        <is>
          <t>按LINE-S01确定性比例分配: 外观15%/尺寸25%/功能25%/电气25%/其他余数; 良品=ROUND(总产量×质量率,0)=64284, 不良=758</t>
        </is>
      </c>
    </row>
    <row r="366">
      <c r="A366" s="70" t="inlineStr">
        <is>
          <t>DEF-00365</t>
        </is>
      </c>
      <c r="B366" s="70" t="inlineStr">
        <is>
          <t>LINE-S01-PRE-20251027</t>
        </is>
      </c>
      <c r="C366" s="70" t="inlineStr">
        <is>
          <t>SHIFT-PRE-20251027</t>
        </is>
      </c>
      <c r="D366" s="70" t="inlineStr">
        <is>
          <t>LINE-S01</t>
        </is>
      </c>
      <c r="E366" s="70" t="inlineStr">
        <is>
          <t>改善前</t>
        </is>
      </c>
      <c r="F366" s="71" t="n">
        <v>45957</v>
      </c>
      <c r="G366" s="70" t="inlineStr">
        <is>
          <t>智能终端系列</t>
        </is>
      </c>
      <c r="H366" s="70" t="inlineStr">
        <is>
          <t>其他不良</t>
        </is>
      </c>
      <c r="I366" s="72" t="n">
        <v>74</v>
      </c>
      <c r="J366" s="73" t="n">
        <v>0.09762532981530347</v>
      </c>
      <c r="K366" s="70" t="inlineStr">
        <is>
          <t>包装工位</t>
        </is>
      </c>
      <c r="L366" s="70" t="inlineStr">
        <is>
          <t>综合因素</t>
        </is>
      </c>
      <c r="M366" s="70" t="inlineStr">
        <is>
          <t>生产主管</t>
        </is>
      </c>
      <c r="N366" s="70" t="inlineStr">
        <is>
          <t>否</t>
        </is>
      </c>
      <c r="O366" s="70" t="inlineStr">
        <is>
          <t>团队模拟数据</t>
        </is>
      </c>
      <c r="P366" s="70" t="inlineStr">
        <is>
          <t>SIM-v2.2-20260807-20260805</t>
        </is>
      </c>
      <c r="Q366" s="70" t="inlineStr">
        <is>
          <t>按LINE-S01确定性比例分配: 外观15%/尺寸25%/功能25%/电气25%/其他余数; 良品=ROUND(总产量×质量率,0)=64284, 不良=758</t>
        </is>
      </c>
    </row>
    <row r="367">
      <c r="A367" s="70" t="inlineStr">
        <is>
          <t>DEF-00366</t>
        </is>
      </c>
      <c r="B367" s="70" t="inlineStr">
        <is>
          <t>LINE-S02-PRE-20251027</t>
        </is>
      </c>
      <c r="C367" s="70" t="inlineStr">
        <is>
          <t>SHIFT-PRE-20251027</t>
        </is>
      </c>
      <c r="D367" s="70" t="inlineStr">
        <is>
          <t>LINE-S02</t>
        </is>
      </c>
      <c r="E367" s="70" t="inlineStr">
        <is>
          <t>改善前</t>
        </is>
      </c>
      <c r="F367" s="71" t="n">
        <v>45957</v>
      </c>
      <c r="G367" s="70" t="inlineStr">
        <is>
          <t>视觉设备系列</t>
        </is>
      </c>
      <c r="H367" s="70" t="inlineStr">
        <is>
          <t>外观不良</t>
        </is>
      </c>
      <c r="I367" s="72" t="n">
        <v>41</v>
      </c>
      <c r="J367" s="73" t="n">
        <v>0.1188405797101449</v>
      </c>
      <c r="K367" s="70" t="inlineStr">
        <is>
          <t>注塑工位</t>
        </is>
      </c>
      <c r="L367" s="70" t="inlineStr">
        <is>
          <t>表面缺陷</t>
        </is>
      </c>
      <c r="M367" s="70" t="inlineStr">
        <is>
          <t>质量工程师</t>
        </is>
      </c>
      <c r="N367" s="70" t="inlineStr">
        <is>
          <t>否</t>
        </is>
      </c>
      <c r="O367" s="70" t="inlineStr">
        <is>
          <t>团队模拟数据</t>
        </is>
      </c>
      <c r="P367" s="70" t="inlineStr">
        <is>
          <t>SIM-v2.2-20260807-20260805</t>
        </is>
      </c>
      <c r="Q367" s="70" t="inlineStr">
        <is>
          <t>按LINE-S02确定性比例分配: 外观12%/尺寸15%/功能32%/电气28%/其他余数; 良品=ROUND(总产量×质量率,0)=59537, 不良=345</t>
        </is>
      </c>
    </row>
    <row r="368">
      <c r="A368" s="70" t="inlineStr">
        <is>
          <t>DEF-00367</t>
        </is>
      </c>
      <c r="B368" s="70" t="inlineStr">
        <is>
          <t>LINE-S02-PRE-20251027</t>
        </is>
      </c>
      <c r="C368" s="70" t="inlineStr">
        <is>
          <t>SHIFT-PRE-20251027</t>
        </is>
      </c>
      <c r="D368" s="70" t="inlineStr">
        <is>
          <t>LINE-S02</t>
        </is>
      </c>
      <c r="E368" s="70" t="inlineStr">
        <is>
          <t>改善前</t>
        </is>
      </c>
      <c r="F368" s="71" t="n">
        <v>45957</v>
      </c>
      <c r="G368" s="70" t="inlineStr">
        <is>
          <t>视觉设备系列</t>
        </is>
      </c>
      <c r="H368" s="70" t="inlineStr">
        <is>
          <t>尺寸超差</t>
        </is>
      </c>
      <c r="I368" s="72" t="n">
        <v>52</v>
      </c>
      <c r="J368" s="73" t="n">
        <v>0.1507246376811594</v>
      </c>
      <c r="K368" s="70" t="inlineStr">
        <is>
          <t>成型工位</t>
        </is>
      </c>
      <c r="L368" s="70" t="inlineStr">
        <is>
          <t>工艺偏移</t>
        </is>
      </c>
      <c r="M368" s="70" t="inlineStr">
        <is>
          <t>质量工程师</t>
        </is>
      </c>
      <c r="N368" s="70" t="inlineStr">
        <is>
          <t>否</t>
        </is>
      </c>
      <c r="O368" s="70" t="inlineStr">
        <is>
          <t>团队模拟数据</t>
        </is>
      </c>
      <c r="P368" s="70" t="inlineStr">
        <is>
          <t>SIM-v2.2-20260807-20260805</t>
        </is>
      </c>
      <c r="Q368" s="70" t="inlineStr">
        <is>
          <t>按LINE-S02确定性比例分配: 外观12%/尺寸15%/功能32%/电气28%/其他余数; 良品=ROUND(总产量×质量率,0)=59537, 不良=345</t>
        </is>
      </c>
    </row>
    <row r="369">
      <c r="A369" s="70" t="inlineStr">
        <is>
          <t>DEF-00368</t>
        </is>
      </c>
      <c r="B369" s="70" t="inlineStr">
        <is>
          <t>LINE-S02-PRE-20251027</t>
        </is>
      </c>
      <c r="C369" s="70" t="inlineStr">
        <is>
          <t>SHIFT-PRE-20251027</t>
        </is>
      </c>
      <c r="D369" s="70" t="inlineStr">
        <is>
          <t>LINE-S02</t>
        </is>
      </c>
      <c r="E369" s="70" t="inlineStr">
        <is>
          <t>改善前</t>
        </is>
      </c>
      <c r="F369" s="71" t="n">
        <v>45957</v>
      </c>
      <c r="G369" s="70" t="inlineStr">
        <is>
          <t>视觉设备系列</t>
        </is>
      </c>
      <c r="H369" s="70" t="inlineStr">
        <is>
          <t>功能失效</t>
        </is>
      </c>
      <c r="I369" s="72" t="n">
        <v>110</v>
      </c>
      <c r="J369" s="73" t="n">
        <v>0.3188405797101449</v>
      </c>
      <c r="K369" s="70" t="inlineStr">
        <is>
          <t>测试工位</t>
        </is>
      </c>
      <c r="L369" s="70" t="inlineStr">
        <is>
          <t>元器件异常</t>
        </is>
      </c>
      <c r="M369" s="70" t="inlineStr">
        <is>
          <t>质量工程师</t>
        </is>
      </c>
      <c r="N369" s="70" t="inlineStr">
        <is>
          <t>是</t>
        </is>
      </c>
      <c r="O369" s="70" t="inlineStr">
        <is>
          <t>团队模拟数据</t>
        </is>
      </c>
      <c r="P369" s="70" t="inlineStr">
        <is>
          <t>SIM-v2.2-20260807-20260805</t>
        </is>
      </c>
      <c r="Q369" s="70" t="inlineStr">
        <is>
          <t>按LINE-S02确定性比例分配: 外观12%/尺寸15%/功能32%/电气28%/其他余数; 良品=ROUND(总产量×质量率,0)=59537, 不良=345</t>
        </is>
      </c>
    </row>
    <row r="370">
      <c r="A370" s="70" t="inlineStr">
        <is>
          <t>DEF-00369</t>
        </is>
      </c>
      <c r="B370" s="70" t="inlineStr">
        <is>
          <t>LINE-S02-PRE-20251027</t>
        </is>
      </c>
      <c r="C370" s="70" t="inlineStr">
        <is>
          <t>SHIFT-PRE-20251027</t>
        </is>
      </c>
      <c r="D370" s="70" t="inlineStr">
        <is>
          <t>LINE-S02</t>
        </is>
      </c>
      <c r="E370" s="70" t="inlineStr">
        <is>
          <t>改善前</t>
        </is>
      </c>
      <c r="F370" s="71" t="n">
        <v>45957</v>
      </c>
      <c r="G370" s="70" t="inlineStr">
        <is>
          <t>视觉设备系列</t>
        </is>
      </c>
      <c r="H370" s="70" t="inlineStr">
        <is>
          <t>电气不良</t>
        </is>
      </c>
      <c r="I370" s="72" t="n">
        <v>97</v>
      </c>
      <c r="J370" s="73" t="n">
        <v>0.2811594202898551</v>
      </c>
      <c r="K370" s="70" t="inlineStr">
        <is>
          <t>焊接工位</t>
        </is>
      </c>
      <c r="L370" s="70" t="inlineStr">
        <is>
          <t>焊接缺陷</t>
        </is>
      </c>
      <c r="M370" s="70" t="inlineStr">
        <is>
          <t>质量工程师</t>
        </is>
      </c>
      <c r="N370" s="70" t="inlineStr">
        <is>
          <t>否</t>
        </is>
      </c>
      <c r="O370" s="70" t="inlineStr">
        <is>
          <t>团队模拟数据</t>
        </is>
      </c>
      <c r="P370" s="70" t="inlineStr">
        <is>
          <t>SIM-v2.2-20260807-20260805</t>
        </is>
      </c>
      <c r="Q370" s="70" t="inlineStr">
        <is>
          <t>按LINE-S02确定性比例分配: 外观12%/尺寸15%/功能32%/电气28%/其他余数; 良品=ROUND(总产量×质量率,0)=59537, 不良=345</t>
        </is>
      </c>
    </row>
    <row r="371">
      <c r="A371" s="70" t="inlineStr">
        <is>
          <t>DEF-00370</t>
        </is>
      </c>
      <c r="B371" s="70" t="inlineStr">
        <is>
          <t>LINE-S02-PRE-20251027</t>
        </is>
      </c>
      <c r="C371" s="70" t="inlineStr">
        <is>
          <t>SHIFT-PRE-20251027</t>
        </is>
      </c>
      <c r="D371" s="70" t="inlineStr">
        <is>
          <t>LINE-S02</t>
        </is>
      </c>
      <c r="E371" s="70" t="inlineStr">
        <is>
          <t>改善前</t>
        </is>
      </c>
      <c r="F371" s="71" t="n">
        <v>45957</v>
      </c>
      <c r="G371" s="70" t="inlineStr">
        <is>
          <t>视觉设备系列</t>
        </is>
      </c>
      <c r="H371" s="70" t="inlineStr">
        <is>
          <t>其他不良</t>
        </is>
      </c>
      <c r="I371" s="72" t="n">
        <v>45</v>
      </c>
      <c r="J371" s="73" t="n">
        <v>0.1304347826086957</v>
      </c>
      <c r="K371" s="70" t="inlineStr">
        <is>
          <t>包装工位</t>
        </is>
      </c>
      <c r="L371" s="70" t="inlineStr">
        <is>
          <t>综合因素</t>
        </is>
      </c>
      <c r="M371" s="70" t="inlineStr">
        <is>
          <t>生产主管</t>
        </is>
      </c>
      <c r="N371" s="70" t="inlineStr">
        <is>
          <t>否</t>
        </is>
      </c>
      <c r="O371" s="70" t="inlineStr">
        <is>
          <t>团队模拟数据</t>
        </is>
      </c>
      <c r="P371" s="70" t="inlineStr">
        <is>
          <t>SIM-v2.2-20260807-20260805</t>
        </is>
      </c>
      <c r="Q371" s="70" t="inlineStr">
        <is>
          <t>按LINE-S02确定性比例分配: 外观12%/尺寸15%/功能32%/电气28%/其他余数; 良品=ROUND(总产量×质量率,0)=59537, 不良=345</t>
        </is>
      </c>
    </row>
    <row r="372">
      <c r="A372" s="70" t="inlineStr">
        <is>
          <t>DEF-00371</t>
        </is>
      </c>
      <c r="B372" s="70" t="inlineStr">
        <is>
          <t>LINE-S03-PRE-20251027</t>
        </is>
      </c>
      <c r="C372" s="70" t="inlineStr">
        <is>
          <t>SHIFT-PRE-20251027</t>
        </is>
      </c>
      <c r="D372" s="70" t="inlineStr">
        <is>
          <t>LINE-S03</t>
        </is>
      </c>
      <c r="E372" s="70" t="inlineStr">
        <is>
          <t>改善前</t>
        </is>
      </c>
      <c r="F372" s="71" t="n">
        <v>45957</v>
      </c>
      <c r="G372" s="70" t="inlineStr">
        <is>
          <t>音频模组系列</t>
        </is>
      </c>
      <c r="H372" s="70" t="inlineStr">
        <is>
          <t>外观不良</t>
        </is>
      </c>
      <c r="I372" s="72" t="n">
        <v>803</v>
      </c>
      <c r="J372" s="73" t="n">
        <v>0.3199203187250996</v>
      </c>
      <c r="K372" s="70" t="inlineStr">
        <is>
          <t>注塑工位</t>
        </is>
      </c>
      <c r="L372" s="70" t="inlineStr">
        <is>
          <t>表面缺陷</t>
        </is>
      </c>
      <c r="M372" s="70" t="inlineStr">
        <is>
          <t>质量工程师</t>
        </is>
      </c>
      <c r="N372" s="70" t="inlineStr">
        <is>
          <t>是</t>
        </is>
      </c>
      <c r="O372" s="70" t="inlineStr">
        <is>
          <t>团队模拟数据</t>
        </is>
      </c>
      <c r="P372" s="70" t="inlineStr">
        <is>
          <t>SIM-v2.2-20260807-20260805</t>
        </is>
      </c>
      <c r="Q372" s="70" t="inlineStr">
        <is>
          <t>按LINE-S03确定性比例分配: 外观32%/尺寸30%/功能15%/电气13%/其他余数; 良品=ROUND(总产量×质量率,0)=68549, 不良=2510</t>
        </is>
      </c>
    </row>
    <row r="373">
      <c r="A373" s="70" t="inlineStr">
        <is>
          <t>DEF-00372</t>
        </is>
      </c>
      <c r="B373" s="70" t="inlineStr">
        <is>
          <t>LINE-S03-PRE-20251027</t>
        </is>
      </c>
      <c r="C373" s="70" t="inlineStr">
        <is>
          <t>SHIFT-PRE-20251027</t>
        </is>
      </c>
      <c r="D373" s="70" t="inlineStr">
        <is>
          <t>LINE-S03</t>
        </is>
      </c>
      <c r="E373" s="70" t="inlineStr">
        <is>
          <t>改善前</t>
        </is>
      </c>
      <c r="F373" s="71" t="n">
        <v>45957</v>
      </c>
      <c r="G373" s="70" t="inlineStr">
        <is>
          <t>音频模组系列</t>
        </is>
      </c>
      <c r="H373" s="70" t="inlineStr">
        <is>
          <t>尺寸超差</t>
        </is>
      </c>
      <c r="I373" s="72" t="n">
        <v>753</v>
      </c>
      <c r="J373" s="73" t="n">
        <v>0.3</v>
      </c>
      <c r="K373" s="70" t="inlineStr">
        <is>
          <t>成型工位</t>
        </is>
      </c>
      <c r="L373" s="70" t="inlineStr">
        <is>
          <t>工艺偏移</t>
        </is>
      </c>
      <c r="M373" s="70" t="inlineStr">
        <is>
          <t>质量工程师</t>
        </is>
      </c>
      <c r="N373" s="70" t="inlineStr">
        <is>
          <t>是</t>
        </is>
      </c>
      <c r="O373" s="70" t="inlineStr">
        <is>
          <t>团队模拟数据</t>
        </is>
      </c>
      <c r="P373" s="70" t="inlineStr">
        <is>
          <t>SIM-v2.2-20260807-20260805</t>
        </is>
      </c>
      <c r="Q373" s="70" t="inlineStr">
        <is>
          <t>按LINE-S03确定性比例分配: 外观32%/尺寸30%/功能15%/电气13%/其他余数; 良品=ROUND(总产量×质量率,0)=68549, 不良=2510</t>
        </is>
      </c>
    </row>
    <row r="374">
      <c r="A374" s="70" t="inlineStr">
        <is>
          <t>DEF-00373</t>
        </is>
      </c>
      <c r="B374" s="70" t="inlineStr">
        <is>
          <t>LINE-S03-PRE-20251027</t>
        </is>
      </c>
      <c r="C374" s="70" t="inlineStr">
        <is>
          <t>SHIFT-PRE-20251027</t>
        </is>
      </c>
      <c r="D374" s="70" t="inlineStr">
        <is>
          <t>LINE-S03</t>
        </is>
      </c>
      <c r="E374" s="70" t="inlineStr">
        <is>
          <t>改善前</t>
        </is>
      </c>
      <c r="F374" s="71" t="n">
        <v>45957</v>
      </c>
      <c r="G374" s="70" t="inlineStr">
        <is>
          <t>音频模组系列</t>
        </is>
      </c>
      <c r="H374" s="70" t="inlineStr">
        <is>
          <t>功能失效</t>
        </is>
      </c>
      <c r="I374" s="72" t="n">
        <v>376</v>
      </c>
      <c r="J374" s="73" t="n">
        <v>0.149800796812749</v>
      </c>
      <c r="K374" s="70" t="inlineStr">
        <is>
          <t>测试工位</t>
        </is>
      </c>
      <c r="L374" s="70" t="inlineStr">
        <is>
          <t>元器件异常</t>
        </is>
      </c>
      <c r="M374" s="70" t="inlineStr">
        <is>
          <t>质量工程师</t>
        </is>
      </c>
      <c r="N374" s="70" t="inlineStr">
        <is>
          <t>否</t>
        </is>
      </c>
      <c r="O374" s="70" t="inlineStr">
        <is>
          <t>团队模拟数据</t>
        </is>
      </c>
      <c r="P374" s="70" t="inlineStr">
        <is>
          <t>SIM-v2.2-20260807-20260805</t>
        </is>
      </c>
      <c r="Q374" s="70" t="inlineStr">
        <is>
          <t>按LINE-S03确定性比例分配: 外观32%/尺寸30%/功能15%/电气13%/其他余数; 良品=ROUND(总产量×质量率,0)=68549, 不良=2510</t>
        </is>
      </c>
    </row>
    <row r="375">
      <c r="A375" s="70" t="inlineStr">
        <is>
          <t>DEF-00374</t>
        </is>
      </c>
      <c r="B375" s="70" t="inlineStr">
        <is>
          <t>LINE-S03-PRE-20251027</t>
        </is>
      </c>
      <c r="C375" s="70" t="inlineStr">
        <is>
          <t>SHIFT-PRE-20251027</t>
        </is>
      </c>
      <c r="D375" s="70" t="inlineStr">
        <is>
          <t>LINE-S03</t>
        </is>
      </c>
      <c r="E375" s="70" t="inlineStr">
        <is>
          <t>改善前</t>
        </is>
      </c>
      <c r="F375" s="71" t="n">
        <v>45957</v>
      </c>
      <c r="G375" s="70" t="inlineStr">
        <is>
          <t>音频模组系列</t>
        </is>
      </c>
      <c r="H375" s="70" t="inlineStr">
        <is>
          <t>电气不良</t>
        </is>
      </c>
      <c r="I375" s="72" t="n">
        <v>326</v>
      </c>
      <c r="J375" s="73" t="n">
        <v>0.1298804780876494</v>
      </c>
      <c r="K375" s="70" t="inlineStr">
        <is>
          <t>焊接工位</t>
        </is>
      </c>
      <c r="L375" s="70" t="inlineStr">
        <is>
          <t>焊接缺陷</t>
        </is>
      </c>
      <c r="M375" s="70" t="inlineStr">
        <is>
          <t>质量工程师</t>
        </is>
      </c>
      <c r="N375" s="70" t="inlineStr">
        <is>
          <t>否</t>
        </is>
      </c>
      <c r="O375" s="70" t="inlineStr">
        <is>
          <t>团队模拟数据</t>
        </is>
      </c>
      <c r="P375" s="70" t="inlineStr">
        <is>
          <t>SIM-v2.2-20260807-20260805</t>
        </is>
      </c>
      <c r="Q375" s="70" t="inlineStr">
        <is>
          <t>按LINE-S03确定性比例分配: 外观32%/尺寸30%/功能15%/电气13%/其他余数; 良品=ROUND(总产量×质量率,0)=68549, 不良=2510</t>
        </is>
      </c>
    </row>
    <row r="376">
      <c r="A376" s="70" t="inlineStr">
        <is>
          <t>DEF-00375</t>
        </is>
      </c>
      <c r="B376" s="70" t="inlineStr">
        <is>
          <t>LINE-S03-PRE-20251027</t>
        </is>
      </c>
      <c r="C376" s="70" t="inlineStr">
        <is>
          <t>SHIFT-PRE-20251027</t>
        </is>
      </c>
      <c r="D376" s="70" t="inlineStr">
        <is>
          <t>LINE-S03</t>
        </is>
      </c>
      <c r="E376" s="70" t="inlineStr">
        <is>
          <t>改善前</t>
        </is>
      </c>
      <c r="F376" s="71" t="n">
        <v>45957</v>
      </c>
      <c r="G376" s="70" t="inlineStr">
        <is>
          <t>音频模组系列</t>
        </is>
      </c>
      <c r="H376" s="70" t="inlineStr">
        <is>
          <t>其他不良</t>
        </is>
      </c>
      <c r="I376" s="72" t="n">
        <v>252</v>
      </c>
      <c r="J376" s="73" t="n">
        <v>0.1003984063745018</v>
      </c>
      <c r="K376" s="70" t="inlineStr">
        <is>
          <t>包装工位</t>
        </is>
      </c>
      <c r="L376" s="70" t="inlineStr">
        <is>
          <t>综合因素</t>
        </is>
      </c>
      <c r="M376" s="70" t="inlineStr">
        <is>
          <t>生产主管</t>
        </is>
      </c>
      <c r="N376" s="70" t="inlineStr">
        <is>
          <t>否</t>
        </is>
      </c>
      <c r="O376" s="70" t="inlineStr">
        <is>
          <t>团队模拟数据</t>
        </is>
      </c>
      <c r="P376" s="70" t="inlineStr">
        <is>
          <t>SIM-v2.2-20260807-20260805</t>
        </is>
      </c>
      <c r="Q376" s="70" t="inlineStr">
        <is>
          <t>按LINE-S03确定性比例分配: 外观32%/尺寸30%/功能15%/电气13%/其他余数; 良品=ROUND(总产量×质量率,0)=68549, 不良=2510</t>
        </is>
      </c>
    </row>
    <row r="377">
      <c r="A377" s="70" t="inlineStr">
        <is>
          <t>DEF-00376</t>
        </is>
      </c>
      <c r="B377" s="70" t="inlineStr">
        <is>
          <t>LINE-S01-PRE-20251029</t>
        </is>
      </c>
      <c r="C377" s="70" t="inlineStr">
        <is>
          <t>SHIFT-PRE-20251029</t>
        </is>
      </c>
      <c r="D377" s="70" t="inlineStr">
        <is>
          <t>LINE-S01</t>
        </is>
      </c>
      <c r="E377" s="70" t="inlineStr">
        <is>
          <t>改善前</t>
        </is>
      </c>
      <c r="F377" s="71" t="n">
        <v>45959</v>
      </c>
      <c r="G377" s="70" t="inlineStr">
        <is>
          <t>智能终端系列</t>
        </is>
      </c>
      <c r="H377" s="70" t="inlineStr">
        <is>
          <t>外观不良</t>
        </is>
      </c>
      <c r="I377" s="72" t="n">
        <v>83</v>
      </c>
      <c r="J377" s="73" t="n">
        <v>0.1506352087114338</v>
      </c>
      <c r="K377" s="70" t="inlineStr">
        <is>
          <t>注塑工位</t>
        </is>
      </c>
      <c r="L377" s="70" t="inlineStr">
        <is>
          <t>表面缺陷</t>
        </is>
      </c>
      <c r="M377" s="70" t="inlineStr">
        <is>
          <t>质量工程师</t>
        </is>
      </c>
      <c r="N377" s="70" t="inlineStr">
        <is>
          <t>否</t>
        </is>
      </c>
      <c r="O377" s="70" t="inlineStr">
        <is>
          <t>团队模拟数据</t>
        </is>
      </c>
      <c r="P377" s="70" t="inlineStr">
        <is>
          <t>SIM-v2.2-20260807-20260805</t>
        </is>
      </c>
      <c r="Q377" s="70" t="inlineStr">
        <is>
          <t>按LINE-S01确定性比例分配: 外观15%/尺寸25%/功能25%/电气25%/其他余数; 良品=ROUND(总产量×质量率,0)=31241, 不良=551</t>
        </is>
      </c>
    </row>
    <row r="378">
      <c r="A378" s="70" t="inlineStr">
        <is>
          <t>DEF-00377</t>
        </is>
      </c>
      <c r="B378" s="70" t="inlineStr">
        <is>
          <t>LINE-S01-PRE-20251029</t>
        </is>
      </c>
      <c r="C378" s="70" t="inlineStr">
        <is>
          <t>SHIFT-PRE-20251029</t>
        </is>
      </c>
      <c r="D378" s="70" t="inlineStr">
        <is>
          <t>LINE-S01</t>
        </is>
      </c>
      <c r="E378" s="70" t="inlineStr">
        <is>
          <t>改善前</t>
        </is>
      </c>
      <c r="F378" s="71" t="n">
        <v>45959</v>
      </c>
      <c r="G378" s="70" t="inlineStr">
        <is>
          <t>智能终端系列</t>
        </is>
      </c>
      <c r="H378" s="70" t="inlineStr">
        <is>
          <t>尺寸超差</t>
        </is>
      </c>
      <c r="I378" s="72" t="n">
        <v>138</v>
      </c>
      <c r="J378" s="73" t="n">
        <v>0.2504537205081669</v>
      </c>
      <c r="K378" s="70" t="inlineStr">
        <is>
          <t>成型工位</t>
        </is>
      </c>
      <c r="L378" s="70" t="inlineStr">
        <is>
          <t>工艺偏移</t>
        </is>
      </c>
      <c r="M378" s="70" t="inlineStr">
        <is>
          <t>质量工程师</t>
        </is>
      </c>
      <c r="N378" s="70" t="inlineStr">
        <is>
          <t>否</t>
        </is>
      </c>
      <c r="O378" s="70" t="inlineStr">
        <is>
          <t>团队模拟数据</t>
        </is>
      </c>
      <c r="P378" s="70" t="inlineStr">
        <is>
          <t>SIM-v2.2-20260807-20260805</t>
        </is>
      </c>
      <c r="Q378" s="70" t="inlineStr">
        <is>
          <t>按LINE-S01确定性比例分配: 外观15%/尺寸25%/功能25%/电气25%/其他余数; 良品=ROUND(总产量×质量率,0)=31241, 不良=551</t>
        </is>
      </c>
    </row>
    <row r="379">
      <c r="A379" s="70" t="inlineStr">
        <is>
          <t>DEF-00378</t>
        </is>
      </c>
      <c r="B379" s="70" t="inlineStr">
        <is>
          <t>LINE-S01-PRE-20251029</t>
        </is>
      </c>
      <c r="C379" s="70" t="inlineStr">
        <is>
          <t>SHIFT-PRE-20251029</t>
        </is>
      </c>
      <c r="D379" s="70" t="inlineStr">
        <is>
          <t>LINE-S01</t>
        </is>
      </c>
      <c r="E379" s="70" t="inlineStr">
        <is>
          <t>改善前</t>
        </is>
      </c>
      <c r="F379" s="71" t="n">
        <v>45959</v>
      </c>
      <c r="G379" s="70" t="inlineStr">
        <is>
          <t>智能终端系列</t>
        </is>
      </c>
      <c r="H379" s="70" t="inlineStr">
        <is>
          <t>功能失效</t>
        </is>
      </c>
      <c r="I379" s="72" t="n">
        <v>138</v>
      </c>
      <c r="J379" s="73" t="n">
        <v>0.2504537205081669</v>
      </c>
      <c r="K379" s="70" t="inlineStr">
        <is>
          <t>测试工位</t>
        </is>
      </c>
      <c r="L379" s="70" t="inlineStr">
        <is>
          <t>元器件异常</t>
        </is>
      </c>
      <c r="M379" s="70" t="inlineStr">
        <is>
          <t>质量工程师</t>
        </is>
      </c>
      <c r="N379" s="70" t="inlineStr">
        <is>
          <t>否</t>
        </is>
      </c>
      <c r="O379" s="70" t="inlineStr">
        <is>
          <t>团队模拟数据</t>
        </is>
      </c>
      <c r="P379" s="70" t="inlineStr">
        <is>
          <t>SIM-v2.2-20260807-20260805</t>
        </is>
      </c>
      <c r="Q379" s="70" t="inlineStr">
        <is>
          <t>按LINE-S01确定性比例分配: 外观15%/尺寸25%/功能25%/电气25%/其他余数; 良品=ROUND(总产量×质量率,0)=31241, 不良=551</t>
        </is>
      </c>
    </row>
    <row r="380">
      <c r="A380" s="70" t="inlineStr">
        <is>
          <t>DEF-00379</t>
        </is>
      </c>
      <c r="B380" s="70" t="inlineStr">
        <is>
          <t>LINE-S01-PRE-20251029</t>
        </is>
      </c>
      <c r="C380" s="70" t="inlineStr">
        <is>
          <t>SHIFT-PRE-20251029</t>
        </is>
      </c>
      <c r="D380" s="70" t="inlineStr">
        <is>
          <t>LINE-S01</t>
        </is>
      </c>
      <c r="E380" s="70" t="inlineStr">
        <is>
          <t>改善前</t>
        </is>
      </c>
      <c r="F380" s="71" t="n">
        <v>45959</v>
      </c>
      <c r="G380" s="70" t="inlineStr">
        <is>
          <t>智能终端系列</t>
        </is>
      </c>
      <c r="H380" s="70" t="inlineStr">
        <is>
          <t>电气不良</t>
        </is>
      </c>
      <c r="I380" s="72" t="n">
        <v>138</v>
      </c>
      <c r="J380" s="73" t="n">
        <v>0.2504537205081669</v>
      </c>
      <c r="K380" s="70" t="inlineStr">
        <is>
          <t>焊接工位</t>
        </is>
      </c>
      <c r="L380" s="70" t="inlineStr">
        <is>
          <t>焊接缺陷</t>
        </is>
      </c>
      <c r="M380" s="70" t="inlineStr">
        <is>
          <t>质量工程师</t>
        </is>
      </c>
      <c r="N380" s="70" t="inlineStr">
        <is>
          <t>否</t>
        </is>
      </c>
      <c r="O380" s="70" t="inlineStr">
        <is>
          <t>团队模拟数据</t>
        </is>
      </c>
      <c r="P380" s="70" t="inlineStr">
        <is>
          <t>SIM-v2.2-20260807-20260805</t>
        </is>
      </c>
      <c r="Q380" s="70" t="inlineStr">
        <is>
          <t>按LINE-S01确定性比例分配: 外观15%/尺寸25%/功能25%/电气25%/其他余数; 良品=ROUND(总产量×质量率,0)=31241, 不良=551</t>
        </is>
      </c>
    </row>
    <row r="381">
      <c r="A381" s="70" t="inlineStr">
        <is>
          <t>DEF-00380</t>
        </is>
      </c>
      <c r="B381" s="70" t="inlineStr">
        <is>
          <t>LINE-S01-PRE-20251029</t>
        </is>
      </c>
      <c r="C381" s="70" t="inlineStr">
        <is>
          <t>SHIFT-PRE-20251029</t>
        </is>
      </c>
      <c r="D381" s="70" t="inlineStr">
        <is>
          <t>LINE-S01</t>
        </is>
      </c>
      <c r="E381" s="70" t="inlineStr">
        <is>
          <t>改善前</t>
        </is>
      </c>
      <c r="F381" s="71" t="n">
        <v>45959</v>
      </c>
      <c r="G381" s="70" t="inlineStr">
        <is>
          <t>智能终端系列</t>
        </is>
      </c>
      <c r="H381" s="70" t="inlineStr">
        <is>
          <t>其他不良</t>
        </is>
      </c>
      <c r="I381" s="72" t="n">
        <v>54</v>
      </c>
      <c r="J381" s="73" t="n">
        <v>0.0980036297640654</v>
      </c>
      <c r="K381" s="70" t="inlineStr">
        <is>
          <t>包装工位</t>
        </is>
      </c>
      <c r="L381" s="70" t="inlineStr">
        <is>
          <t>综合因素</t>
        </is>
      </c>
      <c r="M381" s="70" t="inlineStr">
        <is>
          <t>生产主管</t>
        </is>
      </c>
      <c r="N381" s="70" t="inlineStr">
        <is>
          <t>否</t>
        </is>
      </c>
      <c r="O381" s="70" t="inlineStr">
        <is>
          <t>团队模拟数据</t>
        </is>
      </c>
      <c r="P381" s="70" t="inlineStr">
        <is>
          <t>SIM-v2.2-20260807-20260805</t>
        </is>
      </c>
      <c r="Q381" s="70" t="inlineStr">
        <is>
          <t>按LINE-S01确定性比例分配: 外观15%/尺寸25%/功能25%/电气25%/其他余数; 良品=ROUND(总产量×质量率,0)=31241, 不良=551</t>
        </is>
      </c>
    </row>
    <row r="382">
      <c r="A382" s="70" t="inlineStr">
        <is>
          <t>DEF-00381</t>
        </is>
      </c>
      <c r="B382" s="70" t="inlineStr">
        <is>
          <t>LINE-S02-PRE-20251029</t>
        </is>
      </c>
      <c r="C382" s="70" t="inlineStr">
        <is>
          <t>SHIFT-PRE-20251029</t>
        </is>
      </c>
      <c r="D382" s="70" t="inlineStr">
        <is>
          <t>LINE-S02</t>
        </is>
      </c>
      <c r="E382" s="70" t="inlineStr">
        <is>
          <t>改善前</t>
        </is>
      </c>
      <c r="F382" s="71" t="n">
        <v>45959</v>
      </c>
      <c r="G382" s="70" t="inlineStr">
        <is>
          <t>视觉设备系列</t>
        </is>
      </c>
      <c r="H382" s="70" t="inlineStr">
        <is>
          <t>外观不良</t>
        </is>
      </c>
      <c r="I382" s="72" t="n">
        <v>70</v>
      </c>
      <c r="J382" s="73" t="n">
        <v>0.1200686106346484</v>
      </c>
      <c r="K382" s="70" t="inlineStr">
        <is>
          <t>注塑工位</t>
        </is>
      </c>
      <c r="L382" s="70" t="inlineStr">
        <is>
          <t>表面缺陷</t>
        </is>
      </c>
      <c r="M382" s="70" t="inlineStr">
        <is>
          <t>质量工程师</t>
        </is>
      </c>
      <c r="N382" s="70" t="inlineStr">
        <is>
          <t>否</t>
        </is>
      </c>
      <c r="O382" s="70" t="inlineStr">
        <is>
          <t>团队模拟数据</t>
        </is>
      </c>
      <c r="P382" s="70" t="inlineStr">
        <is>
          <t>SIM-v2.2-20260807-20260805</t>
        </is>
      </c>
      <c r="Q382" s="70" t="inlineStr">
        <is>
          <t>按LINE-S02确定性比例分配: 外观12%/尺寸15%/功能32%/电气28%/其他余数; 良品=ROUND(总产量×质量率,0)=28712, 不良=583</t>
        </is>
      </c>
    </row>
    <row r="383">
      <c r="A383" s="70" t="inlineStr">
        <is>
          <t>DEF-00382</t>
        </is>
      </c>
      <c r="B383" s="70" t="inlineStr">
        <is>
          <t>LINE-S02-PRE-20251029</t>
        </is>
      </c>
      <c r="C383" s="70" t="inlineStr">
        <is>
          <t>SHIFT-PRE-20251029</t>
        </is>
      </c>
      <c r="D383" s="70" t="inlineStr">
        <is>
          <t>LINE-S02</t>
        </is>
      </c>
      <c r="E383" s="70" t="inlineStr">
        <is>
          <t>改善前</t>
        </is>
      </c>
      <c r="F383" s="71" t="n">
        <v>45959</v>
      </c>
      <c r="G383" s="70" t="inlineStr">
        <is>
          <t>视觉设备系列</t>
        </is>
      </c>
      <c r="H383" s="70" t="inlineStr">
        <is>
          <t>尺寸超差</t>
        </is>
      </c>
      <c r="I383" s="72" t="n">
        <v>87</v>
      </c>
      <c r="J383" s="73" t="n">
        <v>0.1492281303602058</v>
      </c>
      <c r="K383" s="70" t="inlineStr">
        <is>
          <t>成型工位</t>
        </is>
      </c>
      <c r="L383" s="70" t="inlineStr">
        <is>
          <t>工艺偏移</t>
        </is>
      </c>
      <c r="M383" s="70" t="inlineStr">
        <is>
          <t>质量工程师</t>
        </is>
      </c>
      <c r="N383" s="70" t="inlineStr">
        <is>
          <t>否</t>
        </is>
      </c>
      <c r="O383" s="70" t="inlineStr">
        <is>
          <t>团队模拟数据</t>
        </is>
      </c>
      <c r="P383" s="70" t="inlineStr">
        <is>
          <t>SIM-v2.2-20260807-20260805</t>
        </is>
      </c>
      <c r="Q383" s="70" t="inlineStr">
        <is>
          <t>按LINE-S02确定性比例分配: 外观12%/尺寸15%/功能32%/电气28%/其他余数; 良品=ROUND(总产量×质量率,0)=28712, 不良=583</t>
        </is>
      </c>
    </row>
    <row r="384">
      <c r="A384" s="70" t="inlineStr">
        <is>
          <t>DEF-00383</t>
        </is>
      </c>
      <c r="B384" s="70" t="inlineStr">
        <is>
          <t>LINE-S02-PRE-20251029</t>
        </is>
      </c>
      <c r="C384" s="70" t="inlineStr">
        <is>
          <t>SHIFT-PRE-20251029</t>
        </is>
      </c>
      <c r="D384" s="70" t="inlineStr">
        <is>
          <t>LINE-S02</t>
        </is>
      </c>
      <c r="E384" s="70" t="inlineStr">
        <is>
          <t>改善前</t>
        </is>
      </c>
      <c r="F384" s="71" t="n">
        <v>45959</v>
      </c>
      <c r="G384" s="70" t="inlineStr">
        <is>
          <t>视觉设备系列</t>
        </is>
      </c>
      <c r="H384" s="70" t="inlineStr">
        <is>
          <t>功能失效</t>
        </is>
      </c>
      <c r="I384" s="72" t="n">
        <v>187</v>
      </c>
      <c r="J384" s="73" t="n">
        <v>0.3207547169811321</v>
      </c>
      <c r="K384" s="70" t="inlineStr">
        <is>
          <t>测试工位</t>
        </is>
      </c>
      <c r="L384" s="70" t="inlineStr">
        <is>
          <t>元器件异常</t>
        </is>
      </c>
      <c r="M384" s="70" t="inlineStr">
        <is>
          <t>质量工程师</t>
        </is>
      </c>
      <c r="N384" s="70" t="inlineStr">
        <is>
          <t>是</t>
        </is>
      </c>
      <c r="O384" s="70" t="inlineStr">
        <is>
          <t>团队模拟数据</t>
        </is>
      </c>
      <c r="P384" s="70" t="inlineStr">
        <is>
          <t>SIM-v2.2-20260807-20260805</t>
        </is>
      </c>
      <c r="Q384" s="70" t="inlineStr">
        <is>
          <t>按LINE-S02确定性比例分配: 外观12%/尺寸15%/功能32%/电气28%/其他余数; 良品=ROUND(总产量×质量率,0)=28712, 不良=583</t>
        </is>
      </c>
    </row>
    <row r="385">
      <c r="A385" s="70" t="inlineStr">
        <is>
          <t>DEF-00384</t>
        </is>
      </c>
      <c r="B385" s="70" t="inlineStr">
        <is>
          <t>LINE-S02-PRE-20251029</t>
        </is>
      </c>
      <c r="C385" s="70" t="inlineStr">
        <is>
          <t>SHIFT-PRE-20251029</t>
        </is>
      </c>
      <c r="D385" s="70" t="inlineStr">
        <is>
          <t>LINE-S02</t>
        </is>
      </c>
      <c r="E385" s="70" t="inlineStr">
        <is>
          <t>改善前</t>
        </is>
      </c>
      <c r="F385" s="71" t="n">
        <v>45959</v>
      </c>
      <c r="G385" s="70" t="inlineStr">
        <is>
          <t>视觉设备系列</t>
        </is>
      </c>
      <c r="H385" s="70" t="inlineStr">
        <is>
          <t>电气不良</t>
        </is>
      </c>
      <c r="I385" s="72" t="n">
        <v>163</v>
      </c>
      <c r="J385" s="73" t="n">
        <v>0.2795883361921098</v>
      </c>
      <c r="K385" s="70" t="inlineStr">
        <is>
          <t>焊接工位</t>
        </is>
      </c>
      <c r="L385" s="70" t="inlineStr">
        <is>
          <t>焊接缺陷</t>
        </is>
      </c>
      <c r="M385" s="70" t="inlineStr">
        <is>
          <t>质量工程师</t>
        </is>
      </c>
      <c r="N385" s="70" t="inlineStr">
        <is>
          <t>否</t>
        </is>
      </c>
      <c r="O385" s="70" t="inlineStr">
        <is>
          <t>团队模拟数据</t>
        </is>
      </c>
      <c r="P385" s="70" t="inlineStr">
        <is>
          <t>SIM-v2.2-20260807-20260805</t>
        </is>
      </c>
      <c r="Q385" s="70" t="inlineStr">
        <is>
          <t>按LINE-S02确定性比例分配: 外观12%/尺寸15%/功能32%/电气28%/其他余数; 良品=ROUND(总产量×质量率,0)=28712, 不良=583</t>
        </is>
      </c>
    </row>
    <row r="386">
      <c r="A386" s="70" t="inlineStr">
        <is>
          <t>DEF-00385</t>
        </is>
      </c>
      <c r="B386" s="70" t="inlineStr">
        <is>
          <t>LINE-S02-PRE-20251029</t>
        </is>
      </c>
      <c r="C386" s="70" t="inlineStr">
        <is>
          <t>SHIFT-PRE-20251029</t>
        </is>
      </c>
      <c r="D386" s="70" t="inlineStr">
        <is>
          <t>LINE-S02</t>
        </is>
      </c>
      <c r="E386" s="70" t="inlineStr">
        <is>
          <t>改善前</t>
        </is>
      </c>
      <c r="F386" s="71" t="n">
        <v>45959</v>
      </c>
      <c r="G386" s="70" t="inlineStr">
        <is>
          <t>视觉设备系列</t>
        </is>
      </c>
      <c r="H386" s="70" t="inlineStr">
        <is>
          <t>其他不良</t>
        </is>
      </c>
      <c r="I386" s="72" t="n">
        <v>76</v>
      </c>
      <c r="J386" s="73" t="n">
        <v>0.130360205831904</v>
      </c>
      <c r="K386" s="70" t="inlineStr">
        <is>
          <t>包装工位</t>
        </is>
      </c>
      <c r="L386" s="70" t="inlineStr">
        <is>
          <t>综合因素</t>
        </is>
      </c>
      <c r="M386" s="70" t="inlineStr">
        <is>
          <t>生产主管</t>
        </is>
      </c>
      <c r="N386" s="70" t="inlineStr">
        <is>
          <t>否</t>
        </is>
      </c>
      <c r="O386" s="70" t="inlineStr">
        <is>
          <t>团队模拟数据</t>
        </is>
      </c>
      <c r="P386" s="70" t="inlineStr">
        <is>
          <t>SIM-v2.2-20260807-20260805</t>
        </is>
      </c>
      <c r="Q386" s="70" t="inlineStr">
        <is>
          <t>按LINE-S02确定性比例分配: 外观12%/尺寸15%/功能32%/电气28%/其他余数; 良品=ROUND(总产量×质量率,0)=28712, 不良=583</t>
        </is>
      </c>
    </row>
    <row r="387">
      <c r="A387" s="70" t="inlineStr">
        <is>
          <t>DEF-00386</t>
        </is>
      </c>
      <c r="B387" s="70" t="inlineStr">
        <is>
          <t>LINE-S03-PRE-20251029</t>
        </is>
      </c>
      <c r="C387" s="70" t="inlineStr">
        <is>
          <t>SHIFT-PRE-20251029</t>
        </is>
      </c>
      <c r="D387" s="70" t="inlineStr">
        <is>
          <t>LINE-S03</t>
        </is>
      </c>
      <c r="E387" s="70" t="inlineStr">
        <is>
          <t>改善前</t>
        </is>
      </c>
      <c r="F387" s="71" t="n">
        <v>45959</v>
      </c>
      <c r="G387" s="70" t="inlineStr">
        <is>
          <t>音频模组系列</t>
        </is>
      </c>
      <c r="H387" s="70" t="inlineStr">
        <is>
          <t>外观不良</t>
        </is>
      </c>
      <c r="I387" s="72" t="n">
        <v>423</v>
      </c>
      <c r="J387" s="73" t="n">
        <v>0.3197278911564626</v>
      </c>
      <c r="K387" s="70" t="inlineStr">
        <is>
          <t>注塑工位</t>
        </is>
      </c>
      <c r="L387" s="70" t="inlineStr">
        <is>
          <t>表面缺陷</t>
        </is>
      </c>
      <c r="M387" s="70" t="inlineStr">
        <is>
          <t>质量工程师</t>
        </is>
      </c>
      <c r="N387" s="70" t="inlineStr">
        <is>
          <t>是</t>
        </is>
      </c>
      <c r="O387" s="70" t="inlineStr">
        <is>
          <t>团队模拟数据</t>
        </is>
      </c>
      <c r="P387" s="70" t="inlineStr">
        <is>
          <t>SIM-v2.2-20260807-20260805</t>
        </is>
      </c>
      <c r="Q387" s="70" t="inlineStr">
        <is>
          <t>按LINE-S03确定性比例分配: 外观32%/尺寸30%/功能15%/电气13%/其他余数; 良品=ROUND(总产量×质量率,0)=30948, 不良=1323</t>
        </is>
      </c>
    </row>
    <row r="388">
      <c r="A388" s="70" t="inlineStr">
        <is>
          <t>DEF-00387</t>
        </is>
      </c>
      <c r="B388" s="70" t="inlineStr">
        <is>
          <t>LINE-S03-PRE-20251029</t>
        </is>
      </c>
      <c r="C388" s="70" t="inlineStr">
        <is>
          <t>SHIFT-PRE-20251029</t>
        </is>
      </c>
      <c r="D388" s="70" t="inlineStr">
        <is>
          <t>LINE-S03</t>
        </is>
      </c>
      <c r="E388" s="70" t="inlineStr">
        <is>
          <t>改善前</t>
        </is>
      </c>
      <c r="F388" s="71" t="n">
        <v>45959</v>
      </c>
      <c r="G388" s="70" t="inlineStr">
        <is>
          <t>音频模组系列</t>
        </is>
      </c>
      <c r="H388" s="70" t="inlineStr">
        <is>
          <t>尺寸超差</t>
        </is>
      </c>
      <c r="I388" s="72" t="n">
        <v>397</v>
      </c>
      <c r="J388" s="73" t="n">
        <v>0.3000755857898715</v>
      </c>
      <c r="K388" s="70" t="inlineStr">
        <is>
          <t>成型工位</t>
        </is>
      </c>
      <c r="L388" s="70" t="inlineStr">
        <is>
          <t>工艺偏移</t>
        </is>
      </c>
      <c r="M388" s="70" t="inlineStr">
        <is>
          <t>质量工程师</t>
        </is>
      </c>
      <c r="N388" s="70" t="inlineStr">
        <is>
          <t>是</t>
        </is>
      </c>
      <c r="O388" s="70" t="inlineStr">
        <is>
          <t>团队模拟数据</t>
        </is>
      </c>
      <c r="P388" s="70" t="inlineStr">
        <is>
          <t>SIM-v2.2-20260807-20260805</t>
        </is>
      </c>
      <c r="Q388" s="70" t="inlineStr">
        <is>
          <t>按LINE-S03确定性比例分配: 外观32%/尺寸30%/功能15%/电气13%/其他余数; 良品=ROUND(总产量×质量率,0)=30948, 不良=1323</t>
        </is>
      </c>
    </row>
    <row r="389">
      <c r="A389" s="70" t="inlineStr">
        <is>
          <t>DEF-00388</t>
        </is>
      </c>
      <c r="B389" s="70" t="inlineStr">
        <is>
          <t>LINE-S03-PRE-20251029</t>
        </is>
      </c>
      <c r="C389" s="70" t="inlineStr">
        <is>
          <t>SHIFT-PRE-20251029</t>
        </is>
      </c>
      <c r="D389" s="70" t="inlineStr">
        <is>
          <t>LINE-S03</t>
        </is>
      </c>
      <c r="E389" s="70" t="inlineStr">
        <is>
          <t>改善前</t>
        </is>
      </c>
      <c r="F389" s="71" t="n">
        <v>45959</v>
      </c>
      <c r="G389" s="70" t="inlineStr">
        <is>
          <t>音频模组系列</t>
        </is>
      </c>
      <c r="H389" s="70" t="inlineStr">
        <is>
          <t>功能失效</t>
        </is>
      </c>
      <c r="I389" s="72" t="n">
        <v>198</v>
      </c>
      <c r="J389" s="73" t="n">
        <v>0.1496598639455782</v>
      </c>
      <c r="K389" s="70" t="inlineStr">
        <is>
          <t>测试工位</t>
        </is>
      </c>
      <c r="L389" s="70" t="inlineStr">
        <is>
          <t>元器件异常</t>
        </is>
      </c>
      <c r="M389" s="70" t="inlineStr">
        <is>
          <t>质量工程师</t>
        </is>
      </c>
      <c r="N389" s="70" t="inlineStr">
        <is>
          <t>否</t>
        </is>
      </c>
      <c r="O389" s="70" t="inlineStr">
        <is>
          <t>团队模拟数据</t>
        </is>
      </c>
      <c r="P389" s="70" t="inlineStr">
        <is>
          <t>SIM-v2.2-20260807-20260805</t>
        </is>
      </c>
      <c r="Q389" s="70" t="inlineStr">
        <is>
          <t>按LINE-S03确定性比例分配: 外观32%/尺寸30%/功能15%/电气13%/其他余数; 良品=ROUND(总产量×质量率,0)=30948, 不良=1323</t>
        </is>
      </c>
    </row>
    <row r="390">
      <c r="A390" s="70" t="inlineStr">
        <is>
          <t>DEF-00389</t>
        </is>
      </c>
      <c r="B390" s="70" t="inlineStr">
        <is>
          <t>LINE-S03-PRE-20251029</t>
        </is>
      </c>
      <c r="C390" s="70" t="inlineStr">
        <is>
          <t>SHIFT-PRE-20251029</t>
        </is>
      </c>
      <c r="D390" s="70" t="inlineStr">
        <is>
          <t>LINE-S03</t>
        </is>
      </c>
      <c r="E390" s="70" t="inlineStr">
        <is>
          <t>改善前</t>
        </is>
      </c>
      <c r="F390" s="71" t="n">
        <v>45959</v>
      </c>
      <c r="G390" s="70" t="inlineStr">
        <is>
          <t>音频模组系列</t>
        </is>
      </c>
      <c r="H390" s="70" t="inlineStr">
        <is>
          <t>电气不良</t>
        </is>
      </c>
      <c r="I390" s="72" t="n">
        <v>172</v>
      </c>
      <c r="J390" s="73" t="n">
        <v>0.1300075585789872</v>
      </c>
      <c r="K390" s="70" t="inlineStr">
        <is>
          <t>焊接工位</t>
        </is>
      </c>
      <c r="L390" s="70" t="inlineStr">
        <is>
          <t>焊接缺陷</t>
        </is>
      </c>
      <c r="M390" s="70" t="inlineStr">
        <is>
          <t>质量工程师</t>
        </is>
      </c>
      <c r="N390" s="70" t="inlineStr">
        <is>
          <t>否</t>
        </is>
      </c>
      <c r="O390" s="70" t="inlineStr">
        <is>
          <t>团队模拟数据</t>
        </is>
      </c>
      <c r="P390" s="70" t="inlineStr">
        <is>
          <t>SIM-v2.2-20260807-20260805</t>
        </is>
      </c>
      <c r="Q390" s="70" t="inlineStr">
        <is>
          <t>按LINE-S03确定性比例分配: 外观32%/尺寸30%/功能15%/电气13%/其他余数; 良品=ROUND(总产量×质量率,0)=30948, 不良=1323</t>
        </is>
      </c>
    </row>
    <row r="391">
      <c r="A391" s="70" t="inlineStr">
        <is>
          <t>DEF-00390</t>
        </is>
      </c>
      <c r="B391" s="70" t="inlineStr">
        <is>
          <t>LINE-S03-PRE-20251029</t>
        </is>
      </c>
      <c r="C391" s="70" t="inlineStr">
        <is>
          <t>SHIFT-PRE-20251029</t>
        </is>
      </c>
      <c r="D391" s="70" t="inlineStr">
        <is>
          <t>LINE-S03</t>
        </is>
      </c>
      <c r="E391" s="70" t="inlineStr">
        <is>
          <t>改善前</t>
        </is>
      </c>
      <c r="F391" s="71" t="n">
        <v>45959</v>
      </c>
      <c r="G391" s="70" t="inlineStr">
        <is>
          <t>音频模组系列</t>
        </is>
      </c>
      <c r="H391" s="70" t="inlineStr">
        <is>
          <t>其他不良</t>
        </is>
      </c>
      <c r="I391" s="72" t="n">
        <v>133</v>
      </c>
      <c r="J391" s="73" t="n">
        <v>0.1005291005291006</v>
      </c>
      <c r="K391" s="70" t="inlineStr">
        <is>
          <t>包装工位</t>
        </is>
      </c>
      <c r="L391" s="70" t="inlineStr">
        <is>
          <t>综合因素</t>
        </is>
      </c>
      <c r="M391" s="70" t="inlineStr">
        <is>
          <t>生产主管</t>
        </is>
      </c>
      <c r="N391" s="70" t="inlineStr">
        <is>
          <t>否</t>
        </is>
      </c>
      <c r="O391" s="70" t="inlineStr">
        <is>
          <t>团队模拟数据</t>
        </is>
      </c>
      <c r="P391" s="70" t="inlineStr">
        <is>
          <t>SIM-v2.2-20260807-20260805</t>
        </is>
      </c>
      <c r="Q391" s="70" t="inlineStr">
        <is>
          <t>按LINE-S03确定性比例分配: 外观32%/尺寸30%/功能15%/电气13%/其他余数; 良品=ROUND(总产量×质量率,0)=30948, 不良=1323</t>
        </is>
      </c>
    </row>
    <row r="392">
      <c r="A392" s="70" t="inlineStr">
        <is>
          <t>DEF-00391</t>
        </is>
      </c>
      <c r="B392" s="70" t="inlineStr">
        <is>
          <t>LINE-S01-PRE-20251030</t>
        </is>
      </c>
      <c r="C392" s="70" t="inlineStr">
        <is>
          <t>SHIFT-PRE-20251030</t>
        </is>
      </c>
      <c r="D392" s="70" t="inlineStr">
        <is>
          <t>LINE-S01</t>
        </is>
      </c>
      <c r="E392" s="70" t="inlineStr">
        <is>
          <t>改善前</t>
        </is>
      </c>
      <c r="F392" s="71" t="n">
        <v>45960</v>
      </c>
      <c r="G392" s="70" t="inlineStr">
        <is>
          <t>智能终端系列</t>
        </is>
      </c>
      <c r="H392" s="70" t="inlineStr">
        <is>
          <t>外观不良</t>
        </is>
      </c>
      <c r="I392" s="72" t="n">
        <v>30</v>
      </c>
      <c r="J392" s="73" t="n">
        <v>0.1522842639593909</v>
      </c>
      <c r="K392" s="70" t="inlineStr">
        <is>
          <t>注塑工位</t>
        </is>
      </c>
      <c r="L392" s="70" t="inlineStr">
        <is>
          <t>表面缺陷</t>
        </is>
      </c>
      <c r="M392" s="70" t="inlineStr">
        <is>
          <t>质量工程师</t>
        </is>
      </c>
      <c r="N392" s="70" t="inlineStr">
        <is>
          <t>否</t>
        </is>
      </c>
      <c r="O392" s="70" t="inlineStr">
        <is>
          <t>团队模拟数据</t>
        </is>
      </c>
      <c r="P392" s="70" t="inlineStr">
        <is>
          <t>SIM-v2.2-20260807-20260805</t>
        </is>
      </c>
      <c r="Q392" s="70" t="inlineStr">
        <is>
          <t>按LINE-S01确定性比例分配: 外观15%/尺寸25%/功能25%/电气25%/其他余数; 良品=ROUND(总产量×质量率,0)=22406, 不良=197</t>
        </is>
      </c>
    </row>
    <row r="393">
      <c r="A393" s="70" t="inlineStr">
        <is>
          <t>DEF-00392</t>
        </is>
      </c>
      <c r="B393" s="70" t="inlineStr">
        <is>
          <t>LINE-S01-PRE-20251030</t>
        </is>
      </c>
      <c r="C393" s="70" t="inlineStr">
        <is>
          <t>SHIFT-PRE-20251030</t>
        </is>
      </c>
      <c r="D393" s="70" t="inlineStr">
        <is>
          <t>LINE-S01</t>
        </is>
      </c>
      <c r="E393" s="70" t="inlineStr">
        <is>
          <t>改善前</t>
        </is>
      </c>
      <c r="F393" s="71" t="n">
        <v>45960</v>
      </c>
      <c r="G393" s="70" t="inlineStr">
        <is>
          <t>智能终端系列</t>
        </is>
      </c>
      <c r="H393" s="70" t="inlineStr">
        <is>
          <t>尺寸超差</t>
        </is>
      </c>
      <c r="I393" s="72" t="n">
        <v>49</v>
      </c>
      <c r="J393" s="73" t="n">
        <v>0.2487309644670051</v>
      </c>
      <c r="K393" s="70" t="inlineStr">
        <is>
          <t>成型工位</t>
        </is>
      </c>
      <c r="L393" s="70" t="inlineStr">
        <is>
          <t>工艺偏移</t>
        </is>
      </c>
      <c r="M393" s="70" t="inlineStr">
        <is>
          <t>质量工程师</t>
        </is>
      </c>
      <c r="N393" s="70" t="inlineStr">
        <is>
          <t>否</t>
        </is>
      </c>
      <c r="O393" s="70" t="inlineStr">
        <is>
          <t>团队模拟数据</t>
        </is>
      </c>
      <c r="P393" s="70" t="inlineStr">
        <is>
          <t>SIM-v2.2-20260807-20260805</t>
        </is>
      </c>
      <c r="Q393" s="70" t="inlineStr">
        <is>
          <t>按LINE-S01确定性比例分配: 外观15%/尺寸25%/功能25%/电气25%/其他余数; 良品=ROUND(总产量×质量率,0)=22406, 不良=197</t>
        </is>
      </c>
    </row>
    <row r="394">
      <c r="A394" s="70" t="inlineStr">
        <is>
          <t>DEF-00393</t>
        </is>
      </c>
      <c r="B394" s="70" t="inlineStr">
        <is>
          <t>LINE-S01-PRE-20251030</t>
        </is>
      </c>
      <c r="C394" s="70" t="inlineStr">
        <is>
          <t>SHIFT-PRE-20251030</t>
        </is>
      </c>
      <c r="D394" s="70" t="inlineStr">
        <is>
          <t>LINE-S01</t>
        </is>
      </c>
      <c r="E394" s="70" t="inlineStr">
        <is>
          <t>改善前</t>
        </is>
      </c>
      <c r="F394" s="71" t="n">
        <v>45960</v>
      </c>
      <c r="G394" s="70" t="inlineStr">
        <is>
          <t>智能终端系列</t>
        </is>
      </c>
      <c r="H394" s="70" t="inlineStr">
        <is>
          <t>功能失效</t>
        </is>
      </c>
      <c r="I394" s="72" t="n">
        <v>49</v>
      </c>
      <c r="J394" s="73" t="n">
        <v>0.2487309644670051</v>
      </c>
      <c r="K394" s="70" t="inlineStr">
        <is>
          <t>测试工位</t>
        </is>
      </c>
      <c r="L394" s="70" t="inlineStr">
        <is>
          <t>元器件异常</t>
        </is>
      </c>
      <c r="M394" s="70" t="inlineStr">
        <is>
          <t>质量工程师</t>
        </is>
      </c>
      <c r="N394" s="70" t="inlineStr">
        <is>
          <t>否</t>
        </is>
      </c>
      <c r="O394" s="70" t="inlineStr">
        <is>
          <t>团队模拟数据</t>
        </is>
      </c>
      <c r="P394" s="70" t="inlineStr">
        <is>
          <t>SIM-v2.2-20260807-20260805</t>
        </is>
      </c>
      <c r="Q394" s="70" t="inlineStr">
        <is>
          <t>按LINE-S01确定性比例分配: 外观15%/尺寸25%/功能25%/电气25%/其他余数; 良品=ROUND(总产量×质量率,0)=22406, 不良=197</t>
        </is>
      </c>
    </row>
    <row r="395">
      <c r="A395" s="70" t="inlineStr">
        <is>
          <t>DEF-00394</t>
        </is>
      </c>
      <c r="B395" s="70" t="inlineStr">
        <is>
          <t>LINE-S01-PRE-20251030</t>
        </is>
      </c>
      <c r="C395" s="70" t="inlineStr">
        <is>
          <t>SHIFT-PRE-20251030</t>
        </is>
      </c>
      <c r="D395" s="70" t="inlineStr">
        <is>
          <t>LINE-S01</t>
        </is>
      </c>
      <c r="E395" s="70" t="inlineStr">
        <is>
          <t>改善前</t>
        </is>
      </c>
      <c r="F395" s="71" t="n">
        <v>45960</v>
      </c>
      <c r="G395" s="70" t="inlineStr">
        <is>
          <t>智能终端系列</t>
        </is>
      </c>
      <c r="H395" s="70" t="inlineStr">
        <is>
          <t>电气不良</t>
        </is>
      </c>
      <c r="I395" s="72" t="n">
        <v>49</v>
      </c>
      <c r="J395" s="73" t="n">
        <v>0.2487309644670051</v>
      </c>
      <c r="K395" s="70" t="inlineStr">
        <is>
          <t>焊接工位</t>
        </is>
      </c>
      <c r="L395" s="70" t="inlineStr">
        <is>
          <t>焊接缺陷</t>
        </is>
      </c>
      <c r="M395" s="70" t="inlineStr">
        <is>
          <t>质量工程师</t>
        </is>
      </c>
      <c r="N395" s="70" t="inlineStr">
        <is>
          <t>否</t>
        </is>
      </c>
      <c r="O395" s="70" t="inlineStr">
        <is>
          <t>团队模拟数据</t>
        </is>
      </c>
      <c r="P395" s="70" t="inlineStr">
        <is>
          <t>SIM-v2.2-20260807-20260805</t>
        </is>
      </c>
      <c r="Q395" s="70" t="inlineStr">
        <is>
          <t>按LINE-S01确定性比例分配: 外观15%/尺寸25%/功能25%/电气25%/其他余数; 良品=ROUND(总产量×质量率,0)=22406, 不良=197</t>
        </is>
      </c>
    </row>
    <row r="396">
      <c r="A396" s="70" t="inlineStr">
        <is>
          <t>DEF-00395</t>
        </is>
      </c>
      <c r="B396" s="70" t="inlineStr">
        <is>
          <t>LINE-S01-PRE-20251030</t>
        </is>
      </c>
      <c r="C396" s="70" t="inlineStr">
        <is>
          <t>SHIFT-PRE-20251030</t>
        </is>
      </c>
      <c r="D396" s="70" t="inlineStr">
        <is>
          <t>LINE-S01</t>
        </is>
      </c>
      <c r="E396" s="70" t="inlineStr">
        <is>
          <t>改善前</t>
        </is>
      </c>
      <c r="F396" s="71" t="n">
        <v>45960</v>
      </c>
      <c r="G396" s="70" t="inlineStr">
        <is>
          <t>智能终端系列</t>
        </is>
      </c>
      <c r="H396" s="70" t="inlineStr">
        <is>
          <t>其他不良</t>
        </is>
      </c>
      <c r="I396" s="72" t="n">
        <v>20</v>
      </c>
      <c r="J396" s="73" t="n">
        <v>0.101522842639594</v>
      </c>
      <c r="K396" s="70" t="inlineStr">
        <is>
          <t>包装工位</t>
        </is>
      </c>
      <c r="L396" s="70" t="inlineStr">
        <is>
          <t>综合因素</t>
        </is>
      </c>
      <c r="M396" s="70" t="inlineStr">
        <is>
          <t>生产主管</t>
        </is>
      </c>
      <c r="N396" s="70" t="inlineStr">
        <is>
          <t>否</t>
        </is>
      </c>
      <c r="O396" s="70" t="inlineStr">
        <is>
          <t>团队模拟数据</t>
        </is>
      </c>
      <c r="P396" s="70" t="inlineStr">
        <is>
          <t>SIM-v2.2-20260807-20260805</t>
        </is>
      </c>
      <c r="Q396" s="70" t="inlineStr">
        <is>
          <t>按LINE-S01确定性比例分配: 外观15%/尺寸25%/功能25%/电气25%/其他余数; 良品=ROUND(总产量×质量率,0)=22406, 不良=197</t>
        </is>
      </c>
    </row>
    <row r="397">
      <c r="A397" s="70" t="inlineStr">
        <is>
          <t>DEF-00396</t>
        </is>
      </c>
      <c r="B397" s="70" t="inlineStr">
        <is>
          <t>LINE-S02-PRE-20251030</t>
        </is>
      </c>
      <c r="C397" s="70" t="inlineStr">
        <is>
          <t>SHIFT-PRE-20251030</t>
        </is>
      </c>
      <c r="D397" s="70" t="inlineStr">
        <is>
          <t>LINE-S02</t>
        </is>
      </c>
      <c r="E397" s="70" t="inlineStr">
        <is>
          <t>改善前</t>
        </is>
      </c>
      <c r="F397" s="71" t="n">
        <v>45960</v>
      </c>
      <c r="G397" s="70" t="inlineStr">
        <is>
          <t>视觉设备系列</t>
        </is>
      </c>
      <c r="H397" s="70" t="inlineStr">
        <is>
          <t>外观不良</t>
        </is>
      </c>
      <c r="I397" s="72" t="n">
        <v>30</v>
      </c>
      <c r="J397" s="73" t="n">
        <v>0.1185770750988142</v>
      </c>
      <c r="K397" s="70" t="inlineStr">
        <is>
          <t>注塑工位</t>
        </is>
      </c>
      <c r="L397" s="70" t="inlineStr">
        <is>
          <t>表面缺陷</t>
        </is>
      </c>
      <c r="M397" s="70" t="inlineStr">
        <is>
          <t>质量工程师</t>
        </is>
      </c>
      <c r="N397" s="70" t="inlineStr">
        <is>
          <t>否</t>
        </is>
      </c>
      <c r="O397" s="70" t="inlineStr">
        <is>
          <t>团队模拟数据</t>
        </is>
      </c>
      <c r="P397" s="70" t="inlineStr">
        <is>
          <t>SIM-v2.2-20260807-20260805</t>
        </is>
      </c>
      <c r="Q397" s="70" t="inlineStr">
        <is>
          <t>按LINE-S02确定性比例分配: 外观12%/尺寸15%/功能32%/电气28%/其他余数; 良品=ROUND(总产量×质量率,0)=22149, 不良=253</t>
        </is>
      </c>
    </row>
    <row r="398">
      <c r="A398" s="70" t="inlineStr">
        <is>
          <t>DEF-00397</t>
        </is>
      </c>
      <c r="B398" s="70" t="inlineStr">
        <is>
          <t>LINE-S02-PRE-20251030</t>
        </is>
      </c>
      <c r="C398" s="70" t="inlineStr">
        <is>
          <t>SHIFT-PRE-20251030</t>
        </is>
      </c>
      <c r="D398" s="70" t="inlineStr">
        <is>
          <t>LINE-S02</t>
        </is>
      </c>
      <c r="E398" s="70" t="inlineStr">
        <is>
          <t>改善前</t>
        </is>
      </c>
      <c r="F398" s="71" t="n">
        <v>45960</v>
      </c>
      <c r="G398" s="70" t="inlineStr">
        <is>
          <t>视觉设备系列</t>
        </is>
      </c>
      <c r="H398" s="70" t="inlineStr">
        <is>
          <t>尺寸超差</t>
        </is>
      </c>
      <c r="I398" s="72" t="n">
        <v>38</v>
      </c>
      <c r="J398" s="73" t="n">
        <v>0.150197628458498</v>
      </c>
      <c r="K398" s="70" t="inlineStr">
        <is>
          <t>成型工位</t>
        </is>
      </c>
      <c r="L398" s="70" t="inlineStr">
        <is>
          <t>工艺偏移</t>
        </is>
      </c>
      <c r="M398" s="70" t="inlineStr">
        <is>
          <t>质量工程师</t>
        </is>
      </c>
      <c r="N398" s="70" t="inlineStr">
        <is>
          <t>否</t>
        </is>
      </c>
      <c r="O398" s="70" t="inlineStr">
        <is>
          <t>团队模拟数据</t>
        </is>
      </c>
      <c r="P398" s="70" t="inlineStr">
        <is>
          <t>SIM-v2.2-20260807-20260805</t>
        </is>
      </c>
      <c r="Q398" s="70" t="inlineStr">
        <is>
          <t>按LINE-S02确定性比例分配: 外观12%/尺寸15%/功能32%/电气28%/其他余数; 良品=ROUND(总产量×质量率,0)=22149, 不良=253</t>
        </is>
      </c>
    </row>
    <row r="399">
      <c r="A399" s="70" t="inlineStr">
        <is>
          <t>DEF-00398</t>
        </is>
      </c>
      <c r="B399" s="70" t="inlineStr">
        <is>
          <t>LINE-S02-PRE-20251030</t>
        </is>
      </c>
      <c r="C399" s="70" t="inlineStr">
        <is>
          <t>SHIFT-PRE-20251030</t>
        </is>
      </c>
      <c r="D399" s="70" t="inlineStr">
        <is>
          <t>LINE-S02</t>
        </is>
      </c>
      <c r="E399" s="70" t="inlineStr">
        <is>
          <t>改善前</t>
        </is>
      </c>
      <c r="F399" s="71" t="n">
        <v>45960</v>
      </c>
      <c r="G399" s="70" t="inlineStr">
        <is>
          <t>视觉设备系列</t>
        </is>
      </c>
      <c r="H399" s="70" t="inlineStr">
        <is>
          <t>功能失效</t>
        </is>
      </c>
      <c r="I399" s="72" t="n">
        <v>81</v>
      </c>
      <c r="J399" s="73" t="n">
        <v>0.3201581027667984</v>
      </c>
      <c r="K399" s="70" t="inlineStr">
        <is>
          <t>测试工位</t>
        </is>
      </c>
      <c r="L399" s="70" t="inlineStr">
        <is>
          <t>元器件异常</t>
        </is>
      </c>
      <c r="M399" s="70" t="inlineStr">
        <is>
          <t>质量工程师</t>
        </is>
      </c>
      <c r="N399" s="70" t="inlineStr">
        <is>
          <t>是</t>
        </is>
      </c>
      <c r="O399" s="70" t="inlineStr">
        <is>
          <t>团队模拟数据</t>
        </is>
      </c>
      <c r="P399" s="70" t="inlineStr">
        <is>
          <t>SIM-v2.2-20260807-20260805</t>
        </is>
      </c>
      <c r="Q399" s="70" t="inlineStr">
        <is>
          <t>按LINE-S02确定性比例分配: 外观12%/尺寸15%/功能32%/电气28%/其他余数; 良品=ROUND(总产量×质量率,0)=22149, 不良=253</t>
        </is>
      </c>
    </row>
    <row r="400">
      <c r="A400" s="70" t="inlineStr">
        <is>
          <t>DEF-00399</t>
        </is>
      </c>
      <c r="B400" s="70" t="inlineStr">
        <is>
          <t>LINE-S02-PRE-20251030</t>
        </is>
      </c>
      <c r="C400" s="70" t="inlineStr">
        <is>
          <t>SHIFT-PRE-20251030</t>
        </is>
      </c>
      <c r="D400" s="70" t="inlineStr">
        <is>
          <t>LINE-S02</t>
        </is>
      </c>
      <c r="E400" s="70" t="inlineStr">
        <is>
          <t>改善前</t>
        </is>
      </c>
      <c r="F400" s="71" t="n">
        <v>45960</v>
      </c>
      <c r="G400" s="70" t="inlineStr">
        <is>
          <t>视觉设备系列</t>
        </is>
      </c>
      <c r="H400" s="70" t="inlineStr">
        <is>
          <t>电气不良</t>
        </is>
      </c>
      <c r="I400" s="72" t="n">
        <v>71</v>
      </c>
      <c r="J400" s="73" t="n">
        <v>0.2806324110671937</v>
      </c>
      <c r="K400" s="70" t="inlineStr">
        <is>
          <t>焊接工位</t>
        </is>
      </c>
      <c r="L400" s="70" t="inlineStr">
        <is>
          <t>焊接缺陷</t>
        </is>
      </c>
      <c r="M400" s="70" t="inlineStr">
        <is>
          <t>质量工程师</t>
        </is>
      </c>
      <c r="N400" s="70" t="inlineStr">
        <is>
          <t>否</t>
        </is>
      </c>
      <c r="O400" s="70" t="inlineStr">
        <is>
          <t>团队模拟数据</t>
        </is>
      </c>
      <c r="P400" s="70" t="inlineStr">
        <is>
          <t>SIM-v2.2-20260807-20260805</t>
        </is>
      </c>
      <c r="Q400" s="70" t="inlineStr">
        <is>
          <t>按LINE-S02确定性比例分配: 外观12%/尺寸15%/功能32%/电气28%/其他余数; 良品=ROUND(总产量×质量率,0)=22149, 不良=253</t>
        </is>
      </c>
    </row>
    <row r="401">
      <c r="A401" s="70" t="inlineStr">
        <is>
          <t>DEF-00400</t>
        </is>
      </c>
      <c r="B401" s="70" t="inlineStr">
        <is>
          <t>LINE-S02-PRE-20251030</t>
        </is>
      </c>
      <c r="C401" s="70" t="inlineStr">
        <is>
          <t>SHIFT-PRE-20251030</t>
        </is>
      </c>
      <c r="D401" s="70" t="inlineStr">
        <is>
          <t>LINE-S02</t>
        </is>
      </c>
      <c r="E401" s="70" t="inlineStr">
        <is>
          <t>改善前</t>
        </is>
      </c>
      <c r="F401" s="71" t="n">
        <v>45960</v>
      </c>
      <c r="G401" s="70" t="inlineStr">
        <is>
          <t>视觉设备系列</t>
        </is>
      </c>
      <c r="H401" s="70" t="inlineStr">
        <is>
          <t>其他不良</t>
        </is>
      </c>
      <c r="I401" s="72" t="n">
        <v>33</v>
      </c>
      <c r="J401" s="73" t="n">
        <v>0.1304347826086958</v>
      </c>
      <c r="K401" s="70" t="inlineStr">
        <is>
          <t>包装工位</t>
        </is>
      </c>
      <c r="L401" s="70" t="inlineStr">
        <is>
          <t>综合因素</t>
        </is>
      </c>
      <c r="M401" s="70" t="inlineStr">
        <is>
          <t>生产主管</t>
        </is>
      </c>
      <c r="N401" s="70" t="inlineStr">
        <is>
          <t>否</t>
        </is>
      </c>
      <c r="O401" s="70" t="inlineStr">
        <is>
          <t>团队模拟数据</t>
        </is>
      </c>
      <c r="P401" s="70" t="inlineStr">
        <is>
          <t>SIM-v2.2-20260807-20260805</t>
        </is>
      </c>
      <c r="Q401" s="70" t="inlineStr">
        <is>
          <t>按LINE-S02确定性比例分配: 外观12%/尺寸15%/功能32%/电气28%/其他余数; 良品=ROUND(总产量×质量率,0)=22149, 不良=253</t>
        </is>
      </c>
    </row>
    <row r="402">
      <c r="A402" s="70" t="inlineStr">
        <is>
          <t>DEF-00401</t>
        </is>
      </c>
      <c r="B402" s="70" t="inlineStr">
        <is>
          <t>LINE-S03-PRE-20251030</t>
        </is>
      </c>
      <c r="C402" s="70" t="inlineStr">
        <is>
          <t>SHIFT-PRE-20251030</t>
        </is>
      </c>
      <c r="D402" s="70" t="inlineStr">
        <is>
          <t>LINE-S03</t>
        </is>
      </c>
      <c r="E402" s="70" t="inlineStr">
        <is>
          <t>改善前</t>
        </is>
      </c>
      <c r="F402" s="71" t="n">
        <v>45960</v>
      </c>
      <c r="G402" s="70" t="inlineStr">
        <is>
          <t>音频模组系列</t>
        </is>
      </c>
      <c r="H402" s="70" t="inlineStr">
        <is>
          <t>外观不良</t>
        </is>
      </c>
      <c r="I402" s="72" t="n">
        <v>256</v>
      </c>
      <c r="J402" s="73" t="n">
        <v>0.32</v>
      </c>
      <c r="K402" s="70" t="inlineStr">
        <is>
          <t>注塑工位</t>
        </is>
      </c>
      <c r="L402" s="70" t="inlineStr">
        <is>
          <t>表面缺陷</t>
        </is>
      </c>
      <c r="M402" s="70" t="inlineStr">
        <is>
          <t>质量工程师</t>
        </is>
      </c>
      <c r="N402" s="70" t="inlineStr">
        <is>
          <t>是</t>
        </is>
      </c>
      <c r="O402" s="70" t="inlineStr">
        <is>
          <t>团队模拟数据</t>
        </is>
      </c>
      <c r="P402" s="70" t="inlineStr">
        <is>
          <t>SIM-v2.2-20260807-20260805</t>
        </is>
      </c>
      <c r="Q402" s="70" t="inlineStr">
        <is>
          <t>按LINE-S03确定性比例分配: 外观32%/尺寸30%/功能15%/电气13%/其他余数; 良品=ROUND(总产量×质量率,0)=23900, 不良=800</t>
        </is>
      </c>
    </row>
    <row r="403">
      <c r="A403" s="70" t="inlineStr">
        <is>
          <t>DEF-00402</t>
        </is>
      </c>
      <c r="B403" s="70" t="inlineStr">
        <is>
          <t>LINE-S03-PRE-20251030</t>
        </is>
      </c>
      <c r="C403" s="70" t="inlineStr">
        <is>
          <t>SHIFT-PRE-20251030</t>
        </is>
      </c>
      <c r="D403" s="70" t="inlineStr">
        <is>
          <t>LINE-S03</t>
        </is>
      </c>
      <c r="E403" s="70" t="inlineStr">
        <is>
          <t>改善前</t>
        </is>
      </c>
      <c r="F403" s="71" t="n">
        <v>45960</v>
      </c>
      <c r="G403" s="70" t="inlineStr">
        <is>
          <t>音频模组系列</t>
        </is>
      </c>
      <c r="H403" s="70" t="inlineStr">
        <is>
          <t>尺寸超差</t>
        </is>
      </c>
      <c r="I403" s="72" t="n">
        <v>240</v>
      </c>
      <c r="J403" s="73" t="n">
        <v>0.3</v>
      </c>
      <c r="K403" s="70" t="inlineStr">
        <is>
          <t>成型工位</t>
        </is>
      </c>
      <c r="L403" s="70" t="inlineStr">
        <is>
          <t>工艺偏移</t>
        </is>
      </c>
      <c r="M403" s="70" t="inlineStr">
        <is>
          <t>质量工程师</t>
        </is>
      </c>
      <c r="N403" s="70" t="inlineStr">
        <is>
          <t>是</t>
        </is>
      </c>
      <c r="O403" s="70" t="inlineStr">
        <is>
          <t>团队模拟数据</t>
        </is>
      </c>
      <c r="P403" s="70" t="inlineStr">
        <is>
          <t>SIM-v2.2-20260807-20260805</t>
        </is>
      </c>
      <c r="Q403" s="70" t="inlineStr">
        <is>
          <t>按LINE-S03确定性比例分配: 外观32%/尺寸30%/功能15%/电气13%/其他余数; 良品=ROUND(总产量×质量率,0)=23900, 不良=800</t>
        </is>
      </c>
    </row>
    <row r="404">
      <c r="A404" s="70" t="inlineStr">
        <is>
          <t>DEF-00403</t>
        </is>
      </c>
      <c r="B404" s="70" t="inlineStr">
        <is>
          <t>LINE-S03-PRE-20251030</t>
        </is>
      </c>
      <c r="C404" s="70" t="inlineStr">
        <is>
          <t>SHIFT-PRE-20251030</t>
        </is>
      </c>
      <c r="D404" s="70" t="inlineStr">
        <is>
          <t>LINE-S03</t>
        </is>
      </c>
      <c r="E404" s="70" t="inlineStr">
        <is>
          <t>改善前</t>
        </is>
      </c>
      <c r="F404" s="71" t="n">
        <v>45960</v>
      </c>
      <c r="G404" s="70" t="inlineStr">
        <is>
          <t>音频模组系列</t>
        </is>
      </c>
      <c r="H404" s="70" t="inlineStr">
        <is>
          <t>功能失效</t>
        </is>
      </c>
      <c r="I404" s="72" t="n">
        <v>120</v>
      </c>
      <c r="J404" s="73" t="n">
        <v>0.15</v>
      </c>
      <c r="K404" s="70" t="inlineStr">
        <is>
          <t>测试工位</t>
        </is>
      </c>
      <c r="L404" s="70" t="inlineStr">
        <is>
          <t>元器件异常</t>
        </is>
      </c>
      <c r="M404" s="70" t="inlineStr">
        <is>
          <t>质量工程师</t>
        </is>
      </c>
      <c r="N404" s="70" t="inlineStr">
        <is>
          <t>否</t>
        </is>
      </c>
      <c r="O404" s="70" t="inlineStr">
        <is>
          <t>团队模拟数据</t>
        </is>
      </c>
      <c r="P404" s="70" t="inlineStr">
        <is>
          <t>SIM-v2.2-20260807-20260805</t>
        </is>
      </c>
      <c r="Q404" s="70" t="inlineStr">
        <is>
          <t>按LINE-S03确定性比例分配: 外观32%/尺寸30%/功能15%/电气13%/其他余数; 良品=ROUND(总产量×质量率,0)=23900, 不良=800</t>
        </is>
      </c>
    </row>
    <row r="405">
      <c r="A405" s="70" t="inlineStr">
        <is>
          <t>DEF-00404</t>
        </is>
      </c>
      <c r="B405" s="70" t="inlineStr">
        <is>
          <t>LINE-S03-PRE-20251030</t>
        </is>
      </c>
      <c r="C405" s="70" t="inlineStr">
        <is>
          <t>SHIFT-PRE-20251030</t>
        </is>
      </c>
      <c r="D405" s="70" t="inlineStr">
        <is>
          <t>LINE-S03</t>
        </is>
      </c>
      <c r="E405" s="70" t="inlineStr">
        <is>
          <t>改善前</t>
        </is>
      </c>
      <c r="F405" s="71" t="n">
        <v>45960</v>
      </c>
      <c r="G405" s="70" t="inlineStr">
        <is>
          <t>音频模组系列</t>
        </is>
      </c>
      <c r="H405" s="70" t="inlineStr">
        <is>
          <t>电气不良</t>
        </is>
      </c>
      <c r="I405" s="72" t="n">
        <v>104</v>
      </c>
      <c r="J405" s="73" t="n">
        <v>0.13</v>
      </c>
      <c r="K405" s="70" t="inlineStr">
        <is>
          <t>焊接工位</t>
        </is>
      </c>
      <c r="L405" s="70" t="inlineStr">
        <is>
          <t>焊接缺陷</t>
        </is>
      </c>
      <c r="M405" s="70" t="inlineStr">
        <is>
          <t>质量工程师</t>
        </is>
      </c>
      <c r="N405" s="70" t="inlineStr">
        <is>
          <t>否</t>
        </is>
      </c>
      <c r="O405" s="70" t="inlineStr">
        <is>
          <t>团队模拟数据</t>
        </is>
      </c>
      <c r="P405" s="70" t="inlineStr">
        <is>
          <t>SIM-v2.2-20260807-20260805</t>
        </is>
      </c>
      <c r="Q405" s="70" t="inlineStr">
        <is>
          <t>按LINE-S03确定性比例分配: 外观32%/尺寸30%/功能15%/电气13%/其他余数; 良品=ROUND(总产量×质量率,0)=23900, 不良=800</t>
        </is>
      </c>
    </row>
    <row r="406">
      <c r="A406" s="70" t="inlineStr">
        <is>
          <t>DEF-00405</t>
        </is>
      </c>
      <c r="B406" s="70" t="inlineStr">
        <is>
          <t>LINE-S03-PRE-20251030</t>
        </is>
      </c>
      <c r="C406" s="70" t="inlineStr">
        <is>
          <t>SHIFT-PRE-20251030</t>
        </is>
      </c>
      <c r="D406" s="70" t="inlineStr">
        <is>
          <t>LINE-S03</t>
        </is>
      </c>
      <c r="E406" s="70" t="inlineStr">
        <is>
          <t>改善前</t>
        </is>
      </c>
      <c r="F406" s="71" t="n">
        <v>45960</v>
      </c>
      <c r="G406" s="70" t="inlineStr">
        <is>
          <t>音频模组系列</t>
        </is>
      </c>
      <c r="H406" s="70" t="inlineStr">
        <is>
          <t>其他不良</t>
        </is>
      </c>
      <c r="I406" s="72" t="n">
        <v>80</v>
      </c>
      <c r="J406" s="73" t="n">
        <v>0.09999999999999998</v>
      </c>
      <c r="K406" s="70" t="inlineStr">
        <is>
          <t>包装工位</t>
        </is>
      </c>
      <c r="L406" s="70" t="inlineStr">
        <is>
          <t>综合因素</t>
        </is>
      </c>
      <c r="M406" s="70" t="inlineStr">
        <is>
          <t>生产主管</t>
        </is>
      </c>
      <c r="N406" s="70" t="inlineStr">
        <is>
          <t>否</t>
        </is>
      </c>
      <c r="O406" s="70" t="inlineStr">
        <is>
          <t>团队模拟数据</t>
        </is>
      </c>
      <c r="P406" s="70" t="inlineStr">
        <is>
          <t>SIM-v2.2-20260807-20260805</t>
        </is>
      </c>
      <c r="Q406" s="70" t="inlineStr">
        <is>
          <t>按LINE-S03确定性比例分配: 外观32%/尺寸30%/功能15%/电气13%/其他余数; 良品=ROUND(总产量×质量率,0)=23900, 不良=800</t>
        </is>
      </c>
    </row>
    <row r="407">
      <c r="A407" s="70" t="inlineStr">
        <is>
          <t>DEF-00406</t>
        </is>
      </c>
      <c r="B407" s="70" t="inlineStr">
        <is>
          <t>LINE-S01-PRE-20251031</t>
        </is>
      </c>
      <c r="C407" s="70" t="inlineStr">
        <is>
          <t>SHIFT-PRE-20251031</t>
        </is>
      </c>
      <c r="D407" s="70" t="inlineStr">
        <is>
          <t>LINE-S01</t>
        </is>
      </c>
      <c r="E407" s="70" t="inlineStr">
        <is>
          <t>改善前</t>
        </is>
      </c>
      <c r="F407" s="71" t="n">
        <v>45961</v>
      </c>
      <c r="G407" s="70" t="inlineStr">
        <is>
          <t>智能终端系列</t>
        </is>
      </c>
      <c r="H407" s="70" t="inlineStr">
        <is>
          <t>外观不良</t>
        </is>
      </c>
      <c r="I407" s="72" t="n">
        <v>125</v>
      </c>
      <c r="J407" s="73" t="n">
        <v>0.1504211793020457</v>
      </c>
      <c r="K407" s="70" t="inlineStr">
        <is>
          <t>注塑工位</t>
        </is>
      </c>
      <c r="L407" s="70" t="inlineStr">
        <is>
          <t>表面缺陷</t>
        </is>
      </c>
      <c r="M407" s="70" t="inlineStr">
        <is>
          <t>质量工程师</t>
        </is>
      </c>
      <c r="N407" s="70" t="inlineStr">
        <is>
          <t>否</t>
        </is>
      </c>
      <c r="O407" s="70" t="inlineStr">
        <is>
          <t>团队模拟数据</t>
        </is>
      </c>
      <c r="P407" s="70" t="inlineStr">
        <is>
          <t>SIM-v2.2-20260807-20260805</t>
        </is>
      </c>
      <c r="Q407" s="70" t="inlineStr">
        <is>
          <t>按LINE-S01确定性比例分配: 外观15%/尺寸25%/功能25%/电气25%/其他余数; 良品=ROUND(总产量×质量率,0)=17319, 不良=831</t>
        </is>
      </c>
    </row>
    <row r="408">
      <c r="A408" s="70" t="inlineStr">
        <is>
          <t>DEF-00407</t>
        </is>
      </c>
      <c r="B408" s="70" t="inlineStr">
        <is>
          <t>LINE-S01-PRE-20251031</t>
        </is>
      </c>
      <c r="C408" s="70" t="inlineStr">
        <is>
          <t>SHIFT-PRE-20251031</t>
        </is>
      </c>
      <c r="D408" s="70" t="inlineStr">
        <is>
          <t>LINE-S01</t>
        </is>
      </c>
      <c r="E408" s="70" t="inlineStr">
        <is>
          <t>改善前</t>
        </is>
      </c>
      <c r="F408" s="71" t="n">
        <v>45961</v>
      </c>
      <c r="G408" s="70" t="inlineStr">
        <is>
          <t>智能终端系列</t>
        </is>
      </c>
      <c r="H408" s="70" t="inlineStr">
        <is>
          <t>尺寸超差</t>
        </is>
      </c>
      <c r="I408" s="72" t="n">
        <v>208</v>
      </c>
      <c r="J408" s="73" t="n">
        <v>0.2503008423586041</v>
      </c>
      <c r="K408" s="70" t="inlineStr">
        <is>
          <t>成型工位</t>
        </is>
      </c>
      <c r="L408" s="70" t="inlineStr">
        <is>
          <t>工艺偏移</t>
        </is>
      </c>
      <c r="M408" s="70" t="inlineStr">
        <is>
          <t>质量工程师</t>
        </is>
      </c>
      <c r="N408" s="70" t="inlineStr">
        <is>
          <t>否</t>
        </is>
      </c>
      <c r="O408" s="70" t="inlineStr">
        <is>
          <t>团队模拟数据</t>
        </is>
      </c>
      <c r="P408" s="70" t="inlineStr">
        <is>
          <t>SIM-v2.2-20260807-20260805</t>
        </is>
      </c>
      <c r="Q408" s="70" t="inlineStr">
        <is>
          <t>按LINE-S01确定性比例分配: 外观15%/尺寸25%/功能25%/电气25%/其他余数; 良品=ROUND(总产量×质量率,0)=17319, 不良=831</t>
        </is>
      </c>
    </row>
    <row r="409">
      <c r="A409" s="70" t="inlineStr">
        <is>
          <t>DEF-00408</t>
        </is>
      </c>
      <c r="B409" s="70" t="inlineStr">
        <is>
          <t>LINE-S01-PRE-20251031</t>
        </is>
      </c>
      <c r="C409" s="70" t="inlineStr">
        <is>
          <t>SHIFT-PRE-20251031</t>
        </is>
      </c>
      <c r="D409" s="70" t="inlineStr">
        <is>
          <t>LINE-S01</t>
        </is>
      </c>
      <c r="E409" s="70" t="inlineStr">
        <is>
          <t>改善前</t>
        </is>
      </c>
      <c r="F409" s="71" t="n">
        <v>45961</v>
      </c>
      <c r="G409" s="70" t="inlineStr">
        <is>
          <t>智能终端系列</t>
        </is>
      </c>
      <c r="H409" s="70" t="inlineStr">
        <is>
          <t>功能失效</t>
        </is>
      </c>
      <c r="I409" s="72" t="n">
        <v>208</v>
      </c>
      <c r="J409" s="73" t="n">
        <v>0.2503008423586041</v>
      </c>
      <c r="K409" s="70" t="inlineStr">
        <is>
          <t>测试工位</t>
        </is>
      </c>
      <c r="L409" s="70" t="inlineStr">
        <is>
          <t>元器件异常</t>
        </is>
      </c>
      <c r="M409" s="70" t="inlineStr">
        <is>
          <t>质量工程师</t>
        </is>
      </c>
      <c r="N409" s="70" t="inlineStr">
        <is>
          <t>否</t>
        </is>
      </c>
      <c r="O409" s="70" t="inlineStr">
        <is>
          <t>团队模拟数据</t>
        </is>
      </c>
      <c r="P409" s="70" t="inlineStr">
        <is>
          <t>SIM-v2.2-20260807-20260805</t>
        </is>
      </c>
      <c r="Q409" s="70" t="inlineStr">
        <is>
          <t>按LINE-S01确定性比例分配: 外观15%/尺寸25%/功能25%/电气25%/其他余数; 良品=ROUND(总产量×质量率,0)=17319, 不良=831</t>
        </is>
      </c>
    </row>
    <row r="410">
      <c r="A410" s="70" t="inlineStr">
        <is>
          <t>DEF-00409</t>
        </is>
      </c>
      <c r="B410" s="70" t="inlineStr">
        <is>
          <t>LINE-S01-PRE-20251031</t>
        </is>
      </c>
      <c r="C410" s="70" t="inlineStr">
        <is>
          <t>SHIFT-PRE-20251031</t>
        </is>
      </c>
      <c r="D410" s="70" t="inlineStr">
        <is>
          <t>LINE-S01</t>
        </is>
      </c>
      <c r="E410" s="70" t="inlineStr">
        <is>
          <t>改善前</t>
        </is>
      </c>
      <c r="F410" s="71" t="n">
        <v>45961</v>
      </c>
      <c r="G410" s="70" t="inlineStr">
        <is>
          <t>智能终端系列</t>
        </is>
      </c>
      <c r="H410" s="70" t="inlineStr">
        <is>
          <t>电气不良</t>
        </is>
      </c>
      <c r="I410" s="72" t="n">
        <v>208</v>
      </c>
      <c r="J410" s="73" t="n">
        <v>0.2503008423586041</v>
      </c>
      <c r="K410" s="70" t="inlineStr">
        <is>
          <t>焊接工位</t>
        </is>
      </c>
      <c r="L410" s="70" t="inlineStr">
        <is>
          <t>焊接缺陷</t>
        </is>
      </c>
      <c r="M410" s="70" t="inlineStr">
        <is>
          <t>质量工程师</t>
        </is>
      </c>
      <c r="N410" s="70" t="inlineStr">
        <is>
          <t>否</t>
        </is>
      </c>
      <c r="O410" s="70" t="inlineStr">
        <is>
          <t>团队模拟数据</t>
        </is>
      </c>
      <c r="P410" s="70" t="inlineStr">
        <is>
          <t>SIM-v2.2-20260807-20260805</t>
        </is>
      </c>
      <c r="Q410" s="70" t="inlineStr">
        <is>
          <t>按LINE-S01确定性比例分配: 外观15%/尺寸25%/功能25%/电气25%/其他余数; 良品=ROUND(总产量×质量率,0)=17319, 不良=831</t>
        </is>
      </c>
    </row>
    <row r="411">
      <c r="A411" s="70" t="inlineStr">
        <is>
          <t>DEF-00410</t>
        </is>
      </c>
      <c r="B411" s="70" t="inlineStr">
        <is>
          <t>LINE-S01-PRE-20251031</t>
        </is>
      </c>
      <c r="C411" s="70" t="inlineStr">
        <is>
          <t>SHIFT-PRE-20251031</t>
        </is>
      </c>
      <c r="D411" s="70" t="inlineStr">
        <is>
          <t>LINE-S01</t>
        </is>
      </c>
      <c r="E411" s="70" t="inlineStr">
        <is>
          <t>改善前</t>
        </is>
      </c>
      <c r="F411" s="71" t="n">
        <v>45961</v>
      </c>
      <c r="G411" s="70" t="inlineStr">
        <is>
          <t>智能终端系列</t>
        </is>
      </c>
      <c r="H411" s="70" t="inlineStr">
        <is>
          <t>其他不良</t>
        </is>
      </c>
      <c r="I411" s="72" t="n">
        <v>82</v>
      </c>
      <c r="J411" s="73" t="n">
        <v>0.09867629362214192</v>
      </c>
      <c r="K411" s="70" t="inlineStr">
        <is>
          <t>包装工位</t>
        </is>
      </c>
      <c r="L411" s="70" t="inlineStr">
        <is>
          <t>综合因素</t>
        </is>
      </c>
      <c r="M411" s="70" t="inlineStr">
        <is>
          <t>生产主管</t>
        </is>
      </c>
      <c r="N411" s="70" t="inlineStr">
        <is>
          <t>否</t>
        </is>
      </c>
      <c r="O411" s="70" t="inlineStr">
        <is>
          <t>团队模拟数据</t>
        </is>
      </c>
      <c r="P411" s="70" t="inlineStr">
        <is>
          <t>SIM-v2.2-20260807-20260805</t>
        </is>
      </c>
      <c r="Q411" s="70" t="inlineStr">
        <is>
          <t>按LINE-S01确定性比例分配: 外观15%/尺寸25%/功能25%/电气25%/其他余数; 良品=ROUND(总产量×质量率,0)=17319, 不良=831</t>
        </is>
      </c>
    </row>
    <row r="412">
      <c r="A412" s="70" t="inlineStr">
        <is>
          <t>DEF-00411</t>
        </is>
      </c>
      <c r="B412" s="70" t="inlineStr">
        <is>
          <t>LINE-S02-PRE-20251031</t>
        </is>
      </c>
      <c r="C412" s="70" t="inlineStr">
        <is>
          <t>SHIFT-PRE-20251031</t>
        </is>
      </c>
      <c r="D412" s="70" t="inlineStr">
        <is>
          <t>LINE-S02</t>
        </is>
      </c>
      <c r="E412" s="70" t="inlineStr">
        <is>
          <t>改善前</t>
        </is>
      </c>
      <c r="F412" s="71" t="n">
        <v>45961</v>
      </c>
      <c r="G412" s="70" t="inlineStr">
        <is>
          <t>视觉设备系列</t>
        </is>
      </c>
      <c r="H412" s="70" t="inlineStr">
        <is>
          <t>外观不良</t>
        </is>
      </c>
      <c r="I412" s="72" t="n">
        <v>80</v>
      </c>
      <c r="J412" s="73" t="n">
        <v>0.1199400299850075</v>
      </c>
      <c r="K412" s="70" t="inlineStr">
        <is>
          <t>注塑工位</t>
        </is>
      </c>
      <c r="L412" s="70" t="inlineStr">
        <is>
          <t>表面缺陷</t>
        </is>
      </c>
      <c r="M412" s="70" t="inlineStr">
        <is>
          <t>质量工程师</t>
        </is>
      </c>
      <c r="N412" s="70" t="inlineStr">
        <is>
          <t>否</t>
        </is>
      </c>
      <c r="O412" s="70" t="inlineStr">
        <is>
          <t>团队模拟数据</t>
        </is>
      </c>
      <c r="P412" s="70" t="inlineStr">
        <is>
          <t>SIM-v2.2-20260807-20260805</t>
        </is>
      </c>
      <c r="Q412" s="70" t="inlineStr">
        <is>
          <t>按LINE-S02确定性比例分配: 外观12%/尺寸15%/功能32%/电气28%/其他余数; 良品=ROUND(总产量×质量率,0)=16047, 不良=667</t>
        </is>
      </c>
    </row>
    <row r="413">
      <c r="A413" s="70" t="inlineStr">
        <is>
          <t>DEF-00412</t>
        </is>
      </c>
      <c r="B413" s="70" t="inlineStr">
        <is>
          <t>LINE-S02-PRE-20251031</t>
        </is>
      </c>
      <c r="C413" s="70" t="inlineStr">
        <is>
          <t>SHIFT-PRE-20251031</t>
        </is>
      </c>
      <c r="D413" s="70" t="inlineStr">
        <is>
          <t>LINE-S02</t>
        </is>
      </c>
      <c r="E413" s="70" t="inlineStr">
        <is>
          <t>改善前</t>
        </is>
      </c>
      <c r="F413" s="71" t="n">
        <v>45961</v>
      </c>
      <c r="G413" s="70" t="inlineStr">
        <is>
          <t>视觉设备系列</t>
        </is>
      </c>
      <c r="H413" s="70" t="inlineStr">
        <is>
          <t>尺寸超差</t>
        </is>
      </c>
      <c r="I413" s="72" t="n">
        <v>100</v>
      </c>
      <c r="J413" s="73" t="n">
        <v>0.1499250374812594</v>
      </c>
      <c r="K413" s="70" t="inlineStr">
        <is>
          <t>成型工位</t>
        </is>
      </c>
      <c r="L413" s="70" t="inlineStr">
        <is>
          <t>工艺偏移</t>
        </is>
      </c>
      <c r="M413" s="70" t="inlineStr">
        <is>
          <t>质量工程师</t>
        </is>
      </c>
      <c r="N413" s="70" t="inlineStr">
        <is>
          <t>否</t>
        </is>
      </c>
      <c r="O413" s="70" t="inlineStr">
        <is>
          <t>团队模拟数据</t>
        </is>
      </c>
      <c r="P413" s="70" t="inlineStr">
        <is>
          <t>SIM-v2.2-20260807-20260805</t>
        </is>
      </c>
      <c r="Q413" s="70" t="inlineStr">
        <is>
          <t>按LINE-S02确定性比例分配: 外观12%/尺寸15%/功能32%/电气28%/其他余数; 良品=ROUND(总产量×质量率,0)=16047, 不良=667</t>
        </is>
      </c>
    </row>
    <row r="414">
      <c r="A414" s="70" t="inlineStr">
        <is>
          <t>DEF-00413</t>
        </is>
      </c>
      <c r="B414" s="70" t="inlineStr">
        <is>
          <t>LINE-S02-PRE-20251031</t>
        </is>
      </c>
      <c r="C414" s="70" t="inlineStr">
        <is>
          <t>SHIFT-PRE-20251031</t>
        </is>
      </c>
      <c r="D414" s="70" t="inlineStr">
        <is>
          <t>LINE-S02</t>
        </is>
      </c>
      <c r="E414" s="70" t="inlineStr">
        <is>
          <t>改善前</t>
        </is>
      </c>
      <c r="F414" s="71" t="n">
        <v>45961</v>
      </c>
      <c r="G414" s="70" t="inlineStr">
        <is>
          <t>视觉设备系列</t>
        </is>
      </c>
      <c r="H414" s="70" t="inlineStr">
        <is>
          <t>功能失效</t>
        </is>
      </c>
      <c r="I414" s="72" t="n">
        <v>213</v>
      </c>
      <c r="J414" s="73" t="n">
        <v>0.3193403298350825</v>
      </c>
      <c r="K414" s="70" t="inlineStr">
        <is>
          <t>测试工位</t>
        </is>
      </c>
      <c r="L414" s="70" t="inlineStr">
        <is>
          <t>元器件异常</t>
        </is>
      </c>
      <c r="M414" s="70" t="inlineStr">
        <is>
          <t>质量工程师</t>
        </is>
      </c>
      <c r="N414" s="70" t="inlineStr">
        <is>
          <t>是</t>
        </is>
      </c>
      <c r="O414" s="70" t="inlineStr">
        <is>
          <t>团队模拟数据</t>
        </is>
      </c>
      <c r="P414" s="70" t="inlineStr">
        <is>
          <t>SIM-v2.2-20260807-20260805</t>
        </is>
      </c>
      <c r="Q414" s="70" t="inlineStr">
        <is>
          <t>按LINE-S02确定性比例分配: 外观12%/尺寸15%/功能32%/电气28%/其他余数; 良品=ROUND(总产量×质量率,0)=16047, 不良=667</t>
        </is>
      </c>
    </row>
    <row r="415">
      <c r="A415" s="70" t="inlineStr">
        <is>
          <t>DEF-00414</t>
        </is>
      </c>
      <c r="B415" s="70" t="inlineStr">
        <is>
          <t>LINE-S02-PRE-20251031</t>
        </is>
      </c>
      <c r="C415" s="70" t="inlineStr">
        <is>
          <t>SHIFT-PRE-20251031</t>
        </is>
      </c>
      <c r="D415" s="70" t="inlineStr">
        <is>
          <t>LINE-S02</t>
        </is>
      </c>
      <c r="E415" s="70" t="inlineStr">
        <is>
          <t>改善前</t>
        </is>
      </c>
      <c r="F415" s="71" t="n">
        <v>45961</v>
      </c>
      <c r="G415" s="70" t="inlineStr">
        <is>
          <t>视觉设备系列</t>
        </is>
      </c>
      <c r="H415" s="70" t="inlineStr">
        <is>
          <t>电气不良</t>
        </is>
      </c>
      <c r="I415" s="72" t="n">
        <v>187</v>
      </c>
      <c r="J415" s="73" t="n">
        <v>0.280359820089955</v>
      </c>
      <c r="K415" s="70" t="inlineStr">
        <is>
          <t>焊接工位</t>
        </is>
      </c>
      <c r="L415" s="70" t="inlineStr">
        <is>
          <t>焊接缺陷</t>
        </is>
      </c>
      <c r="M415" s="70" t="inlineStr">
        <is>
          <t>质量工程师</t>
        </is>
      </c>
      <c r="N415" s="70" t="inlineStr">
        <is>
          <t>否</t>
        </is>
      </c>
      <c r="O415" s="70" t="inlineStr">
        <is>
          <t>团队模拟数据</t>
        </is>
      </c>
      <c r="P415" s="70" t="inlineStr">
        <is>
          <t>SIM-v2.2-20260807-20260805</t>
        </is>
      </c>
      <c r="Q415" s="70" t="inlineStr">
        <is>
          <t>按LINE-S02确定性比例分配: 外观12%/尺寸15%/功能32%/电气28%/其他余数; 良品=ROUND(总产量×质量率,0)=16047, 不良=667</t>
        </is>
      </c>
    </row>
    <row r="416">
      <c r="A416" s="70" t="inlineStr">
        <is>
          <t>DEF-00415</t>
        </is>
      </c>
      <c r="B416" s="70" t="inlineStr">
        <is>
          <t>LINE-S02-PRE-20251031</t>
        </is>
      </c>
      <c r="C416" s="70" t="inlineStr">
        <is>
          <t>SHIFT-PRE-20251031</t>
        </is>
      </c>
      <c r="D416" s="70" t="inlineStr">
        <is>
          <t>LINE-S02</t>
        </is>
      </c>
      <c r="E416" s="70" t="inlineStr">
        <is>
          <t>改善前</t>
        </is>
      </c>
      <c r="F416" s="71" t="n">
        <v>45961</v>
      </c>
      <c r="G416" s="70" t="inlineStr">
        <is>
          <t>视觉设备系列</t>
        </is>
      </c>
      <c r="H416" s="70" t="inlineStr">
        <is>
          <t>其他不良</t>
        </is>
      </c>
      <c r="I416" s="72" t="n">
        <v>87</v>
      </c>
      <c r="J416" s="73" t="n">
        <v>0.1304347826086956</v>
      </c>
      <c r="K416" s="70" t="inlineStr">
        <is>
          <t>包装工位</t>
        </is>
      </c>
      <c r="L416" s="70" t="inlineStr">
        <is>
          <t>综合因素</t>
        </is>
      </c>
      <c r="M416" s="70" t="inlineStr">
        <is>
          <t>生产主管</t>
        </is>
      </c>
      <c r="N416" s="70" t="inlineStr">
        <is>
          <t>否</t>
        </is>
      </c>
      <c r="O416" s="70" t="inlineStr">
        <is>
          <t>团队模拟数据</t>
        </is>
      </c>
      <c r="P416" s="70" t="inlineStr">
        <is>
          <t>SIM-v2.2-20260807-20260805</t>
        </is>
      </c>
      <c r="Q416" s="70" t="inlineStr">
        <is>
          <t>按LINE-S02确定性比例分配: 外观12%/尺寸15%/功能32%/电气28%/其他余数; 良品=ROUND(总产量×质量率,0)=16047, 不良=667</t>
        </is>
      </c>
    </row>
    <row r="417">
      <c r="A417" s="70" t="inlineStr">
        <is>
          <t>DEF-00416</t>
        </is>
      </c>
      <c r="B417" s="70" t="inlineStr">
        <is>
          <t>LINE-S03-PRE-20251031</t>
        </is>
      </c>
      <c r="C417" s="70" t="inlineStr">
        <is>
          <t>SHIFT-PRE-20251031</t>
        </is>
      </c>
      <c r="D417" s="70" t="inlineStr">
        <is>
          <t>LINE-S03</t>
        </is>
      </c>
      <c r="E417" s="70" t="inlineStr">
        <is>
          <t>改善前</t>
        </is>
      </c>
      <c r="F417" s="71" t="n">
        <v>45961</v>
      </c>
      <c r="G417" s="70" t="inlineStr">
        <is>
          <t>音频模组系列</t>
        </is>
      </c>
      <c r="H417" s="70" t="inlineStr">
        <is>
          <t>外观不良</t>
        </is>
      </c>
      <c r="I417" s="72" t="n">
        <v>441</v>
      </c>
      <c r="J417" s="73" t="n">
        <v>0.3202614379084967</v>
      </c>
      <c r="K417" s="70" t="inlineStr">
        <is>
          <t>注塑工位</t>
        </is>
      </c>
      <c r="L417" s="70" t="inlineStr">
        <is>
          <t>表面缺陷</t>
        </is>
      </c>
      <c r="M417" s="70" t="inlineStr">
        <is>
          <t>质量工程师</t>
        </is>
      </c>
      <c r="N417" s="70" t="inlineStr">
        <is>
          <t>是</t>
        </is>
      </c>
      <c r="O417" s="70" t="inlineStr">
        <is>
          <t>团队模拟数据</t>
        </is>
      </c>
      <c r="P417" s="70" t="inlineStr">
        <is>
          <t>SIM-v2.2-20260807-20260805</t>
        </is>
      </c>
      <c r="Q417" s="70" t="inlineStr">
        <is>
          <t>按LINE-S03确定性比例分配: 外观32%/尺寸30%/功能15%/电气13%/其他余数; 良品=ROUND(总产量×质量率,0)=18450, 不良=1377</t>
        </is>
      </c>
    </row>
    <row r="418">
      <c r="A418" s="70" t="inlineStr">
        <is>
          <t>DEF-00417</t>
        </is>
      </c>
      <c r="B418" s="70" t="inlineStr">
        <is>
          <t>LINE-S03-PRE-20251031</t>
        </is>
      </c>
      <c r="C418" s="70" t="inlineStr">
        <is>
          <t>SHIFT-PRE-20251031</t>
        </is>
      </c>
      <c r="D418" s="70" t="inlineStr">
        <is>
          <t>LINE-S03</t>
        </is>
      </c>
      <c r="E418" s="70" t="inlineStr">
        <is>
          <t>改善前</t>
        </is>
      </c>
      <c r="F418" s="71" t="n">
        <v>45961</v>
      </c>
      <c r="G418" s="70" t="inlineStr">
        <is>
          <t>音频模组系列</t>
        </is>
      </c>
      <c r="H418" s="70" t="inlineStr">
        <is>
          <t>尺寸超差</t>
        </is>
      </c>
      <c r="I418" s="72" t="n">
        <v>413</v>
      </c>
      <c r="J418" s="73" t="n">
        <v>0.2999273783587509</v>
      </c>
      <c r="K418" s="70" t="inlineStr">
        <is>
          <t>成型工位</t>
        </is>
      </c>
      <c r="L418" s="70" t="inlineStr">
        <is>
          <t>工艺偏移</t>
        </is>
      </c>
      <c r="M418" s="70" t="inlineStr">
        <is>
          <t>质量工程师</t>
        </is>
      </c>
      <c r="N418" s="70" t="inlineStr">
        <is>
          <t>否</t>
        </is>
      </c>
      <c r="O418" s="70" t="inlineStr">
        <is>
          <t>团队模拟数据</t>
        </is>
      </c>
      <c r="P418" s="70" t="inlineStr">
        <is>
          <t>SIM-v2.2-20260807-20260805</t>
        </is>
      </c>
      <c r="Q418" s="70" t="inlineStr">
        <is>
          <t>按LINE-S03确定性比例分配: 外观32%/尺寸30%/功能15%/电气13%/其他余数; 良品=ROUND(总产量×质量率,0)=18450, 不良=1377</t>
        </is>
      </c>
    </row>
    <row r="419">
      <c r="A419" s="70" t="inlineStr">
        <is>
          <t>DEF-00418</t>
        </is>
      </c>
      <c r="B419" s="70" t="inlineStr">
        <is>
          <t>LINE-S03-PRE-20251031</t>
        </is>
      </c>
      <c r="C419" s="70" t="inlineStr">
        <is>
          <t>SHIFT-PRE-20251031</t>
        </is>
      </c>
      <c r="D419" s="70" t="inlineStr">
        <is>
          <t>LINE-S03</t>
        </is>
      </c>
      <c r="E419" s="70" t="inlineStr">
        <is>
          <t>改善前</t>
        </is>
      </c>
      <c r="F419" s="71" t="n">
        <v>45961</v>
      </c>
      <c r="G419" s="70" t="inlineStr">
        <is>
          <t>音频模组系列</t>
        </is>
      </c>
      <c r="H419" s="70" t="inlineStr">
        <is>
          <t>功能失效</t>
        </is>
      </c>
      <c r="I419" s="72" t="n">
        <v>207</v>
      </c>
      <c r="J419" s="73" t="n">
        <v>0.1503267973856209</v>
      </c>
      <c r="K419" s="70" t="inlineStr">
        <is>
          <t>测试工位</t>
        </is>
      </c>
      <c r="L419" s="70" t="inlineStr">
        <is>
          <t>元器件异常</t>
        </is>
      </c>
      <c r="M419" s="70" t="inlineStr">
        <is>
          <t>质量工程师</t>
        </is>
      </c>
      <c r="N419" s="70" t="inlineStr">
        <is>
          <t>否</t>
        </is>
      </c>
      <c r="O419" s="70" t="inlineStr">
        <is>
          <t>团队模拟数据</t>
        </is>
      </c>
      <c r="P419" s="70" t="inlineStr">
        <is>
          <t>SIM-v2.2-20260807-20260805</t>
        </is>
      </c>
      <c r="Q419" s="70" t="inlineStr">
        <is>
          <t>按LINE-S03确定性比例分配: 外观32%/尺寸30%/功能15%/电气13%/其他余数; 良品=ROUND(总产量×质量率,0)=18450, 不良=1377</t>
        </is>
      </c>
    </row>
    <row r="420">
      <c r="A420" s="70" t="inlineStr">
        <is>
          <t>DEF-00419</t>
        </is>
      </c>
      <c r="B420" s="70" t="inlineStr">
        <is>
          <t>LINE-S03-PRE-20251031</t>
        </is>
      </c>
      <c r="C420" s="70" t="inlineStr">
        <is>
          <t>SHIFT-PRE-20251031</t>
        </is>
      </c>
      <c r="D420" s="70" t="inlineStr">
        <is>
          <t>LINE-S03</t>
        </is>
      </c>
      <c r="E420" s="70" t="inlineStr">
        <is>
          <t>改善前</t>
        </is>
      </c>
      <c r="F420" s="71" t="n">
        <v>45961</v>
      </c>
      <c r="G420" s="70" t="inlineStr">
        <is>
          <t>音频模组系列</t>
        </is>
      </c>
      <c r="H420" s="70" t="inlineStr">
        <is>
          <t>电气不良</t>
        </is>
      </c>
      <c r="I420" s="72" t="n">
        <v>179</v>
      </c>
      <c r="J420" s="73" t="n">
        <v>0.1299927378358751</v>
      </c>
      <c r="K420" s="70" t="inlineStr">
        <is>
          <t>焊接工位</t>
        </is>
      </c>
      <c r="L420" s="70" t="inlineStr">
        <is>
          <t>焊接缺陷</t>
        </is>
      </c>
      <c r="M420" s="70" t="inlineStr">
        <is>
          <t>质量工程师</t>
        </is>
      </c>
      <c r="N420" s="70" t="inlineStr">
        <is>
          <t>否</t>
        </is>
      </c>
      <c r="O420" s="70" t="inlineStr">
        <is>
          <t>团队模拟数据</t>
        </is>
      </c>
      <c r="P420" s="70" t="inlineStr">
        <is>
          <t>SIM-v2.2-20260807-20260805</t>
        </is>
      </c>
      <c r="Q420" s="70" t="inlineStr">
        <is>
          <t>按LINE-S03确定性比例分配: 外观32%/尺寸30%/功能15%/电气13%/其他余数; 良品=ROUND(总产量×质量率,0)=18450, 不良=1377</t>
        </is>
      </c>
    </row>
    <row r="421">
      <c r="A421" s="70" t="inlineStr">
        <is>
          <t>DEF-00420</t>
        </is>
      </c>
      <c r="B421" s="70" t="inlineStr">
        <is>
          <t>LINE-S03-PRE-20251031</t>
        </is>
      </c>
      <c r="C421" s="70" t="inlineStr">
        <is>
          <t>SHIFT-PRE-20251031</t>
        </is>
      </c>
      <c r="D421" s="70" t="inlineStr">
        <is>
          <t>LINE-S03</t>
        </is>
      </c>
      <c r="E421" s="70" t="inlineStr">
        <is>
          <t>改善前</t>
        </is>
      </c>
      <c r="F421" s="71" t="n">
        <v>45961</v>
      </c>
      <c r="G421" s="70" t="inlineStr">
        <is>
          <t>音频模组系列</t>
        </is>
      </c>
      <c r="H421" s="70" t="inlineStr">
        <is>
          <t>其他不良</t>
        </is>
      </c>
      <c r="I421" s="72" t="n">
        <v>137</v>
      </c>
      <c r="J421" s="73" t="n">
        <v>0.09949164851125647</v>
      </c>
      <c r="K421" s="70" t="inlineStr">
        <is>
          <t>包装工位</t>
        </is>
      </c>
      <c r="L421" s="70" t="inlineStr">
        <is>
          <t>综合因素</t>
        </is>
      </c>
      <c r="M421" s="70" t="inlineStr">
        <is>
          <t>生产主管</t>
        </is>
      </c>
      <c r="N421" s="70" t="inlineStr">
        <is>
          <t>否</t>
        </is>
      </c>
      <c r="O421" s="70" t="inlineStr">
        <is>
          <t>团队模拟数据</t>
        </is>
      </c>
      <c r="P421" s="70" t="inlineStr">
        <is>
          <t>SIM-v2.2-20260807-20260805</t>
        </is>
      </c>
      <c r="Q421" s="70" t="inlineStr">
        <is>
          <t>按LINE-S03确定性比例分配: 外观32%/尺寸30%/功能15%/电气13%/其他余数; 良品=ROUND(总产量×质量率,0)=18450, 不良=1377</t>
        </is>
      </c>
    </row>
    <row r="422">
      <c r="A422" s="70" t="inlineStr">
        <is>
          <t>DEF-00421</t>
        </is>
      </c>
      <c r="B422" s="70" t="inlineStr">
        <is>
          <t>LINE-S01-PRE-20251103</t>
        </is>
      </c>
      <c r="C422" s="70" t="inlineStr">
        <is>
          <t>SHIFT-PRE-20251103</t>
        </is>
      </c>
      <c r="D422" s="70" t="inlineStr">
        <is>
          <t>LINE-S01</t>
        </is>
      </c>
      <c r="E422" s="70" t="inlineStr">
        <is>
          <t>改善前</t>
        </is>
      </c>
      <c r="F422" s="71" t="n">
        <v>45964</v>
      </c>
      <c r="G422" s="70" t="inlineStr">
        <is>
          <t>智能终端系列</t>
        </is>
      </c>
      <c r="H422" s="70" t="inlineStr">
        <is>
          <t>外观不良</t>
        </is>
      </c>
      <c r="I422" s="72" t="n">
        <v>206</v>
      </c>
      <c r="J422" s="73" t="n">
        <v>0.1500364166059723</v>
      </c>
      <c r="K422" s="70" t="inlineStr">
        <is>
          <t>注塑工位</t>
        </is>
      </c>
      <c r="L422" s="70" t="inlineStr">
        <is>
          <t>表面缺陷</t>
        </is>
      </c>
      <c r="M422" s="70" t="inlineStr">
        <is>
          <t>质量工程师</t>
        </is>
      </c>
      <c r="N422" s="70" t="inlineStr">
        <is>
          <t>否</t>
        </is>
      </c>
      <c r="O422" s="70" t="inlineStr">
        <is>
          <t>团队模拟数据</t>
        </is>
      </c>
      <c r="P422" s="70" t="inlineStr">
        <is>
          <t>SIM-v2.2-20260807-20260805</t>
        </is>
      </c>
      <c r="Q422" s="70" t="inlineStr">
        <is>
          <t>按LINE-S01确定性比例分配: 外观15%/尺寸25%/功能25%/电气25%/其他余数; 良品=ROUND(总产量×质量率,0)=57177, 不良=1373</t>
        </is>
      </c>
    </row>
    <row r="423">
      <c r="A423" s="70" t="inlineStr">
        <is>
          <t>DEF-00422</t>
        </is>
      </c>
      <c r="B423" s="70" t="inlineStr">
        <is>
          <t>LINE-S01-PRE-20251103</t>
        </is>
      </c>
      <c r="C423" s="70" t="inlineStr">
        <is>
          <t>SHIFT-PRE-20251103</t>
        </is>
      </c>
      <c r="D423" s="70" t="inlineStr">
        <is>
          <t>LINE-S01</t>
        </is>
      </c>
      <c r="E423" s="70" t="inlineStr">
        <is>
          <t>改善前</t>
        </is>
      </c>
      <c r="F423" s="71" t="n">
        <v>45964</v>
      </c>
      <c r="G423" s="70" t="inlineStr">
        <is>
          <t>智能终端系列</t>
        </is>
      </c>
      <c r="H423" s="70" t="inlineStr">
        <is>
          <t>尺寸超差</t>
        </is>
      </c>
      <c r="I423" s="72" t="n">
        <v>343</v>
      </c>
      <c r="J423" s="73" t="n">
        <v>0.2498179169701384</v>
      </c>
      <c r="K423" s="70" t="inlineStr">
        <is>
          <t>成型工位</t>
        </is>
      </c>
      <c r="L423" s="70" t="inlineStr">
        <is>
          <t>工艺偏移</t>
        </is>
      </c>
      <c r="M423" s="70" t="inlineStr">
        <is>
          <t>质量工程师</t>
        </is>
      </c>
      <c r="N423" s="70" t="inlineStr">
        <is>
          <t>否</t>
        </is>
      </c>
      <c r="O423" s="70" t="inlineStr">
        <is>
          <t>团队模拟数据</t>
        </is>
      </c>
      <c r="P423" s="70" t="inlineStr">
        <is>
          <t>SIM-v2.2-20260807-20260805</t>
        </is>
      </c>
      <c r="Q423" s="70" t="inlineStr">
        <is>
          <t>按LINE-S01确定性比例分配: 外观15%/尺寸25%/功能25%/电气25%/其他余数; 良品=ROUND(总产量×质量率,0)=57177, 不良=1373</t>
        </is>
      </c>
    </row>
    <row r="424">
      <c r="A424" s="70" t="inlineStr">
        <is>
          <t>DEF-00423</t>
        </is>
      </c>
      <c r="B424" s="70" t="inlineStr">
        <is>
          <t>LINE-S01-PRE-20251103</t>
        </is>
      </c>
      <c r="C424" s="70" t="inlineStr">
        <is>
          <t>SHIFT-PRE-20251103</t>
        </is>
      </c>
      <c r="D424" s="70" t="inlineStr">
        <is>
          <t>LINE-S01</t>
        </is>
      </c>
      <c r="E424" s="70" t="inlineStr">
        <is>
          <t>改善前</t>
        </is>
      </c>
      <c r="F424" s="71" t="n">
        <v>45964</v>
      </c>
      <c r="G424" s="70" t="inlineStr">
        <is>
          <t>智能终端系列</t>
        </is>
      </c>
      <c r="H424" s="70" t="inlineStr">
        <is>
          <t>功能失效</t>
        </is>
      </c>
      <c r="I424" s="72" t="n">
        <v>343</v>
      </c>
      <c r="J424" s="73" t="n">
        <v>0.2498179169701384</v>
      </c>
      <c r="K424" s="70" t="inlineStr">
        <is>
          <t>测试工位</t>
        </is>
      </c>
      <c r="L424" s="70" t="inlineStr">
        <is>
          <t>元器件异常</t>
        </is>
      </c>
      <c r="M424" s="70" t="inlineStr">
        <is>
          <t>质量工程师</t>
        </is>
      </c>
      <c r="N424" s="70" t="inlineStr">
        <is>
          <t>否</t>
        </is>
      </c>
      <c r="O424" s="70" t="inlineStr">
        <is>
          <t>团队模拟数据</t>
        </is>
      </c>
      <c r="P424" s="70" t="inlineStr">
        <is>
          <t>SIM-v2.2-20260807-20260805</t>
        </is>
      </c>
      <c r="Q424" s="70" t="inlineStr">
        <is>
          <t>按LINE-S01确定性比例分配: 外观15%/尺寸25%/功能25%/电气25%/其他余数; 良品=ROUND(总产量×质量率,0)=57177, 不良=1373</t>
        </is>
      </c>
    </row>
    <row r="425">
      <c r="A425" s="70" t="inlineStr">
        <is>
          <t>DEF-00424</t>
        </is>
      </c>
      <c r="B425" s="70" t="inlineStr">
        <is>
          <t>LINE-S01-PRE-20251103</t>
        </is>
      </c>
      <c r="C425" s="70" t="inlineStr">
        <is>
          <t>SHIFT-PRE-20251103</t>
        </is>
      </c>
      <c r="D425" s="70" t="inlineStr">
        <is>
          <t>LINE-S01</t>
        </is>
      </c>
      <c r="E425" s="70" t="inlineStr">
        <is>
          <t>改善前</t>
        </is>
      </c>
      <c r="F425" s="71" t="n">
        <v>45964</v>
      </c>
      <c r="G425" s="70" t="inlineStr">
        <is>
          <t>智能终端系列</t>
        </is>
      </c>
      <c r="H425" s="70" t="inlineStr">
        <is>
          <t>电气不良</t>
        </is>
      </c>
      <c r="I425" s="72" t="n">
        <v>343</v>
      </c>
      <c r="J425" s="73" t="n">
        <v>0.2498179169701384</v>
      </c>
      <c r="K425" s="70" t="inlineStr">
        <is>
          <t>焊接工位</t>
        </is>
      </c>
      <c r="L425" s="70" t="inlineStr">
        <is>
          <t>焊接缺陷</t>
        </is>
      </c>
      <c r="M425" s="70" t="inlineStr">
        <is>
          <t>质量工程师</t>
        </is>
      </c>
      <c r="N425" s="70" t="inlineStr">
        <is>
          <t>否</t>
        </is>
      </c>
      <c r="O425" s="70" t="inlineStr">
        <is>
          <t>团队模拟数据</t>
        </is>
      </c>
      <c r="P425" s="70" t="inlineStr">
        <is>
          <t>SIM-v2.2-20260807-20260805</t>
        </is>
      </c>
      <c r="Q425" s="70" t="inlineStr">
        <is>
          <t>按LINE-S01确定性比例分配: 外观15%/尺寸25%/功能25%/电气25%/其他余数; 良品=ROUND(总产量×质量率,0)=57177, 不良=1373</t>
        </is>
      </c>
    </row>
    <row r="426">
      <c r="A426" s="70" t="inlineStr">
        <is>
          <t>DEF-00425</t>
        </is>
      </c>
      <c r="B426" s="70" t="inlineStr">
        <is>
          <t>LINE-S01-PRE-20251103</t>
        </is>
      </c>
      <c r="C426" s="70" t="inlineStr">
        <is>
          <t>SHIFT-PRE-20251103</t>
        </is>
      </c>
      <c r="D426" s="70" t="inlineStr">
        <is>
          <t>LINE-S01</t>
        </is>
      </c>
      <c r="E426" s="70" t="inlineStr">
        <is>
          <t>改善前</t>
        </is>
      </c>
      <c r="F426" s="71" t="n">
        <v>45964</v>
      </c>
      <c r="G426" s="70" t="inlineStr">
        <is>
          <t>智能终端系列</t>
        </is>
      </c>
      <c r="H426" s="70" t="inlineStr">
        <is>
          <t>其他不良</t>
        </is>
      </c>
      <c r="I426" s="72" t="n">
        <v>138</v>
      </c>
      <c r="J426" s="73" t="n">
        <v>0.1005098324836124</v>
      </c>
      <c r="K426" s="70" t="inlineStr">
        <is>
          <t>包装工位</t>
        </is>
      </c>
      <c r="L426" s="70" t="inlineStr">
        <is>
          <t>综合因素</t>
        </is>
      </c>
      <c r="M426" s="70" t="inlineStr">
        <is>
          <t>生产主管</t>
        </is>
      </c>
      <c r="N426" s="70" t="inlineStr">
        <is>
          <t>否</t>
        </is>
      </c>
      <c r="O426" s="70" t="inlineStr">
        <is>
          <t>团队模拟数据</t>
        </is>
      </c>
      <c r="P426" s="70" t="inlineStr">
        <is>
          <t>SIM-v2.2-20260807-20260805</t>
        </is>
      </c>
      <c r="Q426" s="70" t="inlineStr">
        <is>
          <t>按LINE-S01确定性比例分配: 外观15%/尺寸25%/功能25%/电气25%/其他余数; 良品=ROUND(总产量×质量率,0)=57177, 不良=1373</t>
        </is>
      </c>
    </row>
    <row r="427">
      <c r="A427" s="70" t="inlineStr">
        <is>
          <t>DEF-00426</t>
        </is>
      </c>
      <c r="B427" s="70" t="inlineStr">
        <is>
          <t>LINE-S02-PRE-20251103</t>
        </is>
      </c>
      <c r="C427" s="70" t="inlineStr">
        <is>
          <t>SHIFT-PRE-20251103</t>
        </is>
      </c>
      <c r="D427" s="70" t="inlineStr">
        <is>
          <t>LINE-S02</t>
        </is>
      </c>
      <c r="E427" s="70" t="inlineStr">
        <is>
          <t>改善前</t>
        </is>
      </c>
      <c r="F427" s="71" t="n">
        <v>45964</v>
      </c>
      <c r="G427" s="70" t="inlineStr">
        <is>
          <t>视觉设备系列</t>
        </is>
      </c>
      <c r="H427" s="70" t="inlineStr">
        <is>
          <t>外观不良</t>
        </is>
      </c>
      <c r="I427" s="72" t="n">
        <v>181</v>
      </c>
      <c r="J427" s="73" t="n">
        <v>0.1197882197220384</v>
      </c>
      <c r="K427" s="70" t="inlineStr">
        <is>
          <t>注塑工位</t>
        </is>
      </c>
      <c r="L427" s="70" t="inlineStr">
        <is>
          <t>表面缺陷</t>
        </is>
      </c>
      <c r="M427" s="70" t="inlineStr">
        <is>
          <t>质量工程师</t>
        </is>
      </c>
      <c r="N427" s="70" t="inlineStr">
        <is>
          <t>否</t>
        </is>
      </c>
      <c r="O427" s="70" t="inlineStr">
        <is>
          <t>团队模拟数据</t>
        </is>
      </c>
      <c r="P427" s="70" t="inlineStr">
        <is>
          <t>SIM-v2.2-20260807-20260805</t>
        </is>
      </c>
      <c r="Q427" s="70" t="inlineStr">
        <is>
          <t>按LINE-S02确定性比例分配: 外观12%/尺寸15%/功能32%/电气28%/其他余数; 良品=ROUND(总产量×质量率,0)=56567, 不良=1511</t>
        </is>
      </c>
    </row>
    <row r="428">
      <c r="A428" s="70" t="inlineStr">
        <is>
          <t>DEF-00427</t>
        </is>
      </c>
      <c r="B428" s="70" t="inlineStr">
        <is>
          <t>LINE-S02-PRE-20251103</t>
        </is>
      </c>
      <c r="C428" s="70" t="inlineStr">
        <is>
          <t>SHIFT-PRE-20251103</t>
        </is>
      </c>
      <c r="D428" s="70" t="inlineStr">
        <is>
          <t>LINE-S02</t>
        </is>
      </c>
      <c r="E428" s="70" t="inlineStr">
        <is>
          <t>改善前</t>
        </is>
      </c>
      <c r="F428" s="71" t="n">
        <v>45964</v>
      </c>
      <c r="G428" s="70" t="inlineStr">
        <is>
          <t>视觉设备系列</t>
        </is>
      </c>
      <c r="H428" s="70" t="inlineStr">
        <is>
          <t>尺寸超差</t>
        </is>
      </c>
      <c r="I428" s="72" t="n">
        <v>227</v>
      </c>
      <c r="J428" s="73" t="n">
        <v>0.1502316346790205</v>
      </c>
      <c r="K428" s="70" t="inlineStr">
        <is>
          <t>成型工位</t>
        </is>
      </c>
      <c r="L428" s="70" t="inlineStr">
        <is>
          <t>工艺偏移</t>
        </is>
      </c>
      <c r="M428" s="70" t="inlineStr">
        <is>
          <t>质量工程师</t>
        </is>
      </c>
      <c r="N428" s="70" t="inlineStr">
        <is>
          <t>否</t>
        </is>
      </c>
      <c r="O428" s="70" t="inlineStr">
        <is>
          <t>团队模拟数据</t>
        </is>
      </c>
      <c r="P428" s="70" t="inlineStr">
        <is>
          <t>SIM-v2.2-20260807-20260805</t>
        </is>
      </c>
      <c r="Q428" s="70" t="inlineStr">
        <is>
          <t>按LINE-S02确定性比例分配: 外观12%/尺寸15%/功能32%/电气28%/其他余数; 良品=ROUND(总产量×质量率,0)=56567, 不良=1511</t>
        </is>
      </c>
    </row>
    <row r="429">
      <c r="A429" s="70" t="inlineStr">
        <is>
          <t>DEF-00428</t>
        </is>
      </c>
      <c r="B429" s="70" t="inlineStr">
        <is>
          <t>LINE-S02-PRE-20251103</t>
        </is>
      </c>
      <c r="C429" s="70" t="inlineStr">
        <is>
          <t>SHIFT-PRE-20251103</t>
        </is>
      </c>
      <c r="D429" s="70" t="inlineStr">
        <is>
          <t>LINE-S02</t>
        </is>
      </c>
      <c r="E429" s="70" t="inlineStr">
        <is>
          <t>改善前</t>
        </is>
      </c>
      <c r="F429" s="71" t="n">
        <v>45964</v>
      </c>
      <c r="G429" s="70" t="inlineStr">
        <is>
          <t>视觉设备系列</t>
        </is>
      </c>
      <c r="H429" s="70" t="inlineStr">
        <is>
          <t>功能失效</t>
        </is>
      </c>
      <c r="I429" s="72" t="n">
        <v>484</v>
      </c>
      <c r="J429" s="73" t="n">
        <v>0.3203176704169424</v>
      </c>
      <c r="K429" s="70" t="inlineStr">
        <is>
          <t>测试工位</t>
        </is>
      </c>
      <c r="L429" s="70" t="inlineStr">
        <is>
          <t>元器件异常</t>
        </is>
      </c>
      <c r="M429" s="70" t="inlineStr">
        <is>
          <t>质量工程师</t>
        </is>
      </c>
      <c r="N429" s="70" t="inlineStr">
        <is>
          <t>是</t>
        </is>
      </c>
      <c r="O429" s="70" t="inlineStr">
        <is>
          <t>团队模拟数据</t>
        </is>
      </c>
      <c r="P429" s="70" t="inlineStr">
        <is>
          <t>SIM-v2.2-20260807-20260805</t>
        </is>
      </c>
      <c r="Q429" s="70" t="inlineStr">
        <is>
          <t>按LINE-S02确定性比例分配: 外观12%/尺寸15%/功能32%/电气28%/其他余数; 良品=ROUND(总产量×质量率,0)=56567, 不良=1511</t>
        </is>
      </c>
    </row>
    <row r="430">
      <c r="A430" s="70" t="inlineStr">
        <is>
          <t>DEF-00429</t>
        </is>
      </c>
      <c r="B430" s="70" t="inlineStr">
        <is>
          <t>LINE-S02-PRE-20251103</t>
        </is>
      </c>
      <c r="C430" s="70" t="inlineStr">
        <is>
          <t>SHIFT-PRE-20251103</t>
        </is>
      </c>
      <c r="D430" s="70" t="inlineStr">
        <is>
          <t>LINE-S02</t>
        </is>
      </c>
      <c r="E430" s="70" t="inlineStr">
        <is>
          <t>改善前</t>
        </is>
      </c>
      <c r="F430" s="71" t="n">
        <v>45964</v>
      </c>
      <c r="G430" s="70" t="inlineStr">
        <is>
          <t>视觉设备系列</t>
        </is>
      </c>
      <c r="H430" s="70" t="inlineStr">
        <is>
          <t>电气不良</t>
        </is>
      </c>
      <c r="I430" s="72" t="n">
        <v>423</v>
      </c>
      <c r="J430" s="73" t="n">
        <v>0.2799470549305096</v>
      </c>
      <c r="K430" s="70" t="inlineStr">
        <is>
          <t>焊接工位</t>
        </is>
      </c>
      <c r="L430" s="70" t="inlineStr">
        <is>
          <t>焊接缺陷</t>
        </is>
      </c>
      <c r="M430" s="70" t="inlineStr">
        <is>
          <t>质量工程师</t>
        </is>
      </c>
      <c r="N430" s="70" t="inlineStr">
        <is>
          <t>否</t>
        </is>
      </c>
      <c r="O430" s="70" t="inlineStr">
        <is>
          <t>团队模拟数据</t>
        </is>
      </c>
      <c r="P430" s="70" t="inlineStr">
        <is>
          <t>SIM-v2.2-20260807-20260805</t>
        </is>
      </c>
      <c r="Q430" s="70" t="inlineStr">
        <is>
          <t>按LINE-S02确定性比例分配: 外观12%/尺寸15%/功能32%/电气28%/其他余数; 良品=ROUND(总产量×质量率,0)=56567, 不良=1511</t>
        </is>
      </c>
    </row>
    <row r="431">
      <c r="A431" s="70" t="inlineStr">
        <is>
          <t>DEF-00430</t>
        </is>
      </c>
      <c r="B431" s="70" t="inlineStr">
        <is>
          <t>LINE-S02-PRE-20251103</t>
        </is>
      </c>
      <c r="C431" s="70" t="inlineStr">
        <is>
          <t>SHIFT-PRE-20251103</t>
        </is>
      </c>
      <c r="D431" s="70" t="inlineStr">
        <is>
          <t>LINE-S02</t>
        </is>
      </c>
      <c r="E431" s="70" t="inlineStr">
        <is>
          <t>改善前</t>
        </is>
      </c>
      <c r="F431" s="71" t="n">
        <v>45964</v>
      </c>
      <c r="G431" s="70" t="inlineStr">
        <is>
          <t>视觉设备系列</t>
        </is>
      </c>
      <c r="H431" s="70" t="inlineStr">
        <is>
          <t>其他不良</t>
        </is>
      </c>
      <c r="I431" s="72" t="n">
        <v>196</v>
      </c>
      <c r="J431" s="73" t="n">
        <v>0.129715420251489</v>
      </c>
      <c r="K431" s="70" t="inlineStr">
        <is>
          <t>包装工位</t>
        </is>
      </c>
      <c r="L431" s="70" t="inlineStr">
        <is>
          <t>综合因素</t>
        </is>
      </c>
      <c r="M431" s="70" t="inlineStr">
        <is>
          <t>生产主管</t>
        </is>
      </c>
      <c r="N431" s="70" t="inlineStr">
        <is>
          <t>否</t>
        </is>
      </c>
      <c r="O431" s="70" t="inlineStr">
        <is>
          <t>团队模拟数据</t>
        </is>
      </c>
      <c r="P431" s="70" t="inlineStr">
        <is>
          <t>SIM-v2.2-20260807-20260805</t>
        </is>
      </c>
      <c r="Q431" s="70" t="inlineStr">
        <is>
          <t>按LINE-S02确定性比例分配: 外观12%/尺寸15%/功能32%/电气28%/其他余数; 良品=ROUND(总产量×质量率,0)=56567, 不良=1511</t>
        </is>
      </c>
    </row>
    <row r="432">
      <c r="A432" s="70" t="inlineStr">
        <is>
          <t>DEF-00431</t>
        </is>
      </c>
      <c r="B432" s="70" t="inlineStr">
        <is>
          <t>LINE-S03-PRE-20251103</t>
        </is>
      </c>
      <c r="C432" s="70" t="inlineStr">
        <is>
          <t>SHIFT-PRE-20251103</t>
        </is>
      </c>
      <c r="D432" s="70" t="inlineStr">
        <is>
          <t>LINE-S03</t>
        </is>
      </c>
      <c r="E432" s="70" t="inlineStr">
        <is>
          <t>改善前</t>
        </is>
      </c>
      <c r="F432" s="71" t="n">
        <v>45964</v>
      </c>
      <c r="G432" s="70" t="inlineStr">
        <is>
          <t>音频模组系列</t>
        </is>
      </c>
      <c r="H432" s="70" t="inlineStr">
        <is>
          <t>外观不良</t>
        </is>
      </c>
      <c r="I432" s="72" t="n">
        <v>965</v>
      </c>
      <c r="J432" s="73" t="n">
        <v>0.3199602122015915</v>
      </c>
      <c r="K432" s="70" t="inlineStr">
        <is>
          <t>注塑工位</t>
        </is>
      </c>
      <c r="L432" s="70" t="inlineStr">
        <is>
          <t>表面缺陷</t>
        </is>
      </c>
      <c r="M432" s="70" t="inlineStr">
        <is>
          <t>质量工程师</t>
        </is>
      </c>
      <c r="N432" s="70" t="inlineStr">
        <is>
          <t>是</t>
        </is>
      </c>
      <c r="O432" s="70" t="inlineStr">
        <is>
          <t>团队模拟数据</t>
        </is>
      </c>
      <c r="P432" s="70" t="inlineStr">
        <is>
          <t>SIM-v2.2-20260807-20260805</t>
        </is>
      </c>
      <c r="Q432" s="70" t="inlineStr">
        <is>
          <t>按LINE-S03确定性比例分配: 外观32%/尺寸30%/功能15%/电气13%/其他余数; 良品=ROUND(总产量×质量率,0)=60979, 不良=3016</t>
        </is>
      </c>
    </row>
    <row r="433">
      <c r="A433" s="70" t="inlineStr">
        <is>
          <t>DEF-00432</t>
        </is>
      </c>
      <c r="B433" s="70" t="inlineStr">
        <is>
          <t>LINE-S03-PRE-20251103</t>
        </is>
      </c>
      <c r="C433" s="70" t="inlineStr">
        <is>
          <t>SHIFT-PRE-20251103</t>
        </is>
      </c>
      <c r="D433" s="70" t="inlineStr">
        <is>
          <t>LINE-S03</t>
        </is>
      </c>
      <c r="E433" s="70" t="inlineStr">
        <is>
          <t>改善前</t>
        </is>
      </c>
      <c r="F433" s="71" t="n">
        <v>45964</v>
      </c>
      <c r="G433" s="70" t="inlineStr">
        <is>
          <t>音频模组系列</t>
        </is>
      </c>
      <c r="H433" s="70" t="inlineStr">
        <is>
          <t>尺寸超差</t>
        </is>
      </c>
      <c r="I433" s="72" t="n">
        <v>905</v>
      </c>
      <c r="J433" s="73" t="n">
        <v>0.3000663129973475</v>
      </c>
      <c r="K433" s="70" t="inlineStr">
        <is>
          <t>成型工位</t>
        </is>
      </c>
      <c r="L433" s="70" t="inlineStr">
        <is>
          <t>工艺偏移</t>
        </is>
      </c>
      <c r="M433" s="70" t="inlineStr">
        <is>
          <t>质量工程师</t>
        </is>
      </c>
      <c r="N433" s="70" t="inlineStr">
        <is>
          <t>是</t>
        </is>
      </c>
      <c r="O433" s="70" t="inlineStr">
        <is>
          <t>团队模拟数据</t>
        </is>
      </c>
      <c r="P433" s="70" t="inlineStr">
        <is>
          <t>SIM-v2.2-20260807-20260805</t>
        </is>
      </c>
      <c r="Q433" s="70" t="inlineStr">
        <is>
          <t>按LINE-S03确定性比例分配: 外观32%/尺寸30%/功能15%/电气13%/其他余数; 良品=ROUND(总产量×质量率,0)=60979, 不良=3016</t>
        </is>
      </c>
    </row>
    <row r="434">
      <c r="A434" s="70" t="inlineStr">
        <is>
          <t>DEF-00433</t>
        </is>
      </c>
      <c r="B434" s="70" t="inlineStr">
        <is>
          <t>LINE-S03-PRE-20251103</t>
        </is>
      </c>
      <c r="C434" s="70" t="inlineStr">
        <is>
          <t>SHIFT-PRE-20251103</t>
        </is>
      </c>
      <c r="D434" s="70" t="inlineStr">
        <is>
          <t>LINE-S03</t>
        </is>
      </c>
      <c r="E434" s="70" t="inlineStr">
        <is>
          <t>改善前</t>
        </is>
      </c>
      <c r="F434" s="71" t="n">
        <v>45964</v>
      </c>
      <c r="G434" s="70" t="inlineStr">
        <is>
          <t>音频模组系列</t>
        </is>
      </c>
      <c r="H434" s="70" t="inlineStr">
        <is>
          <t>功能失效</t>
        </is>
      </c>
      <c r="I434" s="72" t="n">
        <v>452</v>
      </c>
      <c r="J434" s="73" t="n">
        <v>0.149867374005305</v>
      </c>
      <c r="K434" s="70" t="inlineStr">
        <is>
          <t>测试工位</t>
        </is>
      </c>
      <c r="L434" s="70" t="inlineStr">
        <is>
          <t>元器件异常</t>
        </is>
      </c>
      <c r="M434" s="70" t="inlineStr">
        <is>
          <t>质量工程师</t>
        </is>
      </c>
      <c r="N434" s="70" t="inlineStr">
        <is>
          <t>否</t>
        </is>
      </c>
      <c r="O434" s="70" t="inlineStr">
        <is>
          <t>团队模拟数据</t>
        </is>
      </c>
      <c r="P434" s="70" t="inlineStr">
        <is>
          <t>SIM-v2.2-20260807-20260805</t>
        </is>
      </c>
      <c r="Q434" s="70" t="inlineStr">
        <is>
          <t>按LINE-S03确定性比例分配: 外观32%/尺寸30%/功能15%/电气13%/其他余数; 良品=ROUND(总产量×质量率,0)=60979, 不良=3016</t>
        </is>
      </c>
    </row>
    <row r="435">
      <c r="A435" s="70" t="inlineStr">
        <is>
          <t>DEF-00434</t>
        </is>
      </c>
      <c r="B435" s="70" t="inlineStr">
        <is>
          <t>LINE-S03-PRE-20251103</t>
        </is>
      </c>
      <c r="C435" s="70" t="inlineStr">
        <is>
          <t>SHIFT-PRE-20251103</t>
        </is>
      </c>
      <c r="D435" s="70" t="inlineStr">
        <is>
          <t>LINE-S03</t>
        </is>
      </c>
      <c r="E435" s="70" t="inlineStr">
        <is>
          <t>改善前</t>
        </is>
      </c>
      <c r="F435" s="71" t="n">
        <v>45964</v>
      </c>
      <c r="G435" s="70" t="inlineStr">
        <is>
          <t>音频模组系列</t>
        </is>
      </c>
      <c r="H435" s="70" t="inlineStr">
        <is>
          <t>电气不良</t>
        </is>
      </c>
      <c r="I435" s="72" t="n">
        <v>392</v>
      </c>
      <c r="J435" s="73" t="n">
        <v>0.129973474801061</v>
      </c>
      <c r="K435" s="70" t="inlineStr">
        <is>
          <t>焊接工位</t>
        </is>
      </c>
      <c r="L435" s="70" t="inlineStr">
        <is>
          <t>焊接缺陷</t>
        </is>
      </c>
      <c r="M435" s="70" t="inlineStr">
        <is>
          <t>质量工程师</t>
        </is>
      </c>
      <c r="N435" s="70" t="inlineStr">
        <is>
          <t>否</t>
        </is>
      </c>
      <c r="O435" s="70" t="inlineStr">
        <is>
          <t>团队模拟数据</t>
        </is>
      </c>
      <c r="P435" s="70" t="inlineStr">
        <is>
          <t>SIM-v2.2-20260807-20260805</t>
        </is>
      </c>
      <c r="Q435" s="70" t="inlineStr">
        <is>
          <t>按LINE-S03确定性比例分配: 外观32%/尺寸30%/功能15%/电气13%/其他余数; 良品=ROUND(总产量×质量率,0)=60979, 不良=3016</t>
        </is>
      </c>
    </row>
    <row r="436">
      <c r="A436" s="70" t="inlineStr">
        <is>
          <t>DEF-00435</t>
        </is>
      </c>
      <c r="B436" s="70" t="inlineStr">
        <is>
          <t>LINE-S03-PRE-20251103</t>
        </is>
      </c>
      <c r="C436" s="70" t="inlineStr">
        <is>
          <t>SHIFT-PRE-20251103</t>
        </is>
      </c>
      <c r="D436" s="70" t="inlineStr">
        <is>
          <t>LINE-S03</t>
        </is>
      </c>
      <c r="E436" s="70" t="inlineStr">
        <is>
          <t>改善前</t>
        </is>
      </c>
      <c r="F436" s="71" t="n">
        <v>45964</v>
      </c>
      <c r="G436" s="70" t="inlineStr">
        <is>
          <t>音频模组系列</t>
        </is>
      </c>
      <c r="H436" s="70" t="inlineStr">
        <is>
          <t>其他不良</t>
        </is>
      </c>
      <c r="I436" s="72" t="n">
        <v>302</v>
      </c>
      <c r="J436" s="73" t="n">
        <v>0.100132625994695</v>
      </c>
      <c r="K436" s="70" t="inlineStr">
        <is>
          <t>包装工位</t>
        </is>
      </c>
      <c r="L436" s="70" t="inlineStr">
        <is>
          <t>综合因素</t>
        </is>
      </c>
      <c r="M436" s="70" t="inlineStr">
        <is>
          <t>生产主管</t>
        </is>
      </c>
      <c r="N436" s="70" t="inlineStr">
        <is>
          <t>否</t>
        </is>
      </c>
      <c r="O436" s="70" t="inlineStr">
        <is>
          <t>团队模拟数据</t>
        </is>
      </c>
      <c r="P436" s="70" t="inlineStr">
        <is>
          <t>SIM-v2.2-20260807-20260805</t>
        </is>
      </c>
      <c r="Q436" s="70" t="inlineStr">
        <is>
          <t>按LINE-S03确定性比例分配: 外观32%/尺寸30%/功能15%/电气13%/其他余数; 良品=ROUND(总产量×质量率,0)=60979, 不良=3016</t>
        </is>
      </c>
    </row>
    <row r="437">
      <c r="A437" s="70" t="inlineStr">
        <is>
          <t>DEF-00436</t>
        </is>
      </c>
      <c r="B437" s="70" t="inlineStr">
        <is>
          <t>LINE-S01-PRE-20251104</t>
        </is>
      </c>
      <c r="C437" s="70" t="inlineStr">
        <is>
          <t>SHIFT-PRE-20251104</t>
        </is>
      </c>
      <c r="D437" s="70" t="inlineStr">
        <is>
          <t>LINE-S01</t>
        </is>
      </c>
      <c r="E437" s="70" t="inlineStr">
        <is>
          <t>改善前</t>
        </is>
      </c>
      <c r="F437" s="71" t="n">
        <v>45965</v>
      </c>
      <c r="G437" s="70" t="inlineStr">
        <is>
          <t>智能终端系列</t>
        </is>
      </c>
      <c r="H437" s="70" t="inlineStr">
        <is>
          <t>外观不良</t>
        </is>
      </c>
      <c r="I437" s="72" t="n">
        <v>196</v>
      </c>
      <c r="J437" s="73" t="n">
        <v>0.1497326203208556</v>
      </c>
      <c r="K437" s="70" t="inlineStr">
        <is>
          <t>注塑工位</t>
        </is>
      </c>
      <c r="L437" s="70" t="inlineStr">
        <is>
          <t>表面缺陷</t>
        </is>
      </c>
      <c r="M437" s="70" t="inlineStr">
        <is>
          <t>质量工程师</t>
        </is>
      </c>
      <c r="N437" s="70" t="inlineStr">
        <is>
          <t>否</t>
        </is>
      </c>
      <c r="O437" s="70" t="inlineStr">
        <is>
          <t>团队模拟数据</t>
        </is>
      </c>
      <c r="P437" s="70" t="inlineStr">
        <is>
          <t>SIM-v2.2-20260807-20260805</t>
        </is>
      </c>
      <c r="Q437" s="70" t="inlineStr">
        <is>
          <t>按LINE-S01确定性比例分配: 外观15%/尺寸25%/功能25%/电气25%/其他余数; 良品=ROUND(总产量×质量率,0)=44218, 不良=1309</t>
        </is>
      </c>
    </row>
    <row r="438">
      <c r="A438" s="70" t="inlineStr">
        <is>
          <t>DEF-00437</t>
        </is>
      </c>
      <c r="B438" s="70" t="inlineStr">
        <is>
          <t>LINE-S01-PRE-20251104</t>
        </is>
      </c>
      <c r="C438" s="70" t="inlineStr">
        <is>
          <t>SHIFT-PRE-20251104</t>
        </is>
      </c>
      <c r="D438" s="70" t="inlineStr">
        <is>
          <t>LINE-S01</t>
        </is>
      </c>
      <c r="E438" s="70" t="inlineStr">
        <is>
          <t>改善前</t>
        </is>
      </c>
      <c r="F438" s="71" t="n">
        <v>45965</v>
      </c>
      <c r="G438" s="70" t="inlineStr">
        <is>
          <t>智能终端系列</t>
        </is>
      </c>
      <c r="H438" s="70" t="inlineStr">
        <is>
          <t>尺寸超差</t>
        </is>
      </c>
      <c r="I438" s="72" t="n">
        <v>327</v>
      </c>
      <c r="J438" s="73" t="n">
        <v>0.2498090145148969</v>
      </c>
      <c r="K438" s="70" t="inlineStr">
        <is>
          <t>成型工位</t>
        </is>
      </c>
      <c r="L438" s="70" t="inlineStr">
        <is>
          <t>工艺偏移</t>
        </is>
      </c>
      <c r="M438" s="70" t="inlineStr">
        <is>
          <t>质量工程师</t>
        </is>
      </c>
      <c r="N438" s="70" t="inlineStr">
        <is>
          <t>否</t>
        </is>
      </c>
      <c r="O438" s="70" t="inlineStr">
        <is>
          <t>团队模拟数据</t>
        </is>
      </c>
      <c r="P438" s="70" t="inlineStr">
        <is>
          <t>SIM-v2.2-20260807-20260805</t>
        </is>
      </c>
      <c r="Q438" s="70" t="inlineStr">
        <is>
          <t>按LINE-S01确定性比例分配: 外观15%/尺寸25%/功能25%/电气25%/其他余数; 良品=ROUND(总产量×质量率,0)=44218, 不良=1309</t>
        </is>
      </c>
    </row>
    <row r="439">
      <c r="A439" s="70" t="inlineStr">
        <is>
          <t>DEF-00438</t>
        </is>
      </c>
      <c r="B439" s="70" t="inlineStr">
        <is>
          <t>LINE-S01-PRE-20251104</t>
        </is>
      </c>
      <c r="C439" s="70" t="inlineStr">
        <is>
          <t>SHIFT-PRE-20251104</t>
        </is>
      </c>
      <c r="D439" s="70" t="inlineStr">
        <is>
          <t>LINE-S01</t>
        </is>
      </c>
      <c r="E439" s="70" t="inlineStr">
        <is>
          <t>改善前</t>
        </is>
      </c>
      <c r="F439" s="71" t="n">
        <v>45965</v>
      </c>
      <c r="G439" s="70" t="inlineStr">
        <is>
          <t>智能终端系列</t>
        </is>
      </c>
      <c r="H439" s="70" t="inlineStr">
        <is>
          <t>功能失效</t>
        </is>
      </c>
      <c r="I439" s="72" t="n">
        <v>327</v>
      </c>
      <c r="J439" s="73" t="n">
        <v>0.2498090145148969</v>
      </c>
      <c r="K439" s="70" t="inlineStr">
        <is>
          <t>测试工位</t>
        </is>
      </c>
      <c r="L439" s="70" t="inlineStr">
        <is>
          <t>元器件异常</t>
        </is>
      </c>
      <c r="M439" s="70" t="inlineStr">
        <is>
          <t>质量工程师</t>
        </is>
      </c>
      <c r="N439" s="70" t="inlineStr">
        <is>
          <t>否</t>
        </is>
      </c>
      <c r="O439" s="70" t="inlineStr">
        <is>
          <t>团队模拟数据</t>
        </is>
      </c>
      <c r="P439" s="70" t="inlineStr">
        <is>
          <t>SIM-v2.2-20260807-20260805</t>
        </is>
      </c>
      <c r="Q439" s="70" t="inlineStr">
        <is>
          <t>按LINE-S01确定性比例分配: 外观15%/尺寸25%/功能25%/电气25%/其他余数; 良品=ROUND(总产量×质量率,0)=44218, 不良=1309</t>
        </is>
      </c>
    </row>
    <row r="440">
      <c r="A440" s="70" t="inlineStr">
        <is>
          <t>DEF-00439</t>
        </is>
      </c>
      <c r="B440" s="70" t="inlineStr">
        <is>
          <t>LINE-S01-PRE-20251104</t>
        </is>
      </c>
      <c r="C440" s="70" t="inlineStr">
        <is>
          <t>SHIFT-PRE-20251104</t>
        </is>
      </c>
      <c r="D440" s="70" t="inlineStr">
        <is>
          <t>LINE-S01</t>
        </is>
      </c>
      <c r="E440" s="70" t="inlineStr">
        <is>
          <t>改善前</t>
        </is>
      </c>
      <c r="F440" s="71" t="n">
        <v>45965</v>
      </c>
      <c r="G440" s="70" t="inlineStr">
        <is>
          <t>智能终端系列</t>
        </is>
      </c>
      <c r="H440" s="70" t="inlineStr">
        <is>
          <t>电气不良</t>
        </is>
      </c>
      <c r="I440" s="72" t="n">
        <v>327</v>
      </c>
      <c r="J440" s="73" t="n">
        <v>0.2498090145148969</v>
      </c>
      <c r="K440" s="70" t="inlineStr">
        <is>
          <t>焊接工位</t>
        </is>
      </c>
      <c r="L440" s="70" t="inlineStr">
        <is>
          <t>焊接缺陷</t>
        </is>
      </c>
      <c r="M440" s="70" t="inlineStr">
        <is>
          <t>质量工程师</t>
        </is>
      </c>
      <c r="N440" s="70" t="inlineStr">
        <is>
          <t>否</t>
        </is>
      </c>
      <c r="O440" s="70" t="inlineStr">
        <is>
          <t>团队模拟数据</t>
        </is>
      </c>
      <c r="P440" s="70" t="inlineStr">
        <is>
          <t>SIM-v2.2-20260807-20260805</t>
        </is>
      </c>
      <c r="Q440" s="70" t="inlineStr">
        <is>
          <t>按LINE-S01确定性比例分配: 外观15%/尺寸25%/功能25%/电气25%/其他余数; 良品=ROUND(总产量×质量率,0)=44218, 不良=1309</t>
        </is>
      </c>
    </row>
    <row r="441">
      <c r="A441" s="70" t="inlineStr">
        <is>
          <t>DEF-00440</t>
        </is>
      </c>
      <c r="B441" s="70" t="inlineStr">
        <is>
          <t>LINE-S01-PRE-20251104</t>
        </is>
      </c>
      <c r="C441" s="70" t="inlineStr">
        <is>
          <t>SHIFT-PRE-20251104</t>
        </is>
      </c>
      <c r="D441" s="70" t="inlineStr">
        <is>
          <t>LINE-S01</t>
        </is>
      </c>
      <c r="E441" s="70" t="inlineStr">
        <is>
          <t>改善前</t>
        </is>
      </c>
      <c r="F441" s="71" t="n">
        <v>45965</v>
      </c>
      <c r="G441" s="70" t="inlineStr">
        <is>
          <t>智能终端系列</t>
        </is>
      </c>
      <c r="H441" s="70" t="inlineStr">
        <is>
          <t>其他不良</t>
        </is>
      </c>
      <c r="I441" s="72" t="n">
        <v>132</v>
      </c>
      <c r="J441" s="73" t="n">
        <v>0.1008403361344538</v>
      </c>
      <c r="K441" s="70" t="inlineStr">
        <is>
          <t>包装工位</t>
        </is>
      </c>
      <c r="L441" s="70" t="inlineStr">
        <is>
          <t>综合因素</t>
        </is>
      </c>
      <c r="M441" s="70" t="inlineStr">
        <is>
          <t>生产主管</t>
        </is>
      </c>
      <c r="N441" s="70" t="inlineStr">
        <is>
          <t>否</t>
        </is>
      </c>
      <c r="O441" s="70" t="inlineStr">
        <is>
          <t>团队模拟数据</t>
        </is>
      </c>
      <c r="P441" s="70" t="inlineStr">
        <is>
          <t>SIM-v2.2-20260807-20260805</t>
        </is>
      </c>
      <c r="Q441" s="70" t="inlineStr">
        <is>
          <t>按LINE-S01确定性比例分配: 外观15%/尺寸25%/功能25%/电气25%/其他余数; 良品=ROUND(总产量×质量率,0)=44218, 不良=1309</t>
        </is>
      </c>
    </row>
    <row r="442">
      <c r="A442" s="70" t="inlineStr">
        <is>
          <t>DEF-00441</t>
        </is>
      </c>
      <c r="B442" s="70" t="inlineStr">
        <is>
          <t>LINE-S02-PRE-20251104</t>
        </is>
      </c>
      <c r="C442" s="70" t="inlineStr">
        <is>
          <t>SHIFT-PRE-20251104</t>
        </is>
      </c>
      <c r="D442" s="70" t="inlineStr">
        <is>
          <t>LINE-S02</t>
        </is>
      </c>
      <c r="E442" s="70" t="inlineStr">
        <is>
          <t>改善前</t>
        </is>
      </c>
      <c r="F442" s="71" t="n">
        <v>45965</v>
      </c>
      <c r="G442" s="70" t="inlineStr">
        <is>
          <t>视觉设备系列</t>
        </is>
      </c>
      <c r="H442" s="70" t="inlineStr">
        <is>
          <t>外观不良</t>
        </is>
      </c>
      <c r="I442" s="72" t="n">
        <v>157</v>
      </c>
      <c r="J442" s="73" t="n">
        <v>0.1197559115179253</v>
      </c>
      <c r="K442" s="70" t="inlineStr">
        <is>
          <t>注塑工位</t>
        </is>
      </c>
      <c r="L442" s="70" t="inlineStr">
        <is>
          <t>表面缺陷</t>
        </is>
      </c>
      <c r="M442" s="70" t="inlineStr">
        <is>
          <t>质量工程师</t>
        </is>
      </c>
      <c r="N442" s="70" t="inlineStr">
        <is>
          <t>否</t>
        </is>
      </c>
      <c r="O442" s="70" t="inlineStr">
        <is>
          <t>团队模拟数据</t>
        </is>
      </c>
      <c r="P442" s="70" t="inlineStr">
        <is>
          <t>SIM-v2.2-20260807-20260805</t>
        </is>
      </c>
      <c r="Q442" s="70" t="inlineStr">
        <is>
          <t>按LINE-S02确定性比例分配: 外观12%/尺寸15%/功能32%/电气28%/其他余数; 良品=ROUND(总产量×质量率,0)=40589, 不良=1311</t>
        </is>
      </c>
    </row>
    <row r="443">
      <c r="A443" s="70" t="inlineStr">
        <is>
          <t>DEF-00442</t>
        </is>
      </c>
      <c r="B443" s="70" t="inlineStr">
        <is>
          <t>LINE-S02-PRE-20251104</t>
        </is>
      </c>
      <c r="C443" s="70" t="inlineStr">
        <is>
          <t>SHIFT-PRE-20251104</t>
        </is>
      </c>
      <c r="D443" s="70" t="inlineStr">
        <is>
          <t>LINE-S02</t>
        </is>
      </c>
      <c r="E443" s="70" t="inlineStr">
        <is>
          <t>改善前</t>
        </is>
      </c>
      <c r="F443" s="71" t="n">
        <v>45965</v>
      </c>
      <c r="G443" s="70" t="inlineStr">
        <is>
          <t>视觉设备系列</t>
        </is>
      </c>
      <c r="H443" s="70" t="inlineStr">
        <is>
          <t>尺寸超差</t>
        </is>
      </c>
      <c r="I443" s="72" t="n">
        <v>197</v>
      </c>
      <c r="J443" s="73" t="n">
        <v>0.1502669717772692</v>
      </c>
      <c r="K443" s="70" t="inlineStr">
        <is>
          <t>成型工位</t>
        </is>
      </c>
      <c r="L443" s="70" t="inlineStr">
        <is>
          <t>工艺偏移</t>
        </is>
      </c>
      <c r="M443" s="70" t="inlineStr">
        <is>
          <t>质量工程师</t>
        </is>
      </c>
      <c r="N443" s="70" t="inlineStr">
        <is>
          <t>否</t>
        </is>
      </c>
      <c r="O443" s="70" t="inlineStr">
        <is>
          <t>团队模拟数据</t>
        </is>
      </c>
      <c r="P443" s="70" t="inlineStr">
        <is>
          <t>SIM-v2.2-20260807-20260805</t>
        </is>
      </c>
      <c r="Q443" s="70" t="inlineStr">
        <is>
          <t>按LINE-S02确定性比例分配: 外观12%/尺寸15%/功能32%/电气28%/其他余数; 良品=ROUND(总产量×质量率,0)=40589, 不良=1311</t>
        </is>
      </c>
    </row>
    <row r="444">
      <c r="A444" s="70" t="inlineStr">
        <is>
          <t>DEF-00443</t>
        </is>
      </c>
      <c r="B444" s="70" t="inlineStr">
        <is>
          <t>LINE-S02-PRE-20251104</t>
        </is>
      </c>
      <c r="C444" s="70" t="inlineStr">
        <is>
          <t>SHIFT-PRE-20251104</t>
        </is>
      </c>
      <c r="D444" s="70" t="inlineStr">
        <is>
          <t>LINE-S02</t>
        </is>
      </c>
      <c r="E444" s="70" t="inlineStr">
        <is>
          <t>改善前</t>
        </is>
      </c>
      <c r="F444" s="71" t="n">
        <v>45965</v>
      </c>
      <c r="G444" s="70" t="inlineStr">
        <is>
          <t>视觉设备系列</t>
        </is>
      </c>
      <c r="H444" s="70" t="inlineStr">
        <is>
          <t>功能失效</t>
        </is>
      </c>
      <c r="I444" s="72" t="n">
        <v>420</v>
      </c>
      <c r="J444" s="73" t="n">
        <v>0.3203661327231122</v>
      </c>
      <c r="K444" s="70" t="inlineStr">
        <is>
          <t>测试工位</t>
        </is>
      </c>
      <c r="L444" s="70" t="inlineStr">
        <is>
          <t>元器件异常</t>
        </is>
      </c>
      <c r="M444" s="70" t="inlineStr">
        <is>
          <t>质量工程师</t>
        </is>
      </c>
      <c r="N444" s="70" t="inlineStr">
        <is>
          <t>是</t>
        </is>
      </c>
      <c r="O444" s="70" t="inlineStr">
        <is>
          <t>团队模拟数据</t>
        </is>
      </c>
      <c r="P444" s="70" t="inlineStr">
        <is>
          <t>SIM-v2.2-20260807-20260805</t>
        </is>
      </c>
      <c r="Q444" s="70" t="inlineStr">
        <is>
          <t>按LINE-S02确定性比例分配: 外观12%/尺寸15%/功能32%/电气28%/其他余数; 良品=ROUND(总产量×质量率,0)=40589, 不良=1311</t>
        </is>
      </c>
    </row>
    <row r="445">
      <c r="A445" s="70" t="inlineStr">
        <is>
          <t>DEF-00444</t>
        </is>
      </c>
      <c r="B445" s="70" t="inlineStr">
        <is>
          <t>LINE-S02-PRE-20251104</t>
        </is>
      </c>
      <c r="C445" s="70" t="inlineStr">
        <is>
          <t>SHIFT-PRE-20251104</t>
        </is>
      </c>
      <c r="D445" s="70" t="inlineStr">
        <is>
          <t>LINE-S02</t>
        </is>
      </c>
      <c r="E445" s="70" t="inlineStr">
        <is>
          <t>改善前</t>
        </is>
      </c>
      <c r="F445" s="71" t="n">
        <v>45965</v>
      </c>
      <c r="G445" s="70" t="inlineStr">
        <is>
          <t>视觉设备系列</t>
        </is>
      </c>
      <c r="H445" s="70" t="inlineStr">
        <is>
          <t>电气不良</t>
        </is>
      </c>
      <c r="I445" s="72" t="n">
        <v>367</v>
      </c>
      <c r="J445" s="73" t="n">
        <v>0.2799389778794813</v>
      </c>
      <c r="K445" s="70" t="inlineStr">
        <is>
          <t>焊接工位</t>
        </is>
      </c>
      <c r="L445" s="70" t="inlineStr">
        <is>
          <t>焊接缺陷</t>
        </is>
      </c>
      <c r="M445" s="70" t="inlineStr">
        <is>
          <t>质量工程师</t>
        </is>
      </c>
      <c r="N445" s="70" t="inlineStr">
        <is>
          <t>否</t>
        </is>
      </c>
      <c r="O445" s="70" t="inlineStr">
        <is>
          <t>团队模拟数据</t>
        </is>
      </c>
      <c r="P445" s="70" t="inlineStr">
        <is>
          <t>SIM-v2.2-20260807-20260805</t>
        </is>
      </c>
      <c r="Q445" s="70" t="inlineStr">
        <is>
          <t>按LINE-S02确定性比例分配: 外观12%/尺寸15%/功能32%/电气28%/其他余数; 良品=ROUND(总产量×质量率,0)=40589, 不良=1311</t>
        </is>
      </c>
    </row>
    <row r="446">
      <c r="A446" s="70" t="inlineStr">
        <is>
          <t>DEF-00445</t>
        </is>
      </c>
      <c r="B446" s="70" t="inlineStr">
        <is>
          <t>LINE-S02-PRE-20251104</t>
        </is>
      </c>
      <c r="C446" s="70" t="inlineStr">
        <is>
          <t>SHIFT-PRE-20251104</t>
        </is>
      </c>
      <c r="D446" s="70" t="inlineStr">
        <is>
          <t>LINE-S02</t>
        </is>
      </c>
      <c r="E446" s="70" t="inlineStr">
        <is>
          <t>改善前</t>
        </is>
      </c>
      <c r="F446" s="71" t="n">
        <v>45965</v>
      </c>
      <c r="G446" s="70" t="inlineStr">
        <is>
          <t>视觉设备系列</t>
        </is>
      </c>
      <c r="H446" s="70" t="inlineStr">
        <is>
          <t>其他不良</t>
        </is>
      </c>
      <c r="I446" s="72" t="n">
        <v>170</v>
      </c>
      <c r="J446" s="73" t="n">
        <v>0.129672006102212</v>
      </c>
      <c r="K446" s="70" t="inlineStr">
        <is>
          <t>包装工位</t>
        </is>
      </c>
      <c r="L446" s="70" t="inlineStr">
        <is>
          <t>综合因素</t>
        </is>
      </c>
      <c r="M446" s="70" t="inlineStr">
        <is>
          <t>生产主管</t>
        </is>
      </c>
      <c r="N446" s="70" t="inlineStr">
        <is>
          <t>否</t>
        </is>
      </c>
      <c r="O446" s="70" t="inlineStr">
        <is>
          <t>团队模拟数据</t>
        </is>
      </c>
      <c r="P446" s="70" t="inlineStr">
        <is>
          <t>SIM-v2.2-20260807-20260805</t>
        </is>
      </c>
      <c r="Q446" s="70" t="inlineStr">
        <is>
          <t>按LINE-S02确定性比例分配: 外观12%/尺寸15%/功能32%/电气28%/其他余数; 良品=ROUND(总产量×质量率,0)=40589, 不良=1311</t>
        </is>
      </c>
    </row>
    <row r="447">
      <c r="A447" s="70" t="inlineStr">
        <is>
          <t>DEF-00446</t>
        </is>
      </c>
      <c r="B447" s="70" t="inlineStr">
        <is>
          <t>LINE-S03-PRE-20251104</t>
        </is>
      </c>
      <c r="C447" s="70" t="inlineStr">
        <is>
          <t>SHIFT-PRE-20251104</t>
        </is>
      </c>
      <c r="D447" s="70" t="inlineStr">
        <is>
          <t>LINE-S03</t>
        </is>
      </c>
      <c r="E447" s="70" t="inlineStr">
        <is>
          <t>改善前</t>
        </is>
      </c>
      <c r="F447" s="71" t="n">
        <v>45965</v>
      </c>
      <c r="G447" s="70" t="inlineStr">
        <is>
          <t>音频模组系列</t>
        </is>
      </c>
      <c r="H447" s="70" t="inlineStr">
        <is>
          <t>外观不良</t>
        </is>
      </c>
      <c r="I447" s="72" t="n">
        <v>969</v>
      </c>
      <c r="J447" s="73" t="n">
        <v>0.3201189296333003</v>
      </c>
      <c r="K447" s="70" t="inlineStr">
        <is>
          <t>注塑工位</t>
        </is>
      </c>
      <c r="L447" s="70" t="inlineStr">
        <is>
          <t>表面缺陷</t>
        </is>
      </c>
      <c r="M447" s="70" t="inlineStr">
        <is>
          <t>质量工程师</t>
        </is>
      </c>
      <c r="N447" s="70" t="inlineStr">
        <is>
          <t>是</t>
        </is>
      </c>
      <c r="O447" s="70" t="inlineStr">
        <is>
          <t>团队模拟数据</t>
        </is>
      </c>
      <c r="P447" s="70" t="inlineStr">
        <is>
          <t>SIM-v2.2-20260807-20260805</t>
        </is>
      </c>
      <c r="Q447" s="70" t="inlineStr">
        <is>
          <t>按LINE-S03确定性比例分配: 外观32%/尺寸30%/功能15%/电气13%/其他余数; 良品=ROUND(总产量×质量率,0)=46718, 不良=3027</t>
        </is>
      </c>
    </row>
    <row r="448">
      <c r="A448" s="70" t="inlineStr">
        <is>
          <t>DEF-00447</t>
        </is>
      </c>
      <c r="B448" s="70" t="inlineStr">
        <is>
          <t>LINE-S03-PRE-20251104</t>
        </is>
      </c>
      <c r="C448" s="70" t="inlineStr">
        <is>
          <t>SHIFT-PRE-20251104</t>
        </is>
      </c>
      <c r="D448" s="70" t="inlineStr">
        <is>
          <t>LINE-S03</t>
        </is>
      </c>
      <c r="E448" s="70" t="inlineStr">
        <is>
          <t>改善前</t>
        </is>
      </c>
      <c r="F448" s="71" t="n">
        <v>45965</v>
      </c>
      <c r="G448" s="70" t="inlineStr">
        <is>
          <t>音频模组系列</t>
        </is>
      </c>
      <c r="H448" s="70" t="inlineStr">
        <is>
          <t>尺寸超差</t>
        </is>
      </c>
      <c r="I448" s="72" t="n">
        <v>908</v>
      </c>
      <c r="J448" s="73" t="n">
        <v>0.2999669639907499</v>
      </c>
      <c r="K448" s="70" t="inlineStr">
        <is>
          <t>成型工位</t>
        </is>
      </c>
      <c r="L448" s="70" t="inlineStr">
        <is>
          <t>工艺偏移</t>
        </is>
      </c>
      <c r="M448" s="70" t="inlineStr">
        <is>
          <t>质量工程师</t>
        </is>
      </c>
      <c r="N448" s="70" t="inlineStr">
        <is>
          <t>否</t>
        </is>
      </c>
      <c r="O448" s="70" t="inlineStr">
        <is>
          <t>团队模拟数据</t>
        </is>
      </c>
      <c r="P448" s="70" t="inlineStr">
        <is>
          <t>SIM-v2.2-20260807-20260805</t>
        </is>
      </c>
      <c r="Q448" s="70" t="inlineStr">
        <is>
          <t>按LINE-S03确定性比例分配: 外观32%/尺寸30%/功能15%/电气13%/其他余数; 良品=ROUND(总产量×质量率,0)=46718, 不良=3027</t>
        </is>
      </c>
    </row>
    <row r="449">
      <c r="A449" s="70" t="inlineStr">
        <is>
          <t>DEF-00448</t>
        </is>
      </c>
      <c r="B449" s="70" t="inlineStr">
        <is>
          <t>LINE-S03-PRE-20251104</t>
        </is>
      </c>
      <c r="C449" s="70" t="inlineStr">
        <is>
          <t>SHIFT-PRE-20251104</t>
        </is>
      </c>
      <c r="D449" s="70" t="inlineStr">
        <is>
          <t>LINE-S03</t>
        </is>
      </c>
      <c r="E449" s="70" t="inlineStr">
        <is>
          <t>改善前</t>
        </is>
      </c>
      <c r="F449" s="71" t="n">
        <v>45965</v>
      </c>
      <c r="G449" s="70" t="inlineStr">
        <is>
          <t>音频模组系列</t>
        </is>
      </c>
      <c r="H449" s="70" t="inlineStr">
        <is>
          <t>功能失效</t>
        </is>
      </c>
      <c r="I449" s="72" t="n">
        <v>454</v>
      </c>
      <c r="J449" s="73" t="n">
        <v>0.149983481995375</v>
      </c>
      <c r="K449" s="70" t="inlineStr">
        <is>
          <t>测试工位</t>
        </is>
      </c>
      <c r="L449" s="70" t="inlineStr">
        <is>
          <t>元器件异常</t>
        </is>
      </c>
      <c r="M449" s="70" t="inlineStr">
        <is>
          <t>质量工程师</t>
        </is>
      </c>
      <c r="N449" s="70" t="inlineStr">
        <is>
          <t>否</t>
        </is>
      </c>
      <c r="O449" s="70" t="inlineStr">
        <is>
          <t>团队模拟数据</t>
        </is>
      </c>
      <c r="P449" s="70" t="inlineStr">
        <is>
          <t>SIM-v2.2-20260807-20260805</t>
        </is>
      </c>
      <c r="Q449" s="70" t="inlineStr">
        <is>
          <t>按LINE-S03确定性比例分配: 外观32%/尺寸30%/功能15%/电气13%/其他余数; 良品=ROUND(总产量×质量率,0)=46718, 不良=3027</t>
        </is>
      </c>
    </row>
    <row r="450">
      <c r="A450" s="70" t="inlineStr">
        <is>
          <t>DEF-00449</t>
        </is>
      </c>
      <c r="B450" s="70" t="inlineStr">
        <is>
          <t>LINE-S03-PRE-20251104</t>
        </is>
      </c>
      <c r="C450" s="70" t="inlineStr">
        <is>
          <t>SHIFT-PRE-20251104</t>
        </is>
      </c>
      <c r="D450" s="70" t="inlineStr">
        <is>
          <t>LINE-S03</t>
        </is>
      </c>
      <c r="E450" s="70" t="inlineStr">
        <is>
          <t>改善前</t>
        </is>
      </c>
      <c r="F450" s="71" t="n">
        <v>45965</v>
      </c>
      <c r="G450" s="70" t="inlineStr">
        <is>
          <t>音频模组系列</t>
        </is>
      </c>
      <c r="H450" s="70" t="inlineStr">
        <is>
          <t>电气不良</t>
        </is>
      </c>
      <c r="I450" s="72" t="n">
        <v>394</v>
      </c>
      <c r="J450" s="73" t="n">
        <v>0.1301618764453254</v>
      </c>
      <c r="K450" s="70" t="inlineStr">
        <is>
          <t>焊接工位</t>
        </is>
      </c>
      <c r="L450" s="70" t="inlineStr">
        <is>
          <t>焊接缺陷</t>
        </is>
      </c>
      <c r="M450" s="70" t="inlineStr">
        <is>
          <t>质量工程师</t>
        </is>
      </c>
      <c r="N450" s="70" t="inlineStr">
        <is>
          <t>否</t>
        </is>
      </c>
      <c r="O450" s="70" t="inlineStr">
        <is>
          <t>团队模拟数据</t>
        </is>
      </c>
      <c r="P450" s="70" t="inlineStr">
        <is>
          <t>SIM-v2.2-20260807-20260805</t>
        </is>
      </c>
      <c r="Q450" s="70" t="inlineStr">
        <is>
          <t>按LINE-S03确定性比例分配: 外观32%/尺寸30%/功能15%/电气13%/其他余数; 良品=ROUND(总产量×质量率,0)=46718, 不良=3027</t>
        </is>
      </c>
    </row>
    <row r="451">
      <c r="A451" s="70" t="inlineStr">
        <is>
          <t>DEF-00450</t>
        </is>
      </c>
      <c r="B451" s="70" t="inlineStr">
        <is>
          <t>LINE-S03-PRE-20251104</t>
        </is>
      </c>
      <c r="C451" s="70" t="inlineStr">
        <is>
          <t>SHIFT-PRE-20251104</t>
        </is>
      </c>
      <c r="D451" s="70" t="inlineStr">
        <is>
          <t>LINE-S03</t>
        </is>
      </c>
      <c r="E451" s="70" t="inlineStr">
        <is>
          <t>改善前</t>
        </is>
      </c>
      <c r="F451" s="71" t="n">
        <v>45965</v>
      </c>
      <c r="G451" s="70" t="inlineStr">
        <is>
          <t>音频模组系列</t>
        </is>
      </c>
      <c r="H451" s="70" t="inlineStr">
        <is>
          <t>其他不良</t>
        </is>
      </c>
      <c r="I451" s="72" t="n">
        <v>302</v>
      </c>
      <c r="J451" s="73" t="n">
        <v>0.09976874793524948</v>
      </c>
      <c r="K451" s="70" t="inlineStr">
        <is>
          <t>包装工位</t>
        </is>
      </c>
      <c r="L451" s="70" t="inlineStr">
        <is>
          <t>综合因素</t>
        </is>
      </c>
      <c r="M451" s="70" t="inlineStr">
        <is>
          <t>生产主管</t>
        </is>
      </c>
      <c r="N451" s="70" t="inlineStr">
        <is>
          <t>否</t>
        </is>
      </c>
      <c r="O451" s="70" t="inlineStr">
        <is>
          <t>团队模拟数据</t>
        </is>
      </c>
      <c r="P451" s="70" t="inlineStr">
        <is>
          <t>SIM-v2.2-20260807-20260805</t>
        </is>
      </c>
      <c r="Q451" s="70" t="inlineStr">
        <is>
          <t>按LINE-S03确定性比例分配: 外观32%/尺寸30%/功能15%/电气13%/其他余数; 良品=ROUND(总产量×质量率,0)=46718, 不良=3027</t>
        </is>
      </c>
    </row>
    <row r="452">
      <c r="A452" s="70" t="inlineStr">
        <is>
          <t>DEF-00451</t>
        </is>
      </c>
      <c r="B452" s="70" t="inlineStr">
        <is>
          <t>LINE-S01-PRE-20251105</t>
        </is>
      </c>
      <c r="C452" s="70" t="inlineStr">
        <is>
          <t>SHIFT-PRE-20251105</t>
        </is>
      </c>
      <c r="D452" s="70" t="inlineStr">
        <is>
          <t>LINE-S01</t>
        </is>
      </c>
      <c r="E452" s="70" t="inlineStr">
        <is>
          <t>改善前</t>
        </is>
      </c>
      <c r="F452" s="71" t="n">
        <v>45966</v>
      </c>
      <c r="G452" s="70" t="inlineStr">
        <is>
          <t>智能终端系列</t>
        </is>
      </c>
      <c r="H452" s="70" t="inlineStr">
        <is>
          <t>外观不良</t>
        </is>
      </c>
      <c r="I452" s="72" t="n">
        <v>66</v>
      </c>
      <c r="J452" s="73" t="n">
        <v>0.1496598639455782</v>
      </c>
      <c r="K452" s="70" t="inlineStr">
        <is>
          <t>注塑工位</t>
        </is>
      </c>
      <c r="L452" s="70" t="inlineStr">
        <is>
          <t>表面缺陷</t>
        </is>
      </c>
      <c r="M452" s="70" t="inlineStr">
        <is>
          <t>质量工程师</t>
        </is>
      </c>
      <c r="N452" s="70" t="inlineStr">
        <is>
          <t>否</t>
        </is>
      </c>
      <c r="O452" s="70" t="inlineStr">
        <is>
          <t>团队模拟数据</t>
        </is>
      </c>
      <c r="P452" s="70" t="inlineStr">
        <is>
          <t>SIM-v2.2-20260807-20260805</t>
        </is>
      </c>
      <c r="Q452" s="70" t="inlineStr">
        <is>
          <t>按LINE-S01确定性比例分配: 外观15%/尺寸25%/功能25%/电气25%/其他余数; 良品=ROUND(总产量×质量率,0)=25860, 不良=441</t>
        </is>
      </c>
    </row>
    <row r="453">
      <c r="A453" s="70" t="inlineStr">
        <is>
          <t>DEF-00452</t>
        </is>
      </c>
      <c r="B453" s="70" t="inlineStr">
        <is>
          <t>LINE-S01-PRE-20251105</t>
        </is>
      </c>
      <c r="C453" s="70" t="inlineStr">
        <is>
          <t>SHIFT-PRE-20251105</t>
        </is>
      </c>
      <c r="D453" s="70" t="inlineStr">
        <is>
          <t>LINE-S01</t>
        </is>
      </c>
      <c r="E453" s="70" t="inlineStr">
        <is>
          <t>改善前</t>
        </is>
      </c>
      <c r="F453" s="71" t="n">
        <v>45966</v>
      </c>
      <c r="G453" s="70" t="inlineStr">
        <is>
          <t>智能终端系列</t>
        </is>
      </c>
      <c r="H453" s="70" t="inlineStr">
        <is>
          <t>尺寸超差</t>
        </is>
      </c>
      <c r="I453" s="72" t="n">
        <v>110</v>
      </c>
      <c r="J453" s="73" t="n">
        <v>0.2494331065759637</v>
      </c>
      <c r="K453" s="70" t="inlineStr">
        <is>
          <t>成型工位</t>
        </is>
      </c>
      <c r="L453" s="70" t="inlineStr">
        <is>
          <t>工艺偏移</t>
        </is>
      </c>
      <c r="M453" s="70" t="inlineStr">
        <is>
          <t>质量工程师</t>
        </is>
      </c>
      <c r="N453" s="70" t="inlineStr">
        <is>
          <t>否</t>
        </is>
      </c>
      <c r="O453" s="70" t="inlineStr">
        <is>
          <t>团队模拟数据</t>
        </is>
      </c>
      <c r="P453" s="70" t="inlineStr">
        <is>
          <t>SIM-v2.2-20260807-20260805</t>
        </is>
      </c>
      <c r="Q453" s="70" t="inlineStr">
        <is>
          <t>按LINE-S01确定性比例分配: 外观15%/尺寸25%/功能25%/电气25%/其他余数; 良品=ROUND(总产量×质量率,0)=25860, 不良=441</t>
        </is>
      </c>
    </row>
    <row r="454">
      <c r="A454" s="70" t="inlineStr">
        <is>
          <t>DEF-00453</t>
        </is>
      </c>
      <c r="B454" s="70" t="inlineStr">
        <is>
          <t>LINE-S01-PRE-20251105</t>
        </is>
      </c>
      <c r="C454" s="70" t="inlineStr">
        <is>
          <t>SHIFT-PRE-20251105</t>
        </is>
      </c>
      <c r="D454" s="70" t="inlineStr">
        <is>
          <t>LINE-S01</t>
        </is>
      </c>
      <c r="E454" s="70" t="inlineStr">
        <is>
          <t>改善前</t>
        </is>
      </c>
      <c r="F454" s="71" t="n">
        <v>45966</v>
      </c>
      <c r="G454" s="70" t="inlineStr">
        <is>
          <t>智能终端系列</t>
        </is>
      </c>
      <c r="H454" s="70" t="inlineStr">
        <is>
          <t>功能失效</t>
        </is>
      </c>
      <c r="I454" s="72" t="n">
        <v>110</v>
      </c>
      <c r="J454" s="73" t="n">
        <v>0.2494331065759637</v>
      </c>
      <c r="K454" s="70" t="inlineStr">
        <is>
          <t>测试工位</t>
        </is>
      </c>
      <c r="L454" s="70" t="inlineStr">
        <is>
          <t>元器件异常</t>
        </is>
      </c>
      <c r="M454" s="70" t="inlineStr">
        <is>
          <t>质量工程师</t>
        </is>
      </c>
      <c r="N454" s="70" t="inlineStr">
        <is>
          <t>否</t>
        </is>
      </c>
      <c r="O454" s="70" t="inlineStr">
        <is>
          <t>团队模拟数据</t>
        </is>
      </c>
      <c r="P454" s="70" t="inlineStr">
        <is>
          <t>SIM-v2.2-20260807-20260805</t>
        </is>
      </c>
      <c r="Q454" s="70" t="inlineStr">
        <is>
          <t>按LINE-S01确定性比例分配: 外观15%/尺寸25%/功能25%/电气25%/其他余数; 良品=ROUND(总产量×质量率,0)=25860, 不良=441</t>
        </is>
      </c>
    </row>
    <row r="455">
      <c r="A455" s="70" t="inlineStr">
        <is>
          <t>DEF-00454</t>
        </is>
      </c>
      <c r="B455" s="70" t="inlineStr">
        <is>
          <t>LINE-S01-PRE-20251105</t>
        </is>
      </c>
      <c r="C455" s="70" t="inlineStr">
        <is>
          <t>SHIFT-PRE-20251105</t>
        </is>
      </c>
      <c r="D455" s="70" t="inlineStr">
        <is>
          <t>LINE-S01</t>
        </is>
      </c>
      <c r="E455" s="70" t="inlineStr">
        <is>
          <t>改善前</t>
        </is>
      </c>
      <c r="F455" s="71" t="n">
        <v>45966</v>
      </c>
      <c r="G455" s="70" t="inlineStr">
        <is>
          <t>智能终端系列</t>
        </is>
      </c>
      <c r="H455" s="70" t="inlineStr">
        <is>
          <t>电气不良</t>
        </is>
      </c>
      <c r="I455" s="72" t="n">
        <v>110</v>
      </c>
      <c r="J455" s="73" t="n">
        <v>0.2494331065759637</v>
      </c>
      <c r="K455" s="70" t="inlineStr">
        <is>
          <t>焊接工位</t>
        </is>
      </c>
      <c r="L455" s="70" t="inlineStr">
        <is>
          <t>焊接缺陷</t>
        </is>
      </c>
      <c r="M455" s="70" t="inlineStr">
        <is>
          <t>质量工程师</t>
        </is>
      </c>
      <c r="N455" s="70" t="inlineStr">
        <is>
          <t>否</t>
        </is>
      </c>
      <c r="O455" s="70" t="inlineStr">
        <is>
          <t>团队模拟数据</t>
        </is>
      </c>
      <c r="P455" s="70" t="inlineStr">
        <is>
          <t>SIM-v2.2-20260807-20260805</t>
        </is>
      </c>
      <c r="Q455" s="70" t="inlineStr">
        <is>
          <t>按LINE-S01确定性比例分配: 外观15%/尺寸25%/功能25%/电气25%/其他余数; 良品=ROUND(总产量×质量率,0)=25860, 不良=441</t>
        </is>
      </c>
    </row>
    <row r="456">
      <c r="A456" s="70" t="inlineStr">
        <is>
          <t>DEF-00455</t>
        </is>
      </c>
      <c r="B456" s="70" t="inlineStr">
        <is>
          <t>LINE-S01-PRE-20251105</t>
        </is>
      </c>
      <c r="C456" s="70" t="inlineStr">
        <is>
          <t>SHIFT-PRE-20251105</t>
        </is>
      </c>
      <c r="D456" s="70" t="inlineStr">
        <is>
          <t>LINE-S01</t>
        </is>
      </c>
      <c r="E456" s="70" t="inlineStr">
        <is>
          <t>改善前</t>
        </is>
      </c>
      <c r="F456" s="71" t="n">
        <v>45966</v>
      </c>
      <c r="G456" s="70" t="inlineStr">
        <is>
          <t>智能终端系列</t>
        </is>
      </c>
      <c r="H456" s="70" t="inlineStr">
        <is>
          <t>其他不良</t>
        </is>
      </c>
      <c r="I456" s="72" t="n">
        <v>45</v>
      </c>
      <c r="J456" s="73" t="n">
        <v>0.1020408163265306</v>
      </c>
      <c r="K456" s="70" t="inlineStr">
        <is>
          <t>包装工位</t>
        </is>
      </c>
      <c r="L456" s="70" t="inlineStr">
        <is>
          <t>综合因素</t>
        </is>
      </c>
      <c r="M456" s="70" t="inlineStr">
        <is>
          <t>生产主管</t>
        </is>
      </c>
      <c r="N456" s="70" t="inlineStr">
        <is>
          <t>否</t>
        </is>
      </c>
      <c r="O456" s="70" t="inlineStr">
        <is>
          <t>团队模拟数据</t>
        </is>
      </c>
      <c r="P456" s="70" t="inlineStr">
        <is>
          <t>SIM-v2.2-20260807-20260805</t>
        </is>
      </c>
      <c r="Q456" s="70" t="inlineStr">
        <is>
          <t>按LINE-S01确定性比例分配: 外观15%/尺寸25%/功能25%/电气25%/其他余数; 良品=ROUND(总产量×质量率,0)=25860, 不良=441</t>
        </is>
      </c>
    </row>
    <row r="457">
      <c r="A457" s="70" t="inlineStr">
        <is>
          <t>DEF-00456</t>
        </is>
      </c>
      <c r="B457" s="70" t="inlineStr">
        <is>
          <t>LINE-S02-PRE-20251105</t>
        </is>
      </c>
      <c r="C457" s="70" t="inlineStr">
        <is>
          <t>SHIFT-PRE-20251105</t>
        </is>
      </c>
      <c r="D457" s="70" t="inlineStr">
        <is>
          <t>LINE-S02</t>
        </is>
      </c>
      <c r="E457" s="70" t="inlineStr">
        <is>
          <t>改善前</t>
        </is>
      </c>
      <c r="F457" s="71" t="n">
        <v>45966</v>
      </c>
      <c r="G457" s="70" t="inlineStr">
        <is>
          <t>视觉设备系列</t>
        </is>
      </c>
      <c r="H457" s="70" t="inlineStr">
        <is>
          <t>外观不良</t>
        </is>
      </c>
      <c r="I457" s="72" t="n">
        <v>32</v>
      </c>
      <c r="J457" s="73" t="n">
        <v>0.1212121212121212</v>
      </c>
      <c r="K457" s="70" t="inlineStr">
        <is>
          <t>注塑工位</t>
        </is>
      </c>
      <c r="L457" s="70" t="inlineStr">
        <is>
          <t>表面缺陷</t>
        </is>
      </c>
      <c r="M457" s="70" t="inlineStr">
        <is>
          <t>质量工程师</t>
        </is>
      </c>
      <c r="N457" s="70" t="inlineStr">
        <is>
          <t>否</t>
        </is>
      </c>
      <c r="O457" s="70" t="inlineStr">
        <is>
          <t>团队模拟数据</t>
        </is>
      </c>
      <c r="P457" s="70" t="inlineStr">
        <is>
          <t>SIM-v2.2-20260807-20260805</t>
        </is>
      </c>
      <c r="Q457" s="70" t="inlineStr">
        <is>
          <t>按LINE-S02确定性比例分配: 外观12%/尺寸15%/功能32%/电气28%/其他余数; 良品=ROUND(总产量×质量率,0)=23962, 不良=264</t>
        </is>
      </c>
    </row>
    <row r="458">
      <c r="A458" s="70" t="inlineStr">
        <is>
          <t>DEF-00457</t>
        </is>
      </c>
      <c r="B458" s="70" t="inlineStr">
        <is>
          <t>LINE-S02-PRE-20251105</t>
        </is>
      </c>
      <c r="C458" s="70" t="inlineStr">
        <is>
          <t>SHIFT-PRE-20251105</t>
        </is>
      </c>
      <c r="D458" s="70" t="inlineStr">
        <is>
          <t>LINE-S02</t>
        </is>
      </c>
      <c r="E458" s="70" t="inlineStr">
        <is>
          <t>改善前</t>
        </is>
      </c>
      <c r="F458" s="71" t="n">
        <v>45966</v>
      </c>
      <c r="G458" s="70" t="inlineStr">
        <is>
          <t>视觉设备系列</t>
        </is>
      </c>
      <c r="H458" s="70" t="inlineStr">
        <is>
          <t>尺寸超差</t>
        </is>
      </c>
      <c r="I458" s="72" t="n">
        <v>40</v>
      </c>
      <c r="J458" s="73" t="n">
        <v>0.1515151515151515</v>
      </c>
      <c r="K458" s="70" t="inlineStr">
        <is>
          <t>成型工位</t>
        </is>
      </c>
      <c r="L458" s="70" t="inlineStr">
        <is>
          <t>工艺偏移</t>
        </is>
      </c>
      <c r="M458" s="70" t="inlineStr">
        <is>
          <t>质量工程师</t>
        </is>
      </c>
      <c r="N458" s="70" t="inlineStr">
        <is>
          <t>否</t>
        </is>
      </c>
      <c r="O458" s="70" t="inlineStr">
        <is>
          <t>团队模拟数据</t>
        </is>
      </c>
      <c r="P458" s="70" t="inlineStr">
        <is>
          <t>SIM-v2.2-20260807-20260805</t>
        </is>
      </c>
      <c r="Q458" s="70" t="inlineStr">
        <is>
          <t>按LINE-S02确定性比例分配: 外观12%/尺寸15%/功能32%/电气28%/其他余数; 良品=ROUND(总产量×质量率,0)=23962, 不良=264</t>
        </is>
      </c>
    </row>
    <row r="459">
      <c r="A459" s="70" t="inlineStr">
        <is>
          <t>DEF-00458</t>
        </is>
      </c>
      <c r="B459" s="70" t="inlineStr">
        <is>
          <t>LINE-S02-PRE-20251105</t>
        </is>
      </c>
      <c r="C459" s="70" t="inlineStr">
        <is>
          <t>SHIFT-PRE-20251105</t>
        </is>
      </c>
      <c r="D459" s="70" t="inlineStr">
        <is>
          <t>LINE-S02</t>
        </is>
      </c>
      <c r="E459" s="70" t="inlineStr">
        <is>
          <t>改善前</t>
        </is>
      </c>
      <c r="F459" s="71" t="n">
        <v>45966</v>
      </c>
      <c r="G459" s="70" t="inlineStr">
        <is>
          <t>视觉设备系列</t>
        </is>
      </c>
      <c r="H459" s="70" t="inlineStr">
        <is>
          <t>功能失效</t>
        </is>
      </c>
      <c r="I459" s="72" t="n">
        <v>84</v>
      </c>
      <c r="J459" s="73" t="n">
        <v>0.3181818181818182</v>
      </c>
      <c r="K459" s="70" t="inlineStr">
        <is>
          <t>测试工位</t>
        </is>
      </c>
      <c r="L459" s="70" t="inlineStr">
        <is>
          <t>元器件异常</t>
        </is>
      </c>
      <c r="M459" s="70" t="inlineStr">
        <is>
          <t>质量工程师</t>
        </is>
      </c>
      <c r="N459" s="70" t="inlineStr">
        <is>
          <t>是</t>
        </is>
      </c>
      <c r="O459" s="70" t="inlineStr">
        <is>
          <t>团队模拟数据</t>
        </is>
      </c>
      <c r="P459" s="70" t="inlineStr">
        <is>
          <t>SIM-v2.2-20260807-20260805</t>
        </is>
      </c>
      <c r="Q459" s="70" t="inlineStr">
        <is>
          <t>按LINE-S02确定性比例分配: 外观12%/尺寸15%/功能32%/电气28%/其他余数; 良品=ROUND(总产量×质量率,0)=23962, 不良=264</t>
        </is>
      </c>
    </row>
    <row r="460">
      <c r="A460" s="70" t="inlineStr">
        <is>
          <t>DEF-00459</t>
        </is>
      </c>
      <c r="B460" s="70" t="inlineStr">
        <is>
          <t>LINE-S02-PRE-20251105</t>
        </is>
      </c>
      <c r="C460" s="70" t="inlineStr">
        <is>
          <t>SHIFT-PRE-20251105</t>
        </is>
      </c>
      <c r="D460" s="70" t="inlineStr">
        <is>
          <t>LINE-S02</t>
        </is>
      </c>
      <c r="E460" s="70" t="inlineStr">
        <is>
          <t>改善前</t>
        </is>
      </c>
      <c r="F460" s="71" t="n">
        <v>45966</v>
      </c>
      <c r="G460" s="70" t="inlineStr">
        <is>
          <t>视觉设备系列</t>
        </is>
      </c>
      <c r="H460" s="70" t="inlineStr">
        <is>
          <t>电气不良</t>
        </is>
      </c>
      <c r="I460" s="72" t="n">
        <v>74</v>
      </c>
      <c r="J460" s="73" t="n">
        <v>0.2803030303030303</v>
      </c>
      <c r="K460" s="70" t="inlineStr">
        <is>
          <t>焊接工位</t>
        </is>
      </c>
      <c r="L460" s="70" t="inlineStr">
        <is>
          <t>焊接缺陷</t>
        </is>
      </c>
      <c r="M460" s="70" t="inlineStr">
        <is>
          <t>质量工程师</t>
        </is>
      </c>
      <c r="N460" s="70" t="inlineStr">
        <is>
          <t>否</t>
        </is>
      </c>
      <c r="O460" s="70" t="inlineStr">
        <is>
          <t>团队模拟数据</t>
        </is>
      </c>
      <c r="P460" s="70" t="inlineStr">
        <is>
          <t>SIM-v2.2-20260807-20260805</t>
        </is>
      </c>
      <c r="Q460" s="70" t="inlineStr">
        <is>
          <t>按LINE-S02确定性比例分配: 外观12%/尺寸15%/功能32%/电气28%/其他余数; 良品=ROUND(总产量×质量率,0)=23962, 不良=264</t>
        </is>
      </c>
    </row>
    <row r="461">
      <c r="A461" s="70" t="inlineStr">
        <is>
          <t>DEF-00460</t>
        </is>
      </c>
      <c r="B461" s="70" t="inlineStr">
        <is>
          <t>LINE-S02-PRE-20251105</t>
        </is>
      </c>
      <c r="C461" s="70" t="inlineStr">
        <is>
          <t>SHIFT-PRE-20251105</t>
        </is>
      </c>
      <c r="D461" s="70" t="inlineStr">
        <is>
          <t>LINE-S02</t>
        </is>
      </c>
      <c r="E461" s="70" t="inlineStr">
        <is>
          <t>改善前</t>
        </is>
      </c>
      <c r="F461" s="71" t="n">
        <v>45966</v>
      </c>
      <c r="G461" s="70" t="inlineStr">
        <is>
          <t>视觉设备系列</t>
        </is>
      </c>
      <c r="H461" s="70" t="inlineStr">
        <is>
          <t>其他不良</t>
        </is>
      </c>
      <c r="I461" s="72" t="n">
        <v>34</v>
      </c>
      <c r="J461" s="73" t="n">
        <v>0.1287878787878789</v>
      </c>
      <c r="K461" s="70" t="inlineStr">
        <is>
          <t>包装工位</t>
        </is>
      </c>
      <c r="L461" s="70" t="inlineStr">
        <is>
          <t>综合因素</t>
        </is>
      </c>
      <c r="M461" s="70" t="inlineStr">
        <is>
          <t>生产主管</t>
        </is>
      </c>
      <c r="N461" s="70" t="inlineStr">
        <is>
          <t>否</t>
        </is>
      </c>
      <c r="O461" s="70" t="inlineStr">
        <is>
          <t>团队模拟数据</t>
        </is>
      </c>
      <c r="P461" s="70" t="inlineStr">
        <is>
          <t>SIM-v2.2-20260807-20260805</t>
        </is>
      </c>
      <c r="Q461" s="70" t="inlineStr">
        <is>
          <t>按LINE-S02确定性比例分配: 外观12%/尺寸15%/功能32%/电气28%/其他余数; 良品=ROUND(总产量×质量率,0)=23962, 不良=264</t>
        </is>
      </c>
    </row>
    <row r="462">
      <c r="A462" s="70" t="inlineStr">
        <is>
          <t>DEF-00461</t>
        </is>
      </c>
      <c r="B462" s="70" t="inlineStr">
        <is>
          <t>LINE-S03-PRE-20251105</t>
        </is>
      </c>
      <c r="C462" s="70" t="inlineStr">
        <is>
          <t>SHIFT-PRE-20251105</t>
        </is>
      </c>
      <c r="D462" s="70" t="inlineStr">
        <is>
          <t>LINE-S03</t>
        </is>
      </c>
      <c r="E462" s="70" t="inlineStr">
        <is>
          <t>改善前</t>
        </is>
      </c>
      <c r="F462" s="71" t="n">
        <v>45966</v>
      </c>
      <c r="G462" s="70" t="inlineStr">
        <is>
          <t>音频模组系列</t>
        </is>
      </c>
      <c r="H462" s="70" t="inlineStr">
        <is>
          <t>外观不良</t>
        </is>
      </c>
      <c r="I462" s="72" t="n">
        <v>372</v>
      </c>
      <c r="J462" s="73" t="n">
        <v>0.3201376936316696</v>
      </c>
      <c r="K462" s="70" t="inlineStr">
        <is>
          <t>注塑工位</t>
        </is>
      </c>
      <c r="L462" s="70" t="inlineStr">
        <is>
          <t>表面缺陷</t>
        </is>
      </c>
      <c r="M462" s="70" t="inlineStr">
        <is>
          <t>质量工程师</t>
        </is>
      </c>
      <c r="N462" s="70" t="inlineStr">
        <is>
          <t>是</t>
        </is>
      </c>
      <c r="O462" s="70" t="inlineStr">
        <is>
          <t>团队模拟数据</t>
        </is>
      </c>
      <c r="P462" s="70" t="inlineStr">
        <is>
          <t>SIM-v2.2-20260807-20260805</t>
        </is>
      </c>
      <c r="Q462" s="70" t="inlineStr">
        <is>
          <t>按LINE-S03确定性比例分配: 外观32%/尺寸30%/功能15%/电气13%/其他余数; 良品=ROUND(总产量×质量率,0)=27567, 不良=1162</t>
        </is>
      </c>
    </row>
    <row r="463">
      <c r="A463" s="70" t="inlineStr">
        <is>
          <t>DEF-00462</t>
        </is>
      </c>
      <c r="B463" s="70" t="inlineStr">
        <is>
          <t>LINE-S03-PRE-20251105</t>
        </is>
      </c>
      <c r="C463" s="70" t="inlineStr">
        <is>
          <t>SHIFT-PRE-20251105</t>
        </is>
      </c>
      <c r="D463" s="70" t="inlineStr">
        <is>
          <t>LINE-S03</t>
        </is>
      </c>
      <c r="E463" s="70" t="inlineStr">
        <is>
          <t>改善前</t>
        </is>
      </c>
      <c r="F463" s="71" t="n">
        <v>45966</v>
      </c>
      <c r="G463" s="70" t="inlineStr">
        <is>
          <t>音频模组系列</t>
        </is>
      </c>
      <c r="H463" s="70" t="inlineStr">
        <is>
          <t>尺寸超差</t>
        </is>
      </c>
      <c r="I463" s="72" t="n">
        <v>349</v>
      </c>
      <c r="J463" s="73" t="n">
        <v>0.3003442340791738</v>
      </c>
      <c r="K463" s="70" t="inlineStr">
        <is>
          <t>成型工位</t>
        </is>
      </c>
      <c r="L463" s="70" t="inlineStr">
        <is>
          <t>工艺偏移</t>
        </is>
      </c>
      <c r="M463" s="70" t="inlineStr">
        <is>
          <t>质量工程师</t>
        </is>
      </c>
      <c r="N463" s="70" t="inlineStr">
        <is>
          <t>是</t>
        </is>
      </c>
      <c r="O463" s="70" t="inlineStr">
        <is>
          <t>团队模拟数据</t>
        </is>
      </c>
      <c r="P463" s="70" t="inlineStr">
        <is>
          <t>SIM-v2.2-20260807-20260805</t>
        </is>
      </c>
      <c r="Q463" s="70" t="inlineStr">
        <is>
          <t>按LINE-S03确定性比例分配: 外观32%/尺寸30%/功能15%/电气13%/其他余数; 良品=ROUND(总产量×质量率,0)=27567, 不良=1162</t>
        </is>
      </c>
    </row>
    <row r="464">
      <c r="A464" s="70" t="inlineStr">
        <is>
          <t>DEF-00463</t>
        </is>
      </c>
      <c r="B464" s="70" t="inlineStr">
        <is>
          <t>LINE-S03-PRE-20251105</t>
        </is>
      </c>
      <c r="C464" s="70" t="inlineStr">
        <is>
          <t>SHIFT-PRE-20251105</t>
        </is>
      </c>
      <c r="D464" s="70" t="inlineStr">
        <is>
          <t>LINE-S03</t>
        </is>
      </c>
      <c r="E464" s="70" t="inlineStr">
        <is>
          <t>改善前</t>
        </is>
      </c>
      <c r="F464" s="71" t="n">
        <v>45966</v>
      </c>
      <c r="G464" s="70" t="inlineStr">
        <is>
          <t>音频模组系列</t>
        </is>
      </c>
      <c r="H464" s="70" t="inlineStr">
        <is>
          <t>功能失效</t>
        </is>
      </c>
      <c r="I464" s="72" t="n">
        <v>174</v>
      </c>
      <c r="J464" s="73" t="n">
        <v>0.1497418244406196</v>
      </c>
      <c r="K464" s="70" t="inlineStr">
        <is>
          <t>测试工位</t>
        </is>
      </c>
      <c r="L464" s="70" t="inlineStr">
        <is>
          <t>元器件异常</t>
        </is>
      </c>
      <c r="M464" s="70" t="inlineStr">
        <is>
          <t>质量工程师</t>
        </is>
      </c>
      <c r="N464" s="70" t="inlineStr">
        <is>
          <t>否</t>
        </is>
      </c>
      <c r="O464" s="70" t="inlineStr">
        <is>
          <t>团队模拟数据</t>
        </is>
      </c>
      <c r="P464" s="70" t="inlineStr">
        <is>
          <t>SIM-v2.2-20260807-20260805</t>
        </is>
      </c>
      <c r="Q464" s="70" t="inlineStr">
        <is>
          <t>按LINE-S03确定性比例分配: 外观32%/尺寸30%/功能15%/电气13%/其他余数; 良品=ROUND(总产量×质量率,0)=27567, 不良=1162</t>
        </is>
      </c>
    </row>
    <row r="465">
      <c r="A465" s="70" t="inlineStr">
        <is>
          <t>DEF-00464</t>
        </is>
      </c>
      <c r="B465" s="70" t="inlineStr">
        <is>
          <t>LINE-S03-PRE-20251105</t>
        </is>
      </c>
      <c r="C465" s="70" t="inlineStr">
        <is>
          <t>SHIFT-PRE-20251105</t>
        </is>
      </c>
      <c r="D465" s="70" t="inlineStr">
        <is>
          <t>LINE-S03</t>
        </is>
      </c>
      <c r="E465" s="70" t="inlineStr">
        <is>
          <t>改善前</t>
        </is>
      </c>
      <c r="F465" s="71" t="n">
        <v>45966</v>
      </c>
      <c r="G465" s="70" t="inlineStr">
        <is>
          <t>音频模组系列</t>
        </is>
      </c>
      <c r="H465" s="70" t="inlineStr">
        <is>
          <t>电气不良</t>
        </is>
      </c>
      <c r="I465" s="72" t="n">
        <v>151</v>
      </c>
      <c r="J465" s="73" t="n">
        <v>0.1299483648881239</v>
      </c>
      <c r="K465" s="70" t="inlineStr">
        <is>
          <t>焊接工位</t>
        </is>
      </c>
      <c r="L465" s="70" t="inlineStr">
        <is>
          <t>焊接缺陷</t>
        </is>
      </c>
      <c r="M465" s="70" t="inlineStr">
        <is>
          <t>质量工程师</t>
        </is>
      </c>
      <c r="N465" s="70" t="inlineStr">
        <is>
          <t>否</t>
        </is>
      </c>
      <c r="O465" s="70" t="inlineStr">
        <is>
          <t>团队模拟数据</t>
        </is>
      </c>
      <c r="P465" s="70" t="inlineStr">
        <is>
          <t>SIM-v2.2-20260807-20260805</t>
        </is>
      </c>
      <c r="Q465" s="70" t="inlineStr">
        <is>
          <t>按LINE-S03确定性比例分配: 外观32%/尺寸30%/功能15%/电气13%/其他余数; 良品=ROUND(总产量×质量率,0)=27567, 不良=1162</t>
        </is>
      </c>
    </row>
    <row r="466">
      <c r="A466" s="70" t="inlineStr">
        <is>
          <t>DEF-00465</t>
        </is>
      </c>
      <c r="B466" s="70" t="inlineStr">
        <is>
          <t>LINE-S03-PRE-20251105</t>
        </is>
      </c>
      <c r="C466" s="70" t="inlineStr">
        <is>
          <t>SHIFT-PRE-20251105</t>
        </is>
      </c>
      <c r="D466" s="70" t="inlineStr">
        <is>
          <t>LINE-S03</t>
        </is>
      </c>
      <c r="E466" s="70" t="inlineStr">
        <is>
          <t>改善前</t>
        </is>
      </c>
      <c r="F466" s="71" t="n">
        <v>45966</v>
      </c>
      <c r="G466" s="70" t="inlineStr">
        <is>
          <t>音频模组系列</t>
        </is>
      </c>
      <c r="H466" s="70" t="inlineStr">
        <is>
          <t>其他不良</t>
        </is>
      </c>
      <c r="I466" s="72" t="n">
        <v>116</v>
      </c>
      <c r="J466" s="73" t="n">
        <v>0.09982788296041312</v>
      </c>
      <c r="K466" s="70" t="inlineStr">
        <is>
          <t>包装工位</t>
        </is>
      </c>
      <c r="L466" s="70" t="inlineStr">
        <is>
          <t>综合因素</t>
        </is>
      </c>
      <c r="M466" s="70" t="inlineStr">
        <is>
          <t>生产主管</t>
        </is>
      </c>
      <c r="N466" s="70" t="inlineStr">
        <is>
          <t>否</t>
        </is>
      </c>
      <c r="O466" s="70" t="inlineStr">
        <is>
          <t>团队模拟数据</t>
        </is>
      </c>
      <c r="P466" s="70" t="inlineStr">
        <is>
          <t>SIM-v2.2-20260807-20260805</t>
        </is>
      </c>
      <c r="Q466" s="70" t="inlineStr">
        <is>
          <t>按LINE-S03确定性比例分配: 外观32%/尺寸30%/功能15%/电气13%/其他余数; 良品=ROUND(总产量×质量率,0)=27567, 不良=1162</t>
        </is>
      </c>
    </row>
    <row r="467">
      <c r="A467" s="70" t="inlineStr">
        <is>
          <t>DEF-00466</t>
        </is>
      </c>
      <c r="B467" s="70" t="inlineStr">
        <is>
          <t>LINE-S01-PRE-20251106</t>
        </is>
      </c>
      <c r="C467" s="70" t="inlineStr">
        <is>
          <t>SHIFT-PRE-20251106</t>
        </is>
      </c>
      <c r="D467" s="70" t="inlineStr">
        <is>
          <t>LINE-S01</t>
        </is>
      </c>
      <c r="E467" s="70" t="inlineStr">
        <is>
          <t>改善前</t>
        </is>
      </c>
      <c r="F467" s="71" t="n">
        <v>45967</v>
      </c>
      <c r="G467" s="70" t="inlineStr">
        <is>
          <t>智能终端系列</t>
        </is>
      </c>
      <c r="H467" s="70" t="inlineStr">
        <is>
          <t>外观不良</t>
        </is>
      </c>
      <c r="I467" s="72" t="n">
        <v>5</v>
      </c>
      <c r="J467" s="73" t="n">
        <v>0.1428571428571428</v>
      </c>
      <c r="K467" s="70" t="inlineStr">
        <is>
          <t>注塑工位</t>
        </is>
      </c>
      <c r="L467" s="70" t="inlineStr">
        <is>
          <t>表面缺陷</t>
        </is>
      </c>
      <c r="M467" s="70" t="inlineStr">
        <is>
          <t>质量工程师</t>
        </is>
      </c>
      <c r="N467" s="70" t="inlineStr">
        <is>
          <t>否</t>
        </is>
      </c>
      <c r="O467" s="70" t="inlineStr">
        <is>
          <t>团队模拟数据</t>
        </is>
      </c>
      <c r="P467" s="70" t="inlineStr">
        <is>
          <t>SIM-v2.2-20260807-20260805</t>
        </is>
      </c>
      <c r="Q467" s="70" t="inlineStr">
        <is>
          <t>按LINE-S01确定性比例分配: 外观15%/尺寸25%/功能25%/电气25%/其他余数; 良品=ROUND(总产量×质量率,0)=18955, 不良=35</t>
        </is>
      </c>
    </row>
    <row r="468">
      <c r="A468" s="70" t="inlineStr">
        <is>
          <t>DEF-00467</t>
        </is>
      </c>
      <c r="B468" s="70" t="inlineStr">
        <is>
          <t>LINE-S01-PRE-20251106</t>
        </is>
      </c>
      <c r="C468" s="70" t="inlineStr">
        <is>
          <t>SHIFT-PRE-20251106</t>
        </is>
      </c>
      <c r="D468" s="70" t="inlineStr">
        <is>
          <t>LINE-S01</t>
        </is>
      </c>
      <c r="E468" s="70" t="inlineStr">
        <is>
          <t>改善前</t>
        </is>
      </c>
      <c r="F468" s="71" t="n">
        <v>45967</v>
      </c>
      <c r="G468" s="70" t="inlineStr">
        <is>
          <t>智能终端系列</t>
        </is>
      </c>
      <c r="H468" s="70" t="inlineStr">
        <is>
          <t>尺寸超差</t>
        </is>
      </c>
      <c r="I468" s="72" t="n">
        <v>9</v>
      </c>
      <c r="J468" s="73" t="n">
        <v>0.2571428571428571</v>
      </c>
      <c r="K468" s="70" t="inlineStr">
        <is>
          <t>成型工位</t>
        </is>
      </c>
      <c r="L468" s="70" t="inlineStr">
        <is>
          <t>工艺偏移</t>
        </is>
      </c>
      <c r="M468" s="70" t="inlineStr">
        <is>
          <t>质量工程师</t>
        </is>
      </c>
      <c r="N468" s="70" t="inlineStr">
        <is>
          <t>否</t>
        </is>
      </c>
      <c r="O468" s="70" t="inlineStr">
        <is>
          <t>团队模拟数据</t>
        </is>
      </c>
      <c r="P468" s="70" t="inlineStr">
        <is>
          <t>SIM-v2.2-20260807-20260805</t>
        </is>
      </c>
      <c r="Q468" s="70" t="inlineStr">
        <is>
          <t>按LINE-S01确定性比例分配: 外观15%/尺寸25%/功能25%/电气25%/其他余数; 良品=ROUND(总产量×质量率,0)=18955, 不良=35</t>
        </is>
      </c>
    </row>
    <row r="469">
      <c r="A469" s="70" t="inlineStr">
        <is>
          <t>DEF-00468</t>
        </is>
      </c>
      <c r="B469" s="70" t="inlineStr">
        <is>
          <t>LINE-S01-PRE-20251106</t>
        </is>
      </c>
      <c r="C469" s="70" t="inlineStr">
        <is>
          <t>SHIFT-PRE-20251106</t>
        </is>
      </c>
      <c r="D469" s="70" t="inlineStr">
        <is>
          <t>LINE-S01</t>
        </is>
      </c>
      <c r="E469" s="70" t="inlineStr">
        <is>
          <t>改善前</t>
        </is>
      </c>
      <c r="F469" s="71" t="n">
        <v>45967</v>
      </c>
      <c r="G469" s="70" t="inlineStr">
        <is>
          <t>智能终端系列</t>
        </is>
      </c>
      <c r="H469" s="70" t="inlineStr">
        <is>
          <t>功能失效</t>
        </is>
      </c>
      <c r="I469" s="72" t="n">
        <v>9</v>
      </c>
      <c r="J469" s="73" t="n">
        <v>0.2571428571428571</v>
      </c>
      <c r="K469" s="70" t="inlineStr">
        <is>
          <t>测试工位</t>
        </is>
      </c>
      <c r="L469" s="70" t="inlineStr">
        <is>
          <t>元器件异常</t>
        </is>
      </c>
      <c r="M469" s="70" t="inlineStr">
        <is>
          <t>质量工程师</t>
        </is>
      </c>
      <c r="N469" s="70" t="inlineStr">
        <is>
          <t>否</t>
        </is>
      </c>
      <c r="O469" s="70" t="inlineStr">
        <is>
          <t>团队模拟数据</t>
        </is>
      </c>
      <c r="P469" s="70" t="inlineStr">
        <is>
          <t>SIM-v2.2-20260807-20260805</t>
        </is>
      </c>
      <c r="Q469" s="70" t="inlineStr">
        <is>
          <t>按LINE-S01确定性比例分配: 外观15%/尺寸25%/功能25%/电气25%/其他余数; 良品=ROUND(总产量×质量率,0)=18955, 不良=35</t>
        </is>
      </c>
    </row>
    <row r="470">
      <c r="A470" s="70" t="inlineStr">
        <is>
          <t>DEF-00469</t>
        </is>
      </c>
      <c r="B470" s="70" t="inlineStr">
        <is>
          <t>LINE-S01-PRE-20251106</t>
        </is>
      </c>
      <c r="C470" s="70" t="inlineStr">
        <is>
          <t>SHIFT-PRE-20251106</t>
        </is>
      </c>
      <c r="D470" s="70" t="inlineStr">
        <is>
          <t>LINE-S01</t>
        </is>
      </c>
      <c r="E470" s="70" t="inlineStr">
        <is>
          <t>改善前</t>
        </is>
      </c>
      <c r="F470" s="71" t="n">
        <v>45967</v>
      </c>
      <c r="G470" s="70" t="inlineStr">
        <is>
          <t>智能终端系列</t>
        </is>
      </c>
      <c r="H470" s="70" t="inlineStr">
        <is>
          <t>电气不良</t>
        </is>
      </c>
      <c r="I470" s="72" t="n">
        <v>9</v>
      </c>
      <c r="J470" s="73" t="n">
        <v>0.2571428571428571</v>
      </c>
      <c r="K470" s="70" t="inlineStr">
        <is>
          <t>焊接工位</t>
        </is>
      </c>
      <c r="L470" s="70" t="inlineStr">
        <is>
          <t>焊接缺陷</t>
        </is>
      </c>
      <c r="M470" s="70" t="inlineStr">
        <is>
          <t>质量工程师</t>
        </is>
      </c>
      <c r="N470" s="70" t="inlineStr">
        <is>
          <t>否</t>
        </is>
      </c>
      <c r="O470" s="70" t="inlineStr">
        <is>
          <t>团队模拟数据</t>
        </is>
      </c>
      <c r="P470" s="70" t="inlineStr">
        <is>
          <t>SIM-v2.2-20260807-20260805</t>
        </is>
      </c>
      <c r="Q470" s="70" t="inlineStr">
        <is>
          <t>按LINE-S01确定性比例分配: 外观15%/尺寸25%/功能25%/电气25%/其他余数; 良品=ROUND(总产量×质量率,0)=18955, 不良=35</t>
        </is>
      </c>
    </row>
    <row r="471">
      <c r="A471" s="70" t="inlineStr">
        <is>
          <t>DEF-00470</t>
        </is>
      </c>
      <c r="B471" s="70" t="inlineStr">
        <is>
          <t>LINE-S01-PRE-20251106</t>
        </is>
      </c>
      <c r="C471" s="70" t="inlineStr">
        <is>
          <t>SHIFT-PRE-20251106</t>
        </is>
      </c>
      <c r="D471" s="70" t="inlineStr">
        <is>
          <t>LINE-S01</t>
        </is>
      </c>
      <c r="E471" s="70" t="inlineStr">
        <is>
          <t>改善前</t>
        </is>
      </c>
      <c r="F471" s="71" t="n">
        <v>45967</v>
      </c>
      <c r="G471" s="70" t="inlineStr">
        <is>
          <t>智能终端系列</t>
        </is>
      </c>
      <c r="H471" s="70" t="inlineStr">
        <is>
          <t>其他不良</t>
        </is>
      </c>
      <c r="I471" s="72" t="n">
        <v>3</v>
      </c>
      <c r="J471" s="73" t="n">
        <v>0.08571428571428585</v>
      </c>
      <c r="K471" s="70" t="inlineStr">
        <is>
          <t>包装工位</t>
        </is>
      </c>
      <c r="L471" s="70" t="inlineStr">
        <is>
          <t>综合因素</t>
        </is>
      </c>
      <c r="M471" s="70" t="inlineStr">
        <is>
          <t>生产主管</t>
        </is>
      </c>
      <c r="N471" s="70" t="inlineStr">
        <is>
          <t>否</t>
        </is>
      </c>
      <c r="O471" s="70" t="inlineStr">
        <is>
          <t>团队模拟数据</t>
        </is>
      </c>
      <c r="P471" s="70" t="inlineStr">
        <is>
          <t>SIM-v2.2-20260807-20260805</t>
        </is>
      </c>
      <c r="Q471" s="70" t="inlineStr">
        <is>
          <t>按LINE-S01确定性比例分配: 外观15%/尺寸25%/功能25%/电气25%/其他余数; 良品=ROUND(总产量×质量率,0)=18955, 不良=35</t>
        </is>
      </c>
    </row>
    <row r="472">
      <c r="A472" s="70" t="inlineStr">
        <is>
          <t>DEF-00471</t>
        </is>
      </c>
      <c r="B472" s="70" t="inlineStr">
        <is>
          <t>LINE-S02-PRE-20251106</t>
        </is>
      </c>
      <c r="C472" s="70" t="inlineStr">
        <is>
          <t>SHIFT-PRE-20251106</t>
        </is>
      </c>
      <c r="D472" s="70" t="inlineStr">
        <is>
          <t>LINE-S02</t>
        </is>
      </c>
      <c r="E472" s="70" t="inlineStr">
        <is>
          <t>改善前</t>
        </is>
      </c>
      <c r="F472" s="71" t="n">
        <v>45967</v>
      </c>
      <c r="G472" s="70" t="inlineStr">
        <is>
          <t>视觉设备系列</t>
        </is>
      </c>
      <c r="H472" s="70" t="inlineStr">
        <is>
          <t>外观不良</t>
        </is>
      </c>
      <c r="I472" s="72" t="n">
        <v>10</v>
      </c>
      <c r="J472" s="73" t="n">
        <v>0.1204819277108434</v>
      </c>
      <c r="K472" s="70" t="inlineStr">
        <is>
          <t>注塑工位</t>
        </is>
      </c>
      <c r="L472" s="70" t="inlineStr">
        <is>
          <t>表面缺陷</t>
        </is>
      </c>
      <c r="M472" s="70" t="inlineStr">
        <is>
          <t>质量工程师</t>
        </is>
      </c>
      <c r="N472" s="70" t="inlineStr">
        <is>
          <t>否</t>
        </is>
      </c>
      <c r="O472" s="70" t="inlineStr">
        <is>
          <t>团队模拟数据</t>
        </is>
      </c>
      <c r="P472" s="70" t="inlineStr">
        <is>
          <t>SIM-v2.2-20260807-20260805</t>
        </is>
      </c>
      <c r="Q472" s="70" t="inlineStr">
        <is>
          <t>按LINE-S02确定性比例分配: 外观12%/尺寸15%/功能32%/电气28%/其他余数; 良品=ROUND(总产量×质量率,0)=18748, 不良=83</t>
        </is>
      </c>
    </row>
    <row r="473">
      <c r="A473" s="70" t="inlineStr">
        <is>
          <t>DEF-00472</t>
        </is>
      </c>
      <c r="B473" s="70" t="inlineStr">
        <is>
          <t>LINE-S02-PRE-20251106</t>
        </is>
      </c>
      <c r="C473" s="70" t="inlineStr">
        <is>
          <t>SHIFT-PRE-20251106</t>
        </is>
      </c>
      <c r="D473" s="70" t="inlineStr">
        <is>
          <t>LINE-S02</t>
        </is>
      </c>
      <c r="E473" s="70" t="inlineStr">
        <is>
          <t>改善前</t>
        </is>
      </c>
      <c r="F473" s="71" t="n">
        <v>45967</v>
      </c>
      <c r="G473" s="70" t="inlineStr">
        <is>
          <t>视觉设备系列</t>
        </is>
      </c>
      <c r="H473" s="70" t="inlineStr">
        <is>
          <t>尺寸超差</t>
        </is>
      </c>
      <c r="I473" s="72" t="n">
        <v>12</v>
      </c>
      <c r="J473" s="73" t="n">
        <v>0.144578313253012</v>
      </c>
      <c r="K473" s="70" t="inlineStr">
        <is>
          <t>成型工位</t>
        </is>
      </c>
      <c r="L473" s="70" t="inlineStr">
        <is>
          <t>工艺偏移</t>
        </is>
      </c>
      <c r="M473" s="70" t="inlineStr">
        <is>
          <t>质量工程师</t>
        </is>
      </c>
      <c r="N473" s="70" t="inlineStr">
        <is>
          <t>否</t>
        </is>
      </c>
      <c r="O473" s="70" t="inlineStr">
        <is>
          <t>团队模拟数据</t>
        </is>
      </c>
      <c r="P473" s="70" t="inlineStr">
        <is>
          <t>SIM-v2.2-20260807-20260805</t>
        </is>
      </c>
      <c r="Q473" s="70" t="inlineStr">
        <is>
          <t>按LINE-S02确定性比例分配: 外观12%/尺寸15%/功能32%/电气28%/其他余数; 良品=ROUND(总产量×质量率,0)=18748, 不良=83</t>
        </is>
      </c>
    </row>
    <row r="474">
      <c r="A474" s="70" t="inlineStr">
        <is>
          <t>DEF-00473</t>
        </is>
      </c>
      <c r="B474" s="70" t="inlineStr">
        <is>
          <t>LINE-S02-PRE-20251106</t>
        </is>
      </c>
      <c r="C474" s="70" t="inlineStr">
        <is>
          <t>SHIFT-PRE-20251106</t>
        </is>
      </c>
      <c r="D474" s="70" t="inlineStr">
        <is>
          <t>LINE-S02</t>
        </is>
      </c>
      <c r="E474" s="70" t="inlineStr">
        <is>
          <t>改善前</t>
        </is>
      </c>
      <c r="F474" s="71" t="n">
        <v>45967</v>
      </c>
      <c r="G474" s="70" t="inlineStr">
        <is>
          <t>视觉设备系列</t>
        </is>
      </c>
      <c r="H474" s="70" t="inlineStr">
        <is>
          <t>功能失效</t>
        </is>
      </c>
      <c r="I474" s="72" t="n">
        <v>27</v>
      </c>
      <c r="J474" s="73" t="n">
        <v>0.3253012048192771</v>
      </c>
      <c r="K474" s="70" t="inlineStr">
        <is>
          <t>测试工位</t>
        </is>
      </c>
      <c r="L474" s="70" t="inlineStr">
        <is>
          <t>元器件异常</t>
        </is>
      </c>
      <c r="M474" s="70" t="inlineStr">
        <is>
          <t>质量工程师</t>
        </is>
      </c>
      <c r="N474" s="70" t="inlineStr">
        <is>
          <t>是</t>
        </is>
      </c>
      <c r="O474" s="70" t="inlineStr">
        <is>
          <t>团队模拟数据</t>
        </is>
      </c>
      <c r="P474" s="70" t="inlineStr">
        <is>
          <t>SIM-v2.2-20260807-20260805</t>
        </is>
      </c>
      <c r="Q474" s="70" t="inlineStr">
        <is>
          <t>按LINE-S02确定性比例分配: 外观12%/尺寸15%/功能32%/电气28%/其他余数; 良品=ROUND(总产量×质量率,0)=18748, 不良=83</t>
        </is>
      </c>
    </row>
    <row r="475">
      <c r="A475" s="70" t="inlineStr">
        <is>
          <t>DEF-00474</t>
        </is>
      </c>
      <c r="B475" s="70" t="inlineStr">
        <is>
          <t>LINE-S02-PRE-20251106</t>
        </is>
      </c>
      <c r="C475" s="70" t="inlineStr">
        <is>
          <t>SHIFT-PRE-20251106</t>
        </is>
      </c>
      <c r="D475" s="70" t="inlineStr">
        <is>
          <t>LINE-S02</t>
        </is>
      </c>
      <c r="E475" s="70" t="inlineStr">
        <is>
          <t>改善前</t>
        </is>
      </c>
      <c r="F475" s="71" t="n">
        <v>45967</v>
      </c>
      <c r="G475" s="70" t="inlineStr">
        <is>
          <t>视觉设备系列</t>
        </is>
      </c>
      <c r="H475" s="70" t="inlineStr">
        <is>
          <t>电气不良</t>
        </is>
      </c>
      <c r="I475" s="72" t="n">
        <v>23</v>
      </c>
      <c r="J475" s="73" t="n">
        <v>0.2771084337349398</v>
      </c>
      <c r="K475" s="70" t="inlineStr">
        <is>
          <t>焊接工位</t>
        </is>
      </c>
      <c r="L475" s="70" t="inlineStr">
        <is>
          <t>焊接缺陷</t>
        </is>
      </c>
      <c r="M475" s="70" t="inlineStr">
        <is>
          <t>质量工程师</t>
        </is>
      </c>
      <c r="N475" s="70" t="inlineStr">
        <is>
          <t>否</t>
        </is>
      </c>
      <c r="O475" s="70" t="inlineStr">
        <is>
          <t>团队模拟数据</t>
        </is>
      </c>
      <c r="P475" s="70" t="inlineStr">
        <is>
          <t>SIM-v2.2-20260807-20260805</t>
        </is>
      </c>
      <c r="Q475" s="70" t="inlineStr">
        <is>
          <t>按LINE-S02确定性比例分配: 外观12%/尺寸15%/功能32%/电气28%/其他余数; 良品=ROUND(总产量×质量率,0)=18748, 不良=83</t>
        </is>
      </c>
    </row>
    <row r="476">
      <c r="A476" s="70" t="inlineStr">
        <is>
          <t>DEF-00475</t>
        </is>
      </c>
      <c r="B476" s="70" t="inlineStr">
        <is>
          <t>LINE-S02-PRE-20251106</t>
        </is>
      </c>
      <c r="C476" s="70" t="inlineStr">
        <is>
          <t>SHIFT-PRE-20251106</t>
        </is>
      </c>
      <c r="D476" s="70" t="inlineStr">
        <is>
          <t>LINE-S02</t>
        </is>
      </c>
      <c r="E476" s="70" t="inlineStr">
        <is>
          <t>改善前</t>
        </is>
      </c>
      <c r="F476" s="71" t="n">
        <v>45967</v>
      </c>
      <c r="G476" s="70" t="inlineStr">
        <is>
          <t>视觉设备系列</t>
        </is>
      </c>
      <c r="H476" s="70" t="inlineStr">
        <is>
          <t>其他不良</t>
        </is>
      </c>
      <c r="I476" s="72" t="n">
        <v>11</v>
      </c>
      <c r="J476" s="73" t="n">
        <v>0.1325301204819277</v>
      </c>
      <c r="K476" s="70" t="inlineStr">
        <is>
          <t>包装工位</t>
        </is>
      </c>
      <c r="L476" s="70" t="inlineStr">
        <is>
          <t>综合因素</t>
        </is>
      </c>
      <c r="M476" s="70" t="inlineStr">
        <is>
          <t>生产主管</t>
        </is>
      </c>
      <c r="N476" s="70" t="inlineStr">
        <is>
          <t>否</t>
        </is>
      </c>
      <c r="O476" s="70" t="inlineStr">
        <is>
          <t>团队模拟数据</t>
        </is>
      </c>
      <c r="P476" s="70" t="inlineStr">
        <is>
          <t>SIM-v2.2-20260807-20260805</t>
        </is>
      </c>
      <c r="Q476" s="70" t="inlineStr">
        <is>
          <t>按LINE-S02确定性比例分配: 外观12%/尺寸15%/功能32%/电气28%/其他余数; 良品=ROUND(总产量×质量率,0)=18748, 不良=83</t>
        </is>
      </c>
    </row>
    <row r="477">
      <c r="A477" s="70" t="inlineStr">
        <is>
          <t>DEF-00476</t>
        </is>
      </c>
      <c r="B477" s="70" t="inlineStr">
        <is>
          <t>LINE-S03-PRE-20251106</t>
        </is>
      </c>
      <c r="C477" s="70" t="inlineStr">
        <is>
          <t>SHIFT-PRE-20251106</t>
        </is>
      </c>
      <c r="D477" s="70" t="inlineStr">
        <is>
          <t>LINE-S03</t>
        </is>
      </c>
      <c r="E477" s="70" t="inlineStr">
        <is>
          <t>改善前</t>
        </is>
      </c>
      <c r="F477" s="71" t="n">
        <v>45967</v>
      </c>
      <c r="G477" s="70" t="inlineStr">
        <is>
          <t>音频模组系列</t>
        </is>
      </c>
      <c r="H477" s="70" t="inlineStr">
        <is>
          <t>外观不良</t>
        </is>
      </c>
      <c r="I477" s="72" t="n">
        <v>170</v>
      </c>
      <c r="J477" s="73" t="n">
        <v>0.3207547169811321</v>
      </c>
      <c r="K477" s="70" t="inlineStr">
        <is>
          <t>注塑工位</t>
        </is>
      </c>
      <c r="L477" s="70" t="inlineStr">
        <is>
          <t>表面缺陷</t>
        </is>
      </c>
      <c r="M477" s="70" t="inlineStr">
        <is>
          <t>质量工程师</t>
        </is>
      </c>
      <c r="N477" s="70" t="inlineStr">
        <is>
          <t>是</t>
        </is>
      </c>
      <c r="O477" s="70" t="inlineStr">
        <is>
          <t>团队模拟数据</t>
        </is>
      </c>
      <c r="P477" s="70" t="inlineStr">
        <is>
          <t>SIM-v2.2-20260807-20260805</t>
        </is>
      </c>
      <c r="Q477" s="70" t="inlineStr">
        <is>
          <t>按LINE-S03确定性比例分配: 外观32%/尺寸30%/功能15%/电气13%/其他余数; 良品=ROUND(总产量×质量率,0)=20225, 不良=530</t>
        </is>
      </c>
    </row>
    <row r="478">
      <c r="A478" s="70" t="inlineStr">
        <is>
          <t>DEF-00477</t>
        </is>
      </c>
      <c r="B478" s="70" t="inlineStr">
        <is>
          <t>LINE-S03-PRE-20251106</t>
        </is>
      </c>
      <c r="C478" s="70" t="inlineStr">
        <is>
          <t>SHIFT-PRE-20251106</t>
        </is>
      </c>
      <c r="D478" s="70" t="inlineStr">
        <is>
          <t>LINE-S03</t>
        </is>
      </c>
      <c r="E478" s="70" t="inlineStr">
        <is>
          <t>改善前</t>
        </is>
      </c>
      <c r="F478" s="71" t="n">
        <v>45967</v>
      </c>
      <c r="G478" s="70" t="inlineStr">
        <is>
          <t>音频模组系列</t>
        </is>
      </c>
      <c r="H478" s="70" t="inlineStr">
        <is>
          <t>尺寸超差</t>
        </is>
      </c>
      <c r="I478" s="72" t="n">
        <v>159</v>
      </c>
      <c r="J478" s="73" t="n">
        <v>0.3</v>
      </c>
      <c r="K478" s="70" t="inlineStr">
        <is>
          <t>成型工位</t>
        </is>
      </c>
      <c r="L478" s="70" t="inlineStr">
        <is>
          <t>工艺偏移</t>
        </is>
      </c>
      <c r="M478" s="70" t="inlineStr">
        <is>
          <t>质量工程师</t>
        </is>
      </c>
      <c r="N478" s="70" t="inlineStr">
        <is>
          <t>是</t>
        </is>
      </c>
      <c r="O478" s="70" t="inlineStr">
        <is>
          <t>团队模拟数据</t>
        </is>
      </c>
      <c r="P478" s="70" t="inlineStr">
        <is>
          <t>SIM-v2.2-20260807-20260805</t>
        </is>
      </c>
      <c r="Q478" s="70" t="inlineStr">
        <is>
          <t>按LINE-S03确定性比例分配: 外观32%/尺寸30%/功能15%/电气13%/其他余数; 良品=ROUND(总产量×质量率,0)=20225, 不良=530</t>
        </is>
      </c>
    </row>
    <row r="479">
      <c r="A479" s="70" t="inlineStr">
        <is>
          <t>DEF-00478</t>
        </is>
      </c>
      <c r="B479" s="70" t="inlineStr">
        <is>
          <t>LINE-S03-PRE-20251106</t>
        </is>
      </c>
      <c r="C479" s="70" t="inlineStr">
        <is>
          <t>SHIFT-PRE-20251106</t>
        </is>
      </c>
      <c r="D479" s="70" t="inlineStr">
        <is>
          <t>LINE-S03</t>
        </is>
      </c>
      <c r="E479" s="70" t="inlineStr">
        <is>
          <t>改善前</t>
        </is>
      </c>
      <c r="F479" s="71" t="n">
        <v>45967</v>
      </c>
      <c r="G479" s="70" t="inlineStr">
        <is>
          <t>音频模组系列</t>
        </is>
      </c>
      <c r="H479" s="70" t="inlineStr">
        <is>
          <t>功能失效</t>
        </is>
      </c>
      <c r="I479" s="72" t="n">
        <v>80</v>
      </c>
      <c r="J479" s="73" t="n">
        <v>0.1509433962264151</v>
      </c>
      <c r="K479" s="70" t="inlineStr">
        <is>
          <t>测试工位</t>
        </is>
      </c>
      <c r="L479" s="70" t="inlineStr">
        <is>
          <t>元器件异常</t>
        </is>
      </c>
      <c r="M479" s="70" t="inlineStr">
        <is>
          <t>质量工程师</t>
        </is>
      </c>
      <c r="N479" s="70" t="inlineStr">
        <is>
          <t>否</t>
        </is>
      </c>
      <c r="O479" s="70" t="inlineStr">
        <is>
          <t>团队模拟数据</t>
        </is>
      </c>
      <c r="P479" s="70" t="inlineStr">
        <is>
          <t>SIM-v2.2-20260807-20260805</t>
        </is>
      </c>
      <c r="Q479" s="70" t="inlineStr">
        <is>
          <t>按LINE-S03确定性比例分配: 外观32%/尺寸30%/功能15%/电气13%/其他余数; 良品=ROUND(总产量×质量率,0)=20225, 不良=530</t>
        </is>
      </c>
    </row>
    <row r="480">
      <c r="A480" s="70" t="inlineStr">
        <is>
          <t>DEF-00479</t>
        </is>
      </c>
      <c r="B480" s="70" t="inlineStr">
        <is>
          <t>LINE-S03-PRE-20251106</t>
        </is>
      </c>
      <c r="C480" s="70" t="inlineStr">
        <is>
          <t>SHIFT-PRE-20251106</t>
        </is>
      </c>
      <c r="D480" s="70" t="inlineStr">
        <is>
          <t>LINE-S03</t>
        </is>
      </c>
      <c r="E480" s="70" t="inlineStr">
        <is>
          <t>改善前</t>
        </is>
      </c>
      <c r="F480" s="71" t="n">
        <v>45967</v>
      </c>
      <c r="G480" s="70" t="inlineStr">
        <is>
          <t>音频模组系列</t>
        </is>
      </c>
      <c r="H480" s="70" t="inlineStr">
        <is>
          <t>电气不良</t>
        </is>
      </c>
      <c r="I480" s="72" t="n">
        <v>69</v>
      </c>
      <c r="J480" s="73" t="n">
        <v>0.130188679245283</v>
      </c>
      <c r="K480" s="70" t="inlineStr">
        <is>
          <t>焊接工位</t>
        </is>
      </c>
      <c r="L480" s="70" t="inlineStr">
        <is>
          <t>焊接缺陷</t>
        </is>
      </c>
      <c r="M480" s="70" t="inlineStr">
        <is>
          <t>质量工程师</t>
        </is>
      </c>
      <c r="N480" s="70" t="inlineStr">
        <is>
          <t>否</t>
        </is>
      </c>
      <c r="O480" s="70" t="inlineStr">
        <is>
          <t>团队模拟数据</t>
        </is>
      </c>
      <c r="P480" s="70" t="inlineStr">
        <is>
          <t>SIM-v2.2-20260807-20260805</t>
        </is>
      </c>
      <c r="Q480" s="70" t="inlineStr">
        <is>
          <t>按LINE-S03确定性比例分配: 外观32%/尺寸30%/功能15%/电气13%/其他余数; 良品=ROUND(总产量×质量率,0)=20225, 不良=530</t>
        </is>
      </c>
    </row>
    <row r="481">
      <c r="A481" s="70" t="inlineStr">
        <is>
          <t>DEF-00480</t>
        </is>
      </c>
      <c r="B481" s="70" t="inlineStr">
        <is>
          <t>LINE-S03-PRE-20251106</t>
        </is>
      </c>
      <c r="C481" s="70" t="inlineStr">
        <is>
          <t>SHIFT-PRE-20251106</t>
        </is>
      </c>
      <c r="D481" s="70" t="inlineStr">
        <is>
          <t>LINE-S03</t>
        </is>
      </c>
      <c r="E481" s="70" t="inlineStr">
        <is>
          <t>改善前</t>
        </is>
      </c>
      <c r="F481" s="71" t="n">
        <v>45967</v>
      </c>
      <c r="G481" s="70" t="inlineStr">
        <is>
          <t>音频模组系列</t>
        </is>
      </c>
      <c r="H481" s="70" t="inlineStr">
        <is>
          <t>其他不良</t>
        </is>
      </c>
      <c r="I481" s="72" t="n">
        <v>52</v>
      </c>
      <c r="J481" s="73" t="n">
        <v>0.0981132075471699</v>
      </c>
      <c r="K481" s="70" t="inlineStr">
        <is>
          <t>包装工位</t>
        </is>
      </c>
      <c r="L481" s="70" t="inlineStr">
        <is>
          <t>综合因素</t>
        </is>
      </c>
      <c r="M481" s="70" t="inlineStr">
        <is>
          <t>生产主管</t>
        </is>
      </c>
      <c r="N481" s="70" t="inlineStr">
        <is>
          <t>否</t>
        </is>
      </c>
      <c r="O481" s="70" t="inlineStr">
        <is>
          <t>团队模拟数据</t>
        </is>
      </c>
      <c r="P481" s="70" t="inlineStr">
        <is>
          <t>SIM-v2.2-20260807-20260805</t>
        </is>
      </c>
      <c r="Q481" s="70" t="inlineStr">
        <is>
          <t>按LINE-S03确定性比例分配: 外观32%/尺寸30%/功能15%/电气13%/其他余数; 良品=ROUND(总产量×质量率,0)=20225, 不良=530</t>
        </is>
      </c>
    </row>
    <row r="482">
      <c r="A482" s="70" t="inlineStr">
        <is>
          <t>DEF-00481</t>
        </is>
      </c>
      <c r="B482" s="70" t="inlineStr">
        <is>
          <t>LINE-S01-PRE-20251107</t>
        </is>
      </c>
      <c r="C482" s="70" t="inlineStr">
        <is>
          <t>SHIFT-PRE-20251107</t>
        </is>
      </c>
      <c r="D482" s="70" t="inlineStr">
        <is>
          <t>LINE-S01</t>
        </is>
      </c>
      <c r="E482" s="70" t="inlineStr">
        <is>
          <t>改善前</t>
        </is>
      </c>
      <c r="F482" s="71" t="n">
        <v>45968</v>
      </c>
      <c r="G482" s="70" t="inlineStr">
        <is>
          <t>智能终端系列</t>
        </is>
      </c>
      <c r="H482" s="70" t="inlineStr">
        <is>
          <t>外观不良</t>
        </is>
      </c>
      <c r="I482" s="72" t="n">
        <v>159</v>
      </c>
      <c r="J482" s="73" t="n">
        <v>0.1501416430594901</v>
      </c>
      <c r="K482" s="70" t="inlineStr">
        <is>
          <t>注塑工位</t>
        </is>
      </c>
      <c r="L482" s="70" t="inlineStr">
        <is>
          <t>表面缺陷</t>
        </is>
      </c>
      <c r="M482" s="70" t="inlineStr">
        <is>
          <t>质量工程师</t>
        </is>
      </c>
      <c r="N482" s="70" t="inlineStr">
        <is>
          <t>否</t>
        </is>
      </c>
      <c r="O482" s="70" t="inlineStr">
        <is>
          <t>团队模拟数据</t>
        </is>
      </c>
      <c r="P482" s="70" t="inlineStr">
        <is>
          <t>SIM-v2.2-20260807-20260805</t>
        </is>
      </c>
      <c r="Q482" s="70" t="inlineStr">
        <is>
          <t>按LINE-S01确定性比例分配: 外观15%/尺寸25%/功能25%/电气25%/其他余数; 良品=ROUND(总产量×质量率,0)=18545, 不良=1059</t>
        </is>
      </c>
    </row>
    <row r="483">
      <c r="A483" s="70" t="inlineStr">
        <is>
          <t>DEF-00482</t>
        </is>
      </c>
      <c r="B483" s="70" t="inlineStr">
        <is>
          <t>LINE-S01-PRE-20251107</t>
        </is>
      </c>
      <c r="C483" s="70" t="inlineStr">
        <is>
          <t>SHIFT-PRE-20251107</t>
        </is>
      </c>
      <c r="D483" s="70" t="inlineStr">
        <is>
          <t>LINE-S01</t>
        </is>
      </c>
      <c r="E483" s="70" t="inlineStr">
        <is>
          <t>改善前</t>
        </is>
      </c>
      <c r="F483" s="71" t="n">
        <v>45968</v>
      </c>
      <c r="G483" s="70" t="inlineStr">
        <is>
          <t>智能终端系列</t>
        </is>
      </c>
      <c r="H483" s="70" t="inlineStr">
        <is>
          <t>尺寸超差</t>
        </is>
      </c>
      <c r="I483" s="72" t="n">
        <v>265</v>
      </c>
      <c r="J483" s="73" t="n">
        <v>0.2502360717658168</v>
      </c>
      <c r="K483" s="70" t="inlineStr">
        <is>
          <t>成型工位</t>
        </is>
      </c>
      <c r="L483" s="70" t="inlineStr">
        <is>
          <t>工艺偏移</t>
        </is>
      </c>
      <c r="M483" s="70" t="inlineStr">
        <is>
          <t>质量工程师</t>
        </is>
      </c>
      <c r="N483" s="70" t="inlineStr">
        <is>
          <t>否</t>
        </is>
      </c>
      <c r="O483" s="70" t="inlineStr">
        <is>
          <t>团队模拟数据</t>
        </is>
      </c>
      <c r="P483" s="70" t="inlineStr">
        <is>
          <t>SIM-v2.2-20260807-20260805</t>
        </is>
      </c>
      <c r="Q483" s="70" t="inlineStr">
        <is>
          <t>按LINE-S01确定性比例分配: 外观15%/尺寸25%/功能25%/电气25%/其他余数; 良品=ROUND(总产量×质量率,0)=18545, 不良=1059</t>
        </is>
      </c>
    </row>
    <row r="484">
      <c r="A484" s="70" t="inlineStr">
        <is>
          <t>DEF-00483</t>
        </is>
      </c>
      <c r="B484" s="70" t="inlineStr">
        <is>
          <t>LINE-S01-PRE-20251107</t>
        </is>
      </c>
      <c r="C484" s="70" t="inlineStr">
        <is>
          <t>SHIFT-PRE-20251107</t>
        </is>
      </c>
      <c r="D484" s="70" t="inlineStr">
        <is>
          <t>LINE-S01</t>
        </is>
      </c>
      <c r="E484" s="70" t="inlineStr">
        <is>
          <t>改善前</t>
        </is>
      </c>
      <c r="F484" s="71" t="n">
        <v>45968</v>
      </c>
      <c r="G484" s="70" t="inlineStr">
        <is>
          <t>智能终端系列</t>
        </is>
      </c>
      <c r="H484" s="70" t="inlineStr">
        <is>
          <t>功能失效</t>
        </is>
      </c>
      <c r="I484" s="72" t="n">
        <v>265</v>
      </c>
      <c r="J484" s="73" t="n">
        <v>0.2502360717658168</v>
      </c>
      <c r="K484" s="70" t="inlineStr">
        <is>
          <t>测试工位</t>
        </is>
      </c>
      <c r="L484" s="70" t="inlineStr">
        <is>
          <t>元器件异常</t>
        </is>
      </c>
      <c r="M484" s="70" t="inlineStr">
        <is>
          <t>质量工程师</t>
        </is>
      </c>
      <c r="N484" s="70" t="inlineStr">
        <is>
          <t>否</t>
        </is>
      </c>
      <c r="O484" s="70" t="inlineStr">
        <is>
          <t>团队模拟数据</t>
        </is>
      </c>
      <c r="P484" s="70" t="inlineStr">
        <is>
          <t>SIM-v2.2-20260807-20260805</t>
        </is>
      </c>
      <c r="Q484" s="70" t="inlineStr">
        <is>
          <t>按LINE-S01确定性比例分配: 外观15%/尺寸25%/功能25%/电气25%/其他余数; 良品=ROUND(总产量×质量率,0)=18545, 不良=1059</t>
        </is>
      </c>
    </row>
    <row r="485">
      <c r="A485" s="70" t="inlineStr">
        <is>
          <t>DEF-00484</t>
        </is>
      </c>
      <c r="B485" s="70" t="inlineStr">
        <is>
          <t>LINE-S01-PRE-20251107</t>
        </is>
      </c>
      <c r="C485" s="70" t="inlineStr">
        <is>
          <t>SHIFT-PRE-20251107</t>
        </is>
      </c>
      <c r="D485" s="70" t="inlineStr">
        <is>
          <t>LINE-S01</t>
        </is>
      </c>
      <c r="E485" s="70" t="inlineStr">
        <is>
          <t>改善前</t>
        </is>
      </c>
      <c r="F485" s="71" t="n">
        <v>45968</v>
      </c>
      <c r="G485" s="70" t="inlineStr">
        <is>
          <t>智能终端系列</t>
        </is>
      </c>
      <c r="H485" s="70" t="inlineStr">
        <is>
          <t>电气不良</t>
        </is>
      </c>
      <c r="I485" s="72" t="n">
        <v>265</v>
      </c>
      <c r="J485" s="73" t="n">
        <v>0.2502360717658168</v>
      </c>
      <c r="K485" s="70" t="inlineStr">
        <is>
          <t>焊接工位</t>
        </is>
      </c>
      <c r="L485" s="70" t="inlineStr">
        <is>
          <t>焊接缺陷</t>
        </is>
      </c>
      <c r="M485" s="70" t="inlineStr">
        <is>
          <t>质量工程师</t>
        </is>
      </c>
      <c r="N485" s="70" t="inlineStr">
        <is>
          <t>否</t>
        </is>
      </c>
      <c r="O485" s="70" t="inlineStr">
        <is>
          <t>团队模拟数据</t>
        </is>
      </c>
      <c r="P485" s="70" t="inlineStr">
        <is>
          <t>SIM-v2.2-20260807-20260805</t>
        </is>
      </c>
      <c r="Q485" s="70" t="inlineStr">
        <is>
          <t>按LINE-S01确定性比例分配: 外观15%/尺寸25%/功能25%/电气25%/其他余数; 良品=ROUND(总产量×质量率,0)=18545, 不良=1059</t>
        </is>
      </c>
    </row>
    <row r="486">
      <c r="A486" s="70" t="inlineStr">
        <is>
          <t>DEF-00485</t>
        </is>
      </c>
      <c r="B486" s="70" t="inlineStr">
        <is>
          <t>LINE-S01-PRE-20251107</t>
        </is>
      </c>
      <c r="C486" s="70" t="inlineStr">
        <is>
          <t>SHIFT-PRE-20251107</t>
        </is>
      </c>
      <c r="D486" s="70" t="inlineStr">
        <is>
          <t>LINE-S01</t>
        </is>
      </c>
      <c r="E486" s="70" t="inlineStr">
        <is>
          <t>改善前</t>
        </is>
      </c>
      <c r="F486" s="71" t="n">
        <v>45968</v>
      </c>
      <c r="G486" s="70" t="inlineStr">
        <is>
          <t>智能终端系列</t>
        </is>
      </c>
      <c r="H486" s="70" t="inlineStr">
        <is>
          <t>其他不良</t>
        </is>
      </c>
      <c r="I486" s="72" t="n">
        <v>105</v>
      </c>
      <c r="J486" s="73" t="n">
        <v>0.09915014164305958</v>
      </c>
      <c r="K486" s="70" t="inlineStr">
        <is>
          <t>包装工位</t>
        </is>
      </c>
      <c r="L486" s="70" t="inlineStr">
        <is>
          <t>综合因素</t>
        </is>
      </c>
      <c r="M486" s="70" t="inlineStr">
        <is>
          <t>生产主管</t>
        </is>
      </c>
      <c r="N486" s="70" t="inlineStr">
        <is>
          <t>否</t>
        </is>
      </c>
      <c r="O486" s="70" t="inlineStr">
        <is>
          <t>团队模拟数据</t>
        </is>
      </c>
      <c r="P486" s="70" t="inlineStr">
        <is>
          <t>SIM-v2.2-20260807-20260805</t>
        </is>
      </c>
      <c r="Q486" s="70" t="inlineStr">
        <is>
          <t>按LINE-S01确定性比例分配: 外观15%/尺寸25%/功能25%/电气25%/其他余数; 良品=ROUND(总产量×质量率,0)=18545, 不良=1059</t>
        </is>
      </c>
    </row>
    <row r="487">
      <c r="A487" s="70" t="inlineStr">
        <is>
          <t>DEF-00486</t>
        </is>
      </c>
      <c r="B487" s="70" t="inlineStr">
        <is>
          <t>LINE-S02-PRE-20251107</t>
        </is>
      </c>
      <c r="C487" s="70" t="inlineStr">
        <is>
          <t>SHIFT-PRE-20251107</t>
        </is>
      </c>
      <c r="D487" s="70" t="inlineStr">
        <is>
          <t>LINE-S02</t>
        </is>
      </c>
      <c r="E487" s="70" t="inlineStr">
        <is>
          <t>改善前</t>
        </is>
      </c>
      <c r="F487" s="71" t="n">
        <v>45968</v>
      </c>
      <c r="G487" s="70" t="inlineStr">
        <is>
          <t>视觉设备系列</t>
        </is>
      </c>
      <c r="H487" s="70" t="inlineStr">
        <is>
          <t>外观不良</t>
        </is>
      </c>
      <c r="I487" s="72" t="n">
        <v>104</v>
      </c>
      <c r="J487" s="73" t="n">
        <v>0.119815668202765</v>
      </c>
      <c r="K487" s="70" t="inlineStr">
        <is>
          <t>注塑工位</t>
        </is>
      </c>
      <c r="L487" s="70" t="inlineStr">
        <is>
          <t>表面缺陷</t>
        </is>
      </c>
      <c r="M487" s="70" t="inlineStr">
        <is>
          <t>质量工程师</t>
        </is>
      </c>
      <c r="N487" s="70" t="inlineStr">
        <is>
          <t>否</t>
        </is>
      </c>
      <c r="O487" s="70" t="inlineStr">
        <is>
          <t>团队模拟数据</t>
        </is>
      </c>
      <c r="P487" s="70" t="inlineStr">
        <is>
          <t>SIM-v2.2-20260807-20260805</t>
        </is>
      </c>
      <c r="Q487" s="70" t="inlineStr">
        <is>
          <t>按LINE-S02确定性比例分配: 外观12%/尺寸15%/功能32%/电气28%/其他余数; 良品=ROUND(总产量×质量率,0)=17179, 不良=868</t>
        </is>
      </c>
    </row>
    <row r="488">
      <c r="A488" s="70" t="inlineStr">
        <is>
          <t>DEF-00487</t>
        </is>
      </c>
      <c r="B488" s="70" t="inlineStr">
        <is>
          <t>LINE-S02-PRE-20251107</t>
        </is>
      </c>
      <c r="C488" s="70" t="inlineStr">
        <is>
          <t>SHIFT-PRE-20251107</t>
        </is>
      </c>
      <c r="D488" s="70" t="inlineStr">
        <is>
          <t>LINE-S02</t>
        </is>
      </c>
      <c r="E488" s="70" t="inlineStr">
        <is>
          <t>改善前</t>
        </is>
      </c>
      <c r="F488" s="71" t="n">
        <v>45968</v>
      </c>
      <c r="G488" s="70" t="inlineStr">
        <is>
          <t>视觉设备系列</t>
        </is>
      </c>
      <c r="H488" s="70" t="inlineStr">
        <is>
          <t>尺寸超差</t>
        </is>
      </c>
      <c r="I488" s="72" t="n">
        <v>130</v>
      </c>
      <c r="J488" s="73" t="n">
        <v>0.1497695852534562</v>
      </c>
      <c r="K488" s="70" t="inlineStr">
        <is>
          <t>成型工位</t>
        </is>
      </c>
      <c r="L488" s="70" t="inlineStr">
        <is>
          <t>工艺偏移</t>
        </is>
      </c>
      <c r="M488" s="70" t="inlineStr">
        <is>
          <t>质量工程师</t>
        </is>
      </c>
      <c r="N488" s="70" t="inlineStr">
        <is>
          <t>否</t>
        </is>
      </c>
      <c r="O488" s="70" t="inlineStr">
        <is>
          <t>团队模拟数据</t>
        </is>
      </c>
      <c r="P488" s="70" t="inlineStr">
        <is>
          <t>SIM-v2.2-20260807-20260805</t>
        </is>
      </c>
      <c r="Q488" s="70" t="inlineStr">
        <is>
          <t>按LINE-S02确定性比例分配: 外观12%/尺寸15%/功能32%/电气28%/其他余数; 良品=ROUND(总产量×质量率,0)=17179, 不良=868</t>
        </is>
      </c>
    </row>
    <row r="489">
      <c r="A489" s="70" t="inlineStr">
        <is>
          <t>DEF-00488</t>
        </is>
      </c>
      <c r="B489" s="70" t="inlineStr">
        <is>
          <t>LINE-S02-PRE-20251107</t>
        </is>
      </c>
      <c r="C489" s="70" t="inlineStr">
        <is>
          <t>SHIFT-PRE-20251107</t>
        </is>
      </c>
      <c r="D489" s="70" t="inlineStr">
        <is>
          <t>LINE-S02</t>
        </is>
      </c>
      <c r="E489" s="70" t="inlineStr">
        <is>
          <t>改善前</t>
        </is>
      </c>
      <c r="F489" s="71" t="n">
        <v>45968</v>
      </c>
      <c r="G489" s="70" t="inlineStr">
        <is>
          <t>视觉设备系列</t>
        </is>
      </c>
      <c r="H489" s="70" t="inlineStr">
        <is>
          <t>功能失效</t>
        </is>
      </c>
      <c r="I489" s="72" t="n">
        <v>278</v>
      </c>
      <c r="J489" s="73" t="n">
        <v>0.3202764976958525</v>
      </c>
      <c r="K489" s="70" t="inlineStr">
        <is>
          <t>测试工位</t>
        </is>
      </c>
      <c r="L489" s="70" t="inlineStr">
        <is>
          <t>元器件异常</t>
        </is>
      </c>
      <c r="M489" s="70" t="inlineStr">
        <is>
          <t>质量工程师</t>
        </is>
      </c>
      <c r="N489" s="70" t="inlineStr">
        <is>
          <t>是</t>
        </is>
      </c>
      <c r="O489" s="70" t="inlineStr">
        <is>
          <t>团队模拟数据</t>
        </is>
      </c>
      <c r="P489" s="70" t="inlineStr">
        <is>
          <t>SIM-v2.2-20260807-20260805</t>
        </is>
      </c>
      <c r="Q489" s="70" t="inlineStr">
        <is>
          <t>按LINE-S02确定性比例分配: 外观12%/尺寸15%/功能32%/电气28%/其他余数; 良品=ROUND(总产量×质量率,0)=17179, 不良=868</t>
        </is>
      </c>
    </row>
    <row r="490">
      <c r="A490" s="70" t="inlineStr">
        <is>
          <t>DEF-00489</t>
        </is>
      </c>
      <c r="B490" s="70" t="inlineStr">
        <is>
          <t>LINE-S02-PRE-20251107</t>
        </is>
      </c>
      <c r="C490" s="70" t="inlineStr">
        <is>
          <t>SHIFT-PRE-20251107</t>
        </is>
      </c>
      <c r="D490" s="70" t="inlineStr">
        <is>
          <t>LINE-S02</t>
        </is>
      </c>
      <c r="E490" s="70" t="inlineStr">
        <is>
          <t>改善前</t>
        </is>
      </c>
      <c r="F490" s="71" t="n">
        <v>45968</v>
      </c>
      <c r="G490" s="70" t="inlineStr">
        <is>
          <t>视觉设备系列</t>
        </is>
      </c>
      <c r="H490" s="70" t="inlineStr">
        <is>
          <t>电气不良</t>
        </is>
      </c>
      <c r="I490" s="72" t="n">
        <v>243</v>
      </c>
      <c r="J490" s="73" t="n">
        <v>0.2799539170506912</v>
      </c>
      <c r="K490" s="70" t="inlineStr">
        <is>
          <t>焊接工位</t>
        </is>
      </c>
      <c r="L490" s="70" t="inlineStr">
        <is>
          <t>焊接缺陷</t>
        </is>
      </c>
      <c r="M490" s="70" t="inlineStr">
        <is>
          <t>质量工程师</t>
        </is>
      </c>
      <c r="N490" s="70" t="inlineStr">
        <is>
          <t>否</t>
        </is>
      </c>
      <c r="O490" s="70" t="inlineStr">
        <is>
          <t>团队模拟数据</t>
        </is>
      </c>
      <c r="P490" s="70" t="inlineStr">
        <is>
          <t>SIM-v2.2-20260807-20260805</t>
        </is>
      </c>
      <c r="Q490" s="70" t="inlineStr">
        <is>
          <t>按LINE-S02确定性比例分配: 外观12%/尺寸15%/功能32%/电气28%/其他余数; 良品=ROUND(总产量×质量率,0)=17179, 不良=868</t>
        </is>
      </c>
    </row>
    <row r="491">
      <c r="A491" s="70" t="inlineStr">
        <is>
          <t>DEF-00490</t>
        </is>
      </c>
      <c r="B491" s="70" t="inlineStr">
        <is>
          <t>LINE-S02-PRE-20251107</t>
        </is>
      </c>
      <c r="C491" s="70" t="inlineStr">
        <is>
          <t>SHIFT-PRE-20251107</t>
        </is>
      </c>
      <c r="D491" s="70" t="inlineStr">
        <is>
          <t>LINE-S02</t>
        </is>
      </c>
      <c r="E491" s="70" t="inlineStr">
        <is>
          <t>改善前</t>
        </is>
      </c>
      <c r="F491" s="71" t="n">
        <v>45968</v>
      </c>
      <c r="G491" s="70" t="inlineStr">
        <is>
          <t>视觉设备系列</t>
        </is>
      </c>
      <c r="H491" s="70" t="inlineStr">
        <is>
          <t>其他不良</t>
        </is>
      </c>
      <c r="I491" s="72" t="n">
        <v>113</v>
      </c>
      <c r="J491" s="73" t="n">
        <v>0.1301843317972351</v>
      </c>
      <c r="K491" s="70" t="inlineStr">
        <is>
          <t>包装工位</t>
        </is>
      </c>
      <c r="L491" s="70" t="inlineStr">
        <is>
          <t>综合因素</t>
        </is>
      </c>
      <c r="M491" s="70" t="inlineStr">
        <is>
          <t>生产主管</t>
        </is>
      </c>
      <c r="N491" s="70" t="inlineStr">
        <is>
          <t>否</t>
        </is>
      </c>
      <c r="O491" s="70" t="inlineStr">
        <is>
          <t>团队模拟数据</t>
        </is>
      </c>
      <c r="P491" s="70" t="inlineStr">
        <is>
          <t>SIM-v2.2-20260807-20260805</t>
        </is>
      </c>
      <c r="Q491" s="70" t="inlineStr">
        <is>
          <t>按LINE-S02确定性比例分配: 外观12%/尺寸15%/功能32%/电气28%/其他余数; 良品=ROUND(总产量×质量率,0)=17179, 不良=868</t>
        </is>
      </c>
    </row>
    <row r="492">
      <c r="A492" s="70" t="inlineStr">
        <is>
          <t>DEF-00491</t>
        </is>
      </c>
      <c r="B492" s="70" t="inlineStr">
        <is>
          <t>LINE-S03-PRE-20251107</t>
        </is>
      </c>
      <c r="C492" s="70" t="inlineStr">
        <is>
          <t>SHIFT-PRE-20251107</t>
        </is>
      </c>
      <c r="D492" s="70" t="inlineStr">
        <is>
          <t>LINE-S03</t>
        </is>
      </c>
      <c r="E492" s="70" t="inlineStr">
        <is>
          <t>改善前</t>
        </is>
      </c>
      <c r="F492" s="71" t="n">
        <v>45968</v>
      </c>
      <c r="G492" s="70" t="inlineStr">
        <is>
          <t>音频模组系列</t>
        </is>
      </c>
      <c r="H492" s="70" t="inlineStr">
        <is>
          <t>外观不良</t>
        </is>
      </c>
      <c r="I492" s="72" t="n">
        <v>532</v>
      </c>
      <c r="J492" s="73" t="n">
        <v>0.3199037883343355</v>
      </c>
      <c r="K492" s="70" t="inlineStr">
        <is>
          <t>注塑工位</t>
        </is>
      </c>
      <c r="L492" s="70" t="inlineStr">
        <is>
          <t>表面缺陷</t>
        </is>
      </c>
      <c r="M492" s="70" t="inlineStr">
        <is>
          <t>质量工程师</t>
        </is>
      </c>
      <c r="N492" s="70" t="inlineStr">
        <is>
          <t>是</t>
        </is>
      </c>
      <c r="O492" s="70" t="inlineStr">
        <is>
          <t>团队模拟数据</t>
        </is>
      </c>
      <c r="P492" s="70" t="inlineStr">
        <is>
          <t>SIM-v2.2-20260807-20260805</t>
        </is>
      </c>
      <c r="Q492" s="70" t="inlineStr">
        <is>
          <t>按LINE-S03确定性比例分配: 外观32%/尺寸30%/功能15%/电气13%/其他余数; 良品=ROUND(总产量×质量率,0)=19755, 不良=1663</t>
        </is>
      </c>
    </row>
    <row r="493">
      <c r="A493" s="70" t="inlineStr">
        <is>
          <t>DEF-00492</t>
        </is>
      </c>
      <c r="B493" s="70" t="inlineStr">
        <is>
          <t>LINE-S03-PRE-20251107</t>
        </is>
      </c>
      <c r="C493" s="70" t="inlineStr">
        <is>
          <t>SHIFT-PRE-20251107</t>
        </is>
      </c>
      <c r="D493" s="70" t="inlineStr">
        <is>
          <t>LINE-S03</t>
        </is>
      </c>
      <c r="E493" s="70" t="inlineStr">
        <is>
          <t>改善前</t>
        </is>
      </c>
      <c r="F493" s="71" t="n">
        <v>45968</v>
      </c>
      <c r="G493" s="70" t="inlineStr">
        <is>
          <t>音频模组系列</t>
        </is>
      </c>
      <c r="H493" s="70" t="inlineStr">
        <is>
          <t>尺寸超差</t>
        </is>
      </c>
      <c r="I493" s="72" t="n">
        <v>499</v>
      </c>
      <c r="J493" s="73" t="n">
        <v>0.3000601322910403</v>
      </c>
      <c r="K493" s="70" t="inlineStr">
        <is>
          <t>成型工位</t>
        </is>
      </c>
      <c r="L493" s="70" t="inlineStr">
        <is>
          <t>工艺偏移</t>
        </is>
      </c>
      <c r="M493" s="70" t="inlineStr">
        <is>
          <t>质量工程师</t>
        </is>
      </c>
      <c r="N493" s="70" t="inlineStr">
        <is>
          <t>是</t>
        </is>
      </c>
      <c r="O493" s="70" t="inlineStr">
        <is>
          <t>团队模拟数据</t>
        </is>
      </c>
      <c r="P493" s="70" t="inlineStr">
        <is>
          <t>SIM-v2.2-20260807-20260805</t>
        </is>
      </c>
      <c r="Q493" s="70" t="inlineStr">
        <is>
          <t>按LINE-S03确定性比例分配: 外观32%/尺寸30%/功能15%/电气13%/其他余数; 良品=ROUND(总产量×质量率,0)=19755, 不良=1663</t>
        </is>
      </c>
    </row>
    <row r="494">
      <c r="A494" s="70" t="inlineStr">
        <is>
          <t>DEF-00493</t>
        </is>
      </c>
      <c r="B494" s="70" t="inlineStr">
        <is>
          <t>LINE-S03-PRE-20251107</t>
        </is>
      </c>
      <c r="C494" s="70" t="inlineStr">
        <is>
          <t>SHIFT-PRE-20251107</t>
        </is>
      </c>
      <c r="D494" s="70" t="inlineStr">
        <is>
          <t>LINE-S03</t>
        </is>
      </c>
      <c r="E494" s="70" t="inlineStr">
        <is>
          <t>改善前</t>
        </is>
      </c>
      <c r="F494" s="71" t="n">
        <v>45968</v>
      </c>
      <c r="G494" s="70" t="inlineStr">
        <is>
          <t>音频模组系列</t>
        </is>
      </c>
      <c r="H494" s="70" t="inlineStr">
        <is>
          <t>功能失效</t>
        </is>
      </c>
      <c r="I494" s="72" t="n">
        <v>249</v>
      </c>
      <c r="J494" s="73" t="n">
        <v>0.1497294046903187</v>
      </c>
      <c r="K494" s="70" t="inlineStr">
        <is>
          <t>测试工位</t>
        </is>
      </c>
      <c r="L494" s="70" t="inlineStr">
        <is>
          <t>元器件异常</t>
        </is>
      </c>
      <c r="M494" s="70" t="inlineStr">
        <is>
          <t>质量工程师</t>
        </is>
      </c>
      <c r="N494" s="70" t="inlineStr">
        <is>
          <t>否</t>
        </is>
      </c>
      <c r="O494" s="70" t="inlineStr">
        <is>
          <t>团队模拟数据</t>
        </is>
      </c>
      <c r="P494" s="70" t="inlineStr">
        <is>
          <t>SIM-v2.2-20260807-20260805</t>
        </is>
      </c>
      <c r="Q494" s="70" t="inlineStr">
        <is>
          <t>按LINE-S03确定性比例分配: 外观32%/尺寸30%/功能15%/电气13%/其他余数; 良品=ROUND(总产量×质量率,0)=19755, 不良=1663</t>
        </is>
      </c>
    </row>
    <row r="495">
      <c r="A495" s="70" t="inlineStr">
        <is>
          <t>DEF-00494</t>
        </is>
      </c>
      <c r="B495" s="70" t="inlineStr">
        <is>
          <t>LINE-S03-PRE-20251107</t>
        </is>
      </c>
      <c r="C495" s="70" t="inlineStr">
        <is>
          <t>SHIFT-PRE-20251107</t>
        </is>
      </c>
      <c r="D495" s="70" t="inlineStr">
        <is>
          <t>LINE-S03</t>
        </is>
      </c>
      <c r="E495" s="70" t="inlineStr">
        <is>
          <t>改善前</t>
        </is>
      </c>
      <c r="F495" s="71" t="n">
        <v>45968</v>
      </c>
      <c r="G495" s="70" t="inlineStr">
        <is>
          <t>音频模组系列</t>
        </is>
      </c>
      <c r="H495" s="70" t="inlineStr">
        <is>
          <t>电气不良</t>
        </is>
      </c>
      <c r="I495" s="72" t="n">
        <v>216</v>
      </c>
      <c r="J495" s="73" t="n">
        <v>0.1298857486470235</v>
      </c>
      <c r="K495" s="70" t="inlineStr">
        <is>
          <t>焊接工位</t>
        </is>
      </c>
      <c r="L495" s="70" t="inlineStr">
        <is>
          <t>焊接缺陷</t>
        </is>
      </c>
      <c r="M495" s="70" t="inlineStr">
        <is>
          <t>质量工程师</t>
        </is>
      </c>
      <c r="N495" s="70" t="inlineStr">
        <is>
          <t>否</t>
        </is>
      </c>
      <c r="O495" s="70" t="inlineStr">
        <is>
          <t>团队模拟数据</t>
        </is>
      </c>
      <c r="P495" s="70" t="inlineStr">
        <is>
          <t>SIM-v2.2-20260807-20260805</t>
        </is>
      </c>
      <c r="Q495" s="70" t="inlineStr">
        <is>
          <t>按LINE-S03确定性比例分配: 外观32%/尺寸30%/功能15%/电气13%/其他余数; 良品=ROUND(总产量×质量率,0)=19755, 不良=1663</t>
        </is>
      </c>
    </row>
    <row r="496">
      <c r="A496" s="70" t="inlineStr">
        <is>
          <t>DEF-00495</t>
        </is>
      </c>
      <c r="B496" s="70" t="inlineStr">
        <is>
          <t>LINE-S03-PRE-20251107</t>
        </is>
      </c>
      <c r="C496" s="70" t="inlineStr">
        <is>
          <t>SHIFT-PRE-20251107</t>
        </is>
      </c>
      <c r="D496" s="70" t="inlineStr">
        <is>
          <t>LINE-S03</t>
        </is>
      </c>
      <c r="E496" s="70" t="inlineStr">
        <is>
          <t>改善前</t>
        </is>
      </c>
      <c r="F496" s="71" t="n">
        <v>45968</v>
      </c>
      <c r="G496" s="70" t="inlineStr">
        <is>
          <t>音频模组系列</t>
        </is>
      </c>
      <c r="H496" s="70" t="inlineStr">
        <is>
          <t>其他不良</t>
        </is>
      </c>
      <c r="I496" s="72" t="n">
        <v>167</v>
      </c>
      <c r="J496" s="73" t="n">
        <v>0.1004209260372821</v>
      </c>
      <c r="K496" s="70" t="inlineStr">
        <is>
          <t>包装工位</t>
        </is>
      </c>
      <c r="L496" s="70" t="inlineStr">
        <is>
          <t>综合因素</t>
        </is>
      </c>
      <c r="M496" s="70" t="inlineStr">
        <is>
          <t>生产主管</t>
        </is>
      </c>
      <c r="N496" s="70" t="inlineStr">
        <is>
          <t>否</t>
        </is>
      </c>
      <c r="O496" s="70" t="inlineStr">
        <is>
          <t>团队模拟数据</t>
        </is>
      </c>
      <c r="P496" s="70" t="inlineStr">
        <is>
          <t>SIM-v2.2-20260807-20260805</t>
        </is>
      </c>
      <c r="Q496" s="70" t="inlineStr">
        <is>
          <t>按LINE-S03确定性比例分配: 外观32%/尺寸30%/功能15%/电气13%/其他余数; 良品=ROUND(总产量×质量率,0)=19755, 不良=1663</t>
        </is>
      </c>
    </row>
    <row r="497">
      <c r="A497" s="70" t="inlineStr">
        <is>
          <t>DEF-00496</t>
        </is>
      </c>
      <c r="B497" s="70" t="inlineStr">
        <is>
          <t>LINE-S01-PRE-20251110</t>
        </is>
      </c>
      <c r="C497" s="70" t="inlineStr">
        <is>
          <t>SHIFT-PRE-20251110</t>
        </is>
      </c>
      <c r="D497" s="70" t="inlineStr">
        <is>
          <t>LINE-S01</t>
        </is>
      </c>
      <c r="E497" s="70" t="inlineStr">
        <is>
          <t>改善前</t>
        </is>
      </c>
      <c r="F497" s="71" t="n">
        <v>45971</v>
      </c>
      <c r="G497" s="70" t="inlineStr">
        <is>
          <t>智能终端系列</t>
        </is>
      </c>
      <c r="H497" s="70" t="inlineStr">
        <is>
          <t>外观不良</t>
        </is>
      </c>
      <c r="I497" s="72" t="n">
        <v>155</v>
      </c>
      <c r="J497" s="73" t="n">
        <v>0.1496138996138996</v>
      </c>
      <c r="K497" s="70" t="inlineStr">
        <is>
          <t>注塑工位</t>
        </is>
      </c>
      <c r="L497" s="70" t="inlineStr">
        <is>
          <t>表面缺陷</t>
        </is>
      </c>
      <c r="M497" s="70" t="inlineStr">
        <is>
          <t>质量工程师</t>
        </is>
      </c>
      <c r="N497" s="70" t="inlineStr">
        <is>
          <t>否</t>
        </is>
      </c>
      <c r="O497" s="70" t="inlineStr">
        <is>
          <t>团队模拟数据</t>
        </is>
      </c>
      <c r="P497" s="70" t="inlineStr">
        <is>
          <t>SIM-v2.2-20260807-20260805</t>
        </is>
      </c>
      <c r="Q497" s="70" t="inlineStr">
        <is>
          <t>按LINE-S01确定性比例分配: 外观15%/尺寸25%/功能25%/电气25%/其他余数; 良品=ROUND(总产量×质量率,0)=51303, 不良=1036</t>
        </is>
      </c>
    </row>
    <row r="498">
      <c r="A498" s="70" t="inlineStr">
        <is>
          <t>DEF-00497</t>
        </is>
      </c>
      <c r="B498" s="70" t="inlineStr">
        <is>
          <t>LINE-S01-PRE-20251110</t>
        </is>
      </c>
      <c r="C498" s="70" t="inlineStr">
        <is>
          <t>SHIFT-PRE-20251110</t>
        </is>
      </c>
      <c r="D498" s="70" t="inlineStr">
        <is>
          <t>LINE-S01</t>
        </is>
      </c>
      <c r="E498" s="70" t="inlineStr">
        <is>
          <t>改善前</t>
        </is>
      </c>
      <c r="F498" s="71" t="n">
        <v>45971</v>
      </c>
      <c r="G498" s="70" t="inlineStr">
        <is>
          <t>智能终端系列</t>
        </is>
      </c>
      <c r="H498" s="70" t="inlineStr">
        <is>
          <t>尺寸超差</t>
        </is>
      </c>
      <c r="I498" s="72" t="n">
        <v>259</v>
      </c>
      <c r="J498" s="73" t="n">
        <v>0.25</v>
      </c>
      <c r="K498" s="70" t="inlineStr">
        <is>
          <t>成型工位</t>
        </is>
      </c>
      <c r="L498" s="70" t="inlineStr">
        <is>
          <t>工艺偏移</t>
        </is>
      </c>
      <c r="M498" s="70" t="inlineStr">
        <is>
          <t>质量工程师</t>
        </is>
      </c>
      <c r="N498" s="70" t="inlineStr">
        <is>
          <t>否</t>
        </is>
      </c>
      <c r="O498" s="70" t="inlineStr">
        <is>
          <t>团队模拟数据</t>
        </is>
      </c>
      <c r="P498" s="70" t="inlineStr">
        <is>
          <t>SIM-v2.2-20260807-20260805</t>
        </is>
      </c>
      <c r="Q498" s="70" t="inlineStr">
        <is>
          <t>按LINE-S01确定性比例分配: 外观15%/尺寸25%/功能25%/电气25%/其他余数; 良品=ROUND(总产量×质量率,0)=51303, 不良=1036</t>
        </is>
      </c>
    </row>
    <row r="499">
      <c r="A499" s="70" t="inlineStr">
        <is>
          <t>DEF-00498</t>
        </is>
      </c>
      <c r="B499" s="70" t="inlineStr">
        <is>
          <t>LINE-S01-PRE-20251110</t>
        </is>
      </c>
      <c r="C499" s="70" t="inlineStr">
        <is>
          <t>SHIFT-PRE-20251110</t>
        </is>
      </c>
      <c r="D499" s="70" t="inlineStr">
        <is>
          <t>LINE-S01</t>
        </is>
      </c>
      <c r="E499" s="70" t="inlineStr">
        <is>
          <t>改善前</t>
        </is>
      </c>
      <c r="F499" s="71" t="n">
        <v>45971</v>
      </c>
      <c r="G499" s="70" t="inlineStr">
        <is>
          <t>智能终端系列</t>
        </is>
      </c>
      <c r="H499" s="70" t="inlineStr">
        <is>
          <t>功能失效</t>
        </is>
      </c>
      <c r="I499" s="72" t="n">
        <v>259</v>
      </c>
      <c r="J499" s="73" t="n">
        <v>0.25</v>
      </c>
      <c r="K499" s="70" t="inlineStr">
        <is>
          <t>测试工位</t>
        </is>
      </c>
      <c r="L499" s="70" t="inlineStr">
        <is>
          <t>元器件异常</t>
        </is>
      </c>
      <c r="M499" s="70" t="inlineStr">
        <is>
          <t>质量工程师</t>
        </is>
      </c>
      <c r="N499" s="70" t="inlineStr">
        <is>
          <t>否</t>
        </is>
      </c>
      <c r="O499" s="70" t="inlineStr">
        <is>
          <t>团队模拟数据</t>
        </is>
      </c>
      <c r="P499" s="70" t="inlineStr">
        <is>
          <t>SIM-v2.2-20260807-20260805</t>
        </is>
      </c>
      <c r="Q499" s="70" t="inlineStr">
        <is>
          <t>按LINE-S01确定性比例分配: 外观15%/尺寸25%/功能25%/电气25%/其他余数; 良品=ROUND(总产量×质量率,0)=51303, 不良=1036</t>
        </is>
      </c>
    </row>
    <row r="500">
      <c r="A500" s="70" t="inlineStr">
        <is>
          <t>DEF-00499</t>
        </is>
      </c>
      <c r="B500" s="70" t="inlineStr">
        <is>
          <t>LINE-S01-PRE-20251110</t>
        </is>
      </c>
      <c r="C500" s="70" t="inlineStr">
        <is>
          <t>SHIFT-PRE-20251110</t>
        </is>
      </c>
      <c r="D500" s="70" t="inlineStr">
        <is>
          <t>LINE-S01</t>
        </is>
      </c>
      <c r="E500" s="70" t="inlineStr">
        <is>
          <t>改善前</t>
        </is>
      </c>
      <c r="F500" s="71" t="n">
        <v>45971</v>
      </c>
      <c r="G500" s="70" t="inlineStr">
        <is>
          <t>智能终端系列</t>
        </is>
      </c>
      <c r="H500" s="70" t="inlineStr">
        <is>
          <t>电气不良</t>
        </is>
      </c>
      <c r="I500" s="72" t="n">
        <v>259</v>
      </c>
      <c r="J500" s="73" t="n">
        <v>0.25</v>
      </c>
      <c r="K500" s="70" t="inlineStr">
        <is>
          <t>焊接工位</t>
        </is>
      </c>
      <c r="L500" s="70" t="inlineStr">
        <is>
          <t>焊接缺陷</t>
        </is>
      </c>
      <c r="M500" s="70" t="inlineStr">
        <is>
          <t>质量工程师</t>
        </is>
      </c>
      <c r="N500" s="70" t="inlineStr">
        <is>
          <t>否</t>
        </is>
      </c>
      <c r="O500" s="70" t="inlineStr">
        <is>
          <t>团队模拟数据</t>
        </is>
      </c>
      <c r="P500" s="70" t="inlineStr">
        <is>
          <t>SIM-v2.2-20260807-20260805</t>
        </is>
      </c>
      <c r="Q500" s="70" t="inlineStr">
        <is>
          <t>按LINE-S01确定性比例分配: 外观15%/尺寸25%/功能25%/电气25%/其他余数; 良品=ROUND(总产量×质量率,0)=51303, 不良=1036</t>
        </is>
      </c>
    </row>
    <row r="501">
      <c r="A501" s="70" t="inlineStr">
        <is>
          <t>DEF-00500</t>
        </is>
      </c>
      <c r="B501" s="70" t="inlineStr">
        <is>
          <t>LINE-S01-PRE-20251110</t>
        </is>
      </c>
      <c r="C501" s="70" t="inlineStr">
        <is>
          <t>SHIFT-PRE-20251110</t>
        </is>
      </c>
      <c r="D501" s="70" t="inlineStr">
        <is>
          <t>LINE-S01</t>
        </is>
      </c>
      <c r="E501" s="70" t="inlineStr">
        <is>
          <t>改善前</t>
        </is>
      </c>
      <c r="F501" s="71" t="n">
        <v>45971</v>
      </c>
      <c r="G501" s="70" t="inlineStr">
        <is>
          <t>智能终端系列</t>
        </is>
      </c>
      <c r="H501" s="70" t="inlineStr">
        <is>
          <t>其他不良</t>
        </is>
      </c>
      <c r="I501" s="72" t="n">
        <v>104</v>
      </c>
      <c r="J501" s="73" t="n">
        <v>0.1003861003861004</v>
      </c>
      <c r="K501" s="70" t="inlineStr">
        <is>
          <t>包装工位</t>
        </is>
      </c>
      <c r="L501" s="70" t="inlineStr">
        <is>
          <t>综合因素</t>
        </is>
      </c>
      <c r="M501" s="70" t="inlineStr">
        <is>
          <t>生产主管</t>
        </is>
      </c>
      <c r="N501" s="70" t="inlineStr">
        <is>
          <t>否</t>
        </is>
      </c>
      <c r="O501" s="70" t="inlineStr">
        <is>
          <t>团队模拟数据</t>
        </is>
      </c>
      <c r="P501" s="70" t="inlineStr">
        <is>
          <t>SIM-v2.2-20260807-20260805</t>
        </is>
      </c>
      <c r="Q501" s="70" t="inlineStr">
        <is>
          <t>按LINE-S01确定性比例分配: 外观15%/尺寸25%/功能25%/电气25%/其他余数; 良品=ROUND(总产量×质量率,0)=51303, 不良=1036</t>
        </is>
      </c>
    </row>
    <row r="502">
      <c r="A502" s="70" t="inlineStr">
        <is>
          <t>DEF-00501</t>
        </is>
      </c>
      <c r="B502" s="70" t="inlineStr">
        <is>
          <t>LINE-S02-PRE-20251110</t>
        </is>
      </c>
      <c r="C502" s="70" t="inlineStr">
        <is>
          <t>SHIFT-PRE-20251110</t>
        </is>
      </c>
      <c r="D502" s="70" t="inlineStr">
        <is>
          <t>LINE-S02</t>
        </is>
      </c>
      <c r="E502" s="70" t="inlineStr">
        <is>
          <t>改善前</t>
        </is>
      </c>
      <c r="F502" s="71" t="n">
        <v>45971</v>
      </c>
      <c r="G502" s="70" t="inlineStr">
        <is>
          <t>视觉设备系列</t>
        </is>
      </c>
      <c r="H502" s="70" t="inlineStr">
        <is>
          <t>外观不良</t>
        </is>
      </c>
      <c r="I502" s="72" t="n">
        <v>80</v>
      </c>
      <c r="J502" s="73" t="n">
        <v>0.1194029850746269</v>
      </c>
      <c r="K502" s="70" t="inlineStr">
        <is>
          <t>注塑工位</t>
        </is>
      </c>
      <c r="L502" s="70" t="inlineStr">
        <is>
          <t>表面缺陷</t>
        </is>
      </c>
      <c r="M502" s="70" t="inlineStr">
        <is>
          <t>质量工程师</t>
        </is>
      </c>
      <c r="N502" s="70" t="inlineStr">
        <is>
          <t>否</t>
        </is>
      </c>
      <c r="O502" s="70" t="inlineStr">
        <is>
          <t>团队模拟数据</t>
        </is>
      </c>
      <c r="P502" s="70" t="inlineStr">
        <is>
          <t>SIM-v2.2-20260807-20260805</t>
        </is>
      </c>
      <c r="Q502" s="70" t="inlineStr">
        <is>
          <t>按LINE-S02确定性比例分配: 外观12%/尺寸15%/功能32%/电气28%/其他余数; 良品=ROUND(总产量×质量率,0)=47552, 不良=670</t>
        </is>
      </c>
    </row>
    <row r="503">
      <c r="A503" s="70" t="inlineStr">
        <is>
          <t>DEF-00502</t>
        </is>
      </c>
      <c r="B503" s="70" t="inlineStr">
        <is>
          <t>LINE-S02-PRE-20251110</t>
        </is>
      </c>
      <c r="C503" s="70" t="inlineStr">
        <is>
          <t>SHIFT-PRE-20251110</t>
        </is>
      </c>
      <c r="D503" s="70" t="inlineStr">
        <is>
          <t>LINE-S02</t>
        </is>
      </c>
      <c r="E503" s="70" t="inlineStr">
        <is>
          <t>改善前</t>
        </is>
      </c>
      <c r="F503" s="71" t="n">
        <v>45971</v>
      </c>
      <c r="G503" s="70" t="inlineStr">
        <is>
          <t>视觉设备系列</t>
        </is>
      </c>
      <c r="H503" s="70" t="inlineStr">
        <is>
          <t>尺寸超差</t>
        </is>
      </c>
      <c r="I503" s="72" t="n">
        <v>100</v>
      </c>
      <c r="J503" s="73" t="n">
        <v>0.1492537313432836</v>
      </c>
      <c r="K503" s="70" t="inlineStr">
        <is>
          <t>成型工位</t>
        </is>
      </c>
      <c r="L503" s="70" t="inlineStr">
        <is>
          <t>工艺偏移</t>
        </is>
      </c>
      <c r="M503" s="70" t="inlineStr">
        <is>
          <t>质量工程师</t>
        </is>
      </c>
      <c r="N503" s="70" t="inlineStr">
        <is>
          <t>否</t>
        </is>
      </c>
      <c r="O503" s="70" t="inlineStr">
        <is>
          <t>团队模拟数据</t>
        </is>
      </c>
      <c r="P503" s="70" t="inlineStr">
        <is>
          <t>SIM-v2.2-20260807-20260805</t>
        </is>
      </c>
      <c r="Q503" s="70" t="inlineStr">
        <is>
          <t>按LINE-S02确定性比例分配: 外观12%/尺寸15%/功能32%/电气28%/其他余数; 良品=ROUND(总产量×质量率,0)=47552, 不良=670</t>
        </is>
      </c>
    </row>
    <row r="504">
      <c r="A504" s="70" t="inlineStr">
        <is>
          <t>DEF-00503</t>
        </is>
      </c>
      <c r="B504" s="70" t="inlineStr">
        <is>
          <t>LINE-S02-PRE-20251110</t>
        </is>
      </c>
      <c r="C504" s="70" t="inlineStr">
        <is>
          <t>SHIFT-PRE-20251110</t>
        </is>
      </c>
      <c r="D504" s="70" t="inlineStr">
        <is>
          <t>LINE-S02</t>
        </is>
      </c>
      <c r="E504" s="70" t="inlineStr">
        <is>
          <t>改善前</t>
        </is>
      </c>
      <c r="F504" s="71" t="n">
        <v>45971</v>
      </c>
      <c r="G504" s="70" t="inlineStr">
        <is>
          <t>视觉设备系列</t>
        </is>
      </c>
      <c r="H504" s="70" t="inlineStr">
        <is>
          <t>功能失效</t>
        </is>
      </c>
      <c r="I504" s="72" t="n">
        <v>214</v>
      </c>
      <c r="J504" s="73" t="n">
        <v>0.3194029850746269</v>
      </c>
      <c r="K504" s="70" t="inlineStr">
        <is>
          <t>测试工位</t>
        </is>
      </c>
      <c r="L504" s="70" t="inlineStr">
        <is>
          <t>元器件异常</t>
        </is>
      </c>
      <c r="M504" s="70" t="inlineStr">
        <is>
          <t>质量工程师</t>
        </is>
      </c>
      <c r="N504" s="70" t="inlineStr">
        <is>
          <t>是</t>
        </is>
      </c>
      <c r="O504" s="70" t="inlineStr">
        <is>
          <t>团队模拟数据</t>
        </is>
      </c>
      <c r="P504" s="70" t="inlineStr">
        <is>
          <t>SIM-v2.2-20260807-20260805</t>
        </is>
      </c>
      <c r="Q504" s="70" t="inlineStr">
        <is>
          <t>按LINE-S02确定性比例分配: 外观12%/尺寸15%/功能32%/电气28%/其他余数; 良品=ROUND(总产量×质量率,0)=47552, 不良=670</t>
        </is>
      </c>
    </row>
    <row r="505">
      <c r="A505" s="70" t="inlineStr">
        <is>
          <t>DEF-00504</t>
        </is>
      </c>
      <c r="B505" s="70" t="inlineStr">
        <is>
          <t>LINE-S02-PRE-20251110</t>
        </is>
      </c>
      <c r="C505" s="70" t="inlineStr">
        <is>
          <t>SHIFT-PRE-20251110</t>
        </is>
      </c>
      <c r="D505" s="70" t="inlineStr">
        <is>
          <t>LINE-S02</t>
        </is>
      </c>
      <c r="E505" s="70" t="inlineStr">
        <is>
          <t>改善前</t>
        </is>
      </c>
      <c r="F505" s="71" t="n">
        <v>45971</v>
      </c>
      <c r="G505" s="70" t="inlineStr">
        <is>
          <t>视觉设备系列</t>
        </is>
      </c>
      <c r="H505" s="70" t="inlineStr">
        <is>
          <t>电气不良</t>
        </is>
      </c>
      <c r="I505" s="72" t="n">
        <v>188</v>
      </c>
      <c r="J505" s="73" t="n">
        <v>0.2805970149253731</v>
      </c>
      <c r="K505" s="70" t="inlineStr">
        <is>
          <t>焊接工位</t>
        </is>
      </c>
      <c r="L505" s="70" t="inlineStr">
        <is>
          <t>焊接缺陷</t>
        </is>
      </c>
      <c r="M505" s="70" t="inlineStr">
        <is>
          <t>质量工程师</t>
        </is>
      </c>
      <c r="N505" s="70" t="inlineStr">
        <is>
          <t>否</t>
        </is>
      </c>
      <c r="O505" s="70" t="inlineStr">
        <is>
          <t>团队模拟数据</t>
        </is>
      </c>
      <c r="P505" s="70" t="inlineStr">
        <is>
          <t>SIM-v2.2-20260807-20260805</t>
        </is>
      </c>
      <c r="Q505" s="70" t="inlineStr">
        <is>
          <t>按LINE-S02确定性比例分配: 外观12%/尺寸15%/功能32%/电气28%/其他余数; 良品=ROUND(总产量×质量率,0)=47552, 不良=670</t>
        </is>
      </c>
    </row>
    <row r="506">
      <c r="A506" s="70" t="inlineStr">
        <is>
          <t>DEF-00505</t>
        </is>
      </c>
      <c r="B506" s="70" t="inlineStr">
        <is>
          <t>LINE-S02-PRE-20251110</t>
        </is>
      </c>
      <c r="C506" s="70" t="inlineStr">
        <is>
          <t>SHIFT-PRE-20251110</t>
        </is>
      </c>
      <c r="D506" s="70" t="inlineStr">
        <is>
          <t>LINE-S02</t>
        </is>
      </c>
      <c r="E506" s="70" t="inlineStr">
        <is>
          <t>改善前</t>
        </is>
      </c>
      <c r="F506" s="71" t="n">
        <v>45971</v>
      </c>
      <c r="G506" s="70" t="inlineStr">
        <is>
          <t>视觉设备系列</t>
        </is>
      </c>
      <c r="H506" s="70" t="inlineStr">
        <is>
          <t>其他不良</t>
        </is>
      </c>
      <c r="I506" s="72" t="n">
        <v>88</v>
      </c>
      <c r="J506" s="73" t="n">
        <v>0.1313432835820896</v>
      </c>
      <c r="K506" s="70" t="inlineStr">
        <is>
          <t>包装工位</t>
        </is>
      </c>
      <c r="L506" s="70" t="inlineStr">
        <is>
          <t>综合因素</t>
        </is>
      </c>
      <c r="M506" s="70" t="inlineStr">
        <is>
          <t>生产主管</t>
        </is>
      </c>
      <c r="N506" s="70" t="inlineStr">
        <is>
          <t>否</t>
        </is>
      </c>
      <c r="O506" s="70" t="inlineStr">
        <is>
          <t>团队模拟数据</t>
        </is>
      </c>
      <c r="P506" s="70" t="inlineStr">
        <is>
          <t>SIM-v2.2-20260807-20260805</t>
        </is>
      </c>
      <c r="Q506" s="70" t="inlineStr">
        <is>
          <t>按LINE-S02确定性比例分配: 外观12%/尺寸15%/功能32%/电气28%/其他余数; 良品=ROUND(总产量×质量率,0)=47552, 不良=670</t>
        </is>
      </c>
    </row>
    <row r="507">
      <c r="A507" s="70" t="inlineStr">
        <is>
          <t>DEF-00506</t>
        </is>
      </c>
      <c r="B507" s="70" t="inlineStr">
        <is>
          <t>LINE-S03-PRE-20251110</t>
        </is>
      </c>
      <c r="C507" s="70" t="inlineStr">
        <is>
          <t>SHIFT-PRE-20251110</t>
        </is>
      </c>
      <c r="D507" s="70" t="inlineStr">
        <is>
          <t>LINE-S03</t>
        </is>
      </c>
      <c r="E507" s="70" t="inlineStr">
        <is>
          <t>改善前</t>
        </is>
      </c>
      <c r="F507" s="71" t="n">
        <v>45971</v>
      </c>
      <c r="G507" s="70" t="inlineStr">
        <is>
          <t>音频模组系列</t>
        </is>
      </c>
      <c r="H507" s="70" t="inlineStr">
        <is>
          <t>外观不良</t>
        </is>
      </c>
      <c r="I507" s="72" t="n">
        <v>739</v>
      </c>
      <c r="J507" s="73" t="n">
        <v>0.3201906412478336</v>
      </c>
      <c r="K507" s="70" t="inlineStr">
        <is>
          <t>注塑工位</t>
        </is>
      </c>
      <c r="L507" s="70" t="inlineStr">
        <is>
          <t>表面缺陷</t>
        </is>
      </c>
      <c r="M507" s="70" t="inlineStr">
        <is>
          <t>质量工程师</t>
        </is>
      </c>
      <c r="N507" s="70" t="inlineStr">
        <is>
          <t>是</t>
        </is>
      </c>
      <c r="O507" s="70" t="inlineStr">
        <is>
          <t>团队模拟数据</t>
        </is>
      </c>
      <c r="P507" s="70" t="inlineStr">
        <is>
          <t>SIM-v2.2-20260807-20260805</t>
        </is>
      </c>
      <c r="Q507" s="70" t="inlineStr">
        <is>
          <t>按LINE-S03确定性比例分配: 外观32%/尺寸30%/功能15%/电气13%/其他余数; 良品=ROUND(总产量×质量率,0)=50807, 不良=2308</t>
        </is>
      </c>
    </row>
    <row r="508">
      <c r="A508" s="70" t="inlineStr">
        <is>
          <t>DEF-00507</t>
        </is>
      </c>
      <c r="B508" s="70" t="inlineStr">
        <is>
          <t>LINE-S03-PRE-20251110</t>
        </is>
      </c>
      <c r="C508" s="70" t="inlineStr">
        <is>
          <t>SHIFT-PRE-20251110</t>
        </is>
      </c>
      <c r="D508" s="70" t="inlineStr">
        <is>
          <t>LINE-S03</t>
        </is>
      </c>
      <c r="E508" s="70" t="inlineStr">
        <is>
          <t>改善前</t>
        </is>
      </c>
      <c r="F508" s="71" t="n">
        <v>45971</v>
      </c>
      <c r="G508" s="70" t="inlineStr">
        <is>
          <t>音频模组系列</t>
        </is>
      </c>
      <c r="H508" s="70" t="inlineStr">
        <is>
          <t>尺寸超差</t>
        </is>
      </c>
      <c r="I508" s="72" t="n">
        <v>692</v>
      </c>
      <c r="J508" s="73" t="n">
        <v>0.2998266897746967</v>
      </c>
      <c r="K508" s="70" t="inlineStr">
        <is>
          <t>成型工位</t>
        </is>
      </c>
      <c r="L508" s="70" t="inlineStr">
        <is>
          <t>工艺偏移</t>
        </is>
      </c>
      <c r="M508" s="70" t="inlineStr">
        <is>
          <t>质量工程师</t>
        </is>
      </c>
      <c r="N508" s="70" t="inlineStr">
        <is>
          <t>否</t>
        </is>
      </c>
      <c r="O508" s="70" t="inlineStr">
        <is>
          <t>团队模拟数据</t>
        </is>
      </c>
      <c r="P508" s="70" t="inlineStr">
        <is>
          <t>SIM-v2.2-20260807-20260805</t>
        </is>
      </c>
      <c r="Q508" s="70" t="inlineStr">
        <is>
          <t>按LINE-S03确定性比例分配: 外观32%/尺寸30%/功能15%/电气13%/其他余数; 良品=ROUND(总产量×质量率,0)=50807, 不良=2308</t>
        </is>
      </c>
    </row>
    <row r="509">
      <c r="A509" s="70" t="inlineStr">
        <is>
          <t>DEF-00508</t>
        </is>
      </c>
      <c r="B509" s="70" t="inlineStr">
        <is>
          <t>LINE-S03-PRE-20251110</t>
        </is>
      </c>
      <c r="C509" s="70" t="inlineStr">
        <is>
          <t>SHIFT-PRE-20251110</t>
        </is>
      </c>
      <c r="D509" s="70" t="inlineStr">
        <is>
          <t>LINE-S03</t>
        </is>
      </c>
      <c r="E509" s="70" t="inlineStr">
        <is>
          <t>改善前</t>
        </is>
      </c>
      <c r="F509" s="71" t="n">
        <v>45971</v>
      </c>
      <c r="G509" s="70" t="inlineStr">
        <is>
          <t>音频模组系列</t>
        </is>
      </c>
      <c r="H509" s="70" t="inlineStr">
        <is>
          <t>功能失效</t>
        </is>
      </c>
      <c r="I509" s="72" t="n">
        <v>346</v>
      </c>
      <c r="J509" s="73" t="n">
        <v>0.1499133448873484</v>
      </c>
      <c r="K509" s="70" t="inlineStr">
        <is>
          <t>测试工位</t>
        </is>
      </c>
      <c r="L509" s="70" t="inlineStr">
        <is>
          <t>元器件异常</t>
        </is>
      </c>
      <c r="M509" s="70" t="inlineStr">
        <is>
          <t>质量工程师</t>
        </is>
      </c>
      <c r="N509" s="70" t="inlineStr">
        <is>
          <t>否</t>
        </is>
      </c>
      <c r="O509" s="70" t="inlineStr">
        <is>
          <t>团队模拟数据</t>
        </is>
      </c>
      <c r="P509" s="70" t="inlineStr">
        <is>
          <t>SIM-v2.2-20260807-20260805</t>
        </is>
      </c>
      <c r="Q509" s="70" t="inlineStr">
        <is>
          <t>按LINE-S03确定性比例分配: 外观32%/尺寸30%/功能15%/电气13%/其他余数; 良品=ROUND(总产量×质量率,0)=50807, 不良=2308</t>
        </is>
      </c>
    </row>
    <row r="510">
      <c r="A510" s="70" t="inlineStr">
        <is>
          <t>DEF-00509</t>
        </is>
      </c>
      <c r="B510" s="70" t="inlineStr">
        <is>
          <t>LINE-S03-PRE-20251110</t>
        </is>
      </c>
      <c r="C510" s="70" t="inlineStr">
        <is>
          <t>SHIFT-PRE-20251110</t>
        </is>
      </c>
      <c r="D510" s="70" t="inlineStr">
        <is>
          <t>LINE-S03</t>
        </is>
      </c>
      <c r="E510" s="70" t="inlineStr">
        <is>
          <t>改善前</t>
        </is>
      </c>
      <c r="F510" s="71" t="n">
        <v>45971</v>
      </c>
      <c r="G510" s="70" t="inlineStr">
        <is>
          <t>音频模组系列</t>
        </is>
      </c>
      <c r="H510" s="70" t="inlineStr">
        <is>
          <t>电气不良</t>
        </is>
      </c>
      <c r="I510" s="72" t="n">
        <v>300</v>
      </c>
      <c r="J510" s="73" t="n">
        <v>0.1299826689774697</v>
      </c>
      <c r="K510" s="70" t="inlineStr">
        <is>
          <t>焊接工位</t>
        </is>
      </c>
      <c r="L510" s="70" t="inlineStr">
        <is>
          <t>焊接缺陷</t>
        </is>
      </c>
      <c r="M510" s="70" t="inlineStr">
        <is>
          <t>质量工程师</t>
        </is>
      </c>
      <c r="N510" s="70" t="inlineStr">
        <is>
          <t>否</t>
        </is>
      </c>
      <c r="O510" s="70" t="inlineStr">
        <is>
          <t>团队模拟数据</t>
        </is>
      </c>
      <c r="P510" s="70" t="inlineStr">
        <is>
          <t>SIM-v2.2-20260807-20260805</t>
        </is>
      </c>
      <c r="Q510" s="70" t="inlineStr">
        <is>
          <t>按LINE-S03确定性比例分配: 外观32%/尺寸30%/功能15%/电气13%/其他余数; 良品=ROUND(总产量×质量率,0)=50807, 不良=2308</t>
        </is>
      </c>
    </row>
    <row r="511">
      <c r="A511" s="70" t="inlineStr">
        <is>
          <t>DEF-00510</t>
        </is>
      </c>
      <c r="B511" s="70" t="inlineStr">
        <is>
          <t>LINE-S03-PRE-20251110</t>
        </is>
      </c>
      <c r="C511" s="70" t="inlineStr">
        <is>
          <t>SHIFT-PRE-20251110</t>
        </is>
      </c>
      <c r="D511" s="70" t="inlineStr">
        <is>
          <t>LINE-S03</t>
        </is>
      </c>
      <c r="E511" s="70" t="inlineStr">
        <is>
          <t>改善前</t>
        </is>
      </c>
      <c r="F511" s="71" t="n">
        <v>45971</v>
      </c>
      <c r="G511" s="70" t="inlineStr">
        <is>
          <t>音频模组系列</t>
        </is>
      </c>
      <c r="H511" s="70" t="inlineStr">
        <is>
          <t>其他不良</t>
        </is>
      </c>
      <c r="I511" s="72" t="n">
        <v>231</v>
      </c>
      <c r="J511" s="73" t="n">
        <v>0.1000866551126516</v>
      </c>
      <c r="K511" s="70" t="inlineStr">
        <is>
          <t>包装工位</t>
        </is>
      </c>
      <c r="L511" s="70" t="inlineStr">
        <is>
          <t>综合因素</t>
        </is>
      </c>
      <c r="M511" s="70" t="inlineStr">
        <is>
          <t>生产主管</t>
        </is>
      </c>
      <c r="N511" s="70" t="inlineStr">
        <is>
          <t>否</t>
        </is>
      </c>
      <c r="O511" s="70" t="inlineStr">
        <is>
          <t>团队模拟数据</t>
        </is>
      </c>
      <c r="P511" s="70" t="inlineStr">
        <is>
          <t>SIM-v2.2-20260807-20260805</t>
        </is>
      </c>
      <c r="Q511" s="70" t="inlineStr">
        <is>
          <t>按LINE-S03确定性比例分配: 外观32%/尺寸30%/功能15%/电气13%/其他余数; 良品=ROUND(总产量×质量率,0)=50807, 不良=2308</t>
        </is>
      </c>
    </row>
    <row r="512">
      <c r="A512" s="70" t="inlineStr">
        <is>
          <t>DEF-00511</t>
        </is>
      </c>
      <c r="B512" s="70" t="inlineStr">
        <is>
          <t>LINE-S01-PRE-20251111</t>
        </is>
      </c>
      <c r="C512" s="70" t="inlineStr">
        <is>
          <t>SHIFT-PRE-20251111</t>
        </is>
      </c>
      <c r="D512" s="70" t="inlineStr">
        <is>
          <t>LINE-S01</t>
        </is>
      </c>
      <c r="E512" s="70" t="inlineStr">
        <is>
          <t>改善前</t>
        </is>
      </c>
      <c r="F512" s="71" t="n">
        <v>45972</v>
      </c>
      <c r="G512" s="70" t="inlineStr">
        <is>
          <t>智能终端系列</t>
        </is>
      </c>
      <c r="H512" s="70" t="inlineStr">
        <is>
          <t>外观不良</t>
        </is>
      </c>
      <c r="I512" s="72" t="n">
        <v>195</v>
      </c>
      <c r="J512" s="73" t="n">
        <v>0.1497695852534562</v>
      </c>
      <c r="K512" s="70" t="inlineStr">
        <is>
          <t>注塑工位</t>
        </is>
      </c>
      <c r="L512" s="70" t="inlineStr">
        <is>
          <t>表面缺陷</t>
        </is>
      </c>
      <c r="M512" s="70" t="inlineStr">
        <is>
          <t>质量工程师</t>
        </is>
      </c>
      <c r="N512" s="70" t="inlineStr">
        <is>
          <t>否</t>
        </is>
      </c>
      <c r="O512" s="70" t="inlineStr">
        <is>
          <t>团队模拟数据</t>
        </is>
      </c>
      <c r="P512" s="70" t="inlineStr">
        <is>
          <t>SIM-v2.2-20260807-20260805</t>
        </is>
      </c>
      <c r="Q512" s="70" t="inlineStr">
        <is>
          <t>按LINE-S01确定性比例分配: 外观15%/尺寸25%/功能25%/电气25%/其他余数; 良品=ROUND(总产量×质量率,0)=41005, 不良=1302</t>
        </is>
      </c>
    </row>
    <row r="513">
      <c r="A513" s="70" t="inlineStr">
        <is>
          <t>DEF-00512</t>
        </is>
      </c>
      <c r="B513" s="70" t="inlineStr">
        <is>
          <t>LINE-S01-PRE-20251111</t>
        </is>
      </c>
      <c r="C513" s="70" t="inlineStr">
        <is>
          <t>SHIFT-PRE-20251111</t>
        </is>
      </c>
      <c r="D513" s="70" t="inlineStr">
        <is>
          <t>LINE-S01</t>
        </is>
      </c>
      <c r="E513" s="70" t="inlineStr">
        <is>
          <t>改善前</t>
        </is>
      </c>
      <c r="F513" s="71" t="n">
        <v>45972</v>
      </c>
      <c r="G513" s="70" t="inlineStr">
        <is>
          <t>智能终端系列</t>
        </is>
      </c>
      <c r="H513" s="70" t="inlineStr">
        <is>
          <t>尺寸超差</t>
        </is>
      </c>
      <c r="I513" s="72" t="n">
        <v>326</v>
      </c>
      <c r="J513" s="73" t="n">
        <v>0.250384024577573</v>
      </c>
      <c r="K513" s="70" t="inlineStr">
        <is>
          <t>成型工位</t>
        </is>
      </c>
      <c r="L513" s="70" t="inlineStr">
        <is>
          <t>工艺偏移</t>
        </is>
      </c>
      <c r="M513" s="70" t="inlineStr">
        <is>
          <t>质量工程师</t>
        </is>
      </c>
      <c r="N513" s="70" t="inlineStr">
        <is>
          <t>否</t>
        </is>
      </c>
      <c r="O513" s="70" t="inlineStr">
        <is>
          <t>团队模拟数据</t>
        </is>
      </c>
      <c r="P513" s="70" t="inlineStr">
        <is>
          <t>SIM-v2.2-20260807-20260805</t>
        </is>
      </c>
      <c r="Q513" s="70" t="inlineStr">
        <is>
          <t>按LINE-S01确定性比例分配: 外观15%/尺寸25%/功能25%/电气25%/其他余数; 良品=ROUND(总产量×质量率,0)=41005, 不良=1302</t>
        </is>
      </c>
    </row>
    <row r="514">
      <c r="A514" s="70" t="inlineStr">
        <is>
          <t>DEF-00513</t>
        </is>
      </c>
      <c r="B514" s="70" t="inlineStr">
        <is>
          <t>LINE-S01-PRE-20251111</t>
        </is>
      </c>
      <c r="C514" s="70" t="inlineStr">
        <is>
          <t>SHIFT-PRE-20251111</t>
        </is>
      </c>
      <c r="D514" s="70" t="inlineStr">
        <is>
          <t>LINE-S01</t>
        </is>
      </c>
      <c r="E514" s="70" t="inlineStr">
        <is>
          <t>改善前</t>
        </is>
      </c>
      <c r="F514" s="71" t="n">
        <v>45972</v>
      </c>
      <c r="G514" s="70" t="inlineStr">
        <is>
          <t>智能终端系列</t>
        </is>
      </c>
      <c r="H514" s="70" t="inlineStr">
        <is>
          <t>功能失效</t>
        </is>
      </c>
      <c r="I514" s="72" t="n">
        <v>326</v>
      </c>
      <c r="J514" s="73" t="n">
        <v>0.250384024577573</v>
      </c>
      <c r="K514" s="70" t="inlineStr">
        <is>
          <t>测试工位</t>
        </is>
      </c>
      <c r="L514" s="70" t="inlineStr">
        <is>
          <t>元器件异常</t>
        </is>
      </c>
      <c r="M514" s="70" t="inlineStr">
        <is>
          <t>质量工程师</t>
        </is>
      </c>
      <c r="N514" s="70" t="inlineStr">
        <is>
          <t>否</t>
        </is>
      </c>
      <c r="O514" s="70" t="inlineStr">
        <is>
          <t>团队模拟数据</t>
        </is>
      </c>
      <c r="P514" s="70" t="inlineStr">
        <is>
          <t>SIM-v2.2-20260807-20260805</t>
        </is>
      </c>
      <c r="Q514" s="70" t="inlineStr">
        <is>
          <t>按LINE-S01确定性比例分配: 外观15%/尺寸25%/功能25%/电气25%/其他余数; 良品=ROUND(总产量×质量率,0)=41005, 不良=1302</t>
        </is>
      </c>
    </row>
    <row r="515">
      <c r="A515" s="70" t="inlineStr">
        <is>
          <t>DEF-00514</t>
        </is>
      </c>
      <c r="B515" s="70" t="inlineStr">
        <is>
          <t>LINE-S01-PRE-20251111</t>
        </is>
      </c>
      <c r="C515" s="70" t="inlineStr">
        <is>
          <t>SHIFT-PRE-20251111</t>
        </is>
      </c>
      <c r="D515" s="70" t="inlineStr">
        <is>
          <t>LINE-S01</t>
        </is>
      </c>
      <c r="E515" s="70" t="inlineStr">
        <is>
          <t>改善前</t>
        </is>
      </c>
      <c r="F515" s="71" t="n">
        <v>45972</v>
      </c>
      <c r="G515" s="70" t="inlineStr">
        <is>
          <t>智能终端系列</t>
        </is>
      </c>
      <c r="H515" s="70" t="inlineStr">
        <is>
          <t>电气不良</t>
        </is>
      </c>
      <c r="I515" s="72" t="n">
        <v>326</v>
      </c>
      <c r="J515" s="73" t="n">
        <v>0.250384024577573</v>
      </c>
      <c r="K515" s="70" t="inlineStr">
        <is>
          <t>焊接工位</t>
        </is>
      </c>
      <c r="L515" s="70" t="inlineStr">
        <is>
          <t>焊接缺陷</t>
        </is>
      </c>
      <c r="M515" s="70" t="inlineStr">
        <is>
          <t>质量工程师</t>
        </is>
      </c>
      <c r="N515" s="70" t="inlineStr">
        <is>
          <t>否</t>
        </is>
      </c>
      <c r="O515" s="70" t="inlineStr">
        <is>
          <t>团队模拟数据</t>
        </is>
      </c>
      <c r="P515" s="70" t="inlineStr">
        <is>
          <t>SIM-v2.2-20260807-20260805</t>
        </is>
      </c>
      <c r="Q515" s="70" t="inlineStr">
        <is>
          <t>按LINE-S01确定性比例分配: 外观15%/尺寸25%/功能25%/电气25%/其他余数; 良品=ROUND(总产量×质量率,0)=41005, 不良=1302</t>
        </is>
      </c>
    </row>
    <row r="516">
      <c r="A516" s="70" t="inlineStr">
        <is>
          <t>DEF-00515</t>
        </is>
      </c>
      <c r="B516" s="70" t="inlineStr">
        <is>
          <t>LINE-S01-PRE-20251111</t>
        </is>
      </c>
      <c r="C516" s="70" t="inlineStr">
        <is>
          <t>SHIFT-PRE-20251111</t>
        </is>
      </c>
      <c r="D516" s="70" t="inlineStr">
        <is>
          <t>LINE-S01</t>
        </is>
      </c>
      <c r="E516" s="70" t="inlineStr">
        <is>
          <t>改善前</t>
        </is>
      </c>
      <c r="F516" s="71" t="n">
        <v>45972</v>
      </c>
      <c r="G516" s="70" t="inlineStr">
        <is>
          <t>智能终端系列</t>
        </is>
      </c>
      <c r="H516" s="70" t="inlineStr">
        <is>
          <t>其他不良</t>
        </is>
      </c>
      <c r="I516" s="72" t="n">
        <v>129</v>
      </c>
      <c r="J516" s="73" t="n">
        <v>0.09907834101382473</v>
      </c>
      <c r="K516" s="70" t="inlineStr">
        <is>
          <t>包装工位</t>
        </is>
      </c>
      <c r="L516" s="70" t="inlineStr">
        <is>
          <t>综合因素</t>
        </is>
      </c>
      <c r="M516" s="70" t="inlineStr">
        <is>
          <t>生产主管</t>
        </is>
      </c>
      <c r="N516" s="70" t="inlineStr">
        <is>
          <t>否</t>
        </is>
      </c>
      <c r="O516" s="70" t="inlineStr">
        <is>
          <t>团队模拟数据</t>
        </is>
      </c>
      <c r="P516" s="70" t="inlineStr">
        <is>
          <t>SIM-v2.2-20260807-20260805</t>
        </is>
      </c>
      <c r="Q516" s="70" t="inlineStr">
        <is>
          <t>按LINE-S01确定性比例分配: 外观15%/尺寸25%/功能25%/电气25%/其他余数; 良品=ROUND(总产量×质量率,0)=41005, 不良=1302</t>
        </is>
      </c>
    </row>
    <row r="517">
      <c r="A517" s="70" t="inlineStr">
        <is>
          <t>DEF-00516</t>
        </is>
      </c>
      <c r="B517" s="70" t="inlineStr">
        <is>
          <t>LINE-S02-PRE-20251111</t>
        </is>
      </c>
      <c r="C517" s="70" t="inlineStr">
        <is>
          <t>SHIFT-PRE-20251111</t>
        </is>
      </c>
      <c r="D517" s="70" t="inlineStr">
        <is>
          <t>LINE-S02</t>
        </is>
      </c>
      <c r="E517" s="70" t="inlineStr">
        <is>
          <t>改善前</t>
        </is>
      </c>
      <c r="F517" s="71" t="n">
        <v>45972</v>
      </c>
      <c r="G517" s="70" t="inlineStr">
        <is>
          <t>视觉设备系列</t>
        </is>
      </c>
      <c r="H517" s="70" t="inlineStr">
        <is>
          <t>外观不良</t>
        </is>
      </c>
      <c r="I517" s="72" t="n">
        <v>168</v>
      </c>
      <c r="J517" s="73" t="n">
        <v>0.1201716738197425</v>
      </c>
      <c r="K517" s="70" t="inlineStr">
        <is>
          <t>注塑工位</t>
        </is>
      </c>
      <c r="L517" s="70" t="inlineStr">
        <is>
          <t>表面缺陷</t>
        </is>
      </c>
      <c r="M517" s="70" t="inlineStr">
        <is>
          <t>质量工程师</t>
        </is>
      </c>
      <c r="N517" s="70" t="inlineStr">
        <is>
          <t>否</t>
        </is>
      </c>
      <c r="O517" s="70" t="inlineStr">
        <is>
          <t>团队模拟数据</t>
        </is>
      </c>
      <c r="P517" s="70" t="inlineStr">
        <is>
          <t>SIM-v2.2-20260807-20260805</t>
        </is>
      </c>
      <c r="Q517" s="70" t="inlineStr">
        <is>
          <t>按LINE-S02确定性比例分配: 外观12%/尺寸15%/功能32%/电气28%/其他余数; 良品=ROUND(总产量×质量率,0)=40540, 不良=1398</t>
        </is>
      </c>
    </row>
    <row r="518">
      <c r="A518" s="70" t="inlineStr">
        <is>
          <t>DEF-00517</t>
        </is>
      </c>
      <c r="B518" s="70" t="inlineStr">
        <is>
          <t>LINE-S02-PRE-20251111</t>
        </is>
      </c>
      <c r="C518" s="70" t="inlineStr">
        <is>
          <t>SHIFT-PRE-20251111</t>
        </is>
      </c>
      <c r="D518" s="70" t="inlineStr">
        <is>
          <t>LINE-S02</t>
        </is>
      </c>
      <c r="E518" s="70" t="inlineStr">
        <is>
          <t>改善前</t>
        </is>
      </c>
      <c r="F518" s="71" t="n">
        <v>45972</v>
      </c>
      <c r="G518" s="70" t="inlineStr">
        <is>
          <t>视觉设备系列</t>
        </is>
      </c>
      <c r="H518" s="70" t="inlineStr">
        <is>
          <t>尺寸超差</t>
        </is>
      </c>
      <c r="I518" s="72" t="n">
        <v>210</v>
      </c>
      <c r="J518" s="73" t="n">
        <v>0.1502145922746781</v>
      </c>
      <c r="K518" s="70" t="inlineStr">
        <is>
          <t>成型工位</t>
        </is>
      </c>
      <c r="L518" s="70" t="inlineStr">
        <is>
          <t>工艺偏移</t>
        </is>
      </c>
      <c r="M518" s="70" t="inlineStr">
        <is>
          <t>质量工程师</t>
        </is>
      </c>
      <c r="N518" s="70" t="inlineStr">
        <is>
          <t>否</t>
        </is>
      </c>
      <c r="O518" s="70" t="inlineStr">
        <is>
          <t>团队模拟数据</t>
        </is>
      </c>
      <c r="P518" s="70" t="inlineStr">
        <is>
          <t>SIM-v2.2-20260807-20260805</t>
        </is>
      </c>
      <c r="Q518" s="70" t="inlineStr">
        <is>
          <t>按LINE-S02确定性比例分配: 外观12%/尺寸15%/功能32%/电气28%/其他余数; 良品=ROUND(总产量×质量率,0)=40540, 不良=1398</t>
        </is>
      </c>
    </row>
    <row r="519">
      <c r="A519" s="70" t="inlineStr">
        <is>
          <t>DEF-00518</t>
        </is>
      </c>
      <c r="B519" s="70" t="inlineStr">
        <is>
          <t>LINE-S02-PRE-20251111</t>
        </is>
      </c>
      <c r="C519" s="70" t="inlineStr">
        <is>
          <t>SHIFT-PRE-20251111</t>
        </is>
      </c>
      <c r="D519" s="70" t="inlineStr">
        <is>
          <t>LINE-S02</t>
        </is>
      </c>
      <c r="E519" s="70" t="inlineStr">
        <is>
          <t>改善前</t>
        </is>
      </c>
      <c r="F519" s="71" t="n">
        <v>45972</v>
      </c>
      <c r="G519" s="70" t="inlineStr">
        <is>
          <t>视觉设备系列</t>
        </is>
      </c>
      <c r="H519" s="70" t="inlineStr">
        <is>
          <t>功能失效</t>
        </is>
      </c>
      <c r="I519" s="72" t="n">
        <v>447</v>
      </c>
      <c r="J519" s="73" t="n">
        <v>0.3197424892703863</v>
      </c>
      <c r="K519" s="70" t="inlineStr">
        <is>
          <t>测试工位</t>
        </is>
      </c>
      <c r="L519" s="70" t="inlineStr">
        <is>
          <t>元器件异常</t>
        </is>
      </c>
      <c r="M519" s="70" t="inlineStr">
        <is>
          <t>质量工程师</t>
        </is>
      </c>
      <c r="N519" s="70" t="inlineStr">
        <is>
          <t>是</t>
        </is>
      </c>
      <c r="O519" s="70" t="inlineStr">
        <is>
          <t>团队模拟数据</t>
        </is>
      </c>
      <c r="P519" s="70" t="inlineStr">
        <is>
          <t>SIM-v2.2-20260807-20260805</t>
        </is>
      </c>
      <c r="Q519" s="70" t="inlineStr">
        <is>
          <t>按LINE-S02确定性比例分配: 外观12%/尺寸15%/功能32%/电气28%/其他余数; 良品=ROUND(总产量×质量率,0)=40540, 不良=1398</t>
        </is>
      </c>
    </row>
    <row r="520">
      <c r="A520" s="70" t="inlineStr">
        <is>
          <t>DEF-00519</t>
        </is>
      </c>
      <c r="B520" s="70" t="inlineStr">
        <is>
          <t>LINE-S02-PRE-20251111</t>
        </is>
      </c>
      <c r="C520" s="70" t="inlineStr">
        <is>
          <t>SHIFT-PRE-20251111</t>
        </is>
      </c>
      <c r="D520" s="70" t="inlineStr">
        <is>
          <t>LINE-S02</t>
        </is>
      </c>
      <c r="E520" s="70" t="inlineStr">
        <is>
          <t>改善前</t>
        </is>
      </c>
      <c r="F520" s="71" t="n">
        <v>45972</v>
      </c>
      <c r="G520" s="70" t="inlineStr">
        <is>
          <t>视觉设备系列</t>
        </is>
      </c>
      <c r="H520" s="70" t="inlineStr">
        <is>
          <t>电气不良</t>
        </is>
      </c>
      <c r="I520" s="72" t="n">
        <v>391</v>
      </c>
      <c r="J520" s="73" t="n">
        <v>0.2796852646638054</v>
      </c>
      <c r="K520" s="70" t="inlineStr">
        <is>
          <t>焊接工位</t>
        </is>
      </c>
      <c r="L520" s="70" t="inlineStr">
        <is>
          <t>焊接缺陷</t>
        </is>
      </c>
      <c r="M520" s="70" t="inlineStr">
        <is>
          <t>质量工程师</t>
        </is>
      </c>
      <c r="N520" s="70" t="inlineStr">
        <is>
          <t>否</t>
        </is>
      </c>
      <c r="O520" s="70" t="inlineStr">
        <is>
          <t>团队模拟数据</t>
        </is>
      </c>
      <c r="P520" s="70" t="inlineStr">
        <is>
          <t>SIM-v2.2-20260807-20260805</t>
        </is>
      </c>
      <c r="Q520" s="70" t="inlineStr">
        <is>
          <t>按LINE-S02确定性比例分配: 外观12%/尺寸15%/功能32%/电气28%/其他余数; 良品=ROUND(总产量×质量率,0)=40540, 不良=1398</t>
        </is>
      </c>
    </row>
    <row r="521">
      <c r="A521" s="70" t="inlineStr">
        <is>
          <t>DEF-00520</t>
        </is>
      </c>
      <c r="B521" s="70" t="inlineStr">
        <is>
          <t>LINE-S02-PRE-20251111</t>
        </is>
      </c>
      <c r="C521" s="70" t="inlineStr">
        <is>
          <t>SHIFT-PRE-20251111</t>
        </is>
      </c>
      <c r="D521" s="70" t="inlineStr">
        <is>
          <t>LINE-S02</t>
        </is>
      </c>
      <c r="E521" s="70" t="inlineStr">
        <is>
          <t>改善前</t>
        </is>
      </c>
      <c r="F521" s="71" t="n">
        <v>45972</v>
      </c>
      <c r="G521" s="70" t="inlineStr">
        <is>
          <t>视觉设备系列</t>
        </is>
      </c>
      <c r="H521" s="70" t="inlineStr">
        <is>
          <t>其他不良</t>
        </is>
      </c>
      <c r="I521" s="72" t="n">
        <v>182</v>
      </c>
      <c r="J521" s="73" t="n">
        <v>0.1301859799713876</v>
      </c>
      <c r="K521" s="70" t="inlineStr">
        <is>
          <t>包装工位</t>
        </is>
      </c>
      <c r="L521" s="70" t="inlineStr">
        <is>
          <t>综合因素</t>
        </is>
      </c>
      <c r="M521" s="70" t="inlineStr">
        <is>
          <t>生产主管</t>
        </is>
      </c>
      <c r="N521" s="70" t="inlineStr">
        <is>
          <t>否</t>
        </is>
      </c>
      <c r="O521" s="70" t="inlineStr">
        <is>
          <t>团队模拟数据</t>
        </is>
      </c>
      <c r="P521" s="70" t="inlineStr">
        <is>
          <t>SIM-v2.2-20260807-20260805</t>
        </is>
      </c>
      <c r="Q521" s="70" t="inlineStr">
        <is>
          <t>按LINE-S02确定性比例分配: 外观12%/尺寸15%/功能32%/电气28%/其他余数; 良品=ROUND(总产量×质量率,0)=40540, 不良=1398</t>
        </is>
      </c>
    </row>
    <row r="522">
      <c r="A522" s="70" t="inlineStr">
        <is>
          <t>DEF-00521</t>
        </is>
      </c>
      <c r="B522" s="70" t="inlineStr">
        <is>
          <t>LINE-S03-PRE-20251111</t>
        </is>
      </c>
      <c r="C522" s="70" t="inlineStr">
        <is>
          <t>SHIFT-PRE-20251111</t>
        </is>
      </c>
      <c r="D522" s="70" t="inlineStr">
        <is>
          <t>LINE-S03</t>
        </is>
      </c>
      <c r="E522" s="70" t="inlineStr">
        <is>
          <t>改善前</t>
        </is>
      </c>
      <c r="F522" s="71" t="n">
        <v>45972</v>
      </c>
      <c r="G522" s="70" t="inlineStr">
        <is>
          <t>音频模组系列</t>
        </is>
      </c>
      <c r="H522" s="70" t="inlineStr">
        <is>
          <t>外观不良</t>
        </is>
      </c>
      <c r="I522" s="72" t="n">
        <v>805</v>
      </c>
      <c r="J522" s="73" t="n">
        <v>0.3198251887167263</v>
      </c>
      <c r="K522" s="70" t="inlineStr">
        <is>
          <t>注塑工位</t>
        </is>
      </c>
      <c r="L522" s="70" t="inlineStr">
        <is>
          <t>表面缺陷</t>
        </is>
      </c>
      <c r="M522" s="70" t="inlineStr">
        <is>
          <t>质量工程师</t>
        </is>
      </c>
      <c r="N522" s="70" t="inlineStr">
        <is>
          <t>是</t>
        </is>
      </c>
      <c r="O522" s="70" t="inlineStr">
        <is>
          <t>团队模拟数据</t>
        </is>
      </c>
      <c r="P522" s="70" t="inlineStr">
        <is>
          <t>SIM-v2.2-20260807-20260805</t>
        </is>
      </c>
      <c r="Q522" s="70" t="inlineStr">
        <is>
          <t>按LINE-S03确定性比例分配: 外观32%/尺寸30%/功能15%/电气13%/其他余数; 良品=ROUND(总产量×质量率,0)=43716, 不良=2517</t>
        </is>
      </c>
    </row>
    <row r="523">
      <c r="A523" s="70" t="inlineStr">
        <is>
          <t>DEF-00522</t>
        </is>
      </c>
      <c r="B523" s="70" t="inlineStr">
        <is>
          <t>LINE-S03-PRE-20251111</t>
        </is>
      </c>
      <c r="C523" s="70" t="inlineStr">
        <is>
          <t>SHIFT-PRE-20251111</t>
        </is>
      </c>
      <c r="D523" s="70" t="inlineStr">
        <is>
          <t>LINE-S03</t>
        </is>
      </c>
      <c r="E523" s="70" t="inlineStr">
        <is>
          <t>改善前</t>
        </is>
      </c>
      <c r="F523" s="71" t="n">
        <v>45972</v>
      </c>
      <c r="G523" s="70" t="inlineStr">
        <is>
          <t>音频模组系列</t>
        </is>
      </c>
      <c r="H523" s="70" t="inlineStr">
        <is>
          <t>尺寸超差</t>
        </is>
      </c>
      <c r="I523" s="72" t="n">
        <v>755</v>
      </c>
      <c r="J523" s="73" t="n">
        <v>0.2999602701628923</v>
      </c>
      <c r="K523" s="70" t="inlineStr">
        <is>
          <t>成型工位</t>
        </is>
      </c>
      <c r="L523" s="70" t="inlineStr">
        <is>
          <t>工艺偏移</t>
        </is>
      </c>
      <c r="M523" s="70" t="inlineStr">
        <is>
          <t>质量工程师</t>
        </is>
      </c>
      <c r="N523" s="70" t="inlineStr">
        <is>
          <t>否</t>
        </is>
      </c>
      <c r="O523" s="70" t="inlineStr">
        <is>
          <t>团队模拟数据</t>
        </is>
      </c>
      <c r="P523" s="70" t="inlineStr">
        <is>
          <t>SIM-v2.2-20260807-20260805</t>
        </is>
      </c>
      <c r="Q523" s="70" t="inlineStr">
        <is>
          <t>按LINE-S03确定性比例分配: 外观32%/尺寸30%/功能15%/电气13%/其他余数; 良品=ROUND(总产量×质量率,0)=43716, 不良=2517</t>
        </is>
      </c>
    </row>
    <row r="524">
      <c r="A524" s="70" t="inlineStr">
        <is>
          <t>DEF-00523</t>
        </is>
      </c>
      <c r="B524" s="70" t="inlineStr">
        <is>
          <t>LINE-S03-PRE-20251111</t>
        </is>
      </c>
      <c r="C524" s="70" t="inlineStr">
        <is>
          <t>SHIFT-PRE-20251111</t>
        </is>
      </c>
      <c r="D524" s="70" t="inlineStr">
        <is>
          <t>LINE-S03</t>
        </is>
      </c>
      <c r="E524" s="70" t="inlineStr">
        <is>
          <t>改善前</t>
        </is>
      </c>
      <c r="F524" s="71" t="n">
        <v>45972</v>
      </c>
      <c r="G524" s="70" t="inlineStr">
        <is>
          <t>音频模组系列</t>
        </is>
      </c>
      <c r="H524" s="70" t="inlineStr">
        <is>
          <t>功能失效</t>
        </is>
      </c>
      <c r="I524" s="72" t="n">
        <v>378</v>
      </c>
      <c r="J524" s="73" t="n">
        <v>0.1501787842669845</v>
      </c>
      <c r="K524" s="70" t="inlineStr">
        <is>
          <t>测试工位</t>
        </is>
      </c>
      <c r="L524" s="70" t="inlineStr">
        <is>
          <t>元器件异常</t>
        </is>
      </c>
      <c r="M524" s="70" t="inlineStr">
        <is>
          <t>质量工程师</t>
        </is>
      </c>
      <c r="N524" s="70" t="inlineStr">
        <is>
          <t>否</t>
        </is>
      </c>
      <c r="O524" s="70" t="inlineStr">
        <is>
          <t>团队模拟数据</t>
        </is>
      </c>
      <c r="P524" s="70" t="inlineStr">
        <is>
          <t>SIM-v2.2-20260807-20260805</t>
        </is>
      </c>
      <c r="Q524" s="70" t="inlineStr">
        <is>
          <t>按LINE-S03确定性比例分配: 外观32%/尺寸30%/功能15%/电气13%/其他余数; 良品=ROUND(总产量×质量率,0)=43716, 不良=2517</t>
        </is>
      </c>
    </row>
    <row r="525">
      <c r="A525" s="70" t="inlineStr">
        <is>
          <t>DEF-00524</t>
        </is>
      </c>
      <c r="B525" s="70" t="inlineStr">
        <is>
          <t>LINE-S03-PRE-20251111</t>
        </is>
      </c>
      <c r="C525" s="70" t="inlineStr">
        <is>
          <t>SHIFT-PRE-20251111</t>
        </is>
      </c>
      <c r="D525" s="70" t="inlineStr">
        <is>
          <t>LINE-S03</t>
        </is>
      </c>
      <c r="E525" s="70" t="inlineStr">
        <is>
          <t>改善前</t>
        </is>
      </c>
      <c r="F525" s="71" t="n">
        <v>45972</v>
      </c>
      <c r="G525" s="70" t="inlineStr">
        <is>
          <t>音频模组系列</t>
        </is>
      </c>
      <c r="H525" s="70" t="inlineStr">
        <is>
          <t>电气不良</t>
        </is>
      </c>
      <c r="I525" s="72" t="n">
        <v>327</v>
      </c>
      <c r="J525" s="73" t="n">
        <v>0.1299165673420739</v>
      </c>
      <c r="K525" s="70" t="inlineStr">
        <is>
          <t>焊接工位</t>
        </is>
      </c>
      <c r="L525" s="70" t="inlineStr">
        <is>
          <t>焊接缺陷</t>
        </is>
      </c>
      <c r="M525" s="70" t="inlineStr">
        <is>
          <t>质量工程师</t>
        </is>
      </c>
      <c r="N525" s="70" t="inlineStr">
        <is>
          <t>否</t>
        </is>
      </c>
      <c r="O525" s="70" t="inlineStr">
        <is>
          <t>团队模拟数据</t>
        </is>
      </c>
      <c r="P525" s="70" t="inlineStr">
        <is>
          <t>SIM-v2.2-20260807-20260805</t>
        </is>
      </c>
      <c r="Q525" s="70" t="inlineStr">
        <is>
          <t>按LINE-S03确定性比例分配: 外观32%/尺寸30%/功能15%/电气13%/其他余数; 良品=ROUND(总产量×质量率,0)=43716, 不良=2517</t>
        </is>
      </c>
    </row>
    <row r="526">
      <c r="A526" s="70" t="inlineStr">
        <is>
          <t>DEF-00525</t>
        </is>
      </c>
      <c r="B526" s="70" t="inlineStr">
        <is>
          <t>LINE-S03-PRE-20251111</t>
        </is>
      </c>
      <c r="C526" s="70" t="inlineStr">
        <is>
          <t>SHIFT-PRE-20251111</t>
        </is>
      </c>
      <c r="D526" s="70" t="inlineStr">
        <is>
          <t>LINE-S03</t>
        </is>
      </c>
      <c r="E526" s="70" t="inlineStr">
        <is>
          <t>改善前</t>
        </is>
      </c>
      <c r="F526" s="71" t="n">
        <v>45972</v>
      </c>
      <c r="G526" s="70" t="inlineStr">
        <is>
          <t>音频模组系列</t>
        </is>
      </c>
      <c r="H526" s="70" t="inlineStr">
        <is>
          <t>其他不良</t>
        </is>
      </c>
      <c r="I526" s="72" t="n">
        <v>252</v>
      </c>
      <c r="J526" s="73" t="n">
        <v>0.100119189511323</v>
      </c>
      <c r="K526" s="70" t="inlineStr">
        <is>
          <t>包装工位</t>
        </is>
      </c>
      <c r="L526" s="70" t="inlineStr">
        <is>
          <t>综合因素</t>
        </is>
      </c>
      <c r="M526" s="70" t="inlineStr">
        <is>
          <t>生产主管</t>
        </is>
      </c>
      <c r="N526" s="70" t="inlineStr">
        <is>
          <t>否</t>
        </is>
      </c>
      <c r="O526" s="70" t="inlineStr">
        <is>
          <t>团队模拟数据</t>
        </is>
      </c>
      <c r="P526" s="70" t="inlineStr">
        <is>
          <t>SIM-v2.2-20260807-20260805</t>
        </is>
      </c>
      <c r="Q526" s="70" t="inlineStr">
        <is>
          <t>按LINE-S03确定性比例分配: 外观32%/尺寸30%/功能15%/电气13%/其他余数; 良品=ROUND(总产量×质量率,0)=43716, 不良=2517</t>
        </is>
      </c>
    </row>
    <row r="527">
      <c r="A527" s="70" t="inlineStr">
        <is>
          <t>DEF-00526</t>
        </is>
      </c>
      <c r="B527" s="70" t="inlineStr">
        <is>
          <t>LINE-S01-PRE-20251112</t>
        </is>
      </c>
      <c r="C527" s="70" t="inlineStr">
        <is>
          <t>SHIFT-PRE-20251112</t>
        </is>
      </c>
      <c r="D527" s="70" t="inlineStr">
        <is>
          <t>LINE-S01</t>
        </is>
      </c>
      <c r="E527" s="70" t="inlineStr">
        <is>
          <t>改善前</t>
        </is>
      </c>
      <c r="F527" s="71" t="n">
        <v>45973</v>
      </c>
      <c r="G527" s="70" t="inlineStr">
        <is>
          <t>智能终端系列</t>
        </is>
      </c>
      <c r="H527" s="70" t="inlineStr">
        <is>
          <t>外观不良</t>
        </is>
      </c>
      <c r="I527" s="72" t="n">
        <v>149</v>
      </c>
      <c r="J527" s="73" t="n">
        <v>0.1498993963782696</v>
      </c>
      <c r="K527" s="70" t="inlineStr">
        <is>
          <t>注塑工位</t>
        </is>
      </c>
      <c r="L527" s="70" t="inlineStr">
        <is>
          <t>表面缺陷</t>
        </is>
      </c>
      <c r="M527" s="70" t="inlineStr">
        <is>
          <t>质量工程师</t>
        </is>
      </c>
      <c r="N527" s="70" t="inlineStr">
        <is>
          <t>否</t>
        </is>
      </c>
      <c r="O527" s="70" t="inlineStr">
        <is>
          <t>团队模拟数据</t>
        </is>
      </c>
      <c r="P527" s="70" t="inlineStr">
        <is>
          <t>SIM-v2.2-20260807-20260805</t>
        </is>
      </c>
      <c r="Q527" s="70" t="inlineStr">
        <is>
          <t>按LINE-S01确定性比例分配: 外观15%/尺寸25%/功能25%/电气25%/其他余数; 良品=ROUND(总产量×质量率,0)=28659, 不良=994</t>
        </is>
      </c>
    </row>
    <row r="528">
      <c r="A528" s="70" t="inlineStr">
        <is>
          <t>DEF-00527</t>
        </is>
      </c>
      <c r="B528" s="70" t="inlineStr">
        <is>
          <t>LINE-S01-PRE-20251112</t>
        </is>
      </c>
      <c r="C528" s="70" t="inlineStr">
        <is>
          <t>SHIFT-PRE-20251112</t>
        </is>
      </c>
      <c r="D528" s="70" t="inlineStr">
        <is>
          <t>LINE-S01</t>
        </is>
      </c>
      <c r="E528" s="70" t="inlineStr">
        <is>
          <t>改善前</t>
        </is>
      </c>
      <c r="F528" s="71" t="n">
        <v>45973</v>
      </c>
      <c r="G528" s="70" t="inlineStr">
        <is>
          <t>智能终端系列</t>
        </is>
      </c>
      <c r="H528" s="70" t="inlineStr">
        <is>
          <t>尺寸超差</t>
        </is>
      </c>
      <c r="I528" s="72" t="n">
        <v>248</v>
      </c>
      <c r="J528" s="73" t="n">
        <v>0.2494969818913481</v>
      </c>
      <c r="K528" s="70" t="inlineStr">
        <is>
          <t>成型工位</t>
        </is>
      </c>
      <c r="L528" s="70" t="inlineStr">
        <is>
          <t>工艺偏移</t>
        </is>
      </c>
      <c r="M528" s="70" t="inlineStr">
        <is>
          <t>质量工程师</t>
        </is>
      </c>
      <c r="N528" s="70" t="inlineStr">
        <is>
          <t>否</t>
        </is>
      </c>
      <c r="O528" s="70" t="inlineStr">
        <is>
          <t>团队模拟数据</t>
        </is>
      </c>
      <c r="P528" s="70" t="inlineStr">
        <is>
          <t>SIM-v2.2-20260807-20260805</t>
        </is>
      </c>
      <c r="Q528" s="70" t="inlineStr">
        <is>
          <t>按LINE-S01确定性比例分配: 外观15%/尺寸25%/功能25%/电气25%/其他余数; 良品=ROUND(总产量×质量率,0)=28659, 不良=994</t>
        </is>
      </c>
    </row>
    <row r="529">
      <c r="A529" s="70" t="inlineStr">
        <is>
          <t>DEF-00528</t>
        </is>
      </c>
      <c r="B529" s="70" t="inlineStr">
        <is>
          <t>LINE-S01-PRE-20251112</t>
        </is>
      </c>
      <c r="C529" s="70" t="inlineStr">
        <is>
          <t>SHIFT-PRE-20251112</t>
        </is>
      </c>
      <c r="D529" s="70" t="inlineStr">
        <is>
          <t>LINE-S01</t>
        </is>
      </c>
      <c r="E529" s="70" t="inlineStr">
        <is>
          <t>改善前</t>
        </is>
      </c>
      <c r="F529" s="71" t="n">
        <v>45973</v>
      </c>
      <c r="G529" s="70" t="inlineStr">
        <is>
          <t>智能终端系列</t>
        </is>
      </c>
      <c r="H529" s="70" t="inlineStr">
        <is>
          <t>功能失效</t>
        </is>
      </c>
      <c r="I529" s="72" t="n">
        <v>248</v>
      </c>
      <c r="J529" s="73" t="n">
        <v>0.2494969818913481</v>
      </c>
      <c r="K529" s="70" t="inlineStr">
        <is>
          <t>测试工位</t>
        </is>
      </c>
      <c r="L529" s="70" t="inlineStr">
        <is>
          <t>元器件异常</t>
        </is>
      </c>
      <c r="M529" s="70" t="inlineStr">
        <is>
          <t>质量工程师</t>
        </is>
      </c>
      <c r="N529" s="70" t="inlineStr">
        <is>
          <t>否</t>
        </is>
      </c>
      <c r="O529" s="70" t="inlineStr">
        <is>
          <t>团队模拟数据</t>
        </is>
      </c>
      <c r="P529" s="70" t="inlineStr">
        <is>
          <t>SIM-v2.2-20260807-20260805</t>
        </is>
      </c>
      <c r="Q529" s="70" t="inlineStr">
        <is>
          <t>按LINE-S01确定性比例分配: 外观15%/尺寸25%/功能25%/电气25%/其他余数; 良品=ROUND(总产量×质量率,0)=28659, 不良=994</t>
        </is>
      </c>
    </row>
    <row r="530">
      <c r="A530" s="70" t="inlineStr">
        <is>
          <t>DEF-00529</t>
        </is>
      </c>
      <c r="B530" s="70" t="inlineStr">
        <is>
          <t>LINE-S01-PRE-20251112</t>
        </is>
      </c>
      <c r="C530" s="70" t="inlineStr">
        <is>
          <t>SHIFT-PRE-20251112</t>
        </is>
      </c>
      <c r="D530" s="70" t="inlineStr">
        <is>
          <t>LINE-S01</t>
        </is>
      </c>
      <c r="E530" s="70" t="inlineStr">
        <is>
          <t>改善前</t>
        </is>
      </c>
      <c r="F530" s="71" t="n">
        <v>45973</v>
      </c>
      <c r="G530" s="70" t="inlineStr">
        <is>
          <t>智能终端系列</t>
        </is>
      </c>
      <c r="H530" s="70" t="inlineStr">
        <is>
          <t>电气不良</t>
        </is>
      </c>
      <c r="I530" s="72" t="n">
        <v>248</v>
      </c>
      <c r="J530" s="73" t="n">
        <v>0.2494969818913481</v>
      </c>
      <c r="K530" s="70" t="inlineStr">
        <is>
          <t>焊接工位</t>
        </is>
      </c>
      <c r="L530" s="70" t="inlineStr">
        <is>
          <t>焊接缺陷</t>
        </is>
      </c>
      <c r="M530" s="70" t="inlineStr">
        <is>
          <t>质量工程师</t>
        </is>
      </c>
      <c r="N530" s="70" t="inlineStr">
        <is>
          <t>否</t>
        </is>
      </c>
      <c r="O530" s="70" t="inlineStr">
        <is>
          <t>团队模拟数据</t>
        </is>
      </c>
      <c r="P530" s="70" t="inlineStr">
        <is>
          <t>SIM-v2.2-20260807-20260805</t>
        </is>
      </c>
      <c r="Q530" s="70" t="inlineStr">
        <is>
          <t>按LINE-S01确定性比例分配: 外观15%/尺寸25%/功能25%/电气25%/其他余数; 良品=ROUND(总产量×质量率,0)=28659, 不良=994</t>
        </is>
      </c>
    </row>
    <row r="531">
      <c r="A531" s="70" t="inlineStr">
        <is>
          <t>DEF-00530</t>
        </is>
      </c>
      <c r="B531" s="70" t="inlineStr">
        <is>
          <t>LINE-S01-PRE-20251112</t>
        </is>
      </c>
      <c r="C531" s="70" t="inlineStr">
        <is>
          <t>SHIFT-PRE-20251112</t>
        </is>
      </c>
      <c r="D531" s="70" t="inlineStr">
        <is>
          <t>LINE-S01</t>
        </is>
      </c>
      <c r="E531" s="70" t="inlineStr">
        <is>
          <t>改善前</t>
        </is>
      </c>
      <c r="F531" s="71" t="n">
        <v>45973</v>
      </c>
      <c r="G531" s="70" t="inlineStr">
        <is>
          <t>智能终端系列</t>
        </is>
      </c>
      <c r="H531" s="70" t="inlineStr">
        <is>
          <t>其他不良</t>
        </is>
      </c>
      <c r="I531" s="72" t="n">
        <v>101</v>
      </c>
      <c r="J531" s="73" t="n">
        <v>0.1016096579476862</v>
      </c>
      <c r="K531" s="70" t="inlineStr">
        <is>
          <t>包装工位</t>
        </is>
      </c>
      <c r="L531" s="70" t="inlineStr">
        <is>
          <t>综合因素</t>
        </is>
      </c>
      <c r="M531" s="70" t="inlineStr">
        <is>
          <t>生产主管</t>
        </is>
      </c>
      <c r="N531" s="70" t="inlineStr">
        <is>
          <t>否</t>
        </is>
      </c>
      <c r="O531" s="70" t="inlineStr">
        <is>
          <t>团队模拟数据</t>
        </is>
      </c>
      <c r="P531" s="70" t="inlineStr">
        <is>
          <t>SIM-v2.2-20260807-20260805</t>
        </is>
      </c>
      <c r="Q531" s="70" t="inlineStr">
        <is>
          <t>按LINE-S01确定性比例分配: 外观15%/尺寸25%/功能25%/电气25%/其他余数; 良品=ROUND(总产量×质量率,0)=28659, 不良=994</t>
        </is>
      </c>
    </row>
    <row r="532">
      <c r="A532" s="70" t="inlineStr">
        <is>
          <t>DEF-00531</t>
        </is>
      </c>
      <c r="B532" s="70" t="inlineStr">
        <is>
          <t>LINE-S02-PRE-20251112</t>
        </is>
      </c>
      <c r="C532" s="70" t="inlineStr">
        <is>
          <t>SHIFT-PRE-20251112</t>
        </is>
      </c>
      <c r="D532" s="70" t="inlineStr">
        <is>
          <t>LINE-S02</t>
        </is>
      </c>
      <c r="E532" s="70" t="inlineStr">
        <is>
          <t>改善前</t>
        </is>
      </c>
      <c r="F532" s="71" t="n">
        <v>45973</v>
      </c>
      <c r="G532" s="70" t="inlineStr">
        <is>
          <t>视觉设备系列</t>
        </is>
      </c>
      <c r="H532" s="70" t="inlineStr">
        <is>
          <t>外观不良</t>
        </is>
      </c>
      <c r="I532" s="72" t="n">
        <v>90</v>
      </c>
      <c r="J532" s="73" t="n">
        <v>0.1193633952254642</v>
      </c>
      <c r="K532" s="70" t="inlineStr">
        <is>
          <t>注塑工位</t>
        </is>
      </c>
      <c r="L532" s="70" t="inlineStr">
        <is>
          <t>表面缺陷</t>
        </is>
      </c>
      <c r="M532" s="70" t="inlineStr">
        <is>
          <t>质量工程师</t>
        </is>
      </c>
      <c r="N532" s="70" t="inlineStr">
        <is>
          <t>否</t>
        </is>
      </c>
      <c r="O532" s="70" t="inlineStr">
        <is>
          <t>团队模拟数据</t>
        </is>
      </c>
      <c r="P532" s="70" t="inlineStr">
        <is>
          <t>SIM-v2.2-20260807-20260805</t>
        </is>
      </c>
      <c r="Q532" s="70" t="inlineStr">
        <is>
          <t>按LINE-S02确定性比例分配: 外观12%/尺寸15%/功能32%/电气28%/其他余数; 良品=ROUND(总产量×质量率,0)=26550, 不良=754</t>
        </is>
      </c>
    </row>
    <row r="533">
      <c r="A533" s="70" t="inlineStr">
        <is>
          <t>DEF-00532</t>
        </is>
      </c>
      <c r="B533" s="70" t="inlineStr">
        <is>
          <t>LINE-S02-PRE-20251112</t>
        </is>
      </c>
      <c r="C533" s="70" t="inlineStr">
        <is>
          <t>SHIFT-PRE-20251112</t>
        </is>
      </c>
      <c r="D533" s="70" t="inlineStr">
        <is>
          <t>LINE-S02</t>
        </is>
      </c>
      <c r="E533" s="70" t="inlineStr">
        <is>
          <t>改善前</t>
        </is>
      </c>
      <c r="F533" s="71" t="n">
        <v>45973</v>
      </c>
      <c r="G533" s="70" t="inlineStr">
        <is>
          <t>视觉设备系列</t>
        </is>
      </c>
      <c r="H533" s="70" t="inlineStr">
        <is>
          <t>尺寸超差</t>
        </is>
      </c>
      <c r="I533" s="72" t="n">
        <v>113</v>
      </c>
      <c r="J533" s="73" t="n">
        <v>0.149867374005305</v>
      </c>
      <c r="K533" s="70" t="inlineStr">
        <is>
          <t>成型工位</t>
        </is>
      </c>
      <c r="L533" s="70" t="inlineStr">
        <is>
          <t>工艺偏移</t>
        </is>
      </c>
      <c r="M533" s="70" t="inlineStr">
        <is>
          <t>质量工程师</t>
        </is>
      </c>
      <c r="N533" s="70" t="inlineStr">
        <is>
          <t>否</t>
        </is>
      </c>
      <c r="O533" s="70" t="inlineStr">
        <is>
          <t>团队模拟数据</t>
        </is>
      </c>
      <c r="P533" s="70" t="inlineStr">
        <is>
          <t>SIM-v2.2-20260807-20260805</t>
        </is>
      </c>
      <c r="Q533" s="70" t="inlineStr">
        <is>
          <t>按LINE-S02确定性比例分配: 外观12%/尺寸15%/功能32%/电气28%/其他余数; 良品=ROUND(总产量×质量率,0)=26550, 不良=754</t>
        </is>
      </c>
    </row>
    <row r="534">
      <c r="A534" s="70" t="inlineStr">
        <is>
          <t>DEF-00533</t>
        </is>
      </c>
      <c r="B534" s="70" t="inlineStr">
        <is>
          <t>LINE-S02-PRE-20251112</t>
        </is>
      </c>
      <c r="C534" s="70" t="inlineStr">
        <is>
          <t>SHIFT-PRE-20251112</t>
        </is>
      </c>
      <c r="D534" s="70" t="inlineStr">
        <is>
          <t>LINE-S02</t>
        </is>
      </c>
      <c r="E534" s="70" t="inlineStr">
        <is>
          <t>改善前</t>
        </is>
      </c>
      <c r="F534" s="71" t="n">
        <v>45973</v>
      </c>
      <c r="G534" s="70" t="inlineStr">
        <is>
          <t>视觉设备系列</t>
        </is>
      </c>
      <c r="H534" s="70" t="inlineStr">
        <is>
          <t>功能失效</t>
        </is>
      </c>
      <c r="I534" s="72" t="n">
        <v>241</v>
      </c>
      <c r="J534" s="73" t="n">
        <v>0.3196286472148541</v>
      </c>
      <c r="K534" s="70" t="inlineStr">
        <is>
          <t>测试工位</t>
        </is>
      </c>
      <c r="L534" s="70" t="inlineStr">
        <is>
          <t>元器件异常</t>
        </is>
      </c>
      <c r="M534" s="70" t="inlineStr">
        <is>
          <t>质量工程师</t>
        </is>
      </c>
      <c r="N534" s="70" t="inlineStr">
        <is>
          <t>是</t>
        </is>
      </c>
      <c r="O534" s="70" t="inlineStr">
        <is>
          <t>团队模拟数据</t>
        </is>
      </c>
      <c r="P534" s="70" t="inlineStr">
        <is>
          <t>SIM-v2.2-20260807-20260805</t>
        </is>
      </c>
      <c r="Q534" s="70" t="inlineStr">
        <is>
          <t>按LINE-S02确定性比例分配: 外观12%/尺寸15%/功能32%/电气28%/其他余数; 良品=ROUND(总产量×质量率,0)=26550, 不良=754</t>
        </is>
      </c>
    </row>
    <row r="535">
      <c r="A535" s="70" t="inlineStr">
        <is>
          <t>DEF-00534</t>
        </is>
      </c>
      <c r="B535" s="70" t="inlineStr">
        <is>
          <t>LINE-S02-PRE-20251112</t>
        </is>
      </c>
      <c r="C535" s="70" t="inlineStr">
        <is>
          <t>SHIFT-PRE-20251112</t>
        </is>
      </c>
      <c r="D535" s="70" t="inlineStr">
        <is>
          <t>LINE-S02</t>
        </is>
      </c>
      <c r="E535" s="70" t="inlineStr">
        <is>
          <t>改善前</t>
        </is>
      </c>
      <c r="F535" s="71" t="n">
        <v>45973</v>
      </c>
      <c r="G535" s="70" t="inlineStr">
        <is>
          <t>视觉设备系列</t>
        </is>
      </c>
      <c r="H535" s="70" t="inlineStr">
        <is>
          <t>电气不良</t>
        </is>
      </c>
      <c r="I535" s="72" t="n">
        <v>211</v>
      </c>
      <c r="J535" s="73" t="n">
        <v>0.2798408488063661</v>
      </c>
      <c r="K535" s="70" t="inlineStr">
        <is>
          <t>焊接工位</t>
        </is>
      </c>
      <c r="L535" s="70" t="inlineStr">
        <is>
          <t>焊接缺陷</t>
        </is>
      </c>
      <c r="M535" s="70" t="inlineStr">
        <is>
          <t>质量工程师</t>
        </is>
      </c>
      <c r="N535" s="70" t="inlineStr">
        <is>
          <t>否</t>
        </is>
      </c>
      <c r="O535" s="70" t="inlineStr">
        <is>
          <t>团队模拟数据</t>
        </is>
      </c>
      <c r="P535" s="70" t="inlineStr">
        <is>
          <t>SIM-v2.2-20260807-20260805</t>
        </is>
      </c>
      <c r="Q535" s="70" t="inlineStr">
        <is>
          <t>按LINE-S02确定性比例分配: 外观12%/尺寸15%/功能32%/电气28%/其他余数; 良品=ROUND(总产量×质量率,0)=26550, 不良=754</t>
        </is>
      </c>
    </row>
    <row r="536">
      <c r="A536" s="70" t="inlineStr">
        <is>
          <t>DEF-00535</t>
        </is>
      </c>
      <c r="B536" s="70" t="inlineStr">
        <is>
          <t>LINE-S02-PRE-20251112</t>
        </is>
      </c>
      <c r="C536" s="70" t="inlineStr">
        <is>
          <t>SHIFT-PRE-20251112</t>
        </is>
      </c>
      <c r="D536" s="70" t="inlineStr">
        <is>
          <t>LINE-S02</t>
        </is>
      </c>
      <c r="E536" s="70" t="inlineStr">
        <is>
          <t>改善前</t>
        </is>
      </c>
      <c r="F536" s="71" t="n">
        <v>45973</v>
      </c>
      <c r="G536" s="70" t="inlineStr">
        <is>
          <t>视觉设备系列</t>
        </is>
      </c>
      <c r="H536" s="70" t="inlineStr">
        <is>
          <t>其他不良</t>
        </is>
      </c>
      <c r="I536" s="72" t="n">
        <v>99</v>
      </c>
      <c r="J536" s="73" t="n">
        <v>0.1312997347480106</v>
      </c>
      <c r="K536" s="70" t="inlineStr">
        <is>
          <t>包装工位</t>
        </is>
      </c>
      <c r="L536" s="70" t="inlineStr">
        <is>
          <t>综合因素</t>
        </is>
      </c>
      <c r="M536" s="70" t="inlineStr">
        <is>
          <t>生产主管</t>
        </is>
      </c>
      <c r="N536" s="70" t="inlineStr">
        <is>
          <t>否</t>
        </is>
      </c>
      <c r="O536" s="70" t="inlineStr">
        <is>
          <t>团队模拟数据</t>
        </is>
      </c>
      <c r="P536" s="70" t="inlineStr">
        <is>
          <t>SIM-v2.2-20260807-20260805</t>
        </is>
      </c>
      <c r="Q536" s="70" t="inlineStr">
        <is>
          <t>按LINE-S02确定性比例分配: 外观12%/尺寸15%/功能32%/电气28%/其他余数; 良品=ROUND(总产量×质量率,0)=26550, 不良=754</t>
        </is>
      </c>
    </row>
    <row r="537">
      <c r="A537" s="70" t="inlineStr">
        <is>
          <t>DEF-00536</t>
        </is>
      </c>
      <c r="B537" s="70" t="inlineStr">
        <is>
          <t>LINE-S03-PRE-20251112</t>
        </is>
      </c>
      <c r="C537" s="70" t="inlineStr">
        <is>
          <t>SHIFT-PRE-20251112</t>
        </is>
      </c>
      <c r="D537" s="70" t="inlineStr">
        <is>
          <t>LINE-S03</t>
        </is>
      </c>
      <c r="E537" s="70" t="inlineStr">
        <is>
          <t>改善前</t>
        </is>
      </c>
      <c r="F537" s="71" t="n">
        <v>45973</v>
      </c>
      <c r="G537" s="70" t="inlineStr">
        <is>
          <t>音频模组系列</t>
        </is>
      </c>
      <c r="H537" s="70" t="inlineStr">
        <is>
          <t>外观不良</t>
        </is>
      </c>
      <c r="I537" s="72" t="n">
        <v>593</v>
      </c>
      <c r="J537" s="73" t="n">
        <v>0.3201943844492441</v>
      </c>
      <c r="K537" s="70" t="inlineStr">
        <is>
          <t>注塑工位</t>
        </is>
      </c>
      <c r="L537" s="70" t="inlineStr">
        <is>
          <t>表面缺陷</t>
        </is>
      </c>
      <c r="M537" s="70" t="inlineStr">
        <is>
          <t>质量工程师</t>
        </is>
      </c>
      <c r="N537" s="70" t="inlineStr">
        <is>
          <t>是</t>
        </is>
      </c>
      <c r="O537" s="70" t="inlineStr">
        <is>
          <t>团队模拟数据</t>
        </is>
      </c>
      <c r="P537" s="70" t="inlineStr">
        <is>
          <t>SIM-v2.2-20260807-20260805</t>
        </is>
      </c>
      <c r="Q537" s="70" t="inlineStr">
        <is>
          <t>按LINE-S03确定性比例分配: 外观32%/尺寸30%/功能15%/电气13%/其他余数; 良品=ROUND(总产量×质量率,0)=30543, 不良=1852</t>
        </is>
      </c>
    </row>
    <row r="538">
      <c r="A538" s="70" t="inlineStr">
        <is>
          <t>DEF-00537</t>
        </is>
      </c>
      <c r="B538" s="70" t="inlineStr">
        <is>
          <t>LINE-S03-PRE-20251112</t>
        </is>
      </c>
      <c r="C538" s="70" t="inlineStr">
        <is>
          <t>SHIFT-PRE-20251112</t>
        </is>
      </c>
      <c r="D538" s="70" t="inlineStr">
        <is>
          <t>LINE-S03</t>
        </is>
      </c>
      <c r="E538" s="70" t="inlineStr">
        <is>
          <t>改善前</t>
        </is>
      </c>
      <c r="F538" s="71" t="n">
        <v>45973</v>
      </c>
      <c r="G538" s="70" t="inlineStr">
        <is>
          <t>音频模组系列</t>
        </is>
      </c>
      <c r="H538" s="70" t="inlineStr">
        <is>
          <t>尺寸超差</t>
        </is>
      </c>
      <c r="I538" s="72" t="n">
        <v>556</v>
      </c>
      <c r="J538" s="73" t="n">
        <v>0.3002159827213823</v>
      </c>
      <c r="K538" s="70" t="inlineStr">
        <is>
          <t>成型工位</t>
        </is>
      </c>
      <c r="L538" s="70" t="inlineStr">
        <is>
          <t>工艺偏移</t>
        </is>
      </c>
      <c r="M538" s="70" t="inlineStr">
        <is>
          <t>质量工程师</t>
        </is>
      </c>
      <c r="N538" s="70" t="inlineStr">
        <is>
          <t>是</t>
        </is>
      </c>
      <c r="O538" s="70" t="inlineStr">
        <is>
          <t>团队模拟数据</t>
        </is>
      </c>
      <c r="P538" s="70" t="inlineStr">
        <is>
          <t>SIM-v2.2-20260807-20260805</t>
        </is>
      </c>
      <c r="Q538" s="70" t="inlineStr">
        <is>
          <t>按LINE-S03确定性比例分配: 外观32%/尺寸30%/功能15%/电气13%/其他余数; 良品=ROUND(总产量×质量率,0)=30543, 不良=1852</t>
        </is>
      </c>
    </row>
    <row r="539">
      <c r="A539" s="70" t="inlineStr">
        <is>
          <t>DEF-00538</t>
        </is>
      </c>
      <c r="B539" s="70" t="inlineStr">
        <is>
          <t>LINE-S03-PRE-20251112</t>
        </is>
      </c>
      <c r="C539" s="70" t="inlineStr">
        <is>
          <t>SHIFT-PRE-20251112</t>
        </is>
      </c>
      <c r="D539" s="70" t="inlineStr">
        <is>
          <t>LINE-S03</t>
        </is>
      </c>
      <c r="E539" s="70" t="inlineStr">
        <is>
          <t>改善前</t>
        </is>
      </c>
      <c r="F539" s="71" t="n">
        <v>45973</v>
      </c>
      <c r="G539" s="70" t="inlineStr">
        <is>
          <t>音频模组系列</t>
        </is>
      </c>
      <c r="H539" s="70" t="inlineStr">
        <is>
          <t>功能失效</t>
        </is>
      </c>
      <c r="I539" s="72" t="n">
        <v>278</v>
      </c>
      <c r="J539" s="73" t="n">
        <v>0.1501079913606911</v>
      </c>
      <c r="K539" s="70" t="inlineStr">
        <is>
          <t>测试工位</t>
        </is>
      </c>
      <c r="L539" s="70" t="inlineStr">
        <is>
          <t>元器件异常</t>
        </is>
      </c>
      <c r="M539" s="70" t="inlineStr">
        <is>
          <t>质量工程师</t>
        </is>
      </c>
      <c r="N539" s="70" t="inlineStr">
        <is>
          <t>否</t>
        </is>
      </c>
      <c r="O539" s="70" t="inlineStr">
        <is>
          <t>团队模拟数据</t>
        </is>
      </c>
      <c r="P539" s="70" t="inlineStr">
        <is>
          <t>SIM-v2.2-20260807-20260805</t>
        </is>
      </c>
      <c r="Q539" s="70" t="inlineStr">
        <is>
          <t>按LINE-S03确定性比例分配: 外观32%/尺寸30%/功能15%/电气13%/其他余数; 良品=ROUND(总产量×质量率,0)=30543, 不良=1852</t>
        </is>
      </c>
    </row>
    <row r="540">
      <c r="A540" s="70" t="inlineStr">
        <is>
          <t>DEF-00539</t>
        </is>
      </c>
      <c r="B540" s="70" t="inlineStr">
        <is>
          <t>LINE-S03-PRE-20251112</t>
        </is>
      </c>
      <c r="C540" s="70" t="inlineStr">
        <is>
          <t>SHIFT-PRE-20251112</t>
        </is>
      </c>
      <c r="D540" s="70" t="inlineStr">
        <is>
          <t>LINE-S03</t>
        </is>
      </c>
      <c r="E540" s="70" t="inlineStr">
        <is>
          <t>改善前</t>
        </is>
      </c>
      <c r="F540" s="71" t="n">
        <v>45973</v>
      </c>
      <c r="G540" s="70" t="inlineStr">
        <is>
          <t>音频模组系列</t>
        </is>
      </c>
      <c r="H540" s="70" t="inlineStr">
        <is>
          <t>电气不良</t>
        </is>
      </c>
      <c r="I540" s="72" t="n">
        <v>241</v>
      </c>
      <c r="J540" s="73" t="n">
        <v>0.1301295896328294</v>
      </c>
      <c r="K540" s="70" t="inlineStr">
        <is>
          <t>焊接工位</t>
        </is>
      </c>
      <c r="L540" s="70" t="inlineStr">
        <is>
          <t>焊接缺陷</t>
        </is>
      </c>
      <c r="M540" s="70" t="inlineStr">
        <is>
          <t>质量工程师</t>
        </is>
      </c>
      <c r="N540" s="70" t="inlineStr">
        <is>
          <t>否</t>
        </is>
      </c>
      <c r="O540" s="70" t="inlineStr">
        <is>
          <t>团队模拟数据</t>
        </is>
      </c>
      <c r="P540" s="70" t="inlineStr">
        <is>
          <t>SIM-v2.2-20260807-20260805</t>
        </is>
      </c>
      <c r="Q540" s="70" t="inlineStr">
        <is>
          <t>按LINE-S03确定性比例分配: 外观32%/尺寸30%/功能15%/电气13%/其他余数; 良品=ROUND(总产量×质量率,0)=30543, 不良=1852</t>
        </is>
      </c>
    </row>
    <row r="541">
      <c r="A541" s="70" t="inlineStr">
        <is>
          <t>DEF-00540</t>
        </is>
      </c>
      <c r="B541" s="70" t="inlineStr">
        <is>
          <t>LINE-S03-PRE-20251112</t>
        </is>
      </c>
      <c r="C541" s="70" t="inlineStr">
        <is>
          <t>SHIFT-PRE-20251112</t>
        </is>
      </c>
      <c r="D541" s="70" t="inlineStr">
        <is>
          <t>LINE-S03</t>
        </is>
      </c>
      <c r="E541" s="70" t="inlineStr">
        <is>
          <t>改善前</t>
        </is>
      </c>
      <c r="F541" s="71" t="n">
        <v>45973</v>
      </c>
      <c r="G541" s="70" t="inlineStr">
        <is>
          <t>音频模组系列</t>
        </is>
      </c>
      <c r="H541" s="70" t="inlineStr">
        <is>
          <t>其他不良</t>
        </is>
      </c>
      <c r="I541" s="72" t="n">
        <v>184</v>
      </c>
      <c r="J541" s="73" t="n">
        <v>0.09935205183585305</v>
      </c>
      <c r="K541" s="70" t="inlineStr">
        <is>
          <t>包装工位</t>
        </is>
      </c>
      <c r="L541" s="70" t="inlineStr">
        <is>
          <t>综合因素</t>
        </is>
      </c>
      <c r="M541" s="70" t="inlineStr">
        <is>
          <t>生产主管</t>
        </is>
      </c>
      <c r="N541" s="70" t="inlineStr">
        <is>
          <t>否</t>
        </is>
      </c>
      <c r="O541" s="70" t="inlineStr">
        <is>
          <t>团队模拟数据</t>
        </is>
      </c>
      <c r="P541" s="70" t="inlineStr">
        <is>
          <t>SIM-v2.2-20260807-20260805</t>
        </is>
      </c>
      <c r="Q541" s="70" t="inlineStr">
        <is>
          <t>按LINE-S03确定性比例分配: 外观32%/尺寸30%/功能15%/电气13%/其他余数; 良品=ROUND(总产量×质量率,0)=30543, 不良=1852</t>
        </is>
      </c>
    </row>
    <row r="542">
      <c r="A542" s="70" t="inlineStr">
        <is>
          <t>DEF-00541</t>
        </is>
      </c>
      <c r="B542" s="70" t="inlineStr">
        <is>
          <t>LINE-S01-PRE-20251113</t>
        </is>
      </c>
      <c r="C542" s="70" t="inlineStr">
        <is>
          <t>SHIFT-PRE-20251113</t>
        </is>
      </c>
      <c r="D542" s="70" t="inlineStr">
        <is>
          <t>LINE-S01</t>
        </is>
      </c>
      <c r="E542" s="70" t="inlineStr">
        <is>
          <t>改善前</t>
        </is>
      </c>
      <c r="F542" s="71" t="n">
        <v>45974</v>
      </c>
      <c r="G542" s="70" t="inlineStr">
        <is>
          <t>智能终端系列</t>
        </is>
      </c>
      <c r="H542" s="70" t="inlineStr">
        <is>
          <t>外观不良</t>
        </is>
      </c>
      <c r="I542" s="72" t="n">
        <v>61</v>
      </c>
      <c r="J542" s="73" t="n">
        <v>0.1491442542787286</v>
      </c>
      <c r="K542" s="70" t="inlineStr">
        <is>
          <t>注塑工位</t>
        </is>
      </c>
      <c r="L542" s="70" t="inlineStr">
        <is>
          <t>表面缺陷</t>
        </is>
      </c>
      <c r="M542" s="70" t="inlineStr">
        <is>
          <t>质量工程师</t>
        </is>
      </c>
      <c r="N542" s="70" t="inlineStr">
        <is>
          <t>否</t>
        </is>
      </c>
      <c r="O542" s="70" t="inlineStr">
        <is>
          <t>团队模拟数据</t>
        </is>
      </c>
      <c r="P542" s="70" t="inlineStr">
        <is>
          <t>SIM-v2.2-20260807-20260805</t>
        </is>
      </c>
      <c r="Q542" s="70" t="inlineStr">
        <is>
          <t>按LINE-S01确定性比例分配: 外观15%/尺寸25%/功能25%/电气25%/其他余数; 良品=ROUND(总产量×质量率,0)=16635, 不良=409</t>
        </is>
      </c>
    </row>
    <row r="543">
      <c r="A543" s="70" t="inlineStr">
        <is>
          <t>DEF-00542</t>
        </is>
      </c>
      <c r="B543" s="70" t="inlineStr">
        <is>
          <t>LINE-S01-PRE-20251113</t>
        </is>
      </c>
      <c r="C543" s="70" t="inlineStr">
        <is>
          <t>SHIFT-PRE-20251113</t>
        </is>
      </c>
      <c r="D543" s="70" t="inlineStr">
        <is>
          <t>LINE-S01</t>
        </is>
      </c>
      <c r="E543" s="70" t="inlineStr">
        <is>
          <t>改善前</t>
        </is>
      </c>
      <c r="F543" s="71" t="n">
        <v>45974</v>
      </c>
      <c r="G543" s="70" t="inlineStr">
        <is>
          <t>智能终端系列</t>
        </is>
      </c>
      <c r="H543" s="70" t="inlineStr">
        <is>
          <t>尺寸超差</t>
        </is>
      </c>
      <c r="I543" s="72" t="n">
        <v>102</v>
      </c>
      <c r="J543" s="73" t="n">
        <v>0.2493887530562347</v>
      </c>
      <c r="K543" s="70" t="inlineStr">
        <is>
          <t>成型工位</t>
        </is>
      </c>
      <c r="L543" s="70" t="inlineStr">
        <is>
          <t>工艺偏移</t>
        </is>
      </c>
      <c r="M543" s="70" t="inlineStr">
        <is>
          <t>质量工程师</t>
        </is>
      </c>
      <c r="N543" s="70" t="inlineStr">
        <is>
          <t>否</t>
        </is>
      </c>
      <c r="O543" s="70" t="inlineStr">
        <is>
          <t>团队模拟数据</t>
        </is>
      </c>
      <c r="P543" s="70" t="inlineStr">
        <is>
          <t>SIM-v2.2-20260807-20260805</t>
        </is>
      </c>
      <c r="Q543" s="70" t="inlineStr">
        <is>
          <t>按LINE-S01确定性比例分配: 外观15%/尺寸25%/功能25%/电气25%/其他余数; 良品=ROUND(总产量×质量率,0)=16635, 不良=409</t>
        </is>
      </c>
    </row>
    <row r="544">
      <c r="A544" s="70" t="inlineStr">
        <is>
          <t>DEF-00543</t>
        </is>
      </c>
      <c r="B544" s="70" t="inlineStr">
        <is>
          <t>LINE-S01-PRE-20251113</t>
        </is>
      </c>
      <c r="C544" s="70" t="inlineStr">
        <is>
          <t>SHIFT-PRE-20251113</t>
        </is>
      </c>
      <c r="D544" s="70" t="inlineStr">
        <is>
          <t>LINE-S01</t>
        </is>
      </c>
      <c r="E544" s="70" t="inlineStr">
        <is>
          <t>改善前</t>
        </is>
      </c>
      <c r="F544" s="71" t="n">
        <v>45974</v>
      </c>
      <c r="G544" s="70" t="inlineStr">
        <is>
          <t>智能终端系列</t>
        </is>
      </c>
      <c r="H544" s="70" t="inlineStr">
        <is>
          <t>功能失效</t>
        </is>
      </c>
      <c r="I544" s="72" t="n">
        <v>102</v>
      </c>
      <c r="J544" s="73" t="n">
        <v>0.2493887530562347</v>
      </c>
      <c r="K544" s="70" t="inlineStr">
        <is>
          <t>测试工位</t>
        </is>
      </c>
      <c r="L544" s="70" t="inlineStr">
        <is>
          <t>元器件异常</t>
        </is>
      </c>
      <c r="M544" s="70" t="inlineStr">
        <is>
          <t>质量工程师</t>
        </is>
      </c>
      <c r="N544" s="70" t="inlineStr">
        <is>
          <t>否</t>
        </is>
      </c>
      <c r="O544" s="70" t="inlineStr">
        <is>
          <t>团队模拟数据</t>
        </is>
      </c>
      <c r="P544" s="70" t="inlineStr">
        <is>
          <t>SIM-v2.2-20260807-20260805</t>
        </is>
      </c>
      <c r="Q544" s="70" t="inlineStr">
        <is>
          <t>按LINE-S01确定性比例分配: 外观15%/尺寸25%/功能25%/电气25%/其他余数; 良品=ROUND(总产量×质量率,0)=16635, 不良=409</t>
        </is>
      </c>
    </row>
    <row r="545">
      <c r="A545" s="70" t="inlineStr">
        <is>
          <t>DEF-00544</t>
        </is>
      </c>
      <c r="B545" s="70" t="inlineStr">
        <is>
          <t>LINE-S01-PRE-20251113</t>
        </is>
      </c>
      <c r="C545" s="70" t="inlineStr">
        <is>
          <t>SHIFT-PRE-20251113</t>
        </is>
      </c>
      <c r="D545" s="70" t="inlineStr">
        <is>
          <t>LINE-S01</t>
        </is>
      </c>
      <c r="E545" s="70" t="inlineStr">
        <is>
          <t>改善前</t>
        </is>
      </c>
      <c r="F545" s="71" t="n">
        <v>45974</v>
      </c>
      <c r="G545" s="70" t="inlineStr">
        <is>
          <t>智能终端系列</t>
        </is>
      </c>
      <c r="H545" s="70" t="inlineStr">
        <is>
          <t>电气不良</t>
        </is>
      </c>
      <c r="I545" s="72" t="n">
        <v>102</v>
      </c>
      <c r="J545" s="73" t="n">
        <v>0.2493887530562347</v>
      </c>
      <c r="K545" s="70" t="inlineStr">
        <is>
          <t>焊接工位</t>
        </is>
      </c>
      <c r="L545" s="70" t="inlineStr">
        <is>
          <t>焊接缺陷</t>
        </is>
      </c>
      <c r="M545" s="70" t="inlineStr">
        <is>
          <t>质量工程师</t>
        </is>
      </c>
      <c r="N545" s="70" t="inlineStr">
        <is>
          <t>否</t>
        </is>
      </c>
      <c r="O545" s="70" t="inlineStr">
        <is>
          <t>团队模拟数据</t>
        </is>
      </c>
      <c r="P545" s="70" t="inlineStr">
        <is>
          <t>SIM-v2.2-20260807-20260805</t>
        </is>
      </c>
      <c r="Q545" s="70" t="inlineStr">
        <is>
          <t>按LINE-S01确定性比例分配: 外观15%/尺寸25%/功能25%/电气25%/其他余数; 良品=ROUND(总产量×质量率,0)=16635, 不良=409</t>
        </is>
      </c>
    </row>
    <row r="546">
      <c r="A546" s="70" t="inlineStr">
        <is>
          <t>DEF-00545</t>
        </is>
      </c>
      <c r="B546" s="70" t="inlineStr">
        <is>
          <t>LINE-S01-PRE-20251113</t>
        </is>
      </c>
      <c r="C546" s="70" t="inlineStr">
        <is>
          <t>SHIFT-PRE-20251113</t>
        </is>
      </c>
      <c r="D546" s="70" t="inlineStr">
        <is>
          <t>LINE-S01</t>
        </is>
      </c>
      <c r="E546" s="70" t="inlineStr">
        <is>
          <t>改善前</t>
        </is>
      </c>
      <c r="F546" s="71" t="n">
        <v>45974</v>
      </c>
      <c r="G546" s="70" t="inlineStr">
        <is>
          <t>智能终端系列</t>
        </is>
      </c>
      <c r="H546" s="70" t="inlineStr">
        <is>
          <t>其他不良</t>
        </is>
      </c>
      <c r="I546" s="72" t="n">
        <v>42</v>
      </c>
      <c r="J546" s="73" t="n">
        <v>0.1026894865525672</v>
      </c>
      <c r="K546" s="70" t="inlineStr">
        <is>
          <t>包装工位</t>
        </is>
      </c>
      <c r="L546" s="70" t="inlineStr">
        <is>
          <t>综合因素</t>
        </is>
      </c>
      <c r="M546" s="70" t="inlineStr">
        <is>
          <t>生产主管</t>
        </is>
      </c>
      <c r="N546" s="70" t="inlineStr">
        <is>
          <t>否</t>
        </is>
      </c>
      <c r="O546" s="70" t="inlineStr">
        <is>
          <t>团队模拟数据</t>
        </is>
      </c>
      <c r="P546" s="70" t="inlineStr">
        <is>
          <t>SIM-v2.2-20260807-20260805</t>
        </is>
      </c>
      <c r="Q546" s="70" t="inlineStr">
        <is>
          <t>按LINE-S01确定性比例分配: 外观15%/尺寸25%/功能25%/电气25%/其他余数; 良品=ROUND(总产量×质量率,0)=16635, 不良=409</t>
        </is>
      </c>
    </row>
    <row r="547">
      <c r="A547" s="70" t="inlineStr">
        <is>
          <t>DEF-00546</t>
        </is>
      </c>
      <c r="B547" s="70" t="inlineStr">
        <is>
          <t>LINE-S02-PRE-20251113</t>
        </is>
      </c>
      <c r="C547" s="70" t="inlineStr">
        <is>
          <t>SHIFT-PRE-20251113</t>
        </is>
      </c>
      <c r="D547" s="70" t="inlineStr">
        <is>
          <t>LINE-S02</t>
        </is>
      </c>
      <c r="E547" s="70" t="inlineStr">
        <is>
          <t>改善前</t>
        </is>
      </c>
      <c r="F547" s="71" t="n">
        <v>45974</v>
      </c>
      <c r="G547" s="70" t="inlineStr">
        <is>
          <t>视觉设备系列</t>
        </is>
      </c>
      <c r="H547" s="70" t="inlineStr">
        <is>
          <t>外观不良</t>
        </is>
      </c>
      <c r="I547" s="72" t="n">
        <v>54</v>
      </c>
      <c r="J547" s="73" t="n">
        <v>0.1202672605790646</v>
      </c>
      <c r="K547" s="70" t="inlineStr">
        <is>
          <t>注塑工位</t>
        </is>
      </c>
      <c r="L547" s="70" t="inlineStr">
        <is>
          <t>表面缺陷</t>
        </is>
      </c>
      <c r="M547" s="70" t="inlineStr">
        <is>
          <t>质量工程师</t>
        </is>
      </c>
      <c r="N547" s="70" t="inlineStr">
        <is>
          <t>否</t>
        </is>
      </c>
      <c r="O547" s="70" t="inlineStr">
        <is>
          <t>团队模拟数据</t>
        </is>
      </c>
      <c r="P547" s="70" t="inlineStr">
        <is>
          <t>SIM-v2.2-20260807-20260805</t>
        </is>
      </c>
      <c r="Q547" s="70" t="inlineStr">
        <is>
          <t>按LINE-S02确定性比例分配: 外观12%/尺寸15%/功能32%/电气28%/其他余数; 良品=ROUND(总产量×质量率,0)=16460, 不良=449</t>
        </is>
      </c>
    </row>
    <row r="548">
      <c r="A548" s="70" t="inlineStr">
        <is>
          <t>DEF-00547</t>
        </is>
      </c>
      <c r="B548" s="70" t="inlineStr">
        <is>
          <t>LINE-S02-PRE-20251113</t>
        </is>
      </c>
      <c r="C548" s="70" t="inlineStr">
        <is>
          <t>SHIFT-PRE-20251113</t>
        </is>
      </c>
      <c r="D548" s="70" t="inlineStr">
        <is>
          <t>LINE-S02</t>
        </is>
      </c>
      <c r="E548" s="70" t="inlineStr">
        <is>
          <t>改善前</t>
        </is>
      </c>
      <c r="F548" s="71" t="n">
        <v>45974</v>
      </c>
      <c r="G548" s="70" t="inlineStr">
        <is>
          <t>视觉设备系列</t>
        </is>
      </c>
      <c r="H548" s="70" t="inlineStr">
        <is>
          <t>尺寸超差</t>
        </is>
      </c>
      <c r="I548" s="72" t="n">
        <v>67</v>
      </c>
      <c r="J548" s="73" t="n">
        <v>0.1492204899777283</v>
      </c>
      <c r="K548" s="70" t="inlineStr">
        <is>
          <t>成型工位</t>
        </is>
      </c>
      <c r="L548" s="70" t="inlineStr">
        <is>
          <t>工艺偏移</t>
        </is>
      </c>
      <c r="M548" s="70" t="inlineStr">
        <is>
          <t>质量工程师</t>
        </is>
      </c>
      <c r="N548" s="70" t="inlineStr">
        <is>
          <t>否</t>
        </is>
      </c>
      <c r="O548" s="70" t="inlineStr">
        <is>
          <t>团队模拟数据</t>
        </is>
      </c>
      <c r="P548" s="70" t="inlineStr">
        <is>
          <t>SIM-v2.2-20260807-20260805</t>
        </is>
      </c>
      <c r="Q548" s="70" t="inlineStr">
        <is>
          <t>按LINE-S02确定性比例分配: 外观12%/尺寸15%/功能32%/电气28%/其他余数; 良品=ROUND(总产量×质量率,0)=16460, 不良=449</t>
        </is>
      </c>
    </row>
    <row r="549">
      <c r="A549" s="70" t="inlineStr">
        <is>
          <t>DEF-00548</t>
        </is>
      </c>
      <c r="B549" s="70" t="inlineStr">
        <is>
          <t>LINE-S02-PRE-20251113</t>
        </is>
      </c>
      <c r="C549" s="70" t="inlineStr">
        <is>
          <t>SHIFT-PRE-20251113</t>
        </is>
      </c>
      <c r="D549" s="70" t="inlineStr">
        <is>
          <t>LINE-S02</t>
        </is>
      </c>
      <c r="E549" s="70" t="inlineStr">
        <is>
          <t>改善前</t>
        </is>
      </c>
      <c r="F549" s="71" t="n">
        <v>45974</v>
      </c>
      <c r="G549" s="70" t="inlineStr">
        <is>
          <t>视觉设备系列</t>
        </is>
      </c>
      <c r="H549" s="70" t="inlineStr">
        <is>
          <t>功能失效</t>
        </is>
      </c>
      <c r="I549" s="72" t="n">
        <v>144</v>
      </c>
      <c r="J549" s="73" t="n">
        <v>0.3207126948775056</v>
      </c>
      <c r="K549" s="70" t="inlineStr">
        <is>
          <t>测试工位</t>
        </is>
      </c>
      <c r="L549" s="70" t="inlineStr">
        <is>
          <t>元器件异常</t>
        </is>
      </c>
      <c r="M549" s="70" t="inlineStr">
        <is>
          <t>质量工程师</t>
        </is>
      </c>
      <c r="N549" s="70" t="inlineStr">
        <is>
          <t>是</t>
        </is>
      </c>
      <c r="O549" s="70" t="inlineStr">
        <is>
          <t>团队模拟数据</t>
        </is>
      </c>
      <c r="P549" s="70" t="inlineStr">
        <is>
          <t>SIM-v2.2-20260807-20260805</t>
        </is>
      </c>
      <c r="Q549" s="70" t="inlineStr">
        <is>
          <t>按LINE-S02确定性比例分配: 外观12%/尺寸15%/功能32%/电气28%/其他余数; 良品=ROUND(总产量×质量率,0)=16460, 不良=449</t>
        </is>
      </c>
    </row>
    <row r="550">
      <c r="A550" s="70" t="inlineStr">
        <is>
          <t>DEF-00549</t>
        </is>
      </c>
      <c r="B550" s="70" t="inlineStr">
        <is>
          <t>LINE-S02-PRE-20251113</t>
        </is>
      </c>
      <c r="C550" s="70" t="inlineStr">
        <is>
          <t>SHIFT-PRE-20251113</t>
        </is>
      </c>
      <c r="D550" s="70" t="inlineStr">
        <is>
          <t>LINE-S02</t>
        </is>
      </c>
      <c r="E550" s="70" t="inlineStr">
        <is>
          <t>改善前</t>
        </is>
      </c>
      <c r="F550" s="71" t="n">
        <v>45974</v>
      </c>
      <c r="G550" s="70" t="inlineStr">
        <is>
          <t>视觉设备系列</t>
        </is>
      </c>
      <c r="H550" s="70" t="inlineStr">
        <is>
          <t>电气不良</t>
        </is>
      </c>
      <c r="I550" s="72" t="n">
        <v>126</v>
      </c>
      <c r="J550" s="73" t="n">
        <v>0.2806236080178174</v>
      </c>
      <c r="K550" s="70" t="inlineStr">
        <is>
          <t>焊接工位</t>
        </is>
      </c>
      <c r="L550" s="70" t="inlineStr">
        <is>
          <t>焊接缺陷</t>
        </is>
      </c>
      <c r="M550" s="70" t="inlineStr">
        <is>
          <t>质量工程师</t>
        </is>
      </c>
      <c r="N550" s="70" t="inlineStr">
        <is>
          <t>否</t>
        </is>
      </c>
      <c r="O550" s="70" t="inlineStr">
        <is>
          <t>团队模拟数据</t>
        </is>
      </c>
      <c r="P550" s="70" t="inlineStr">
        <is>
          <t>SIM-v2.2-20260807-20260805</t>
        </is>
      </c>
      <c r="Q550" s="70" t="inlineStr">
        <is>
          <t>按LINE-S02确定性比例分配: 外观12%/尺寸15%/功能32%/电气28%/其他余数; 良品=ROUND(总产量×质量率,0)=16460, 不良=449</t>
        </is>
      </c>
    </row>
    <row r="551">
      <c r="A551" s="70" t="inlineStr">
        <is>
          <t>DEF-00550</t>
        </is>
      </c>
      <c r="B551" s="70" t="inlineStr">
        <is>
          <t>LINE-S02-PRE-20251113</t>
        </is>
      </c>
      <c r="C551" s="70" t="inlineStr">
        <is>
          <t>SHIFT-PRE-20251113</t>
        </is>
      </c>
      <c r="D551" s="70" t="inlineStr">
        <is>
          <t>LINE-S02</t>
        </is>
      </c>
      <c r="E551" s="70" t="inlineStr">
        <is>
          <t>改善前</t>
        </is>
      </c>
      <c r="F551" s="71" t="n">
        <v>45974</v>
      </c>
      <c r="G551" s="70" t="inlineStr">
        <is>
          <t>视觉设备系列</t>
        </is>
      </c>
      <c r="H551" s="70" t="inlineStr">
        <is>
          <t>其他不良</t>
        </is>
      </c>
      <c r="I551" s="72" t="n">
        <v>58</v>
      </c>
      <c r="J551" s="73" t="n">
        <v>0.1291759465478842</v>
      </c>
      <c r="K551" s="70" t="inlineStr">
        <is>
          <t>包装工位</t>
        </is>
      </c>
      <c r="L551" s="70" t="inlineStr">
        <is>
          <t>综合因素</t>
        </is>
      </c>
      <c r="M551" s="70" t="inlineStr">
        <is>
          <t>生产主管</t>
        </is>
      </c>
      <c r="N551" s="70" t="inlineStr">
        <is>
          <t>否</t>
        </is>
      </c>
      <c r="O551" s="70" t="inlineStr">
        <is>
          <t>团队模拟数据</t>
        </is>
      </c>
      <c r="P551" s="70" t="inlineStr">
        <is>
          <t>SIM-v2.2-20260807-20260805</t>
        </is>
      </c>
      <c r="Q551" s="70" t="inlineStr">
        <is>
          <t>按LINE-S02确定性比例分配: 外观12%/尺寸15%/功能32%/电气28%/其他余数; 良品=ROUND(总产量×质量率,0)=16460, 不良=449</t>
        </is>
      </c>
    </row>
    <row r="552">
      <c r="A552" s="70" t="inlineStr">
        <is>
          <t>DEF-00551</t>
        </is>
      </c>
      <c r="B552" s="70" t="inlineStr">
        <is>
          <t>LINE-S03-PRE-20251113</t>
        </is>
      </c>
      <c r="C552" s="70" t="inlineStr">
        <is>
          <t>SHIFT-PRE-20251113</t>
        </is>
      </c>
      <c r="D552" s="70" t="inlineStr">
        <is>
          <t>LINE-S03</t>
        </is>
      </c>
      <c r="E552" s="70" t="inlineStr">
        <is>
          <t>改善前</t>
        </is>
      </c>
      <c r="F552" s="71" t="n">
        <v>45974</v>
      </c>
      <c r="G552" s="70" t="inlineStr">
        <is>
          <t>音频模组系列</t>
        </is>
      </c>
      <c r="H552" s="70" t="inlineStr">
        <is>
          <t>外观不良</t>
        </is>
      </c>
      <c r="I552" s="72" t="n">
        <v>284</v>
      </c>
      <c r="J552" s="73" t="n">
        <v>0.3198198198198198</v>
      </c>
      <c r="K552" s="70" t="inlineStr">
        <is>
          <t>注塑工位</t>
        </is>
      </c>
      <c r="L552" s="70" t="inlineStr">
        <is>
          <t>表面缺陷</t>
        </is>
      </c>
      <c r="M552" s="70" t="inlineStr">
        <is>
          <t>质量工程师</t>
        </is>
      </c>
      <c r="N552" s="70" t="inlineStr">
        <is>
          <t>是</t>
        </is>
      </c>
      <c r="O552" s="70" t="inlineStr">
        <is>
          <t>团队模拟数据</t>
        </is>
      </c>
      <c r="P552" s="70" t="inlineStr">
        <is>
          <t>SIM-v2.2-20260807-20260805</t>
        </is>
      </c>
      <c r="Q552" s="70" t="inlineStr">
        <is>
          <t>按LINE-S03确定性比例分配: 外观32%/尺寸30%/功能15%/电气13%/其他余数; 良品=ROUND(总产量×质量率,0)=17742, 不良=888</t>
        </is>
      </c>
    </row>
    <row r="553">
      <c r="A553" s="70" t="inlineStr">
        <is>
          <t>DEF-00552</t>
        </is>
      </c>
      <c r="B553" s="70" t="inlineStr">
        <is>
          <t>LINE-S03-PRE-20251113</t>
        </is>
      </c>
      <c r="C553" s="70" t="inlineStr">
        <is>
          <t>SHIFT-PRE-20251113</t>
        </is>
      </c>
      <c r="D553" s="70" t="inlineStr">
        <is>
          <t>LINE-S03</t>
        </is>
      </c>
      <c r="E553" s="70" t="inlineStr">
        <is>
          <t>改善前</t>
        </is>
      </c>
      <c r="F553" s="71" t="n">
        <v>45974</v>
      </c>
      <c r="G553" s="70" t="inlineStr">
        <is>
          <t>音频模组系列</t>
        </is>
      </c>
      <c r="H553" s="70" t="inlineStr">
        <is>
          <t>尺寸超差</t>
        </is>
      </c>
      <c r="I553" s="72" t="n">
        <v>266</v>
      </c>
      <c r="J553" s="73" t="n">
        <v>0.2995495495495495</v>
      </c>
      <c r="K553" s="70" t="inlineStr">
        <is>
          <t>成型工位</t>
        </is>
      </c>
      <c r="L553" s="70" t="inlineStr">
        <is>
          <t>工艺偏移</t>
        </is>
      </c>
      <c r="M553" s="70" t="inlineStr">
        <is>
          <t>质量工程师</t>
        </is>
      </c>
      <c r="N553" s="70" t="inlineStr">
        <is>
          <t>否</t>
        </is>
      </c>
      <c r="O553" s="70" t="inlineStr">
        <is>
          <t>团队模拟数据</t>
        </is>
      </c>
      <c r="P553" s="70" t="inlineStr">
        <is>
          <t>SIM-v2.2-20260807-20260805</t>
        </is>
      </c>
      <c r="Q553" s="70" t="inlineStr">
        <is>
          <t>按LINE-S03确定性比例分配: 外观32%/尺寸30%/功能15%/电气13%/其他余数; 良品=ROUND(总产量×质量率,0)=17742, 不良=888</t>
        </is>
      </c>
    </row>
    <row r="554">
      <c r="A554" s="70" t="inlineStr">
        <is>
          <t>DEF-00553</t>
        </is>
      </c>
      <c r="B554" s="70" t="inlineStr">
        <is>
          <t>LINE-S03-PRE-20251113</t>
        </is>
      </c>
      <c r="C554" s="70" t="inlineStr">
        <is>
          <t>SHIFT-PRE-20251113</t>
        </is>
      </c>
      <c r="D554" s="70" t="inlineStr">
        <is>
          <t>LINE-S03</t>
        </is>
      </c>
      <c r="E554" s="70" t="inlineStr">
        <is>
          <t>改善前</t>
        </is>
      </c>
      <c r="F554" s="71" t="n">
        <v>45974</v>
      </c>
      <c r="G554" s="70" t="inlineStr">
        <is>
          <t>音频模组系列</t>
        </is>
      </c>
      <c r="H554" s="70" t="inlineStr">
        <is>
          <t>功能失效</t>
        </is>
      </c>
      <c r="I554" s="72" t="n">
        <v>133</v>
      </c>
      <c r="J554" s="73" t="n">
        <v>0.1497747747747748</v>
      </c>
      <c r="K554" s="70" t="inlineStr">
        <is>
          <t>测试工位</t>
        </is>
      </c>
      <c r="L554" s="70" t="inlineStr">
        <is>
          <t>元器件异常</t>
        </is>
      </c>
      <c r="M554" s="70" t="inlineStr">
        <is>
          <t>质量工程师</t>
        </is>
      </c>
      <c r="N554" s="70" t="inlineStr">
        <is>
          <t>否</t>
        </is>
      </c>
      <c r="O554" s="70" t="inlineStr">
        <is>
          <t>团队模拟数据</t>
        </is>
      </c>
      <c r="P554" s="70" t="inlineStr">
        <is>
          <t>SIM-v2.2-20260807-20260805</t>
        </is>
      </c>
      <c r="Q554" s="70" t="inlineStr">
        <is>
          <t>按LINE-S03确定性比例分配: 外观32%/尺寸30%/功能15%/电气13%/其他余数; 良品=ROUND(总产量×质量率,0)=17742, 不良=888</t>
        </is>
      </c>
    </row>
    <row r="555">
      <c r="A555" s="70" t="inlineStr">
        <is>
          <t>DEF-00554</t>
        </is>
      </c>
      <c r="B555" s="70" t="inlineStr">
        <is>
          <t>LINE-S03-PRE-20251113</t>
        </is>
      </c>
      <c r="C555" s="70" t="inlineStr">
        <is>
          <t>SHIFT-PRE-20251113</t>
        </is>
      </c>
      <c r="D555" s="70" t="inlineStr">
        <is>
          <t>LINE-S03</t>
        </is>
      </c>
      <c r="E555" s="70" t="inlineStr">
        <is>
          <t>改善前</t>
        </is>
      </c>
      <c r="F555" s="71" t="n">
        <v>45974</v>
      </c>
      <c r="G555" s="70" t="inlineStr">
        <is>
          <t>音频模组系列</t>
        </is>
      </c>
      <c r="H555" s="70" t="inlineStr">
        <is>
          <t>电气不良</t>
        </is>
      </c>
      <c r="I555" s="72" t="n">
        <v>115</v>
      </c>
      <c r="J555" s="73" t="n">
        <v>0.1295045045045045</v>
      </c>
      <c r="K555" s="70" t="inlineStr">
        <is>
          <t>焊接工位</t>
        </is>
      </c>
      <c r="L555" s="70" t="inlineStr">
        <is>
          <t>焊接缺陷</t>
        </is>
      </c>
      <c r="M555" s="70" t="inlineStr">
        <is>
          <t>质量工程师</t>
        </is>
      </c>
      <c r="N555" s="70" t="inlineStr">
        <is>
          <t>否</t>
        </is>
      </c>
      <c r="O555" s="70" t="inlineStr">
        <is>
          <t>团队模拟数据</t>
        </is>
      </c>
      <c r="P555" s="70" t="inlineStr">
        <is>
          <t>SIM-v2.2-20260807-20260805</t>
        </is>
      </c>
      <c r="Q555" s="70" t="inlineStr">
        <is>
          <t>按LINE-S03确定性比例分配: 外观32%/尺寸30%/功能15%/电气13%/其他余数; 良品=ROUND(总产量×质量率,0)=17742, 不良=888</t>
        </is>
      </c>
    </row>
    <row r="556">
      <c r="A556" s="70" t="inlineStr">
        <is>
          <t>DEF-00555</t>
        </is>
      </c>
      <c r="B556" s="70" t="inlineStr">
        <is>
          <t>LINE-S03-PRE-20251113</t>
        </is>
      </c>
      <c r="C556" s="70" t="inlineStr">
        <is>
          <t>SHIFT-PRE-20251113</t>
        </is>
      </c>
      <c r="D556" s="70" t="inlineStr">
        <is>
          <t>LINE-S03</t>
        </is>
      </c>
      <c r="E556" s="70" t="inlineStr">
        <is>
          <t>改善前</t>
        </is>
      </c>
      <c r="F556" s="71" t="n">
        <v>45974</v>
      </c>
      <c r="G556" s="70" t="inlineStr">
        <is>
          <t>音频模组系列</t>
        </is>
      </c>
      <c r="H556" s="70" t="inlineStr">
        <is>
          <t>其他不良</t>
        </is>
      </c>
      <c r="I556" s="72" t="n">
        <v>90</v>
      </c>
      <c r="J556" s="73" t="n">
        <v>0.1013513513513513</v>
      </c>
      <c r="K556" s="70" t="inlineStr">
        <is>
          <t>包装工位</t>
        </is>
      </c>
      <c r="L556" s="70" t="inlineStr">
        <is>
          <t>综合因素</t>
        </is>
      </c>
      <c r="M556" s="70" t="inlineStr">
        <is>
          <t>生产主管</t>
        </is>
      </c>
      <c r="N556" s="70" t="inlineStr">
        <is>
          <t>否</t>
        </is>
      </c>
      <c r="O556" s="70" t="inlineStr">
        <is>
          <t>团队模拟数据</t>
        </is>
      </c>
      <c r="P556" s="70" t="inlineStr">
        <is>
          <t>SIM-v2.2-20260807-20260805</t>
        </is>
      </c>
      <c r="Q556" s="70" t="inlineStr">
        <is>
          <t>按LINE-S03确定性比例分配: 外观32%/尺寸30%/功能15%/电气13%/其他余数; 良品=ROUND(总产量×质量率,0)=17742, 不良=888</t>
        </is>
      </c>
    </row>
    <row r="557">
      <c r="A557" s="70" t="inlineStr">
        <is>
          <t>DEF-00556</t>
        </is>
      </c>
      <c r="B557" s="70" t="inlineStr">
        <is>
          <t>LINE-S01-PRE-20251114</t>
        </is>
      </c>
      <c r="C557" s="70" t="inlineStr">
        <is>
          <t>SHIFT-PRE-20251114</t>
        </is>
      </c>
      <c r="D557" s="70" t="inlineStr">
        <is>
          <t>LINE-S01</t>
        </is>
      </c>
      <c r="E557" s="70" t="inlineStr">
        <is>
          <t>改善前</t>
        </is>
      </c>
      <c r="F557" s="71" t="n">
        <v>45975</v>
      </c>
      <c r="G557" s="70" t="inlineStr">
        <is>
          <t>智能终端系列</t>
        </is>
      </c>
      <c r="H557" s="70" t="inlineStr">
        <is>
          <t>外观不良</t>
        </is>
      </c>
      <c r="I557" s="72" t="n">
        <v>40</v>
      </c>
      <c r="J557" s="73" t="n">
        <v>0.1492537313432836</v>
      </c>
      <c r="K557" s="70" t="inlineStr">
        <is>
          <t>注塑工位</t>
        </is>
      </c>
      <c r="L557" s="70" t="inlineStr">
        <is>
          <t>表面缺陷</t>
        </is>
      </c>
      <c r="M557" s="70" t="inlineStr">
        <is>
          <t>质量工程师</t>
        </is>
      </c>
      <c r="N557" s="70" t="inlineStr">
        <is>
          <t>否</t>
        </is>
      </c>
      <c r="O557" s="70" t="inlineStr">
        <is>
          <t>团队模拟数据</t>
        </is>
      </c>
      <c r="P557" s="70" t="inlineStr">
        <is>
          <t>SIM-v2.2-20260807-20260805</t>
        </is>
      </c>
      <c r="Q557" s="70" t="inlineStr">
        <is>
          <t>按LINE-S01确定性比例分配: 外观15%/尺寸25%/功能25%/电气25%/其他余数; 良品=ROUND(总产量×质量率,0)=19028, 不良=268</t>
        </is>
      </c>
    </row>
    <row r="558">
      <c r="A558" s="70" t="inlineStr">
        <is>
          <t>DEF-00557</t>
        </is>
      </c>
      <c r="B558" s="70" t="inlineStr">
        <is>
          <t>LINE-S01-PRE-20251114</t>
        </is>
      </c>
      <c r="C558" s="70" t="inlineStr">
        <is>
          <t>SHIFT-PRE-20251114</t>
        </is>
      </c>
      <c r="D558" s="70" t="inlineStr">
        <is>
          <t>LINE-S01</t>
        </is>
      </c>
      <c r="E558" s="70" t="inlineStr">
        <is>
          <t>改善前</t>
        </is>
      </c>
      <c r="F558" s="71" t="n">
        <v>45975</v>
      </c>
      <c r="G558" s="70" t="inlineStr">
        <is>
          <t>智能终端系列</t>
        </is>
      </c>
      <c r="H558" s="70" t="inlineStr">
        <is>
          <t>尺寸超差</t>
        </is>
      </c>
      <c r="I558" s="72" t="n">
        <v>67</v>
      </c>
      <c r="J558" s="73" t="n">
        <v>0.25</v>
      </c>
      <c r="K558" s="70" t="inlineStr">
        <is>
          <t>成型工位</t>
        </is>
      </c>
      <c r="L558" s="70" t="inlineStr">
        <is>
          <t>工艺偏移</t>
        </is>
      </c>
      <c r="M558" s="70" t="inlineStr">
        <is>
          <t>质量工程师</t>
        </is>
      </c>
      <c r="N558" s="70" t="inlineStr">
        <is>
          <t>否</t>
        </is>
      </c>
      <c r="O558" s="70" t="inlineStr">
        <is>
          <t>团队模拟数据</t>
        </is>
      </c>
      <c r="P558" s="70" t="inlineStr">
        <is>
          <t>SIM-v2.2-20260807-20260805</t>
        </is>
      </c>
      <c r="Q558" s="70" t="inlineStr">
        <is>
          <t>按LINE-S01确定性比例分配: 外观15%/尺寸25%/功能25%/电气25%/其他余数; 良品=ROUND(总产量×质量率,0)=19028, 不良=268</t>
        </is>
      </c>
    </row>
    <row r="559">
      <c r="A559" s="70" t="inlineStr">
        <is>
          <t>DEF-00558</t>
        </is>
      </c>
      <c r="B559" s="70" t="inlineStr">
        <is>
          <t>LINE-S01-PRE-20251114</t>
        </is>
      </c>
      <c r="C559" s="70" t="inlineStr">
        <is>
          <t>SHIFT-PRE-20251114</t>
        </is>
      </c>
      <c r="D559" s="70" t="inlineStr">
        <is>
          <t>LINE-S01</t>
        </is>
      </c>
      <c r="E559" s="70" t="inlineStr">
        <is>
          <t>改善前</t>
        </is>
      </c>
      <c r="F559" s="71" t="n">
        <v>45975</v>
      </c>
      <c r="G559" s="70" t="inlineStr">
        <is>
          <t>智能终端系列</t>
        </is>
      </c>
      <c r="H559" s="70" t="inlineStr">
        <is>
          <t>功能失效</t>
        </is>
      </c>
      <c r="I559" s="72" t="n">
        <v>67</v>
      </c>
      <c r="J559" s="73" t="n">
        <v>0.25</v>
      </c>
      <c r="K559" s="70" t="inlineStr">
        <is>
          <t>测试工位</t>
        </is>
      </c>
      <c r="L559" s="70" t="inlineStr">
        <is>
          <t>元器件异常</t>
        </is>
      </c>
      <c r="M559" s="70" t="inlineStr">
        <is>
          <t>质量工程师</t>
        </is>
      </c>
      <c r="N559" s="70" t="inlineStr">
        <is>
          <t>否</t>
        </is>
      </c>
      <c r="O559" s="70" t="inlineStr">
        <is>
          <t>团队模拟数据</t>
        </is>
      </c>
      <c r="P559" s="70" t="inlineStr">
        <is>
          <t>SIM-v2.2-20260807-20260805</t>
        </is>
      </c>
      <c r="Q559" s="70" t="inlineStr">
        <is>
          <t>按LINE-S01确定性比例分配: 外观15%/尺寸25%/功能25%/电气25%/其他余数; 良品=ROUND(总产量×质量率,0)=19028, 不良=268</t>
        </is>
      </c>
    </row>
    <row r="560">
      <c r="A560" s="70" t="inlineStr">
        <is>
          <t>DEF-00559</t>
        </is>
      </c>
      <c r="B560" s="70" t="inlineStr">
        <is>
          <t>LINE-S01-PRE-20251114</t>
        </is>
      </c>
      <c r="C560" s="70" t="inlineStr">
        <is>
          <t>SHIFT-PRE-20251114</t>
        </is>
      </c>
      <c r="D560" s="70" t="inlineStr">
        <is>
          <t>LINE-S01</t>
        </is>
      </c>
      <c r="E560" s="70" t="inlineStr">
        <is>
          <t>改善前</t>
        </is>
      </c>
      <c r="F560" s="71" t="n">
        <v>45975</v>
      </c>
      <c r="G560" s="70" t="inlineStr">
        <is>
          <t>智能终端系列</t>
        </is>
      </c>
      <c r="H560" s="70" t="inlineStr">
        <is>
          <t>电气不良</t>
        </is>
      </c>
      <c r="I560" s="72" t="n">
        <v>67</v>
      </c>
      <c r="J560" s="73" t="n">
        <v>0.25</v>
      </c>
      <c r="K560" s="70" t="inlineStr">
        <is>
          <t>焊接工位</t>
        </is>
      </c>
      <c r="L560" s="70" t="inlineStr">
        <is>
          <t>焊接缺陷</t>
        </is>
      </c>
      <c r="M560" s="70" t="inlineStr">
        <is>
          <t>质量工程师</t>
        </is>
      </c>
      <c r="N560" s="70" t="inlineStr">
        <is>
          <t>否</t>
        </is>
      </c>
      <c r="O560" s="70" t="inlineStr">
        <is>
          <t>团队模拟数据</t>
        </is>
      </c>
      <c r="P560" s="70" t="inlineStr">
        <is>
          <t>SIM-v2.2-20260807-20260805</t>
        </is>
      </c>
      <c r="Q560" s="70" t="inlineStr">
        <is>
          <t>按LINE-S01确定性比例分配: 外观15%/尺寸25%/功能25%/电气25%/其他余数; 良品=ROUND(总产量×质量率,0)=19028, 不良=268</t>
        </is>
      </c>
    </row>
    <row r="561">
      <c r="A561" s="70" t="inlineStr">
        <is>
          <t>DEF-00560</t>
        </is>
      </c>
      <c r="B561" s="70" t="inlineStr">
        <is>
          <t>LINE-S01-PRE-20251114</t>
        </is>
      </c>
      <c r="C561" s="70" t="inlineStr">
        <is>
          <t>SHIFT-PRE-20251114</t>
        </is>
      </c>
      <c r="D561" s="70" t="inlineStr">
        <is>
          <t>LINE-S01</t>
        </is>
      </c>
      <c r="E561" s="70" t="inlineStr">
        <is>
          <t>改善前</t>
        </is>
      </c>
      <c r="F561" s="71" t="n">
        <v>45975</v>
      </c>
      <c r="G561" s="70" t="inlineStr">
        <is>
          <t>智能终端系列</t>
        </is>
      </c>
      <c r="H561" s="70" t="inlineStr">
        <is>
          <t>其他不良</t>
        </is>
      </c>
      <c r="I561" s="72" t="n">
        <v>27</v>
      </c>
      <c r="J561" s="73" t="n">
        <v>0.1007462686567164</v>
      </c>
      <c r="K561" s="70" t="inlineStr">
        <is>
          <t>包装工位</t>
        </is>
      </c>
      <c r="L561" s="70" t="inlineStr">
        <is>
          <t>综合因素</t>
        </is>
      </c>
      <c r="M561" s="70" t="inlineStr">
        <is>
          <t>生产主管</t>
        </is>
      </c>
      <c r="N561" s="70" t="inlineStr">
        <is>
          <t>否</t>
        </is>
      </c>
      <c r="O561" s="70" t="inlineStr">
        <is>
          <t>团队模拟数据</t>
        </is>
      </c>
      <c r="P561" s="70" t="inlineStr">
        <is>
          <t>SIM-v2.2-20260807-20260805</t>
        </is>
      </c>
      <c r="Q561" s="70" t="inlineStr">
        <is>
          <t>按LINE-S01确定性比例分配: 外观15%/尺寸25%/功能25%/电气25%/其他余数; 良品=ROUND(总产量×质量率,0)=19028, 不良=268</t>
        </is>
      </c>
    </row>
    <row r="562">
      <c r="A562" s="70" t="inlineStr">
        <is>
          <t>DEF-00561</t>
        </is>
      </c>
      <c r="B562" s="70" t="inlineStr">
        <is>
          <t>LINE-S02-PRE-20251114</t>
        </is>
      </c>
      <c r="C562" s="70" t="inlineStr">
        <is>
          <t>SHIFT-PRE-20251114</t>
        </is>
      </c>
      <c r="D562" s="70" t="inlineStr">
        <is>
          <t>LINE-S02</t>
        </is>
      </c>
      <c r="E562" s="70" t="inlineStr">
        <is>
          <t>改善前</t>
        </is>
      </c>
      <c r="F562" s="71" t="n">
        <v>45975</v>
      </c>
      <c r="G562" s="70" t="inlineStr">
        <is>
          <t>视觉设备系列</t>
        </is>
      </c>
      <c r="H562" s="70" t="inlineStr">
        <is>
          <t>外观不良</t>
        </is>
      </c>
      <c r="I562" s="72" t="n">
        <v>38</v>
      </c>
      <c r="J562" s="73" t="n">
        <v>0.1210191082802548</v>
      </c>
      <c r="K562" s="70" t="inlineStr">
        <is>
          <t>注塑工位</t>
        </is>
      </c>
      <c r="L562" s="70" t="inlineStr">
        <is>
          <t>表面缺陷</t>
        </is>
      </c>
      <c r="M562" s="70" t="inlineStr">
        <is>
          <t>质量工程师</t>
        </is>
      </c>
      <c r="N562" s="70" t="inlineStr">
        <is>
          <t>否</t>
        </is>
      </c>
      <c r="O562" s="70" t="inlineStr">
        <is>
          <t>团队模拟数据</t>
        </is>
      </c>
      <c r="P562" s="70" t="inlineStr">
        <is>
          <t>SIM-v2.2-20260807-20260805</t>
        </is>
      </c>
      <c r="Q562" s="70" t="inlineStr">
        <is>
          <t>按LINE-S02确定性比例分配: 外观12%/尺寸15%/功能32%/电气28%/其他余数; 良品=ROUND(总产量×质量率,0)=18807, 不良=314</t>
        </is>
      </c>
    </row>
    <row r="563">
      <c r="A563" s="70" t="inlineStr">
        <is>
          <t>DEF-00562</t>
        </is>
      </c>
      <c r="B563" s="70" t="inlineStr">
        <is>
          <t>LINE-S02-PRE-20251114</t>
        </is>
      </c>
      <c r="C563" s="70" t="inlineStr">
        <is>
          <t>SHIFT-PRE-20251114</t>
        </is>
      </c>
      <c r="D563" s="70" t="inlineStr">
        <is>
          <t>LINE-S02</t>
        </is>
      </c>
      <c r="E563" s="70" t="inlineStr">
        <is>
          <t>改善前</t>
        </is>
      </c>
      <c r="F563" s="71" t="n">
        <v>45975</v>
      </c>
      <c r="G563" s="70" t="inlineStr">
        <is>
          <t>视觉设备系列</t>
        </is>
      </c>
      <c r="H563" s="70" t="inlineStr">
        <is>
          <t>尺寸超差</t>
        </is>
      </c>
      <c r="I563" s="72" t="n">
        <v>47</v>
      </c>
      <c r="J563" s="73" t="n">
        <v>0.1496815286624204</v>
      </c>
      <c r="K563" s="70" t="inlineStr">
        <is>
          <t>成型工位</t>
        </is>
      </c>
      <c r="L563" s="70" t="inlineStr">
        <is>
          <t>工艺偏移</t>
        </is>
      </c>
      <c r="M563" s="70" t="inlineStr">
        <is>
          <t>质量工程师</t>
        </is>
      </c>
      <c r="N563" s="70" t="inlineStr">
        <is>
          <t>否</t>
        </is>
      </c>
      <c r="O563" s="70" t="inlineStr">
        <is>
          <t>团队模拟数据</t>
        </is>
      </c>
      <c r="P563" s="70" t="inlineStr">
        <is>
          <t>SIM-v2.2-20260807-20260805</t>
        </is>
      </c>
      <c r="Q563" s="70" t="inlineStr">
        <is>
          <t>按LINE-S02确定性比例分配: 外观12%/尺寸15%/功能32%/电气28%/其他余数; 良品=ROUND(总产量×质量率,0)=18807, 不良=314</t>
        </is>
      </c>
    </row>
    <row r="564">
      <c r="A564" s="70" t="inlineStr">
        <is>
          <t>DEF-00563</t>
        </is>
      </c>
      <c r="B564" s="70" t="inlineStr">
        <is>
          <t>LINE-S02-PRE-20251114</t>
        </is>
      </c>
      <c r="C564" s="70" t="inlineStr">
        <is>
          <t>SHIFT-PRE-20251114</t>
        </is>
      </c>
      <c r="D564" s="70" t="inlineStr">
        <is>
          <t>LINE-S02</t>
        </is>
      </c>
      <c r="E564" s="70" t="inlineStr">
        <is>
          <t>改善前</t>
        </is>
      </c>
      <c r="F564" s="71" t="n">
        <v>45975</v>
      </c>
      <c r="G564" s="70" t="inlineStr">
        <is>
          <t>视觉设备系列</t>
        </is>
      </c>
      <c r="H564" s="70" t="inlineStr">
        <is>
          <t>功能失效</t>
        </is>
      </c>
      <c r="I564" s="72" t="n">
        <v>100</v>
      </c>
      <c r="J564" s="73" t="n">
        <v>0.3184713375796178</v>
      </c>
      <c r="K564" s="70" t="inlineStr">
        <is>
          <t>测试工位</t>
        </is>
      </c>
      <c r="L564" s="70" t="inlineStr">
        <is>
          <t>元器件异常</t>
        </is>
      </c>
      <c r="M564" s="70" t="inlineStr">
        <is>
          <t>质量工程师</t>
        </is>
      </c>
      <c r="N564" s="70" t="inlineStr">
        <is>
          <t>是</t>
        </is>
      </c>
      <c r="O564" s="70" t="inlineStr">
        <is>
          <t>团队模拟数据</t>
        </is>
      </c>
      <c r="P564" s="70" t="inlineStr">
        <is>
          <t>SIM-v2.2-20260807-20260805</t>
        </is>
      </c>
      <c r="Q564" s="70" t="inlineStr">
        <is>
          <t>按LINE-S02确定性比例分配: 外观12%/尺寸15%/功能32%/电气28%/其他余数; 良品=ROUND(总产量×质量率,0)=18807, 不良=314</t>
        </is>
      </c>
    </row>
    <row r="565">
      <c r="A565" s="70" t="inlineStr">
        <is>
          <t>DEF-00564</t>
        </is>
      </c>
      <c r="B565" s="70" t="inlineStr">
        <is>
          <t>LINE-S02-PRE-20251114</t>
        </is>
      </c>
      <c r="C565" s="70" t="inlineStr">
        <is>
          <t>SHIFT-PRE-20251114</t>
        </is>
      </c>
      <c r="D565" s="70" t="inlineStr">
        <is>
          <t>LINE-S02</t>
        </is>
      </c>
      <c r="E565" s="70" t="inlineStr">
        <is>
          <t>改善前</t>
        </is>
      </c>
      <c r="F565" s="71" t="n">
        <v>45975</v>
      </c>
      <c r="G565" s="70" t="inlineStr">
        <is>
          <t>视觉设备系列</t>
        </is>
      </c>
      <c r="H565" s="70" t="inlineStr">
        <is>
          <t>电气不良</t>
        </is>
      </c>
      <c r="I565" s="72" t="n">
        <v>88</v>
      </c>
      <c r="J565" s="73" t="n">
        <v>0.2802547770700637</v>
      </c>
      <c r="K565" s="70" t="inlineStr">
        <is>
          <t>焊接工位</t>
        </is>
      </c>
      <c r="L565" s="70" t="inlineStr">
        <is>
          <t>焊接缺陷</t>
        </is>
      </c>
      <c r="M565" s="70" t="inlineStr">
        <is>
          <t>质量工程师</t>
        </is>
      </c>
      <c r="N565" s="70" t="inlineStr">
        <is>
          <t>否</t>
        </is>
      </c>
      <c r="O565" s="70" t="inlineStr">
        <is>
          <t>团队模拟数据</t>
        </is>
      </c>
      <c r="P565" s="70" t="inlineStr">
        <is>
          <t>SIM-v2.2-20260807-20260805</t>
        </is>
      </c>
      <c r="Q565" s="70" t="inlineStr">
        <is>
          <t>按LINE-S02确定性比例分配: 外观12%/尺寸15%/功能32%/电气28%/其他余数; 良品=ROUND(总产量×质量率,0)=18807, 不良=314</t>
        </is>
      </c>
    </row>
    <row r="566">
      <c r="A566" s="70" t="inlineStr">
        <is>
          <t>DEF-00565</t>
        </is>
      </c>
      <c r="B566" s="70" t="inlineStr">
        <is>
          <t>LINE-S02-PRE-20251114</t>
        </is>
      </c>
      <c r="C566" s="70" t="inlineStr">
        <is>
          <t>SHIFT-PRE-20251114</t>
        </is>
      </c>
      <c r="D566" s="70" t="inlineStr">
        <is>
          <t>LINE-S02</t>
        </is>
      </c>
      <c r="E566" s="70" t="inlineStr">
        <is>
          <t>改善前</t>
        </is>
      </c>
      <c r="F566" s="71" t="n">
        <v>45975</v>
      </c>
      <c r="G566" s="70" t="inlineStr">
        <is>
          <t>视觉设备系列</t>
        </is>
      </c>
      <c r="H566" s="70" t="inlineStr">
        <is>
          <t>其他不良</t>
        </is>
      </c>
      <c r="I566" s="72" t="n">
        <v>41</v>
      </c>
      <c r="J566" s="73" t="n">
        <v>0.1305732484076434</v>
      </c>
      <c r="K566" s="70" t="inlineStr">
        <is>
          <t>包装工位</t>
        </is>
      </c>
      <c r="L566" s="70" t="inlineStr">
        <is>
          <t>综合因素</t>
        </is>
      </c>
      <c r="M566" s="70" t="inlineStr">
        <is>
          <t>生产主管</t>
        </is>
      </c>
      <c r="N566" s="70" t="inlineStr">
        <is>
          <t>否</t>
        </is>
      </c>
      <c r="O566" s="70" t="inlineStr">
        <is>
          <t>团队模拟数据</t>
        </is>
      </c>
      <c r="P566" s="70" t="inlineStr">
        <is>
          <t>SIM-v2.2-20260807-20260805</t>
        </is>
      </c>
      <c r="Q566" s="70" t="inlineStr">
        <is>
          <t>按LINE-S02确定性比例分配: 外观12%/尺寸15%/功能32%/电气28%/其他余数; 良品=ROUND(总产量×质量率,0)=18807, 不良=314</t>
        </is>
      </c>
    </row>
    <row r="567">
      <c r="A567" s="70" t="inlineStr">
        <is>
          <t>DEF-00566</t>
        </is>
      </c>
      <c r="B567" s="70" t="inlineStr">
        <is>
          <t>LINE-S03-PRE-20251114</t>
        </is>
      </c>
      <c r="C567" s="70" t="inlineStr">
        <is>
          <t>SHIFT-PRE-20251114</t>
        </is>
      </c>
      <c r="D567" s="70" t="inlineStr">
        <is>
          <t>LINE-S03</t>
        </is>
      </c>
      <c r="E567" s="70" t="inlineStr">
        <is>
          <t>改善前</t>
        </is>
      </c>
      <c r="F567" s="71" t="n">
        <v>45975</v>
      </c>
      <c r="G567" s="70" t="inlineStr">
        <is>
          <t>音频模组系列</t>
        </is>
      </c>
      <c r="H567" s="70" t="inlineStr">
        <is>
          <t>外观不良</t>
        </is>
      </c>
      <c r="I567" s="72" t="n">
        <v>310</v>
      </c>
      <c r="J567" s="73" t="n">
        <v>0.3195876288659794</v>
      </c>
      <c r="K567" s="70" t="inlineStr">
        <is>
          <t>注塑工位</t>
        </is>
      </c>
      <c r="L567" s="70" t="inlineStr">
        <is>
          <t>表面缺陷</t>
        </is>
      </c>
      <c r="M567" s="70" t="inlineStr">
        <is>
          <t>质量工程师</t>
        </is>
      </c>
      <c r="N567" s="70" t="inlineStr">
        <is>
          <t>是</t>
        </is>
      </c>
      <c r="O567" s="70" t="inlineStr">
        <is>
          <t>团队模拟数据</t>
        </is>
      </c>
      <c r="P567" s="70" t="inlineStr">
        <is>
          <t>SIM-v2.2-20260807-20260805</t>
        </is>
      </c>
      <c r="Q567" s="70" t="inlineStr">
        <is>
          <t>按LINE-S03确定性比例分配: 外观32%/尺寸30%/功能15%/电气13%/其他余数; 良品=ROUND(总产量×质量率,0)=20114, 不良=970</t>
        </is>
      </c>
    </row>
    <row r="568">
      <c r="A568" s="70" t="inlineStr">
        <is>
          <t>DEF-00567</t>
        </is>
      </c>
      <c r="B568" s="70" t="inlineStr">
        <is>
          <t>LINE-S03-PRE-20251114</t>
        </is>
      </c>
      <c r="C568" s="70" t="inlineStr">
        <is>
          <t>SHIFT-PRE-20251114</t>
        </is>
      </c>
      <c r="D568" s="70" t="inlineStr">
        <is>
          <t>LINE-S03</t>
        </is>
      </c>
      <c r="E568" s="70" t="inlineStr">
        <is>
          <t>改善前</t>
        </is>
      </c>
      <c r="F568" s="71" t="n">
        <v>45975</v>
      </c>
      <c r="G568" s="70" t="inlineStr">
        <is>
          <t>音频模组系列</t>
        </is>
      </c>
      <c r="H568" s="70" t="inlineStr">
        <is>
          <t>尺寸超差</t>
        </is>
      </c>
      <c r="I568" s="72" t="n">
        <v>291</v>
      </c>
      <c r="J568" s="73" t="n">
        <v>0.3</v>
      </c>
      <c r="K568" s="70" t="inlineStr">
        <is>
          <t>成型工位</t>
        </is>
      </c>
      <c r="L568" s="70" t="inlineStr">
        <is>
          <t>工艺偏移</t>
        </is>
      </c>
      <c r="M568" s="70" t="inlineStr">
        <is>
          <t>质量工程师</t>
        </is>
      </c>
      <c r="N568" s="70" t="inlineStr">
        <is>
          <t>是</t>
        </is>
      </c>
      <c r="O568" s="70" t="inlineStr">
        <is>
          <t>团队模拟数据</t>
        </is>
      </c>
      <c r="P568" s="70" t="inlineStr">
        <is>
          <t>SIM-v2.2-20260807-20260805</t>
        </is>
      </c>
      <c r="Q568" s="70" t="inlineStr">
        <is>
          <t>按LINE-S03确定性比例分配: 外观32%/尺寸30%/功能15%/电气13%/其他余数; 良品=ROUND(总产量×质量率,0)=20114, 不良=970</t>
        </is>
      </c>
    </row>
    <row r="569">
      <c r="A569" s="70" t="inlineStr">
        <is>
          <t>DEF-00568</t>
        </is>
      </c>
      <c r="B569" s="70" t="inlineStr">
        <is>
          <t>LINE-S03-PRE-20251114</t>
        </is>
      </c>
      <c r="C569" s="70" t="inlineStr">
        <is>
          <t>SHIFT-PRE-20251114</t>
        </is>
      </c>
      <c r="D569" s="70" t="inlineStr">
        <is>
          <t>LINE-S03</t>
        </is>
      </c>
      <c r="E569" s="70" t="inlineStr">
        <is>
          <t>改善前</t>
        </is>
      </c>
      <c r="F569" s="71" t="n">
        <v>45975</v>
      </c>
      <c r="G569" s="70" t="inlineStr">
        <is>
          <t>音频模组系列</t>
        </is>
      </c>
      <c r="H569" s="70" t="inlineStr">
        <is>
          <t>功能失效</t>
        </is>
      </c>
      <c r="I569" s="72" t="n">
        <v>146</v>
      </c>
      <c r="J569" s="73" t="n">
        <v>0.1505154639175258</v>
      </c>
      <c r="K569" s="70" t="inlineStr">
        <is>
          <t>测试工位</t>
        </is>
      </c>
      <c r="L569" s="70" t="inlineStr">
        <is>
          <t>元器件异常</t>
        </is>
      </c>
      <c r="M569" s="70" t="inlineStr">
        <is>
          <t>质量工程师</t>
        </is>
      </c>
      <c r="N569" s="70" t="inlineStr">
        <is>
          <t>否</t>
        </is>
      </c>
      <c r="O569" s="70" t="inlineStr">
        <is>
          <t>团队模拟数据</t>
        </is>
      </c>
      <c r="P569" s="70" t="inlineStr">
        <is>
          <t>SIM-v2.2-20260807-20260805</t>
        </is>
      </c>
      <c r="Q569" s="70" t="inlineStr">
        <is>
          <t>按LINE-S03确定性比例分配: 外观32%/尺寸30%/功能15%/电气13%/其他余数; 良品=ROUND(总产量×质量率,0)=20114, 不良=970</t>
        </is>
      </c>
    </row>
    <row r="570">
      <c r="A570" s="70" t="inlineStr">
        <is>
          <t>DEF-00569</t>
        </is>
      </c>
      <c r="B570" s="70" t="inlineStr">
        <is>
          <t>LINE-S03-PRE-20251114</t>
        </is>
      </c>
      <c r="C570" s="70" t="inlineStr">
        <is>
          <t>SHIFT-PRE-20251114</t>
        </is>
      </c>
      <c r="D570" s="70" t="inlineStr">
        <is>
          <t>LINE-S03</t>
        </is>
      </c>
      <c r="E570" s="70" t="inlineStr">
        <is>
          <t>改善前</t>
        </is>
      </c>
      <c r="F570" s="71" t="n">
        <v>45975</v>
      </c>
      <c r="G570" s="70" t="inlineStr">
        <is>
          <t>音频模组系列</t>
        </is>
      </c>
      <c r="H570" s="70" t="inlineStr">
        <is>
          <t>电气不良</t>
        </is>
      </c>
      <c r="I570" s="72" t="n">
        <v>126</v>
      </c>
      <c r="J570" s="73" t="n">
        <v>0.1298969072164949</v>
      </c>
      <c r="K570" s="70" t="inlineStr">
        <is>
          <t>焊接工位</t>
        </is>
      </c>
      <c r="L570" s="70" t="inlineStr">
        <is>
          <t>焊接缺陷</t>
        </is>
      </c>
      <c r="M570" s="70" t="inlineStr">
        <is>
          <t>质量工程师</t>
        </is>
      </c>
      <c r="N570" s="70" t="inlineStr">
        <is>
          <t>否</t>
        </is>
      </c>
      <c r="O570" s="70" t="inlineStr">
        <is>
          <t>团队模拟数据</t>
        </is>
      </c>
      <c r="P570" s="70" t="inlineStr">
        <is>
          <t>SIM-v2.2-20260807-20260805</t>
        </is>
      </c>
      <c r="Q570" s="70" t="inlineStr">
        <is>
          <t>按LINE-S03确定性比例分配: 外观32%/尺寸30%/功能15%/电气13%/其他余数; 良品=ROUND(总产量×质量率,0)=20114, 不良=970</t>
        </is>
      </c>
    </row>
    <row r="571">
      <c r="A571" s="70" t="inlineStr">
        <is>
          <t>DEF-00570</t>
        </is>
      </c>
      <c r="B571" s="70" t="inlineStr">
        <is>
          <t>LINE-S03-PRE-20251114</t>
        </is>
      </c>
      <c r="C571" s="70" t="inlineStr">
        <is>
          <t>SHIFT-PRE-20251114</t>
        </is>
      </c>
      <c r="D571" s="70" t="inlineStr">
        <is>
          <t>LINE-S03</t>
        </is>
      </c>
      <c r="E571" s="70" t="inlineStr">
        <is>
          <t>改善前</t>
        </is>
      </c>
      <c r="F571" s="71" t="n">
        <v>45975</v>
      </c>
      <c r="G571" s="70" t="inlineStr">
        <is>
          <t>音频模组系列</t>
        </is>
      </c>
      <c r="H571" s="70" t="inlineStr">
        <is>
          <t>其他不良</t>
        </is>
      </c>
      <c r="I571" s="72" t="n">
        <v>97</v>
      </c>
      <c r="J571" s="73" t="n">
        <v>0.09999999999999998</v>
      </c>
      <c r="K571" s="70" t="inlineStr">
        <is>
          <t>包装工位</t>
        </is>
      </c>
      <c r="L571" s="70" t="inlineStr">
        <is>
          <t>综合因素</t>
        </is>
      </c>
      <c r="M571" s="70" t="inlineStr">
        <is>
          <t>生产主管</t>
        </is>
      </c>
      <c r="N571" s="70" t="inlineStr">
        <is>
          <t>否</t>
        </is>
      </c>
      <c r="O571" s="70" t="inlineStr">
        <is>
          <t>团队模拟数据</t>
        </is>
      </c>
      <c r="P571" s="70" t="inlineStr">
        <is>
          <t>SIM-v2.2-20260807-20260805</t>
        </is>
      </c>
      <c r="Q571" s="70" t="inlineStr">
        <is>
          <t>按LINE-S03确定性比例分配: 外观32%/尺寸30%/功能15%/电气13%/其他余数; 良品=ROUND(总产量×质量率,0)=20114, 不良=970</t>
        </is>
      </c>
    </row>
    <row r="572">
      <c r="A572" s="70" t="inlineStr">
        <is>
          <t>DEF-00571</t>
        </is>
      </c>
      <c r="B572" s="70" t="inlineStr">
        <is>
          <t>LINE-S01-PRE-20251117</t>
        </is>
      </c>
      <c r="C572" s="70" t="inlineStr">
        <is>
          <t>SHIFT-PRE-20251117</t>
        </is>
      </c>
      <c r="D572" s="70" t="inlineStr">
        <is>
          <t>LINE-S01</t>
        </is>
      </c>
      <c r="E572" s="70" t="inlineStr">
        <is>
          <t>改善前</t>
        </is>
      </c>
      <c r="F572" s="71" t="n">
        <v>45978</v>
      </c>
      <c r="G572" s="70" t="inlineStr">
        <is>
          <t>智能终端系列</t>
        </is>
      </c>
      <c r="H572" s="70" t="inlineStr">
        <is>
          <t>外观不良</t>
        </is>
      </c>
      <c r="I572" s="72" t="n">
        <v>90</v>
      </c>
      <c r="J572" s="73" t="n">
        <v>0.1505016722408027</v>
      </c>
      <c r="K572" s="70" t="inlineStr">
        <is>
          <t>注塑工位</t>
        </is>
      </c>
      <c r="L572" s="70" t="inlineStr">
        <is>
          <t>表面缺陷</t>
        </is>
      </c>
      <c r="M572" s="70" t="inlineStr">
        <is>
          <t>质量工程师</t>
        </is>
      </c>
      <c r="N572" s="70" t="inlineStr">
        <is>
          <t>否</t>
        </is>
      </c>
      <c r="O572" s="70" t="inlineStr">
        <is>
          <t>团队模拟数据</t>
        </is>
      </c>
      <c r="P572" s="70" t="inlineStr">
        <is>
          <t>SIM-v2.2-20260807-20260805</t>
        </is>
      </c>
      <c r="Q572" s="70" t="inlineStr">
        <is>
          <t>按LINE-S01确定性比例分配: 外观15%/尺寸25%/功能25%/电气25%/其他余数; 良品=ROUND(总产量×质量率,0)=43605, 不良=598</t>
        </is>
      </c>
    </row>
    <row r="573">
      <c r="A573" s="70" t="inlineStr">
        <is>
          <t>DEF-00572</t>
        </is>
      </c>
      <c r="B573" s="70" t="inlineStr">
        <is>
          <t>LINE-S01-PRE-20251117</t>
        </is>
      </c>
      <c r="C573" s="70" t="inlineStr">
        <is>
          <t>SHIFT-PRE-20251117</t>
        </is>
      </c>
      <c r="D573" s="70" t="inlineStr">
        <is>
          <t>LINE-S01</t>
        </is>
      </c>
      <c r="E573" s="70" t="inlineStr">
        <is>
          <t>改善前</t>
        </is>
      </c>
      <c r="F573" s="71" t="n">
        <v>45978</v>
      </c>
      <c r="G573" s="70" t="inlineStr">
        <is>
          <t>智能终端系列</t>
        </is>
      </c>
      <c r="H573" s="70" t="inlineStr">
        <is>
          <t>尺寸超差</t>
        </is>
      </c>
      <c r="I573" s="72" t="n">
        <v>150</v>
      </c>
      <c r="J573" s="73" t="n">
        <v>0.2508361204013378</v>
      </c>
      <c r="K573" s="70" t="inlineStr">
        <is>
          <t>成型工位</t>
        </is>
      </c>
      <c r="L573" s="70" t="inlineStr">
        <is>
          <t>工艺偏移</t>
        </is>
      </c>
      <c r="M573" s="70" t="inlineStr">
        <is>
          <t>质量工程师</t>
        </is>
      </c>
      <c r="N573" s="70" t="inlineStr">
        <is>
          <t>否</t>
        </is>
      </c>
      <c r="O573" s="70" t="inlineStr">
        <is>
          <t>团队模拟数据</t>
        </is>
      </c>
      <c r="P573" s="70" t="inlineStr">
        <is>
          <t>SIM-v2.2-20260807-20260805</t>
        </is>
      </c>
      <c r="Q573" s="70" t="inlineStr">
        <is>
          <t>按LINE-S01确定性比例分配: 外观15%/尺寸25%/功能25%/电气25%/其他余数; 良品=ROUND(总产量×质量率,0)=43605, 不良=598</t>
        </is>
      </c>
    </row>
    <row r="574">
      <c r="A574" s="70" t="inlineStr">
        <is>
          <t>DEF-00573</t>
        </is>
      </c>
      <c r="B574" s="70" t="inlineStr">
        <is>
          <t>LINE-S01-PRE-20251117</t>
        </is>
      </c>
      <c r="C574" s="70" t="inlineStr">
        <is>
          <t>SHIFT-PRE-20251117</t>
        </is>
      </c>
      <c r="D574" s="70" t="inlineStr">
        <is>
          <t>LINE-S01</t>
        </is>
      </c>
      <c r="E574" s="70" t="inlineStr">
        <is>
          <t>改善前</t>
        </is>
      </c>
      <c r="F574" s="71" t="n">
        <v>45978</v>
      </c>
      <c r="G574" s="70" t="inlineStr">
        <is>
          <t>智能终端系列</t>
        </is>
      </c>
      <c r="H574" s="70" t="inlineStr">
        <is>
          <t>功能失效</t>
        </is>
      </c>
      <c r="I574" s="72" t="n">
        <v>150</v>
      </c>
      <c r="J574" s="73" t="n">
        <v>0.2508361204013378</v>
      </c>
      <c r="K574" s="70" t="inlineStr">
        <is>
          <t>测试工位</t>
        </is>
      </c>
      <c r="L574" s="70" t="inlineStr">
        <is>
          <t>元器件异常</t>
        </is>
      </c>
      <c r="M574" s="70" t="inlineStr">
        <is>
          <t>质量工程师</t>
        </is>
      </c>
      <c r="N574" s="70" t="inlineStr">
        <is>
          <t>否</t>
        </is>
      </c>
      <c r="O574" s="70" t="inlineStr">
        <is>
          <t>团队模拟数据</t>
        </is>
      </c>
      <c r="P574" s="70" t="inlineStr">
        <is>
          <t>SIM-v2.2-20260807-20260805</t>
        </is>
      </c>
      <c r="Q574" s="70" t="inlineStr">
        <is>
          <t>按LINE-S01确定性比例分配: 外观15%/尺寸25%/功能25%/电气25%/其他余数; 良品=ROUND(总产量×质量率,0)=43605, 不良=598</t>
        </is>
      </c>
    </row>
    <row r="575">
      <c r="A575" s="70" t="inlineStr">
        <is>
          <t>DEF-00574</t>
        </is>
      </c>
      <c r="B575" s="70" t="inlineStr">
        <is>
          <t>LINE-S01-PRE-20251117</t>
        </is>
      </c>
      <c r="C575" s="70" t="inlineStr">
        <is>
          <t>SHIFT-PRE-20251117</t>
        </is>
      </c>
      <c r="D575" s="70" t="inlineStr">
        <is>
          <t>LINE-S01</t>
        </is>
      </c>
      <c r="E575" s="70" t="inlineStr">
        <is>
          <t>改善前</t>
        </is>
      </c>
      <c r="F575" s="71" t="n">
        <v>45978</v>
      </c>
      <c r="G575" s="70" t="inlineStr">
        <is>
          <t>智能终端系列</t>
        </is>
      </c>
      <c r="H575" s="70" t="inlineStr">
        <is>
          <t>电气不良</t>
        </is>
      </c>
      <c r="I575" s="72" t="n">
        <v>150</v>
      </c>
      <c r="J575" s="73" t="n">
        <v>0.2508361204013378</v>
      </c>
      <c r="K575" s="70" t="inlineStr">
        <is>
          <t>焊接工位</t>
        </is>
      </c>
      <c r="L575" s="70" t="inlineStr">
        <is>
          <t>焊接缺陷</t>
        </is>
      </c>
      <c r="M575" s="70" t="inlineStr">
        <is>
          <t>质量工程师</t>
        </is>
      </c>
      <c r="N575" s="70" t="inlineStr">
        <is>
          <t>否</t>
        </is>
      </c>
      <c r="O575" s="70" t="inlineStr">
        <is>
          <t>团队模拟数据</t>
        </is>
      </c>
      <c r="P575" s="70" t="inlineStr">
        <is>
          <t>SIM-v2.2-20260807-20260805</t>
        </is>
      </c>
      <c r="Q575" s="70" t="inlineStr">
        <is>
          <t>按LINE-S01确定性比例分配: 外观15%/尺寸25%/功能25%/电气25%/其他余数; 良品=ROUND(总产量×质量率,0)=43605, 不良=598</t>
        </is>
      </c>
    </row>
    <row r="576">
      <c r="A576" s="70" t="inlineStr">
        <is>
          <t>DEF-00575</t>
        </is>
      </c>
      <c r="B576" s="70" t="inlineStr">
        <is>
          <t>LINE-S01-PRE-20251117</t>
        </is>
      </c>
      <c r="C576" s="70" t="inlineStr">
        <is>
          <t>SHIFT-PRE-20251117</t>
        </is>
      </c>
      <c r="D576" s="70" t="inlineStr">
        <is>
          <t>LINE-S01</t>
        </is>
      </c>
      <c r="E576" s="70" t="inlineStr">
        <is>
          <t>改善前</t>
        </is>
      </c>
      <c r="F576" s="71" t="n">
        <v>45978</v>
      </c>
      <c r="G576" s="70" t="inlineStr">
        <is>
          <t>智能终端系列</t>
        </is>
      </c>
      <c r="H576" s="70" t="inlineStr">
        <is>
          <t>其他不良</t>
        </is>
      </c>
      <c r="I576" s="72" t="n">
        <v>58</v>
      </c>
      <c r="J576" s="73" t="n">
        <v>0.09698996655518388</v>
      </c>
      <c r="K576" s="70" t="inlineStr">
        <is>
          <t>包装工位</t>
        </is>
      </c>
      <c r="L576" s="70" t="inlineStr">
        <is>
          <t>综合因素</t>
        </is>
      </c>
      <c r="M576" s="70" t="inlineStr">
        <is>
          <t>生产主管</t>
        </is>
      </c>
      <c r="N576" s="70" t="inlineStr">
        <is>
          <t>否</t>
        </is>
      </c>
      <c r="O576" s="70" t="inlineStr">
        <is>
          <t>团队模拟数据</t>
        </is>
      </c>
      <c r="P576" s="70" t="inlineStr">
        <is>
          <t>SIM-v2.2-20260807-20260805</t>
        </is>
      </c>
      <c r="Q576" s="70" t="inlineStr">
        <is>
          <t>按LINE-S01确定性比例分配: 外观15%/尺寸25%/功能25%/电气25%/其他余数; 良品=ROUND(总产量×质量率,0)=43605, 不良=598</t>
        </is>
      </c>
    </row>
    <row r="577">
      <c r="A577" s="70" t="inlineStr">
        <is>
          <t>DEF-00576</t>
        </is>
      </c>
      <c r="B577" s="70" t="inlineStr">
        <is>
          <t>LINE-S02-PRE-20251117</t>
        </is>
      </c>
      <c r="C577" s="70" t="inlineStr">
        <is>
          <t>SHIFT-PRE-20251117</t>
        </is>
      </c>
      <c r="D577" s="70" t="inlineStr">
        <is>
          <t>LINE-S02</t>
        </is>
      </c>
      <c r="E577" s="70" t="inlineStr">
        <is>
          <t>改善前</t>
        </is>
      </c>
      <c r="F577" s="71" t="n">
        <v>45978</v>
      </c>
      <c r="G577" s="70" t="inlineStr">
        <is>
          <t>视觉设备系列</t>
        </is>
      </c>
      <c r="H577" s="70" t="inlineStr">
        <is>
          <t>外观不良</t>
        </is>
      </c>
      <c r="I577" s="72" t="n">
        <v>37</v>
      </c>
      <c r="J577" s="73" t="n">
        <v>0.1189710610932476</v>
      </c>
      <c r="K577" s="70" t="inlineStr">
        <is>
          <t>注塑工位</t>
        </is>
      </c>
      <c r="L577" s="70" t="inlineStr">
        <is>
          <t>表面缺陷</t>
        </is>
      </c>
      <c r="M577" s="70" t="inlineStr">
        <is>
          <t>质量工程师</t>
        </is>
      </c>
      <c r="N577" s="70" t="inlineStr">
        <is>
          <t>否</t>
        </is>
      </c>
      <c r="O577" s="70" t="inlineStr">
        <is>
          <t>团队模拟数据</t>
        </is>
      </c>
      <c r="P577" s="70" t="inlineStr">
        <is>
          <t>SIM-v2.2-20260807-20260805</t>
        </is>
      </c>
      <c r="Q577" s="70" t="inlineStr">
        <is>
          <t>按LINE-S02确定性比例分配: 外观12%/尺寸15%/功能32%/电气28%/其他余数; 良品=ROUND(总产量×质量率,0)=40400, 不良=311</t>
        </is>
      </c>
    </row>
    <row r="578">
      <c r="A578" s="70" t="inlineStr">
        <is>
          <t>DEF-00577</t>
        </is>
      </c>
      <c r="B578" s="70" t="inlineStr">
        <is>
          <t>LINE-S02-PRE-20251117</t>
        </is>
      </c>
      <c r="C578" s="70" t="inlineStr">
        <is>
          <t>SHIFT-PRE-20251117</t>
        </is>
      </c>
      <c r="D578" s="70" t="inlineStr">
        <is>
          <t>LINE-S02</t>
        </is>
      </c>
      <c r="E578" s="70" t="inlineStr">
        <is>
          <t>改善前</t>
        </is>
      </c>
      <c r="F578" s="71" t="n">
        <v>45978</v>
      </c>
      <c r="G578" s="70" t="inlineStr">
        <is>
          <t>视觉设备系列</t>
        </is>
      </c>
      <c r="H578" s="70" t="inlineStr">
        <is>
          <t>尺寸超差</t>
        </is>
      </c>
      <c r="I578" s="72" t="n">
        <v>47</v>
      </c>
      <c r="J578" s="73" t="n">
        <v>0.1511254019292604</v>
      </c>
      <c r="K578" s="70" t="inlineStr">
        <is>
          <t>成型工位</t>
        </is>
      </c>
      <c r="L578" s="70" t="inlineStr">
        <is>
          <t>工艺偏移</t>
        </is>
      </c>
      <c r="M578" s="70" t="inlineStr">
        <is>
          <t>质量工程师</t>
        </is>
      </c>
      <c r="N578" s="70" t="inlineStr">
        <is>
          <t>否</t>
        </is>
      </c>
      <c r="O578" s="70" t="inlineStr">
        <is>
          <t>团队模拟数据</t>
        </is>
      </c>
      <c r="P578" s="70" t="inlineStr">
        <is>
          <t>SIM-v2.2-20260807-20260805</t>
        </is>
      </c>
      <c r="Q578" s="70" t="inlineStr">
        <is>
          <t>按LINE-S02确定性比例分配: 外观12%/尺寸15%/功能32%/电气28%/其他余数; 良品=ROUND(总产量×质量率,0)=40400, 不良=311</t>
        </is>
      </c>
    </row>
    <row r="579">
      <c r="A579" s="70" t="inlineStr">
        <is>
          <t>DEF-00578</t>
        </is>
      </c>
      <c r="B579" s="70" t="inlineStr">
        <is>
          <t>LINE-S02-PRE-20251117</t>
        </is>
      </c>
      <c r="C579" s="70" t="inlineStr">
        <is>
          <t>SHIFT-PRE-20251117</t>
        </is>
      </c>
      <c r="D579" s="70" t="inlineStr">
        <is>
          <t>LINE-S02</t>
        </is>
      </c>
      <c r="E579" s="70" t="inlineStr">
        <is>
          <t>改善前</t>
        </is>
      </c>
      <c r="F579" s="71" t="n">
        <v>45978</v>
      </c>
      <c r="G579" s="70" t="inlineStr">
        <is>
          <t>视觉设备系列</t>
        </is>
      </c>
      <c r="H579" s="70" t="inlineStr">
        <is>
          <t>功能失效</t>
        </is>
      </c>
      <c r="I579" s="72" t="n">
        <v>100</v>
      </c>
      <c r="J579" s="73" t="n">
        <v>0.3215434083601286</v>
      </c>
      <c r="K579" s="70" t="inlineStr">
        <is>
          <t>测试工位</t>
        </is>
      </c>
      <c r="L579" s="70" t="inlineStr">
        <is>
          <t>元器件异常</t>
        </is>
      </c>
      <c r="M579" s="70" t="inlineStr">
        <is>
          <t>质量工程师</t>
        </is>
      </c>
      <c r="N579" s="70" t="inlineStr">
        <is>
          <t>是</t>
        </is>
      </c>
      <c r="O579" s="70" t="inlineStr">
        <is>
          <t>团队模拟数据</t>
        </is>
      </c>
      <c r="P579" s="70" t="inlineStr">
        <is>
          <t>SIM-v2.2-20260807-20260805</t>
        </is>
      </c>
      <c r="Q579" s="70" t="inlineStr">
        <is>
          <t>按LINE-S02确定性比例分配: 外观12%/尺寸15%/功能32%/电气28%/其他余数; 良品=ROUND(总产量×质量率,0)=40400, 不良=311</t>
        </is>
      </c>
    </row>
    <row r="580">
      <c r="A580" s="70" t="inlineStr">
        <is>
          <t>DEF-00579</t>
        </is>
      </c>
      <c r="B580" s="70" t="inlineStr">
        <is>
          <t>LINE-S02-PRE-20251117</t>
        </is>
      </c>
      <c r="C580" s="70" t="inlineStr">
        <is>
          <t>SHIFT-PRE-20251117</t>
        </is>
      </c>
      <c r="D580" s="70" t="inlineStr">
        <is>
          <t>LINE-S02</t>
        </is>
      </c>
      <c r="E580" s="70" t="inlineStr">
        <is>
          <t>改善前</t>
        </is>
      </c>
      <c r="F580" s="71" t="n">
        <v>45978</v>
      </c>
      <c r="G580" s="70" t="inlineStr">
        <is>
          <t>视觉设备系列</t>
        </is>
      </c>
      <c r="H580" s="70" t="inlineStr">
        <is>
          <t>电气不良</t>
        </is>
      </c>
      <c r="I580" s="72" t="n">
        <v>87</v>
      </c>
      <c r="J580" s="73" t="n">
        <v>0.2797427652733119</v>
      </c>
      <c r="K580" s="70" t="inlineStr">
        <is>
          <t>焊接工位</t>
        </is>
      </c>
      <c r="L580" s="70" t="inlineStr">
        <is>
          <t>焊接缺陷</t>
        </is>
      </c>
      <c r="M580" s="70" t="inlineStr">
        <is>
          <t>质量工程师</t>
        </is>
      </c>
      <c r="N580" s="70" t="inlineStr">
        <is>
          <t>否</t>
        </is>
      </c>
      <c r="O580" s="70" t="inlineStr">
        <is>
          <t>团队模拟数据</t>
        </is>
      </c>
      <c r="P580" s="70" t="inlineStr">
        <is>
          <t>SIM-v2.2-20260807-20260805</t>
        </is>
      </c>
      <c r="Q580" s="70" t="inlineStr">
        <is>
          <t>按LINE-S02确定性比例分配: 外观12%/尺寸15%/功能32%/电气28%/其他余数; 良品=ROUND(总产量×质量率,0)=40400, 不良=311</t>
        </is>
      </c>
    </row>
    <row r="581">
      <c r="A581" s="70" t="inlineStr">
        <is>
          <t>DEF-00580</t>
        </is>
      </c>
      <c r="B581" s="70" t="inlineStr">
        <is>
          <t>LINE-S02-PRE-20251117</t>
        </is>
      </c>
      <c r="C581" s="70" t="inlineStr">
        <is>
          <t>SHIFT-PRE-20251117</t>
        </is>
      </c>
      <c r="D581" s="70" t="inlineStr">
        <is>
          <t>LINE-S02</t>
        </is>
      </c>
      <c r="E581" s="70" t="inlineStr">
        <is>
          <t>改善前</t>
        </is>
      </c>
      <c r="F581" s="71" t="n">
        <v>45978</v>
      </c>
      <c r="G581" s="70" t="inlineStr">
        <is>
          <t>视觉设备系列</t>
        </is>
      </c>
      <c r="H581" s="70" t="inlineStr">
        <is>
          <t>其他不良</t>
        </is>
      </c>
      <c r="I581" s="72" t="n">
        <v>40</v>
      </c>
      <c r="J581" s="73" t="n">
        <v>0.1286173633440515</v>
      </c>
      <c r="K581" s="70" t="inlineStr">
        <is>
          <t>包装工位</t>
        </is>
      </c>
      <c r="L581" s="70" t="inlineStr">
        <is>
          <t>综合因素</t>
        </is>
      </c>
      <c r="M581" s="70" t="inlineStr">
        <is>
          <t>生产主管</t>
        </is>
      </c>
      <c r="N581" s="70" t="inlineStr">
        <is>
          <t>否</t>
        </is>
      </c>
      <c r="O581" s="70" t="inlineStr">
        <is>
          <t>团队模拟数据</t>
        </is>
      </c>
      <c r="P581" s="70" t="inlineStr">
        <is>
          <t>SIM-v2.2-20260807-20260805</t>
        </is>
      </c>
      <c r="Q581" s="70" t="inlineStr">
        <is>
          <t>按LINE-S02确定性比例分配: 外观12%/尺寸15%/功能32%/电气28%/其他余数; 良品=ROUND(总产量×质量率,0)=40400, 不良=311</t>
        </is>
      </c>
    </row>
    <row r="582">
      <c r="A582" s="70" t="inlineStr">
        <is>
          <t>DEF-00581</t>
        </is>
      </c>
      <c r="B582" s="70" t="inlineStr">
        <is>
          <t>LINE-S03-PRE-20251117</t>
        </is>
      </c>
      <c r="C582" s="70" t="inlineStr">
        <is>
          <t>SHIFT-PRE-20251117</t>
        </is>
      </c>
      <c r="D582" s="70" t="inlineStr">
        <is>
          <t>LINE-S03</t>
        </is>
      </c>
      <c r="E582" s="70" t="inlineStr">
        <is>
          <t>改善前</t>
        </is>
      </c>
      <c r="F582" s="71" t="n">
        <v>45978</v>
      </c>
      <c r="G582" s="70" t="inlineStr">
        <is>
          <t>音频模组系列</t>
        </is>
      </c>
      <c r="H582" s="70" t="inlineStr">
        <is>
          <t>外观不良</t>
        </is>
      </c>
      <c r="I582" s="72" t="n">
        <v>575</v>
      </c>
      <c r="J582" s="73" t="n">
        <v>0.3201559020044543</v>
      </c>
      <c r="K582" s="70" t="inlineStr">
        <is>
          <t>注塑工位</t>
        </is>
      </c>
      <c r="L582" s="70" t="inlineStr">
        <is>
          <t>表面缺陷</t>
        </is>
      </c>
      <c r="M582" s="70" t="inlineStr">
        <is>
          <t>质量工程师</t>
        </is>
      </c>
      <c r="N582" s="70" t="inlineStr">
        <is>
          <t>是</t>
        </is>
      </c>
      <c r="O582" s="70" t="inlineStr">
        <is>
          <t>团队模拟数据</t>
        </is>
      </c>
      <c r="P582" s="70" t="inlineStr">
        <is>
          <t>SIM-v2.2-20260807-20260805</t>
        </is>
      </c>
      <c r="Q582" s="70" t="inlineStr">
        <is>
          <t>按LINE-S03确定性比例分配: 外观32%/尺寸30%/功能15%/电气13%/其他余数; 良品=ROUND(总产量×质量率,0)=46490, 不良=1796</t>
        </is>
      </c>
    </row>
    <row r="583">
      <c r="A583" s="70" t="inlineStr">
        <is>
          <t>DEF-00582</t>
        </is>
      </c>
      <c r="B583" s="70" t="inlineStr">
        <is>
          <t>LINE-S03-PRE-20251117</t>
        </is>
      </c>
      <c r="C583" s="70" t="inlineStr">
        <is>
          <t>SHIFT-PRE-20251117</t>
        </is>
      </c>
      <c r="D583" s="70" t="inlineStr">
        <is>
          <t>LINE-S03</t>
        </is>
      </c>
      <c r="E583" s="70" t="inlineStr">
        <is>
          <t>改善前</t>
        </is>
      </c>
      <c r="F583" s="71" t="n">
        <v>45978</v>
      </c>
      <c r="G583" s="70" t="inlineStr">
        <is>
          <t>音频模组系列</t>
        </is>
      </c>
      <c r="H583" s="70" t="inlineStr">
        <is>
          <t>尺寸超差</t>
        </is>
      </c>
      <c r="I583" s="72" t="n">
        <v>539</v>
      </c>
      <c r="J583" s="73" t="n">
        <v>0.3001113585746102</v>
      </c>
      <c r="K583" s="70" t="inlineStr">
        <is>
          <t>成型工位</t>
        </is>
      </c>
      <c r="L583" s="70" t="inlineStr">
        <is>
          <t>工艺偏移</t>
        </is>
      </c>
      <c r="M583" s="70" t="inlineStr">
        <is>
          <t>质量工程师</t>
        </is>
      </c>
      <c r="N583" s="70" t="inlineStr">
        <is>
          <t>是</t>
        </is>
      </c>
      <c r="O583" s="70" t="inlineStr">
        <is>
          <t>团队模拟数据</t>
        </is>
      </c>
      <c r="P583" s="70" t="inlineStr">
        <is>
          <t>SIM-v2.2-20260807-20260805</t>
        </is>
      </c>
      <c r="Q583" s="70" t="inlineStr">
        <is>
          <t>按LINE-S03确定性比例分配: 外观32%/尺寸30%/功能15%/电气13%/其他余数; 良品=ROUND(总产量×质量率,0)=46490, 不良=1796</t>
        </is>
      </c>
    </row>
    <row r="584">
      <c r="A584" s="70" t="inlineStr">
        <is>
          <t>DEF-00583</t>
        </is>
      </c>
      <c r="B584" s="70" t="inlineStr">
        <is>
          <t>LINE-S03-PRE-20251117</t>
        </is>
      </c>
      <c r="C584" s="70" t="inlineStr">
        <is>
          <t>SHIFT-PRE-20251117</t>
        </is>
      </c>
      <c r="D584" s="70" t="inlineStr">
        <is>
          <t>LINE-S03</t>
        </is>
      </c>
      <c r="E584" s="70" t="inlineStr">
        <is>
          <t>改善前</t>
        </is>
      </c>
      <c r="F584" s="71" t="n">
        <v>45978</v>
      </c>
      <c r="G584" s="70" t="inlineStr">
        <is>
          <t>音频模组系列</t>
        </is>
      </c>
      <c r="H584" s="70" t="inlineStr">
        <is>
          <t>功能失效</t>
        </is>
      </c>
      <c r="I584" s="72" t="n">
        <v>269</v>
      </c>
      <c r="J584" s="73" t="n">
        <v>0.1497772828507795</v>
      </c>
      <c r="K584" s="70" t="inlineStr">
        <is>
          <t>测试工位</t>
        </is>
      </c>
      <c r="L584" s="70" t="inlineStr">
        <is>
          <t>元器件异常</t>
        </is>
      </c>
      <c r="M584" s="70" t="inlineStr">
        <is>
          <t>质量工程师</t>
        </is>
      </c>
      <c r="N584" s="70" t="inlineStr">
        <is>
          <t>否</t>
        </is>
      </c>
      <c r="O584" s="70" t="inlineStr">
        <is>
          <t>团队模拟数据</t>
        </is>
      </c>
      <c r="P584" s="70" t="inlineStr">
        <is>
          <t>SIM-v2.2-20260807-20260805</t>
        </is>
      </c>
      <c r="Q584" s="70" t="inlineStr">
        <is>
          <t>按LINE-S03确定性比例分配: 外观32%/尺寸30%/功能15%/电气13%/其他余数; 良品=ROUND(总产量×质量率,0)=46490, 不良=1796</t>
        </is>
      </c>
    </row>
    <row r="585">
      <c r="A585" s="70" t="inlineStr">
        <is>
          <t>DEF-00584</t>
        </is>
      </c>
      <c r="B585" s="70" t="inlineStr">
        <is>
          <t>LINE-S03-PRE-20251117</t>
        </is>
      </c>
      <c r="C585" s="70" t="inlineStr">
        <is>
          <t>SHIFT-PRE-20251117</t>
        </is>
      </c>
      <c r="D585" s="70" t="inlineStr">
        <is>
          <t>LINE-S03</t>
        </is>
      </c>
      <c r="E585" s="70" t="inlineStr">
        <is>
          <t>改善前</t>
        </is>
      </c>
      <c r="F585" s="71" t="n">
        <v>45978</v>
      </c>
      <c r="G585" s="70" t="inlineStr">
        <is>
          <t>音频模组系列</t>
        </is>
      </c>
      <c r="H585" s="70" t="inlineStr">
        <is>
          <t>电气不良</t>
        </is>
      </c>
      <c r="I585" s="72" t="n">
        <v>233</v>
      </c>
      <c r="J585" s="73" t="n">
        <v>0.1297327394209354</v>
      </c>
      <c r="K585" s="70" t="inlineStr">
        <is>
          <t>焊接工位</t>
        </is>
      </c>
      <c r="L585" s="70" t="inlineStr">
        <is>
          <t>焊接缺陷</t>
        </is>
      </c>
      <c r="M585" s="70" t="inlineStr">
        <is>
          <t>质量工程师</t>
        </is>
      </c>
      <c r="N585" s="70" t="inlineStr">
        <is>
          <t>否</t>
        </is>
      </c>
      <c r="O585" s="70" t="inlineStr">
        <is>
          <t>团队模拟数据</t>
        </is>
      </c>
      <c r="P585" s="70" t="inlineStr">
        <is>
          <t>SIM-v2.2-20260807-20260805</t>
        </is>
      </c>
      <c r="Q585" s="70" t="inlineStr">
        <is>
          <t>按LINE-S03确定性比例分配: 外观32%/尺寸30%/功能15%/电气13%/其他余数; 良品=ROUND(总产量×质量率,0)=46490, 不良=1796</t>
        </is>
      </c>
    </row>
    <row r="586">
      <c r="A586" s="70" t="inlineStr">
        <is>
          <t>DEF-00585</t>
        </is>
      </c>
      <c r="B586" s="70" t="inlineStr">
        <is>
          <t>LINE-S03-PRE-20251117</t>
        </is>
      </c>
      <c r="C586" s="70" t="inlineStr">
        <is>
          <t>SHIFT-PRE-20251117</t>
        </is>
      </c>
      <c r="D586" s="70" t="inlineStr">
        <is>
          <t>LINE-S03</t>
        </is>
      </c>
      <c r="E586" s="70" t="inlineStr">
        <is>
          <t>改善前</t>
        </is>
      </c>
      <c r="F586" s="71" t="n">
        <v>45978</v>
      </c>
      <c r="G586" s="70" t="inlineStr">
        <is>
          <t>音频模组系列</t>
        </is>
      </c>
      <c r="H586" s="70" t="inlineStr">
        <is>
          <t>其他不良</t>
        </is>
      </c>
      <c r="I586" s="72" t="n">
        <v>180</v>
      </c>
      <c r="J586" s="73" t="n">
        <v>0.1002227171492205</v>
      </c>
      <c r="K586" s="70" t="inlineStr">
        <is>
          <t>包装工位</t>
        </is>
      </c>
      <c r="L586" s="70" t="inlineStr">
        <is>
          <t>综合因素</t>
        </is>
      </c>
      <c r="M586" s="70" t="inlineStr">
        <is>
          <t>生产主管</t>
        </is>
      </c>
      <c r="N586" s="70" t="inlineStr">
        <is>
          <t>否</t>
        </is>
      </c>
      <c r="O586" s="70" t="inlineStr">
        <is>
          <t>团队模拟数据</t>
        </is>
      </c>
      <c r="P586" s="70" t="inlineStr">
        <is>
          <t>SIM-v2.2-20260807-20260805</t>
        </is>
      </c>
      <c r="Q586" s="70" t="inlineStr">
        <is>
          <t>按LINE-S03确定性比例分配: 外观32%/尺寸30%/功能15%/电气13%/其他余数; 良品=ROUND(总产量×质量率,0)=46490, 不良=1796</t>
        </is>
      </c>
    </row>
    <row r="587">
      <c r="A587" s="70" t="inlineStr">
        <is>
          <t>DEF-00586</t>
        </is>
      </c>
      <c r="B587" s="70" t="inlineStr">
        <is>
          <t>LINE-S01-PRE-20251118</t>
        </is>
      </c>
      <c r="C587" s="70" t="inlineStr">
        <is>
          <t>SHIFT-PRE-20251118</t>
        </is>
      </c>
      <c r="D587" s="70" t="inlineStr">
        <is>
          <t>LINE-S01</t>
        </is>
      </c>
      <c r="E587" s="70" t="inlineStr">
        <is>
          <t>改善前</t>
        </is>
      </c>
      <c r="F587" s="71" t="n">
        <v>45979</v>
      </c>
      <c r="G587" s="70" t="inlineStr">
        <is>
          <t>智能终端系列</t>
        </is>
      </c>
      <c r="H587" s="70" t="inlineStr">
        <is>
          <t>外观不良</t>
        </is>
      </c>
      <c r="I587" s="72" t="n">
        <v>163</v>
      </c>
      <c r="J587" s="73" t="n">
        <v>0.1499540018399264</v>
      </c>
      <c r="K587" s="70" t="inlineStr">
        <is>
          <t>注塑工位</t>
        </is>
      </c>
      <c r="L587" s="70" t="inlineStr">
        <is>
          <t>表面缺陷</t>
        </is>
      </c>
      <c r="M587" s="70" t="inlineStr">
        <is>
          <t>质量工程师</t>
        </is>
      </c>
      <c r="N587" s="70" t="inlineStr">
        <is>
          <t>否</t>
        </is>
      </c>
      <c r="O587" s="70" t="inlineStr">
        <is>
          <t>团队模拟数据</t>
        </is>
      </c>
      <c r="P587" s="70" t="inlineStr">
        <is>
          <t>SIM-v2.2-20260807-20260805</t>
        </is>
      </c>
      <c r="Q587" s="70" t="inlineStr">
        <is>
          <t>按LINE-S01确定性比例分配: 外观15%/尺寸25%/功能25%/电气25%/其他余数; 良品=ROUND(总产量×质量率,0)=49424, 不良=1087</t>
        </is>
      </c>
    </row>
    <row r="588">
      <c r="A588" s="70" t="inlineStr">
        <is>
          <t>DEF-00587</t>
        </is>
      </c>
      <c r="B588" s="70" t="inlineStr">
        <is>
          <t>LINE-S01-PRE-20251118</t>
        </is>
      </c>
      <c r="C588" s="70" t="inlineStr">
        <is>
          <t>SHIFT-PRE-20251118</t>
        </is>
      </c>
      <c r="D588" s="70" t="inlineStr">
        <is>
          <t>LINE-S01</t>
        </is>
      </c>
      <c r="E588" s="70" t="inlineStr">
        <is>
          <t>改善前</t>
        </is>
      </c>
      <c r="F588" s="71" t="n">
        <v>45979</v>
      </c>
      <c r="G588" s="70" t="inlineStr">
        <is>
          <t>智能终端系列</t>
        </is>
      </c>
      <c r="H588" s="70" t="inlineStr">
        <is>
          <t>尺寸超差</t>
        </is>
      </c>
      <c r="I588" s="72" t="n">
        <v>272</v>
      </c>
      <c r="J588" s="73" t="n">
        <v>0.250229990800368</v>
      </c>
      <c r="K588" s="70" t="inlineStr">
        <is>
          <t>成型工位</t>
        </is>
      </c>
      <c r="L588" s="70" t="inlineStr">
        <is>
          <t>工艺偏移</t>
        </is>
      </c>
      <c r="M588" s="70" t="inlineStr">
        <is>
          <t>质量工程师</t>
        </is>
      </c>
      <c r="N588" s="70" t="inlineStr">
        <is>
          <t>否</t>
        </is>
      </c>
      <c r="O588" s="70" t="inlineStr">
        <is>
          <t>团队模拟数据</t>
        </is>
      </c>
      <c r="P588" s="70" t="inlineStr">
        <is>
          <t>SIM-v2.2-20260807-20260805</t>
        </is>
      </c>
      <c r="Q588" s="70" t="inlineStr">
        <is>
          <t>按LINE-S01确定性比例分配: 外观15%/尺寸25%/功能25%/电气25%/其他余数; 良品=ROUND(总产量×质量率,0)=49424, 不良=1087</t>
        </is>
      </c>
    </row>
    <row r="589">
      <c r="A589" s="70" t="inlineStr">
        <is>
          <t>DEF-00588</t>
        </is>
      </c>
      <c r="B589" s="70" t="inlineStr">
        <is>
          <t>LINE-S01-PRE-20251118</t>
        </is>
      </c>
      <c r="C589" s="70" t="inlineStr">
        <is>
          <t>SHIFT-PRE-20251118</t>
        </is>
      </c>
      <c r="D589" s="70" t="inlineStr">
        <is>
          <t>LINE-S01</t>
        </is>
      </c>
      <c r="E589" s="70" t="inlineStr">
        <is>
          <t>改善前</t>
        </is>
      </c>
      <c r="F589" s="71" t="n">
        <v>45979</v>
      </c>
      <c r="G589" s="70" t="inlineStr">
        <is>
          <t>智能终端系列</t>
        </is>
      </c>
      <c r="H589" s="70" t="inlineStr">
        <is>
          <t>功能失效</t>
        </is>
      </c>
      <c r="I589" s="72" t="n">
        <v>272</v>
      </c>
      <c r="J589" s="73" t="n">
        <v>0.250229990800368</v>
      </c>
      <c r="K589" s="70" t="inlineStr">
        <is>
          <t>测试工位</t>
        </is>
      </c>
      <c r="L589" s="70" t="inlineStr">
        <is>
          <t>元器件异常</t>
        </is>
      </c>
      <c r="M589" s="70" t="inlineStr">
        <is>
          <t>质量工程师</t>
        </is>
      </c>
      <c r="N589" s="70" t="inlineStr">
        <is>
          <t>否</t>
        </is>
      </c>
      <c r="O589" s="70" t="inlineStr">
        <is>
          <t>团队模拟数据</t>
        </is>
      </c>
      <c r="P589" s="70" t="inlineStr">
        <is>
          <t>SIM-v2.2-20260807-20260805</t>
        </is>
      </c>
      <c r="Q589" s="70" t="inlineStr">
        <is>
          <t>按LINE-S01确定性比例分配: 外观15%/尺寸25%/功能25%/电气25%/其他余数; 良品=ROUND(总产量×质量率,0)=49424, 不良=1087</t>
        </is>
      </c>
    </row>
    <row r="590">
      <c r="A590" s="70" t="inlineStr">
        <is>
          <t>DEF-00589</t>
        </is>
      </c>
      <c r="B590" s="70" t="inlineStr">
        <is>
          <t>LINE-S01-PRE-20251118</t>
        </is>
      </c>
      <c r="C590" s="70" t="inlineStr">
        <is>
          <t>SHIFT-PRE-20251118</t>
        </is>
      </c>
      <c r="D590" s="70" t="inlineStr">
        <is>
          <t>LINE-S01</t>
        </is>
      </c>
      <c r="E590" s="70" t="inlineStr">
        <is>
          <t>改善前</t>
        </is>
      </c>
      <c r="F590" s="71" t="n">
        <v>45979</v>
      </c>
      <c r="G590" s="70" t="inlineStr">
        <is>
          <t>智能终端系列</t>
        </is>
      </c>
      <c r="H590" s="70" t="inlineStr">
        <is>
          <t>电气不良</t>
        </is>
      </c>
      <c r="I590" s="72" t="n">
        <v>272</v>
      </c>
      <c r="J590" s="73" t="n">
        <v>0.250229990800368</v>
      </c>
      <c r="K590" s="70" t="inlineStr">
        <is>
          <t>焊接工位</t>
        </is>
      </c>
      <c r="L590" s="70" t="inlineStr">
        <is>
          <t>焊接缺陷</t>
        </is>
      </c>
      <c r="M590" s="70" t="inlineStr">
        <is>
          <t>质量工程师</t>
        </is>
      </c>
      <c r="N590" s="70" t="inlineStr">
        <is>
          <t>否</t>
        </is>
      </c>
      <c r="O590" s="70" t="inlineStr">
        <is>
          <t>团队模拟数据</t>
        </is>
      </c>
      <c r="P590" s="70" t="inlineStr">
        <is>
          <t>SIM-v2.2-20260807-20260805</t>
        </is>
      </c>
      <c r="Q590" s="70" t="inlineStr">
        <is>
          <t>按LINE-S01确定性比例分配: 外观15%/尺寸25%/功能25%/电气25%/其他余数; 良品=ROUND(总产量×质量率,0)=49424, 不良=1087</t>
        </is>
      </c>
    </row>
    <row r="591">
      <c r="A591" s="70" t="inlineStr">
        <is>
          <t>DEF-00590</t>
        </is>
      </c>
      <c r="B591" s="70" t="inlineStr">
        <is>
          <t>LINE-S01-PRE-20251118</t>
        </is>
      </c>
      <c r="C591" s="70" t="inlineStr">
        <is>
          <t>SHIFT-PRE-20251118</t>
        </is>
      </c>
      <c r="D591" s="70" t="inlineStr">
        <is>
          <t>LINE-S01</t>
        </is>
      </c>
      <c r="E591" s="70" t="inlineStr">
        <is>
          <t>改善前</t>
        </is>
      </c>
      <c r="F591" s="71" t="n">
        <v>45979</v>
      </c>
      <c r="G591" s="70" t="inlineStr">
        <is>
          <t>智能终端系列</t>
        </is>
      </c>
      <c r="H591" s="70" t="inlineStr">
        <is>
          <t>其他不良</t>
        </is>
      </c>
      <c r="I591" s="72" t="n">
        <v>108</v>
      </c>
      <c r="J591" s="73" t="n">
        <v>0.09935602575896962</v>
      </c>
      <c r="K591" s="70" t="inlineStr">
        <is>
          <t>包装工位</t>
        </is>
      </c>
      <c r="L591" s="70" t="inlineStr">
        <is>
          <t>综合因素</t>
        </is>
      </c>
      <c r="M591" s="70" t="inlineStr">
        <is>
          <t>生产主管</t>
        </is>
      </c>
      <c r="N591" s="70" t="inlineStr">
        <is>
          <t>否</t>
        </is>
      </c>
      <c r="O591" s="70" t="inlineStr">
        <is>
          <t>团队模拟数据</t>
        </is>
      </c>
      <c r="P591" s="70" t="inlineStr">
        <is>
          <t>SIM-v2.2-20260807-20260805</t>
        </is>
      </c>
      <c r="Q591" s="70" t="inlineStr">
        <is>
          <t>按LINE-S01确定性比例分配: 外观15%/尺寸25%/功能25%/电气25%/其他余数; 良品=ROUND(总产量×质量率,0)=49424, 不良=1087</t>
        </is>
      </c>
    </row>
    <row r="592">
      <c r="A592" s="70" t="inlineStr">
        <is>
          <t>DEF-00591</t>
        </is>
      </c>
      <c r="B592" s="70" t="inlineStr">
        <is>
          <t>LINE-S02-PRE-20251118</t>
        </is>
      </c>
      <c r="C592" s="70" t="inlineStr">
        <is>
          <t>SHIFT-PRE-20251118</t>
        </is>
      </c>
      <c r="D592" s="70" t="inlineStr">
        <is>
          <t>LINE-S02</t>
        </is>
      </c>
      <c r="E592" s="70" t="inlineStr">
        <is>
          <t>改善前</t>
        </is>
      </c>
      <c r="F592" s="71" t="n">
        <v>45979</v>
      </c>
      <c r="G592" s="70" t="inlineStr">
        <is>
          <t>视觉设备系列</t>
        </is>
      </c>
      <c r="H592" s="70" t="inlineStr">
        <is>
          <t>外观不良</t>
        </is>
      </c>
      <c r="I592" s="72" t="n">
        <v>145</v>
      </c>
      <c r="J592" s="73" t="n">
        <v>0.1202321724709784</v>
      </c>
      <c r="K592" s="70" t="inlineStr">
        <is>
          <t>注塑工位</t>
        </is>
      </c>
      <c r="L592" s="70" t="inlineStr">
        <is>
          <t>表面缺陷</t>
        </is>
      </c>
      <c r="M592" s="70" t="inlineStr">
        <is>
          <t>质量工程师</t>
        </is>
      </c>
      <c r="N592" s="70" t="inlineStr">
        <is>
          <t>否</t>
        </is>
      </c>
      <c r="O592" s="70" t="inlineStr">
        <is>
          <t>团队模拟数据</t>
        </is>
      </c>
      <c r="P592" s="70" t="inlineStr">
        <is>
          <t>SIM-v2.2-20260807-20260805</t>
        </is>
      </c>
      <c r="Q592" s="70" t="inlineStr">
        <is>
          <t>按LINE-S02确定性比例分配: 外观12%/尺寸15%/功能32%/电气28%/其他余数; 良品=ROUND(总产量×质量率,0)=48890, 不良=1206</t>
        </is>
      </c>
    </row>
    <row r="593">
      <c r="A593" s="70" t="inlineStr">
        <is>
          <t>DEF-00592</t>
        </is>
      </c>
      <c r="B593" s="70" t="inlineStr">
        <is>
          <t>LINE-S02-PRE-20251118</t>
        </is>
      </c>
      <c r="C593" s="70" t="inlineStr">
        <is>
          <t>SHIFT-PRE-20251118</t>
        </is>
      </c>
      <c r="D593" s="70" t="inlineStr">
        <is>
          <t>LINE-S02</t>
        </is>
      </c>
      <c r="E593" s="70" t="inlineStr">
        <is>
          <t>改善前</t>
        </is>
      </c>
      <c r="F593" s="71" t="n">
        <v>45979</v>
      </c>
      <c r="G593" s="70" t="inlineStr">
        <is>
          <t>视觉设备系列</t>
        </is>
      </c>
      <c r="H593" s="70" t="inlineStr">
        <is>
          <t>尺寸超差</t>
        </is>
      </c>
      <c r="I593" s="72" t="n">
        <v>181</v>
      </c>
      <c r="J593" s="73" t="n">
        <v>0.1500829187396352</v>
      </c>
      <c r="K593" s="70" t="inlineStr">
        <is>
          <t>成型工位</t>
        </is>
      </c>
      <c r="L593" s="70" t="inlineStr">
        <is>
          <t>工艺偏移</t>
        </is>
      </c>
      <c r="M593" s="70" t="inlineStr">
        <is>
          <t>质量工程师</t>
        </is>
      </c>
      <c r="N593" s="70" t="inlineStr">
        <is>
          <t>否</t>
        </is>
      </c>
      <c r="O593" s="70" t="inlineStr">
        <is>
          <t>团队模拟数据</t>
        </is>
      </c>
      <c r="P593" s="70" t="inlineStr">
        <is>
          <t>SIM-v2.2-20260807-20260805</t>
        </is>
      </c>
      <c r="Q593" s="70" t="inlineStr">
        <is>
          <t>按LINE-S02确定性比例分配: 外观12%/尺寸15%/功能32%/电气28%/其他余数; 良品=ROUND(总产量×质量率,0)=48890, 不良=1206</t>
        </is>
      </c>
    </row>
    <row r="594">
      <c r="A594" s="70" t="inlineStr">
        <is>
          <t>DEF-00593</t>
        </is>
      </c>
      <c r="B594" s="70" t="inlineStr">
        <is>
          <t>LINE-S02-PRE-20251118</t>
        </is>
      </c>
      <c r="C594" s="70" t="inlineStr">
        <is>
          <t>SHIFT-PRE-20251118</t>
        </is>
      </c>
      <c r="D594" s="70" t="inlineStr">
        <is>
          <t>LINE-S02</t>
        </is>
      </c>
      <c r="E594" s="70" t="inlineStr">
        <is>
          <t>改善前</t>
        </is>
      </c>
      <c r="F594" s="71" t="n">
        <v>45979</v>
      </c>
      <c r="G594" s="70" t="inlineStr">
        <is>
          <t>视觉设备系列</t>
        </is>
      </c>
      <c r="H594" s="70" t="inlineStr">
        <is>
          <t>功能失效</t>
        </is>
      </c>
      <c r="I594" s="72" t="n">
        <v>386</v>
      </c>
      <c r="J594" s="73" t="n">
        <v>0.3200663349917081</v>
      </c>
      <c r="K594" s="70" t="inlineStr">
        <is>
          <t>测试工位</t>
        </is>
      </c>
      <c r="L594" s="70" t="inlineStr">
        <is>
          <t>元器件异常</t>
        </is>
      </c>
      <c r="M594" s="70" t="inlineStr">
        <is>
          <t>质量工程师</t>
        </is>
      </c>
      <c r="N594" s="70" t="inlineStr">
        <is>
          <t>是</t>
        </is>
      </c>
      <c r="O594" s="70" t="inlineStr">
        <is>
          <t>团队模拟数据</t>
        </is>
      </c>
      <c r="P594" s="70" t="inlineStr">
        <is>
          <t>SIM-v2.2-20260807-20260805</t>
        </is>
      </c>
      <c r="Q594" s="70" t="inlineStr">
        <is>
          <t>按LINE-S02确定性比例分配: 外观12%/尺寸15%/功能32%/电气28%/其他余数; 良品=ROUND(总产量×质量率,0)=48890, 不良=1206</t>
        </is>
      </c>
    </row>
    <row r="595">
      <c r="A595" s="70" t="inlineStr">
        <is>
          <t>DEF-00594</t>
        </is>
      </c>
      <c r="B595" s="70" t="inlineStr">
        <is>
          <t>LINE-S02-PRE-20251118</t>
        </is>
      </c>
      <c r="C595" s="70" t="inlineStr">
        <is>
          <t>SHIFT-PRE-20251118</t>
        </is>
      </c>
      <c r="D595" s="70" t="inlineStr">
        <is>
          <t>LINE-S02</t>
        </is>
      </c>
      <c r="E595" s="70" t="inlineStr">
        <is>
          <t>改善前</t>
        </is>
      </c>
      <c r="F595" s="71" t="n">
        <v>45979</v>
      </c>
      <c r="G595" s="70" t="inlineStr">
        <is>
          <t>视觉设备系列</t>
        </is>
      </c>
      <c r="H595" s="70" t="inlineStr">
        <is>
          <t>电气不良</t>
        </is>
      </c>
      <c r="I595" s="72" t="n">
        <v>338</v>
      </c>
      <c r="J595" s="73" t="n">
        <v>0.2802653399668325</v>
      </c>
      <c r="K595" s="70" t="inlineStr">
        <is>
          <t>焊接工位</t>
        </is>
      </c>
      <c r="L595" s="70" t="inlineStr">
        <is>
          <t>焊接缺陷</t>
        </is>
      </c>
      <c r="M595" s="70" t="inlineStr">
        <is>
          <t>质量工程师</t>
        </is>
      </c>
      <c r="N595" s="70" t="inlineStr">
        <is>
          <t>否</t>
        </is>
      </c>
      <c r="O595" s="70" t="inlineStr">
        <is>
          <t>团队模拟数据</t>
        </is>
      </c>
      <c r="P595" s="70" t="inlineStr">
        <is>
          <t>SIM-v2.2-20260807-20260805</t>
        </is>
      </c>
      <c r="Q595" s="70" t="inlineStr">
        <is>
          <t>按LINE-S02确定性比例分配: 外观12%/尺寸15%/功能32%/电气28%/其他余数; 良品=ROUND(总产量×质量率,0)=48890, 不良=1206</t>
        </is>
      </c>
    </row>
    <row r="596">
      <c r="A596" s="70" t="inlineStr">
        <is>
          <t>DEF-00595</t>
        </is>
      </c>
      <c r="B596" s="70" t="inlineStr">
        <is>
          <t>LINE-S02-PRE-20251118</t>
        </is>
      </c>
      <c r="C596" s="70" t="inlineStr">
        <is>
          <t>SHIFT-PRE-20251118</t>
        </is>
      </c>
      <c r="D596" s="70" t="inlineStr">
        <is>
          <t>LINE-S02</t>
        </is>
      </c>
      <c r="E596" s="70" t="inlineStr">
        <is>
          <t>改善前</t>
        </is>
      </c>
      <c r="F596" s="71" t="n">
        <v>45979</v>
      </c>
      <c r="G596" s="70" t="inlineStr">
        <is>
          <t>视觉设备系列</t>
        </is>
      </c>
      <c r="H596" s="70" t="inlineStr">
        <is>
          <t>其他不良</t>
        </is>
      </c>
      <c r="I596" s="72" t="n">
        <v>156</v>
      </c>
      <c r="J596" s="73" t="n">
        <v>0.1293532338308458</v>
      </c>
      <c r="K596" s="70" t="inlineStr">
        <is>
          <t>包装工位</t>
        </is>
      </c>
      <c r="L596" s="70" t="inlineStr">
        <is>
          <t>综合因素</t>
        </is>
      </c>
      <c r="M596" s="70" t="inlineStr">
        <is>
          <t>生产主管</t>
        </is>
      </c>
      <c r="N596" s="70" t="inlineStr">
        <is>
          <t>否</t>
        </is>
      </c>
      <c r="O596" s="70" t="inlineStr">
        <is>
          <t>团队模拟数据</t>
        </is>
      </c>
      <c r="P596" s="70" t="inlineStr">
        <is>
          <t>SIM-v2.2-20260807-20260805</t>
        </is>
      </c>
      <c r="Q596" s="70" t="inlineStr">
        <is>
          <t>按LINE-S02确定性比例分配: 外观12%/尺寸15%/功能32%/电气28%/其他余数; 良品=ROUND(总产量×质量率,0)=48890, 不良=1206</t>
        </is>
      </c>
    </row>
    <row r="597">
      <c r="A597" s="70" t="inlineStr">
        <is>
          <t>DEF-00596</t>
        </is>
      </c>
      <c r="B597" s="70" t="inlineStr">
        <is>
          <t>LINE-S03-PRE-20251118</t>
        </is>
      </c>
      <c r="C597" s="70" t="inlineStr">
        <is>
          <t>SHIFT-PRE-20251118</t>
        </is>
      </c>
      <c r="D597" s="70" t="inlineStr">
        <is>
          <t>LINE-S03</t>
        </is>
      </c>
      <c r="E597" s="70" t="inlineStr">
        <is>
          <t>改善前</t>
        </is>
      </c>
      <c r="F597" s="71" t="n">
        <v>45979</v>
      </c>
      <c r="G597" s="70" t="inlineStr">
        <is>
          <t>音频模组系列</t>
        </is>
      </c>
      <c r="H597" s="70" t="inlineStr">
        <is>
          <t>外观不良</t>
        </is>
      </c>
      <c r="I597" s="72" t="n">
        <v>798</v>
      </c>
      <c r="J597" s="73" t="n">
        <v>0.3199679230152366</v>
      </c>
      <c r="K597" s="70" t="inlineStr">
        <is>
          <t>注塑工位</t>
        </is>
      </c>
      <c r="L597" s="70" t="inlineStr">
        <is>
          <t>表面缺陷</t>
        </is>
      </c>
      <c r="M597" s="70" t="inlineStr">
        <is>
          <t>质量工程师</t>
        </is>
      </c>
      <c r="N597" s="70" t="inlineStr">
        <is>
          <t>是</t>
        </is>
      </c>
      <c r="O597" s="70" t="inlineStr">
        <is>
          <t>团队模拟数据</t>
        </is>
      </c>
      <c r="P597" s="70" t="inlineStr">
        <is>
          <t>SIM-v2.2-20260807-20260805</t>
        </is>
      </c>
      <c r="Q597" s="70" t="inlineStr">
        <is>
          <t>按LINE-S03确定性比例分配: 外观32%/尺寸30%/功能15%/电气13%/其他余数; 良品=ROUND(总产量×质量率,0)=52713, 不良=2494</t>
        </is>
      </c>
    </row>
    <row r="598">
      <c r="A598" s="70" t="inlineStr">
        <is>
          <t>DEF-00597</t>
        </is>
      </c>
      <c r="B598" s="70" t="inlineStr">
        <is>
          <t>LINE-S03-PRE-20251118</t>
        </is>
      </c>
      <c r="C598" s="70" t="inlineStr">
        <is>
          <t>SHIFT-PRE-20251118</t>
        </is>
      </c>
      <c r="D598" s="70" t="inlineStr">
        <is>
          <t>LINE-S03</t>
        </is>
      </c>
      <c r="E598" s="70" t="inlineStr">
        <is>
          <t>改善前</t>
        </is>
      </c>
      <c r="F598" s="71" t="n">
        <v>45979</v>
      </c>
      <c r="G598" s="70" t="inlineStr">
        <is>
          <t>音频模组系列</t>
        </is>
      </c>
      <c r="H598" s="70" t="inlineStr">
        <is>
          <t>尺寸超差</t>
        </is>
      </c>
      <c r="I598" s="72" t="n">
        <v>748</v>
      </c>
      <c r="J598" s="73" t="n">
        <v>0.2999198075380914</v>
      </c>
      <c r="K598" s="70" t="inlineStr">
        <is>
          <t>成型工位</t>
        </is>
      </c>
      <c r="L598" s="70" t="inlineStr">
        <is>
          <t>工艺偏移</t>
        </is>
      </c>
      <c r="M598" s="70" t="inlineStr">
        <is>
          <t>质量工程师</t>
        </is>
      </c>
      <c r="N598" s="70" t="inlineStr">
        <is>
          <t>否</t>
        </is>
      </c>
      <c r="O598" s="70" t="inlineStr">
        <is>
          <t>团队模拟数据</t>
        </is>
      </c>
      <c r="P598" s="70" t="inlineStr">
        <is>
          <t>SIM-v2.2-20260807-20260805</t>
        </is>
      </c>
      <c r="Q598" s="70" t="inlineStr">
        <is>
          <t>按LINE-S03确定性比例分配: 外观32%/尺寸30%/功能15%/电气13%/其他余数; 良品=ROUND(总产量×质量率,0)=52713, 不良=2494</t>
        </is>
      </c>
    </row>
    <row r="599">
      <c r="A599" s="70" t="inlineStr">
        <is>
          <t>DEF-00598</t>
        </is>
      </c>
      <c r="B599" s="70" t="inlineStr">
        <is>
          <t>LINE-S03-PRE-20251118</t>
        </is>
      </c>
      <c r="C599" s="70" t="inlineStr">
        <is>
          <t>SHIFT-PRE-20251118</t>
        </is>
      </c>
      <c r="D599" s="70" t="inlineStr">
        <is>
          <t>LINE-S03</t>
        </is>
      </c>
      <c r="E599" s="70" t="inlineStr">
        <is>
          <t>改善前</t>
        </is>
      </c>
      <c r="F599" s="71" t="n">
        <v>45979</v>
      </c>
      <c r="G599" s="70" t="inlineStr">
        <is>
          <t>音频模组系列</t>
        </is>
      </c>
      <c r="H599" s="70" t="inlineStr">
        <is>
          <t>功能失效</t>
        </is>
      </c>
      <c r="I599" s="72" t="n">
        <v>374</v>
      </c>
      <c r="J599" s="73" t="n">
        <v>0.1499599037690457</v>
      </c>
      <c r="K599" s="70" t="inlineStr">
        <is>
          <t>测试工位</t>
        </is>
      </c>
      <c r="L599" s="70" t="inlineStr">
        <is>
          <t>元器件异常</t>
        </is>
      </c>
      <c r="M599" s="70" t="inlineStr">
        <is>
          <t>质量工程师</t>
        </is>
      </c>
      <c r="N599" s="70" t="inlineStr">
        <is>
          <t>否</t>
        </is>
      </c>
      <c r="O599" s="70" t="inlineStr">
        <is>
          <t>团队模拟数据</t>
        </is>
      </c>
      <c r="P599" s="70" t="inlineStr">
        <is>
          <t>SIM-v2.2-20260807-20260805</t>
        </is>
      </c>
      <c r="Q599" s="70" t="inlineStr">
        <is>
          <t>按LINE-S03确定性比例分配: 外观32%/尺寸30%/功能15%/电气13%/其他余数; 良品=ROUND(总产量×质量率,0)=52713, 不良=2494</t>
        </is>
      </c>
    </row>
    <row r="600">
      <c r="A600" s="70" t="inlineStr">
        <is>
          <t>DEF-00599</t>
        </is>
      </c>
      <c r="B600" s="70" t="inlineStr">
        <is>
          <t>LINE-S03-PRE-20251118</t>
        </is>
      </c>
      <c r="C600" s="70" t="inlineStr">
        <is>
          <t>SHIFT-PRE-20251118</t>
        </is>
      </c>
      <c r="D600" s="70" t="inlineStr">
        <is>
          <t>LINE-S03</t>
        </is>
      </c>
      <c r="E600" s="70" t="inlineStr">
        <is>
          <t>改善前</t>
        </is>
      </c>
      <c r="F600" s="71" t="n">
        <v>45979</v>
      </c>
      <c r="G600" s="70" t="inlineStr">
        <is>
          <t>音频模组系列</t>
        </is>
      </c>
      <c r="H600" s="70" t="inlineStr">
        <is>
          <t>电气不良</t>
        </is>
      </c>
      <c r="I600" s="72" t="n">
        <v>324</v>
      </c>
      <c r="J600" s="73" t="n">
        <v>0.1299117882919006</v>
      </c>
      <c r="K600" s="70" t="inlineStr">
        <is>
          <t>焊接工位</t>
        </is>
      </c>
      <c r="L600" s="70" t="inlineStr">
        <is>
          <t>焊接缺陷</t>
        </is>
      </c>
      <c r="M600" s="70" t="inlineStr">
        <is>
          <t>质量工程师</t>
        </is>
      </c>
      <c r="N600" s="70" t="inlineStr">
        <is>
          <t>否</t>
        </is>
      </c>
      <c r="O600" s="70" t="inlineStr">
        <is>
          <t>团队模拟数据</t>
        </is>
      </c>
      <c r="P600" s="70" t="inlineStr">
        <is>
          <t>SIM-v2.2-20260807-20260805</t>
        </is>
      </c>
      <c r="Q600" s="70" t="inlineStr">
        <is>
          <t>按LINE-S03确定性比例分配: 外观32%/尺寸30%/功能15%/电气13%/其他余数; 良品=ROUND(总产量×质量率,0)=52713, 不良=2494</t>
        </is>
      </c>
    </row>
    <row r="601">
      <c r="A601" s="70" t="inlineStr">
        <is>
          <t>DEF-00600</t>
        </is>
      </c>
      <c r="B601" s="70" t="inlineStr">
        <is>
          <t>LINE-S03-PRE-20251118</t>
        </is>
      </c>
      <c r="C601" s="70" t="inlineStr">
        <is>
          <t>SHIFT-PRE-20251118</t>
        </is>
      </c>
      <c r="D601" s="70" t="inlineStr">
        <is>
          <t>LINE-S03</t>
        </is>
      </c>
      <c r="E601" s="70" t="inlineStr">
        <is>
          <t>改善前</t>
        </is>
      </c>
      <c r="F601" s="71" t="n">
        <v>45979</v>
      </c>
      <c r="G601" s="70" t="inlineStr">
        <is>
          <t>音频模组系列</t>
        </is>
      </c>
      <c r="H601" s="70" t="inlineStr">
        <is>
          <t>其他不良</t>
        </is>
      </c>
      <c r="I601" s="72" t="n">
        <v>250</v>
      </c>
      <c r="J601" s="73" t="n">
        <v>0.1002405773857258</v>
      </c>
      <c r="K601" s="70" t="inlineStr">
        <is>
          <t>包装工位</t>
        </is>
      </c>
      <c r="L601" s="70" t="inlineStr">
        <is>
          <t>综合因素</t>
        </is>
      </c>
      <c r="M601" s="70" t="inlineStr">
        <is>
          <t>生产主管</t>
        </is>
      </c>
      <c r="N601" s="70" t="inlineStr">
        <is>
          <t>否</t>
        </is>
      </c>
      <c r="O601" s="70" t="inlineStr">
        <is>
          <t>团队模拟数据</t>
        </is>
      </c>
      <c r="P601" s="70" t="inlineStr">
        <is>
          <t>SIM-v2.2-20260807-20260805</t>
        </is>
      </c>
      <c r="Q601" s="70" t="inlineStr">
        <is>
          <t>按LINE-S03确定性比例分配: 外观32%/尺寸30%/功能15%/电气13%/其他余数; 良品=ROUND(总产量×质量率,0)=52713, 不良=2494</t>
        </is>
      </c>
    </row>
    <row r="602">
      <c r="A602" s="70" t="inlineStr">
        <is>
          <t>DEF-00601</t>
        </is>
      </c>
      <c r="B602" s="70" t="inlineStr">
        <is>
          <t>LINE-S01-PRE-20251119</t>
        </is>
      </c>
      <c r="C602" s="70" t="inlineStr">
        <is>
          <t>SHIFT-PRE-20251119</t>
        </is>
      </c>
      <c r="D602" s="70" t="inlineStr">
        <is>
          <t>LINE-S01</t>
        </is>
      </c>
      <c r="E602" s="70" t="inlineStr">
        <is>
          <t>改善前</t>
        </is>
      </c>
      <c r="F602" s="71" t="n">
        <v>45980</v>
      </c>
      <c r="G602" s="70" t="inlineStr">
        <is>
          <t>智能终端系列</t>
        </is>
      </c>
      <c r="H602" s="70" t="inlineStr">
        <is>
          <t>外观不良</t>
        </is>
      </c>
      <c r="I602" s="72" t="n">
        <v>172</v>
      </c>
      <c r="J602" s="73" t="n">
        <v>0.1496953872932985</v>
      </c>
      <c r="K602" s="70" t="inlineStr">
        <is>
          <t>注塑工位</t>
        </is>
      </c>
      <c r="L602" s="70" t="inlineStr">
        <is>
          <t>表面缺陷</t>
        </is>
      </c>
      <c r="M602" s="70" t="inlineStr">
        <is>
          <t>质量工程师</t>
        </is>
      </c>
      <c r="N602" s="70" t="inlineStr">
        <is>
          <t>否</t>
        </is>
      </c>
      <c r="O602" s="70" t="inlineStr">
        <is>
          <t>团队模拟数据</t>
        </is>
      </c>
      <c r="P602" s="70" t="inlineStr">
        <is>
          <t>SIM-v2.2-20260807-20260805</t>
        </is>
      </c>
      <c r="Q602" s="70" t="inlineStr">
        <is>
          <t>按LINE-S01确定性比例分配: 外观15%/尺寸25%/功能25%/电气25%/其他余数; 良品=ROUND(总产量×质量率,0)=32636, 不良=1149</t>
        </is>
      </c>
    </row>
    <row r="603">
      <c r="A603" s="70" t="inlineStr">
        <is>
          <t>DEF-00602</t>
        </is>
      </c>
      <c r="B603" s="70" t="inlineStr">
        <is>
          <t>LINE-S01-PRE-20251119</t>
        </is>
      </c>
      <c r="C603" s="70" t="inlineStr">
        <is>
          <t>SHIFT-PRE-20251119</t>
        </is>
      </c>
      <c r="D603" s="70" t="inlineStr">
        <is>
          <t>LINE-S01</t>
        </is>
      </c>
      <c r="E603" s="70" t="inlineStr">
        <is>
          <t>改善前</t>
        </is>
      </c>
      <c r="F603" s="71" t="n">
        <v>45980</v>
      </c>
      <c r="G603" s="70" t="inlineStr">
        <is>
          <t>智能终端系列</t>
        </is>
      </c>
      <c r="H603" s="70" t="inlineStr">
        <is>
          <t>尺寸超差</t>
        </is>
      </c>
      <c r="I603" s="72" t="n">
        <v>287</v>
      </c>
      <c r="J603" s="73" t="n">
        <v>0.2497824194952132</v>
      </c>
      <c r="K603" s="70" t="inlineStr">
        <is>
          <t>成型工位</t>
        </is>
      </c>
      <c r="L603" s="70" t="inlineStr">
        <is>
          <t>工艺偏移</t>
        </is>
      </c>
      <c r="M603" s="70" t="inlineStr">
        <is>
          <t>质量工程师</t>
        </is>
      </c>
      <c r="N603" s="70" t="inlineStr">
        <is>
          <t>否</t>
        </is>
      </c>
      <c r="O603" s="70" t="inlineStr">
        <is>
          <t>团队模拟数据</t>
        </is>
      </c>
      <c r="P603" s="70" t="inlineStr">
        <is>
          <t>SIM-v2.2-20260807-20260805</t>
        </is>
      </c>
      <c r="Q603" s="70" t="inlineStr">
        <is>
          <t>按LINE-S01确定性比例分配: 外观15%/尺寸25%/功能25%/电气25%/其他余数; 良品=ROUND(总产量×质量率,0)=32636, 不良=1149</t>
        </is>
      </c>
    </row>
    <row r="604">
      <c r="A604" s="70" t="inlineStr">
        <is>
          <t>DEF-00603</t>
        </is>
      </c>
      <c r="B604" s="70" t="inlineStr">
        <is>
          <t>LINE-S01-PRE-20251119</t>
        </is>
      </c>
      <c r="C604" s="70" t="inlineStr">
        <is>
          <t>SHIFT-PRE-20251119</t>
        </is>
      </c>
      <c r="D604" s="70" t="inlineStr">
        <is>
          <t>LINE-S01</t>
        </is>
      </c>
      <c r="E604" s="70" t="inlineStr">
        <is>
          <t>改善前</t>
        </is>
      </c>
      <c r="F604" s="71" t="n">
        <v>45980</v>
      </c>
      <c r="G604" s="70" t="inlineStr">
        <is>
          <t>智能终端系列</t>
        </is>
      </c>
      <c r="H604" s="70" t="inlineStr">
        <is>
          <t>功能失效</t>
        </is>
      </c>
      <c r="I604" s="72" t="n">
        <v>287</v>
      </c>
      <c r="J604" s="73" t="n">
        <v>0.2497824194952132</v>
      </c>
      <c r="K604" s="70" t="inlineStr">
        <is>
          <t>测试工位</t>
        </is>
      </c>
      <c r="L604" s="70" t="inlineStr">
        <is>
          <t>元器件异常</t>
        </is>
      </c>
      <c r="M604" s="70" t="inlineStr">
        <is>
          <t>质量工程师</t>
        </is>
      </c>
      <c r="N604" s="70" t="inlineStr">
        <is>
          <t>否</t>
        </is>
      </c>
      <c r="O604" s="70" t="inlineStr">
        <is>
          <t>团队模拟数据</t>
        </is>
      </c>
      <c r="P604" s="70" t="inlineStr">
        <is>
          <t>SIM-v2.2-20260807-20260805</t>
        </is>
      </c>
      <c r="Q604" s="70" t="inlineStr">
        <is>
          <t>按LINE-S01确定性比例分配: 外观15%/尺寸25%/功能25%/电气25%/其他余数; 良品=ROUND(总产量×质量率,0)=32636, 不良=1149</t>
        </is>
      </c>
    </row>
    <row r="605">
      <c r="A605" s="70" t="inlineStr">
        <is>
          <t>DEF-00604</t>
        </is>
      </c>
      <c r="B605" s="70" t="inlineStr">
        <is>
          <t>LINE-S01-PRE-20251119</t>
        </is>
      </c>
      <c r="C605" s="70" t="inlineStr">
        <is>
          <t>SHIFT-PRE-20251119</t>
        </is>
      </c>
      <c r="D605" s="70" t="inlineStr">
        <is>
          <t>LINE-S01</t>
        </is>
      </c>
      <c r="E605" s="70" t="inlineStr">
        <is>
          <t>改善前</t>
        </is>
      </c>
      <c r="F605" s="71" t="n">
        <v>45980</v>
      </c>
      <c r="G605" s="70" t="inlineStr">
        <is>
          <t>智能终端系列</t>
        </is>
      </c>
      <c r="H605" s="70" t="inlineStr">
        <is>
          <t>电气不良</t>
        </is>
      </c>
      <c r="I605" s="72" t="n">
        <v>287</v>
      </c>
      <c r="J605" s="73" t="n">
        <v>0.2497824194952132</v>
      </c>
      <c r="K605" s="70" t="inlineStr">
        <is>
          <t>焊接工位</t>
        </is>
      </c>
      <c r="L605" s="70" t="inlineStr">
        <is>
          <t>焊接缺陷</t>
        </is>
      </c>
      <c r="M605" s="70" t="inlineStr">
        <is>
          <t>质量工程师</t>
        </is>
      </c>
      <c r="N605" s="70" t="inlineStr">
        <is>
          <t>否</t>
        </is>
      </c>
      <c r="O605" s="70" t="inlineStr">
        <is>
          <t>团队模拟数据</t>
        </is>
      </c>
      <c r="P605" s="70" t="inlineStr">
        <is>
          <t>SIM-v2.2-20260807-20260805</t>
        </is>
      </c>
      <c r="Q605" s="70" t="inlineStr">
        <is>
          <t>按LINE-S01确定性比例分配: 外观15%/尺寸25%/功能25%/电气25%/其他余数; 良品=ROUND(总产量×质量率,0)=32636, 不良=1149</t>
        </is>
      </c>
    </row>
    <row r="606">
      <c r="A606" s="70" t="inlineStr">
        <is>
          <t>DEF-00605</t>
        </is>
      </c>
      <c r="B606" s="70" t="inlineStr">
        <is>
          <t>LINE-S01-PRE-20251119</t>
        </is>
      </c>
      <c r="C606" s="70" t="inlineStr">
        <is>
          <t>SHIFT-PRE-20251119</t>
        </is>
      </c>
      <c r="D606" s="70" t="inlineStr">
        <is>
          <t>LINE-S01</t>
        </is>
      </c>
      <c r="E606" s="70" t="inlineStr">
        <is>
          <t>改善前</t>
        </is>
      </c>
      <c r="F606" s="71" t="n">
        <v>45980</v>
      </c>
      <c r="G606" s="70" t="inlineStr">
        <is>
          <t>智能终端系列</t>
        </is>
      </c>
      <c r="H606" s="70" t="inlineStr">
        <is>
          <t>其他不良</t>
        </is>
      </c>
      <c r="I606" s="72" t="n">
        <v>116</v>
      </c>
      <c r="J606" s="73" t="n">
        <v>0.1009573542210618</v>
      </c>
      <c r="K606" s="70" t="inlineStr">
        <is>
          <t>包装工位</t>
        </is>
      </c>
      <c r="L606" s="70" t="inlineStr">
        <is>
          <t>综合因素</t>
        </is>
      </c>
      <c r="M606" s="70" t="inlineStr">
        <is>
          <t>生产主管</t>
        </is>
      </c>
      <c r="N606" s="70" t="inlineStr">
        <is>
          <t>否</t>
        </is>
      </c>
      <c r="O606" s="70" t="inlineStr">
        <is>
          <t>团队模拟数据</t>
        </is>
      </c>
      <c r="P606" s="70" t="inlineStr">
        <is>
          <t>SIM-v2.2-20260807-20260805</t>
        </is>
      </c>
      <c r="Q606" s="70" t="inlineStr">
        <is>
          <t>按LINE-S01确定性比例分配: 外观15%/尺寸25%/功能25%/电气25%/其他余数; 良品=ROUND(总产量×质量率,0)=32636, 不良=1149</t>
        </is>
      </c>
    </row>
    <row r="607">
      <c r="A607" s="70" t="inlineStr">
        <is>
          <t>DEF-00606</t>
        </is>
      </c>
      <c r="B607" s="70" t="inlineStr">
        <is>
          <t>LINE-S02-PRE-20251119</t>
        </is>
      </c>
      <c r="C607" s="70" t="inlineStr">
        <is>
          <t>SHIFT-PRE-20251119</t>
        </is>
      </c>
      <c r="D607" s="70" t="inlineStr">
        <is>
          <t>LINE-S02</t>
        </is>
      </c>
      <c r="E607" s="70" t="inlineStr">
        <is>
          <t>改善前</t>
        </is>
      </c>
      <c r="F607" s="71" t="n">
        <v>45980</v>
      </c>
      <c r="G607" s="70" t="inlineStr">
        <is>
          <t>视觉设备系列</t>
        </is>
      </c>
      <c r="H607" s="70" t="inlineStr">
        <is>
          <t>外观不良</t>
        </is>
      </c>
      <c r="I607" s="72" t="n">
        <v>136</v>
      </c>
      <c r="J607" s="73" t="n">
        <v>0.119613016710642</v>
      </c>
      <c r="K607" s="70" t="inlineStr">
        <is>
          <t>注塑工位</t>
        </is>
      </c>
      <c r="L607" s="70" t="inlineStr">
        <is>
          <t>表面缺陷</t>
        </is>
      </c>
      <c r="M607" s="70" t="inlineStr">
        <is>
          <t>质量工程师</t>
        </is>
      </c>
      <c r="N607" s="70" t="inlineStr">
        <is>
          <t>否</t>
        </is>
      </c>
      <c r="O607" s="70" t="inlineStr">
        <is>
          <t>团队模拟数据</t>
        </is>
      </c>
      <c r="P607" s="70" t="inlineStr">
        <is>
          <t>SIM-v2.2-20260807-20260805</t>
        </is>
      </c>
      <c r="Q607" s="70" t="inlineStr">
        <is>
          <t>按LINE-S02确定性比例分配: 外观12%/尺寸15%/功能32%/电气28%/其他余数; 良品=ROUND(总产量×质量率,0)=29960, 不良=1137</t>
        </is>
      </c>
    </row>
    <row r="608">
      <c r="A608" s="70" t="inlineStr">
        <is>
          <t>DEF-00607</t>
        </is>
      </c>
      <c r="B608" s="70" t="inlineStr">
        <is>
          <t>LINE-S02-PRE-20251119</t>
        </is>
      </c>
      <c r="C608" s="70" t="inlineStr">
        <is>
          <t>SHIFT-PRE-20251119</t>
        </is>
      </c>
      <c r="D608" s="70" t="inlineStr">
        <is>
          <t>LINE-S02</t>
        </is>
      </c>
      <c r="E608" s="70" t="inlineStr">
        <is>
          <t>改善前</t>
        </is>
      </c>
      <c r="F608" s="71" t="n">
        <v>45980</v>
      </c>
      <c r="G608" s="70" t="inlineStr">
        <is>
          <t>视觉设备系列</t>
        </is>
      </c>
      <c r="H608" s="70" t="inlineStr">
        <is>
          <t>尺寸超差</t>
        </is>
      </c>
      <c r="I608" s="72" t="n">
        <v>171</v>
      </c>
      <c r="J608" s="73" t="n">
        <v>0.1503957783641161</v>
      </c>
      <c r="K608" s="70" t="inlineStr">
        <is>
          <t>成型工位</t>
        </is>
      </c>
      <c r="L608" s="70" t="inlineStr">
        <is>
          <t>工艺偏移</t>
        </is>
      </c>
      <c r="M608" s="70" t="inlineStr">
        <is>
          <t>质量工程师</t>
        </is>
      </c>
      <c r="N608" s="70" t="inlineStr">
        <is>
          <t>否</t>
        </is>
      </c>
      <c r="O608" s="70" t="inlineStr">
        <is>
          <t>团队模拟数据</t>
        </is>
      </c>
      <c r="P608" s="70" t="inlineStr">
        <is>
          <t>SIM-v2.2-20260807-20260805</t>
        </is>
      </c>
      <c r="Q608" s="70" t="inlineStr">
        <is>
          <t>按LINE-S02确定性比例分配: 外观12%/尺寸15%/功能32%/电气28%/其他余数; 良品=ROUND(总产量×质量率,0)=29960, 不良=1137</t>
        </is>
      </c>
    </row>
    <row r="609">
      <c r="A609" s="70" t="inlineStr">
        <is>
          <t>DEF-00608</t>
        </is>
      </c>
      <c r="B609" s="70" t="inlineStr">
        <is>
          <t>LINE-S02-PRE-20251119</t>
        </is>
      </c>
      <c r="C609" s="70" t="inlineStr">
        <is>
          <t>SHIFT-PRE-20251119</t>
        </is>
      </c>
      <c r="D609" s="70" t="inlineStr">
        <is>
          <t>LINE-S02</t>
        </is>
      </c>
      <c r="E609" s="70" t="inlineStr">
        <is>
          <t>改善前</t>
        </is>
      </c>
      <c r="F609" s="71" t="n">
        <v>45980</v>
      </c>
      <c r="G609" s="70" t="inlineStr">
        <is>
          <t>视觉设备系列</t>
        </is>
      </c>
      <c r="H609" s="70" t="inlineStr">
        <is>
          <t>功能失效</t>
        </is>
      </c>
      <c r="I609" s="72" t="n">
        <v>364</v>
      </c>
      <c r="J609" s="73" t="n">
        <v>0.3201407211961302</v>
      </c>
      <c r="K609" s="70" t="inlineStr">
        <is>
          <t>测试工位</t>
        </is>
      </c>
      <c r="L609" s="70" t="inlineStr">
        <is>
          <t>元器件异常</t>
        </is>
      </c>
      <c r="M609" s="70" t="inlineStr">
        <is>
          <t>质量工程师</t>
        </is>
      </c>
      <c r="N609" s="70" t="inlineStr">
        <is>
          <t>是</t>
        </is>
      </c>
      <c r="O609" s="70" t="inlineStr">
        <is>
          <t>团队模拟数据</t>
        </is>
      </c>
      <c r="P609" s="70" t="inlineStr">
        <is>
          <t>SIM-v2.2-20260807-20260805</t>
        </is>
      </c>
      <c r="Q609" s="70" t="inlineStr">
        <is>
          <t>按LINE-S02确定性比例分配: 外观12%/尺寸15%/功能32%/电气28%/其他余数; 良品=ROUND(总产量×质量率,0)=29960, 不良=1137</t>
        </is>
      </c>
    </row>
    <row r="610">
      <c r="A610" s="70" t="inlineStr">
        <is>
          <t>DEF-00609</t>
        </is>
      </c>
      <c r="B610" s="70" t="inlineStr">
        <is>
          <t>LINE-S02-PRE-20251119</t>
        </is>
      </c>
      <c r="C610" s="70" t="inlineStr">
        <is>
          <t>SHIFT-PRE-20251119</t>
        </is>
      </c>
      <c r="D610" s="70" t="inlineStr">
        <is>
          <t>LINE-S02</t>
        </is>
      </c>
      <c r="E610" s="70" t="inlineStr">
        <is>
          <t>改善前</t>
        </is>
      </c>
      <c r="F610" s="71" t="n">
        <v>45980</v>
      </c>
      <c r="G610" s="70" t="inlineStr">
        <is>
          <t>视觉设备系列</t>
        </is>
      </c>
      <c r="H610" s="70" t="inlineStr">
        <is>
          <t>电气不良</t>
        </is>
      </c>
      <c r="I610" s="72" t="n">
        <v>318</v>
      </c>
      <c r="J610" s="73" t="n">
        <v>0.2796833773087071</v>
      </c>
      <c r="K610" s="70" t="inlineStr">
        <is>
          <t>焊接工位</t>
        </is>
      </c>
      <c r="L610" s="70" t="inlineStr">
        <is>
          <t>焊接缺陷</t>
        </is>
      </c>
      <c r="M610" s="70" t="inlineStr">
        <is>
          <t>质量工程师</t>
        </is>
      </c>
      <c r="N610" s="70" t="inlineStr">
        <is>
          <t>否</t>
        </is>
      </c>
      <c r="O610" s="70" t="inlineStr">
        <is>
          <t>团队模拟数据</t>
        </is>
      </c>
      <c r="P610" s="70" t="inlineStr">
        <is>
          <t>SIM-v2.2-20260807-20260805</t>
        </is>
      </c>
      <c r="Q610" s="70" t="inlineStr">
        <is>
          <t>按LINE-S02确定性比例分配: 外观12%/尺寸15%/功能32%/电气28%/其他余数; 良品=ROUND(总产量×质量率,0)=29960, 不良=1137</t>
        </is>
      </c>
    </row>
    <row r="611">
      <c r="A611" s="70" t="inlineStr">
        <is>
          <t>DEF-00610</t>
        </is>
      </c>
      <c r="B611" s="70" t="inlineStr">
        <is>
          <t>LINE-S02-PRE-20251119</t>
        </is>
      </c>
      <c r="C611" s="70" t="inlineStr">
        <is>
          <t>SHIFT-PRE-20251119</t>
        </is>
      </c>
      <c r="D611" s="70" t="inlineStr">
        <is>
          <t>LINE-S02</t>
        </is>
      </c>
      <c r="E611" s="70" t="inlineStr">
        <is>
          <t>改善前</t>
        </is>
      </c>
      <c r="F611" s="71" t="n">
        <v>45980</v>
      </c>
      <c r="G611" s="70" t="inlineStr">
        <is>
          <t>视觉设备系列</t>
        </is>
      </c>
      <c r="H611" s="70" t="inlineStr">
        <is>
          <t>其他不良</t>
        </is>
      </c>
      <c r="I611" s="72" t="n">
        <v>148</v>
      </c>
      <c r="J611" s="73" t="n">
        <v>0.1301671064204046</v>
      </c>
      <c r="K611" s="70" t="inlineStr">
        <is>
          <t>包装工位</t>
        </is>
      </c>
      <c r="L611" s="70" t="inlineStr">
        <is>
          <t>综合因素</t>
        </is>
      </c>
      <c r="M611" s="70" t="inlineStr">
        <is>
          <t>生产主管</t>
        </is>
      </c>
      <c r="N611" s="70" t="inlineStr">
        <is>
          <t>否</t>
        </is>
      </c>
      <c r="O611" s="70" t="inlineStr">
        <is>
          <t>团队模拟数据</t>
        </is>
      </c>
      <c r="P611" s="70" t="inlineStr">
        <is>
          <t>SIM-v2.2-20260807-20260805</t>
        </is>
      </c>
      <c r="Q611" s="70" t="inlineStr">
        <is>
          <t>按LINE-S02确定性比例分配: 外观12%/尺寸15%/功能32%/电气28%/其他余数; 良品=ROUND(总产量×质量率,0)=29960, 不良=1137</t>
        </is>
      </c>
    </row>
    <row r="612">
      <c r="A612" s="70" t="inlineStr">
        <is>
          <t>DEF-00611</t>
        </is>
      </c>
      <c r="B612" s="70" t="inlineStr">
        <is>
          <t>LINE-S03-PRE-20251119</t>
        </is>
      </c>
      <c r="C612" s="70" t="inlineStr">
        <is>
          <t>SHIFT-PRE-20251119</t>
        </is>
      </c>
      <c r="D612" s="70" t="inlineStr">
        <is>
          <t>LINE-S03</t>
        </is>
      </c>
      <c r="E612" s="70" t="inlineStr">
        <is>
          <t>改善前</t>
        </is>
      </c>
      <c r="F612" s="71" t="n">
        <v>45980</v>
      </c>
      <c r="G612" s="70" t="inlineStr">
        <is>
          <t>音频模组系列</t>
        </is>
      </c>
      <c r="H612" s="70" t="inlineStr">
        <is>
          <t>外观不良</t>
        </is>
      </c>
      <c r="I612" s="72" t="n">
        <v>781</v>
      </c>
      <c r="J612" s="73" t="n">
        <v>0.3200819672131148</v>
      </c>
      <c r="K612" s="70" t="inlineStr">
        <is>
          <t>注塑工位</t>
        </is>
      </c>
      <c r="L612" s="70" t="inlineStr">
        <is>
          <t>表面缺陷</t>
        </is>
      </c>
      <c r="M612" s="70" t="inlineStr">
        <is>
          <t>质量工程师</t>
        </is>
      </c>
      <c r="N612" s="70" t="inlineStr">
        <is>
          <t>是</t>
        </is>
      </c>
      <c r="O612" s="70" t="inlineStr">
        <is>
          <t>团队模拟数据</t>
        </is>
      </c>
      <c r="P612" s="70" t="inlineStr">
        <is>
          <t>SIM-v2.2-20260807-20260805</t>
        </is>
      </c>
      <c r="Q612" s="70" t="inlineStr">
        <is>
          <t>按LINE-S03确定性比例分配: 外观32%/尺寸30%/功能15%/电气13%/其他余数; 良品=ROUND(总产量×质量率,0)=34473, 不良=2440</t>
        </is>
      </c>
    </row>
    <row r="613">
      <c r="A613" s="70" t="inlineStr">
        <is>
          <t>DEF-00612</t>
        </is>
      </c>
      <c r="B613" s="70" t="inlineStr">
        <is>
          <t>LINE-S03-PRE-20251119</t>
        </is>
      </c>
      <c r="C613" s="70" t="inlineStr">
        <is>
          <t>SHIFT-PRE-20251119</t>
        </is>
      </c>
      <c r="D613" s="70" t="inlineStr">
        <is>
          <t>LINE-S03</t>
        </is>
      </c>
      <c r="E613" s="70" t="inlineStr">
        <is>
          <t>改善前</t>
        </is>
      </c>
      <c r="F613" s="71" t="n">
        <v>45980</v>
      </c>
      <c r="G613" s="70" t="inlineStr">
        <is>
          <t>音频模组系列</t>
        </is>
      </c>
      <c r="H613" s="70" t="inlineStr">
        <is>
          <t>尺寸超差</t>
        </is>
      </c>
      <c r="I613" s="72" t="n">
        <v>732</v>
      </c>
      <c r="J613" s="73" t="n">
        <v>0.3</v>
      </c>
      <c r="K613" s="70" t="inlineStr">
        <is>
          <t>成型工位</t>
        </is>
      </c>
      <c r="L613" s="70" t="inlineStr">
        <is>
          <t>工艺偏移</t>
        </is>
      </c>
      <c r="M613" s="70" t="inlineStr">
        <is>
          <t>质量工程师</t>
        </is>
      </c>
      <c r="N613" s="70" t="inlineStr">
        <is>
          <t>是</t>
        </is>
      </c>
      <c r="O613" s="70" t="inlineStr">
        <is>
          <t>团队模拟数据</t>
        </is>
      </c>
      <c r="P613" s="70" t="inlineStr">
        <is>
          <t>SIM-v2.2-20260807-20260805</t>
        </is>
      </c>
      <c r="Q613" s="70" t="inlineStr">
        <is>
          <t>按LINE-S03确定性比例分配: 外观32%/尺寸30%/功能15%/电气13%/其他余数; 良品=ROUND(总产量×质量率,0)=34473, 不良=2440</t>
        </is>
      </c>
    </row>
    <row r="614">
      <c r="A614" s="70" t="inlineStr">
        <is>
          <t>DEF-00613</t>
        </is>
      </c>
      <c r="B614" s="70" t="inlineStr">
        <is>
          <t>LINE-S03-PRE-20251119</t>
        </is>
      </c>
      <c r="C614" s="70" t="inlineStr">
        <is>
          <t>SHIFT-PRE-20251119</t>
        </is>
      </c>
      <c r="D614" s="70" t="inlineStr">
        <is>
          <t>LINE-S03</t>
        </is>
      </c>
      <c r="E614" s="70" t="inlineStr">
        <is>
          <t>改善前</t>
        </is>
      </c>
      <c r="F614" s="71" t="n">
        <v>45980</v>
      </c>
      <c r="G614" s="70" t="inlineStr">
        <is>
          <t>音频模组系列</t>
        </is>
      </c>
      <c r="H614" s="70" t="inlineStr">
        <is>
          <t>功能失效</t>
        </is>
      </c>
      <c r="I614" s="72" t="n">
        <v>366</v>
      </c>
      <c r="J614" s="73" t="n">
        <v>0.15</v>
      </c>
      <c r="K614" s="70" t="inlineStr">
        <is>
          <t>测试工位</t>
        </is>
      </c>
      <c r="L614" s="70" t="inlineStr">
        <is>
          <t>元器件异常</t>
        </is>
      </c>
      <c r="M614" s="70" t="inlineStr">
        <is>
          <t>质量工程师</t>
        </is>
      </c>
      <c r="N614" s="70" t="inlineStr">
        <is>
          <t>否</t>
        </is>
      </c>
      <c r="O614" s="70" t="inlineStr">
        <is>
          <t>团队模拟数据</t>
        </is>
      </c>
      <c r="P614" s="70" t="inlineStr">
        <is>
          <t>SIM-v2.2-20260807-20260805</t>
        </is>
      </c>
      <c r="Q614" s="70" t="inlineStr">
        <is>
          <t>按LINE-S03确定性比例分配: 外观32%/尺寸30%/功能15%/电气13%/其他余数; 良品=ROUND(总产量×质量率,0)=34473, 不良=2440</t>
        </is>
      </c>
    </row>
    <row r="615">
      <c r="A615" s="70" t="inlineStr">
        <is>
          <t>DEF-00614</t>
        </is>
      </c>
      <c r="B615" s="70" t="inlineStr">
        <is>
          <t>LINE-S03-PRE-20251119</t>
        </is>
      </c>
      <c r="C615" s="70" t="inlineStr">
        <is>
          <t>SHIFT-PRE-20251119</t>
        </is>
      </c>
      <c r="D615" s="70" t="inlineStr">
        <is>
          <t>LINE-S03</t>
        </is>
      </c>
      <c r="E615" s="70" t="inlineStr">
        <is>
          <t>改善前</t>
        </is>
      </c>
      <c r="F615" s="71" t="n">
        <v>45980</v>
      </c>
      <c r="G615" s="70" t="inlineStr">
        <is>
          <t>音频模组系列</t>
        </is>
      </c>
      <c r="H615" s="70" t="inlineStr">
        <is>
          <t>电气不良</t>
        </is>
      </c>
      <c r="I615" s="72" t="n">
        <v>317</v>
      </c>
      <c r="J615" s="73" t="n">
        <v>0.1299180327868852</v>
      </c>
      <c r="K615" s="70" t="inlineStr">
        <is>
          <t>焊接工位</t>
        </is>
      </c>
      <c r="L615" s="70" t="inlineStr">
        <is>
          <t>焊接缺陷</t>
        </is>
      </c>
      <c r="M615" s="70" t="inlineStr">
        <is>
          <t>质量工程师</t>
        </is>
      </c>
      <c r="N615" s="70" t="inlineStr">
        <is>
          <t>否</t>
        </is>
      </c>
      <c r="O615" s="70" t="inlineStr">
        <is>
          <t>团队模拟数据</t>
        </is>
      </c>
      <c r="P615" s="70" t="inlineStr">
        <is>
          <t>SIM-v2.2-20260807-20260805</t>
        </is>
      </c>
      <c r="Q615" s="70" t="inlineStr">
        <is>
          <t>按LINE-S03确定性比例分配: 外观32%/尺寸30%/功能15%/电气13%/其他余数; 良品=ROUND(总产量×质量率,0)=34473, 不良=2440</t>
        </is>
      </c>
    </row>
    <row r="616">
      <c r="A616" s="70" t="inlineStr">
        <is>
          <t>DEF-00615</t>
        </is>
      </c>
      <c r="B616" s="70" t="inlineStr">
        <is>
          <t>LINE-S03-PRE-20251119</t>
        </is>
      </c>
      <c r="C616" s="70" t="inlineStr">
        <is>
          <t>SHIFT-PRE-20251119</t>
        </is>
      </c>
      <c r="D616" s="70" t="inlineStr">
        <is>
          <t>LINE-S03</t>
        </is>
      </c>
      <c r="E616" s="70" t="inlineStr">
        <is>
          <t>改善前</t>
        </is>
      </c>
      <c r="F616" s="71" t="n">
        <v>45980</v>
      </c>
      <c r="G616" s="70" t="inlineStr">
        <is>
          <t>音频模组系列</t>
        </is>
      </c>
      <c r="H616" s="70" t="inlineStr">
        <is>
          <t>其他不良</t>
        </is>
      </c>
      <c r="I616" s="72" t="n">
        <v>244</v>
      </c>
      <c r="J616" s="73" t="n">
        <v>0.09999999999999987</v>
      </c>
      <c r="K616" s="70" t="inlineStr">
        <is>
          <t>包装工位</t>
        </is>
      </c>
      <c r="L616" s="70" t="inlineStr">
        <is>
          <t>综合因素</t>
        </is>
      </c>
      <c r="M616" s="70" t="inlineStr">
        <is>
          <t>生产主管</t>
        </is>
      </c>
      <c r="N616" s="70" t="inlineStr">
        <is>
          <t>否</t>
        </is>
      </c>
      <c r="O616" s="70" t="inlineStr">
        <is>
          <t>团队模拟数据</t>
        </is>
      </c>
      <c r="P616" s="70" t="inlineStr">
        <is>
          <t>SIM-v2.2-20260807-20260805</t>
        </is>
      </c>
      <c r="Q616" s="70" t="inlineStr">
        <is>
          <t>按LINE-S03确定性比例分配: 外观32%/尺寸30%/功能15%/电气13%/其他余数; 良品=ROUND(总产量×质量率,0)=34473, 不良=2440</t>
        </is>
      </c>
    </row>
    <row r="617">
      <c r="A617" s="70" t="inlineStr">
        <is>
          <t>DEF-00616</t>
        </is>
      </c>
      <c r="B617" s="70" t="inlineStr">
        <is>
          <t>LINE-S01-PRE-20251120</t>
        </is>
      </c>
      <c r="C617" s="70" t="inlineStr">
        <is>
          <t>SHIFT-PRE-20251120</t>
        </is>
      </c>
      <c r="D617" s="70" t="inlineStr">
        <is>
          <t>LINE-S01</t>
        </is>
      </c>
      <c r="E617" s="70" t="inlineStr">
        <is>
          <t>改善前</t>
        </is>
      </c>
      <c r="F617" s="71" t="n">
        <v>45981</v>
      </c>
      <c r="G617" s="70" t="inlineStr">
        <is>
          <t>智能终端系列</t>
        </is>
      </c>
      <c r="H617" s="70" t="inlineStr">
        <is>
          <t>外观不良</t>
        </is>
      </c>
      <c r="I617" s="72" t="n">
        <v>17</v>
      </c>
      <c r="J617" s="73" t="n">
        <v>0.1491228070175439</v>
      </c>
      <c r="K617" s="70" t="inlineStr">
        <is>
          <t>注塑工位</t>
        </is>
      </c>
      <c r="L617" s="70" t="inlineStr">
        <is>
          <t>表面缺陷</t>
        </is>
      </c>
      <c r="M617" s="70" t="inlineStr">
        <is>
          <t>质量工程师</t>
        </is>
      </c>
      <c r="N617" s="70" t="inlineStr">
        <is>
          <t>否</t>
        </is>
      </c>
      <c r="O617" s="70" t="inlineStr">
        <is>
          <t>团队模拟数据</t>
        </is>
      </c>
      <c r="P617" s="70" t="inlineStr">
        <is>
          <t>SIM-v2.2-20260807-20260805</t>
        </is>
      </c>
      <c r="Q617" s="70" t="inlineStr">
        <is>
          <t>按LINE-S01确定性比例分配: 外观15%/尺寸25%/功能25%/电气25%/其他余数; 良品=ROUND(总产量×质量率,0)=20568, 不良=114</t>
        </is>
      </c>
    </row>
    <row r="618">
      <c r="A618" s="70" t="inlineStr">
        <is>
          <t>DEF-00617</t>
        </is>
      </c>
      <c r="B618" s="70" t="inlineStr">
        <is>
          <t>LINE-S01-PRE-20251120</t>
        </is>
      </c>
      <c r="C618" s="70" t="inlineStr">
        <is>
          <t>SHIFT-PRE-20251120</t>
        </is>
      </c>
      <c r="D618" s="70" t="inlineStr">
        <is>
          <t>LINE-S01</t>
        </is>
      </c>
      <c r="E618" s="70" t="inlineStr">
        <is>
          <t>改善前</t>
        </is>
      </c>
      <c r="F618" s="71" t="n">
        <v>45981</v>
      </c>
      <c r="G618" s="70" t="inlineStr">
        <is>
          <t>智能终端系列</t>
        </is>
      </c>
      <c r="H618" s="70" t="inlineStr">
        <is>
          <t>尺寸超差</t>
        </is>
      </c>
      <c r="I618" s="72" t="n">
        <v>28</v>
      </c>
      <c r="J618" s="73" t="n">
        <v>0.2456140350877193</v>
      </c>
      <c r="K618" s="70" t="inlineStr">
        <is>
          <t>成型工位</t>
        </is>
      </c>
      <c r="L618" s="70" t="inlineStr">
        <is>
          <t>工艺偏移</t>
        </is>
      </c>
      <c r="M618" s="70" t="inlineStr">
        <is>
          <t>质量工程师</t>
        </is>
      </c>
      <c r="N618" s="70" t="inlineStr">
        <is>
          <t>否</t>
        </is>
      </c>
      <c r="O618" s="70" t="inlineStr">
        <is>
          <t>团队模拟数据</t>
        </is>
      </c>
      <c r="P618" s="70" t="inlineStr">
        <is>
          <t>SIM-v2.2-20260807-20260805</t>
        </is>
      </c>
      <c r="Q618" s="70" t="inlineStr">
        <is>
          <t>按LINE-S01确定性比例分配: 外观15%/尺寸25%/功能25%/电气25%/其他余数; 良品=ROUND(总产量×质量率,0)=20568, 不良=114</t>
        </is>
      </c>
    </row>
    <row r="619">
      <c r="A619" s="70" t="inlineStr">
        <is>
          <t>DEF-00618</t>
        </is>
      </c>
      <c r="B619" s="70" t="inlineStr">
        <is>
          <t>LINE-S01-PRE-20251120</t>
        </is>
      </c>
      <c r="C619" s="70" t="inlineStr">
        <is>
          <t>SHIFT-PRE-20251120</t>
        </is>
      </c>
      <c r="D619" s="70" t="inlineStr">
        <is>
          <t>LINE-S01</t>
        </is>
      </c>
      <c r="E619" s="70" t="inlineStr">
        <is>
          <t>改善前</t>
        </is>
      </c>
      <c r="F619" s="71" t="n">
        <v>45981</v>
      </c>
      <c r="G619" s="70" t="inlineStr">
        <is>
          <t>智能终端系列</t>
        </is>
      </c>
      <c r="H619" s="70" t="inlineStr">
        <is>
          <t>功能失效</t>
        </is>
      </c>
      <c r="I619" s="72" t="n">
        <v>28</v>
      </c>
      <c r="J619" s="73" t="n">
        <v>0.2456140350877193</v>
      </c>
      <c r="K619" s="70" t="inlineStr">
        <is>
          <t>测试工位</t>
        </is>
      </c>
      <c r="L619" s="70" t="inlineStr">
        <is>
          <t>元器件异常</t>
        </is>
      </c>
      <c r="M619" s="70" t="inlineStr">
        <is>
          <t>质量工程师</t>
        </is>
      </c>
      <c r="N619" s="70" t="inlineStr">
        <is>
          <t>否</t>
        </is>
      </c>
      <c r="O619" s="70" t="inlineStr">
        <is>
          <t>团队模拟数据</t>
        </is>
      </c>
      <c r="P619" s="70" t="inlineStr">
        <is>
          <t>SIM-v2.2-20260807-20260805</t>
        </is>
      </c>
      <c r="Q619" s="70" t="inlineStr">
        <is>
          <t>按LINE-S01确定性比例分配: 外观15%/尺寸25%/功能25%/电气25%/其他余数; 良品=ROUND(总产量×质量率,0)=20568, 不良=114</t>
        </is>
      </c>
    </row>
    <row r="620">
      <c r="A620" s="70" t="inlineStr">
        <is>
          <t>DEF-00619</t>
        </is>
      </c>
      <c r="B620" s="70" t="inlineStr">
        <is>
          <t>LINE-S01-PRE-20251120</t>
        </is>
      </c>
      <c r="C620" s="70" t="inlineStr">
        <is>
          <t>SHIFT-PRE-20251120</t>
        </is>
      </c>
      <c r="D620" s="70" t="inlineStr">
        <is>
          <t>LINE-S01</t>
        </is>
      </c>
      <c r="E620" s="70" t="inlineStr">
        <is>
          <t>改善前</t>
        </is>
      </c>
      <c r="F620" s="71" t="n">
        <v>45981</v>
      </c>
      <c r="G620" s="70" t="inlineStr">
        <is>
          <t>智能终端系列</t>
        </is>
      </c>
      <c r="H620" s="70" t="inlineStr">
        <is>
          <t>电气不良</t>
        </is>
      </c>
      <c r="I620" s="72" t="n">
        <v>28</v>
      </c>
      <c r="J620" s="73" t="n">
        <v>0.2456140350877193</v>
      </c>
      <c r="K620" s="70" t="inlineStr">
        <is>
          <t>焊接工位</t>
        </is>
      </c>
      <c r="L620" s="70" t="inlineStr">
        <is>
          <t>焊接缺陷</t>
        </is>
      </c>
      <c r="M620" s="70" t="inlineStr">
        <is>
          <t>质量工程师</t>
        </is>
      </c>
      <c r="N620" s="70" t="inlineStr">
        <is>
          <t>否</t>
        </is>
      </c>
      <c r="O620" s="70" t="inlineStr">
        <is>
          <t>团队模拟数据</t>
        </is>
      </c>
      <c r="P620" s="70" t="inlineStr">
        <is>
          <t>SIM-v2.2-20260807-20260805</t>
        </is>
      </c>
      <c r="Q620" s="70" t="inlineStr">
        <is>
          <t>按LINE-S01确定性比例分配: 外观15%/尺寸25%/功能25%/电气25%/其他余数; 良品=ROUND(总产量×质量率,0)=20568, 不良=114</t>
        </is>
      </c>
    </row>
    <row r="621">
      <c r="A621" s="70" t="inlineStr">
        <is>
          <t>DEF-00620</t>
        </is>
      </c>
      <c r="B621" s="70" t="inlineStr">
        <is>
          <t>LINE-S01-PRE-20251120</t>
        </is>
      </c>
      <c r="C621" s="70" t="inlineStr">
        <is>
          <t>SHIFT-PRE-20251120</t>
        </is>
      </c>
      <c r="D621" s="70" t="inlineStr">
        <is>
          <t>LINE-S01</t>
        </is>
      </c>
      <c r="E621" s="70" t="inlineStr">
        <is>
          <t>改善前</t>
        </is>
      </c>
      <c r="F621" s="71" t="n">
        <v>45981</v>
      </c>
      <c r="G621" s="70" t="inlineStr">
        <is>
          <t>智能终端系列</t>
        </is>
      </c>
      <c r="H621" s="70" t="inlineStr">
        <is>
          <t>其他不良</t>
        </is>
      </c>
      <c r="I621" s="72" t="n">
        <v>13</v>
      </c>
      <c r="J621" s="73" t="n">
        <v>0.1140350877192983</v>
      </c>
      <c r="K621" s="70" t="inlineStr">
        <is>
          <t>包装工位</t>
        </is>
      </c>
      <c r="L621" s="70" t="inlineStr">
        <is>
          <t>综合因素</t>
        </is>
      </c>
      <c r="M621" s="70" t="inlineStr">
        <is>
          <t>生产主管</t>
        </is>
      </c>
      <c r="N621" s="70" t="inlineStr">
        <is>
          <t>否</t>
        </is>
      </c>
      <c r="O621" s="70" t="inlineStr">
        <is>
          <t>团队模拟数据</t>
        </is>
      </c>
      <c r="P621" s="70" t="inlineStr">
        <is>
          <t>SIM-v2.2-20260807-20260805</t>
        </is>
      </c>
      <c r="Q621" s="70" t="inlineStr">
        <is>
          <t>按LINE-S01确定性比例分配: 外观15%/尺寸25%/功能25%/电气25%/其他余数; 良品=ROUND(总产量×质量率,0)=20568, 不良=114</t>
        </is>
      </c>
    </row>
    <row r="622">
      <c r="A622" s="70" t="inlineStr">
        <is>
          <t>DEF-00621</t>
        </is>
      </c>
      <c r="B622" s="70" t="inlineStr">
        <is>
          <t>LINE-S02-PRE-20251120</t>
        </is>
      </c>
      <c r="C622" s="70" t="inlineStr">
        <is>
          <t>SHIFT-PRE-20251120</t>
        </is>
      </c>
      <c r="D622" s="70" t="inlineStr">
        <is>
          <t>LINE-S02</t>
        </is>
      </c>
      <c r="E622" s="70" t="inlineStr">
        <is>
          <t>改善前</t>
        </is>
      </c>
      <c r="F622" s="71" t="n">
        <v>45981</v>
      </c>
      <c r="G622" s="70" t="inlineStr">
        <is>
          <t>视觉设备系列</t>
        </is>
      </c>
      <c r="H622" s="70" t="inlineStr">
        <is>
          <t>外观不良</t>
        </is>
      </c>
      <c r="I622" s="72" t="n">
        <v>1</v>
      </c>
      <c r="J622" s="73" t="n">
        <v>0.1</v>
      </c>
      <c r="K622" s="70" t="inlineStr">
        <is>
          <t>注塑工位</t>
        </is>
      </c>
      <c r="L622" s="70" t="inlineStr">
        <is>
          <t>表面缺陷</t>
        </is>
      </c>
      <c r="M622" s="70" t="inlineStr">
        <is>
          <t>质量工程师</t>
        </is>
      </c>
      <c r="N622" s="70" t="inlineStr">
        <is>
          <t>否</t>
        </is>
      </c>
      <c r="O622" s="70" t="inlineStr">
        <is>
          <t>团队模拟数据</t>
        </is>
      </c>
      <c r="P622" s="70" t="inlineStr">
        <is>
          <t>SIM-v2.2-20260807-20260805</t>
        </is>
      </c>
      <c r="Q622" s="70" t="inlineStr">
        <is>
          <t>按LINE-S02确定性比例分配: 外观12%/尺寸15%/功能32%/电气28%/其他余数; 良品=ROUND(总产量×质量率,0)=19043, 不良=10</t>
        </is>
      </c>
    </row>
    <row r="623">
      <c r="A623" s="70" t="inlineStr">
        <is>
          <t>DEF-00622</t>
        </is>
      </c>
      <c r="B623" s="70" t="inlineStr">
        <is>
          <t>LINE-S02-PRE-20251120</t>
        </is>
      </c>
      <c r="C623" s="70" t="inlineStr">
        <is>
          <t>SHIFT-PRE-20251120</t>
        </is>
      </c>
      <c r="D623" s="70" t="inlineStr">
        <is>
          <t>LINE-S02</t>
        </is>
      </c>
      <c r="E623" s="70" t="inlineStr">
        <is>
          <t>改善前</t>
        </is>
      </c>
      <c r="F623" s="71" t="n">
        <v>45981</v>
      </c>
      <c r="G623" s="70" t="inlineStr">
        <is>
          <t>视觉设备系列</t>
        </is>
      </c>
      <c r="H623" s="70" t="inlineStr">
        <is>
          <t>尺寸超差</t>
        </is>
      </c>
      <c r="I623" s="72" t="n">
        <v>2</v>
      </c>
      <c r="J623" s="73" t="n">
        <v>0.2</v>
      </c>
      <c r="K623" s="70" t="inlineStr">
        <is>
          <t>成型工位</t>
        </is>
      </c>
      <c r="L623" s="70" t="inlineStr">
        <is>
          <t>工艺偏移</t>
        </is>
      </c>
      <c r="M623" s="70" t="inlineStr">
        <is>
          <t>质量工程师</t>
        </is>
      </c>
      <c r="N623" s="70" t="inlineStr">
        <is>
          <t>否</t>
        </is>
      </c>
      <c r="O623" s="70" t="inlineStr">
        <is>
          <t>团队模拟数据</t>
        </is>
      </c>
      <c r="P623" s="70" t="inlineStr">
        <is>
          <t>SIM-v2.2-20260807-20260805</t>
        </is>
      </c>
      <c r="Q623" s="70" t="inlineStr">
        <is>
          <t>按LINE-S02确定性比例分配: 外观12%/尺寸15%/功能32%/电气28%/其他余数; 良品=ROUND(总产量×质量率,0)=19043, 不良=10</t>
        </is>
      </c>
    </row>
    <row r="624">
      <c r="A624" s="70" t="inlineStr">
        <is>
          <t>DEF-00623</t>
        </is>
      </c>
      <c r="B624" s="70" t="inlineStr">
        <is>
          <t>LINE-S02-PRE-20251120</t>
        </is>
      </c>
      <c r="C624" s="70" t="inlineStr">
        <is>
          <t>SHIFT-PRE-20251120</t>
        </is>
      </c>
      <c r="D624" s="70" t="inlineStr">
        <is>
          <t>LINE-S02</t>
        </is>
      </c>
      <c r="E624" s="70" t="inlineStr">
        <is>
          <t>改善前</t>
        </is>
      </c>
      <c r="F624" s="71" t="n">
        <v>45981</v>
      </c>
      <c r="G624" s="70" t="inlineStr">
        <is>
          <t>视觉设备系列</t>
        </is>
      </c>
      <c r="H624" s="70" t="inlineStr">
        <is>
          <t>功能失效</t>
        </is>
      </c>
      <c r="I624" s="72" t="n">
        <v>3</v>
      </c>
      <c r="J624" s="73" t="n">
        <v>0.3</v>
      </c>
      <c r="K624" s="70" t="inlineStr">
        <is>
          <t>测试工位</t>
        </is>
      </c>
      <c r="L624" s="70" t="inlineStr">
        <is>
          <t>元器件异常</t>
        </is>
      </c>
      <c r="M624" s="70" t="inlineStr">
        <is>
          <t>质量工程师</t>
        </is>
      </c>
      <c r="N624" s="70" t="inlineStr">
        <is>
          <t>是</t>
        </is>
      </c>
      <c r="O624" s="70" t="inlineStr">
        <is>
          <t>团队模拟数据</t>
        </is>
      </c>
      <c r="P624" s="70" t="inlineStr">
        <is>
          <t>SIM-v2.2-20260807-20260805</t>
        </is>
      </c>
      <c r="Q624" s="70" t="inlineStr">
        <is>
          <t>按LINE-S02确定性比例分配: 外观12%/尺寸15%/功能32%/电气28%/其他余数; 良品=ROUND(总产量×质量率,0)=19043, 不良=10</t>
        </is>
      </c>
    </row>
    <row r="625">
      <c r="A625" s="70" t="inlineStr">
        <is>
          <t>DEF-00624</t>
        </is>
      </c>
      <c r="B625" s="70" t="inlineStr">
        <is>
          <t>LINE-S02-PRE-20251120</t>
        </is>
      </c>
      <c r="C625" s="70" t="inlineStr">
        <is>
          <t>SHIFT-PRE-20251120</t>
        </is>
      </c>
      <c r="D625" s="70" t="inlineStr">
        <is>
          <t>LINE-S02</t>
        </is>
      </c>
      <c r="E625" s="70" t="inlineStr">
        <is>
          <t>改善前</t>
        </is>
      </c>
      <c r="F625" s="71" t="n">
        <v>45981</v>
      </c>
      <c r="G625" s="70" t="inlineStr">
        <is>
          <t>视觉设备系列</t>
        </is>
      </c>
      <c r="H625" s="70" t="inlineStr">
        <is>
          <t>电气不良</t>
        </is>
      </c>
      <c r="I625" s="72" t="n">
        <v>3</v>
      </c>
      <c r="J625" s="73" t="n">
        <v>0.3</v>
      </c>
      <c r="K625" s="70" t="inlineStr">
        <is>
          <t>焊接工位</t>
        </is>
      </c>
      <c r="L625" s="70" t="inlineStr">
        <is>
          <t>焊接缺陷</t>
        </is>
      </c>
      <c r="M625" s="70" t="inlineStr">
        <is>
          <t>质量工程师</t>
        </is>
      </c>
      <c r="N625" s="70" t="inlineStr">
        <is>
          <t>是</t>
        </is>
      </c>
      <c r="O625" s="70" t="inlineStr">
        <is>
          <t>团队模拟数据</t>
        </is>
      </c>
      <c r="P625" s="70" t="inlineStr">
        <is>
          <t>SIM-v2.2-20260807-20260805</t>
        </is>
      </c>
      <c r="Q625" s="70" t="inlineStr">
        <is>
          <t>按LINE-S02确定性比例分配: 外观12%/尺寸15%/功能32%/电气28%/其他余数; 良品=ROUND(总产量×质量率,0)=19043, 不良=10</t>
        </is>
      </c>
    </row>
    <row r="626">
      <c r="A626" s="70" t="inlineStr">
        <is>
          <t>DEF-00625</t>
        </is>
      </c>
      <c r="B626" s="70" t="inlineStr">
        <is>
          <t>LINE-S02-PRE-20251120</t>
        </is>
      </c>
      <c r="C626" s="70" t="inlineStr">
        <is>
          <t>SHIFT-PRE-20251120</t>
        </is>
      </c>
      <c r="D626" s="70" t="inlineStr">
        <is>
          <t>LINE-S02</t>
        </is>
      </c>
      <c r="E626" s="70" t="inlineStr">
        <is>
          <t>改善前</t>
        </is>
      </c>
      <c r="F626" s="71" t="n">
        <v>45981</v>
      </c>
      <c r="G626" s="70" t="inlineStr">
        <is>
          <t>视觉设备系列</t>
        </is>
      </c>
      <c r="H626" s="70" t="inlineStr">
        <is>
          <t>其他不良</t>
        </is>
      </c>
      <c r="I626" s="72" t="n">
        <v>1</v>
      </c>
      <c r="J626" s="73" t="n">
        <v>0.09999999999999987</v>
      </c>
      <c r="K626" s="70" t="inlineStr">
        <is>
          <t>包装工位</t>
        </is>
      </c>
      <c r="L626" s="70" t="inlineStr">
        <is>
          <t>综合因素</t>
        </is>
      </c>
      <c r="M626" s="70" t="inlineStr">
        <is>
          <t>生产主管</t>
        </is>
      </c>
      <c r="N626" s="70" t="inlineStr">
        <is>
          <t>否</t>
        </is>
      </c>
      <c r="O626" s="70" t="inlineStr">
        <is>
          <t>团队模拟数据</t>
        </is>
      </c>
      <c r="P626" s="70" t="inlineStr">
        <is>
          <t>SIM-v2.2-20260807-20260805</t>
        </is>
      </c>
      <c r="Q626" s="70" t="inlineStr">
        <is>
          <t>按LINE-S02确定性比例分配: 外观12%/尺寸15%/功能32%/电气28%/其他余数; 良品=ROUND(总产量×质量率,0)=19043, 不良=10</t>
        </is>
      </c>
    </row>
    <row r="627">
      <c r="A627" s="70" t="inlineStr">
        <is>
          <t>DEF-00626</t>
        </is>
      </c>
      <c r="B627" s="70" t="inlineStr">
        <is>
          <t>LINE-S03-PRE-20251120</t>
        </is>
      </c>
      <c r="C627" s="70" t="inlineStr">
        <is>
          <t>SHIFT-PRE-20251120</t>
        </is>
      </c>
      <c r="D627" s="70" t="inlineStr">
        <is>
          <t>LINE-S03</t>
        </is>
      </c>
      <c r="E627" s="70" t="inlineStr">
        <is>
          <t>改善前</t>
        </is>
      </c>
      <c r="F627" s="71" t="n">
        <v>45981</v>
      </c>
      <c r="G627" s="70" t="inlineStr">
        <is>
          <t>音频模组系列</t>
        </is>
      </c>
      <c r="H627" s="70" t="inlineStr">
        <is>
          <t>外观不良</t>
        </is>
      </c>
      <c r="I627" s="72" t="n">
        <v>196</v>
      </c>
      <c r="J627" s="73" t="n">
        <v>0.3197389885807504</v>
      </c>
      <c r="K627" s="70" t="inlineStr">
        <is>
          <t>注塑工位</t>
        </is>
      </c>
      <c r="L627" s="70" t="inlineStr">
        <is>
          <t>表面缺陷</t>
        </is>
      </c>
      <c r="M627" s="70" t="inlineStr">
        <is>
          <t>质量工程师</t>
        </is>
      </c>
      <c r="N627" s="70" t="inlineStr">
        <is>
          <t>是</t>
        </is>
      </c>
      <c r="O627" s="70" t="inlineStr">
        <is>
          <t>团队模拟数据</t>
        </is>
      </c>
      <c r="P627" s="70" t="inlineStr">
        <is>
          <t>SIM-v2.2-20260807-20260805</t>
        </is>
      </c>
      <c r="Q627" s="70" t="inlineStr">
        <is>
          <t>按LINE-S03确定性比例分配: 外观32%/尺寸30%/功能15%/电气13%/其他余数; 良品=ROUND(总产量×质量率,0)=20371, 不良=613</t>
        </is>
      </c>
    </row>
    <row r="628">
      <c r="A628" s="70" t="inlineStr">
        <is>
          <t>DEF-00627</t>
        </is>
      </c>
      <c r="B628" s="70" t="inlineStr">
        <is>
          <t>LINE-S03-PRE-20251120</t>
        </is>
      </c>
      <c r="C628" s="70" t="inlineStr">
        <is>
          <t>SHIFT-PRE-20251120</t>
        </is>
      </c>
      <c r="D628" s="70" t="inlineStr">
        <is>
          <t>LINE-S03</t>
        </is>
      </c>
      <c r="E628" s="70" t="inlineStr">
        <is>
          <t>改善前</t>
        </is>
      </c>
      <c r="F628" s="71" t="n">
        <v>45981</v>
      </c>
      <c r="G628" s="70" t="inlineStr">
        <is>
          <t>音频模组系列</t>
        </is>
      </c>
      <c r="H628" s="70" t="inlineStr">
        <is>
          <t>尺寸超差</t>
        </is>
      </c>
      <c r="I628" s="72" t="n">
        <v>184</v>
      </c>
      <c r="J628" s="73" t="n">
        <v>0.300163132137031</v>
      </c>
      <c r="K628" s="70" t="inlineStr">
        <is>
          <t>成型工位</t>
        </is>
      </c>
      <c r="L628" s="70" t="inlineStr">
        <is>
          <t>工艺偏移</t>
        </is>
      </c>
      <c r="M628" s="70" t="inlineStr">
        <is>
          <t>质量工程师</t>
        </is>
      </c>
      <c r="N628" s="70" t="inlineStr">
        <is>
          <t>是</t>
        </is>
      </c>
      <c r="O628" s="70" t="inlineStr">
        <is>
          <t>团队模拟数据</t>
        </is>
      </c>
      <c r="P628" s="70" t="inlineStr">
        <is>
          <t>SIM-v2.2-20260807-20260805</t>
        </is>
      </c>
      <c r="Q628" s="70" t="inlineStr">
        <is>
          <t>按LINE-S03确定性比例分配: 外观32%/尺寸30%/功能15%/电气13%/其他余数; 良品=ROUND(总产量×质量率,0)=20371, 不良=613</t>
        </is>
      </c>
    </row>
    <row r="629">
      <c r="A629" s="70" t="inlineStr">
        <is>
          <t>DEF-00628</t>
        </is>
      </c>
      <c r="B629" s="70" t="inlineStr">
        <is>
          <t>LINE-S03-PRE-20251120</t>
        </is>
      </c>
      <c r="C629" s="70" t="inlineStr">
        <is>
          <t>SHIFT-PRE-20251120</t>
        </is>
      </c>
      <c r="D629" s="70" t="inlineStr">
        <is>
          <t>LINE-S03</t>
        </is>
      </c>
      <c r="E629" s="70" t="inlineStr">
        <is>
          <t>改善前</t>
        </is>
      </c>
      <c r="F629" s="71" t="n">
        <v>45981</v>
      </c>
      <c r="G629" s="70" t="inlineStr">
        <is>
          <t>音频模组系列</t>
        </is>
      </c>
      <c r="H629" s="70" t="inlineStr">
        <is>
          <t>功能失效</t>
        </is>
      </c>
      <c r="I629" s="72" t="n">
        <v>92</v>
      </c>
      <c r="J629" s="73" t="n">
        <v>0.1500815660685155</v>
      </c>
      <c r="K629" s="70" t="inlineStr">
        <is>
          <t>测试工位</t>
        </is>
      </c>
      <c r="L629" s="70" t="inlineStr">
        <is>
          <t>元器件异常</t>
        </is>
      </c>
      <c r="M629" s="70" t="inlineStr">
        <is>
          <t>质量工程师</t>
        </is>
      </c>
      <c r="N629" s="70" t="inlineStr">
        <is>
          <t>否</t>
        </is>
      </c>
      <c r="O629" s="70" t="inlineStr">
        <is>
          <t>团队模拟数据</t>
        </is>
      </c>
      <c r="P629" s="70" t="inlineStr">
        <is>
          <t>SIM-v2.2-20260807-20260805</t>
        </is>
      </c>
      <c r="Q629" s="70" t="inlineStr">
        <is>
          <t>按LINE-S03确定性比例分配: 外观32%/尺寸30%/功能15%/电气13%/其他余数; 良品=ROUND(总产量×质量率,0)=20371, 不良=613</t>
        </is>
      </c>
    </row>
    <row r="630">
      <c r="A630" s="70" t="inlineStr">
        <is>
          <t>DEF-00629</t>
        </is>
      </c>
      <c r="B630" s="70" t="inlineStr">
        <is>
          <t>LINE-S03-PRE-20251120</t>
        </is>
      </c>
      <c r="C630" s="70" t="inlineStr">
        <is>
          <t>SHIFT-PRE-20251120</t>
        </is>
      </c>
      <c r="D630" s="70" t="inlineStr">
        <is>
          <t>LINE-S03</t>
        </is>
      </c>
      <c r="E630" s="70" t="inlineStr">
        <is>
          <t>改善前</t>
        </is>
      </c>
      <c r="F630" s="71" t="n">
        <v>45981</v>
      </c>
      <c r="G630" s="70" t="inlineStr">
        <is>
          <t>音频模组系列</t>
        </is>
      </c>
      <c r="H630" s="70" t="inlineStr">
        <is>
          <t>电气不良</t>
        </is>
      </c>
      <c r="I630" s="72" t="n">
        <v>80</v>
      </c>
      <c r="J630" s="73" t="n">
        <v>0.1305057096247961</v>
      </c>
      <c r="K630" s="70" t="inlineStr">
        <is>
          <t>焊接工位</t>
        </is>
      </c>
      <c r="L630" s="70" t="inlineStr">
        <is>
          <t>焊接缺陷</t>
        </is>
      </c>
      <c r="M630" s="70" t="inlineStr">
        <is>
          <t>质量工程师</t>
        </is>
      </c>
      <c r="N630" s="70" t="inlineStr">
        <is>
          <t>否</t>
        </is>
      </c>
      <c r="O630" s="70" t="inlineStr">
        <is>
          <t>团队模拟数据</t>
        </is>
      </c>
      <c r="P630" s="70" t="inlineStr">
        <is>
          <t>SIM-v2.2-20260807-20260805</t>
        </is>
      </c>
      <c r="Q630" s="70" t="inlineStr">
        <is>
          <t>按LINE-S03确定性比例分配: 外观32%/尺寸30%/功能15%/电气13%/其他余数; 良品=ROUND(总产量×质量率,0)=20371, 不良=613</t>
        </is>
      </c>
    </row>
    <row r="631">
      <c r="A631" s="70" t="inlineStr">
        <is>
          <t>DEF-00630</t>
        </is>
      </c>
      <c r="B631" s="70" t="inlineStr">
        <is>
          <t>LINE-S03-PRE-20251120</t>
        </is>
      </c>
      <c r="C631" s="70" t="inlineStr">
        <is>
          <t>SHIFT-PRE-20251120</t>
        </is>
      </c>
      <c r="D631" s="70" t="inlineStr">
        <is>
          <t>LINE-S03</t>
        </is>
      </c>
      <c r="E631" s="70" t="inlineStr">
        <is>
          <t>改善前</t>
        </is>
      </c>
      <c r="F631" s="71" t="n">
        <v>45981</v>
      </c>
      <c r="G631" s="70" t="inlineStr">
        <is>
          <t>音频模组系列</t>
        </is>
      </c>
      <c r="H631" s="70" t="inlineStr">
        <is>
          <t>其他不良</t>
        </is>
      </c>
      <c r="I631" s="72" t="n">
        <v>61</v>
      </c>
      <c r="J631" s="73" t="n">
        <v>0.09951060358890707</v>
      </c>
      <c r="K631" s="70" t="inlineStr">
        <is>
          <t>包装工位</t>
        </is>
      </c>
      <c r="L631" s="70" t="inlineStr">
        <is>
          <t>综合因素</t>
        </is>
      </c>
      <c r="M631" s="70" t="inlineStr">
        <is>
          <t>生产主管</t>
        </is>
      </c>
      <c r="N631" s="70" t="inlineStr">
        <is>
          <t>否</t>
        </is>
      </c>
      <c r="O631" s="70" t="inlineStr">
        <is>
          <t>团队模拟数据</t>
        </is>
      </c>
      <c r="P631" s="70" t="inlineStr">
        <is>
          <t>SIM-v2.2-20260807-20260805</t>
        </is>
      </c>
      <c r="Q631" s="70" t="inlineStr">
        <is>
          <t>按LINE-S03确定性比例分配: 外观32%/尺寸30%/功能15%/电气13%/其他余数; 良品=ROUND(总产量×质量率,0)=20371, 不良=613</t>
        </is>
      </c>
    </row>
    <row r="632">
      <c r="A632" s="70" t="inlineStr">
        <is>
          <t>DEF-00631</t>
        </is>
      </c>
      <c r="B632" s="70" t="inlineStr">
        <is>
          <t>LINE-S01-PRE-20251121</t>
        </is>
      </c>
      <c r="C632" s="70" t="inlineStr">
        <is>
          <t>SHIFT-PRE-20251121</t>
        </is>
      </c>
      <c r="D632" s="70" t="inlineStr">
        <is>
          <t>LINE-S01</t>
        </is>
      </c>
      <c r="E632" s="70" t="inlineStr">
        <is>
          <t>改善前</t>
        </is>
      </c>
      <c r="F632" s="71" t="n">
        <v>45982</v>
      </c>
      <c r="G632" s="70" t="inlineStr">
        <is>
          <t>智能终端系列</t>
        </is>
      </c>
      <c r="H632" s="70" t="inlineStr">
        <is>
          <t>外观不良</t>
        </is>
      </c>
      <c r="I632" s="72" t="n">
        <v>69</v>
      </c>
      <c r="J632" s="73" t="n">
        <v>0.1496746203904555</v>
      </c>
      <c r="K632" s="70" t="inlineStr">
        <is>
          <t>注塑工位</t>
        </is>
      </c>
      <c r="L632" s="70" t="inlineStr">
        <is>
          <t>表面缺陷</t>
        </is>
      </c>
      <c r="M632" s="70" t="inlineStr">
        <is>
          <t>质量工程师</t>
        </is>
      </c>
      <c r="N632" s="70" t="inlineStr">
        <is>
          <t>否</t>
        </is>
      </c>
      <c r="O632" s="70" t="inlineStr">
        <is>
          <t>团队模拟数据</t>
        </is>
      </c>
      <c r="P632" s="70" t="inlineStr">
        <is>
          <t>SIM-v2.2-20260807-20260805</t>
        </is>
      </c>
      <c r="Q632" s="70" t="inlineStr">
        <is>
          <t>按LINE-S01确定性比例分配: 外观15%/尺寸25%/功能25%/电气25%/其他余数; 良品=ROUND(总产量×质量率,0)=15060, 不良=461</t>
        </is>
      </c>
    </row>
    <row r="633">
      <c r="A633" s="70" t="inlineStr">
        <is>
          <t>DEF-00632</t>
        </is>
      </c>
      <c r="B633" s="70" t="inlineStr">
        <is>
          <t>LINE-S01-PRE-20251121</t>
        </is>
      </c>
      <c r="C633" s="70" t="inlineStr">
        <is>
          <t>SHIFT-PRE-20251121</t>
        </is>
      </c>
      <c r="D633" s="70" t="inlineStr">
        <is>
          <t>LINE-S01</t>
        </is>
      </c>
      <c r="E633" s="70" t="inlineStr">
        <is>
          <t>改善前</t>
        </is>
      </c>
      <c r="F633" s="71" t="n">
        <v>45982</v>
      </c>
      <c r="G633" s="70" t="inlineStr">
        <is>
          <t>智能终端系列</t>
        </is>
      </c>
      <c r="H633" s="70" t="inlineStr">
        <is>
          <t>尺寸超差</t>
        </is>
      </c>
      <c r="I633" s="72" t="n">
        <v>115</v>
      </c>
      <c r="J633" s="73" t="n">
        <v>0.2494577006507592</v>
      </c>
      <c r="K633" s="70" t="inlineStr">
        <is>
          <t>成型工位</t>
        </is>
      </c>
      <c r="L633" s="70" t="inlineStr">
        <is>
          <t>工艺偏移</t>
        </is>
      </c>
      <c r="M633" s="70" t="inlineStr">
        <is>
          <t>质量工程师</t>
        </is>
      </c>
      <c r="N633" s="70" t="inlineStr">
        <is>
          <t>否</t>
        </is>
      </c>
      <c r="O633" s="70" t="inlineStr">
        <is>
          <t>团队模拟数据</t>
        </is>
      </c>
      <c r="P633" s="70" t="inlineStr">
        <is>
          <t>SIM-v2.2-20260807-20260805</t>
        </is>
      </c>
      <c r="Q633" s="70" t="inlineStr">
        <is>
          <t>按LINE-S01确定性比例分配: 外观15%/尺寸25%/功能25%/电气25%/其他余数; 良品=ROUND(总产量×质量率,0)=15060, 不良=461</t>
        </is>
      </c>
    </row>
    <row r="634">
      <c r="A634" s="70" t="inlineStr">
        <is>
          <t>DEF-00633</t>
        </is>
      </c>
      <c r="B634" s="70" t="inlineStr">
        <is>
          <t>LINE-S01-PRE-20251121</t>
        </is>
      </c>
      <c r="C634" s="70" t="inlineStr">
        <is>
          <t>SHIFT-PRE-20251121</t>
        </is>
      </c>
      <c r="D634" s="70" t="inlineStr">
        <is>
          <t>LINE-S01</t>
        </is>
      </c>
      <c r="E634" s="70" t="inlineStr">
        <is>
          <t>改善前</t>
        </is>
      </c>
      <c r="F634" s="71" t="n">
        <v>45982</v>
      </c>
      <c r="G634" s="70" t="inlineStr">
        <is>
          <t>智能终端系列</t>
        </is>
      </c>
      <c r="H634" s="70" t="inlineStr">
        <is>
          <t>功能失效</t>
        </is>
      </c>
      <c r="I634" s="72" t="n">
        <v>115</v>
      </c>
      <c r="J634" s="73" t="n">
        <v>0.2494577006507592</v>
      </c>
      <c r="K634" s="70" t="inlineStr">
        <is>
          <t>测试工位</t>
        </is>
      </c>
      <c r="L634" s="70" t="inlineStr">
        <is>
          <t>元器件异常</t>
        </is>
      </c>
      <c r="M634" s="70" t="inlineStr">
        <is>
          <t>质量工程师</t>
        </is>
      </c>
      <c r="N634" s="70" t="inlineStr">
        <is>
          <t>否</t>
        </is>
      </c>
      <c r="O634" s="70" t="inlineStr">
        <is>
          <t>团队模拟数据</t>
        </is>
      </c>
      <c r="P634" s="70" t="inlineStr">
        <is>
          <t>SIM-v2.2-20260807-20260805</t>
        </is>
      </c>
      <c r="Q634" s="70" t="inlineStr">
        <is>
          <t>按LINE-S01确定性比例分配: 外观15%/尺寸25%/功能25%/电气25%/其他余数; 良品=ROUND(总产量×质量率,0)=15060, 不良=461</t>
        </is>
      </c>
    </row>
    <row r="635">
      <c r="A635" s="70" t="inlineStr">
        <is>
          <t>DEF-00634</t>
        </is>
      </c>
      <c r="B635" s="70" t="inlineStr">
        <is>
          <t>LINE-S01-PRE-20251121</t>
        </is>
      </c>
      <c r="C635" s="70" t="inlineStr">
        <is>
          <t>SHIFT-PRE-20251121</t>
        </is>
      </c>
      <c r="D635" s="70" t="inlineStr">
        <is>
          <t>LINE-S01</t>
        </is>
      </c>
      <c r="E635" s="70" t="inlineStr">
        <is>
          <t>改善前</t>
        </is>
      </c>
      <c r="F635" s="71" t="n">
        <v>45982</v>
      </c>
      <c r="G635" s="70" t="inlineStr">
        <is>
          <t>智能终端系列</t>
        </is>
      </c>
      <c r="H635" s="70" t="inlineStr">
        <is>
          <t>电气不良</t>
        </is>
      </c>
      <c r="I635" s="72" t="n">
        <v>115</v>
      </c>
      <c r="J635" s="73" t="n">
        <v>0.2494577006507592</v>
      </c>
      <c r="K635" s="70" t="inlineStr">
        <is>
          <t>焊接工位</t>
        </is>
      </c>
      <c r="L635" s="70" t="inlineStr">
        <is>
          <t>焊接缺陷</t>
        </is>
      </c>
      <c r="M635" s="70" t="inlineStr">
        <is>
          <t>质量工程师</t>
        </is>
      </c>
      <c r="N635" s="70" t="inlineStr">
        <is>
          <t>否</t>
        </is>
      </c>
      <c r="O635" s="70" t="inlineStr">
        <is>
          <t>团队模拟数据</t>
        </is>
      </c>
      <c r="P635" s="70" t="inlineStr">
        <is>
          <t>SIM-v2.2-20260807-20260805</t>
        </is>
      </c>
      <c r="Q635" s="70" t="inlineStr">
        <is>
          <t>按LINE-S01确定性比例分配: 外观15%/尺寸25%/功能25%/电气25%/其他余数; 良品=ROUND(总产量×质量率,0)=15060, 不良=461</t>
        </is>
      </c>
    </row>
    <row r="636">
      <c r="A636" s="70" t="inlineStr">
        <is>
          <t>DEF-00635</t>
        </is>
      </c>
      <c r="B636" s="70" t="inlineStr">
        <is>
          <t>LINE-S01-PRE-20251121</t>
        </is>
      </c>
      <c r="C636" s="70" t="inlineStr">
        <is>
          <t>SHIFT-PRE-20251121</t>
        </is>
      </c>
      <c r="D636" s="70" t="inlineStr">
        <is>
          <t>LINE-S01</t>
        </is>
      </c>
      <c r="E636" s="70" t="inlineStr">
        <is>
          <t>改善前</t>
        </is>
      </c>
      <c r="F636" s="71" t="n">
        <v>45982</v>
      </c>
      <c r="G636" s="70" t="inlineStr">
        <is>
          <t>智能终端系列</t>
        </is>
      </c>
      <c r="H636" s="70" t="inlineStr">
        <is>
          <t>其他不良</t>
        </is>
      </c>
      <c r="I636" s="72" t="n">
        <v>47</v>
      </c>
      <c r="J636" s="73" t="n">
        <v>0.1019522776572668</v>
      </c>
      <c r="K636" s="70" t="inlineStr">
        <is>
          <t>包装工位</t>
        </is>
      </c>
      <c r="L636" s="70" t="inlineStr">
        <is>
          <t>综合因素</t>
        </is>
      </c>
      <c r="M636" s="70" t="inlineStr">
        <is>
          <t>生产主管</t>
        </is>
      </c>
      <c r="N636" s="70" t="inlineStr">
        <is>
          <t>否</t>
        </is>
      </c>
      <c r="O636" s="70" t="inlineStr">
        <is>
          <t>团队模拟数据</t>
        </is>
      </c>
      <c r="P636" s="70" t="inlineStr">
        <is>
          <t>SIM-v2.2-20260807-20260805</t>
        </is>
      </c>
      <c r="Q636" s="70" t="inlineStr">
        <is>
          <t>按LINE-S01确定性比例分配: 外观15%/尺寸25%/功能25%/电气25%/其他余数; 良品=ROUND(总产量×质量率,0)=15060, 不良=461</t>
        </is>
      </c>
    </row>
    <row r="637">
      <c r="A637" s="70" t="inlineStr">
        <is>
          <t>DEF-00636</t>
        </is>
      </c>
      <c r="B637" s="70" t="inlineStr">
        <is>
          <t>LINE-S02-PRE-20251121</t>
        </is>
      </c>
      <c r="C637" s="70" t="inlineStr">
        <is>
          <t>SHIFT-PRE-20251121</t>
        </is>
      </c>
      <c r="D637" s="70" t="inlineStr">
        <is>
          <t>LINE-S02</t>
        </is>
      </c>
      <c r="E637" s="70" t="inlineStr">
        <is>
          <t>改善前</t>
        </is>
      </c>
      <c r="F637" s="71" t="n">
        <v>45982</v>
      </c>
      <c r="G637" s="70" t="inlineStr">
        <is>
          <t>视觉设备系列</t>
        </is>
      </c>
      <c r="H637" s="70" t="inlineStr">
        <is>
          <t>外观不良</t>
        </is>
      </c>
      <c r="I637" s="72" t="n">
        <v>60</v>
      </c>
      <c r="J637" s="73" t="n">
        <v>0.1207243460764588</v>
      </c>
      <c r="K637" s="70" t="inlineStr">
        <is>
          <t>注塑工位</t>
        </is>
      </c>
      <c r="L637" s="70" t="inlineStr">
        <is>
          <t>表面缺陷</t>
        </is>
      </c>
      <c r="M637" s="70" t="inlineStr">
        <is>
          <t>质量工程师</t>
        </is>
      </c>
      <c r="N637" s="70" t="inlineStr">
        <is>
          <t>否</t>
        </is>
      </c>
      <c r="O637" s="70" t="inlineStr">
        <is>
          <t>团队模拟数据</t>
        </is>
      </c>
      <c r="P637" s="70" t="inlineStr">
        <is>
          <t>SIM-v2.2-20260807-20260805</t>
        </is>
      </c>
      <c r="Q637" s="70" t="inlineStr">
        <is>
          <t>按LINE-S02确定性比例分配: 外观12%/尺寸15%/功能32%/电气28%/其他余数; 良品=ROUND(总产量×质量率,0)=14891, 不良=497</t>
        </is>
      </c>
    </row>
    <row r="638">
      <c r="A638" s="70" t="inlineStr">
        <is>
          <t>DEF-00637</t>
        </is>
      </c>
      <c r="B638" s="70" t="inlineStr">
        <is>
          <t>LINE-S02-PRE-20251121</t>
        </is>
      </c>
      <c r="C638" s="70" t="inlineStr">
        <is>
          <t>SHIFT-PRE-20251121</t>
        </is>
      </c>
      <c r="D638" s="70" t="inlineStr">
        <is>
          <t>LINE-S02</t>
        </is>
      </c>
      <c r="E638" s="70" t="inlineStr">
        <is>
          <t>改善前</t>
        </is>
      </c>
      <c r="F638" s="71" t="n">
        <v>45982</v>
      </c>
      <c r="G638" s="70" t="inlineStr">
        <is>
          <t>视觉设备系列</t>
        </is>
      </c>
      <c r="H638" s="70" t="inlineStr">
        <is>
          <t>尺寸超差</t>
        </is>
      </c>
      <c r="I638" s="72" t="n">
        <v>75</v>
      </c>
      <c r="J638" s="73" t="n">
        <v>0.1509054325955734</v>
      </c>
      <c r="K638" s="70" t="inlineStr">
        <is>
          <t>成型工位</t>
        </is>
      </c>
      <c r="L638" s="70" t="inlineStr">
        <is>
          <t>工艺偏移</t>
        </is>
      </c>
      <c r="M638" s="70" t="inlineStr">
        <is>
          <t>质量工程师</t>
        </is>
      </c>
      <c r="N638" s="70" t="inlineStr">
        <is>
          <t>否</t>
        </is>
      </c>
      <c r="O638" s="70" t="inlineStr">
        <is>
          <t>团队模拟数据</t>
        </is>
      </c>
      <c r="P638" s="70" t="inlineStr">
        <is>
          <t>SIM-v2.2-20260807-20260805</t>
        </is>
      </c>
      <c r="Q638" s="70" t="inlineStr">
        <is>
          <t>按LINE-S02确定性比例分配: 外观12%/尺寸15%/功能32%/电气28%/其他余数; 良品=ROUND(总产量×质量率,0)=14891, 不良=497</t>
        </is>
      </c>
    </row>
    <row r="639">
      <c r="A639" s="70" t="inlineStr">
        <is>
          <t>DEF-00638</t>
        </is>
      </c>
      <c r="B639" s="70" t="inlineStr">
        <is>
          <t>LINE-S02-PRE-20251121</t>
        </is>
      </c>
      <c r="C639" s="70" t="inlineStr">
        <is>
          <t>SHIFT-PRE-20251121</t>
        </is>
      </c>
      <c r="D639" s="70" t="inlineStr">
        <is>
          <t>LINE-S02</t>
        </is>
      </c>
      <c r="E639" s="70" t="inlineStr">
        <is>
          <t>改善前</t>
        </is>
      </c>
      <c r="F639" s="71" t="n">
        <v>45982</v>
      </c>
      <c r="G639" s="70" t="inlineStr">
        <is>
          <t>视觉设备系列</t>
        </is>
      </c>
      <c r="H639" s="70" t="inlineStr">
        <is>
          <t>功能失效</t>
        </is>
      </c>
      <c r="I639" s="72" t="n">
        <v>159</v>
      </c>
      <c r="J639" s="73" t="n">
        <v>0.3199195171026157</v>
      </c>
      <c r="K639" s="70" t="inlineStr">
        <is>
          <t>测试工位</t>
        </is>
      </c>
      <c r="L639" s="70" t="inlineStr">
        <is>
          <t>元器件异常</t>
        </is>
      </c>
      <c r="M639" s="70" t="inlineStr">
        <is>
          <t>质量工程师</t>
        </is>
      </c>
      <c r="N639" s="70" t="inlineStr">
        <is>
          <t>是</t>
        </is>
      </c>
      <c r="O639" s="70" t="inlineStr">
        <is>
          <t>团队模拟数据</t>
        </is>
      </c>
      <c r="P639" s="70" t="inlineStr">
        <is>
          <t>SIM-v2.2-20260807-20260805</t>
        </is>
      </c>
      <c r="Q639" s="70" t="inlineStr">
        <is>
          <t>按LINE-S02确定性比例分配: 外观12%/尺寸15%/功能32%/电气28%/其他余数; 良品=ROUND(总产量×质量率,0)=14891, 不良=497</t>
        </is>
      </c>
    </row>
    <row r="640">
      <c r="A640" s="70" t="inlineStr">
        <is>
          <t>DEF-00639</t>
        </is>
      </c>
      <c r="B640" s="70" t="inlineStr">
        <is>
          <t>LINE-S02-PRE-20251121</t>
        </is>
      </c>
      <c r="C640" s="70" t="inlineStr">
        <is>
          <t>SHIFT-PRE-20251121</t>
        </is>
      </c>
      <c r="D640" s="70" t="inlineStr">
        <is>
          <t>LINE-S02</t>
        </is>
      </c>
      <c r="E640" s="70" t="inlineStr">
        <is>
          <t>改善前</t>
        </is>
      </c>
      <c r="F640" s="71" t="n">
        <v>45982</v>
      </c>
      <c r="G640" s="70" t="inlineStr">
        <is>
          <t>视觉设备系列</t>
        </is>
      </c>
      <c r="H640" s="70" t="inlineStr">
        <is>
          <t>电气不良</t>
        </is>
      </c>
      <c r="I640" s="72" t="n">
        <v>139</v>
      </c>
      <c r="J640" s="73" t="n">
        <v>0.2796780684104628</v>
      </c>
      <c r="K640" s="70" t="inlineStr">
        <is>
          <t>焊接工位</t>
        </is>
      </c>
      <c r="L640" s="70" t="inlineStr">
        <is>
          <t>焊接缺陷</t>
        </is>
      </c>
      <c r="M640" s="70" t="inlineStr">
        <is>
          <t>质量工程师</t>
        </is>
      </c>
      <c r="N640" s="70" t="inlineStr">
        <is>
          <t>否</t>
        </is>
      </c>
      <c r="O640" s="70" t="inlineStr">
        <is>
          <t>团队模拟数据</t>
        </is>
      </c>
      <c r="P640" s="70" t="inlineStr">
        <is>
          <t>SIM-v2.2-20260807-20260805</t>
        </is>
      </c>
      <c r="Q640" s="70" t="inlineStr">
        <is>
          <t>按LINE-S02确定性比例分配: 外观12%/尺寸15%/功能32%/电气28%/其他余数; 良品=ROUND(总产量×质量率,0)=14891, 不良=497</t>
        </is>
      </c>
    </row>
    <row r="641">
      <c r="A641" s="70" t="inlineStr">
        <is>
          <t>DEF-00640</t>
        </is>
      </c>
      <c r="B641" s="70" t="inlineStr">
        <is>
          <t>LINE-S02-PRE-20251121</t>
        </is>
      </c>
      <c r="C641" s="70" t="inlineStr">
        <is>
          <t>SHIFT-PRE-20251121</t>
        </is>
      </c>
      <c r="D641" s="70" t="inlineStr">
        <is>
          <t>LINE-S02</t>
        </is>
      </c>
      <c r="E641" s="70" t="inlineStr">
        <is>
          <t>改善前</t>
        </is>
      </c>
      <c r="F641" s="71" t="n">
        <v>45982</v>
      </c>
      <c r="G641" s="70" t="inlineStr">
        <is>
          <t>视觉设备系列</t>
        </is>
      </c>
      <c r="H641" s="70" t="inlineStr">
        <is>
          <t>其他不良</t>
        </is>
      </c>
      <c r="I641" s="72" t="n">
        <v>64</v>
      </c>
      <c r="J641" s="73" t="n">
        <v>0.1287726358148893</v>
      </c>
      <c r="K641" s="70" t="inlineStr">
        <is>
          <t>包装工位</t>
        </is>
      </c>
      <c r="L641" s="70" t="inlineStr">
        <is>
          <t>综合因素</t>
        </is>
      </c>
      <c r="M641" s="70" t="inlineStr">
        <is>
          <t>生产主管</t>
        </is>
      </c>
      <c r="N641" s="70" t="inlineStr">
        <is>
          <t>否</t>
        </is>
      </c>
      <c r="O641" s="70" t="inlineStr">
        <is>
          <t>团队模拟数据</t>
        </is>
      </c>
      <c r="P641" s="70" t="inlineStr">
        <is>
          <t>SIM-v2.2-20260807-20260805</t>
        </is>
      </c>
      <c r="Q641" s="70" t="inlineStr">
        <is>
          <t>按LINE-S02确定性比例分配: 外观12%/尺寸15%/功能32%/电气28%/其他余数; 良品=ROUND(总产量×质量率,0)=14891, 不良=497</t>
        </is>
      </c>
    </row>
    <row r="642">
      <c r="A642" s="70" t="inlineStr">
        <is>
          <t>DEF-00641</t>
        </is>
      </c>
      <c r="B642" s="70" t="inlineStr">
        <is>
          <t>LINE-S03-PRE-20251121</t>
        </is>
      </c>
      <c r="C642" s="70" t="inlineStr">
        <is>
          <t>SHIFT-PRE-20251121</t>
        </is>
      </c>
      <c r="D642" s="70" t="inlineStr">
        <is>
          <t>LINE-S03</t>
        </is>
      </c>
      <c r="E642" s="70" t="inlineStr">
        <is>
          <t>改善前</t>
        </is>
      </c>
      <c r="F642" s="71" t="n">
        <v>45982</v>
      </c>
      <c r="G642" s="70" t="inlineStr">
        <is>
          <t>音频模组系列</t>
        </is>
      </c>
      <c r="H642" s="70" t="inlineStr">
        <is>
          <t>外观不良</t>
        </is>
      </c>
      <c r="I642" s="72" t="n">
        <v>290</v>
      </c>
      <c r="J642" s="73" t="n">
        <v>0.3200883002207506</v>
      </c>
      <c r="K642" s="70" t="inlineStr">
        <is>
          <t>注塑工位</t>
        </is>
      </c>
      <c r="L642" s="70" t="inlineStr">
        <is>
          <t>表面缺陷</t>
        </is>
      </c>
      <c r="M642" s="70" t="inlineStr">
        <is>
          <t>质量工程师</t>
        </is>
      </c>
      <c r="N642" s="70" t="inlineStr">
        <is>
          <t>是</t>
        </is>
      </c>
      <c r="O642" s="70" t="inlineStr">
        <is>
          <t>团队模拟数据</t>
        </is>
      </c>
      <c r="P642" s="70" t="inlineStr">
        <is>
          <t>SIM-v2.2-20260807-20260805</t>
        </is>
      </c>
      <c r="Q642" s="70" t="inlineStr">
        <is>
          <t>按LINE-S03确定性比例分配: 外观32%/尺寸30%/功能15%/电气13%/其他余数; 良品=ROUND(总产量×质量率,0)=16056, 不良=906</t>
        </is>
      </c>
    </row>
    <row r="643">
      <c r="A643" s="70" t="inlineStr">
        <is>
          <t>DEF-00642</t>
        </is>
      </c>
      <c r="B643" s="70" t="inlineStr">
        <is>
          <t>LINE-S03-PRE-20251121</t>
        </is>
      </c>
      <c r="C643" s="70" t="inlineStr">
        <is>
          <t>SHIFT-PRE-20251121</t>
        </is>
      </c>
      <c r="D643" s="70" t="inlineStr">
        <is>
          <t>LINE-S03</t>
        </is>
      </c>
      <c r="E643" s="70" t="inlineStr">
        <is>
          <t>改善前</t>
        </is>
      </c>
      <c r="F643" s="71" t="n">
        <v>45982</v>
      </c>
      <c r="G643" s="70" t="inlineStr">
        <is>
          <t>音频模组系列</t>
        </is>
      </c>
      <c r="H643" s="70" t="inlineStr">
        <is>
          <t>尺寸超差</t>
        </is>
      </c>
      <c r="I643" s="72" t="n">
        <v>272</v>
      </c>
      <c r="J643" s="73" t="n">
        <v>0.3002207505518764</v>
      </c>
      <c r="K643" s="70" t="inlineStr">
        <is>
          <t>成型工位</t>
        </is>
      </c>
      <c r="L643" s="70" t="inlineStr">
        <is>
          <t>工艺偏移</t>
        </is>
      </c>
      <c r="M643" s="70" t="inlineStr">
        <is>
          <t>质量工程师</t>
        </is>
      </c>
      <c r="N643" s="70" t="inlineStr">
        <is>
          <t>是</t>
        </is>
      </c>
      <c r="O643" s="70" t="inlineStr">
        <is>
          <t>团队模拟数据</t>
        </is>
      </c>
      <c r="P643" s="70" t="inlineStr">
        <is>
          <t>SIM-v2.2-20260807-20260805</t>
        </is>
      </c>
      <c r="Q643" s="70" t="inlineStr">
        <is>
          <t>按LINE-S03确定性比例分配: 外观32%/尺寸30%/功能15%/电气13%/其他余数; 良品=ROUND(总产量×质量率,0)=16056, 不良=906</t>
        </is>
      </c>
    </row>
    <row r="644">
      <c r="A644" s="70" t="inlineStr">
        <is>
          <t>DEF-00643</t>
        </is>
      </c>
      <c r="B644" s="70" t="inlineStr">
        <is>
          <t>LINE-S03-PRE-20251121</t>
        </is>
      </c>
      <c r="C644" s="70" t="inlineStr">
        <is>
          <t>SHIFT-PRE-20251121</t>
        </is>
      </c>
      <c r="D644" s="70" t="inlineStr">
        <is>
          <t>LINE-S03</t>
        </is>
      </c>
      <c r="E644" s="70" t="inlineStr">
        <is>
          <t>改善前</t>
        </is>
      </c>
      <c r="F644" s="71" t="n">
        <v>45982</v>
      </c>
      <c r="G644" s="70" t="inlineStr">
        <is>
          <t>音频模组系列</t>
        </is>
      </c>
      <c r="H644" s="70" t="inlineStr">
        <is>
          <t>功能失效</t>
        </is>
      </c>
      <c r="I644" s="72" t="n">
        <v>136</v>
      </c>
      <c r="J644" s="73" t="n">
        <v>0.1501103752759382</v>
      </c>
      <c r="K644" s="70" t="inlineStr">
        <is>
          <t>测试工位</t>
        </is>
      </c>
      <c r="L644" s="70" t="inlineStr">
        <is>
          <t>元器件异常</t>
        </is>
      </c>
      <c r="M644" s="70" t="inlineStr">
        <is>
          <t>质量工程师</t>
        </is>
      </c>
      <c r="N644" s="70" t="inlineStr">
        <is>
          <t>否</t>
        </is>
      </c>
      <c r="O644" s="70" t="inlineStr">
        <is>
          <t>团队模拟数据</t>
        </is>
      </c>
      <c r="P644" s="70" t="inlineStr">
        <is>
          <t>SIM-v2.2-20260807-20260805</t>
        </is>
      </c>
      <c r="Q644" s="70" t="inlineStr">
        <is>
          <t>按LINE-S03确定性比例分配: 外观32%/尺寸30%/功能15%/电气13%/其他余数; 良品=ROUND(总产量×质量率,0)=16056, 不良=906</t>
        </is>
      </c>
    </row>
    <row r="645">
      <c r="A645" s="70" t="inlineStr">
        <is>
          <t>DEF-00644</t>
        </is>
      </c>
      <c r="B645" s="70" t="inlineStr">
        <is>
          <t>LINE-S03-PRE-20251121</t>
        </is>
      </c>
      <c r="C645" s="70" t="inlineStr">
        <is>
          <t>SHIFT-PRE-20251121</t>
        </is>
      </c>
      <c r="D645" s="70" t="inlineStr">
        <is>
          <t>LINE-S03</t>
        </is>
      </c>
      <c r="E645" s="70" t="inlineStr">
        <is>
          <t>改善前</t>
        </is>
      </c>
      <c r="F645" s="71" t="n">
        <v>45982</v>
      </c>
      <c r="G645" s="70" t="inlineStr">
        <is>
          <t>音频模组系列</t>
        </is>
      </c>
      <c r="H645" s="70" t="inlineStr">
        <is>
          <t>电气不良</t>
        </is>
      </c>
      <c r="I645" s="72" t="n">
        <v>118</v>
      </c>
      <c r="J645" s="73" t="n">
        <v>0.130242825607064</v>
      </c>
      <c r="K645" s="70" t="inlineStr">
        <is>
          <t>焊接工位</t>
        </is>
      </c>
      <c r="L645" s="70" t="inlineStr">
        <is>
          <t>焊接缺陷</t>
        </is>
      </c>
      <c r="M645" s="70" t="inlineStr">
        <is>
          <t>质量工程师</t>
        </is>
      </c>
      <c r="N645" s="70" t="inlineStr">
        <is>
          <t>否</t>
        </is>
      </c>
      <c r="O645" s="70" t="inlineStr">
        <is>
          <t>团队模拟数据</t>
        </is>
      </c>
      <c r="P645" s="70" t="inlineStr">
        <is>
          <t>SIM-v2.2-20260807-20260805</t>
        </is>
      </c>
      <c r="Q645" s="70" t="inlineStr">
        <is>
          <t>按LINE-S03确定性比例分配: 外观32%/尺寸30%/功能15%/电气13%/其他余数; 良品=ROUND(总产量×质量率,0)=16056, 不良=906</t>
        </is>
      </c>
    </row>
    <row r="646">
      <c r="A646" s="70" t="inlineStr">
        <is>
          <t>DEF-00645</t>
        </is>
      </c>
      <c r="B646" s="70" t="inlineStr">
        <is>
          <t>LINE-S03-PRE-20251121</t>
        </is>
      </c>
      <c r="C646" s="70" t="inlineStr">
        <is>
          <t>SHIFT-PRE-20251121</t>
        </is>
      </c>
      <c r="D646" s="70" t="inlineStr">
        <is>
          <t>LINE-S03</t>
        </is>
      </c>
      <c r="E646" s="70" t="inlineStr">
        <is>
          <t>改善前</t>
        </is>
      </c>
      <c r="F646" s="71" t="n">
        <v>45982</v>
      </c>
      <c r="G646" s="70" t="inlineStr">
        <is>
          <t>音频模组系列</t>
        </is>
      </c>
      <c r="H646" s="70" t="inlineStr">
        <is>
          <t>其他不良</t>
        </is>
      </c>
      <c r="I646" s="72" t="n">
        <v>90</v>
      </c>
      <c r="J646" s="73" t="n">
        <v>0.09933774834437081</v>
      </c>
      <c r="K646" s="70" t="inlineStr">
        <is>
          <t>包装工位</t>
        </is>
      </c>
      <c r="L646" s="70" t="inlineStr">
        <is>
          <t>综合因素</t>
        </is>
      </c>
      <c r="M646" s="70" t="inlineStr">
        <is>
          <t>生产主管</t>
        </is>
      </c>
      <c r="N646" s="70" t="inlineStr">
        <is>
          <t>否</t>
        </is>
      </c>
      <c r="O646" s="70" t="inlineStr">
        <is>
          <t>团队模拟数据</t>
        </is>
      </c>
      <c r="P646" s="70" t="inlineStr">
        <is>
          <t>SIM-v2.2-20260807-20260805</t>
        </is>
      </c>
      <c r="Q646" s="70" t="inlineStr">
        <is>
          <t>按LINE-S03确定性比例分配: 外观32%/尺寸30%/功能15%/电气13%/其他余数; 良品=ROUND(总产量×质量率,0)=16056, 不良=906</t>
        </is>
      </c>
    </row>
    <row r="647">
      <c r="A647" s="70" t="inlineStr">
        <is>
          <t>DEF-00646</t>
        </is>
      </c>
      <c r="B647" s="70" t="inlineStr">
        <is>
          <t>LINE-S01-PRE-20251124</t>
        </is>
      </c>
      <c r="C647" s="70" t="inlineStr">
        <is>
          <t>SHIFT-PRE-20251124</t>
        </is>
      </c>
      <c r="D647" s="70" t="inlineStr">
        <is>
          <t>LINE-S01</t>
        </is>
      </c>
      <c r="E647" s="70" t="inlineStr">
        <is>
          <t>改善前</t>
        </is>
      </c>
      <c r="F647" s="71" t="n">
        <v>45985</v>
      </c>
      <c r="G647" s="70" t="inlineStr">
        <is>
          <t>智能终端系列</t>
        </is>
      </c>
      <c r="H647" s="70" t="inlineStr">
        <is>
          <t>外观不良</t>
        </is>
      </c>
      <c r="I647" s="72" t="n">
        <v>145</v>
      </c>
      <c r="J647" s="73" t="n">
        <v>0.1499482936918304</v>
      </c>
      <c r="K647" s="70" t="inlineStr">
        <is>
          <t>注塑工位</t>
        </is>
      </c>
      <c r="L647" s="70" t="inlineStr">
        <is>
          <t>表面缺陷</t>
        </is>
      </c>
      <c r="M647" s="70" t="inlineStr">
        <is>
          <t>质量工程师</t>
        </is>
      </c>
      <c r="N647" s="70" t="inlineStr">
        <is>
          <t>否</t>
        </is>
      </c>
      <c r="O647" s="70" t="inlineStr">
        <is>
          <t>团队模拟数据</t>
        </is>
      </c>
      <c r="P647" s="70" t="inlineStr">
        <is>
          <t>SIM-v2.2-20260807-20260805</t>
        </is>
      </c>
      <c r="Q647" s="70" t="inlineStr">
        <is>
          <t>按LINE-S01确定性比例分配: 外观15%/尺寸25%/功能25%/电气25%/其他余数; 良品=ROUND(总产量×质量率,0)=55700, 不良=967</t>
        </is>
      </c>
    </row>
    <row r="648">
      <c r="A648" s="70" t="inlineStr">
        <is>
          <t>DEF-00647</t>
        </is>
      </c>
      <c r="B648" s="70" t="inlineStr">
        <is>
          <t>LINE-S01-PRE-20251124</t>
        </is>
      </c>
      <c r="C648" s="70" t="inlineStr">
        <is>
          <t>SHIFT-PRE-20251124</t>
        </is>
      </c>
      <c r="D648" s="70" t="inlineStr">
        <is>
          <t>LINE-S01</t>
        </is>
      </c>
      <c r="E648" s="70" t="inlineStr">
        <is>
          <t>改善前</t>
        </is>
      </c>
      <c r="F648" s="71" t="n">
        <v>45985</v>
      </c>
      <c r="G648" s="70" t="inlineStr">
        <is>
          <t>智能终端系列</t>
        </is>
      </c>
      <c r="H648" s="70" t="inlineStr">
        <is>
          <t>尺寸超差</t>
        </is>
      </c>
      <c r="I648" s="72" t="n">
        <v>242</v>
      </c>
      <c r="J648" s="73" t="n">
        <v>0.250258531540848</v>
      </c>
      <c r="K648" s="70" t="inlineStr">
        <is>
          <t>成型工位</t>
        </is>
      </c>
      <c r="L648" s="70" t="inlineStr">
        <is>
          <t>工艺偏移</t>
        </is>
      </c>
      <c r="M648" s="70" t="inlineStr">
        <is>
          <t>质量工程师</t>
        </is>
      </c>
      <c r="N648" s="70" t="inlineStr">
        <is>
          <t>否</t>
        </is>
      </c>
      <c r="O648" s="70" t="inlineStr">
        <is>
          <t>团队模拟数据</t>
        </is>
      </c>
      <c r="P648" s="70" t="inlineStr">
        <is>
          <t>SIM-v2.2-20260807-20260805</t>
        </is>
      </c>
      <c r="Q648" s="70" t="inlineStr">
        <is>
          <t>按LINE-S01确定性比例分配: 外观15%/尺寸25%/功能25%/电气25%/其他余数; 良品=ROUND(总产量×质量率,0)=55700, 不良=967</t>
        </is>
      </c>
    </row>
    <row r="649">
      <c r="A649" s="70" t="inlineStr">
        <is>
          <t>DEF-00648</t>
        </is>
      </c>
      <c r="B649" s="70" t="inlineStr">
        <is>
          <t>LINE-S01-PRE-20251124</t>
        </is>
      </c>
      <c r="C649" s="70" t="inlineStr">
        <is>
          <t>SHIFT-PRE-20251124</t>
        </is>
      </c>
      <c r="D649" s="70" t="inlineStr">
        <is>
          <t>LINE-S01</t>
        </is>
      </c>
      <c r="E649" s="70" t="inlineStr">
        <is>
          <t>改善前</t>
        </is>
      </c>
      <c r="F649" s="71" t="n">
        <v>45985</v>
      </c>
      <c r="G649" s="70" t="inlineStr">
        <is>
          <t>智能终端系列</t>
        </is>
      </c>
      <c r="H649" s="70" t="inlineStr">
        <is>
          <t>功能失效</t>
        </is>
      </c>
      <c r="I649" s="72" t="n">
        <v>242</v>
      </c>
      <c r="J649" s="73" t="n">
        <v>0.250258531540848</v>
      </c>
      <c r="K649" s="70" t="inlineStr">
        <is>
          <t>测试工位</t>
        </is>
      </c>
      <c r="L649" s="70" t="inlineStr">
        <is>
          <t>元器件异常</t>
        </is>
      </c>
      <c r="M649" s="70" t="inlineStr">
        <is>
          <t>质量工程师</t>
        </is>
      </c>
      <c r="N649" s="70" t="inlineStr">
        <is>
          <t>否</t>
        </is>
      </c>
      <c r="O649" s="70" t="inlineStr">
        <is>
          <t>团队模拟数据</t>
        </is>
      </c>
      <c r="P649" s="70" t="inlineStr">
        <is>
          <t>SIM-v2.2-20260807-20260805</t>
        </is>
      </c>
      <c r="Q649" s="70" t="inlineStr">
        <is>
          <t>按LINE-S01确定性比例分配: 外观15%/尺寸25%/功能25%/电气25%/其他余数; 良品=ROUND(总产量×质量率,0)=55700, 不良=967</t>
        </is>
      </c>
    </row>
    <row r="650">
      <c r="A650" s="70" t="inlineStr">
        <is>
          <t>DEF-00649</t>
        </is>
      </c>
      <c r="B650" s="70" t="inlineStr">
        <is>
          <t>LINE-S01-PRE-20251124</t>
        </is>
      </c>
      <c r="C650" s="70" t="inlineStr">
        <is>
          <t>SHIFT-PRE-20251124</t>
        </is>
      </c>
      <c r="D650" s="70" t="inlineStr">
        <is>
          <t>LINE-S01</t>
        </is>
      </c>
      <c r="E650" s="70" t="inlineStr">
        <is>
          <t>改善前</t>
        </is>
      </c>
      <c r="F650" s="71" t="n">
        <v>45985</v>
      </c>
      <c r="G650" s="70" t="inlineStr">
        <is>
          <t>智能终端系列</t>
        </is>
      </c>
      <c r="H650" s="70" t="inlineStr">
        <is>
          <t>电气不良</t>
        </is>
      </c>
      <c r="I650" s="72" t="n">
        <v>242</v>
      </c>
      <c r="J650" s="73" t="n">
        <v>0.250258531540848</v>
      </c>
      <c r="K650" s="70" t="inlineStr">
        <is>
          <t>焊接工位</t>
        </is>
      </c>
      <c r="L650" s="70" t="inlineStr">
        <is>
          <t>焊接缺陷</t>
        </is>
      </c>
      <c r="M650" s="70" t="inlineStr">
        <is>
          <t>质量工程师</t>
        </is>
      </c>
      <c r="N650" s="70" t="inlineStr">
        <is>
          <t>否</t>
        </is>
      </c>
      <c r="O650" s="70" t="inlineStr">
        <is>
          <t>团队模拟数据</t>
        </is>
      </c>
      <c r="P650" s="70" t="inlineStr">
        <is>
          <t>SIM-v2.2-20260807-20260805</t>
        </is>
      </c>
      <c r="Q650" s="70" t="inlineStr">
        <is>
          <t>按LINE-S01确定性比例分配: 外观15%/尺寸25%/功能25%/电气25%/其他余数; 良品=ROUND(总产量×质量率,0)=55700, 不良=967</t>
        </is>
      </c>
    </row>
    <row r="651">
      <c r="A651" s="70" t="inlineStr">
        <is>
          <t>DEF-00650</t>
        </is>
      </c>
      <c r="B651" s="70" t="inlineStr">
        <is>
          <t>LINE-S01-PRE-20251124</t>
        </is>
      </c>
      <c r="C651" s="70" t="inlineStr">
        <is>
          <t>SHIFT-PRE-20251124</t>
        </is>
      </c>
      <c r="D651" s="70" t="inlineStr">
        <is>
          <t>LINE-S01</t>
        </is>
      </c>
      <c r="E651" s="70" t="inlineStr">
        <is>
          <t>改善前</t>
        </is>
      </c>
      <c r="F651" s="71" t="n">
        <v>45985</v>
      </c>
      <c r="G651" s="70" t="inlineStr">
        <is>
          <t>智能终端系列</t>
        </is>
      </c>
      <c r="H651" s="70" t="inlineStr">
        <is>
          <t>其他不良</t>
        </is>
      </c>
      <c r="I651" s="72" t="n">
        <v>96</v>
      </c>
      <c r="J651" s="73" t="n">
        <v>0.09927611168562567</v>
      </c>
      <c r="K651" s="70" t="inlineStr">
        <is>
          <t>包装工位</t>
        </is>
      </c>
      <c r="L651" s="70" t="inlineStr">
        <is>
          <t>综合因素</t>
        </is>
      </c>
      <c r="M651" s="70" t="inlineStr">
        <is>
          <t>生产主管</t>
        </is>
      </c>
      <c r="N651" s="70" t="inlineStr">
        <is>
          <t>否</t>
        </is>
      </c>
      <c r="O651" s="70" t="inlineStr">
        <is>
          <t>团队模拟数据</t>
        </is>
      </c>
      <c r="P651" s="70" t="inlineStr">
        <is>
          <t>SIM-v2.2-20260807-20260805</t>
        </is>
      </c>
      <c r="Q651" s="70" t="inlineStr">
        <is>
          <t>按LINE-S01确定性比例分配: 外观15%/尺寸25%/功能25%/电气25%/其他余数; 良品=ROUND(总产量×质量率,0)=55700, 不良=967</t>
        </is>
      </c>
    </row>
    <row r="652">
      <c r="A652" s="70" t="inlineStr">
        <is>
          <t>DEF-00651</t>
        </is>
      </c>
      <c r="B652" s="70" t="inlineStr">
        <is>
          <t>LINE-S02-PRE-20251124</t>
        </is>
      </c>
      <c r="C652" s="70" t="inlineStr">
        <is>
          <t>SHIFT-PRE-20251124</t>
        </is>
      </c>
      <c r="D652" s="70" t="inlineStr">
        <is>
          <t>LINE-S02</t>
        </is>
      </c>
      <c r="E652" s="70" t="inlineStr">
        <is>
          <t>改善前</t>
        </is>
      </c>
      <c r="F652" s="71" t="n">
        <v>45985</v>
      </c>
      <c r="G652" s="70" t="inlineStr">
        <is>
          <t>视觉设备系列</t>
        </is>
      </c>
      <c r="H652" s="70" t="inlineStr">
        <is>
          <t>外观不良</t>
        </is>
      </c>
      <c r="I652" s="72" t="n">
        <v>70</v>
      </c>
      <c r="J652" s="73" t="n">
        <v>0.1200686106346484</v>
      </c>
      <c r="K652" s="70" t="inlineStr">
        <is>
          <t>注塑工位</t>
        </is>
      </c>
      <c r="L652" s="70" t="inlineStr">
        <is>
          <t>表面缺陷</t>
        </is>
      </c>
      <c r="M652" s="70" t="inlineStr">
        <is>
          <t>质量工程师</t>
        </is>
      </c>
      <c r="N652" s="70" t="inlineStr">
        <is>
          <t>否</t>
        </is>
      </c>
      <c r="O652" s="70" t="inlineStr">
        <is>
          <t>团队模拟数据</t>
        </is>
      </c>
      <c r="P652" s="70" t="inlineStr">
        <is>
          <t>SIM-v2.2-20260807-20260805</t>
        </is>
      </c>
      <c r="Q652" s="70" t="inlineStr">
        <is>
          <t>按LINE-S02确定性比例分配: 外观12%/尺寸15%/功能32%/电气28%/其他余数; 良品=ROUND(总产量×质量率,0)=51589, 不良=583</t>
        </is>
      </c>
    </row>
    <row r="653">
      <c r="A653" s="70" t="inlineStr">
        <is>
          <t>DEF-00652</t>
        </is>
      </c>
      <c r="B653" s="70" t="inlineStr">
        <is>
          <t>LINE-S02-PRE-20251124</t>
        </is>
      </c>
      <c r="C653" s="70" t="inlineStr">
        <is>
          <t>SHIFT-PRE-20251124</t>
        </is>
      </c>
      <c r="D653" s="70" t="inlineStr">
        <is>
          <t>LINE-S02</t>
        </is>
      </c>
      <c r="E653" s="70" t="inlineStr">
        <is>
          <t>改善前</t>
        </is>
      </c>
      <c r="F653" s="71" t="n">
        <v>45985</v>
      </c>
      <c r="G653" s="70" t="inlineStr">
        <is>
          <t>视觉设备系列</t>
        </is>
      </c>
      <c r="H653" s="70" t="inlineStr">
        <is>
          <t>尺寸超差</t>
        </is>
      </c>
      <c r="I653" s="72" t="n">
        <v>87</v>
      </c>
      <c r="J653" s="73" t="n">
        <v>0.1492281303602058</v>
      </c>
      <c r="K653" s="70" t="inlineStr">
        <is>
          <t>成型工位</t>
        </is>
      </c>
      <c r="L653" s="70" t="inlineStr">
        <is>
          <t>工艺偏移</t>
        </is>
      </c>
      <c r="M653" s="70" t="inlineStr">
        <is>
          <t>质量工程师</t>
        </is>
      </c>
      <c r="N653" s="70" t="inlineStr">
        <is>
          <t>否</t>
        </is>
      </c>
      <c r="O653" s="70" t="inlineStr">
        <is>
          <t>团队模拟数据</t>
        </is>
      </c>
      <c r="P653" s="70" t="inlineStr">
        <is>
          <t>SIM-v2.2-20260807-20260805</t>
        </is>
      </c>
      <c r="Q653" s="70" t="inlineStr">
        <is>
          <t>按LINE-S02确定性比例分配: 外观12%/尺寸15%/功能32%/电气28%/其他余数; 良品=ROUND(总产量×质量率,0)=51589, 不良=583</t>
        </is>
      </c>
    </row>
    <row r="654">
      <c r="A654" s="70" t="inlineStr">
        <is>
          <t>DEF-00653</t>
        </is>
      </c>
      <c r="B654" s="70" t="inlineStr">
        <is>
          <t>LINE-S02-PRE-20251124</t>
        </is>
      </c>
      <c r="C654" s="70" t="inlineStr">
        <is>
          <t>SHIFT-PRE-20251124</t>
        </is>
      </c>
      <c r="D654" s="70" t="inlineStr">
        <is>
          <t>LINE-S02</t>
        </is>
      </c>
      <c r="E654" s="70" t="inlineStr">
        <is>
          <t>改善前</t>
        </is>
      </c>
      <c r="F654" s="71" t="n">
        <v>45985</v>
      </c>
      <c r="G654" s="70" t="inlineStr">
        <is>
          <t>视觉设备系列</t>
        </is>
      </c>
      <c r="H654" s="70" t="inlineStr">
        <is>
          <t>功能失效</t>
        </is>
      </c>
      <c r="I654" s="72" t="n">
        <v>187</v>
      </c>
      <c r="J654" s="73" t="n">
        <v>0.3207547169811321</v>
      </c>
      <c r="K654" s="70" t="inlineStr">
        <is>
          <t>测试工位</t>
        </is>
      </c>
      <c r="L654" s="70" t="inlineStr">
        <is>
          <t>元器件异常</t>
        </is>
      </c>
      <c r="M654" s="70" t="inlineStr">
        <is>
          <t>质量工程师</t>
        </is>
      </c>
      <c r="N654" s="70" t="inlineStr">
        <is>
          <t>是</t>
        </is>
      </c>
      <c r="O654" s="70" t="inlineStr">
        <is>
          <t>团队模拟数据</t>
        </is>
      </c>
      <c r="P654" s="70" t="inlineStr">
        <is>
          <t>SIM-v2.2-20260807-20260805</t>
        </is>
      </c>
      <c r="Q654" s="70" t="inlineStr">
        <is>
          <t>按LINE-S02确定性比例分配: 外观12%/尺寸15%/功能32%/电气28%/其他余数; 良品=ROUND(总产量×质量率,0)=51589, 不良=583</t>
        </is>
      </c>
    </row>
    <row r="655">
      <c r="A655" s="70" t="inlineStr">
        <is>
          <t>DEF-00654</t>
        </is>
      </c>
      <c r="B655" s="70" t="inlineStr">
        <is>
          <t>LINE-S02-PRE-20251124</t>
        </is>
      </c>
      <c r="C655" s="70" t="inlineStr">
        <is>
          <t>SHIFT-PRE-20251124</t>
        </is>
      </c>
      <c r="D655" s="70" t="inlineStr">
        <is>
          <t>LINE-S02</t>
        </is>
      </c>
      <c r="E655" s="70" t="inlineStr">
        <is>
          <t>改善前</t>
        </is>
      </c>
      <c r="F655" s="71" t="n">
        <v>45985</v>
      </c>
      <c r="G655" s="70" t="inlineStr">
        <is>
          <t>视觉设备系列</t>
        </is>
      </c>
      <c r="H655" s="70" t="inlineStr">
        <is>
          <t>电气不良</t>
        </is>
      </c>
      <c r="I655" s="72" t="n">
        <v>163</v>
      </c>
      <c r="J655" s="73" t="n">
        <v>0.2795883361921098</v>
      </c>
      <c r="K655" s="70" t="inlineStr">
        <is>
          <t>焊接工位</t>
        </is>
      </c>
      <c r="L655" s="70" t="inlineStr">
        <is>
          <t>焊接缺陷</t>
        </is>
      </c>
      <c r="M655" s="70" t="inlineStr">
        <is>
          <t>质量工程师</t>
        </is>
      </c>
      <c r="N655" s="70" t="inlineStr">
        <is>
          <t>否</t>
        </is>
      </c>
      <c r="O655" s="70" t="inlineStr">
        <is>
          <t>团队模拟数据</t>
        </is>
      </c>
      <c r="P655" s="70" t="inlineStr">
        <is>
          <t>SIM-v2.2-20260807-20260805</t>
        </is>
      </c>
      <c r="Q655" s="70" t="inlineStr">
        <is>
          <t>按LINE-S02确定性比例分配: 外观12%/尺寸15%/功能32%/电气28%/其他余数; 良品=ROUND(总产量×质量率,0)=51589, 不良=583</t>
        </is>
      </c>
    </row>
    <row r="656">
      <c r="A656" s="70" t="inlineStr">
        <is>
          <t>DEF-00655</t>
        </is>
      </c>
      <c r="B656" s="70" t="inlineStr">
        <is>
          <t>LINE-S02-PRE-20251124</t>
        </is>
      </c>
      <c r="C656" s="70" t="inlineStr">
        <is>
          <t>SHIFT-PRE-20251124</t>
        </is>
      </c>
      <c r="D656" s="70" t="inlineStr">
        <is>
          <t>LINE-S02</t>
        </is>
      </c>
      <c r="E656" s="70" t="inlineStr">
        <is>
          <t>改善前</t>
        </is>
      </c>
      <c r="F656" s="71" t="n">
        <v>45985</v>
      </c>
      <c r="G656" s="70" t="inlineStr">
        <is>
          <t>视觉设备系列</t>
        </is>
      </c>
      <c r="H656" s="70" t="inlineStr">
        <is>
          <t>其他不良</t>
        </is>
      </c>
      <c r="I656" s="72" t="n">
        <v>76</v>
      </c>
      <c r="J656" s="73" t="n">
        <v>0.130360205831904</v>
      </c>
      <c r="K656" s="70" t="inlineStr">
        <is>
          <t>包装工位</t>
        </is>
      </c>
      <c r="L656" s="70" t="inlineStr">
        <is>
          <t>综合因素</t>
        </is>
      </c>
      <c r="M656" s="70" t="inlineStr">
        <is>
          <t>生产主管</t>
        </is>
      </c>
      <c r="N656" s="70" t="inlineStr">
        <is>
          <t>否</t>
        </is>
      </c>
      <c r="O656" s="70" t="inlineStr">
        <is>
          <t>团队模拟数据</t>
        </is>
      </c>
      <c r="P656" s="70" t="inlineStr">
        <is>
          <t>SIM-v2.2-20260807-20260805</t>
        </is>
      </c>
      <c r="Q656" s="70" t="inlineStr">
        <is>
          <t>按LINE-S02确定性比例分配: 外观12%/尺寸15%/功能32%/电气28%/其他余数; 良品=ROUND(总产量×质量率,0)=51589, 不良=583</t>
        </is>
      </c>
    </row>
    <row r="657">
      <c r="A657" s="70" t="inlineStr">
        <is>
          <t>DEF-00656</t>
        </is>
      </c>
      <c r="B657" s="70" t="inlineStr">
        <is>
          <t>LINE-S03-PRE-20251124</t>
        </is>
      </c>
      <c r="C657" s="70" t="inlineStr">
        <is>
          <t>SHIFT-PRE-20251124</t>
        </is>
      </c>
      <c r="D657" s="70" t="inlineStr">
        <is>
          <t>LINE-S03</t>
        </is>
      </c>
      <c r="E657" s="70" t="inlineStr">
        <is>
          <t>改善前</t>
        </is>
      </c>
      <c r="F657" s="71" t="n">
        <v>45985</v>
      </c>
      <c r="G657" s="70" t="inlineStr">
        <is>
          <t>音频模组系列</t>
        </is>
      </c>
      <c r="H657" s="70" t="inlineStr">
        <is>
          <t>外观不良</t>
        </is>
      </c>
      <c r="I657" s="72" t="n">
        <v>807</v>
      </c>
      <c r="J657" s="73" t="n">
        <v>0.3201110670368901</v>
      </c>
      <c r="K657" s="70" t="inlineStr">
        <is>
          <t>注塑工位</t>
        </is>
      </c>
      <c r="L657" s="70" t="inlineStr">
        <is>
          <t>表面缺陷</t>
        </is>
      </c>
      <c r="M657" s="70" t="inlineStr">
        <is>
          <t>质量工程师</t>
        </is>
      </c>
      <c r="N657" s="70" t="inlineStr">
        <is>
          <t>是</t>
        </is>
      </c>
      <c r="O657" s="70" t="inlineStr">
        <is>
          <t>团队模拟数据</t>
        </is>
      </c>
      <c r="P657" s="70" t="inlineStr">
        <is>
          <t>SIM-v2.2-20260807-20260805</t>
        </is>
      </c>
      <c r="Q657" s="70" t="inlineStr">
        <is>
          <t>按LINE-S03确定性比例分配: 外观32%/尺寸30%/功能15%/电气13%/其他余数; 良品=ROUND(总产量×质量率,0)=59388, 不良=2521</t>
        </is>
      </c>
    </row>
    <row r="658">
      <c r="A658" s="70" t="inlineStr">
        <is>
          <t>DEF-00657</t>
        </is>
      </c>
      <c r="B658" s="70" t="inlineStr">
        <is>
          <t>LINE-S03-PRE-20251124</t>
        </is>
      </c>
      <c r="C658" s="70" t="inlineStr">
        <is>
          <t>SHIFT-PRE-20251124</t>
        </is>
      </c>
      <c r="D658" s="70" t="inlineStr">
        <is>
          <t>LINE-S03</t>
        </is>
      </c>
      <c r="E658" s="70" t="inlineStr">
        <is>
          <t>改善前</t>
        </is>
      </c>
      <c r="F658" s="71" t="n">
        <v>45985</v>
      </c>
      <c r="G658" s="70" t="inlineStr">
        <is>
          <t>音频模组系列</t>
        </is>
      </c>
      <c r="H658" s="70" t="inlineStr">
        <is>
          <t>尺寸超差</t>
        </is>
      </c>
      <c r="I658" s="72" t="n">
        <v>756</v>
      </c>
      <c r="J658" s="73" t="n">
        <v>0.299880999603332</v>
      </c>
      <c r="K658" s="70" t="inlineStr">
        <is>
          <t>成型工位</t>
        </is>
      </c>
      <c r="L658" s="70" t="inlineStr">
        <is>
          <t>工艺偏移</t>
        </is>
      </c>
      <c r="M658" s="70" t="inlineStr">
        <is>
          <t>质量工程师</t>
        </is>
      </c>
      <c r="N658" s="70" t="inlineStr">
        <is>
          <t>否</t>
        </is>
      </c>
      <c r="O658" s="70" t="inlineStr">
        <is>
          <t>团队模拟数据</t>
        </is>
      </c>
      <c r="P658" s="70" t="inlineStr">
        <is>
          <t>SIM-v2.2-20260807-20260805</t>
        </is>
      </c>
      <c r="Q658" s="70" t="inlineStr">
        <is>
          <t>按LINE-S03确定性比例分配: 外观32%/尺寸30%/功能15%/电气13%/其他余数; 良品=ROUND(总产量×质量率,0)=59388, 不良=2521</t>
        </is>
      </c>
    </row>
    <row r="659">
      <c r="A659" s="70" t="inlineStr">
        <is>
          <t>DEF-00658</t>
        </is>
      </c>
      <c r="B659" s="70" t="inlineStr">
        <is>
          <t>LINE-S03-PRE-20251124</t>
        </is>
      </c>
      <c r="C659" s="70" t="inlineStr">
        <is>
          <t>SHIFT-PRE-20251124</t>
        </is>
      </c>
      <c r="D659" s="70" t="inlineStr">
        <is>
          <t>LINE-S03</t>
        </is>
      </c>
      <c r="E659" s="70" t="inlineStr">
        <is>
          <t>改善前</t>
        </is>
      </c>
      <c r="F659" s="71" t="n">
        <v>45985</v>
      </c>
      <c r="G659" s="70" t="inlineStr">
        <is>
          <t>音频模组系列</t>
        </is>
      </c>
      <c r="H659" s="70" t="inlineStr">
        <is>
          <t>功能失效</t>
        </is>
      </c>
      <c r="I659" s="72" t="n">
        <v>378</v>
      </c>
      <c r="J659" s="73" t="n">
        <v>0.149940499801666</v>
      </c>
      <c r="K659" s="70" t="inlineStr">
        <is>
          <t>测试工位</t>
        </is>
      </c>
      <c r="L659" s="70" t="inlineStr">
        <is>
          <t>元器件异常</t>
        </is>
      </c>
      <c r="M659" s="70" t="inlineStr">
        <is>
          <t>质量工程师</t>
        </is>
      </c>
      <c r="N659" s="70" t="inlineStr">
        <is>
          <t>否</t>
        </is>
      </c>
      <c r="O659" s="70" t="inlineStr">
        <is>
          <t>团队模拟数据</t>
        </is>
      </c>
      <c r="P659" s="70" t="inlineStr">
        <is>
          <t>SIM-v2.2-20260807-20260805</t>
        </is>
      </c>
      <c r="Q659" s="70" t="inlineStr">
        <is>
          <t>按LINE-S03确定性比例分配: 外观32%/尺寸30%/功能15%/电气13%/其他余数; 良品=ROUND(总产量×质量率,0)=59388, 不良=2521</t>
        </is>
      </c>
    </row>
    <row r="660">
      <c r="A660" s="70" t="inlineStr">
        <is>
          <t>DEF-00659</t>
        </is>
      </c>
      <c r="B660" s="70" t="inlineStr">
        <is>
          <t>LINE-S03-PRE-20251124</t>
        </is>
      </c>
      <c r="C660" s="70" t="inlineStr">
        <is>
          <t>SHIFT-PRE-20251124</t>
        </is>
      </c>
      <c r="D660" s="70" t="inlineStr">
        <is>
          <t>LINE-S03</t>
        </is>
      </c>
      <c r="E660" s="70" t="inlineStr">
        <is>
          <t>改善前</t>
        </is>
      </c>
      <c r="F660" s="71" t="n">
        <v>45985</v>
      </c>
      <c r="G660" s="70" t="inlineStr">
        <is>
          <t>音频模组系列</t>
        </is>
      </c>
      <c r="H660" s="70" t="inlineStr">
        <is>
          <t>电气不良</t>
        </is>
      </c>
      <c r="I660" s="72" t="n">
        <v>328</v>
      </c>
      <c r="J660" s="73" t="n">
        <v>0.1301071003570012</v>
      </c>
      <c r="K660" s="70" t="inlineStr">
        <is>
          <t>焊接工位</t>
        </is>
      </c>
      <c r="L660" s="70" t="inlineStr">
        <is>
          <t>焊接缺陷</t>
        </is>
      </c>
      <c r="M660" s="70" t="inlineStr">
        <is>
          <t>质量工程师</t>
        </is>
      </c>
      <c r="N660" s="70" t="inlineStr">
        <is>
          <t>否</t>
        </is>
      </c>
      <c r="O660" s="70" t="inlineStr">
        <is>
          <t>团队模拟数据</t>
        </is>
      </c>
      <c r="P660" s="70" t="inlineStr">
        <is>
          <t>SIM-v2.2-20260807-20260805</t>
        </is>
      </c>
      <c r="Q660" s="70" t="inlineStr">
        <is>
          <t>按LINE-S03确定性比例分配: 外观32%/尺寸30%/功能15%/电气13%/其他余数; 良品=ROUND(总产量×质量率,0)=59388, 不良=2521</t>
        </is>
      </c>
    </row>
    <row r="661">
      <c r="A661" s="70" t="inlineStr">
        <is>
          <t>DEF-00660</t>
        </is>
      </c>
      <c r="B661" s="70" t="inlineStr">
        <is>
          <t>LINE-S03-PRE-20251124</t>
        </is>
      </c>
      <c r="C661" s="70" t="inlineStr">
        <is>
          <t>SHIFT-PRE-20251124</t>
        </is>
      </c>
      <c r="D661" s="70" t="inlineStr">
        <is>
          <t>LINE-S03</t>
        </is>
      </c>
      <c r="E661" s="70" t="inlineStr">
        <is>
          <t>改善前</t>
        </is>
      </c>
      <c r="F661" s="71" t="n">
        <v>45985</v>
      </c>
      <c r="G661" s="70" t="inlineStr">
        <is>
          <t>音频模组系列</t>
        </is>
      </c>
      <c r="H661" s="70" t="inlineStr">
        <is>
          <t>其他不良</t>
        </is>
      </c>
      <c r="I661" s="72" t="n">
        <v>252</v>
      </c>
      <c r="J661" s="73" t="n">
        <v>0.09996033320111075</v>
      </c>
      <c r="K661" s="70" t="inlineStr">
        <is>
          <t>包装工位</t>
        </is>
      </c>
      <c r="L661" s="70" t="inlineStr">
        <is>
          <t>综合因素</t>
        </is>
      </c>
      <c r="M661" s="70" t="inlineStr">
        <is>
          <t>生产主管</t>
        </is>
      </c>
      <c r="N661" s="70" t="inlineStr">
        <is>
          <t>否</t>
        </is>
      </c>
      <c r="O661" s="70" t="inlineStr">
        <is>
          <t>团队模拟数据</t>
        </is>
      </c>
      <c r="P661" s="70" t="inlineStr">
        <is>
          <t>SIM-v2.2-20260807-20260805</t>
        </is>
      </c>
      <c r="Q661" s="70" t="inlineStr">
        <is>
          <t>按LINE-S03确定性比例分配: 外观32%/尺寸30%/功能15%/电气13%/其他余数; 良品=ROUND(总产量×质量率,0)=59388, 不良=2521</t>
        </is>
      </c>
    </row>
    <row r="662">
      <c r="A662" s="70" t="inlineStr">
        <is>
          <t>DEF-00661</t>
        </is>
      </c>
      <c r="B662" s="70" t="inlineStr">
        <is>
          <t>LINE-S01-PRE-20251125</t>
        </is>
      </c>
      <c r="C662" s="70" t="inlineStr">
        <is>
          <t>SHIFT-PRE-20251125</t>
        </is>
      </c>
      <c r="D662" s="70" t="inlineStr">
        <is>
          <t>LINE-S01</t>
        </is>
      </c>
      <c r="E662" s="70" t="inlineStr">
        <is>
          <t>改善前</t>
        </is>
      </c>
      <c r="F662" s="71" t="n">
        <v>45986</v>
      </c>
      <c r="G662" s="70" t="inlineStr">
        <is>
          <t>智能终端系列</t>
        </is>
      </c>
      <c r="H662" s="70" t="inlineStr">
        <is>
          <t>外观不良</t>
        </is>
      </c>
      <c r="I662" s="72" t="n">
        <v>77</v>
      </c>
      <c r="J662" s="73" t="n">
        <v>0.150390625</v>
      </c>
      <c r="K662" s="70" t="inlineStr">
        <is>
          <t>注塑工位</t>
        </is>
      </c>
      <c r="L662" s="70" t="inlineStr">
        <is>
          <t>表面缺陷</t>
        </is>
      </c>
      <c r="M662" s="70" t="inlineStr">
        <is>
          <t>质量工程师</t>
        </is>
      </c>
      <c r="N662" s="70" t="inlineStr">
        <is>
          <t>否</t>
        </is>
      </c>
      <c r="O662" s="70" t="inlineStr">
        <is>
          <t>团队模拟数据</t>
        </is>
      </c>
      <c r="P662" s="70" t="inlineStr">
        <is>
          <t>SIM-v2.2-20260807-20260805</t>
        </is>
      </c>
      <c r="Q662" s="70" t="inlineStr">
        <is>
          <t>按LINE-S01确定性比例分配: 外观15%/尺寸25%/功能25%/电气25%/其他余数; 良品=ROUND(总产量×质量率,0)=25160, 不良=512</t>
        </is>
      </c>
    </row>
    <row r="663">
      <c r="A663" s="70" t="inlineStr">
        <is>
          <t>DEF-00662</t>
        </is>
      </c>
      <c r="B663" s="70" t="inlineStr">
        <is>
          <t>LINE-S01-PRE-20251125</t>
        </is>
      </c>
      <c r="C663" s="70" t="inlineStr">
        <is>
          <t>SHIFT-PRE-20251125</t>
        </is>
      </c>
      <c r="D663" s="70" t="inlineStr">
        <is>
          <t>LINE-S01</t>
        </is>
      </c>
      <c r="E663" s="70" t="inlineStr">
        <is>
          <t>改善前</t>
        </is>
      </c>
      <c r="F663" s="71" t="n">
        <v>45986</v>
      </c>
      <c r="G663" s="70" t="inlineStr">
        <is>
          <t>智能终端系列</t>
        </is>
      </c>
      <c r="H663" s="70" t="inlineStr">
        <is>
          <t>尺寸超差</t>
        </is>
      </c>
      <c r="I663" s="72" t="n">
        <v>128</v>
      </c>
      <c r="J663" s="73" t="n">
        <v>0.25</v>
      </c>
      <c r="K663" s="70" t="inlineStr">
        <is>
          <t>成型工位</t>
        </is>
      </c>
      <c r="L663" s="70" t="inlineStr">
        <is>
          <t>工艺偏移</t>
        </is>
      </c>
      <c r="M663" s="70" t="inlineStr">
        <is>
          <t>质量工程师</t>
        </is>
      </c>
      <c r="N663" s="70" t="inlineStr">
        <is>
          <t>否</t>
        </is>
      </c>
      <c r="O663" s="70" t="inlineStr">
        <is>
          <t>团队模拟数据</t>
        </is>
      </c>
      <c r="P663" s="70" t="inlineStr">
        <is>
          <t>SIM-v2.2-20260807-20260805</t>
        </is>
      </c>
      <c r="Q663" s="70" t="inlineStr">
        <is>
          <t>按LINE-S01确定性比例分配: 外观15%/尺寸25%/功能25%/电气25%/其他余数; 良品=ROUND(总产量×质量率,0)=25160, 不良=512</t>
        </is>
      </c>
    </row>
    <row r="664">
      <c r="A664" s="70" t="inlineStr">
        <is>
          <t>DEF-00663</t>
        </is>
      </c>
      <c r="B664" s="70" t="inlineStr">
        <is>
          <t>LINE-S01-PRE-20251125</t>
        </is>
      </c>
      <c r="C664" s="70" t="inlineStr">
        <is>
          <t>SHIFT-PRE-20251125</t>
        </is>
      </c>
      <c r="D664" s="70" t="inlineStr">
        <is>
          <t>LINE-S01</t>
        </is>
      </c>
      <c r="E664" s="70" t="inlineStr">
        <is>
          <t>改善前</t>
        </is>
      </c>
      <c r="F664" s="71" t="n">
        <v>45986</v>
      </c>
      <c r="G664" s="70" t="inlineStr">
        <is>
          <t>智能终端系列</t>
        </is>
      </c>
      <c r="H664" s="70" t="inlineStr">
        <is>
          <t>功能失效</t>
        </is>
      </c>
      <c r="I664" s="72" t="n">
        <v>128</v>
      </c>
      <c r="J664" s="73" t="n">
        <v>0.25</v>
      </c>
      <c r="K664" s="70" t="inlineStr">
        <is>
          <t>测试工位</t>
        </is>
      </c>
      <c r="L664" s="70" t="inlineStr">
        <is>
          <t>元器件异常</t>
        </is>
      </c>
      <c r="M664" s="70" t="inlineStr">
        <is>
          <t>质量工程师</t>
        </is>
      </c>
      <c r="N664" s="70" t="inlineStr">
        <is>
          <t>否</t>
        </is>
      </c>
      <c r="O664" s="70" t="inlineStr">
        <is>
          <t>团队模拟数据</t>
        </is>
      </c>
      <c r="P664" s="70" t="inlineStr">
        <is>
          <t>SIM-v2.2-20260807-20260805</t>
        </is>
      </c>
      <c r="Q664" s="70" t="inlineStr">
        <is>
          <t>按LINE-S01确定性比例分配: 外观15%/尺寸25%/功能25%/电气25%/其他余数; 良品=ROUND(总产量×质量率,0)=25160, 不良=512</t>
        </is>
      </c>
    </row>
    <row r="665">
      <c r="A665" s="70" t="inlineStr">
        <is>
          <t>DEF-00664</t>
        </is>
      </c>
      <c r="B665" s="70" t="inlineStr">
        <is>
          <t>LINE-S01-PRE-20251125</t>
        </is>
      </c>
      <c r="C665" s="70" t="inlineStr">
        <is>
          <t>SHIFT-PRE-20251125</t>
        </is>
      </c>
      <c r="D665" s="70" t="inlineStr">
        <is>
          <t>LINE-S01</t>
        </is>
      </c>
      <c r="E665" s="70" t="inlineStr">
        <is>
          <t>改善前</t>
        </is>
      </c>
      <c r="F665" s="71" t="n">
        <v>45986</v>
      </c>
      <c r="G665" s="70" t="inlineStr">
        <is>
          <t>智能终端系列</t>
        </is>
      </c>
      <c r="H665" s="70" t="inlineStr">
        <is>
          <t>电气不良</t>
        </is>
      </c>
      <c r="I665" s="72" t="n">
        <v>128</v>
      </c>
      <c r="J665" s="73" t="n">
        <v>0.25</v>
      </c>
      <c r="K665" s="70" t="inlineStr">
        <is>
          <t>焊接工位</t>
        </is>
      </c>
      <c r="L665" s="70" t="inlineStr">
        <is>
          <t>焊接缺陷</t>
        </is>
      </c>
      <c r="M665" s="70" t="inlineStr">
        <is>
          <t>质量工程师</t>
        </is>
      </c>
      <c r="N665" s="70" t="inlineStr">
        <is>
          <t>否</t>
        </is>
      </c>
      <c r="O665" s="70" t="inlineStr">
        <is>
          <t>团队模拟数据</t>
        </is>
      </c>
      <c r="P665" s="70" t="inlineStr">
        <is>
          <t>SIM-v2.2-20260807-20260805</t>
        </is>
      </c>
      <c r="Q665" s="70" t="inlineStr">
        <is>
          <t>按LINE-S01确定性比例分配: 外观15%/尺寸25%/功能25%/电气25%/其他余数; 良品=ROUND(总产量×质量率,0)=25160, 不良=512</t>
        </is>
      </c>
    </row>
    <row r="666">
      <c r="A666" s="70" t="inlineStr">
        <is>
          <t>DEF-00665</t>
        </is>
      </c>
      <c r="B666" s="70" t="inlineStr">
        <is>
          <t>LINE-S01-PRE-20251125</t>
        </is>
      </c>
      <c r="C666" s="70" t="inlineStr">
        <is>
          <t>SHIFT-PRE-20251125</t>
        </is>
      </c>
      <c r="D666" s="70" t="inlineStr">
        <is>
          <t>LINE-S01</t>
        </is>
      </c>
      <c r="E666" s="70" t="inlineStr">
        <is>
          <t>改善前</t>
        </is>
      </c>
      <c r="F666" s="71" t="n">
        <v>45986</v>
      </c>
      <c r="G666" s="70" t="inlineStr">
        <is>
          <t>智能终端系列</t>
        </is>
      </c>
      <c r="H666" s="70" t="inlineStr">
        <is>
          <t>其他不良</t>
        </is>
      </c>
      <c r="I666" s="72" t="n">
        <v>51</v>
      </c>
      <c r="J666" s="73" t="n">
        <v>0.099609375</v>
      </c>
      <c r="K666" s="70" t="inlineStr">
        <is>
          <t>包装工位</t>
        </is>
      </c>
      <c r="L666" s="70" t="inlineStr">
        <is>
          <t>综合因素</t>
        </is>
      </c>
      <c r="M666" s="70" t="inlineStr">
        <is>
          <t>生产主管</t>
        </is>
      </c>
      <c r="N666" s="70" t="inlineStr">
        <is>
          <t>否</t>
        </is>
      </c>
      <c r="O666" s="70" t="inlineStr">
        <is>
          <t>团队模拟数据</t>
        </is>
      </c>
      <c r="P666" s="70" t="inlineStr">
        <is>
          <t>SIM-v2.2-20260807-20260805</t>
        </is>
      </c>
      <c r="Q666" s="70" t="inlineStr">
        <is>
          <t>按LINE-S01确定性比例分配: 外观15%/尺寸25%/功能25%/电气25%/其他余数; 良品=ROUND(总产量×质量率,0)=25160, 不良=512</t>
        </is>
      </c>
    </row>
    <row r="667">
      <c r="A667" s="70" t="inlineStr">
        <is>
          <t>DEF-00666</t>
        </is>
      </c>
      <c r="B667" s="70" t="inlineStr">
        <is>
          <t>LINE-S02-PRE-20251125</t>
        </is>
      </c>
      <c r="C667" s="70" t="inlineStr">
        <is>
          <t>SHIFT-PRE-20251125</t>
        </is>
      </c>
      <c r="D667" s="70" t="inlineStr">
        <is>
          <t>LINE-S02</t>
        </is>
      </c>
      <c r="E667" s="70" t="inlineStr">
        <is>
          <t>改善前</t>
        </is>
      </c>
      <c r="F667" s="71" t="n">
        <v>45986</v>
      </c>
      <c r="G667" s="70" t="inlineStr">
        <is>
          <t>视觉设备系列</t>
        </is>
      </c>
      <c r="H667" s="70" t="inlineStr">
        <is>
          <t>外观不良</t>
        </is>
      </c>
      <c r="I667" s="72" t="n">
        <v>64</v>
      </c>
      <c r="J667" s="73" t="n">
        <v>0.1203007518796992</v>
      </c>
      <c r="K667" s="70" t="inlineStr">
        <is>
          <t>注塑工位</t>
        </is>
      </c>
      <c r="L667" s="70" t="inlineStr">
        <is>
          <t>表面缺陷</t>
        </is>
      </c>
      <c r="M667" s="70" t="inlineStr">
        <is>
          <t>质量工程师</t>
        </is>
      </c>
      <c r="N667" s="70" t="inlineStr">
        <is>
          <t>否</t>
        </is>
      </c>
      <c r="O667" s="70" t="inlineStr">
        <is>
          <t>团队模拟数据</t>
        </is>
      </c>
      <c r="P667" s="70" t="inlineStr">
        <is>
          <t>SIM-v2.2-20260807-20260805</t>
        </is>
      </c>
      <c r="Q667" s="70" t="inlineStr">
        <is>
          <t>按LINE-S02确定性比例分配: 外观12%/尺寸15%/功能32%/电气28%/其他余数; 良品=ROUND(总产量×质量率,0)=23123, 不良=532</t>
        </is>
      </c>
    </row>
    <row r="668">
      <c r="A668" s="70" t="inlineStr">
        <is>
          <t>DEF-00667</t>
        </is>
      </c>
      <c r="B668" s="70" t="inlineStr">
        <is>
          <t>LINE-S02-PRE-20251125</t>
        </is>
      </c>
      <c r="C668" s="70" t="inlineStr">
        <is>
          <t>SHIFT-PRE-20251125</t>
        </is>
      </c>
      <c r="D668" s="70" t="inlineStr">
        <is>
          <t>LINE-S02</t>
        </is>
      </c>
      <c r="E668" s="70" t="inlineStr">
        <is>
          <t>改善前</t>
        </is>
      </c>
      <c r="F668" s="71" t="n">
        <v>45986</v>
      </c>
      <c r="G668" s="70" t="inlineStr">
        <is>
          <t>视觉设备系列</t>
        </is>
      </c>
      <c r="H668" s="70" t="inlineStr">
        <is>
          <t>尺寸超差</t>
        </is>
      </c>
      <c r="I668" s="72" t="n">
        <v>80</v>
      </c>
      <c r="J668" s="73" t="n">
        <v>0.1503759398496241</v>
      </c>
      <c r="K668" s="70" t="inlineStr">
        <is>
          <t>成型工位</t>
        </is>
      </c>
      <c r="L668" s="70" t="inlineStr">
        <is>
          <t>工艺偏移</t>
        </is>
      </c>
      <c r="M668" s="70" t="inlineStr">
        <is>
          <t>质量工程师</t>
        </is>
      </c>
      <c r="N668" s="70" t="inlineStr">
        <is>
          <t>否</t>
        </is>
      </c>
      <c r="O668" s="70" t="inlineStr">
        <is>
          <t>团队模拟数据</t>
        </is>
      </c>
      <c r="P668" s="70" t="inlineStr">
        <is>
          <t>SIM-v2.2-20260807-20260805</t>
        </is>
      </c>
      <c r="Q668" s="70" t="inlineStr">
        <is>
          <t>按LINE-S02确定性比例分配: 外观12%/尺寸15%/功能32%/电气28%/其他余数; 良品=ROUND(总产量×质量率,0)=23123, 不良=532</t>
        </is>
      </c>
    </row>
    <row r="669">
      <c r="A669" s="70" t="inlineStr">
        <is>
          <t>DEF-00668</t>
        </is>
      </c>
      <c r="B669" s="70" t="inlineStr">
        <is>
          <t>LINE-S02-PRE-20251125</t>
        </is>
      </c>
      <c r="C669" s="70" t="inlineStr">
        <is>
          <t>SHIFT-PRE-20251125</t>
        </is>
      </c>
      <c r="D669" s="70" t="inlineStr">
        <is>
          <t>LINE-S02</t>
        </is>
      </c>
      <c r="E669" s="70" t="inlineStr">
        <is>
          <t>改善前</t>
        </is>
      </c>
      <c r="F669" s="71" t="n">
        <v>45986</v>
      </c>
      <c r="G669" s="70" t="inlineStr">
        <is>
          <t>视觉设备系列</t>
        </is>
      </c>
      <c r="H669" s="70" t="inlineStr">
        <is>
          <t>功能失效</t>
        </is>
      </c>
      <c r="I669" s="72" t="n">
        <v>170</v>
      </c>
      <c r="J669" s="73" t="n">
        <v>0.3195488721804511</v>
      </c>
      <c r="K669" s="70" t="inlineStr">
        <is>
          <t>测试工位</t>
        </is>
      </c>
      <c r="L669" s="70" t="inlineStr">
        <is>
          <t>元器件异常</t>
        </is>
      </c>
      <c r="M669" s="70" t="inlineStr">
        <is>
          <t>质量工程师</t>
        </is>
      </c>
      <c r="N669" s="70" t="inlineStr">
        <is>
          <t>是</t>
        </is>
      </c>
      <c r="O669" s="70" t="inlineStr">
        <is>
          <t>团队模拟数据</t>
        </is>
      </c>
      <c r="P669" s="70" t="inlineStr">
        <is>
          <t>SIM-v2.2-20260807-20260805</t>
        </is>
      </c>
      <c r="Q669" s="70" t="inlineStr">
        <is>
          <t>按LINE-S02确定性比例分配: 外观12%/尺寸15%/功能32%/电气28%/其他余数; 良品=ROUND(总产量×质量率,0)=23123, 不良=532</t>
        </is>
      </c>
    </row>
    <row r="670">
      <c r="A670" s="70" t="inlineStr">
        <is>
          <t>DEF-00669</t>
        </is>
      </c>
      <c r="B670" s="70" t="inlineStr">
        <is>
          <t>LINE-S02-PRE-20251125</t>
        </is>
      </c>
      <c r="C670" s="70" t="inlineStr">
        <is>
          <t>SHIFT-PRE-20251125</t>
        </is>
      </c>
      <c r="D670" s="70" t="inlineStr">
        <is>
          <t>LINE-S02</t>
        </is>
      </c>
      <c r="E670" s="70" t="inlineStr">
        <is>
          <t>改善前</t>
        </is>
      </c>
      <c r="F670" s="71" t="n">
        <v>45986</v>
      </c>
      <c r="G670" s="70" t="inlineStr">
        <is>
          <t>视觉设备系列</t>
        </is>
      </c>
      <c r="H670" s="70" t="inlineStr">
        <is>
          <t>电气不良</t>
        </is>
      </c>
      <c r="I670" s="72" t="n">
        <v>149</v>
      </c>
      <c r="J670" s="73" t="n">
        <v>0.2800751879699248</v>
      </c>
      <c r="K670" s="70" t="inlineStr">
        <is>
          <t>焊接工位</t>
        </is>
      </c>
      <c r="L670" s="70" t="inlineStr">
        <is>
          <t>焊接缺陷</t>
        </is>
      </c>
      <c r="M670" s="70" t="inlineStr">
        <is>
          <t>质量工程师</t>
        </is>
      </c>
      <c r="N670" s="70" t="inlineStr">
        <is>
          <t>否</t>
        </is>
      </c>
      <c r="O670" s="70" t="inlineStr">
        <is>
          <t>团队模拟数据</t>
        </is>
      </c>
      <c r="P670" s="70" t="inlineStr">
        <is>
          <t>SIM-v2.2-20260807-20260805</t>
        </is>
      </c>
      <c r="Q670" s="70" t="inlineStr">
        <is>
          <t>按LINE-S02确定性比例分配: 外观12%/尺寸15%/功能32%/电气28%/其他余数; 良品=ROUND(总产量×质量率,0)=23123, 不良=532</t>
        </is>
      </c>
    </row>
    <row r="671">
      <c r="A671" s="70" t="inlineStr">
        <is>
          <t>DEF-00670</t>
        </is>
      </c>
      <c r="B671" s="70" t="inlineStr">
        <is>
          <t>LINE-S02-PRE-20251125</t>
        </is>
      </c>
      <c r="C671" s="70" t="inlineStr">
        <is>
          <t>SHIFT-PRE-20251125</t>
        </is>
      </c>
      <c r="D671" s="70" t="inlineStr">
        <is>
          <t>LINE-S02</t>
        </is>
      </c>
      <c r="E671" s="70" t="inlineStr">
        <is>
          <t>改善前</t>
        </is>
      </c>
      <c r="F671" s="71" t="n">
        <v>45986</v>
      </c>
      <c r="G671" s="70" t="inlineStr">
        <is>
          <t>视觉设备系列</t>
        </is>
      </c>
      <c r="H671" s="70" t="inlineStr">
        <is>
          <t>其他不良</t>
        </is>
      </c>
      <c r="I671" s="72" t="n">
        <v>69</v>
      </c>
      <c r="J671" s="73" t="n">
        <v>0.1296992481203008</v>
      </c>
      <c r="K671" s="70" t="inlineStr">
        <is>
          <t>包装工位</t>
        </is>
      </c>
      <c r="L671" s="70" t="inlineStr">
        <is>
          <t>综合因素</t>
        </is>
      </c>
      <c r="M671" s="70" t="inlineStr">
        <is>
          <t>生产主管</t>
        </is>
      </c>
      <c r="N671" s="70" t="inlineStr">
        <is>
          <t>否</t>
        </is>
      </c>
      <c r="O671" s="70" t="inlineStr">
        <is>
          <t>团队模拟数据</t>
        </is>
      </c>
      <c r="P671" s="70" t="inlineStr">
        <is>
          <t>SIM-v2.2-20260807-20260805</t>
        </is>
      </c>
      <c r="Q671" s="70" t="inlineStr">
        <is>
          <t>按LINE-S02确定性比例分配: 外观12%/尺寸15%/功能32%/电气28%/其他余数; 良品=ROUND(总产量×质量率,0)=23123, 不良=532</t>
        </is>
      </c>
    </row>
    <row r="672">
      <c r="A672" s="70" t="inlineStr">
        <is>
          <t>DEF-00671</t>
        </is>
      </c>
      <c r="B672" s="70" t="inlineStr">
        <is>
          <t>LINE-S03-PRE-20251125</t>
        </is>
      </c>
      <c r="C672" s="70" t="inlineStr">
        <is>
          <t>SHIFT-PRE-20251125</t>
        </is>
      </c>
      <c r="D672" s="70" t="inlineStr">
        <is>
          <t>LINE-S03</t>
        </is>
      </c>
      <c r="E672" s="70" t="inlineStr">
        <is>
          <t>改善前</t>
        </is>
      </c>
      <c r="F672" s="71" t="n">
        <v>45986</v>
      </c>
      <c r="G672" s="70" t="inlineStr">
        <is>
          <t>音频模组系列</t>
        </is>
      </c>
      <c r="H672" s="70" t="inlineStr">
        <is>
          <t>外观不良</t>
        </is>
      </c>
      <c r="I672" s="72" t="n">
        <v>364</v>
      </c>
      <c r="J672" s="73" t="n">
        <v>0.3204225352112676</v>
      </c>
      <c r="K672" s="70" t="inlineStr">
        <is>
          <t>注塑工位</t>
        </is>
      </c>
      <c r="L672" s="70" t="inlineStr">
        <is>
          <t>表面缺陷</t>
        </is>
      </c>
      <c r="M672" s="70" t="inlineStr">
        <is>
          <t>质量工程师</t>
        </is>
      </c>
      <c r="N672" s="70" t="inlineStr">
        <is>
          <t>是</t>
        </is>
      </c>
      <c r="O672" s="70" t="inlineStr">
        <is>
          <t>团队模拟数据</t>
        </is>
      </c>
      <c r="P672" s="70" t="inlineStr">
        <is>
          <t>SIM-v2.2-20260807-20260805</t>
        </is>
      </c>
      <c r="Q672" s="70" t="inlineStr">
        <is>
          <t>按LINE-S03确定性比例分配: 外观32%/尺寸30%/功能15%/电气13%/其他余数; 良品=ROUND(总产量×质量率,0)=24923, 不良=1136</t>
        </is>
      </c>
    </row>
    <row r="673">
      <c r="A673" s="70" t="inlineStr">
        <is>
          <t>DEF-00672</t>
        </is>
      </c>
      <c r="B673" s="70" t="inlineStr">
        <is>
          <t>LINE-S03-PRE-20251125</t>
        </is>
      </c>
      <c r="C673" s="70" t="inlineStr">
        <is>
          <t>SHIFT-PRE-20251125</t>
        </is>
      </c>
      <c r="D673" s="70" t="inlineStr">
        <is>
          <t>LINE-S03</t>
        </is>
      </c>
      <c r="E673" s="70" t="inlineStr">
        <is>
          <t>改善前</t>
        </is>
      </c>
      <c r="F673" s="71" t="n">
        <v>45986</v>
      </c>
      <c r="G673" s="70" t="inlineStr">
        <is>
          <t>音频模组系列</t>
        </is>
      </c>
      <c r="H673" s="70" t="inlineStr">
        <is>
          <t>尺寸超差</t>
        </is>
      </c>
      <c r="I673" s="72" t="n">
        <v>341</v>
      </c>
      <c r="J673" s="73" t="n">
        <v>0.3001760563380282</v>
      </c>
      <c r="K673" s="70" t="inlineStr">
        <is>
          <t>成型工位</t>
        </is>
      </c>
      <c r="L673" s="70" t="inlineStr">
        <is>
          <t>工艺偏移</t>
        </is>
      </c>
      <c r="M673" s="70" t="inlineStr">
        <is>
          <t>质量工程师</t>
        </is>
      </c>
      <c r="N673" s="70" t="inlineStr">
        <is>
          <t>是</t>
        </is>
      </c>
      <c r="O673" s="70" t="inlineStr">
        <is>
          <t>团队模拟数据</t>
        </is>
      </c>
      <c r="P673" s="70" t="inlineStr">
        <is>
          <t>SIM-v2.2-20260807-20260805</t>
        </is>
      </c>
      <c r="Q673" s="70" t="inlineStr">
        <is>
          <t>按LINE-S03确定性比例分配: 外观32%/尺寸30%/功能15%/电气13%/其他余数; 良品=ROUND(总产量×质量率,0)=24923, 不良=1136</t>
        </is>
      </c>
    </row>
    <row r="674">
      <c r="A674" s="70" t="inlineStr">
        <is>
          <t>DEF-00673</t>
        </is>
      </c>
      <c r="B674" s="70" t="inlineStr">
        <is>
          <t>LINE-S03-PRE-20251125</t>
        </is>
      </c>
      <c r="C674" s="70" t="inlineStr">
        <is>
          <t>SHIFT-PRE-20251125</t>
        </is>
      </c>
      <c r="D674" s="70" t="inlineStr">
        <is>
          <t>LINE-S03</t>
        </is>
      </c>
      <c r="E674" s="70" t="inlineStr">
        <is>
          <t>改善前</t>
        </is>
      </c>
      <c r="F674" s="71" t="n">
        <v>45986</v>
      </c>
      <c r="G674" s="70" t="inlineStr">
        <is>
          <t>音频模组系列</t>
        </is>
      </c>
      <c r="H674" s="70" t="inlineStr">
        <is>
          <t>功能失效</t>
        </is>
      </c>
      <c r="I674" s="72" t="n">
        <v>170</v>
      </c>
      <c r="J674" s="73" t="n">
        <v>0.1496478873239437</v>
      </c>
      <c r="K674" s="70" t="inlineStr">
        <is>
          <t>测试工位</t>
        </is>
      </c>
      <c r="L674" s="70" t="inlineStr">
        <is>
          <t>元器件异常</t>
        </is>
      </c>
      <c r="M674" s="70" t="inlineStr">
        <is>
          <t>质量工程师</t>
        </is>
      </c>
      <c r="N674" s="70" t="inlineStr">
        <is>
          <t>否</t>
        </is>
      </c>
      <c r="O674" s="70" t="inlineStr">
        <is>
          <t>团队模拟数据</t>
        </is>
      </c>
      <c r="P674" s="70" t="inlineStr">
        <is>
          <t>SIM-v2.2-20260807-20260805</t>
        </is>
      </c>
      <c r="Q674" s="70" t="inlineStr">
        <is>
          <t>按LINE-S03确定性比例分配: 外观32%/尺寸30%/功能15%/电气13%/其他余数; 良品=ROUND(总产量×质量率,0)=24923, 不良=1136</t>
        </is>
      </c>
    </row>
    <row r="675">
      <c r="A675" s="70" t="inlineStr">
        <is>
          <t>DEF-00674</t>
        </is>
      </c>
      <c r="B675" s="70" t="inlineStr">
        <is>
          <t>LINE-S03-PRE-20251125</t>
        </is>
      </c>
      <c r="C675" s="70" t="inlineStr">
        <is>
          <t>SHIFT-PRE-20251125</t>
        </is>
      </c>
      <c r="D675" s="70" t="inlineStr">
        <is>
          <t>LINE-S03</t>
        </is>
      </c>
      <c r="E675" s="70" t="inlineStr">
        <is>
          <t>改善前</t>
        </is>
      </c>
      <c r="F675" s="71" t="n">
        <v>45986</v>
      </c>
      <c r="G675" s="70" t="inlineStr">
        <is>
          <t>音频模组系列</t>
        </is>
      </c>
      <c r="H675" s="70" t="inlineStr">
        <is>
          <t>电气不良</t>
        </is>
      </c>
      <c r="I675" s="72" t="n">
        <v>148</v>
      </c>
      <c r="J675" s="73" t="n">
        <v>0.1302816901408451</v>
      </c>
      <c r="K675" s="70" t="inlineStr">
        <is>
          <t>焊接工位</t>
        </is>
      </c>
      <c r="L675" s="70" t="inlineStr">
        <is>
          <t>焊接缺陷</t>
        </is>
      </c>
      <c r="M675" s="70" t="inlineStr">
        <is>
          <t>质量工程师</t>
        </is>
      </c>
      <c r="N675" s="70" t="inlineStr">
        <is>
          <t>否</t>
        </is>
      </c>
      <c r="O675" s="70" t="inlineStr">
        <is>
          <t>团队模拟数据</t>
        </is>
      </c>
      <c r="P675" s="70" t="inlineStr">
        <is>
          <t>SIM-v2.2-20260807-20260805</t>
        </is>
      </c>
      <c r="Q675" s="70" t="inlineStr">
        <is>
          <t>按LINE-S03确定性比例分配: 外观32%/尺寸30%/功能15%/电气13%/其他余数; 良品=ROUND(总产量×质量率,0)=24923, 不良=1136</t>
        </is>
      </c>
    </row>
    <row r="676">
      <c r="A676" s="70" t="inlineStr">
        <is>
          <t>DEF-00675</t>
        </is>
      </c>
      <c r="B676" s="70" t="inlineStr">
        <is>
          <t>LINE-S03-PRE-20251125</t>
        </is>
      </c>
      <c r="C676" s="70" t="inlineStr">
        <is>
          <t>SHIFT-PRE-20251125</t>
        </is>
      </c>
      <c r="D676" s="70" t="inlineStr">
        <is>
          <t>LINE-S03</t>
        </is>
      </c>
      <c r="E676" s="70" t="inlineStr">
        <is>
          <t>改善前</t>
        </is>
      </c>
      <c r="F676" s="71" t="n">
        <v>45986</v>
      </c>
      <c r="G676" s="70" t="inlineStr">
        <is>
          <t>音频模组系列</t>
        </is>
      </c>
      <c r="H676" s="70" t="inlineStr">
        <is>
          <t>其他不良</t>
        </is>
      </c>
      <c r="I676" s="72" t="n">
        <v>113</v>
      </c>
      <c r="J676" s="73" t="n">
        <v>0.0994718309859155</v>
      </c>
      <c r="K676" s="70" t="inlineStr">
        <is>
          <t>包装工位</t>
        </is>
      </c>
      <c r="L676" s="70" t="inlineStr">
        <is>
          <t>综合因素</t>
        </is>
      </c>
      <c r="M676" s="70" t="inlineStr">
        <is>
          <t>生产主管</t>
        </is>
      </c>
      <c r="N676" s="70" t="inlineStr">
        <is>
          <t>否</t>
        </is>
      </c>
      <c r="O676" s="70" t="inlineStr">
        <is>
          <t>团队模拟数据</t>
        </is>
      </c>
      <c r="P676" s="70" t="inlineStr">
        <is>
          <t>SIM-v2.2-20260807-20260805</t>
        </is>
      </c>
      <c r="Q676" s="70" t="inlineStr">
        <is>
          <t>按LINE-S03确定性比例分配: 外观32%/尺寸30%/功能15%/电气13%/其他余数; 良品=ROUND(总产量×质量率,0)=24923, 不良=1136</t>
        </is>
      </c>
    </row>
    <row r="677">
      <c r="A677" s="70" t="inlineStr">
        <is>
          <t>DEF-00676</t>
        </is>
      </c>
      <c r="B677" s="70" t="inlineStr">
        <is>
          <t>LINE-S01-PRE-20251126</t>
        </is>
      </c>
      <c r="C677" s="70" t="inlineStr">
        <is>
          <t>SHIFT-PRE-20251126</t>
        </is>
      </c>
      <c r="D677" s="70" t="inlineStr">
        <is>
          <t>LINE-S01</t>
        </is>
      </c>
      <c r="E677" s="70" t="inlineStr">
        <is>
          <t>改善前</t>
        </is>
      </c>
      <c r="F677" s="71" t="n">
        <v>45987</v>
      </c>
      <c r="G677" s="70" t="inlineStr">
        <is>
          <t>智能终端系列</t>
        </is>
      </c>
      <c r="H677" s="70" t="inlineStr">
        <is>
          <t>外观不良</t>
        </is>
      </c>
      <c r="I677" s="72" t="n">
        <v>29</v>
      </c>
      <c r="J677" s="73" t="n">
        <v>0.1510416666666667</v>
      </c>
      <c r="K677" s="70" t="inlineStr">
        <is>
          <t>注塑工位</t>
        </is>
      </c>
      <c r="L677" s="70" t="inlineStr">
        <is>
          <t>表面缺陷</t>
        </is>
      </c>
      <c r="M677" s="70" t="inlineStr">
        <is>
          <t>质量工程师</t>
        </is>
      </c>
      <c r="N677" s="70" t="inlineStr">
        <is>
          <t>否</t>
        </is>
      </c>
      <c r="O677" s="70" t="inlineStr">
        <is>
          <t>团队模拟数据</t>
        </is>
      </c>
      <c r="P677" s="70" t="inlineStr">
        <is>
          <t>SIM-v2.2-20260807-20260805</t>
        </is>
      </c>
      <c r="Q677" s="70" t="inlineStr">
        <is>
          <t>按LINE-S01确定性比例分配: 外观15%/尺寸25%/功能25%/电气25%/其他余数; 良品=ROUND(总产量×质量率,0)=27477, 不良=192</t>
        </is>
      </c>
    </row>
    <row r="678">
      <c r="A678" s="70" t="inlineStr">
        <is>
          <t>DEF-00677</t>
        </is>
      </c>
      <c r="B678" s="70" t="inlineStr">
        <is>
          <t>LINE-S01-PRE-20251126</t>
        </is>
      </c>
      <c r="C678" s="70" t="inlineStr">
        <is>
          <t>SHIFT-PRE-20251126</t>
        </is>
      </c>
      <c r="D678" s="70" t="inlineStr">
        <is>
          <t>LINE-S01</t>
        </is>
      </c>
      <c r="E678" s="70" t="inlineStr">
        <is>
          <t>改善前</t>
        </is>
      </c>
      <c r="F678" s="71" t="n">
        <v>45987</v>
      </c>
      <c r="G678" s="70" t="inlineStr">
        <is>
          <t>智能终端系列</t>
        </is>
      </c>
      <c r="H678" s="70" t="inlineStr">
        <is>
          <t>尺寸超差</t>
        </is>
      </c>
      <c r="I678" s="72" t="n">
        <v>48</v>
      </c>
      <c r="J678" s="73" t="n">
        <v>0.25</v>
      </c>
      <c r="K678" s="70" t="inlineStr">
        <is>
          <t>成型工位</t>
        </is>
      </c>
      <c r="L678" s="70" t="inlineStr">
        <is>
          <t>工艺偏移</t>
        </is>
      </c>
      <c r="M678" s="70" t="inlineStr">
        <is>
          <t>质量工程师</t>
        </is>
      </c>
      <c r="N678" s="70" t="inlineStr">
        <is>
          <t>否</t>
        </is>
      </c>
      <c r="O678" s="70" t="inlineStr">
        <is>
          <t>团队模拟数据</t>
        </is>
      </c>
      <c r="P678" s="70" t="inlineStr">
        <is>
          <t>SIM-v2.2-20260807-20260805</t>
        </is>
      </c>
      <c r="Q678" s="70" t="inlineStr">
        <is>
          <t>按LINE-S01确定性比例分配: 外观15%/尺寸25%/功能25%/电气25%/其他余数; 良品=ROUND(总产量×质量率,0)=27477, 不良=192</t>
        </is>
      </c>
    </row>
    <row r="679">
      <c r="A679" s="70" t="inlineStr">
        <is>
          <t>DEF-00678</t>
        </is>
      </c>
      <c r="B679" s="70" t="inlineStr">
        <is>
          <t>LINE-S01-PRE-20251126</t>
        </is>
      </c>
      <c r="C679" s="70" t="inlineStr">
        <is>
          <t>SHIFT-PRE-20251126</t>
        </is>
      </c>
      <c r="D679" s="70" t="inlineStr">
        <is>
          <t>LINE-S01</t>
        </is>
      </c>
      <c r="E679" s="70" t="inlineStr">
        <is>
          <t>改善前</t>
        </is>
      </c>
      <c r="F679" s="71" t="n">
        <v>45987</v>
      </c>
      <c r="G679" s="70" t="inlineStr">
        <is>
          <t>智能终端系列</t>
        </is>
      </c>
      <c r="H679" s="70" t="inlineStr">
        <is>
          <t>功能失效</t>
        </is>
      </c>
      <c r="I679" s="72" t="n">
        <v>48</v>
      </c>
      <c r="J679" s="73" t="n">
        <v>0.25</v>
      </c>
      <c r="K679" s="70" t="inlineStr">
        <is>
          <t>测试工位</t>
        </is>
      </c>
      <c r="L679" s="70" t="inlineStr">
        <is>
          <t>元器件异常</t>
        </is>
      </c>
      <c r="M679" s="70" t="inlineStr">
        <is>
          <t>质量工程师</t>
        </is>
      </c>
      <c r="N679" s="70" t="inlineStr">
        <is>
          <t>否</t>
        </is>
      </c>
      <c r="O679" s="70" t="inlineStr">
        <is>
          <t>团队模拟数据</t>
        </is>
      </c>
      <c r="P679" s="70" t="inlineStr">
        <is>
          <t>SIM-v2.2-20260807-20260805</t>
        </is>
      </c>
      <c r="Q679" s="70" t="inlineStr">
        <is>
          <t>按LINE-S01确定性比例分配: 外观15%/尺寸25%/功能25%/电气25%/其他余数; 良品=ROUND(总产量×质量率,0)=27477, 不良=192</t>
        </is>
      </c>
    </row>
    <row r="680">
      <c r="A680" s="70" t="inlineStr">
        <is>
          <t>DEF-00679</t>
        </is>
      </c>
      <c r="B680" s="70" t="inlineStr">
        <is>
          <t>LINE-S01-PRE-20251126</t>
        </is>
      </c>
      <c r="C680" s="70" t="inlineStr">
        <is>
          <t>SHIFT-PRE-20251126</t>
        </is>
      </c>
      <c r="D680" s="70" t="inlineStr">
        <is>
          <t>LINE-S01</t>
        </is>
      </c>
      <c r="E680" s="70" t="inlineStr">
        <is>
          <t>改善前</t>
        </is>
      </c>
      <c r="F680" s="71" t="n">
        <v>45987</v>
      </c>
      <c r="G680" s="70" t="inlineStr">
        <is>
          <t>智能终端系列</t>
        </is>
      </c>
      <c r="H680" s="70" t="inlineStr">
        <is>
          <t>电气不良</t>
        </is>
      </c>
      <c r="I680" s="72" t="n">
        <v>48</v>
      </c>
      <c r="J680" s="73" t="n">
        <v>0.25</v>
      </c>
      <c r="K680" s="70" t="inlineStr">
        <is>
          <t>焊接工位</t>
        </is>
      </c>
      <c r="L680" s="70" t="inlineStr">
        <is>
          <t>焊接缺陷</t>
        </is>
      </c>
      <c r="M680" s="70" t="inlineStr">
        <is>
          <t>质量工程师</t>
        </is>
      </c>
      <c r="N680" s="70" t="inlineStr">
        <is>
          <t>否</t>
        </is>
      </c>
      <c r="O680" s="70" t="inlineStr">
        <is>
          <t>团队模拟数据</t>
        </is>
      </c>
      <c r="P680" s="70" t="inlineStr">
        <is>
          <t>SIM-v2.2-20260807-20260805</t>
        </is>
      </c>
      <c r="Q680" s="70" t="inlineStr">
        <is>
          <t>按LINE-S01确定性比例分配: 外观15%/尺寸25%/功能25%/电气25%/其他余数; 良品=ROUND(总产量×质量率,0)=27477, 不良=192</t>
        </is>
      </c>
    </row>
    <row r="681">
      <c r="A681" s="70" t="inlineStr">
        <is>
          <t>DEF-00680</t>
        </is>
      </c>
      <c r="B681" s="70" t="inlineStr">
        <is>
          <t>LINE-S01-PRE-20251126</t>
        </is>
      </c>
      <c r="C681" s="70" t="inlineStr">
        <is>
          <t>SHIFT-PRE-20251126</t>
        </is>
      </c>
      <c r="D681" s="70" t="inlineStr">
        <is>
          <t>LINE-S01</t>
        </is>
      </c>
      <c r="E681" s="70" t="inlineStr">
        <is>
          <t>改善前</t>
        </is>
      </c>
      <c r="F681" s="71" t="n">
        <v>45987</v>
      </c>
      <c r="G681" s="70" t="inlineStr">
        <is>
          <t>智能终端系列</t>
        </is>
      </c>
      <c r="H681" s="70" t="inlineStr">
        <is>
          <t>其他不良</t>
        </is>
      </c>
      <c r="I681" s="72" t="n">
        <v>19</v>
      </c>
      <c r="J681" s="73" t="n">
        <v>0.09895833333333337</v>
      </c>
      <c r="K681" s="70" t="inlineStr">
        <is>
          <t>包装工位</t>
        </is>
      </c>
      <c r="L681" s="70" t="inlineStr">
        <is>
          <t>综合因素</t>
        </is>
      </c>
      <c r="M681" s="70" t="inlineStr">
        <is>
          <t>生产主管</t>
        </is>
      </c>
      <c r="N681" s="70" t="inlineStr">
        <is>
          <t>否</t>
        </is>
      </c>
      <c r="O681" s="70" t="inlineStr">
        <is>
          <t>团队模拟数据</t>
        </is>
      </c>
      <c r="P681" s="70" t="inlineStr">
        <is>
          <t>SIM-v2.2-20260807-20260805</t>
        </is>
      </c>
      <c r="Q681" s="70" t="inlineStr">
        <is>
          <t>按LINE-S01确定性比例分配: 外观15%/尺寸25%/功能25%/电气25%/其他余数; 良品=ROUND(总产量×质量率,0)=27477, 不良=192</t>
        </is>
      </c>
    </row>
    <row r="682">
      <c r="A682" s="70" t="inlineStr">
        <is>
          <t>DEF-00681</t>
        </is>
      </c>
      <c r="B682" s="70" t="inlineStr">
        <is>
          <t>LINE-S02-PRE-20251126</t>
        </is>
      </c>
      <c r="C682" s="70" t="inlineStr">
        <is>
          <t>SHIFT-PRE-20251126</t>
        </is>
      </c>
      <c r="D682" s="70" t="inlineStr">
        <is>
          <t>LINE-S02</t>
        </is>
      </c>
      <c r="E682" s="70" t="inlineStr">
        <is>
          <t>改善前</t>
        </is>
      </c>
      <c r="F682" s="71" t="n">
        <v>45987</v>
      </c>
      <c r="G682" s="70" t="inlineStr">
        <is>
          <t>视觉设备系列</t>
        </is>
      </c>
      <c r="H682" s="70" t="inlineStr">
        <is>
          <t>外观不良</t>
        </is>
      </c>
      <c r="I682" s="72" t="n">
        <v>31</v>
      </c>
      <c r="J682" s="73" t="n">
        <v>0.1192307692307692</v>
      </c>
      <c r="K682" s="70" t="inlineStr">
        <is>
          <t>注塑工位</t>
        </is>
      </c>
      <c r="L682" s="70" t="inlineStr">
        <is>
          <t>表面缺陷</t>
        </is>
      </c>
      <c r="M682" s="70" t="inlineStr">
        <is>
          <t>质量工程师</t>
        </is>
      </c>
      <c r="N682" s="70" t="inlineStr">
        <is>
          <t>否</t>
        </is>
      </c>
      <c r="O682" s="70" t="inlineStr">
        <is>
          <t>团队模拟数据</t>
        </is>
      </c>
      <c r="P682" s="70" t="inlineStr">
        <is>
          <t>SIM-v2.2-20260807-20260805</t>
        </is>
      </c>
      <c r="Q682" s="70" t="inlineStr">
        <is>
          <t>按LINE-S02确定性比例分配: 外观12%/尺寸15%/功能32%/电气28%/其他余数; 良品=ROUND(总产量×质量率,0)=27164, 不良=260</t>
        </is>
      </c>
    </row>
    <row r="683">
      <c r="A683" s="70" t="inlineStr">
        <is>
          <t>DEF-00682</t>
        </is>
      </c>
      <c r="B683" s="70" t="inlineStr">
        <is>
          <t>LINE-S02-PRE-20251126</t>
        </is>
      </c>
      <c r="C683" s="70" t="inlineStr">
        <is>
          <t>SHIFT-PRE-20251126</t>
        </is>
      </c>
      <c r="D683" s="70" t="inlineStr">
        <is>
          <t>LINE-S02</t>
        </is>
      </c>
      <c r="E683" s="70" t="inlineStr">
        <is>
          <t>改善前</t>
        </is>
      </c>
      <c r="F683" s="71" t="n">
        <v>45987</v>
      </c>
      <c r="G683" s="70" t="inlineStr">
        <is>
          <t>视觉设备系列</t>
        </is>
      </c>
      <c r="H683" s="70" t="inlineStr">
        <is>
          <t>尺寸超差</t>
        </is>
      </c>
      <c r="I683" s="72" t="n">
        <v>39</v>
      </c>
      <c r="J683" s="73" t="n">
        <v>0.15</v>
      </c>
      <c r="K683" s="70" t="inlineStr">
        <is>
          <t>成型工位</t>
        </is>
      </c>
      <c r="L683" s="70" t="inlineStr">
        <is>
          <t>工艺偏移</t>
        </is>
      </c>
      <c r="M683" s="70" t="inlineStr">
        <is>
          <t>质量工程师</t>
        </is>
      </c>
      <c r="N683" s="70" t="inlineStr">
        <is>
          <t>否</t>
        </is>
      </c>
      <c r="O683" s="70" t="inlineStr">
        <is>
          <t>团队模拟数据</t>
        </is>
      </c>
      <c r="P683" s="70" t="inlineStr">
        <is>
          <t>SIM-v2.2-20260807-20260805</t>
        </is>
      </c>
      <c r="Q683" s="70" t="inlineStr">
        <is>
          <t>按LINE-S02确定性比例分配: 外观12%/尺寸15%/功能32%/电气28%/其他余数; 良品=ROUND(总产量×质量率,0)=27164, 不良=260</t>
        </is>
      </c>
    </row>
    <row r="684">
      <c r="A684" s="70" t="inlineStr">
        <is>
          <t>DEF-00683</t>
        </is>
      </c>
      <c r="B684" s="70" t="inlineStr">
        <is>
          <t>LINE-S02-PRE-20251126</t>
        </is>
      </c>
      <c r="C684" s="70" t="inlineStr">
        <is>
          <t>SHIFT-PRE-20251126</t>
        </is>
      </c>
      <c r="D684" s="70" t="inlineStr">
        <is>
          <t>LINE-S02</t>
        </is>
      </c>
      <c r="E684" s="70" t="inlineStr">
        <is>
          <t>改善前</t>
        </is>
      </c>
      <c r="F684" s="71" t="n">
        <v>45987</v>
      </c>
      <c r="G684" s="70" t="inlineStr">
        <is>
          <t>视觉设备系列</t>
        </is>
      </c>
      <c r="H684" s="70" t="inlineStr">
        <is>
          <t>功能失效</t>
        </is>
      </c>
      <c r="I684" s="72" t="n">
        <v>83</v>
      </c>
      <c r="J684" s="73" t="n">
        <v>0.3192307692307692</v>
      </c>
      <c r="K684" s="70" t="inlineStr">
        <is>
          <t>测试工位</t>
        </is>
      </c>
      <c r="L684" s="70" t="inlineStr">
        <is>
          <t>元器件异常</t>
        </is>
      </c>
      <c r="M684" s="70" t="inlineStr">
        <is>
          <t>质量工程师</t>
        </is>
      </c>
      <c r="N684" s="70" t="inlineStr">
        <is>
          <t>是</t>
        </is>
      </c>
      <c r="O684" s="70" t="inlineStr">
        <is>
          <t>团队模拟数据</t>
        </is>
      </c>
      <c r="P684" s="70" t="inlineStr">
        <is>
          <t>SIM-v2.2-20260807-20260805</t>
        </is>
      </c>
      <c r="Q684" s="70" t="inlineStr">
        <is>
          <t>按LINE-S02确定性比例分配: 外观12%/尺寸15%/功能32%/电气28%/其他余数; 良品=ROUND(总产量×质量率,0)=27164, 不良=260</t>
        </is>
      </c>
    </row>
    <row r="685">
      <c r="A685" s="70" t="inlineStr">
        <is>
          <t>DEF-00684</t>
        </is>
      </c>
      <c r="B685" s="70" t="inlineStr">
        <is>
          <t>LINE-S02-PRE-20251126</t>
        </is>
      </c>
      <c r="C685" s="70" t="inlineStr">
        <is>
          <t>SHIFT-PRE-20251126</t>
        </is>
      </c>
      <c r="D685" s="70" t="inlineStr">
        <is>
          <t>LINE-S02</t>
        </is>
      </c>
      <c r="E685" s="70" t="inlineStr">
        <is>
          <t>改善前</t>
        </is>
      </c>
      <c r="F685" s="71" t="n">
        <v>45987</v>
      </c>
      <c r="G685" s="70" t="inlineStr">
        <is>
          <t>视觉设备系列</t>
        </is>
      </c>
      <c r="H685" s="70" t="inlineStr">
        <is>
          <t>电气不良</t>
        </is>
      </c>
      <c r="I685" s="72" t="n">
        <v>73</v>
      </c>
      <c r="J685" s="73" t="n">
        <v>0.2807692307692308</v>
      </c>
      <c r="K685" s="70" t="inlineStr">
        <is>
          <t>焊接工位</t>
        </is>
      </c>
      <c r="L685" s="70" t="inlineStr">
        <is>
          <t>焊接缺陷</t>
        </is>
      </c>
      <c r="M685" s="70" t="inlineStr">
        <is>
          <t>质量工程师</t>
        </is>
      </c>
      <c r="N685" s="70" t="inlineStr">
        <is>
          <t>否</t>
        </is>
      </c>
      <c r="O685" s="70" t="inlineStr">
        <is>
          <t>团队模拟数据</t>
        </is>
      </c>
      <c r="P685" s="70" t="inlineStr">
        <is>
          <t>SIM-v2.2-20260807-20260805</t>
        </is>
      </c>
      <c r="Q685" s="70" t="inlineStr">
        <is>
          <t>按LINE-S02确定性比例分配: 外观12%/尺寸15%/功能32%/电气28%/其他余数; 良品=ROUND(总产量×质量率,0)=27164, 不良=260</t>
        </is>
      </c>
    </row>
    <row r="686">
      <c r="A686" s="70" t="inlineStr">
        <is>
          <t>DEF-00685</t>
        </is>
      </c>
      <c r="B686" s="70" t="inlineStr">
        <is>
          <t>LINE-S02-PRE-20251126</t>
        </is>
      </c>
      <c r="C686" s="70" t="inlineStr">
        <is>
          <t>SHIFT-PRE-20251126</t>
        </is>
      </c>
      <c r="D686" s="70" t="inlineStr">
        <is>
          <t>LINE-S02</t>
        </is>
      </c>
      <c r="E686" s="70" t="inlineStr">
        <is>
          <t>改善前</t>
        </is>
      </c>
      <c r="F686" s="71" t="n">
        <v>45987</v>
      </c>
      <c r="G686" s="70" t="inlineStr">
        <is>
          <t>视觉设备系列</t>
        </is>
      </c>
      <c r="H686" s="70" t="inlineStr">
        <is>
          <t>其他不良</t>
        </is>
      </c>
      <c r="I686" s="72" t="n">
        <v>34</v>
      </c>
      <c r="J686" s="73" t="n">
        <v>0.1307692307692309</v>
      </c>
      <c r="K686" s="70" t="inlineStr">
        <is>
          <t>包装工位</t>
        </is>
      </c>
      <c r="L686" s="70" t="inlineStr">
        <is>
          <t>综合因素</t>
        </is>
      </c>
      <c r="M686" s="70" t="inlineStr">
        <is>
          <t>生产主管</t>
        </is>
      </c>
      <c r="N686" s="70" t="inlineStr">
        <is>
          <t>否</t>
        </is>
      </c>
      <c r="O686" s="70" t="inlineStr">
        <is>
          <t>团队模拟数据</t>
        </is>
      </c>
      <c r="P686" s="70" t="inlineStr">
        <is>
          <t>SIM-v2.2-20260807-20260805</t>
        </is>
      </c>
      <c r="Q686" s="70" t="inlineStr">
        <is>
          <t>按LINE-S02确定性比例分配: 外观12%/尺寸15%/功能32%/电气28%/其他余数; 良品=ROUND(总产量×质量率,0)=27164, 不良=260</t>
        </is>
      </c>
    </row>
    <row r="687">
      <c r="A687" s="70" t="inlineStr">
        <is>
          <t>DEF-00686</t>
        </is>
      </c>
      <c r="B687" s="70" t="inlineStr">
        <is>
          <t>LINE-S03-PRE-20251126</t>
        </is>
      </c>
      <c r="C687" s="70" t="inlineStr">
        <is>
          <t>SHIFT-PRE-20251126</t>
        </is>
      </c>
      <c r="D687" s="70" t="inlineStr">
        <is>
          <t>LINE-S03</t>
        </is>
      </c>
      <c r="E687" s="70" t="inlineStr">
        <is>
          <t>改善前</t>
        </is>
      </c>
      <c r="F687" s="71" t="n">
        <v>45987</v>
      </c>
      <c r="G687" s="70" t="inlineStr">
        <is>
          <t>音频模组系列</t>
        </is>
      </c>
      <c r="H687" s="70" t="inlineStr">
        <is>
          <t>外观不良</t>
        </is>
      </c>
      <c r="I687" s="72" t="n">
        <v>296</v>
      </c>
      <c r="J687" s="73" t="n">
        <v>0.32</v>
      </c>
      <c r="K687" s="70" t="inlineStr">
        <is>
          <t>注塑工位</t>
        </is>
      </c>
      <c r="L687" s="70" t="inlineStr">
        <is>
          <t>表面缺陷</t>
        </is>
      </c>
      <c r="M687" s="70" t="inlineStr">
        <is>
          <t>质量工程师</t>
        </is>
      </c>
      <c r="N687" s="70" t="inlineStr">
        <is>
          <t>是</t>
        </is>
      </c>
      <c r="O687" s="70" t="inlineStr">
        <is>
          <t>团队模拟数据</t>
        </is>
      </c>
      <c r="P687" s="70" t="inlineStr">
        <is>
          <t>SIM-v2.2-20260807-20260805</t>
        </is>
      </c>
      <c r="Q687" s="70" t="inlineStr">
        <is>
          <t>按LINE-S03确定性比例分配: 外观32%/尺寸30%/功能15%/电气13%/其他余数; 良品=ROUND(总产量×质量率,0)=29311, 不良=925</t>
        </is>
      </c>
    </row>
    <row r="688">
      <c r="A688" s="70" t="inlineStr">
        <is>
          <t>DEF-00687</t>
        </is>
      </c>
      <c r="B688" s="70" t="inlineStr">
        <is>
          <t>LINE-S03-PRE-20251126</t>
        </is>
      </c>
      <c r="C688" s="70" t="inlineStr">
        <is>
          <t>SHIFT-PRE-20251126</t>
        </is>
      </c>
      <c r="D688" s="70" t="inlineStr">
        <is>
          <t>LINE-S03</t>
        </is>
      </c>
      <c r="E688" s="70" t="inlineStr">
        <is>
          <t>改善前</t>
        </is>
      </c>
      <c r="F688" s="71" t="n">
        <v>45987</v>
      </c>
      <c r="G688" s="70" t="inlineStr">
        <is>
          <t>音频模组系列</t>
        </is>
      </c>
      <c r="H688" s="70" t="inlineStr">
        <is>
          <t>尺寸超差</t>
        </is>
      </c>
      <c r="I688" s="72" t="n">
        <v>278</v>
      </c>
      <c r="J688" s="73" t="n">
        <v>0.3005405405405405</v>
      </c>
      <c r="K688" s="70" t="inlineStr">
        <is>
          <t>成型工位</t>
        </is>
      </c>
      <c r="L688" s="70" t="inlineStr">
        <is>
          <t>工艺偏移</t>
        </is>
      </c>
      <c r="M688" s="70" t="inlineStr">
        <is>
          <t>质量工程师</t>
        </is>
      </c>
      <c r="N688" s="70" t="inlineStr">
        <is>
          <t>是</t>
        </is>
      </c>
      <c r="O688" s="70" t="inlineStr">
        <is>
          <t>团队模拟数据</t>
        </is>
      </c>
      <c r="P688" s="70" t="inlineStr">
        <is>
          <t>SIM-v2.2-20260807-20260805</t>
        </is>
      </c>
      <c r="Q688" s="70" t="inlineStr">
        <is>
          <t>按LINE-S03确定性比例分配: 外观32%/尺寸30%/功能15%/电气13%/其他余数; 良品=ROUND(总产量×质量率,0)=29311, 不良=925</t>
        </is>
      </c>
    </row>
    <row r="689">
      <c r="A689" s="70" t="inlineStr">
        <is>
          <t>DEF-00688</t>
        </is>
      </c>
      <c r="B689" s="70" t="inlineStr">
        <is>
          <t>LINE-S03-PRE-20251126</t>
        </is>
      </c>
      <c r="C689" s="70" t="inlineStr">
        <is>
          <t>SHIFT-PRE-20251126</t>
        </is>
      </c>
      <c r="D689" s="70" t="inlineStr">
        <is>
          <t>LINE-S03</t>
        </is>
      </c>
      <c r="E689" s="70" t="inlineStr">
        <is>
          <t>改善前</t>
        </is>
      </c>
      <c r="F689" s="71" t="n">
        <v>45987</v>
      </c>
      <c r="G689" s="70" t="inlineStr">
        <is>
          <t>音频模组系列</t>
        </is>
      </c>
      <c r="H689" s="70" t="inlineStr">
        <is>
          <t>功能失效</t>
        </is>
      </c>
      <c r="I689" s="72" t="n">
        <v>139</v>
      </c>
      <c r="J689" s="73" t="n">
        <v>0.1502702702702703</v>
      </c>
      <c r="K689" s="70" t="inlineStr">
        <is>
          <t>测试工位</t>
        </is>
      </c>
      <c r="L689" s="70" t="inlineStr">
        <is>
          <t>元器件异常</t>
        </is>
      </c>
      <c r="M689" s="70" t="inlineStr">
        <is>
          <t>质量工程师</t>
        </is>
      </c>
      <c r="N689" s="70" t="inlineStr">
        <is>
          <t>否</t>
        </is>
      </c>
      <c r="O689" s="70" t="inlineStr">
        <is>
          <t>团队模拟数据</t>
        </is>
      </c>
      <c r="P689" s="70" t="inlineStr">
        <is>
          <t>SIM-v2.2-20260807-20260805</t>
        </is>
      </c>
      <c r="Q689" s="70" t="inlineStr">
        <is>
          <t>按LINE-S03确定性比例分配: 外观32%/尺寸30%/功能15%/电气13%/其他余数; 良品=ROUND(总产量×质量率,0)=29311, 不良=925</t>
        </is>
      </c>
    </row>
    <row r="690">
      <c r="A690" s="70" t="inlineStr">
        <is>
          <t>DEF-00689</t>
        </is>
      </c>
      <c r="B690" s="70" t="inlineStr">
        <is>
          <t>LINE-S03-PRE-20251126</t>
        </is>
      </c>
      <c r="C690" s="70" t="inlineStr">
        <is>
          <t>SHIFT-PRE-20251126</t>
        </is>
      </c>
      <c r="D690" s="70" t="inlineStr">
        <is>
          <t>LINE-S03</t>
        </is>
      </c>
      <c r="E690" s="70" t="inlineStr">
        <is>
          <t>改善前</t>
        </is>
      </c>
      <c r="F690" s="71" t="n">
        <v>45987</v>
      </c>
      <c r="G690" s="70" t="inlineStr">
        <is>
          <t>音频模组系列</t>
        </is>
      </c>
      <c r="H690" s="70" t="inlineStr">
        <is>
          <t>电气不良</t>
        </is>
      </c>
      <c r="I690" s="72" t="n">
        <v>120</v>
      </c>
      <c r="J690" s="73" t="n">
        <v>0.1297297297297297</v>
      </c>
      <c r="K690" s="70" t="inlineStr">
        <is>
          <t>焊接工位</t>
        </is>
      </c>
      <c r="L690" s="70" t="inlineStr">
        <is>
          <t>焊接缺陷</t>
        </is>
      </c>
      <c r="M690" s="70" t="inlineStr">
        <is>
          <t>质量工程师</t>
        </is>
      </c>
      <c r="N690" s="70" t="inlineStr">
        <is>
          <t>否</t>
        </is>
      </c>
      <c r="O690" s="70" t="inlineStr">
        <is>
          <t>团队模拟数据</t>
        </is>
      </c>
      <c r="P690" s="70" t="inlineStr">
        <is>
          <t>SIM-v2.2-20260807-20260805</t>
        </is>
      </c>
      <c r="Q690" s="70" t="inlineStr">
        <is>
          <t>按LINE-S03确定性比例分配: 外观32%/尺寸30%/功能15%/电气13%/其他余数; 良品=ROUND(总产量×质量率,0)=29311, 不良=925</t>
        </is>
      </c>
    </row>
    <row r="691">
      <c r="A691" s="70" t="inlineStr">
        <is>
          <t>DEF-00690</t>
        </is>
      </c>
      <c r="B691" s="70" t="inlineStr">
        <is>
          <t>LINE-S03-PRE-20251126</t>
        </is>
      </c>
      <c r="C691" s="70" t="inlineStr">
        <is>
          <t>SHIFT-PRE-20251126</t>
        </is>
      </c>
      <c r="D691" s="70" t="inlineStr">
        <is>
          <t>LINE-S03</t>
        </is>
      </c>
      <c r="E691" s="70" t="inlineStr">
        <is>
          <t>改善前</t>
        </is>
      </c>
      <c r="F691" s="71" t="n">
        <v>45987</v>
      </c>
      <c r="G691" s="70" t="inlineStr">
        <is>
          <t>音频模组系列</t>
        </is>
      </c>
      <c r="H691" s="70" t="inlineStr">
        <is>
          <t>其他不良</t>
        </is>
      </c>
      <c r="I691" s="72" t="n">
        <v>92</v>
      </c>
      <c r="J691" s="73" t="n">
        <v>0.09945945945945944</v>
      </c>
      <c r="K691" s="70" t="inlineStr">
        <is>
          <t>包装工位</t>
        </is>
      </c>
      <c r="L691" s="70" t="inlineStr">
        <is>
          <t>综合因素</t>
        </is>
      </c>
      <c r="M691" s="70" t="inlineStr">
        <is>
          <t>生产主管</t>
        </is>
      </c>
      <c r="N691" s="70" t="inlineStr">
        <is>
          <t>否</t>
        </is>
      </c>
      <c r="O691" s="70" t="inlineStr">
        <is>
          <t>团队模拟数据</t>
        </is>
      </c>
      <c r="P691" s="70" t="inlineStr">
        <is>
          <t>SIM-v2.2-20260807-20260805</t>
        </is>
      </c>
      <c r="Q691" s="70" t="inlineStr">
        <is>
          <t>按LINE-S03确定性比例分配: 外观32%/尺寸30%/功能15%/电气13%/其他余数; 良品=ROUND(总产量×质量率,0)=29311, 不良=925</t>
        </is>
      </c>
    </row>
    <row r="692">
      <c r="A692" s="70" t="inlineStr">
        <is>
          <t>DEF-00691</t>
        </is>
      </c>
      <c r="B692" s="70" t="inlineStr">
        <is>
          <t>LINE-S01-PRE-20251127</t>
        </is>
      </c>
      <c r="C692" s="70" t="inlineStr">
        <is>
          <t>SHIFT-PRE-20251127</t>
        </is>
      </c>
      <c r="D692" s="70" t="inlineStr">
        <is>
          <t>LINE-S01</t>
        </is>
      </c>
      <c r="E692" s="70" t="inlineStr">
        <is>
          <t>改善前</t>
        </is>
      </c>
      <c r="F692" s="71" t="n">
        <v>45988</v>
      </c>
      <c r="G692" s="70" t="inlineStr">
        <is>
          <t>智能终端系列</t>
        </is>
      </c>
      <c r="H692" s="70" t="inlineStr">
        <is>
          <t>外观不良</t>
        </is>
      </c>
      <c r="I692" s="72" t="n">
        <v>52</v>
      </c>
      <c r="J692" s="73" t="n">
        <v>0.1498559077809798</v>
      </c>
      <c r="K692" s="70" t="inlineStr">
        <is>
          <t>注塑工位</t>
        </is>
      </c>
      <c r="L692" s="70" t="inlineStr">
        <is>
          <t>表面缺陷</t>
        </is>
      </c>
      <c r="M692" s="70" t="inlineStr">
        <is>
          <t>质量工程师</t>
        </is>
      </c>
      <c r="N692" s="70" t="inlineStr">
        <is>
          <t>否</t>
        </is>
      </c>
      <c r="O692" s="70" t="inlineStr">
        <is>
          <t>团队模拟数据</t>
        </is>
      </c>
      <c r="P692" s="70" t="inlineStr">
        <is>
          <t>SIM-v2.2-20260807-20260805</t>
        </is>
      </c>
      <c r="Q692" s="70" t="inlineStr">
        <is>
          <t>按LINE-S01确定性比例分配: 外观15%/尺寸25%/功能25%/电气25%/其他余数; 良品=ROUND(总产量×质量率,0)=18445, 不良=347</t>
        </is>
      </c>
    </row>
    <row r="693">
      <c r="A693" s="70" t="inlineStr">
        <is>
          <t>DEF-00692</t>
        </is>
      </c>
      <c r="B693" s="70" t="inlineStr">
        <is>
          <t>LINE-S01-PRE-20251127</t>
        </is>
      </c>
      <c r="C693" s="70" t="inlineStr">
        <is>
          <t>SHIFT-PRE-20251127</t>
        </is>
      </c>
      <c r="D693" s="70" t="inlineStr">
        <is>
          <t>LINE-S01</t>
        </is>
      </c>
      <c r="E693" s="70" t="inlineStr">
        <is>
          <t>改善前</t>
        </is>
      </c>
      <c r="F693" s="71" t="n">
        <v>45988</v>
      </c>
      <c r="G693" s="70" t="inlineStr">
        <is>
          <t>智能终端系列</t>
        </is>
      </c>
      <c r="H693" s="70" t="inlineStr">
        <is>
          <t>尺寸超差</t>
        </is>
      </c>
      <c r="I693" s="72" t="n">
        <v>87</v>
      </c>
      <c r="J693" s="73" t="n">
        <v>0.2507204610951009</v>
      </c>
      <c r="K693" s="70" t="inlineStr">
        <is>
          <t>成型工位</t>
        </is>
      </c>
      <c r="L693" s="70" t="inlineStr">
        <is>
          <t>工艺偏移</t>
        </is>
      </c>
      <c r="M693" s="70" t="inlineStr">
        <is>
          <t>质量工程师</t>
        </is>
      </c>
      <c r="N693" s="70" t="inlineStr">
        <is>
          <t>否</t>
        </is>
      </c>
      <c r="O693" s="70" t="inlineStr">
        <is>
          <t>团队模拟数据</t>
        </is>
      </c>
      <c r="P693" s="70" t="inlineStr">
        <is>
          <t>SIM-v2.2-20260807-20260805</t>
        </is>
      </c>
      <c r="Q693" s="70" t="inlineStr">
        <is>
          <t>按LINE-S01确定性比例分配: 外观15%/尺寸25%/功能25%/电气25%/其他余数; 良品=ROUND(总产量×质量率,0)=18445, 不良=347</t>
        </is>
      </c>
    </row>
    <row r="694">
      <c r="A694" s="70" t="inlineStr">
        <is>
          <t>DEF-00693</t>
        </is>
      </c>
      <c r="B694" s="70" t="inlineStr">
        <is>
          <t>LINE-S01-PRE-20251127</t>
        </is>
      </c>
      <c r="C694" s="70" t="inlineStr">
        <is>
          <t>SHIFT-PRE-20251127</t>
        </is>
      </c>
      <c r="D694" s="70" t="inlineStr">
        <is>
          <t>LINE-S01</t>
        </is>
      </c>
      <c r="E694" s="70" t="inlineStr">
        <is>
          <t>改善前</t>
        </is>
      </c>
      <c r="F694" s="71" t="n">
        <v>45988</v>
      </c>
      <c r="G694" s="70" t="inlineStr">
        <is>
          <t>智能终端系列</t>
        </is>
      </c>
      <c r="H694" s="70" t="inlineStr">
        <is>
          <t>功能失效</t>
        </is>
      </c>
      <c r="I694" s="72" t="n">
        <v>87</v>
      </c>
      <c r="J694" s="73" t="n">
        <v>0.2507204610951009</v>
      </c>
      <c r="K694" s="70" t="inlineStr">
        <is>
          <t>测试工位</t>
        </is>
      </c>
      <c r="L694" s="70" t="inlineStr">
        <is>
          <t>元器件异常</t>
        </is>
      </c>
      <c r="M694" s="70" t="inlineStr">
        <is>
          <t>质量工程师</t>
        </is>
      </c>
      <c r="N694" s="70" t="inlineStr">
        <is>
          <t>否</t>
        </is>
      </c>
      <c r="O694" s="70" t="inlineStr">
        <is>
          <t>团队模拟数据</t>
        </is>
      </c>
      <c r="P694" s="70" t="inlineStr">
        <is>
          <t>SIM-v2.2-20260807-20260805</t>
        </is>
      </c>
      <c r="Q694" s="70" t="inlineStr">
        <is>
          <t>按LINE-S01确定性比例分配: 外观15%/尺寸25%/功能25%/电气25%/其他余数; 良品=ROUND(总产量×质量率,0)=18445, 不良=347</t>
        </is>
      </c>
    </row>
    <row r="695">
      <c r="A695" s="70" t="inlineStr">
        <is>
          <t>DEF-00694</t>
        </is>
      </c>
      <c r="B695" s="70" t="inlineStr">
        <is>
          <t>LINE-S01-PRE-20251127</t>
        </is>
      </c>
      <c r="C695" s="70" t="inlineStr">
        <is>
          <t>SHIFT-PRE-20251127</t>
        </is>
      </c>
      <c r="D695" s="70" t="inlineStr">
        <is>
          <t>LINE-S01</t>
        </is>
      </c>
      <c r="E695" s="70" t="inlineStr">
        <is>
          <t>改善前</t>
        </is>
      </c>
      <c r="F695" s="71" t="n">
        <v>45988</v>
      </c>
      <c r="G695" s="70" t="inlineStr">
        <is>
          <t>智能终端系列</t>
        </is>
      </c>
      <c r="H695" s="70" t="inlineStr">
        <is>
          <t>电气不良</t>
        </is>
      </c>
      <c r="I695" s="72" t="n">
        <v>87</v>
      </c>
      <c r="J695" s="73" t="n">
        <v>0.2507204610951009</v>
      </c>
      <c r="K695" s="70" t="inlineStr">
        <is>
          <t>焊接工位</t>
        </is>
      </c>
      <c r="L695" s="70" t="inlineStr">
        <is>
          <t>焊接缺陷</t>
        </is>
      </c>
      <c r="M695" s="70" t="inlineStr">
        <is>
          <t>质量工程师</t>
        </is>
      </c>
      <c r="N695" s="70" t="inlineStr">
        <is>
          <t>否</t>
        </is>
      </c>
      <c r="O695" s="70" t="inlineStr">
        <is>
          <t>团队模拟数据</t>
        </is>
      </c>
      <c r="P695" s="70" t="inlineStr">
        <is>
          <t>SIM-v2.2-20260807-20260805</t>
        </is>
      </c>
      <c r="Q695" s="70" t="inlineStr">
        <is>
          <t>按LINE-S01确定性比例分配: 外观15%/尺寸25%/功能25%/电气25%/其他余数; 良品=ROUND(总产量×质量率,0)=18445, 不良=347</t>
        </is>
      </c>
    </row>
    <row r="696">
      <c r="A696" s="70" t="inlineStr">
        <is>
          <t>DEF-00695</t>
        </is>
      </c>
      <c r="B696" s="70" t="inlineStr">
        <is>
          <t>LINE-S01-PRE-20251127</t>
        </is>
      </c>
      <c r="C696" s="70" t="inlineStr">
        <is>
          <t>SHIFT-PRE-20251127</t>
        </is>
      </c>
      <c r="D696" s="70" t="inlineStr">
        <is>
          <t>LINE-S01</t>
        </is>
      </c>
      <c r="E696" s="70" t="inlineStr">
        <is>
          <t>改善前</t>
        </is>
      </c>
      <c r="F696" s="71" t="n">
        <v>45988</v>
      </c>
      <c r="G696" s="70" t="inlineStr">
        <is>
          <t>智能终端系列</t>
        </is>
      </c>
      <c r="H696" s="70" t="inlineStr">
        <is>
          <t>其他不良</t>
        </is>
      </c>
      <c r="I696" s="72" t="n">
        <v>34</v>
      </c>
      <c r="J696" s="73" t="n">
        <v>0.09798270893371752</v>
      </c>
      <c r="K696" s="70" t="inlineStr">
        <is>
          <t>包装工位</t>
        </is>
      </c>
      <c r="L696" s="70" t="inlineStr">
        <is>
          <t>综合因素</t>
        </is>
      </c>
      <c r="M696" s="70" t="inlineStr">
        <is>
          <t>生产主管</t>
        </is>
      </c>
      <c r="N696" s="70" t="inlineStr">
        <is>
          <t>否</t>
        </is>
      </c>
      <c r="O696" s="70" t="inlineStr">
        <is>
          <t>团队模拟数据</t>
        </is>
      </c>
      <c r="P696" s="70" t="inlineStr">
        <is>
          <t>SIM-v2.2-20260807-20260805</t>
        </is>
      </c>
      <c r="Q696" s="70" t="inlineStr">
        <is>
          <t>按LINE-S01确定性比例分配: 外观15%/尺寸25%/功能25%/电气25%/其他余数; 良品=ROUND(总产量×质量率,0)=18445, 不良=347</t>
        </is>
      </c>
    </row>
    <row r="697">
      <c r="A697" s="70" t="inlineStr">
        <is>
          <t>DEF-00696</t>
        </is>
      </c>
      <c r="B697" s="70" t="inlineStr">
        <is>
          <t>LINE-S02-PRE-20251127</t>
        </is>
      </c>
      <c r="C697" s="70" t="inlineStr">
        <is>
          <t>SHIFT-PRE-20251127</t>
        </is>
      </c>
      <c r="D697" s="70" t="inlineStr">
        <is>
          <t>LINE-S02</t>
        </is>
      </c>
      <c r="E697" s="70" t="inlineStr">
        <is>
          <t>改善前</t>
        </is>
      </c>
      <c r="F697" s="71" t="n">
        <v>45988</v>
      </c>
      <c r="G697" s="70" t="inlineStr">
        <is>
          <t>视觉设备系列</t>
        </is>
      </c>
      <c r="H697" s="70" t="inlineStr">
        <is>
          <t>外观不良</t>
        </is>
      </c>
      <c r="I697" s="72" t="n">
        <v>26</v>
      </c>
      <c r="J697" s="73" t="n">
        <v>0.1192660550458716</v>
      </c>
      <c r="K697" s="70" t="inlineStr">
        <is>
          <t>注塑工位</t>
        </is>
      </c>
      <c r="L697" s="70" t="inlineStr">
        <is>
          <t>表面缺陷</t>
        </is>
      </c>
      <c r="M697" s="70" t="inlineStr">
        <is>
          <t>质量工程师</t>
        </is>
      </c>
      <c r="N697" s="70" t="inlineStr">
        <is>
          <t>否</t>
        </is>
      </c>
      <c r="O697" s="70" t="inlineStr">
        <is>
          <t>团队模拟数据</t>
        </is>
      </c>
      <c r="P697" s="70" t="inlineStr">
        <is>
          <t>SIM-v2.2-20260807-20260805</t>
        </is>
      </c>
      <c r="Q697" s="70" t="inlineStr">
        <is>
          <t>按LINE-S02确定性比例分配: 外观12%/尺寸15%/功能32%/电气28%/其他余数; 良品=ROUND(总产量×质量率,0)=17087, 不良=218</t>
        </is>
      </c>
    </row>
    <row r="698">
      <c r="A698" s="70" t="inlineStr">
        <is>
          <t>DEF-00697</t>
        </is>
      </c>
      <c r="B698" s="70" t="inlineStr">
        <is>
          <t>LINE-S02-PRE-20251127</t>
        </is>
      </c>
      <c r="C698" s="70" t="inlineStr">
        <is>
          <t>SHIFT-PRE-20251127</t>
        </is>
      </c>
      <c r="D698" s="70" t="inlineStr">
        <is>
          <t>LINE-S02</t>
        </is>
      </c>
      <c r="E698" s="70" t="inlineStr">
        <is>
          <t>改善前</t>
        </is>
      </c>
      <c r="F698" s="71" t="n">
        <v>45988</v>
      </c>
      <c r="G698" s="70" t="inlineStr">
        <is>
          <t>视觉设备系列</t>
        </is>
      </c>
      <c r="H698" s="70" t="inlineStr">
        <is>
          <t>尺寸超差</t>
        </is>
      </c>
      <c r="I698" s="72" t="n">
        <v>33</v>
      </c>
      <c r="J698" s="73" t="n">
        <v>0.1513761467889908</v>
      </c>
      <c r="K698" s="70" t="inlineStr">
        <is>
          <t>成型工位</t>
        </is>
      </c>
      <c r="L698" s="70" t="inlineStr">
        <is>
          <t>工艺偏移</t>
        </is>
      </c>
      <c r="M698" s="70" t="inlineStr">
        <is>
          <t>质量工程师</t>
        </is>
      </c>
      <c r="N698" s="70" t="inlineStr">
        <is>
          <t>否</t>
        </is>
      </c>
      <c r="O698" s="70" t="inlineStr">
        <is>
          <t>团队模拟数据</t>
        </is>
      </c>
      <c r="P698" s="70" t="inlineStr">
        <is>
          <t>SIM-v2.2-20260807-20260805</t>
        </is>
      </c>
      <c r="Q698" s="70" t="inlineStr">
        <is>
          <t>按LINE-S02确定性比例分配: 外观12%/尺寸15%/功能32%/电气28%/其他余数; 良品=ROUND(总产量×质量率,0)=17087, 不良=218</t>
        </is>
      </c>
    </row>
    <row r="699">
      <c r="A699" s="70" t="inlineStr">
        <is>
          <t>DEF-00698</t>
        </is>
      </c>
      <c r="B699" s="70" t="inlineStr">
        <is>
          <t>LINE-S02-PRE-20251127</t>
        </is>
      </c>
      <c r="C699" s="70" t="inlineStr">
        <is>
          <t>SHIFT-PRE-20251127</t>
        </is>
      </c>
      <c r="D699" s="70" t="inlineStr">
        <is>
          <t>LINE-S02</t>
        </is>
      </c>
      <c r="E699" s="70" t="inlineStr">
        <is>
          <t>改善前</t>
        </is>
      </c>
      <c r="F699" s="71" t="n">
        <v>45988</v>
      </c>
      <c r="G699" s="70" t="inlineStr">
        <is>
          <t>视觉设备系列</t>
        </is>
      </c>
      <c r="H699" s="70" t="inlineStr">
        <is>
          <t>功能失效</t>
        </is>
      </c>
      <c r="I699" s="72" t="n">
        <v>70</v>
      </c>
      <c r="J699" s="73" t="n">
        <v>0.3211009174311927</v>
      </c>
      <c r="K699" s="70" t="inlineStr">
        <is>
          <t>测试工位</t>
        </is>
      </c>
      <c r="L699" s="70" t="inlineStr">
        <is>
          <t>元器件异常</t>
        </is>
      </c>
      <c r="M699" s="70" t="inlineStr">
        <is>
          <t>质量工程师</t>
        </is>
      </c>
      <c r="N699" s="70" t="inlineStr">
        <is>
          <t>是</t>
        </is>
      </c>
      <c r="O699" s="70" t="inlineStr">
        <is>
          <t>团队模拟数据</t>
        </is>
      </c>
      <c r="P699" s="70" t="inlineStr">
        <is>
          <t>SIM-v2.2-20260807-20260805</t>
        </is>
      </c>
      <c r="Q699" s="70" t="inlineStr">
        <is>
          <t>按LINE-S02确定性比例分配: 外观12%/尺寸15%/功能32%/电气28%/其他余数; 良品=ROUND(总产量×质量率,0)=17087, 不良=218</t>
        </is>
      </c>
    </row>
    <row r="700">
      <c r="A700" s="70" t="inlineStr">
        <is>
          <t>DEF-00699</t>
        </is>
      </c>
      <c r="B700" s="70" t="inlineStr">
        <is>
          <t>LINE-S02-PRE-20251127</t>
        </is>
      </c>
      <c r="C700" s="70" t="inlineStr">
        <is>
          <t>SHIFT-PRE-20251127</t>
        </is>
      </c>
      <c r="D700" s="70" t="inlineStr">
        <is>
          <t>LINE-S02</t>
        </is>
      </c>
      <c r="E700" s="70" t="inlineStr">
        <is>
          <t>改善前</t>
        </is>
      </c>
      <c r="F700" s="71" t="n">
        <v>45988</v>
      </c>
      <c r="G700" s="70" t="inlineStr">
        <is>
          <t>视觉设备系列</t>
        </is>
      </c>
      <c r="H700" s="70" t="inlineStr">
        <is>
          <t>电气不良</t>
        </is>
      </c>
      <c r="I700" s="72" t="n">
        <v>61</v>
      </c>
      <c r="J700" s="73" t="n">
        <v>0.2798165137614679</v>
      </c>
      <c r="K700" s="70" t="inlineStr">
        <is>
          <t>焊接工位</t>
        </is>
      </c>
      <c r="L700" s="70" t="inlineStr">
        <is>
          <t>焊接缺陷</t>
        </is>
      </c>
      <c r="M700" s="70" t="inlineStr">
        <is>
          <t>质量工程师</t>
        </is>
      </c>
      <c r="N700" s="70" t="inlineStr">
        <is>
          <t>否</t>
        </is>
      </c>
      <c r="O700" s="70" t="inlineStr">
        <is>
          <t>团队模拟数据</t>
        </is>
      </c>
      <c r="P700" s="70" t="inlineStr">
        <is>
          <t>SIM-v2.2-20260807-20260805</t>
        </is>
      </c>
      <c r="Q700" s="70" t="inlineStr">
        <is>
          <t>按LINE-S02确定性比例分配: 外观12%/尺寸15%/功能32%/电气28%/其他余数; 良品=ROUND(总产量×质量率,0)=17087, 不良=218</t>
        </is>
      </c>
    </row>
    <row r="701">
      <c r="A701" s="70" t="inlineStr">
        <is>
          <t>DEF-00700</t>
        </is>
      </c>
      <c r="B701" s="70" t="inlineStr">
        <is>
          <t>LINE-S02-PRE-20251127</t>
        </is>
      </c>
      <c r="C701" s="70" t="inlineStr">
        <is>
          <t>SHIFT-PRE-20251127</t>
        </is>
      </c>
      <c r="D701" s="70" t="inlineStr">
        <is>
          <t>LINE-S02</t>
        </is>
      </c>
      <c r="E701" s="70" t="inlineStr">
        <is>
          <t>改善前</t>
        </is>
      </c>
      <c r="F701" s="71" t="n">
        <v>45988</v>
      </c>
      <c r="G701" s="70" t="inlineStr">
        <is>
          <t>视觉设备系列</t>
        </is>
      </c>
      <c r="H701" s="70" t="inlineStr">
        <is>
          <t>其他不良</t>
        </is>
      </c>
      <c r="I701" s="72" t="n">
        <v>28</v>
      </c>
      <c r="J701" s="73" t="n">
        <v>0.128440366972477</v>
      </c>
      <c r="K701" s="70" t="inlineStr">
        <is>
          <t>包装工位</t>
        </is>
      </c>
      <c r="L701" s="70" t="inlineStr">
        <is>
          <t>综合因素</t>
        </is>
      </c>
      <c r="M701" s="70" t="inlineStr">
        <is>
          <t>生产主管</t>
        </is>
      </c>
      <c r="N701" s="70" t="inlineStr">
        <is>
          <t>否</t>
        </is>
      </c>
      <c r="O701" s="70" t="inlineStr">
        <is>
          <t>团队模拟数据</t>
        </is>
      </c>
      <c r="P701" s="70" t="inlineStr">
        <is>
          <t>SIM-v2.2-20260807-20260805</t>
        </is>
      </c>
      <c r="Q701" s="70" t="inlineStr">
        <is>
          <t>按LINE-S02确定性比例分配: 外观12%/尺寸15%/功能32%/电气28%/其他余数; 良品=ROUND(总产量×质量率,0)=17087, 不良=218</t>
        </is>
      </c>
    </row>
    <row r="702">
      <c r="A702" s="70" t="inlineStr">
        <is>
          <t>DEF-00701</t>
        </is>
      </c>
      <c r="B702" s="70" t="inlineStr">
        <is>
          <t>LINE-S03-PRE-20251127</t>
        </is>
      </c>
      <c r="C702" s="70" t="inlineStr">
        <is>
          <t>SHIFT-PRE-20251127</t>
        </is>
      </c>
      <c r="D702" s="70" t="inlineStr">
        <is>
          <t>LINE-S03</t>
        </is>
      </c>
      <c r="E702" s="70" t="inlineStr">
        <is>
          <t>改善前</t>
        </is>
      </c>
      <c r="F702" s="71" t="n">
        <v>45988</v>
      </c>
      <c r="G702" s="70" t="inlineStr">
        <is>
          <t>音频模组系列</t>
        </is>
      </c>
      <c r="H702" s="70" t="inlineStr">
        <is>
          <t>外观不良</t>
        </is>
      </c>
      <c r="I702" s="72" t="n">
        <v>277</v>
      </c>
      <c r="J702" s="73" t="n">
        <v>0.3202312138728324</v>
      </c>
      <c r="K702" s="70" t="inlineStr">
        <is>
          <t>注塑工位</t>
        </is>
      </c>
      <c r="L702" s="70" t="inlineStr">
        <is>
          <t>表面缺陷</t>
        </is>
      </c>
      <c r="M702" s="70" t="inlineStr">
        <is>
          <t>质量工程师</t>
        </is>
      </c>
      <c r="N702" s="70" t="inlineStr">
        <is>
          <t>是</t>
        </is>
      </c>
      <c r="O702" s="70" t="inlineStr">
        <is>
          <t>团队模拟数据</t>
        </is>
      </c>
      <c r="P702" s="70" t="inlineStr">
        <is>
          <t>SIM-v2.2-20260807-20260805</t>
        </is>
      </c>
      <c r="Q702" s="70" t="inlineStr">
        <is>
          <t>按LINE-S03确定性比例分配: 外观32%/尺寸30%/功能15%/电气13%/其他余数; 良品=ROUND(总产量×质量率,0)=19663, 不良=865</t>
        </is>
      </c>
    </row>
    <row r="703">
      <c r="A703" s="70" t="inlineStr">
        <is>
          <t>DEF-00702</t>
        </is>
      </c>
      <c r="B703" s="70" t="inlineStr">
        <is>
          <t>LINE-S03-PRE-20251127</t>
        </is>
      </c>
      <c r="C703" s="70" t="inlineStr">
        <is>
          <t>SHIFT-PRE-20251127</t>
        </is>
      </c>
      <c r="D703" s="70" t="inlineStr">
        <is>
          <t>LINE-S03</t>
        </is>
      </c>
      <c r="E703" s="70" t="inlineStr">
        <is>
          <t>改善前</t>
        </is>
      </c>
      <c r="F703" s="71" t="n">
        <v>45988</v>
      </c>
      <c r="G703" s="70" t="inlineStr">
        <is>
          <t>音频模组系列</t>
        </is>
      </c>
      <c r="H703" s="70" t="inlineStr">
        <is>
          <t>尺寸超差</t>
        </is>
      </c>
      <c r="I703" s="72" t="n">
        <v>260</v>
      </c>
      <c r="J703" s="73" t="n">
        <v>0.3005780346820809</v>
      </c>
      <c r="K703" s="70" t="inlineStr">
        <is>
          <t>成型工位</t>
        </is>
      </c>
      <c r="L703" s="70" t="inlineStr">
        <is>
          <t>工艺偏移</t>
        </is>
      </c>
      <c r="M703" s="70" t="inlineStr">
        <is>
          <t>质量工程师</t>
        </is>
      </c>
      <c r="N703" s="70" t="inlineStr">
        <is>
          <t>是</t>
        </is>
      </c>
      <c r="O703" s="70" t="inlineStr">
        <is>
          <t>团队模拟数据</t>
        </is>
      </c>
      <c r="P703" s="70" t="inlineStr">
        <is>
          <t>SIM-v2.2-20260807-20260805</t>
        </is>
      </c>
      <c r="Q703" s="70" t="inlineStr">
        <is>
          <t>按LINE-S03确定性比例分配: 外观32%/尺寸30%/功能15%/电气13%/其他余数; 良品=ROUND(总产量×质量率,0)=19663, 不良=865</t>
        </is>
      </c>
    </row>
    <row r="704">
      <c r="A704" s="70" t="inlineStr">
        <is>
          <t>DEF-00703</t>
        </is>
      </c>
      <c r="B704" s="70" t="inlineStr">
        <is>
          <t>LINE-S03-PRE-20251127</t>
        </is>
      </c>
      <c r="C704" s="70" t="inlineStr">
        <is>
          <t>SHIFT-PRE-20251127</t>
        </is>
      </c>
      <c r="D704" s="70" t="inlineStr">
        <is>
          <t>LINE-S03</t>
        </is>
      </c>
      <c r="E704" s="70" t="inlineStr">
        <is>
          <t>改善前</t>
        </is>
      </c>
      <c r="F704" s="71" t="n">
        <v>45988</v>
      </c>
      <c r="G704" s="70" t="inlineStr">
        <is>
          <t>音频模组系列</t>
        </is>
      </c>
      <c r="H704" s="70" t="inlineStr">
        <is>
          <t>功能失效</t>
        </is>
      </c>
      <c r="I704" s="72" t="n">
        <v>130</v>
      </c>
      <c r="J704" s="73" t="n">
        <v>0.1502890173410405</v>
      </c>
      <c r="K704" s="70" t="inlineStr">
        <is>
          <t>测试工位</t>
        </is>
      </c>
      <c r="L704" s="70" t="inlineStr">
        <is>
          <t>元器件异常</t>
        </is>
      </c>
      <c r="M704" s="70" t="inlineStr">
        <is>
          <t>质量工程师</t>
        </is>
      </c>
      <c r="N704" s="70" t="inlineStr">
        <is>
          <t>否</t>
        </is>
      </c>
      <c r="O704" s="70" t="inlineStr">
        <is>
          <t>团队模拟数据</t>
        </is>
      </c>
      <c r="P704" s="70" t="inlineStr">
        <is>
          <t>SIM-v2.2-20260807-20260805</t>
        </is>
      </c>
      <c r="Q704" s="70" t="inlineStr">
        <is>
          <t>按LINE-S03确定性比例分配: 外观32%/尺寸30%/功能15%/电气13%/其他余数; 良品=ROUND(总产量×质量率,0)=19663, 不良=865</t>
        </is>
      </c>
    </row>
    <row r="705">
      <c r="A705" s="70" t="inlineStr">
        <is>
          <t>DEF-00704</t>
        </is>
      </c>
      <c r="B705" s="70" t="inlineStr">
        <is>
          <t>LINE-S03-PRE-20251127</t>
        </is>
      </c>
      <c r="C705" s="70" t="inlineStr">
        <is>
          <t>SHIFT-PRE-20251127</t>
        </is>
      </c>
      <c r="D705" s="70" t="inlineStr">
        <is>
          <t>LINE-S03</t>
        </is>
      </c>
      <c r="E705" s="70" t="inlineStr">
        <is>
          <t>改善前</t>
        </is>
      </c>
      <c r="F705" s="71" t="n">
        <v>45988</v>
      </c>
      <c r="G705" s="70" t="inlineStr">
        <is>
          <t>音频模组系列</t>
        </is>
      </c>
      <c r="H705" s="70" t="inlineStr">
        <is>
          <t>电气不良</t>
        </is>
      </c>
      <c r="I705" s="72" t="n">
        <v>112</v>
      </c>
      <c r="J705" s="73" t="n">
        <v>0.1294797687861272</v>
      </c>
      <c r="K705" s="70" t="inlineStr">
        <is>
          <t>焊接工位</t>
        </is>
      </c>
      <c r="L705" s="70" t="inlineStr">
        <is>
          <t>焊接缺陷</t>
        </is>
      </c>
      <c r="M705" s="70" t="inlineStr">
        <is>
          <t>质量工程师</t>
        </is>
      </c>
      <c r="N705" s="70" t="inlineStr">
        <is>
          <t>否</t>
        </is>
      </c>
      <c r="O705" s="70" t="inlineStr">
        <is>
          <t>团队模拟数据</t>
        </is>
      </c>
      <c r="P705" s="70" t="inlineStr">
        <is>
          <t>SIM-v2.2-20260807-20260805</t>
        </is>
      </c>
      <c r="Q705" s="70" t="inlineStr">
        <is>
          <t>按LINE-S03确定性比例分配: 外观32%/尺寸30%/功能15%/电气13%/其他余数; 良品=ROUND(总产量×质量率,0)=19663, 不良=865</t>
        </is>
      </c>
    </row>
    <row r="706">
      <c r="A706" s="70" t="inlineStr">
        <is>
          <t>DEF-00705</t>
        </is>
      </c>
      <c r="B706" s="70" t="inlineStr">
        <is>
          <t>LINE-S03-PRE-20251127</t>
        </is>
      </c>
      <c r="C706" s="70" t="inlineStr">
        <is>
          <t>SHIFT-PRE-20251127</t>
        </is>
      </c>
      <c r="D706" s="70" t="inlineStr">
        <is>
          <t>LINE-S03</t>
        </is>
      </c>
      <c r="E706" s="70" t="inlineStr">
        <is>
          <t>改善前</t>
        </is>
      </c>
      <c r="F706" s="71" t="n">
        <v>45988</v>
      </c>
      <c r="G706" s="70" t="inlineStr">
        <is>
          <t>音频模组系列</t>
        </is>
      </c>
      <c r="H706" s="70" t="inlineStr">
        <is>
          <t>其他不良</t>
        </is>
      </c>
      <c r="I706" s="72" t="n">
        <v>86</v>
      </c>
      <c r="J706" s="73" t="n">
        <v>0.09942196531791914</v>
      </c>
      <c r="K706" s="70" t="inlineStr">
        <is>
          <t>包装工位</t>
        </is>
      </c>
      <c r="L706" s="70" t="inlineStr">
        <is>
          <t>综合因素</t>
        </is>
      </c>
      <c r="M706" s="70" t="inlineStr">
        <is>
          <t>生产主管</t>
        </is>
      </c>
      <c r="N706" s="70" t="inlineStr">
        <is>
          <t>否</t>
        </is>
      </c>
      <c r="O706" s="70" t="inlineStr">
        <is>
          <t>团队模拟数据</t>
        </is>
      </c>
      <c r="P706" s="70" t="inlineStr">
        <is>
          <t>SIM-v2.2-20260807-20260805</t>
        </is>
      </c>
      <c r="Q706" s="70" t="inlineStr">
        <is>
          <t>按LINE-S03确定性比例分配: 外观32%/尺寸30%/功能15%/电气13%/其他余数; 良品=ROUND(总产量×质量率,0)=19663, 不良=865</t>
        </is>
      </c>
    </row>
    <row r="707">
      <c r="A707" s="70" t="inlineStr">
        <is>
          <t>DEF-00706</t>
        </is>
      </c>
      <c r="B707" s="70" t="inlineStr">
        <is>
          <t>LINE-S01-PRE-20251128</t>
        </is>
      </c>
      <c r="C707" s="70" t="inlineStr">
        <is>
          <t>SHIFT-PRE-20251128</t>
        </is>
      </c>
      <c r="D707" s="70" t="inlineStr">
        <is>
          <t>LINE-S01</t>
        </is>
      </c>
      <c r="E707" s="70" t="inlineStr">
        <is>
          <t>改善前</t>
        </is>
      </c>
      <c r="F707" s="71" t="n">
        <v>45989</v>
      </c>
      <c r="G707" s="70" t="inlineStr">
        <is>
          <t>智能终端系列</t>
        </is>
      </c>
      <c r="H707" s="70" t="inlineStr">
        <is>
          <t>外观不良</t>
        </is>
      </c>
      <c r="I707" s="72" t="n">
        <v>33</v>
      </c>
      <c r="J707" s="73" t="n">
        <v>0.1506849315068493</v>
      </c>
      <c r="K707" s="70" t="inlineStr">
        <is>
          <t>注塑工位</t>
        </is>
      </c>
      <c r="L707" s="70" t="inlineStr">
        <is>
          <t>表面缺陷</t>
        </is>
      </c>
      <c r="M707" s="70" t="inlineStr">
        <is>
          <t>质量工程师</t>
        </is>
      </c>
      <c r="N707" s="70" t="inlineStr">
        <is>
          <t>否</t>
        </is>
      </c>
      <c r="O707" s="70" t="inlineStr">
        <is>
          <t>团队模拟数据</t>
        </is>
      </c>
      <c r="P707" s="70" t="inlineStr">
        <is>
          <t>SIM-v2.2-20260807-20260805</t>
        </is>
      </c>
      <c r="Q707" s="70" t="inlineStr">
        <is>
          <t>按LINE-S01确定性比例分配: 外观15%/尺寸25%/功能25%/电气25%/其他余数; 良品=ROUND(总产量×质量率,0)=22914, 不良=219</t>
        </is>
      </c>
    </row>
    <row r="708">
      <c r="A708" s="70" t="inlineStr">
        <is>
          <t>DEF-00707</t>
        </is>
      </c>
      <c r="B708" s="70" t="inlineStr">
        <is>
          <t>LINE-S01-PRE-20251128</t>
        </is>
      </c>
      <c r="C708" s="70" t="inlineStr">
        <is>
          <t>SHIFT-PRE-20251128</t>
        </is>
      </c>
      <c r="D708" s="70" t="inlineStr">
        <is>
          <t>LINE-S01</t>
        </is>
      </c>
      <c r="E708" s="70" t="inlineStr">
        <is>
          <t>改善前</t>
        </is>
      </c>
      <c r="F708" s="71" t="n">
        <v>45989</v>
      </c>
      <c r="G708" s="70" t="inlineStr">
        <is>
          <t>智能终端系列</t>
        </is>
      </c>
      <c r="H708" s="70" t="inlineStr">
        <is>
          <t>尺寸超差</t>
        </is>
      </c>
      <c r="I708" s="72" t="n">
        <v>55</v>
      </c>
      <c r="J708" s="73" t="n">
        <v>0.2511415525114155</v>
      </c>
      <c r="K708" s="70" t="inlineStr">
        <is>
          <t>成型工位</t>
        </is>
      </c>
      <c r="L708" s="70" t="inlineStr">
        <is>
          <t>工艺偏移</t>
        </is>
      </c>
      <c r="M708" s="70" t="inlineStr">
        <is>
          <t>质量工程师</t>
        </is>
      </c>
      <c r="N708" s="70" t="inlineStr">
        <is>
          <t>否</t>
        </is>
      </c>
      <c r="O708" s="70" t="inlineStr">
        <is>
          <t>团队模拟数据</t>
        </is>
      </c>
      <c r="P708" s="70" t="inlineStr">
        <is>
          <t>SIM-v2.2-20260807-20260805</t>
        </is>
      </c>
      <c r="Q708" s="70" t="inlineStr">
        <is>
          <t>按LINE-S01确定性比例分配: 外观15%/尺寸25%/功能25%/电气25%/其他余数; 良品=ROUND(总产量×质量率,0)=22914, 不良=219</t>
        </is>
      </c>
    </row>
    <row r="709">
      <c r="A709" s="70" t="inlineStr">
        <is>
          <t>DEF-00708</t>
        </is>
      </c>
      <c r="B709" s="70" t="inlineStr">
        <is>
          <t>LINE-S01-PRE-20251128</t>
        </is>
      </c>
      <c r="C709" s="70" t="inlineStr">
        <is>
          <t>SHIFT-PRE-20251128</t>
        </is>
      </c>
      <c r="D709" s="70" t="inlineStr">
        <is>
          <t>LINE-S01</t>
        </is>
      </c>
      <c r="E709" s="70" t="inlineStr">
        <is>
          <t>改善前</t>
        </is>
      </c>
      <c r="F709" s="71" t="n">
        <v>45989</v>
      </c>
      <c r="G709" s="70" t="inlineStr">
        <is>
          <t>智能终端系列</t>
        </is>
      </c>
      <c r="H709" s="70" t="inlineStr">
        <is>
          <t>功能失效</t>
        </is>
      </c>
      <c r="I709" s="72" t="n">
        <v>55</v>
      </c>
      <c r="J709" s="73" t="n">
        <v>0.2511415525114155</v>
      </c>
      <c r="K709" s="70" t="inlineStr">
        <is>
          <t>测试工位</t>
        </is>
      </c>
      <c r="L709" s="70" t="inlineStr">
        <is>
          <t>元器件异常</t>
        </is>
      </c>
      <c r="M709" s="70" t="inlineStr">
        <is>
          <t>质量工程师</t>
        </is>
      </c>
      <c r="N709" s="70" t="inlineStr">
        <is>
          <t>否</t>
        </is>
      </c>
      <c r="O709" s="70" t="inlineStr">
        <is>
          <t>团队模拟数据</t>
        </is>
      </c>
      <c r="P709" s="70" t="inlineStr">
        <is>
          <t>SIM-v2.2-20260807-20260805</t>
        </is>
      </c>
      <c r="Q709" s="70" t="inlineStr">
        <is>
          <t>按LINE-S01确定性比例分配: 外观15%/尺寸25%/功能25%/电气25%/其他余数; 良品=ROUND(总产量×质量率,0)=22914, 不良=219</t>
        </is>
      </c>
    </row>
    <row r="710">
      <c r="A710" s="70" t="inlineStr">
        <is>
          <t>DEF-00709</t>
        </is>
      </c>
      <c r="B710" s="70" t="inlineStr">
        <is>
          <t>LINE-S01-PRE-20251128</t>
        </is>
      </c>
      <c r="C710" s="70" t="inlineStr">
        <is>
          <t>SHIFT-PRE-20251128</t>
        </is>
      </c>
      <c r="D710" s="70" t="inlineStr">
        <is>
          <t>LINE-S01</t>
        </is>
      </c>
      <c r="E710" s="70" t="inlineStr">
        <is>
          <t>改善前</t>
        </is>
      </c>
      <c r="F710" s="71" t="n">
        <v>45989</v>
      </c>
      <c r="G710" s="70" t="inlineStr">
        <is>
          <t>智能终端系列</t>
        </is>
      </c>
      <c r="H710" s="70" t="inlineStr">
        <is>
          <t>电气不良</t>
        </is>
      </c>
      <c r="I710" s="72" t="n">
        <v>55</v>
      </c>
      <c r="J710" s="73" t="n">
        <v>0.2511415525114155</v>
      </c>
      <c r="K710" s="70" t="inlineStr">
        <is>
          <t>焊接工位</t>
        </is>
      </c>
      <c r="L710" s="70" t="inlineStr">
        <is>
          <t>焊接缺陷</t>
        </is>
      </c>
      <c r="M710" s="70" t="inlineStr">
        <is>
          <t>质量工程师</t>
        </is>
      </c>
      <c r="N710" s="70" t="inlineStr">
        <is>
          <t>否</t>
        </is>
      </c>
      <c r="O710" s="70" t="inlineStr">
        <is>
          <t>团队模拟数据</t>
        </is>
      </c>
      <c r="P710" s="70" t="inlineStr">
        <is>
          <t>SIM-v2.2-20260807-20260805</t>
        </is>
      </c>
      <c r="Q710" s="70" t="inlineStr">
        <is>
          <t>按LINE-S01确定性比例分配: 外观15%/尺寸25%/功能25%/电气25%/其他余数; 良品=ROUND(总产量×质量率,0)=22914, 不良=219</t>
        </is>
      </c>
    </row>
    <row r="711">
      <c r="A711" s="70" t="inlineStr">
        <is>
          <t>DEF-00710</t>
        </is>
      </c>
      <c r="B711" s="70" t="inlineStr">
        <is>
          <t>LINE-S01-PRE-20251128</t>
        </is>
      </c>
      <c r="C711" s="70" t="inlineStr">
        <is>
          <t>SHIFT-PRE-20251128</t>
        </is>
      </c>
      <c r="D711" s="70" t="inlineStr">
        <is>
          <t>LINE-S01</t>
        </is>
      </c>
      <c r="E711" s="70" t="inlineStr">
        <is>
          <t>改善前</t>
        </is>
      </c>
      <c r="F711" s="71" t="n">
        <v>45989</v>
      </c>
      <c r="G711" s="70" t="inlineStr">
        <is>
          <t>智能终端系列</t>
        </is>
      </c>
      <c r="H711" s="70" t="inlineStr">
        <is>
          <t>其他不良</t>
        </is>
      </c>
      <c r="I711" s="72" t="n">
        <v>21</v>
      </c>
      <c r="J711" s="73" t="n">
        <v>0.09589041095890405</v>
      </c>
      <c r="K711" s="70" t="inlineStr">
        <is>
          <t>包装工位</t>
        </is>
      </c>
      <c r="L711" s="70" t="inlineStr">
        <is>
          <t>综合因素</t>
        </is>
      </c>
      <c r="M711" s="70" t="inlineStr">
        <is>
          <t>生产主管</t>
        </is>
      </c>
      <c r="N711" s="70" t="inlineStr">
        <is>
          <t>否</t>
        </is>
      </c>
      <c r="O711" s="70" t="inlineStr">
        <is>
          <t>团队模拟数据</t>
        </is>
      </c>
      <c r="P711" s="70" t="inlineStr">
        <is>
          <t>SIM-v2.2-20260807-20260805</t>
        </is>
      </c>
      <c r="Q711" s="70" t="inlineStr">
        <is>
          <t>按LINE-S01确定性比例分配: 外观15%/尺寸25%/功能25%/电气25%/其他余数; 良品=ROUND(总产量×质量率,0)=22914, 不良=219</t>
        </is>
      </c>
    </row>
    <row r="712">
      <c r="A712" s="70" t="inlineStr">
        <is>
          <t>DEF-00711</t>
        </is>
      </c>
      <c r="B712" s="70" t="inlineStr">
        <is>
          <t>LINE-S02-PRE-20251128</t>
        </is>
      </c>
      <c r="C712" s="70" t="inlineStr">
        <is>
          <t>SHIFT-PRE-20251128</t>
        </is>
      </c>
      <c r="D712" s="70" t="inlineStr">
        <is>
          <t>LINE-S02</t>
        </is>
      </c>
      <c r="E712" s="70" t="inlineStr">
        <is>
          <t>改善前</t>
        </is>
      </c>
      <c r="F712" s="71" t="n">
        <v>45989</v>
      </c>
      <c r="G712" s="70" t="inlineStr">
        <is>
          <t>视觉设备系列</t>
        </is>
      </c>
      <c r="H712" s="70" t="inlineStr">
        <is>
          <t>外观不良</t>
        </is>
      </c>
      <c r="I712" s="72" t="n">
        <v>33</v>
      </c>
      <c r="J712" s="73" t="n">
        <v>0.1195652173913044</v>
      </c>
      <c r="K712" s="70" t="inlineStr">
        <is>
          <t>注塑工位</t>
        </is>
      </c>
      <c r="L712" s="70" t="inlineStr">
        <is>
          <t>表面缺陷</t>
        </is>
      </c>
      <c r="M712" s="70" t="inlineStr">
        <is>
          <t>质量工程师</t>
        </is>
      </c>
      <c r="N712" s="70" t="inlineStr">
        <is>
          <t>否</t>
        </is>
      </c>
      <c r="O712" s="70" t="inlineStr">
        <is>
          <t>团队模拟数据</t>
        </is>
      </c>
      <c r="P712" s="70" t="inlineStr">
        <is>
          <t>SIM-v2.2-20260807-20260805</t>
        </is>
      </c>
      <c r="Q712" s="70" t="inlineStr">
        <is>
          <t>按LINE-S02确定性比例分配: 外观12%/尺寸15%/功能32%/电气28%/其他余数; 良品=ROUND(总产量×质量率,0)=22671, 不良=276</t>
        </is>
      </c>
    </row>
    <row r="713">
      <c r="A713" s="70" t="inlineStr">
        <is>
          <t>DEF-00712</t>
        </is>
      </c>
      <c r="B713" s="70" t="inlineStr">
        <is>
          <t>LINE-S02-PRE-20251128</t>
        </is>
      </c>
      <c r="C713" s="70" t="inlineStr">
        <is>
          <t>SHIFT-PRE-20251128</t>
        </is>
      </c>
      <c r="D713" s="70" t="inlineStr">
        <is>
          <t>LINE-S02</t>
        </is>
      </c>
      <c r="E713" s="70" t="inlineStr">
        <is>
          <t>改善前</t>
        </is>
      </c>
      <c r="F713" s="71" t="n">
        <v>45989</v>
      </c>
      <c r="G713" s="70" t="inlineStr">
        <is>
          <t>视觉设备系列</t>
        </is>
      </c>
      <c r="H713" s="70" t="inlineStr">
        <is>
          <t>尺寸超差</t>
        </is>
      </c>
      <c r="I713" s="72" t="n">
        <v>41</v>
      </c>
      <c r="J713" s="73" t="n">
        <v>0.1485507246376812</v>
      </c>
      <c r="K713" s="70" t="inlineStr">
        <is>
          <t>成型工位</t>
        </is>
      </c>
      <c r="L713" s="70" t="inlineStr">
        <is>
          <t>工艺偏移</t>
        </is>
      </c>
      <c r="M713" s="70" t="inlineStr">
        <is>
          <t>质量工程师</t>
        </is>
      </c>
      <c r="N713" s="70" t="inlineStr">
        <is>
          <t>否</t>
        </is>
      </c>
      <c r="O713" s="70" t="inlineStr">
        <is>
          <t>团队模拟数据</t>
        </is>
      </c>
      <c r="P713" s="70" t="inlineStr">
        <is>
          <t>SIM-v2.2-20260807-20260805</t>
        </is>
      </c>
      <c r="Q713" s="70" t="inlineStr">
        <is>
          <t>按LINE-S02确定性比例分配: 外观12%/尺寸15%/功能32%/电气28%/其他余数; 良品=ROUND(总产量×质量率,0)=22671, 不良=276</t>
        </is>
      </c>
    </row>
    <row r="714">
      <c r="A714" s="70" t="inlineStr">
        <is>
          <t>DEF-00713</t>
        </is>
      </c>
      <c r="B714" s="70" t="inlineStr">
        <is>
          <t>LINE-S02-PRE-20251128</t>
        </is>
      </c>
      <c r="C714" s="70" t="inlineStr">
        <is>
          <t>SHIFT-PRE-20251128</t>
        </is>
      </c>
      <c r="D714" s="70" t="inlineStr">
        <is>
          <t>LINE-S02</t>
        </is>
      </c>
      <c r="E714" s="70" t="inlineStr">
        <is>
          <t>改善前</t>
        </is>
      </c>
      <c r="F714" s="71" t="n">
        <v>45989</v>
      </c>
      <c r="G714" s="70" t="inlineStr">
        <is>
          <t>视觉设备系列</t>
        </is>
      </c>
      <c r="H714" s="70" t="inlineStr">
        <is>
          <t>功能失效</t>
        </is>
      </c>
      <c r="I714" s="72" t="n">
        <v>88</v>
      </c>
      <c r="J714" s="73" t="n">
        <v>0.3188405797101449</v>
      </c>
      <c r="K714" s="70" t="inlineStr">
        <is>
          <t>测试工位</t>
        </is>
      </c>
      <c r="L714" s="70" t="inlineStr">
        <is>
          <t>元器件异常</t>
        </is>
      </c>
      <c r="M714" s="70" t="inlineStr">
        <is>
          <t>质量工程师</t>
        </is>
      </c>
      <c r="N714" s="70" t="inlineStr">
        <is>
          <t>是</t>
        </is>
      </c>
      <c r="O714" s="70" t="inlineStr">
        <is>
          <t>团队模拟数据</t>
        </is>
      </c>
      <c r="P714" s="70" t="inlineStr">
        <is>
          <t>SIM-v2.2-20260807-20260805</t>
        </is>
      </c>
      <c r="Q714" s="70" t="inlineStr">
        <is>
          <t>按LINE-S02确定性比例分配: 外观12%/尺寸15%/功能32%/电气28%/其他余数; 良品=ROUND(总产量×质量率,0)=22671, 不良=276</t>
        </is>
      </c>
    </row>
    <row r="715">
      <c r="A715" s="70" t="inlineStr">
        <is>
          <t>DEF-00714</t>
        </is>
      </c>
      <c r="B715" s="70" t="inlineStr">
        <is>
          <t>LINE-S02-PRE-20251128</t>
        </is>
      </c>
      <c r="C715" s="70" t="inlineStr">
        <is>
          <t>SHIFT-PRE-20251128</t>
        </is>
      </c>
      <c r="D715" s="70" t="inlineStr">
        <is>
          <t>LINE-S02</t>
        </is>
      </c>
      <c r="E715" s="70" t="inlineStr">
        <is>
          <t>改善前</t>
        </is>
      </c>
      <c r="F715" s="71" t="n">
        <v>45989</v>
      </c>
      <c r="G715" s="70" t="inlineStr">
        <is>
          <t>视觉设备系列</t>
        </is>
      </c>
      <c r="H715" s="70" t="inlineStr">
        <is>
          <t>电气不良</t>
        </is>
      </c>
      <c r="I715" s="72" t="n">
        <v>77</v>
      </c>
      <c r="J715" s="73" t="n">
        <v>0.2789855072463768</v>
      </c>
      <c r="K715" s="70" t="inlineStr">
        <is>
          <t>焊接工位</t>
        </is>
      </c>
      <c r="L715" s="70" t="inlineStr">
        <is>
          <t>焊接缺陷</t>
        </is>
      </c>
      <c r="M715" s="70" t="inlineStr">
        <is>
          <t>质量工程师</t>
        </is>
      </c>
      <c r="N715" s="70" t="inlineStr">
        <is>
          <t>否</t>
        </is>
      </c>
      <c r="O715" s="70" t="inlineStr">
        <is>
          <t>团队模拟数据</t>
        </is>
      </c>
      <c r="P715" s="70" t="inlineStr">
        <is>
          <t>SIM-v2.2-20260807-20260805</t>
        </is>
      </c>
      <c r="Q715" s="70" t="inlineStr">
        <is>
          <t>按LINE-S02确定性比例分配: 外观12%/尺寸15%/功能32%/电气28%/其他余数; 良品=ROUND(总产量×质量率,0)=22671, 不良=276</t>
        </is>
      </c>
    </row>
    <row r="716">
      <c r="A716" s="70" t="inlineStr">
        <is>
          <t>DEF-00715</t>
        </is>
      </c>
      <c r="B716" s="70" t="inlineStr">
        <is>
          <t>LINE-S02-PRE-20251128</t>
        </is>
      </c>
      <c r="C716" s="70" t="inlineStr">
        <is>
          <t>SHIFT-PRE-20251128</t>
        </is>
      </c>
      <c r="D716" s="70" t="inlineStr">
        <is>
          <t>LINE-S02</t>
        </is>
      </c>
      <c r="E716" s="70" t="inlineStr">
        <is>
          <t>改善前</t>
        </is>
      </c>
      <c r="F716" s="71" t="n">
        <v>45989</v>
      </c>
      <c r="G716" s="70" t="inlineStr">
        <is>
          <t>视觉设备系列</t>
        </is>
      </c>
      <c r="H716" s="70" t="inlineStr">
        <is>
          <t>其他不良</t>
        </is>
      </c>
      <c r="I716" s="72" t="n">
        <v>37</v>
      </c>
      <c r="J716" s="73" t="n">
        <v>0.1340579710144928</v>
      </c>
      <c r="K716" s="70" t="inlineStr">
        <is>
          <t>包装工位</t>
        </is>
      </c>
      <c r="L716" s="70" t="inlineStr">
        <is>
          <t>综合因素</t>
        </is>
      </c>
      <c r="M716" s="70" t="inlineStr">
        <is>
          <t>生产主管</t>
        </is>
      </c>
      <c r="N716" s="70" t="inlineStr">
        <is>
          <t>否</t>
        </is>
      </c>
      <c r="O716" s="70" t="inlineStr">
        <is>
          <t>团队模拟数据</t>
        </is>
      </c>
      <c r="P716" s="70" t="inlineStr">
        <is>
          <t>SIM-v2.2-20260807-20260805</t>
        </is>
      </c>
      <c r="Q716" s="70" t="inlineStr">
        <is>
          <t>按LINE-S02确定性比例分配: 外观12%/尺寸15%/功能32%/电气28%/其他余数; 良品=ROUND(总产量×质量率,0)=22671, 不良=276</t>
        </is>
      </c>
    </row>
    <row r="717">
      <c r="A717" s="70" t="inlineStr">
        <is>
          <t>DEF-00716</t>
        </is>
      </c>
      <c r="B717" s="70" t="inlineStr">
        <is>
          <t>LINE-S03-PRE-20251128</t>
        </is>
      </c>
      <c r="C717" s="70" t="inlineStr">
        <is>
          <t>SHIFT-PRE-20251128</t>
        </is>
      </c>
      <c r="D717" s="70" t="inlineStr">
        <is>
          <t>LINE-S03</t>
        </is>
      </c>
      <c r="E717" s="70" t="inlineStr">
        <is>
          <t>改善前</t>
        </is>
      </c>
      <c r="F717" s="71" t="n">
        <v>45989</v>
      </c>
      <c r="G717" s="70" t="inlineStr">
        <is>
          <t>音频模组系列</t>
        </is>
      </c>
      <c r="H717" s="70" t="inlineStr">
        <is>
          <t>外观不良</t>
        </is>
      </c>
      <c r="I717" s="72" t="n">
        <v>268</v>
      </c>
      <c r="J717" s="73" t="n">
        <v>0.3201911589008363</v>
      </c>
      <c r="K717" s="70" t="inlineStr">
        <is>
          <t>注塑工位</t>
        </is>
      </c>
      <c r="L717" s="70" t="inlineStr">
        <is>
          <t>表面缺陷</t>
        </is>
      </c>
      <c r="M717" s="70" t="inlineStr">
        <is>
          <t>质量工程师</t>
        </is>
      </c>
      <c r="N717" s="70" t="inlineStr">
        <is>
          <t>是</t>
        </is>
      </c>
      <c r="O717" s="70" t="inlineStr">
        <is>
          <t>团队模拟数据</t>
        </is>
      </c>
      <c r="P717" s="70" t="inlineStr">
        <is>
          <t>SIM-v2.2-20260807-20260805</t>
        </is>
      </c>
      <c r="Q717" s="70" t="inlineStr">
        <is>
          <t>按LINE-S03确定性比例分配: 外观32%/尺寸30%/功能15%/电气13%/其他余数; 良品=ROUND(总产量×质量率,0)=24448, 不良=837</t>
        </is>
      </c>
    </row>
    <row r="718">
      <c r="A718" s="70" t="inlineStr">
        <is>
          <t>DEF-00717</t>
        </is>
      </c>
      <c r="B718" s="70" t="inlineStr">
        <is>
          <t>LINE-S03-PRE-20251128</t>
        </is>
      </c>
      <c r="C718" s="70" t="inlineStr">
        <is>
          <t>SHIFT-PRE-20251128</t>
        </is>
      </c>
      <c r="D718" s="70" t="inlineStr">
        <is>
          <t>LINE-S03</t>
        </is>
      </c>
      <c r="E718" s="70" t="inlineStr">
        <is>
          <t>改善前</t>
        </is>
      </c>
      <c r="F718" s="71" t="n">
        <v>45989</v>
      </c>
      <c r="G718" s="70" t="inlineStr">
        <is>
          <t>音频模组系列</t>
        </is>
      </c>
      <c r="H718" s="70" t="inlineStr">
        <is>
          <t>尺寸超差</t>
        </is>
      </c>
      <c r="I718" s="72" t="n">
        <v>251</v>
      </c>
      <c r="J718" s="73" t="n">
        <v>0.2998805256869773</v>
      </c>
      <c r="K718" s="70" t="inlineStr">
        <is>
          <t>成型工位</t>
        </is>
      </c>
      <c r="L718" s="70" t="inlineStr">
        <is>
          <t>工艺偏移</t>
        </is>
      </c>
      <c r="M718" s="70" t="inlineStr">
        <is>
          <t>质量工程师</t>
        </is>
      </c>
      <c r="N718" s="70" t="inlineStr">
        <is>
          <t>否</t>
        </is>
      </c>
      <c r="O718" s="70" t="inlineStr">
        <is>
          <t>团队模拟数据</t>
        </is>
      </c>
      <c r="P718" s="70" t="inlineStr">
        <is>
          <t>SIM-v2.2-20260807-20260805</t>
        </is>
      </c>
      <c r="Q718" s="70" t="inlineStr">
        <is>
          <t>按LINE-S03确定性比例分配: 外观32%/尺寸30%/功能15%/电气13%/其他余数; 良品=ROUND(总产量×质量率,0)=24448, 不良=837</t>
        </is>
      </c>
    </row>
    <row r="719">
      <c r="A719" s="70" t="inlineStr">
        <is>
          <t>DEF-00718</t>
        </is>
      </c>
      <c r="B719" s="70" t="inlineStr">
        <is>
          <t>LINE-S03-PRE-20251128</t>
        </is>
      </c>
      <c r="C719" s="70" t="inlineStr">
        <is>
          <t>SHIFT-PRE-20251128</t>
        </is>
      </c>
      <c r="D719" s="70" t="inlineStr">
        <is>
          <t>LINE-S03</t>
        </is>
      </c>
      <c r="E719" s="70" t="inlineStr">
        <is>
          <t>改善前</t>
        </is>
      </c>
      <c r="F719" s="71" t="n">
        <v>45989</v>
      </c>
      <c r="G719" s="70" t="inlineStr">
        <is>
          <t>音频模组系列</t>
        </is>
      </c>
      <c r="H719" s="70" t="inlineStr">
        <is>
          <t>功能失效</t>
        </is>
      </c>
      <c r="I719" s="72" t="n">
        <v>126</v>
      </c>
      <c r="J719" s="73" t="n">
        <v>0.1505376344086022</v>
      </c>
      <c r="K719" s="70" t="inlineStr">
        <is>
          <t>测试工位</t>
        </is>
      </c>
      <c r="L719" s="70" t="inlineStr">
        <is>
          <t>元器件异常</t>
        </is>
      </c>
      <c r="M719" s="70" t="inlineStr">
        <is>
          <t>质量工程师</t>
        </is>
      </c>
      <c r="N719" s="70" t="inlineStr">
        <is>
          <t>否</t>
        </is>
      </c>
      <c r="O719" s="70" t="inlineStr">
        <is>
          <t>团队模拟数据</t>
        </is>
      </c>
      <c r="P719" s="70" t="inlineStr">
        <is>
          <t>SIM-v2.2-20260807-20260805</t>
        </is>
      </c>
      <c r="Q719" s="70" t="inlineStr">
        <is>
          <t>按LINE-S03确定性比例分配: 外观32%/尺寸30%/功能15%/电气13%/其他余数; 良品=ROUND(总产量×质量率,0)=24448, 不良=837</t>
        </is>
      </c>
    </row>
    <row r="720">
      <c r="A720" s="70" t="inlineStr">
        <is>
          <t>DEF-00719</t>
        </is>
      </c>
      <c r="B720" s="70" t="inlineStr">
        <is>
          <t>LINE-S03-PRE-20251128</t>
        </is>
      </c>
      <c r="C720" s="70" t="inlineStr">
        <is>
          <t>SHIFT-PRE-20251128</t>
        </is>
      </c>
      <c r="D720" s="70" t="inlineStr">
        <is>
          <t>LINE-S03</t>
        </is>
      </c>
      <c r="E720" s="70" t="inlineStr">
        <is>
          <t>改善前</t>
        </is>
      </c>
      <c r="F720" s="71" t="n">
        <v>45989</v>
      </c>
      <c r="G720" s="70" t="inlineStr">
        <is>
          <t>音频模组系列</t>
        </is>
      </c>
      <c r="H720" s="70" t="inlineStr">
        <is>
          <t>电气不良</t>
        </is>
      </c>
      <c r="I720" s="72" t="n">
        <v>109</v>
      </c>
      <c r="J720" s="73" t="n">
        <v>0.1302270011947431</v>
      </c>
      <c r="K720" s="70" t="inlineStr">
        <is>
          <t>焊接工位</t>
        </is>
      </c>
      <c r="L720" s="70" t="inlineStr">
        <is>
          <t>焊接缺陷</t>
        </is>
      </c>
      <c r="M720" s="70" t="inlineStr">
        <is>
          <t>质量工程师</t>
        </is>
      </c>
      <c r="N720" s="70" t="inlineStr">
        <is>
          <t>否</t>
        </is>
      </c>
      <c r="O720" s="70" t="inlineStr">
        <is>
          <t>团队模拟数据</t>
        </is>
      </c>
      <c r="P720" s="70" t="inlineStr">
        <is>
          <t>SIM-v2.2-20260807-20260805</t>
        </is>
      </c>
      <c r="Q720" s="70" t="inlineStr">
        <is>
          <t>按LINE-S03确定性比例分配: 外观32%/尺寸30%/功能15%/电气13%/其他余数; 良品=ROUND(总产量×质量率,0)=24448, 不良=837</t>
        </is>
      </c>
    </row>
    <row r="721">
      <c r="A721" s="70" t="inlineStr">
        <is>
          <t>DEF-00720</t>
        </is>
      </c>
      <c r="B721" s="70" t="inlineStr">
        <is>
          <t>LINE-S03-PRE-20251128</t>
        </is>
      </c>
      <c r="C721" s="70" t="inlineStr">
        <is>
          <t>SHIFT-PRE-20251128</t>
        </is>
      </c>
      <c r="D721" s="70" t="inlineStr">
        <is>
          <t>LINE-S03</t>
        </is>
      </c>
      <c r="E721" s="70" t="inlineStr">
        <is>
          <t>改善前</t>
        </is>
      </c>
      <c r="F721" s="71" t="n">
        <v>45989</v>
      </c>
      <c r="G721" s="70" t="inlineStr">
        <is>
          <t>音频模组系列</t>
        </is>
      </c>
      <c r="H721" s="70" t="inlineStr">
        <is>
          <t>其他不良</t>
        </is>
      </c>
      <c r="I721" s="72" t="n">
        <v>83</v>
      </c>
      <c r="J721" s="73" t="n">
        <v>0.09916367980884111</v>
      </c>
      <c r="K721" s="70" t="inlineStr">
        <is>
          <t>包装工位</t>
        </is>
      </c>
      <c r="L721" s="70" t="inlineStr">
        <is>
          <t>综合因素</t>
        </is>
      </c>
      <c r="M721" s="70" t="inlineStr">
        <is>
          <t>生产主管</t>
        </is>
      </c>
      <c r="N721" s="70" t="inlineStr">
        <is>
          <t>否</t>
        </is>
      </c>
      <c r="O721" s="70" t="inlineStr">
        <is>
          <t>团队模拟数据</t>
        </is>
      </c>
      <c r="P721" s="70" t="inlineStr">
        <is>
          <t>SIM-v2.2-20260807-20260805</t>
        </is>
      </c>
      <c r="Q721" s="70" t="inlineStr">
        <is>
          <t>按LINE-S03确定性比例分配: 外观32%/尺寸30%/功能15%/电气13%/其他余数; 良品=ROUND(总产量×质量率,0)=24448, 不良=837</t>
        </is>
      </c>
    </row>
    <row r="722">
      <c r="A722" s="70" t="inlineStr">
        <is>
          <t>DEF-00721</t>
        </is>
      </c>
      <c r="B722" s="70" t="inlineStr">
        <is>
          <t>LINE-S01-PRE-20251201</t>
        </is>
      </c>
      <c r="C722" s="70" t="inlineStr">
        <is>
          <t>SHIFT-PRE-20251201</t>
        </is>
      </c>
      <c r="D722" s="70" t="inlineStr">
        <is>
          <t>LINE-S01</t>
        </is>
      </c>
      <c r="E722" s="70" t="inlineStr">
        <is>
          <t>改善前</t>
        </is>
      </c>
      <c r="F722" s="71" t="n">
        <v>45992</v>
      </c>
      <c r="G722" s="70" t="inlineStr">
        <is>
          <t>智能终端系列</t>
        </is>
      </c>
      <c r="H722" s="70" t="inlineStr">
        <is>
          <t>外观不良</t>
        </is>
      </c>
      <c r="I722" s="72" t="n">
        <v>57</v>
      </c>
      <c r="J722" s="73" t="n">
        <v>0.1503957783641161</v>
      </c>
      <c r="K722" s="70" t="inlineStr">
        <is>
          <t>注塑工位</t>
        </is>
      </c>
      <c r="L722" s="70" t="inlineStr">
        <is>
          <t>表面缺陷</t>
        </is>
      </c>
      <c r="M722" s="70" t="inlineStr">
        <is>
          <t>质量工程师</t>
        </is>
      </c>
      <c r="N722" s="70" t="inlineStr">
        <is>
          <t>否</t>
        </is>
      </c>
      <c r="O722" s="70" t="inlineStr">
        <is>
          <t>团队模拟数据</t>
        </is>
      </c>
      <c r="P722" s="70" t="inlineStr">
        <is>
          <t>SIM-v2.2-20260807-20260805</t>
        </is>
      </c>
      <c r="Q722" s="70" t="inlineStr">
        <is>
          <t>按LINE-S01确定性比例分配: 外观15%/尺寸25%/功能25%/电气25%/其他余数; 良品=ROUND(总产量×质量率,0)=32717, 不良=379</t>
        </is>
      </c>
    </row>
    <row r="723">
      <c r="A723" s="70" t="inlineStr">
        <is>
          <t>DEF-00722</t>
        </is>
      </c>
      <c r="B723" s="70" t="inlineStr">
        <is>
          <t>LINE-S01-PRE-20251201</t>
        </is>
      </c>
      <c r="C723" s="70" t="inlineStr">
        <is>
          <t>SHIFT-PRE-20251201</t>
        </is>
      </c>
      <c r="D723" s="70" t="inlineStr">
        <is>
          <t>LINE-S01</t>
        </is>
      </c>
      <c r="E723" s="70" t="inlineStr">
        <is>
          <t>改善前</t>
        </is>
      </c>
      <c r="F723" s="71" t="n">
        <v>45992</v>
      </c>
      <c r="G723" s="70" t="inlineStr">
        <is>
          <t>智能终端系列</t>
        </is>
      </c>
      <c r="H723" s="70" t="inlineStr">
        <is>
          <t>尺寸超差</t>
        </is>
      </c>
      <c r="I723" s="72" t="n">
        <v>95</v>
      </c>
      <c r="J723" s="73" t="n">
        <v>0.2506596306068601</v>
      </c>
      <c r="K723" s="70" t="inlineStr">
        <is>
          <t>成型工位</t>
        </is>
      </c>
      <c r="L723" s="70" t="inlineStr">
        <is>
          <t>工艺偏移</t>
        </is>
      </c>
      <c r="M723" s="70" t="inlineStr">
        <is>
          <t>质量工程师</t>
        </is>
      </c>
      <c r="N723" s="70" t="inlineStr">
        <is>
          <t>否</t>
        </is>
      </c>
      <c r="O723" s="70" t="inlineStr">
        <is>
          <t>团队模拟数据</t>
        </is>
      </c>
      <c r="P723" s="70" t="inlineStr">
        <is>
          <t>SIM-v2.2-20260807-20260805</t>
        </is>
      </c>
      <c r="Q723" s="70" t="inlineStr">
        <is>
          <t>按LINE-S01确定性比例分配: 外观15%/尺寸25%/功能25%/电气25%/其他余数; 良品=ROUND(总产量×质量率,0)=32717, 不良=379</t>
        </is>
      </c>
    </row>
    <row r="724">
      <c r="A724" s="70" t="inlineStr">
        <is>
          <t>DEF-00723</t>
        </is>
      </c>
      <c r="B724" s="70" t="inlineStr">
        <is>
          <t>LINE-S01-PRE-20251201</t>
        </is>
      </c>
      <c r="C724" s="70" t="inlineStr">
        <is>
          <t>SHIFT-PRE-20251201</t>
        </is>
      </c>
      <c r="D724" s="70" t="inlineStr">
        <is>
          <t>LINE-S01</t>
        </is>
      </c>
      <c r="E724" s="70" t="inlineStr">
        <is>
          <t>改善前</t>
        </is>
      </c>
      <c r="F724" s="71" t="n">
        <v>45992</v>
      </c>
      <c r="G724" s="70" t="inlineStr">
        <is>
          <t>智能终端系列</t>
        </is>
      </c>
      <c r="H724" s="70" t="inlineStr">
        <is>
          <t>功能失效</t>
        </is>
      </c>
      <c r="I724" s="72" t="n">
        <v>95</v>
      </c>
      <c r="J724" s="73" t="n">
        <v>0.2506596306068601</v>
      </c>
      <c r="K724" s="70" t="inlineStr">
        <is>
          <t>测试工位</t>
        </is>
      </c>
      <c r="L724" s="70" t="inlineStr">
        <is>
          <t>元器件异常</t>
        </is>
      </c>
      <c r="M724" s="70" t="inlineStr">
        <is>
          <t>质量工程师</t>
        </is>
      </c>
      <c r="N724" s="70" t="inlineStr">
        <is>
          <t>否</t>
        </is>
      </c>
      <c r="O724" s="70" t="inlineStr">
        <is>
          <t>团队模拟数据</t>
        </is>
      </c>
      <c r="P724" s="70" t="inlineStr">
        <is>
          <t>SIM-v2.2-20260807-20260805</t>
        </is>
      </c>
      <c r="Q724" s="70" t="inlineStr">
        <is>
          <t>按LINE-S01确定性比例分配: 外观15%/尺寸25%/功能25%/电气25%/其他余数; 良品=ROUND(总产量×质量率,0)=32717, 不良=379</t>
        </is>
      </c>
    </row>
    <row r="725">
      <c r="A725" s="70" t="inlineStr">
        <is>
          <t>DEF-00724</t>
        </is>
      </c>
      <c r="B725" s="70" t="inlineStr">
        <is>
          <t>LINE-S01-PRE-20251201</t>
        </is>
      </c>
      <c r="C725" s="70" t="inlineStr">
        <is>
          <t>SHIFT-PRE-20251201</t>
        </is>
      </c>
      <c r="D725" s="70" t="inlineStr">
        <is>
          <t>LINE-S01</t>
        </is>
      </c>
      <c r="E725" s="70" t="inlineStr">
        <is>
          <t>改善前</t>
        </is>
      </c>
      <c r="F725" s="71" t="n">
        <v>45992</v>
      </c>
      <c r="G725" s="70" t="inlineStr">
        <is>
          <t>智能终端系列</t>
        </is>
      </c>
      <c r="H725" s="70" t="inlineStr">
        <is>
          <t>电气不良</t>
        </is>
      </c>
      <c r="I725" s="72" t="n">
        <v>95</v>
      </c>
      <c r="J725" s="73" t="n">
        <v>0.2506596306068601</v>
      </c>
      <c r="K725" s="70" t="inlineStr">
        <is>
          <t>焊接工位</t>
        </is>
      </c>
      <c r="L725" s="70" t="inlineStr">
        <is>
          <t>焊接缺陷</t>
        </is>
      </c>
      <c r="M725" s="70" t="inlineStr">
        <is>
          <t>质量工程师</t>
        </is>
      </c>
      <c r="N725" s="70" t="inlineStr">
        <is>
          <t>否</t>
        </is>
      </c>
      <c r="O725" s="70" t="inlineStr">
        <is>
          <t>团队模拟数据</t>
        </is>
      </c>
      <c r="P725" s="70" t="inlineStr">
        <is>
          <t>SIM-v2.2-20260807-20260805</t>
        </is>
      </c>
      <c r="Q725" s="70" t="inlineStr">
        <is>
          <t>按LINE-S01确定性比例分配: 外观15%/尺寸25%/功能25%/电气25%/其他余数; 良品=ROUND(总产量×质量率,0)=32717, 不良=379</t>
        </is>
      </c>
    </row>
    <row r="726">
      <c r="A726" s="70" t="inlineStr">
        <is>
          <t>DEF-00725</t>
        </is>
      </c>
      <c r="B726" s="70" t="inlineStr">
        <is>
          <t>LINE-S01-PRE-20251201</t>
        </is>
      </c>
      <c r="C726" s="70" t="inlineStr">
        <is>
          <t>SHIFT-PRE-20251201</t>
        </is>
      </c>
      <c r="D726" s="70" t="inlineStr">
        <is>
          <t>LINE-S01</t>
        </is>
      </c>
      <c r="E726" s="70" t="inlineStr">
        <is>
          <t>改善前</t>
        </is>
      </c>
      <c r="F726" s="71" t="n">
        <v>45992</v>
      </c>
      <c r="G726" s="70" t="inlineStr">
        <is>
          <t>智能终端系列</t>
        </is>
      </c>
      <c r="H726" s="70" t="inlineStr">
        <is>
          <t>其他不良</t>
        </is>
      </c>
      <c r="I726" s="72" t="n">
        <v>37</v>
      </c>
      <c r="J726" s="73" t="n">
        <v>0.09762532981530347</v>
      </c>
      <c r="K726" s="70" t="inlineStr">
        <is>
          <t>包装工位</t>
        </is>
      </c>
      <c r="L726" s="70" t="inlineStr">
        <is>
          <t>综合因素</t>
        </is>
      </c>
      <c r="M726" s="70" t="inlineStr">
        <is>
          <t>生产主管</t>
        </is>
      </c>
      <c r="N726" s="70" t="inlineStr">
        <is>
          <t>否</t>
        </is>
      </c>
      <c r="O726" s="70" t="inlineStr">
        <is>
          <t>团队模拟数据</t>
        </is>
      </c>
      <c r="P726" s="70" t="inlineStr">
        <is>
          <t>SIM-v2.2-20260807-20260805</t>
        </is>
      </c>
      <c r="Q726" s="70" t="inlineStr">
        <is>
          <t>按LINE-S01确定性比例分配: 外观15%/尺寸25%/功能25%/电气25%/其他余数; 良品=ROUND(总产量×质量率,0)=32717, 不良=379</t>
        </is>
      </c>
    </row>
    <row r="727">
      <c r="A727" s="70" t="inlineStr">
        <is>
          <t>DEF-00726</t>
        </is>
      </c>
      <c r="B727" s="70" t="inlineStr">
        <is>
          <t>LINE-S02-PRE-20251201</t>
        </is>
      </c>
      <c r="C727" s="70" t="inlineStr">
        <is>
          <t>SHIFT-PRE-20251201</t>
        </is>
      </c>
      <c r="D727" s="70" t="inlineStr">
        <is>
          <t>LINE-S02</t>
        </is>
      </c>
      <c r="E727" s="70" t="inlineStr">
        <is>
          <t>改善前</t>
        </is>
      </c>
      <c r="F727" s="71" t="n">
        <v>45992</v>
      </c>
      <c r="G727" s="70" t="inlineStr">
        <is>
          <t>视觉设备系列</t>
        </is>
      </c>
      <c r="H727" s="70" t="inlineStr">
        <is>
          <t>外观不良</t>
        </is>
      </c>
      <c r="I727" s="72" t="n">
        <v>51</v>
      </c>
      <c r="J727" s="73" t="n">
        <v>0.1197183098591549</v>
      </c>
      <c r="K727" s="70" t="inlineStr">
        <is>
          <t>注塑工位</t>
        </is>
      </c>
      <c r="L727" s="70" t="inlineStr">
        <is>
          <t>表面缺陷</t>
        </is>
      </c>
      <c r="M727" s="70" t="inlineStr">
        <is>
          <t>质量工程师</t>
        </is>
      </c>
      <c r="N727" s="70" t="inlineStr">
        <is>
          <t>否</t>
        </is>
      </c>
      <c r="O727" s="70" t="inlineStr">
        <is>
          <t>团队模拟数据</t>
        </is>
      </c>
      <c r="P727" s="70" t="inlineStr">
        <is>
          <t>SIM-v2.2-20260807-20260805</t>
        </is>
      </c>
      <c r="Q727" s="70" t="inlineStr">
        <is>
          <t>按LINE-S02确定性比例分配: 外观12%/尺寸15%/功能32%/电气28%/其他余数; 良品=ROUND(总产量×质量率,0)=30033, 不良=426</t>
        </is>
      </c>
    </row>
    <row r="728">
      <c r="A728" s="70" t="inlineStr">
        <is>
          <t>DEF-00727</t>
        </is>
      </c>
      <c r="B728" s="70" t="inlineStr">
        <is>
          <t>LINE-S02-PRE-20251201</t>
        </is>
      </c>
      <c r="C728" s="70" t="inlineStr">
        <is>
          <t>SHIFT-PRE-20251201</t>
        </is>
      </c>
      <c r="D728" s="70" t="inlineStr">
        <is>
          <t>LINE-S02</t>
        </is>
      </c>
      <c r="E728" s="70" t="inlineStr">
        <is>
          <t>改善前</t>
        </is>
      </c>
      <c r="F728" s="71" t="n">
        <v>45992</v>
      </c>
      <c r="G728" s="70" t="inlineStr">
        <is>
          <t>视觉设备系列</t>
        </is>
      </c>
      <c r="H728" s="70" t="inlineStr">
        <is>
          <t>尺寸超差</t>
        </is>
      </c>
      <c r="I728" s="72" t="n">
        <v>64</v>
      </c>
      <c r="J728" s="73" t="n">
        <v>0.1502347417840376</v>
      </c>
      <c r="K728" s="70" t="inlineStr">
        <is>
          <t>成型工位</t>
        </is>
      </c>
      <c r="L728" s="70" t="inlineStr">
        <is>
          <t>工艺偏移</t>
        </is>
      </c>
      <c r="M728" s="70" t="inlineStr">
        <is>
          <t>质量工程师</t>
        </is>
      </c>
      <c r="N728" s="70" t="inlineStr">
        <is>
          <t>否</t>
        </is>
      </c>
      <c r="O728" s="70" t="inlineStr">
        <is>
          <t>团队模拟数据</t>
        </is>
      </c>
      <c r="P728" s="70" t="inlineStr">
        <is>
          <t>SIM-v2.2-20260807-20260805</t>
        </is>
      </c>
      <c r="Q728" s="70" t="inlineStr">
        <is>
          <t>按LINE-S02确定性比例分配: 外观12%/尺寸15%/功能32%/电气28%/其他余数; 良品=ROUND(总产量×质量率,0)=30033, 不良=426</t>
        </is>
      </c>
    </row>
    <row r="729">
      <c r="A729" s="70" t="inlineStr">
        <is>
          <t>DEF-00728</t>
        </is>
      </c>
      <c r="B729" s="70" t="inlineStr">
        <is>
          <t>LINE-S02-PRE-20251201</t>
        </is>
      </c>
      <c r="C729" s="70" t="inlineStr">
        <is>
          <t>SHIFT-PRE-20251201</t>
        </is>
      </c>
      <c r="D729" s="70" t="inlineStr">
        <is>
          <t>LINE-S02</t>
        </is>
      </c>
      <c r="E729" s="70" t="inlineStr">
        <is>
          <t>改善前</t>
        </is>
      </c>
      <c r="F729" s="71" t="n">
        <v>45992</v>
      </c>
      <c r="G729" s="70" t="inlineStr">
        <is>
          <t>视觉设备系列</t>
        </is>
      </c>
      <c r="H729" s="70" t="inlineStr">
        <is>
          <t>功能失效</t>
        </is>
      </c>
      <c r="I729" s="72" t="n">
        <v>136</v>
      </c>
      <c r="J729" s="73" t="n">
        <v>0.3192488262910798</v>
      </c>
      <c r="K729" s="70" t="inlineStr">
        <is>
          <t>测试工位</t>
        </is>
      </c>
      <c r="L729" s="70" t="inlineStr">
        <is>
          <t>元器件异常</t>
        </is>
      </c>
      <c r="M729" s="70" t="inlineStr">
        <is>
          <t>质量工程师</t>
        </is>
      </c>
      <c r="N729" s="70" t="inlineStr">
        <is>
          <t>是</t>
        </is>
      </c>
      <c r="O729" s="70" t="inlineStr">
        <is>
          <t>团队模拟数据</t>
        </is>
      </c>
      <c r="P729" s="70" t="inlineStr">
        <is>
          <t>SIM-v2.2-20260807-20260805</t>
        </is>
      </c>
      <c r="Q729" s="70" t="inlineStr">
        <is>
          <t>按LINE-S02确定性比例分配: 外观12%/尺寸15%/功能32%/电气28%/其他余数; 良品=ROUND(总产量×质量率,0)=30033, 不良=426</t>
        </is>
      </c>
    </row>
    <row r="730">
      <c r="A730" s="70" t="inlineStr">
        <is>
          <t>DEF-00729</t>
        </is>
      </c>
      <c r="B730" s="70" t="inlineStr">
        <is>
          <t>LINE-S02-PRE-20251201</t>
        </is>
      </c>
      <c r="C730" s="70" t="inlineStr">
        <is>
          <t>SHIFT-PRE-20251201</t>
        </is>
      </c>
      <c r="D730" s="70" t="inlineStr">
        <is>
          <t>LINE-S02</t>
        </is>
      </c>
      <c r="E730" s="70" t="inlineStr">
        <is>
          <t>改善前</t>
        </is>
      </c>
      <c r="F730" s="71" t="n">
        <v>45992</v>
      </c>
      <c r="G730" s="70" t="inlineStr">
        <is>
          <t>视觉设备系列</t>
        </is>
      </c>
      <c r="H730" s="70" t="inlineStr">
        <is>
          <t>电气不良</t>
        </is>
      </c>
      <c r="I730" s="72" t="n">
        <v>119</v>
      </c>
      <c r="J730" s="73" t="n">
        <v>0.2793427230046948</v>
      </c>
      <c r="K730" s="70" t="inlineStr">
        <is>
          <t>焊接工位</t>
        </is>
      </c>
      <c r="L730" s="70" t="inlineStr">
        <is>
          <t>焊接缺陷</t>
        </is>
      </c>
      <c r="M730" s="70" t="inlineStr">
        <is>
          <t>质量工程师</t>
        </is>
      </c>
      <c r="N730" s="70" t="inlineStr">
        <is>
          <t>否</t>
        </is>
      </c>
      <c r="O730" s="70" t="inlineStr">
        <is>
          <t>团队模拟数据</t>
        </is>
      </c>
      <c r="P730" s="70" t="inlineStr">
        <is>
          <t>SIM-v2.2-20260807-20260805</t>
        </is>
      </c>
      <c r="Q730" s="70" t="inlineStr">
        <is>
          <t>按LINE-S02确定性比例分配: 外观12%/尺寸15%/功能32%/电气28%/其他余数; 良品=ROUND(总产量×质量率,0)=30033, 不良=426</t>
        </is>
      </c>
    </row>
    <row r="731">
      <c r="A731" s="70" t="inlineStr">
        <is>
          <t>DEF-00730</t>
        </is>
      </c>
      <c r="B731" s="70" t="inlineStr">
        <is>
          <t>LINE-S02-PRE-20251201</t>
        </is>
      </c>
      <c r="C731" s="70" t="inlineStr">
        <is>
          <t>SHIFT-PRE-20251201</t>
        </is>
      </c>
      <c r="D731" s="70" t="inlineStr">
        <is>
          <t>LINE-S02</t>
        </is>
      </c>
      <c r="E731" s="70" t="inlineStr">
        <is>
          <t>改善前</t>
        </is>
      </c>
      <c r="F731" s="71" t="n">
        <v>45992</v>
      </c>
      <c r="G731" s="70" t="inlineStr">
        <is>
          <t>视觉设备系列</t>
        </is>
      </c>
      <c r="H731" s="70" t="inlineStr">
        <is>
          <t>其他不良</t>
        </is>
      </c>
      <c r="I731" s="72" t="n">
        <v>56</v>
      </c>
      <c r="J731" s="73" t="n">
        <v>0.131455399061033</v>
      </c>
      <c r="K731" s="70" t="inlineStr">
        <is>
          <t>包装工位</t>
        </is>
      </c>
      <c r="L731" s="70" t="inlineStr">
        <is>
          <t>综合因素</t>
        </is>
      </c>
      <c r="M731" s="70" t="inlineStr">
        <is>
          <t>生产主管</t>
        </is>
      </c>
      <c r="N731" s="70" t="inlineStr">
        <is>
          <t>否</t>
        </is>
      </c>
      <c r="O731" s="70" t="inlineStr">
        <is>
          <t>团队模拟数据</t>
        </is>
      </c>
      <c r="P731" s="70" t="inlineStr">
        <is>
          <t>SIM-v2.2-20260807-20260805</t>
        </is>
      </c>
      <c r="Q731" s="70" t="inlineStr">
        <is>
          <t>按LINE-S02确定性比例分配: 外观12%/尺寸15%/功能32%/电气28%/其他余数; 良品=ROUND(总产量×质量率,0)=30033, 不良=426</t>
        </is>
      </c>
    </row>
    <row r="732">
      <c r="A732" s="70" t="inlineStr">
        <is>
          <t>DEF-00731</t>
        </is>
      </c>
      <c r="B732" s="70" t="inlineStr">
        <is>
          <t>LINE-S03-PRE-20251201</t>
        </is>
      </c>
      <c r="C732" s="70" t="inlineStr">
        <is>
          <t>SHIFT-PRE-20251201</t>
        </is>
      </c>
      <c r="D732" s="70" t="inlineStr">
        <is>
          <t>LINE-S03</t>
        </is>
      </c>
      <c r="E732" s="70" t="inlineStr">
        <is>
          <t>改善前</t>
        </is>
      </c>
      <c r="F732" s="71" t="n">
        <v>45992</v>
      </c>
      <c r="G732" s="70" t="inlineStr">
        <is>
          <t>音频模组系列</t>
        </is>
      </c>
      <c r="H732" s="70" t="inlineStr">
        <is>
          <t>外观不良</t>
        </is>
      </c>
      <c r="I732" s="72" t="n">
        <v>504</v>
      </c>
      <c r="J732" s="73" t="n">
        <v>0.32</v>
      </c>
      <c r="K732" s="70" t="inlineStr">
        <is>
          <t>注塑工位</t>
        </is>
      </c>
      <c r="L732" s="70" t="inlineStr">
        <is>
          <t>表面缺陷</t>
        </is>
      </c>
      <c r="M732" s="70" t="inlineStr">
        <is>
          <t>质量工程师</t>
        </is>
      </c>
      <c r="N732" s="70" t="inlineStr">
        <is>
          <t>是</t>
        </is>
      </c>
      <c r="O732" s="70" t="inlineStr">
        <is>
          <t>团队模拟数据</t>
        </is>
      </c>
      <c r="P732" s="70" t="inlineStr">
        <is>
          <t>SIM-v2.2-20260807-20260805</t>
        </is>
      </c>
      <c r="Q732" s="70" t="inlineStr">
        <is>
          <t>按LINE-S03确定性比例分配: 外观32%/尺寸30%/功能15%/电气13%/其他余数; 良品=ROUND(总产量×质量率,0)=34587, 不良=1575</t>
        </is>
      </c>
    </row>
    <row r="733">
      <c r="A733" s="70" t="inlineStr">
        <is>
          <t>DEF-00732</t>
        </is>
      </c>
      <c r="B733" s="70" t="inlineStr">
        <is>
          <t>LINE-S03-PRE-20251201</t>
        </is>
      </c>
      <c r="C733" s="70" t="inlineStr">
        <is>
          <t>SHIFT-PRE-20251201</t>
        </is>
      </c>
      <c r="D733" s="70" t="inlineStr">
        <is>
          <t>LINE-S03</t>
        </is>
      </c>
      <c r="E733" s="70" t="inlineStr">
        <is>
          <t>改善前</t>
        </is>
      </c>
      <c r="F733" s="71" t="n">
        <v>45992</v>
      </c>
      <c r="G733" s="70" t="inlineStr">
        <is>
          <t>音频模组系列</t>
        </is>
      </c>
      <c r="H733" s="70" t="inlineStr">
        <is>
          <t>尺寸超差</t>
        </is>
      </c>
      <c r="I733" s="72" t="n">
        <v>472</v>
      </c>
      <c r="J733" s="73" t="n">
        <v>0.2996825396825397</v>
      </c>
      <c r="K733" s="70" t="inlineStr">
        <is>
          <t>成型工位</t>
        </is>
      </c>
      <c r="L733" s="70" t="inlineStr">
        <is>
          <t>工艺偏移</t>
        </is>
      </c>
      <c r="M733" s="70" t="inlineStr">
        <is>
          <t>质量工程师</t>
        </is>
      </c>
      <c r="N733" s="70" t="inlineStr">
        <is>
          <t>否</t>
        </is>
      </c>
      <c r="O733" s="70" t="inlineStr">
        <is>
          <t>团队模拟数据</t>
        </is>
      </c>
      <c r="P733" s="70" t="inlineStr">
        <is>
          <t>SIM-v2.2-20260807-20260805</t>
        </is>
      </c>
      <c r="Q733" s="70" t="inlineStr">
        <is>
          <t>按LINE-S03确定性比例分配: 外观32%/尺寸30%/功能15%/电气13%/其他余数; 良品=ROUND(总产量×质量率,0)=34587, 不良=1575</t>
        </is>
      </c>
    </row>
    <row r="734">
      <c r="A734" s="70" t="inlineStr">
        <is>
          <t>DEF-00733</t>
        </is>
      </c>
      <c r="B734" s="70" t="inlineStr">
        <is>
          <t>LINE-S03-PRE-20251201</t>
        </is>
      </c>
      <c r="C734" s="70" t="inlineStr">
        <is>
          <t>SHIFT-PRE-20251201</t>
        </is>
      </c>
      <c r="D734" s="70" t="inlineStr">
        <is>
          <t>LINE-S03</t>
        </is>
      </c>
      <c r="E734" s="70" t="inlineStr">
        <is>
          <t>改善前</t>
        </is>
      </c>
      <c r="F734" s="71" t="n">
        <v>45992</v>
      </c>
      <c r="G734" s="70" t="inlineStr">
        <is>
          <t>音频模组系列</t>
        </is>
      </c>
      <c r="H734" s="70" t="inlineStr">
        <is>
          <t>功能失效</t>
        </is>
      </c>
      <c r="I734" s="72" t="n">
        <v>236</v>
      </c>
      <c r="J734" s="73" t="n">
        <v>0.1498412698412698</v>
      </c>
      <c r="K734" s="70" t="inlineStr">
        <is>
          <t>测试工位</t>
        </is>
      </c>
      <c r="L734" s="70" t="inlineStr">
        <is>
          <t>元器件异常</t>
        </is>
      </c>
      <c r="M734" s="70" t="inlineStr">
        <is>
          <t>质量工程师</t>
        </is>
      </c>
      <c r="N734" s="70" t="inlineStr">
        <is>
          <t>否</t>
        </is>
      </c>
      <c r="O734" s="70" t="inlineStr">
        <is>
          <t>团队模拟数据</t>
        </is>
      </c>
      <c r="P734" s="70" t="inlineStr">
        <is>
          <t>SIM-v2.2-20260807-20260805</t>
        </is>
      </c>
      <c r="Q734" s="70" t="inlineStr">
        <is>
          <t>按LINE-S03确定性比例分配: 外观32%/尺寸30%/功能15%/电气13%/其他余数; 良品=ROUND(总产量×质量率,0)=34587, 不良=1575</t>
        </is>
      </c>
    </row>
    <row r="735">
      <c r="A735" s="70" t="inlineStr">
        <is>
          <t>DEF-00734</t>
        </is>
      </c>
      <c r="B735" s="70" t="inlineStr">
        <is>
          <t>LINE-S03-PRE-20251201</t>
        </is>
      </c>
      <c r="C735" s="70" t="inlineStr">
        <is>
          <t>SHIFT-PRE-20251201</t>
        </is>
      </c>
      <c r="D735" s="70" t="inlineStr">
        <is>
          <t>LINE-S03</t>
        </is>
      </c>
      <c r="E735" s="70" t="inlineStr">
        <is>
          <t>改善前</t>
        </is>
      </c>
      <c r="F735" s="71" t="n">
        <v>45992</v>
      </c>
      <c r="G735" s="70" t="inlineStr">
        <is>
          <t>音频模组系列</t>
        </is>
      </c>
      <c r="H735" s="70" t="inlineStr">
        <is>
          <t>电气不良</t>
        </is>
      </c>
      <c r="I735" s="72" t="n">
        <v>205</v>
      </c>
      <c r="J735" s="73" t="n">
        <v>0.1301587301587302</v>
      </c>
      <c r="K735" s="70" t="inlineStr">
        <is>
          <t>焊接工位</t>
        </is>
      </c>
      <c r="L735" s="70" t="inlineStr">
        <is>
          <t>焊接缺陷</t>
        </is>
      </c>
      <c r="M735" s="70" t="inlineStr">
        <is>
          <t>质量工程师</t>
        </is>
      </c>
      <c r="N735" s="70" t="inlineStr">
        <is>
          <t>否</t>
        </is>
      </c>
      <c r="O735" s="70" t="inlineStr">
        <is>
          <t>团队模拟数据</t>
        </is>
      </c>
      <c r="P735" s="70" t="inlineStr">
        <is>
          <t>SIM-v2.2-20260807-20260805</t>
        </is>
      </c>
      <c r="Q735" s="70" t="inlineStr">
        <is>
          <t>按LINE-S03确定性比例分配: 外观32%/尺寸30%/功能15%/电气13%/其他余数; 良品=ROUND(总产量×质量率,0)=34587, 不良=1575</t>
        </is>
      </c>
    </row>
    <row r="736">
      <c r="A736" s="70" t="inlineStr">
        <is>
          <t>DEF-00735</t>
        </is>
      </c>
      <c r="B736" s="70" t="inlineStr">
        <is>
          <t>LINE-S03-PRE-20251201</t>
        </is>
      </c>
      <c r="C736" s="70" t="inlineStr">
        <is>
          <t>SHIFT-PRE-20251201</t>
        </is>
      </c>
      <c r="D736" s="70" t="inlineStr">
        <is>
          <t>LINE-S03</t>
        </is>
      </c>
      <c r="E736" s="70" t="inlineStr">
        <is>
          <t>改善前</t>
        </is>
      </c>
      <c r="F736" s="71" t="n">
        <v>45992</v>
      </c>
      <c r="G736" s="70" t="inlineStr">
        <is>
          <t>音频模组系列</t>
        </is>
      </c>
      <c r="H736" s="70" t="inlineStr">
        <is>
          <t>其他不良</t>
        </is>
      </c>
      <c r="I736" s="72" t="n">
        <v>158</v>
      </c>
      <c r="J736" s="73" t="n">
        <v>0.1003174603174604</v>
      </c>
      <c r="K736" s="70" t="inlineStr">
        <is>
          <t>包装工位</t>
        </is>
      </c>
      <c r="L736" s="70" t="inlineStr">
        <is>
          <t>综合因素</t>
        </is>
      </c>
      <c r="M736" s="70" t="inlineStr">
        <is>
          <t>生产主管</t>
        </is>
      </c>
      <c r="N736" s="70" t="inlineStr">
        <is>
          <t>否</t>
        </is>
      </c>
      <c r="O736" s="70" t="inlineStr">
        <is>
          <t>团队模拟数据</t>
        </is>
      </c>
      <c r="P736" s="70" t="inlineStr">
        <is>
          <t>SIM-v2.2-20260807-20260805</t>
        </is>
      </c>
      <c r="Q736" s="70" t="inlineStr">
        <is>
          <t>按LINE-S03确定性比例分配: 外观32%/尺寸30%/功能15%/电气13%/其他余数; 良品=ROUND(总产量×质量率,0)=34587, 不良=1575</t>
        </is>
      </c>
    </row>
    <row r="737">
      <c r="A737" s="70" t="inlineStr">
        <is>
          <t>DEF-00736</t>
        </is>
      </c>
      <c r="B737" s="70" t="inlineStr">
        <is>
          <t>LINE-S01-PRE-20251202</t>
        </is>
      </c>
      <c r="C737" s="70" t="inlineStr">
        <is>
          <t>SHIFT-PRE-20251202</t>
        </is>
      </c>
      <c r="D737" s="70" t="inlineStr">
        <is>
          <t>LINE-S01</t>
        </is>
      </c>
      <c r="E737" s="70" t="inlineStr">
        <is>
          <t>改善前</t>
        </is>
      </c>
      <c r="F737" s="71" t="n">
        <v>45993</v>
      </c>
      <c r="G737" s="70" t="inlineStr">
        <is>
          <t>智能终端系列</t>
        </is>
      </c>
      <c r="H737" s="70" t="inlineStr">
        <is>
          <t>外观不良</t>
        </is>
      </c>
      <c r="I737" s="72" t="n">
        <v>36</v>
      </c>
      <c r="J737" s="73" t="n">
        <v>0.15</v>
      </c>
      <c r="K737" s="70" t="inlineStr">
        <is>
          <t>注塑工位</t>
        </is>
      </c>
      <c r="L737" s="70" t="inlineStr">
        <is>
          <t>表面缺陷</t>
        </is>
      </c>
      <c r="M737" s="70" t="inlineStr">
        <is>
          <t>质量工程师</t>
        </is>
      </c>
      <c r="N737" s="70" t="inlineStr">
        <is>
          <t>否</t>
        </is>
      </c>
      <c r="O737" s="70" t="inlineStr">
        <is>
          <t>团队模拟数据</t>
        </is>
      </c>
      <c r="P737" s="70" t="inlineStr">
        <is>
          <t>SIM-v2.2-20260807-20260805</t>
        </is>
      </c>
      <c r="Q737" s="70" t="inlineStr">
        <is>
          <t>按LINE-S01确定性比例分配: 外观15%/尺寸25%/功能25%/电气25%/其他余数; 良品=ROUND(总产量×质量率,0)=38649, 不良=240</t>
        </is>
      </c>
    </row>
    <row r="738">
      <c r="A738" s="70" t="inlineStr">
        <is>
          <t>DEF-00737</t>
        </is>
      </c>
      <c r="B738" s="70" t="inlineStr">
        <is>
          <t>LINE-S01-PRE-20251202</t>
        </is>
      </c>
      <c r="C738" s="70" t="inlineStr">
        <is>
          <t>SHIFT-PRE-20251202</t>
        </is>
      </c>
      <c r="D738" s="70" t="inlineStr">
        <is>
          <t>LINE-S01</t>
        </is>
      </c>
      <c r="E738" s="70" t="inlineStr">
        <is>
          <t>改善前</t>
        </is>
      </c>
      <c r="F738" s="71" t="n">
        <v>45993</v>
      </c>
      <c r="G738" s="70" t="inlineStr">
        <is>
          <t>智能终端系列</t>
        </is>
      </c>
      <c r="H738" s="70" t="inlineStr">
        <is>
          <t>尺寸超差</t>
        </is>
      </c>
      <c r="I738" s="72" t="n">
        <v>60</v>
      </c>
      <c r="J738" s="73" t="n">
        <v>0.25</v>
      </c>
      <c r="K738" s="70" t="inlineStr">
        <is>
          <t>成型工位</t>
        </is>
      </c>
      <c r="L738" s="70" t="inlineStr">
        <is>
          <t>工艺偏移</t>
        </is>
      </c>
      <c r="M738" s="70" t="inlineStr">
        <is>
          <t>质量工程师</t>
        </is>
      </c>
      <c r="N738" s="70" t="inlineStr">
        <is>
          <t>否</t>
        </is>
      </c>
      <c r="O738" s="70" t="inlineStr">
        <is>
          <t>团队模拟数据</t>
        </is>
      </c>
      <c r="P738" s="70" t="inlineStr">
        <is>
          <t>SIM-v2.2-20260807-20260805</t>
        </is>
      </c>
      <c r="Q738" s="70" t="inlineStr">
        <is>
          <t>按LINE-S01确定性比例分配: 外观15%/尺寸25%/功能25%/电气25%/其他余数; 良品=ROUND(总产量×质量率,0)=38649, 不良=240</t>
        </is>
      </c>
    </row>
    <row r="739">
      <c r="A739" s="70" t="inlineStr">
        <is>
          <t>DEF-00738</t>
        </is>
      </c>
      <c r="B739" s="70" t="inlineStr">
        <is>
          <t>LINE-S01-PRE-20251202</t>
        </is>
      </c>
      <c r="C739" s="70" t="inlineStr">
        <is>
          <t>SHIFT-PRE-20251202</t>
        </is>
      </c>
      <c r="D739" s="70" t="inlineStr">
        <is>
          <t>LINE-S01</t>
        </is>
      </c>
      <c r="E739" s="70" t="inlineStr">
        <is>
          <t>改善前</t>
        </is>
      </c>
      <c r="F739" s="71" t="n">
        <v>45993</v>
      </c>
      <c r="G739" s="70" t="inlineStr">
        <is>
          <t>智能终端系列</t>
        </is>
      </c>
      <c r="H739" s="70" t="inlineStr">
        <is>
          <t>功能失效</t>
        </is>
      </c>
      <c r="I739" s="72" t="n">
        <v>60</v>
      </c>
      <c r="J739" s="73" t="n">
        <v>0.25</v>
      </c>
      <c r="K739" s="70" t="inlineStr">
        <is>
          <t>测试工位</t>
        </is>
      </c>
      <c r="L739" s="70" t="inlineStr">
        <is>
          <t>元器件异常</t>
        </is>
      </c>
      <c r="M739" s="70" t="inlineStr">
        <is>
          <t>质量工程师</t>
        </is>
      </c>
      <c r="N739" s="70" t="inlineStr">
        <is>
          <t>否</t>
        </is>
      </c>
      <c r="O739" s="70" t="inlineStr">
        <is>
          <t>团队模拟数据</t>
        </is>
      </c>
      <c r="P739" s="70" t="inlineStr">
        <is>
          <t>SIM-v2.2-20260807-20260805</t>
        </is>
      </c>
      <c r="Q739" s="70" t="inlineStr">
        <is>
          <t>按LINE-S01确定性比例分配: 外观15%/尺寸25%/功能25%/电气25%/其他余数; 良品=ROUND(总产量×质量率,0)=38649, 不良=240</t>
        </is>
      </c>
    </row>
    <row r="740">
      <c r="A740" s="70" t="inlineStr">
        <is>
          <t>DEF-00739</t>
        </is>
      </c>
      <c r="B740" s="70" t="inlineStr">
        <is>
          <t>LINE-S01-PRE-20251202</t>
        </is>
      </c>
      <c r="C740" s="70" t="inlineStr">
        <is>
          <t>SHIFT-PRE-20251202</t>
        </is>
      </c>
      <c r="D740" s="70" t="inlineStr">
        <is>
          <t>LINE-S01</t>
        </is>
      </c>
      <c r="E740" s="70" t="inlineStr">
        <is>
          <t>改善前</t>
        </is>
      </c>
      <c r="F740" s="71" t="n">
        <v>45993</v>
      </c>
      <c r="G740" s="70" t="inlineStr">
        <is>
          <t>智能终端系列</t>
        </is>
      </c>
      <c r="H740" s="70" t="inlineStr">
        <is>
          <t>电气不良</t>
        </is>
      </c>
      <c r="I740" s="72" t="n">
        <v>60</v>
      </c>
      <c r="J740" s="73" t="n">
        <v>0.25</v>
      </c>
      <c r="K740" s="70" t="inlineStr">
        <is>
          <t>焊接工位</t>
        </is>
      </c>
      <c r="L740" s="70" t="inlineStr">
        <is>
          <t>焊接缺陷</t>
        </is>
      </c>
      <c r="M740" s="70" t="inlineStr">
        <is>
          <t>质量工程师</t>
        </is>
      </c>
      <c r="N740" s="70" t="inlineStr">
        <is>
          <t>否</t>
        </is>
      </c>
      <c r="O740" s="70" t="inlineStr">
        <is>
          <t>团队模拟数据</t>
        </is>
      </c>
      <c r="P740" s="70" t="inlineStr">
        <is>
          <t>SIM-v2.2-20260807-20260805</t>
        </is>
      </c>
      <c r="Q740" s="70" t="inlineStr">
        <is>
          <t>按LINE-S01确定性比例分配: 外观15%/尺寸25%/功能25%/电气25%/其他余数; 良品=ROUND(总产量×质量率,0)=38649, 不良=240</t>
        </is>
      </c>
    </row>
    <row r="741">
      <c r="A741" s="70" t="inlineStr">
        <is>
          <t>DEF-00740</t>
        </is>
      </c>
      <c r="B741" s="70" t="inlineStr">
        <is>
          <t>LINE-S01-PRE-20251202</t>
        </is>
      </c>
      <c r="C741" s="70" t="inlineStr">
        <is>
          <t>SHIFT-PRE-20251202</t>
        </is>
      </c>
      <c r="D741" s="70" t="inlineStr">
        <is>
          <t>LINE-S01</t>
        </is>
      </c>
      <c r="E741" s="70" t="inlineStr">
        <is>
          <t>改善前</t>
        </is>
      </c>
      <c r="F741" s="71" t="n">
        <v>45993</v>
      </c>
      <c r="G741" s="70" t="inlineStr">
        <is>
          <t>智能终端系列</t>
        </is>
      </c>
      <c r="H741" s="70" t="inlineStr">
        <is>
          <t>其他不良</t>
        </is>
      </c>
      <c r="I741" s="72" t="n">
        <v>24</v>
      </c>
      <c r="J741" s="73" t="n">
        <v>0.09999999999999998</v>
      </c>
      <c r="K741" s="70" t="inlineStr">
        <is>
          <t>包装工位</t>
        </is>
      </c>
      <c r="L741" s="70" t="inlineStr">
        <is>
          <t>综合因素</t>
        </is>
      </c>
      <c r="M741" s="70" t="inlineStr">
        <is>
          <t>生产主管</t>
        </is>
      </c>
      <c r="N741" s="70" t="inlineStr">
        <is>
          <t>否</t>
        </is>
      </c>
      <c r="O741" s="70" t="inlineStr">
        <is>
          <t>团队模拟数据</t>
        </is>
      </c>
      <c r="P741" s="70" t="inlineStr">
        <is>
          <t>SIM-v2.2-20260807-20260805</t>
        </is>
      </c>
      <c r="Q741" s="70" t="inlineStr">
        <is>
          <t>按LINE-S01确定性比例分配: 外观15%/尺寸25%/功能25%/电气25%/其他余数; 良品=ROUND(总产量×质量率,0)=38649, 不良=240</t>
        </is>
      </c>
    </row>
    <row r="742">
      <c r="A742" s="70" t="inlineStr">
        <is>
          <t>DEF-00741</t>
        </is>
      </c>
      <c r="B742" s="70" t="inlineStr">
        <is>
          <t>LINE-S02-PRE-20251202</t>
        </is>
      </c>
      <c r="C742" s="70" t="inlineStr">
        <is>
          <t>SHIFT-PRE-20251202</t>
        </is>
      </c>
      <c r="D742" s="70" t="inlineStr">
        <is>
          <t>LINE-S02</t>
        </is>
      </c>
      <c r="E742" s="70" t="inlineStr">
        <is>
          <t>改善前</t>
        </is>
      </c>
      <c r="F742" s="71" t="n">
        <v>45993</v>
      </c>
      <c r="G742" s="70" t="inlineStr">
        <is>
          <t>视觉设备系列</t>
        </is>
      </c>
      <c r="H742" s="70" t="inlineStr">
        <is>
          <t>外观不良</t>
        </is>
      </c>
      <c r="I742" s="72" t="n">
        <v>2</v>
      </c>
      <c r="J742" s="73" t="n">
        <v>0.1111111111111111</v>
      </c>
      <c r="K742" s="70" t="inlineStr">
        <is>
          <t>注塑工位</t>
        </is>
      </c>
      <c r="L742" s="70" t="inlineStr">
        <is>
          <t>表面缺陷</t>
        </is>
      </c>
      <c r="M742" s="70" t="inlineStr">
        <is>
          <t>质量工程师</t>
        </is>
      </c>
      <c r="N742" s="70" t="inlineStr">
        <is>
          <t>否</t>
        </is>
      </c>
      <c r="O742" s="70" t="inlineStr">
        <is>
          <t>团队模拟数据</t>
        </is>
      </c>
      <c r="P742" s="70" t="inlineStr">
        <is>
          <t>SIM-v2.2-20260807-20260805</t>
        </is>
      </c>
      <c r="Q742" s="70" t="inlineStr">
        <is>
          <t>按LINE-S02确定性比例分配: 外观12%/尺寸15%/功能32%/电气28%/其他余数; 良品=ROUND(总产量×质量率,0)=35803, 不良=18</t>
        </is>
      </c>
    </row>
    <row r="743">
      <c r="A743" s="70" t="inlineStr">
        <is>
          <t>DEF-00742</t>
        </is>
      </c>
      <c r="B743" s="70" t="inlineStr">
        <is>
          <t>LINE-S02-PRE-20251202</t>
        </is>
      </c>
      <c r="C743" s="70" t="inlineStr">
        <is>
          <t>SHIFT-PRE-20251202</t>
        </is>
      </c>
      <c r="D743" s="70" t="inlineStr">
        <is>
          <t>LINE-S02</t>
        </is>
      </c>
      <c r="E743" s="70" t="inlineStr">
        <is>
          <t>改善前</t>
        </is>
      </c>
      <c r="F743" s="71" t="n">
        <v>45993</v>
      </c>
      <c r="G743" s="70" t="inlineStr">
        <is>
          <t>视觉设备系列</t>
        </is>
      </c>
      <c r="H743" s="70" t="inlineStr">
        <is>
          <t>尺寸超差</t>
        </is>
      </c>
      <c r="I743" s="72" t="n">
        <v>3</v>
      </c>
      <c r="J743" s="73" t="n">
        <v>0.1666666666666667</v>
      </c>
      <c r="K743" s="70" t="inlineStr">
        <is>
          <t>成型工位</t>
        </is>
      </c>
      <c r="L743" s="70" t="inlineStr">
        <is>
          <t>工艺偏移</t>
        </is>
      </c>
      <c r="M743" s="70" t="inlineStr">
        <is>
          <t>质量工程师</t>
        </is>
      </c>
      <c r="N743" s="70" t="inlineStr">
        <is>
          <t>否</t>
        </is>
      </c>
      <c r="O743" s="70" t="inlineStr">
        <is>
          <t>团队模拟数据</t>
        </is>
      </c>
      <c r="P743" s="70" t="inlineStr">
        <is>
          <t>SIM-v2.2-20260807-20260805</t>
        </is>
      </c>
      <c r="Q743" s="70" t="inlineStr">
        <is>
          <t>按LINE-S02确定性比例分配: 外观12%/尺寸15%/功能32%/电气28%/其他余数; 良品=ROUND(总产量×质量率,0)=35803, 不良=18</t>
        </is>
      </c>
    </row>
    <row r="744">
      <c r="A744" s="70" t="inlineStr">
        <is>
          <t>DEF-00743</t>
        </is>
      </c>
      <c r="B744" s="70" t="inlineStr">
        <is>
          <t>LINE-S02-PRE-20251202</t>
        </is>
      </c>
      <c r="C744" s="70" t="inlineStr">
        <is>
          <t>SHIFT-PRE-20251202</t>
        </is>
      </c>
      <c r="D744" s="70" t="inlineStr">
        <is>
          <t>LINE-S02</t>
        </is>
      </c>
      <c r="E744" s="70" t="inlineStr">
        <is>
          <t>改善前</t>
        </is>
      </c>
      <c r="F744" s="71" t="n">
        <v>45993</v>
      </c>
      <c r="G744" s="70" t="inlineStr">
        <is>
          <t>视觉设备系列</t>
        </is>
      </c>
      <c r="H744" s="70" t="inlineStr">
        <is>
          <t>功能失效</t>
        </is>
      </c>
      <c r="I744" s="72" t="n">
        <v>6</v>
      </c>
      <c r="J744" s="73" t="n">
        <v>0.3333333333333333</v>
      </c>
      <c r="K744" s="70" t="inlineStr">
        <is>
          <t>测试工位</t>
        </is>
      </c>
      <c r="L744" s="70" t="inlineStr">
        <is>
          <t>元器件异常</t>
        </is>
      </c>
      <c r="M744" s="70" t="inlineStr">
        <is>
          <t>质量工程师</t>
        </is>
      </c>
      <c r="N744" s="70" t="inlineStr">
        <is>
          <t>是</t>
        </is>
      </c>
      <c r="O744" s="70" t="inlineStr">
        <is>
          <t>团队模拟数据</t>
        </is>
      </c>
      <c r="P744" s="70" t="inlineStr">
        <is>
          <t>SIM-v2.2-20260807-20260805</t>
        </is>
      </c>
      <c r="Q744" s="70" t="inlineStr">
        <is>
          <t>按LINE-S02确定性比例分配: 外观12%/尺寸15%/功能32%/电气28%/其他余数; 良品=ROUND(总产量×质量率,0)=35803, 不良=18</t>
        </is>
      </c>
    </row>
    <row r="745">
      <c r="A745" s="70" t="inlineStr">
        <is>
          <t>DEF-00744</t>
        </is>
      </c>
      <c r="B745" s="70" t="inlineStr">
        <is>
          <t>LINE-S02-PRE-20251202</t>
        </is>
      </c>
      <c r="C745" s="70" t="inlineStr">
        <is>
          <t>SHIFT-PRE-20251202</t>
        </is>
      </c>
      <c r="D745" s="70" t="inlineStr">
        <is>
          <t>LINE-S02</t>
        </is>
      </c>
      <c r="E745" s="70" t="inlineStr">
        <is>
          <t>改善前</t>
        </is>
      </c>
      <c r="F745" s="71" t="n">
        <v>45993</v>
      </c>
      <c r="G745" s="70" t="inlineStr">
        <is>
          <t>视觉设备系列</t>
        </is>
      </c>
      <c r="H745" s="70" t="inlineStr">
        <is>
          <t>电气不良</t>
        </is>
      </c>
      <c r="I745" s="72" t="n">
        <v>5</v>
      </c>
      <c r="J745" s="73" t="n">
        <v>0.2777777777777778</v>
      </c>
      <c r="K745" s="70" t="inlineStr">
        <is>
          <t>焊接工位</t>
        </is>
      </c>
      <c r="L745" s="70" t="inlineStr">
        <is>
          <t>焊接缺陷</t>
        </is>
      </c>
      <c r="M745" s="70" t="inlineStr">
        <is>
          <t>质量工程师</t>
        </is>
      </c>
      <c r="N745" s="70" t="inlineStr">
        <is>
          <t>否</t>
        </is>
      </c>
      <c r="O745" s="70" t="inlineStr">
        <is>
          <t>团队模拟数据</t>
        </is>
      </c>
      <c r="P745" s="70" t="inlineStr">
        <is>
          <t>SIM-v2.2-20260807-20260805</t>
        </is>
      </c>
      <c r="Q745" s="70" t="inlineStr">
        <is>
          <t>按LINE-S02确定性比例分配: 外观12%/尺寸15%/功能32%/电气28%/其他余数; 良品=ROUND(总产量×质量率,0)=35803, 不良=18</t>
        </is>
      </c>
    </row>
    <row r="746">
      <c r="A746" s="70" t="inlineStr">
        <is>
          <t>DEF-00745</t>
        </is>
      </c>
      <c r="B746" s="70" t="inlineStr">
        <is>
          <t>LINE-S02-PRE-20251202</t>
        </is>
      </c>
      <c r="C746" s="70" t="inlineStr">
        <is>
          <t>SHIFT-PRE-20251202</t>
        </is>
      </c>
      <c r="D746" s="70" t="inlineStr">
        <is>
          <t>LINE-S02</t>
        </is>
      </c>
      <c r="E746" s="70" t="inlineStr">
        <is>
          <t>改善前</t>
        </is>
      </c>
      <c r="F746" s="71" t="n">
        <v>45993</v>
      </c>
      <c r="G746" s="70" t="inlineStr">
        <is>
          <t>视觉设备系列</t>
        </is>
      </c>
      <c r="H746" s="70" t="inlineStr">
        <is>
          <t>其他不良</t>
        </is>
      </c>
      <c r="I746" s="72" t="n">
        <v>2</v>
      </c>
      <c r="J746" s="73" t="n">
        <v>0.111111111111111</v>
      </c>
      <c r="K746" s="70" t="inlineStr">
        <is>
          <t>包装工位</t>
        </is>
      </c>
      <c r="L746" s="70" t="inlineStr">
        <is>
          <t>综合因素</t>
        </is>
      </c>
      <c r="M746" s="70" t="inlineStr">
        <is>
          <t>生产主管</t>
        </is>
      </c>
      <c r="N746" s="70" t="inlineStr">
        <is>
          <t>否</t>
        </is>
      </c>
      <c r="O746" s="70" t="inlineStr">
        <is>
          <t>团队模拟数据</t>
        </is>
      </c>
      <c r="P746" s="70" t="inlineStr">
        <is>
          <t>SIM-v2.2-20260807-20260805</t>
        </is>
      </c>
      <c r="Q746" s="70" t="inlineStr">
        <is>
          <t>按LINE-S02确定性比例分配: 外观12%/尺寸15%/功能32%/电气28%/其他余数; 良品=ROUND(总产量×质量率,0)=35803, 不良=18</t>
        </is>
      </c>
    </row>
    <row r="747">
      <c r="A747" s="70" t="inlineStr">
        <is>
          <t>DEF-00746</t>
        </is>
      </c>
      <c r="B747" s="70" t="inlineStr">
        <is>
          <t>LINE-S03-PRE-20251202</t>
        </is>
      </c>
      <c r="C747" s="70" t="inlineStr">
        <is>
          <t>SHIFT-PRE-20251202</t>
        </is>
      </c>
      <c r="D747" s="70" t="inlineStr">
        <is>
          <t>LINE-S03</t>
        </is>
      </c>
      <c r="E747" s="70" t="inlineStr">
        <is>
          <t>改善前</t>
        </is>
      </c>
      <c r="F747" s="71" t="n">
        <v>45993</v>
      </c>
      <c r="G747" s="70" t="inlineStr">
        <is>
          <t>音频模组系列</t>
        </is>
      </c>
      <c r="H747" s="70" t="inlineStr">
        <is>
          <t>外观不良</t>
        </is>
      </c>
      <c r="I747" s="72" t="n">
        <v>406</v>
      </c>
      <c r="J747" s="73" t="n">
        <v>0.3201892744479495</v>
      </c>
      <c r="K747" s="70" t="inlineStr">
        <is>
          <t>注塑工位</t>
        </is>
      </c>
      <c r="L747" s="70" t="inlineStr">
        <is>
          <t>表面缺陷</t>
        </is>
      </c>
      <c r="M747" s="70" t="inlineStr">
        <is>
          <t>质量工程师</t>
        </is>
      </c>
      <c r="N747" s="70" t="inlineStr">
        <is>
          <t>是</t>
        </is>
      </c>
      <c r="O747" s="70" t="inlineStr">
        <is>
          <t>团队模拟数据</t>
        </is>
      </c>
      <c r="P747" s="70" t="inlineStr">
        <is>
          <t>SIM-v2.2-20260807-20260805</t>
        </is>
      </c>
      <c r="Q747" s="70" t="inlineStr">
        <is>
          <t>按LINE-S03确定性比例分配: 外观32%/尺寸30%/功能15%/电气13%/其他余数; 良品=ROUND(总产量×质量率,0)=41211, 不良=1268</t>
        </is>
      </c>
    </row>
    <row r="748">
      <c r="A748" s="70" t="inlineStr">
        <is>
          <t>DEF-00747</t>
        </is>
      </c>
      <c r="B748" s="70" t="inlineStr">
        <is>
          <t>LINE-S03-PRE-20251202</t>
        </is>
      </c>
      <c r="C748" s="70" t="inlineStr">
        <is>
          <t>SHIFT-PRE-20251202</t>
        </is>
      </c>
      <c r="D748" s="70" t="inlineStr">
        <is>
          <t>LINE-S03</t>
        </is>
      </c>
      <c r="E748" s="70" t="inlineStr">
        <is>
          <t>改善前</t>
        </is>
      </c>
      <c r="F748" s="71" t="n">
        <v>45993</v>
      </c>
      <c r="G748" s="70" t="inlineStr">
        <is>
          <t>音频模组系列</t>
        </is>
      </c>
      <c r="H748" s="70" t="inlineStr">
        <is>
          <t>尺寸超差</t>
        </is>
      </c>
      <c r="I748" s="72" t="n">
        <v>380</v>
      </c>
      <c r="J748" s="73" t="n">
        <v>0.2996845425867508</v>
      </c>
      <c r="K748" s="70" t="inlineStr">
        <is>
          <t>成型工位</t>
        </is>
      </c>
      <c r="L748" s="70" t="inlineStr">
        <is>
          <t>工艺偏移</t>
        </is>
      </c>
      <c r="M748" s="70" t="inlineStr">
        <is>
          <t>质量工程师</t>
        </is>
      </c>
      <c r="N748" s="70" t="inlineStr">
        <is>
          <t>否</t>
        </is>
      </c>
      <c r="O748" s="70" t="inlineStr">
        <is>
          <t>团队模拟数据</t>
        </is>
      </c>
      <c r="P748" s="70" t="inlineStr">
        <is>
          <t>SIM-v2.2-20260807-20260805</t>
        </is>
      </c>
      <c r="Q748" s="70" t="inlineStr">
        <is>
          <t>按LINE-S03确定性比例分配: 外观32%/尺寸30%/功能15%/电气13%/其他余数; 良品=ROUND(总产量×质量率,0)=41211, 不良=1268</t>
        </is>
      </c>
    </row>
    <row r="749">
      <c r="A749" s="70" t="inlineStr">
        <is>
          <t>DEF-00748</t>
        </is>
      </c>
      <c r="B749" s="70" t="inlineStr">
        <is>
          <t>LINE-S03-PRE-20251202</t>
        </is>
      </c>
      <c r="C749" s="70" t="inlineStr">
        <is>
          <t>SHIFT-PRE-20251202</t>
        </is>
      </c>
      <c r="D749" s="70" t="inlineStr">
        <is>
          <t>LINE-S03</t>
        </is>
      </c>
      <c r="E749" s="70" t="inlineStr">
        <is>
          <t>改善前</t>
        </is>
      </c>
      <c r="F749" s="71" t="n">
        <v>45993</v>
      </c>
      <c r="G749" s="70" t="inlineStr">
        <is>
          <t>音频模组系列</t>
        </is>
      </c>
      <c r="H749" s="70" t="inlineStr">
        <is>
          <t>功能失效</t>
        </is>
      </c>
      <c r="I749" s="72" t="n">
        <v>190</v>
      </c>
      <c r="J749" s="73" t="n">
        <v>0.1498422712933754</v>
      </c>
      <c r="K749" s="70" t="inlineStr">
        <is>
          <t>测试工位</t>
        </is>
      </c>
      <c r="L749" s="70" t="inlineStr">
        <is>
          <t>元器件异常</t>
        </is>
      </c>
      <c r="M749" s="70" t="inlineStr">
        <is>
          <t>质量工程师</t>
        </is>
      </c>
      <c r="N749" s="70" t="inlineStr">
        <is>
          <t>否</t>
        </is>
      </c>
      <c r="O749" s="70" t="inlineStr">
        <is>
          <t>团队模拟数据</t>
        </is>
      </c>
      <c r="P749" s="70" t="inlineStr">
        <is>
          <t>SIM-v2.2-20260807-20260805</t>
        </is>
      </c>
      <c r="Q749" s="70" t="inlineStr">
        <is>
          <t>按LINE-S03确定性比例分配: 外观32%/尺寸30%/功能15%/电气13%/其他余数; 良品=ROUND(总产量×质量率,0)=41211, 不良=1268</t>
        </is>
      </c>
    </row>
    <row r="750">
      <c r="A750" s="70" t="inlineStr">
        <is>
          <t>DEF-00749</t>
        </is>
      </c>
      <c r="B750" s="70" t="inlineStr">
        <is>
          <t>LINE-S03-PRE-20251202</t>
        </is>
      </c>
      <c r="C750" s="70" t="inlineStr">
        <is>
          <t>SHIFT-PRE-20251202</t>
        </is>
      </c>
      <c r="D750" s="70" t="inlineStr">
        <is>
          <t>LINE-S03</t>
        </is>
      </c>
      <c r="E750" s="70" t="inlineStr">
        <is>
          <t>改善前</t>
        </is>
      </c>
      <c r="F750" s="71" t="n">
        <v>45993</v>
      </c>
      <c r="G750" s="70" t="inlineStr">
        <is>
          <t>音频模组系列</t>
        </is>
      </c>
      <c r="H750" s="70" t="inlineStr">
        <is>
          <t>电气不良</t>
        </is>
      </c>
      <c r="I750" s="72" t="n">
        <v>165</v>
      </c>
      <c r="J750" s="73" t="n">
        <v>0.1301261829652997</v>
      </c>
      <c r="K750" s="70" t="inlineStr">
        <is>
          <t>焊接工位</t>
        </is>
      </c>
      <c r="L750" s="70" t="inlineStr">
        <is>
          <t>焊接缺陷</t>
        </is>
      </c>
      <c r="M750" s="70" t="inlineStr">
        <is>
          <t>质量工程师</t>
        </is>
      </c>
      <c r="N750" s="70" t="inlineStr">
        <is>
          <t>否</t>
        </is>
      </c>
      <c r="O750" s="70" t="inlineStr">
        <is>
          <t>团队模拟数据</t>
        </is>
      </c>
      <c r="P750" s="70" t="inlineStr">
        <is>
          <t>SIM-v2.2-20260807-20260805</t>
        </is>
      </c>
      <c r="Q750" s="70" t="inlineStr">
        <is>
          <t>按LINE-S03确定性比例分配: 外观32%/尺寸30%/功能15%/电气13%/其他余数; 良品=ROUND(总产量×质量率,0)=41211, 不良=1268</t>
        </is>
      </c>
    </row>
    <row r="751">
      <c r="A751" s="70" t="inlineStr">
        <is>
          <t>DEF-00750</t>
        </is>
      </c>
      <c r="B751" s="70" t="inlineStr">
        <is>
          <t>LINE-S03-PRE-20251202</t>
        </is>
      </c>
      <c r="C751" s="70" t="inlineStr">
        <is>
          <t>SHIFT-PRE-20251202</t>
        </is>
      </c>
      <c r="D751" s="70" t="inlineStr">
        <is>
          <t>LINE-S03</t>
        </is>
      </c>
      <c r="E751" s="70" t="inlineStr">
        <is>
          <t>改善前</t>
        </is>
      </c>
      <c r="F751" s="71" t="n">
        <v>45993</v>
      </c>
      <c r="G751" s="70" t="inlineStr">
        <is>
          <t>音频模组系列</t>
        </is>
      </c>
      <c r="H751" s="70" t="inlineStr">
        <is>
          <t>其他不良</t>
        </is>
      </c>
      <c r="I751" s="72" t="n">
        <v>127</v>
      </c>
      <c r="J751" s="73" t="n">
        <v>0.1001577287066245</v>
      </c>
      <c r="K751" s="70" t="inlineStr">
        <is>
          <t>包装工位</t>
        </is>
      </c>
      <c r="L751" s="70" t="inlineStr">
        <is>
          <t>综合因素</t>
        </is>
      </c>
      <c r="M751" s="70" t="inlineStr">
        <is>
          <t>生产主管</t>
        </is>
      </c>
      <c r="N751" s="70" t="inlineStr">
        <is>
          <t>否</t>
        </is>
      </c>
      <c r="O751" s="70" t="inlineStr">
        <is>
          <t>团队模拟数据</t>
        </is>
      </c>
      <c r="P751" s="70" t="inlineStr">
        <is>
          <t>SIM-v2.2-20260807-20260805</t>
        </is>
      </c>
      <c r="Q751" s="70" t="inlineStr">
        <is>
          <t>按LINE-S03确定性比例分配: 外观32%/尺寸30%/功能15%/电气13%/其他余数; 良品=ROUND(总产量×质量率,0)=41211, 不良=1268</t>
        </is>
      </c>
    </row>
    <row r="752">
      <c r="A752" s="70" t="inlineStr">
        <is>
          <t>DEF-00751</t>
        </is>
      </c>
      <c r="B752" s="70" t="inlineStr">
        <is>
          <t>LINE-S01-PRE-20251203</t>
        </is>
      </c>
      <c r="C752" s="70" t="inlineStr">
        <is>
          <t>SHIFT-PRE-20251203</t>
        </is>
      </c>
      <c r="D752" s="70" t="inlineStr">
        <is>
          <t>LINE-S01</t>
        </is>
      </c>
      <c r="E752" s="70" t="inlineStr">
        <is>
          <t>改善前</t>
        </is>
      </c>
      <c r="F752" s="71" t="n">
        <v>45994</v>
      </c>
      <c r="G752" s="70" t="inlineStr">
        <is>
          <t>智能终端系列</t>
        </is>
      </c>
      <c r="H752" s="70" t="inlineStr">
        <is>
          <t>外观不良</t>
        </is>
      </c>
      <c r="I752" s="72" t="n">
        <v>36</v>
      </c>
      <c r="J752" s="73" t="n">
        <v>0.1518987341772152</v>
      </c>
      <c r="K752" s="70" t="inlineStr">
        <is>
          <t>注塑工位</t>
        </is>
      </c>
      <c r="L752" s="70" t="inlineStr">
        <is>
          <t>表面缺陷</t>
        </is>
      </c>
      <c r="M752" s="70" t="inlineStr">
        <is>
          <t>质量工程师</t>
        </is>
      </c>
      <c r="N752" s="70" t="inlineStr">
        <is>
          <t>否</t>
        </is>
      </c>
      <c r="O752" s="70" t="inlineStr">
        <is>
          <t>团队模拟数据</t>
        </is>
      </c>
      <c r="P752" s="70" t="inlineStr">
        <is>
          <t>SIM-v2.2-20260807-20260805</t>
        </is>
      </c>
      <c r="Q752" s="70" t="inlineStr">
        <is>
          <t>按LINE-S01确定性比例分配: 外观15%/尺寸25%/功能25%/电气25%/其他余数; 良品=ROUND(总产量×质量率,0)=29474, 不良=237</t>
        </is>
      </c>
    </row>
    <row r="753">
      <c r="A753" s="70" t="inlineStr">
        <is>
          <t>DEF-00752</t>
        </is>
      </c>
      <c r="B753" s="70" t="inlineStr">
        <is>
          <t>LINE-S01-PRE-20251203</t>
        </is>
      </c>
      <c r="C753" s="70" t="inlineStr">
        <is>
          <t>SHIFT-PRE-20251203</t>
        </is>
      </c>
      <c r="D753" s="70" t="inlineStr">
        <is>
          <t>LINE-S01</t>
        </is>
      </c>
      <c r="E753" s="70" t="inlineStr">
        <is>
          <t>改善前</t>
        </is>
      </c>
      <c r="F753" s="71" t="n">
        <v>45994</v>
      </c>
      <c r="G753" s="70" t="inlineStr">
        <is>
          <t>智能终端系列</t>
        </is>
      </c>
      <c r="H753" s="70" t="inlineStr">
        <is>
          <t>尺寸超差</t>
        </is>
      </c>
      <c r="I753" s="72" t="n">
        <v>59</v>
      </c>
      <c r="J753" s="73" t="n">
        <v>0.2489451476793249</v>
      </c>
      <c r="K753" s="70" t="inlineStr">
        <is>
          <t>成型工位</t>
        </is>
      </c>
      <c r="L753" s="70" t="inlineStr">
        <is>
          <t>工艺偏移</t>
        </is>
      </c>
      <c r="M753" s="70" t="inlineStr">
        <is>
          <t>质量工程师</t>
        </is>
      </c>
      <c r="N753" s="70" t="inlineStr">
        <is>
          <t>否</t>
        </is>
      </c>
      <c r="O753" s="70" t="inlineStr">
        <is>
          <t>团队模拟数据</t>
        </is>
      </c>
      <c r="P753" s="70" t="inlineStr">
        <is>
          <t>SIM-v2.2-20260807-20260805</t>
        </is>
      </c>
      <c r="Q753" s="70" t="inlineStr">
        <is>
          <t>按LINE-S01确定性比例分配: 外观15%/尺寸25%/功能25%/电气25%/其他余数; 良品=ROUND(总产量×质量率,0)=29474, 不良=237</t>
        </is>
      </c>
    </row>
    <row r="754">
      <c r="A754" s="70" t="inlineStr">
        <is>
          <t>DEF-00753</t>
        </is>
      </c>
      <c r="B754" s="70" t="inlineStr">
        <is>
          <t>LINE-S01-PRE-20251203</t>
        </is>
      </c>
      <c r="C754" s="70" t="inlineStr">
        <is>
          <t>SHIFT-PRE-20251203</t>
        </is>
      </c>
      <c r="D754" s="70" t="inlineStr">
        <is>
          <t>LINE-S01</t>
        </is>
      </c>
      <c r="E754" s="70" t="inlineStr">
        <is>
          <t>改善前</t>
        </is>
      </c>
      <c r="F754" s="71" t="n">
        <v>45994</v>
      </c>
      <c r="G754" s="70" t="inlineStr">
        <is>
          <t>智能终端系列</t>
        </is>
      </c>
      <c r="H754" s="70" t="inlineStr">
        <is>
          <t>功能失效</t>
        </is>
      </c>
      <c r="I754" s="72" t="n">
        <v>59</v>
      </c>
      <c r="J754" s="73" t="n">
        <v>0.2489451476793249</v>
      </c>
      <c r="K754" s="70" t="inlineStr">
        <is>
          <t>测试工位</t>
        </is>
      </c>
      <c r="L754" s="70" t="inlineStr">
        <is>
          <t>元器件异常</t>
        </is>
      </c>
      <c r="M754" s="70" t="inlineStr">
        <is>
          <t>质量工程师</t>
        </is>
      </c>
      <c r="N754" s="70" t="inlineStr">
        <is>
          <t>否</t>
        </is>
      </c>
      <c r="O754" s="70" t="inlineStr">
        <is>
          <t>团队模拟数据</t>
        </is>
      </c>
      <c r="P754" s="70" t="inlineStr">
        <is>
          <t>SIM-v2.2-20260807-20260805</t>
        </is>
      </c>
      <c r="Q754" s="70" t="inlineStr">
        <is>
          <t>按LINE-S01确定性比例分配: 外观15%/尺寸25%/功能25%/电气25%/其他余数; 良品=ROUND(总产量×质量率,0)=29474, 不良=237</t>
        </is>
      </c>
    </row>
    <row r="755">
      <c r="A755" s="70" t="inlineStr">
        <is>
          <t>DEF-00754</t>
        </is>
      </c>
      <c r="B755" s="70" t="inlineStr">
        <is>
          <t>LINE-S01-PRE-20251203</t>
        </is>
      </c>
      <c r="C755" s="70" t="inlineStr">
        <is>
          <t>SHIFT-PRE-20251203</t>
        </is>
      </c>
      <c r="D755" s="70" t="inlineStr">
        <is>
          <t>LINE-S01</t>
        </is>
      </c>
      <c r="E755" s="70" t="inlineStr">
        <is>
          <t>改善前</t>
        </is>
      </c>
      <c r="F755" s="71" t="n">
        <v>45994</v>
      </c>
      <c r="G755" s="70" t="inlineStr">
        <is>
          <t>智能终端系列</t>
        </is>
      </c>
      <c r="H755" s="70" t="inlineStr">
        <is>
          <t>电气不良</t>
        </is>
      </c>
      <c r="I755" s="72" t="n">
        <v>59</v>
      </c>
      <c r="J755" s="73" t="n">
        <v>0.2489451476793249</v>
      </c>
      <c r="K755" s="70" t="inlineStr">
        <is>
          <t>焊接工位</t>
        </is>
      </c>
      <c r="L755" s="70" t="inlineStr">
        <is>
          <t>焊接缺陷</t>
        </is>
      </c>
      <c r="M755" s="70" t="inlineStr">
        <is>
          <t>质量工程师</t>
        </is>
      </c>
      <c r="N755" s="70" t="inlineStr">
        <is>
          <t>否</t>
        </is>
      </c>
      <c r="O755" s="70" t="inlineStr">
        <is>
          <t>团队模拟数据</t>
        </is>
      </c>
      <c r="P755" s="70" t="inlineStr">
        <is>
          <t>SIM-v2.2-20260807-20260805</t>
        </is>
      </c>
      <c r="Q755" s="70" t="inlineStr">
        <is>
          <t>按LINE-S01确定性比例分配: 外观15%/尺寸25%/功能25%/电气25%/其他余数; 良品=ROUND(总产量×质量率,0)=29474, 不良=237</t>
        </is>
      </c>
    </row>
    <row r="756">
      <c r="A756" s="70" t="inlineStr">
        <is>
          <t>DEF-00755</t>
        </is>
      </c>
      <c r="B756" s="70" t="inlineStr">
        <is>
          <t>LINE-S01-PRE-20251203</t>
        </is>
      </c>
      <c r="C756" s="70" t="inlineStr">
        <is>
          <t>SHIFT-PRE-20251203</t>
        </is>
      </c>
      <c r="D756" s="70" t="inlineStr">
        <is>
          <t>LINE-S01</t>
        </is>
      </c>
      <c r="E756" s="70" t="inlineStr">
        <is>
          <t>改善前</t>
        </is>
      </c>
      <c r="F756" s="71" t="n">
        <v>45994</v>
      </c>
      <c r="G756" s="70" t="inlineStr">
        <is>
          <t>智能终端系列</t>
        </is>
      </c>
      <c r="H756" s="70" t="inlineStr">
        <is>
          <t>其他不良</t>
        </is>
      </c>
      <c r="I756" s="72" t="n">
        <v>24</v>
      </c>
      <c r="J756" s="73" t="n">
        <v>0.10126582278481</v>
      </c>
      <c r="K756" s="70" t="inlineStr">
        <is>
          <t>包装工位</t>
        </is>
      </c>
      <c r="L756" s="70" t="inlineStr">
        <is>
          <t>综合因素</t>
        </is>
      </c>
      <c r="M756" s="70" t="inlineStr">
        <is>
          <t>生产主管</t>
        </is>
      </c>
      <c r="N756" s="70" t="inlineStr">
        <is>
          <t>否</t>
        </is>
      </c>
      <c r="O756" s="70" t="inlineStr">
        <is>
          <t>团队模拟数据</t>
        </is>
      </c>
      <c r="P756" s="70" t="inlineStr">
        <is>
          <t>SIM-v2.2-20260807-20260805</t>
        </is>
      </c>
      <c r="Q756" s="70" t="inlineStr">
        <is>
          <t>按LINE-S01确定性比例分配: 外观15%/尺寸25%/功能25%/电气25%/其他余数; 良品=ROUND(总产量×质量率,0)=29474, 不良=237</t>
        </is>
      </c>
    </row>
    <row r="757">
      <c r="A757" s="70" t="inlineStr">
        <is>
          <t>DEF-00756</t>
        </is>
      </c>
      <c r="B757" s="70" t="inlineStr">
        <is>
          <t>LINE-S02-PRE-20251203</t>
        </is>
      </c>
      <c r="C757" s="70" t="inlineStr">
        <is>
          <t>SHIFT-PRE-20251203</t>
        </is>
      </c>
      <c r="D757" s="70" t="inlineStr">
        <is>
          <t>LINE-S02</t>
        </is>
      </c>
      <c r="E757" s="70" t="inlineStr">
        <is>
          <t>改善前</t>
        </is>
      </c>
      <c r="F757" s="71" t="n">
        <v>45994</v>
      </c>
      <c r="G757" s="70" t="inlineStr">
        <is>
          <t>视觉设备系列</t>
        </is>
      </c>
      <c r="H757" s="70" t="inlineStr">
        <is>
          <t>外观不良</t>
        </is>
      </c>
      <c r="I757" s="72" t="n">
        <v>37</v>
      </c>
      <c r="J757" s="73" t="n">
        <v>0.1193548387096774</v>
      </c>
      <c r="K757" s="70" t="inlineStr">
        <is>
          <t>注塑工位</t>
        </is>
      </c>
      <c r="L757" s="70" t="inlineStr">
        <is>
          <t>表面缺陷</t>
        </is>
      </c>
      <c r="M757" s="70" t="inlineStr">
        <is>
          <t>质量工程师</t>
        </is>
      </c>
      <c r="N757" s="70" t="inlineStr">
        <is>
          <t>否</t>
        </is>
      </c>
      <c r="O757" s="70" t="inlineStr">
        <is>
          <t>团队模拟数据</t>
        </is>
      </c>
      <c r="P757" s="70" t="inlineStr">
        <is>
          <t>SIM-v2.2-20260807-20260805</t>
        </is>
      </c>
      <c r="Q757" s="70" t="inlineStr">
        <is>
          <t>按LINE-S02确定性比例分配: 外观12%/尺寸15%/功能32%/电气28%/其他余数; 良品=ROUND(总产量×质量率,0)=29152, 不良=310</t>
        </is>
      </c>
    </row>
    <row r="758">
      <c r="A758" s="70" t="inlineStr">
        <is>
          <t>DEF-00757</t>
        </is>
      </c>
      <c r="B758" s="70" t="inlineStr">
        <is>
          <t>LINE-S02-PRE-20251203</t>
        </is>
      </c>
      <c r="C758" s="70" t="inlineStr">
        <is>
          <t>SHIFT-PRE-20251203</t>
        </is>
      </c>
      <c r="D758" s="70" t="inlineStr">
        <is>
          <t>LINE-S02</t>
        </is>
      </c>
      <c r="E758" s="70" t="inlineStr">
        <is>
          <t>改善前</t>
        </is>
      </c>
      <c r="F758" s="71" t="n">
        <v>45994</v>
      </c>
      <c r="G758" s="70" t="inlineStr">
        <is>
          <t>视觉设备系列</t>
        </is>
      </c>
      <c r="H758" s="70" t="inlineStr">
        <is>
          <t>尺寸超差</t>
        </is>
      </c>
      <c r="I758" s="72" t="n">
        <v>46</v>
      </c>
      <c r="J758" s="73" t="n">
        <v>0.1483870967741935</v>
      </c>
      <c r="K758" s="70" t="inlineStr">
        <is>
          <t>成型工位</t>
        </is>
      </c>
      <c r="L758" s="70" t="inlineStr">
        <is>
          <t>工艺偏移</t>
        </is>
      </c>
      <c r="M758" s="70" t="inlineStr">
        <is>
          <t>质量工程师</t>
        </is>
      </c>
      <c r="N758" s="70" t="inlineStr">
        <is>
          <t>否</t>
        </is>
      </c>
      <c r="O758" s="70" t="inlineStr">
        <is>
          <t>团队模拟数据</t>
        </is>
      </c>
      <c r="P758" s="70" t="inlineStr">
        <is>
          <t>SIM-v2.2-20260807-20260805</t>
        </is>
      </c>
      <c r="Q758" s="70" t="inlineStr">
        <is>
          <t>按LINE-S02确定性比例分配: 外观12%/尺寸15%/功能32%/电气28%/其他余数; 良品=ROUND(总产量×质量率,0)=29152, 不良=310</t>
        </is>
      </c>
    </row>
    <row r="759">
      <c r="A759" s="70" t="inlineStr">
        <is>
          <t>DEF-00758</t>
        </is>
      </c>
      <c r="B759" s="70" t="inlineStr">
        <is>
          <t>LINE-S02-PRE-20251203</t>
        </is>
      </c>
      <c r="C759" s="70" t="inlineStr">
        <is>
          <t>SHIFT-PRE-20251203</t>
        </is>
      </c>
      <c r="D759" s="70" t="inlineStr">
        <is>
          <t>LINE-S02</t>
        </is>
      </c>
      <c r="E759" s="70" t="inlineStr">
        <is>
          <t>改善前</t>
        </is>
      </c>
      <c r="F759" s="71" t="n">
        <v>45994</v>
      </c>
      <c r="G759" s="70" t="inlineStr">
        <is>
          <t>视觉设备系列</t>
        </is>
      </c>
      <c r="H759" s="70" t="inlineStr">
        <is>
          <t>功能失效</t>
        </is>
      </c>
      <c r="I759" s="72" t="n">
        <v>99</v>
      </c>
      <c r="J759" s="73" t="n">
        <v>0.3193548387096774</v>
      </c>
      <c r="K759" s="70" t="inlineStr">
        <is>
          <t>测试工位</t>
        </is>
      </c>
      <c r="L759" s="70" t="inlineStr">
        <is>
          <t>元器件异常</t>
        </is>
      </c>
      <c r="M759" s="70" t="inlineStr">
        <is>
          <t>质量工程师</t>
        </is>
      </c>
      <c r="N759" s="70" t="inlineStr">
        <is>
          <t>是</t>
        </is>
      </c>
      <c r="O759" s="70" t="inlineStr">
        <is>
          <t>团队模拟数据</t>
        </is>
      </c>
      <c r="P759" s="70" t="inlineStr">
        <is>
          <t>SIM-v2.2-20260807-20260805</t>
        </is>
      </c>
      <c r="Q759" s="70" t="inlineStr">
        <is>
          <t>按LINE-S02确定性比例分配: 外观12%/尺寸15%/功能32%/电气28%/其他余数; 良品=ROUND(总产量×质量率,0)=29152, 不良=310</t>
        </is>
      </c>
    </row>
    <row r="760">
      <c r="A760" s="70" t="inlineStr">
        <is>
          <t>DEF-00759</t>
        </is>
      </c>
      <c r="B760" s="70" t="inlineStr">
        <is>
          <t>LINE-S02-PRE-20251203</t>
        </is>
      </c>
      <c r="C760" s="70" t="inlineStr">
        <is>
          <t>SHIFT-PRE-20251203</t>
        </is>
      </c>
      <c r="D760" s="70" t="inlineStr">
        <is>
          <t>LINE-S02</t>
        </is>
      </c>
      <c r="E760" s="70" t="inlineStr">
        <is>
          <t>改善前</t>
        </is>
      </c>
      <c r="F760" s="71" t="n">
        <v>45994</v>
      </c>
      <c r="G760" s="70" t="inlineStr">
        <is>
          <t>视觉设备系列</t>
        </is>
      </c>
      <c r="H760" s="70" t="inlineStr">
        <is>
          <t>电气不良</t>
        </is>
      </c>
      <c r="I760" s="72" t="n">
        <v>87</v>
      </c>
      <c r="J760" s="73" t="n">
        <v>0.2806451612903226</v>
      </c>
      <c r="K760" s="70" t="inlineStr">
        <is>
          <t>焊接工位</t>
        </is>
      </c>
      <c r="L760" s="70" t="inlineStr">
        <is>
          <t>焊接缺陷</t>
        </is>
      </c>
      <c r="M760" s="70" t="inlineStr">
        <is>
          <t>质量工程师</t>
        </is>
      </c>
      <c r="N760" s="70" t="inlineStr">
        <is>
          <t>否</t>
        </is>
      </c>
      <c r="O760" s="70" t="inlineStr">
        <is>
          <t>团队模拟数据</t>
        </is>
      </c>
      <c r="P760" s="70" t="inlineStr">
        <is>
          <t>SIM-v2.2-20260807-20260805</t>
        </is>
      </c>
      <c r="Q760" s="70" t="inlineStr">
        <is>
          <t>按LINE-S02确定性比例分配: 外观12%/尺寸15%/功能32%/电气28%/其他余数; 良品=ROUND(总产量×质量率,0)=29152, 不良=310</t>
        </is>
      </c>
    </row>
    <row r="761">
      <c r="A761" s="70" t="inlineStr">
        <is>
          <t>DEF-00760</t>
        </is>
      </c>
      <c r="B761" s="70" t="inlineStr">
        <is>
          <t>LINE-S02-PRE-20251203</t>
        </is>
      </c>
      <c r="C761" s="70" t="inlineStr">
        <is>
          <t>SHIFT-PRE-20251203</t>
        </is>
      </c>
      <c r="D761" s="70" t="inlineStr">
        <is>
          <t>LINE-S02</t>
        </is>
      </c>
      <c r="E761" s="70" t="inlineStr">
        <is>
          <t>改善前</t>
        </is>
      </c>
      <c r="F761" s="71" t="n">
        <v>45994</v>
      </c>
      <c r="G761" s="70" t="inlineStr">
        <is>
          <t>视觉设备系列</t>
        </is>
      </c>
      <c r="H761" s="70" t="inlineStr">
        <is>
          <t>其他不良</t>
        </is>
      </c>
      <c r="I761" s="72" t="n">
        <v>41</v>
      </c>
      <c r="J761" s="73" t="n">
        <v>0.1322580645161291</v>
      </c>
      <c r="K761" s="70" t="inlineStr">
        <is>
          <t>包装工位</t>
        </is>
      </c>
      <c r="L761" s="70" t="inlineStr">
        <is>
          <t>综合因素</t>
        </is>
      </c>
      <c r="M761" s="70" t="inlineStr">
        <is>
          <t>生产主管</t>
        </is>
      </c>
      <c r="N761" s="70" t="inlineStr">
        <is>
          <t>否</t>
        </is>
      </c>
      <c r="O761" s="70" t="inlineStr">
        <is>
          <t>团队模拟数据</t>
        </is>
      </c>
      <c r="P761" s="70" t="inlineStr">
        <is>
          <t>SIM-v2.2-20260807-20260805</t>
        </is>
      </c>
      <c r="Q761" s="70" t="inlineStr">
        <is>
          <t>按LINE-S02确定性比例分配: 外观12%/尺寸15%/功能32%/电气28%/其他余数; 良品=ROUND(总产量×质量率,0)=29152, 不良=310</t>
        </is>
      </c>
    </row>
    <row r="762">
      <c r="A762" s="70" t="inlineStr">
        <is>
          <t>DEF-00761</t>
        </is>
      </c>
      <c r="B762" s="70" t="inlineStr">
        <is>
          <t>LINE-S03-PRE-20251203</t>
        </is>
      </c>
      <c r="C762" s="70" t="inlineStr">
        <is>
          <t>SHIFT-PRE-20251203</t>
        </is>
      </c>
      <c r="D762" s="70" t="inlineStr">
        <is>
          <t>LINE-S03</t>
        </is>
      </c>
      <c r="E762" s="70" t="inlineStr">
        <is>
          <t>改善前</t>
        </is>
      </c>
      <c r="F762" s="71" t="n">
        <v>45994</v>
      </c>
      <c r="G762" s="70" t="inlineStr">
        <is>
          <t>音频模组系列</t>
        </is>
      </c>
      <c r="H762" s="70" t="inlineStr">
        <is>
          <t>外观不良</t>
        </is>
      </c>
      <c r="I762" s="72" t="n">
        <v>329</v>
      </c>
      <c r="J762" s="73" t="n">
        <v>0.3203505355404089</v>
      </c>
      <c r="K762" s="70" t="inlineStr">
        <is>
          <t>注塑工位</t>
        </is>
      </c>
      <c r="L762" s="70" t="inlineStr">
        <is>
          <t>表面缺陷</t>
        </is>
      </c>
      <c r="M762" s="70" t="inlineStr">
        <is>
          <t>质量工程师</t>
        </is>
      </c>
      <c r="N762" s="70" t="inlineStr">
        <is>
          <t>是</t>
        </is>
      </c>
      <c r="O762" s="70" t="inlineStr">
        <is>
          <t>团队模拟数据</t>
        </is>
      </c>
      <c r="P762" s="70" t="inlineStr">
        <is>
          <t>SIM-v2.2-20260807-20260805</t>
        </is>
      </c>
      <c r="Q762" s="70" t="inlineStr">
        <is>
          <t>按LINE-S03确定性比例分配: 外观32%/尺寸30%/功能15%/电气13%/其他余数; 良品=ROUND(总产量×质量率,0)=31444, 不良=1027</t>
        </is>
      </c>
    </row>
    <row r="763">
      <c r="A763" s="70" t="inlineStr">
        <is>
          <t>DEF-00762</t>
        </is>
      </c>
      <c r="B763" s="70" t="inlineStr">
        <is>
          <t>LINE-S03-PRE-20251203</t>
        </is>
      </c>
      <c r="C763" s="70" t="inlineStr">
        <is>
          <t>SHIFT-PRE-20251203</t>
        </is>
      </c>
      <c r="D763" s="70" t="inlineStr">
        <is>
          <t>LINE-S03</t>
        </is>
      </c>
      <c r="E763" s="70" t="inlineStr">
        <is>
          <t>改善前</t>
        </is>
      </c>
      <c r="F763" s="71" t="n">
        <v>45994</v>
      </c>
      <c r="G763" s="70" t="inlineStr">
        <is>
          <t>音频模组系列</t>
        </is>
      </c>
      <c r="H763" s="70" t="inlineStr">
        <is>
          <t>尺寸超差</t>
        </is>
      </c>
      <c r="I763" s="72" t="n">
        <v>308</v>
      </c>
      <c r="J763" s="73" t="n">
        <v>0.2999026290165531</v>
      </c>
      <c r="K763" s="70" t="inlineStr">
        <is>
          <t>成型工位</t>
        </is>
      </c>
      <c r="L763" s="70" t="inlineStr">
        <is>
          <t>工艺偏移</t>
        </is>
      </c>
      <c r="M763" s="70" t="inlineStr">
        <is>
          <t>质量工程师</t>
        </is>
      </c>
      <c r="N763" s="70" t="inlineStr">
        <is>
          <t>否</t>
        </is>
      </c>
      <c r="O763" s="70" t="inlineStr">
        <is>
          <t>团队模拟数据</t>
        </is>
      </c>
      <c r="P763" s="70" t="inlineStr">
        <is>
          <t>SIM-v2.2-20260807-20260805</t>
        </is>
      </c>
      <c r="Q763" s="70" t="inlineStr">
        <is>
          <t>按LINE-S03确定性比例分配: 外观32%/尺寸30%/功能15%/电气13%/其他余数; 良品=ROUND(总产量×质量率,0)=31444, 不良=1027</t>
        </is>
      </c>
    </row>
    <row r="764">
      <c r="A764" s="70" t="inlineStr">
        <is>
          <t>DEF-00763</t>
        </is>
      </c>
      <c r="B764" s="70" t="inlineStr">
        <is>
          <t>LINE-S03-PRE-20251203</t>
        </is>
      </c>
      <c r="C764" s="70" t="inlineStr">
        <is>
          <t>SHIFT-PRE-20251203</t>
        </is>
      </c>
      <c r="D764" s="70" t="inlineStr">
        <is>
          <t>LINE-S03</t>
        </is>
      </c>
      <c r="E764" s="70" t="inlineStr">
        <is>
          <t>改善前</t>
        </is>
      </c>
      <c r="F764" s="71" t="n">
        <v>45994</v>
      </c>
      <c r="G764" s="70" t="inlineStr">
        <is>
          <t>音频模组系列</t>
        </is>
      </c>
      <c r="H764" s="70" t="inlineStr">
        <is>
          <t>功能失效</t>
        </is>
      </c>
      <c r="I764" s="72" t="n">
        <v>154</v>
      </c>
      <c r="J764" s="73" t="n">
        <v>0.1499513145082765</v>
      </c>
      <c r="K764" s="70" t="inlineStr">
        <is>
          <t>测试工位</t>
        </is>
      </c>
      <c r="L764" s="70" t="inlineStr">
        <is>
          <t>元器件异常</t>
        </is>
      </c>
      <c r="M764" s="70" t="inlineStr">
        <is>
          <t>质量工程师</t>
        </is>
      </c>
      <c r="N764" s="70" t="inlineStr">
        <is>
          <t>否</t>
        </is>
      </c>
      <c r="O764" s="70" t="inlineStr">
        <is>
          <t>团队模拟数据</t>
        </is>
      </c>
      <c r="P764" s="70" t="inlineStr">
        <is>
          <t>SIM-v2.2-20260807-20260805</t>
        </is>
      </c>
      <c r="Q764" s="70" t="inlineStr">
        <is>
          <t>按LINE-S03确定性比例分配: 外观32%/尺寸30%/功能15%/电气13%/其他余数; 良品=ROUND(总产量×质量率,0)=31444, 不良=1027</t>
        </is>
      </c>
    </row>
    <row r="765">
      <c r="A765" s="70" t="inlineStr">
        <is>
          <t>DEF-00764</t>
        </is>
      </c>
      <c r="B765" s="70" t="inlineStr">
        <is>
          <t>LINE-S03-PRE-20251203</t>
        </is>
      </c>
      <c r="C765" s="70" t="inlineStr">
        <is>
          <t>SHIFT-PRE-20251203</t>
        </is>
      </c>
      <c r="D765" s="70" t="inlineStr">
        <is>
          <t>LINE-S03</t>
        </is>
      </c>
      <c r="E765" s="70" t="inlineStr">
        <is>
          <t>改善前</t>
        </is>
      </c>
      <c r="F765" s="71" t="n">
        <v>45994</v>
      </c>
      <c r="G765" s="70" t="inlineStr">
        <is>
          <t>音频模组系列</t>
        </is>
      </c>
      <c r="H765" s="70" t="inlineStr">
        <is>
          <t>电气不良</t>
        </is>
      </c>
      <c r="I765" s="72" t="n">
        <v>134</v>
      </c>
      <c r="J765" s="73" t="n">
        <v>0.13047711781889</v>
      </c>
      <c r="K765" s="70" t="inlineStr">
        <is>
          <t>焊接工位</t>
        </is>
      </c>
      <c r="L765" s="70" t="inlineStr">
        <is>
          <t>焊接缺陷</t>
        </is>
      </c>
      <c r="M765" s="70" t="inlineStr">
        <is>
          <t>质量工程师</t>
        </is>
      </c>
      <c r="N765" s="70" t="inlineStr">
        <is>
          <t>否</t>
        </is>
      </c>
      <c r="O765" s="70" t="inlineStr">
        <is>
          <t>团队模拟数据</t>
        </is>
      </c>
      <c r="P765" s="70" t="inlineStr">
        <is>
          <t>SIM-v2.2-20260807-20260805</t>
        </is>
      </c>
      <c r="Q765" s="70" t="inlineStr">
        <is>
          <t>按LINE-S03确定性比例分配: 外观32%/尺寸30%/功能15%/电气13%/其他余数; 良品=ROUND(总产量×质量率,0)=31444, 不良=1027</t>
        </is>
      </c>
    </row>
    <row r="766">
      <c r="A766" s="70" t="inlineStr">
        <is>
          <t>DEF-00765</t>
        </is>
      </c>
      <c r="B766" s="70" t="inlineStr">
        <is>
          <t>LINE-S03-PRE-20251203</t>
        </is>
      </c>
      <c r="C766" s="70" t="inlineStr">
        <is>
          <t>SHIFT-PRE-20251203</t>
        </is>
      </c>
      <c r="D766" s="70" t="inlineStr">
        <is>
          <t>LINE-S03</t>
        </is>
      </c>
      <c r="E766" s="70" t="inlineStr">
        <is>
          <t>改善前</t>
        </is>
      </c>
      <c r="F766" s="71" t="n">
        <v>45994</v>
      </c>
      <c r="G766" s="70" t="inlineStr">
        <is>
          <t>音频模组系列</t>
        </is>
      </c>
      <c r="H766" s="70" t="inlineStr">
        <is>
          <t>其他不良</t>
        </is>
      </c>
      <c r="I766" s="72" t="n">
        <v>102</v>
      </c>
      <c r="J766" s="73" t="n">
        <v>0.09931840311587159</v>
      </c>
      <c r="K766" s="70" t="inlineStr">
        <is>
          <t>包装工位</t>
        </is>
      </c>
      <c r="L766" s="70" t="inlineStr">
        <is>
          <t>综合因素</t>
        </is>
      </c>
      <c r="M766" s="70" t="inlineStr">
        <is>
          <t>生产主管</t>
        </is>
      </c>
      <c r="N766" s="70" t="inlineStr">
        <is>
          <t>否</t>
        </is>
      </c>
      <c r="O766" s="70" t="inlineStr">
        <is>
          <t>团队模拟数据</t>
        </is>
      </c>
      <c r="P766" s="70" t="inlineStr">
        <is>
          <t>SIM-v2.2-20260807-20260805</t>
        </is>
      </c>
      <c r="Q766" s="70" t="inlineStr">
        <is>
          <t>按LINE-S03确定性比例分配: 外观32%/尺寸30%/功能15%/电气13%/其他余数; 良品=ROUND(总产量×质量率,0)=31444, 不良=1027</t>
        </is>
      </c>
    </row>
    <row r="767">
      <c r="A767" s="70" t="inlineStr">
        <is>
          <t>DEF-00766</t>
        </is>
      </c>
      <c r="B767" s="70" t="inlineStr">
        <is>
          <t>LINE-S01-PRE-20251204</t>
        </is>
      </c>
      <c r="C767" s="70" t="inlineStr">
        <is>
          <t>SHIFT-PRE-20251204</t>
        </is>
      </c>
      <c r="D767" s="70" t="inlineStr">
        <is>
          <t>LINE-S01</t>
        </is>
      </c>
      <c r="E767" s="70" t="inlineStr">
        <is>
          <t>改善前</t>
        </is>
      </c>
      <c r="F767" s="71" t="n">
        <v>45995</v>
      </c>
      <c r="G767" s="70" t="inlineStr">
        <is>
          <t>智能终端系列</t>
        </is>
      </c>
      <c r="H767" s="70" t="inlineStr">
        <is>
          <t>外观不良</t>
        </is>
      </c>
      <c r="I767" s="72" t="n">
        <v>176</v>
      </c>
      <c r="J767" s="73" t="n">
        <v>0.1502988898377455</v>
      </c>
      <c r="K767" s="70" t="inlineStr">
        <is>
          <t>注塑工位</t>
        </is>
      </c>
      <c r="L767" s="70" t="inlineStr">
        <is>
          <t>表面缺陷</t>
        </is>
      </c>
      <c r="M767" s="70" t="inlineStr">
        <is>
          <t>质量工程师</t>
        </is>
      </c>
      <c r="N767" s="70" t="inlineStr">
        <is>
          <t>否</t>
        </is>
      </c>
      <c r="O767" s="70" t="inlineStr">
        <is>
          <t>团队模拟数据</t>
        </is>
      </c>
      <c r="P767" s="70" t="inlineStr">
        <is>
          <t>SIM-v2.2-20260807-20260805</t>
        </is>
      </c>
      <c r="Q767" s="70" t="inlineStr">
        <is>
          <t>按LINE-S01确定性比例分配: 外观15%/尺寸25%/功能25%/电气25%/其他余数; 良品=ROUND(总产量×质量率,0)=12028, 不良=1171</t>
        </is>
      </c>
    </row>
    <row r="768">
      <c r="A768" s="70" t="inlineStr">
        <is>
          <t>DEF-00767</t>
        </is>
      </c>
      <c r="B768" s="70" t="inlineStr">
        <is>
          <t>LINE-S01-PRE-20251204</t>
        </is>
      </c>
      <c r="C768" s="70" t="inlineStr">
        <is>
          <t>SHIFT-PRE-20251204</t>
        </is>
      </c>
      <c r="D768" s="70" t="inlineStr">
        <is>
          <t>LINE-S01</t>
        </is>
      </c>
      <c r="E768" s="70" t="inlineStr">
        <is>
          <t>改善前</t>
        </is>
      </c>
      <c r="F768" s="71" t="n">
        <v>45995</v>
      </c>
      <c r="G768" s="70" t="inlineStr">
        <is>
          <t>智能终端系列</t>
        </is>
      </c>
      <c r="H768" s="70" t="inlineStr">
        <is>
          <t>尺寸超差</t>
        </is>
      </c>
      <c r="I768" s="72" t="n">
        <v>293</v>
      </c>
      <c r="J768" s="73" t="n">
        <v>0.2502134927412468</v>
      </c>
      <c r="K768" s="70" t="inlineStr">
        <is>
          <t>成型工位</t>
        </is>
      </c>
      <c r="L768" s="70" t="inlineStr">
        <is>
          <t>工艺偏移</t>
        </is>
      </c>
      <c r="M768" s="70" t="inlineStr">
        <is>
          <t>质量工程师</t>
        </is>
      </c>
      <c r="N768" s="70" t="inlineStr">
        <is>
          <t>否</t>
        </is>
      </c>
      <c r="O768" s="70" t="inlineStr">
        <is>
          <t>团队模拟数据</t>
        </is>
      </c>
      <c r="P768" s="70" t="inlineStr">
        <is>
          <t>SIM-v2.2-20260807-20260805</t>
        </is>
      </c>
      <c r="Q768" s="70" t="inlineStr">
        <is>
          <t>按LINE-S01确定性比例分配: 外观15%/尺寸25%/功能25%/电气25%/其他余数; 良品=ROUND(总产量×质量率,0)=12028, 不良=1171</t>
        </is>
      </c>
    </row>
    <row r="769">
      <c r="A769" s="70" t="inlineStr">
        <is>
          <t>DEF-00768</t>
        </is>
      </c>
      <c r="B769" s="70" t="inlineStr">
        <is>
          <t>LINE-S01-PRE-20251204</t>
        </is>
      </c>
      <c r="C769" s="70" t="inlineStr">
        <is>
          <t>SHIFT-PRE-20251204</t>
        </is>
      </c>
      <c r="D769" s="70" t="inlineStr">
        <is>
          <t>LINE-S01</t>
        </is>
      </c>
      <c r="E769" s="70" t="inlineStr">
        <is>
          <t>改善前</t>
        </is>
      </c>
      <c r="F769" s="71" t="n">
        <v>45995</v>
      </c>
      <c r="G769" s="70" t="inlineStr">
        <is>
          <t>智能终端系列</t>
        </is>
      </c>
      <c r="H769" s="70" t="inlineStr">
        <is>
          <t>功能失效</t>
        </is>
      </c>
      <c r="I769" s="72" t="n">
        <v>293</v>
      </c>
      <c r="J769" s="73" t="n">
        <v>0.2502134927412468</v>
      </c>
      <c r="K769" s="70" t="inlineStr">
        <is>
          <t>测试工位</t>
        </is>
      </c>
      <c r="L769" s="70" t="inlineStr">
        <is>
          <t>元器件异常</t>
        </is>
      </c>
      <c r="M769" s="70" t="inlineStr">
        <is>
          <t>质量工程师</t>
        </is>
      </c>
      <c r="N769" s="70" t="inlineStr">
        <is>
          <t>否</t>
        </is>
      </c>
      <c r="O769" s="70" t="inlineStr">
        <is>
          <t>团队模拟数据</t>
        </is>
      </c>
      <c r="P769" s="70" t="inlineStr">
        <is>
          <t>SIM-v2.2-20260807-20260805</t>
        </is>
      </c>
      <c r="Q769" s="70" t="inlineStr">
        <is>
          <t>按LINE-S01确定性比例分配: 外观15%/尺寸25%/功能25%/电气25%/其他余数; 良品=ROUND(总产量×质量率,0)=12028, 不良=1171</t>
        </is>
      </c>
    </row>
    <row r="770">
      <c r="A770" s="70" t="inlineStr">
        <is>
          <t>DEF-00769</t>
        </is>
      </c>
      <c r="B770" s="70" t="inlineStr">
        <is>
          <t>LINE-S01-PRE-20251204</t>
        </is>
      </c>
      <c r="C770" s="70" t="inlineStr">
        <is>
          <t>SHIFT-PRE-20251204</t>
        </is>
      </c>
      <c r="D770" s="70" t="inlineStr">
        <is>
          <t>LINE-S01</t>
        </is>
      </c>
      <c r="E770" s="70" t="inlineStr">
        <is>
          <t>改善前</t>
        </is>
      </c>
      <c r="F770" s="71" t="n">
        <v>45995</v>
      </c>
      <c r="G770" s="70" t="inlineStr">
        <is>
          <t>智能终端系列</t>
        </is>
      </c>
      <c r="H770" s="70" t="inlineStr">
        <is>
          <t>电气不良</t>
        </is>
      </c>
      <c r="I770" s="72" t="n">
        <v>293</v>
      </c>
      <c r="J770" s="73" t="n">
        <v>0.2502134927412468</v>
      </c>
      <c r="K770" s="70" t="inlineStr">
        <is>
          <t>焊接工位</t>
        </is>
      </c>
      <c r="L770" s="70" t="inlineStr">
        <is>
          <t>焊接缺陷</t>
        </is>
      </c>
      <c r="M770" s="70" t="inlineStr">
        <is>
          <t>质量工程师</t>
        </is>
      </c>
      <c r="N770" s="70" t="inlineStr">
        <is>
          <t>否</t>
        </is>
      </c>
      <c r="O770" s="70" t="inlineStr">
        <is>
          <t>团队模拟数据</t>
        </is>
      </c>
      <c r="P770" s="70" t="inlineStr">
        <is>
          <t>SIM-v2.2-20260807-20260805</t>
        </is>
      </c>
      <c r="Q770" s="70" t="inlineStr">
        <is>
          <t>按LINE-S01确定性比例分配: 外观15%/尺寸25%/功能25%/电气25%/其他余数; 良品=ROUND(总产量×质量率,0)=12028, 不良=1171</t>
        </is>
      </c>
    </row>
    <row r="771">
      <c r="A771" s="70" t="inlineStr">
        <is>
          <t>DEF-00770</t>
        </is>
      </c>
      <c r="B771" s="70" t="inlineStr">
        <is>
          <t>LINE-S01-PRE-20251204</t>
        </is>
      </c>
      <c r="C771" s="70" t="inlineStr">
        <is>
          <t>SHIFT-PRE-20251204</t>
        </is>
      </c>
      <c r="D771" s="70" t="inlineStr">
        <is>
          <t>LINE-S01</t>
        </is>
      </c>
      <c r="E771" s="70" t="inlineStr">
        <is>
          <t>改善前</t>
        </is>
      </c>
      <c r="F771" s="71" t="n">
        <v>45995</v>
      </c>
      <c r="G771" s="70" t="inlineStr">
        <is>
          <t>智能终端系列</t>
        </is>
      </c>
      <c r="H771" s="70" t="inlineStr">
        <is>
          <t>其他不良</t>
        </is>
      </c>
      <c r="I771" s="72" t="n">
        <v>116</v>
      </c>
      <c r="J771" s="73" t="n">
        <v>0.099060631938514</v>
      </c>
      <c r="K771" s="70" t="inlineStr">
        <is>
          <t>包装工位</t>
        </is>
      </c>
      <c r="L771" s="70" t="inlineStr">
        <is>
          <t>综合因素</t>
        </is>
      </c>
      <c r="M771" s="70" t="inlineStr">
        <is>
          <t>生产主管</t>
        </is>
      </c>
      <c r="N771" s="70" t="inlineStr">
        <is>
          <t>否</t>
        </is>
      </c>
      <c r="O771" s="70" t="inlineStr">
        <is>
          <t>团队模拟数据</t>
        </is>
      </c>
      <c r="P771" s="70" t="inlineStr">
        <is>
          <t>SIM-v2.2-20260807-20260805</t>
        </is>
      </c>
      <c r="Q771" s="70" t="inlineStr">
        <is>
          <t>按LINE-S01确定性比例分配: 外观15%/尺寸25%/功能25%/电气25%/其他余数; 良品=ROUND(总产量×质量率,0)=12028, 不良=1171</t>
        </is>
      </c>
    </row>
    <row r="772">
      <c r="A772" s="70" t="inlineStr">
        <is>
          <t>DEF-00771</t>
        </is>
      </c>
      <c r="B772" s="70" t="inlineStr">
        <is>
          <t>LINE-S02-PRE-20251204</t>
        </is>
      </c>
      <c r="C772" s="70" t="inlineStr">
        <is>
          <t>SHIFT-PRE-20251204</t>
        </is>
      </c>
      <c r="D772" s="70" t="inlineStr">
        <is>
          <t>LINE-S02</t>
        </is>
      </c>
      <c r="E772" s="70" t="inlineStr">
        <is>
          <t>改善前</t>
        </is>
      </c>
      <c r="F772" s="71" t="n">
        <v>45995</v>
      </c>
      <c r="G772" s="70" t="inlineStr">
        <is>
          <t>视觉设备系列</t>
        </is>
      </c>
      <c r="H772" s="70" t="inlineStr">
        <is>
          <t>外观不良</t>
        </is>
      </c>
      <c r="I772" s="72" t="n">
        <v>121</v>
      </c>
      <c r="J772" s="73" t="n">
        <v>0.1202783300198807</v>
      </c>
      <c r="K772" s="70" t="inlineStr">
        <is>
          <t>注塑工位</t>
        </is>
      </c>
      <c r="L772" s="70" t="inlineStr">
        <is>
          <t>表面缺陷</t>
        </is>
      </c>
      <c r="M772" s="70" t="inlineStr">
        <is>
          <t>质量工程师</t>
        </is>
      </c>
      <c r="N772" s="70" t="inlineStr">
        <is>
          <t>否</t>
        </is>
      </c>
      <c r="O772" s="70" t="inlineStr">
        <is>
          <t>团队模拟数据</t>
        </is>
      </c>
      <c r="P772" s="70" t="inlineStr">
        <is>
          <t>SIM-v2.2-20260807-20260805</t>
        </is>
      </c>
      <c r="Q772" s="70" t="inlineStr">
        <is>
          <t>按LINE-S02确定性比例分配: 外观12%/尺寸15%/功能32%/电气28%/其他余数; 良品=ROUND(总产量×质量率,0)=11145, 不良=1006</t>
        </is>
      </c>
    </row>
    <row r="773">
      <c r="A773" s="70" t="inlineStr">
        <is>
          <t>DEF-00772</t>
        </is>
      </c>
      <c r="B773" s="70" t="inlineStr">
        <is>
          <t>LINE-S02-PRE-20251204</t>
        </is>
      </c>
      <c r="C773" s="70" t="inlineStr">
        <is>
          <t>SHIFT-PRE-20251204</t>
        </is>
      </c>
      <c r="D773" s="70" t="inlineStr">
        <is>
          <t>LINE-S02</t>
        </is>
      </c>
      <c r="E773" s="70" t="inlineStr">
        <is>
          <t>改善前</t>
        </is>
      </c>
      <c r="F773" s="71" t="n">
        <v>45995</v>
      </c>
      <c r="G773" s="70" t="inlineStr">
        <is>
          <t>视觉设备系列</t>
        </is>
      </c>
      <c r="H773" s="70" t="inlineStr">
        <is>
          <t>尺寸超差</t>
        </is>
      </c>
      <c r="I773" s="72" t="n">
        <v>151</v>
      </c>
      <c r="J773" s="73" t="n">
        <v>0.1500994035785288</v>
      </c>
      <c r="K773" s="70" t="inlineStr">
        <is>
          <t>成型工位</t>
        </is>
      </c>
      <c r="L773" s="70" t="inlineStr">
        <is>
          <t>工艺偏移</t>
        </is>
      </c>
      <c r="M773" s="70" t="inlineStr">
        <is>
          <t>质量工程师</t>
        </is>
      </c>
      <c r="N773" s="70" t="inlineStr">
        <is>
          <t>否</t>
        </is>
      </c>
      <c r="O773" s="70" t="inlineStr">
        <is>
          <t>团队模拟数据</t>
        </is>
      </c>
      <c r="P773" s="70" t="inlineStr">
        <is>
          <t>SIM-v2.2-20260807-20260805</t>
        </is>
      </c>
      <c r="Q773" s="70" t="inlineStr">
        <is>
          <t>按LINE-S02确定性比例分配: 外观12%/尺寸15%/功能32%/电气28%/其他余数; 良品=ROUND(总产量×质量率,0)=11145, 不良=1006</t>
        </is>
      </c>
    </row>
    <row r="774">
      <c r="A774" s="70" t="inlineStr">
        <is>
          <t>DEF-00773</t>
        </is>
      </c>
      <c r="B774" s="70" t="inlineStr">
        <is>
          <t>LINE-S02-PRE-20251204</t>
        </is>
      </c>
      <c r="C774" s="70" t="inlineStr">
        <is>
          <t>SHIFT-PRE-20251204</t>
        </is>
      </c>
      <c r="D774" s="70" t="inlineStr">
        <is>
          <t>LINE-S02</t>
        </is>
      </c>
      <c r="E774" s="70" t="inlineStr">
        <is>
          <t>改善前</t>
        </is>
      </c>
      <c r="F774" s="71" t="n">
        <v>45995</v>
      </c>
      <c r="G774" s="70" t="inlineStr">
        <is>
          <t>视觉设备系列</t>
        </is>
      </c>
      <c r="H774" s="70" t="inlineStr">
        <is>
          <t>功能失效</t>
        </is>
      </c>
      <c r="I774" s="72" t="n">
        <v>322</v>
      </c>
      <c r="J774" s="73" t="n">
        <v>0.320079522862823</v>
      </c>
      <c r="K774" s="70" t="inlineStr">
        <is>
          <t>测试工位</t>
        </is>
      </c>
      <c r="L774" s="70" t="inlineStr">
        <is>
          <t>元器件异常</t>
        </is>
      </c>
      <c r="M774" s="70" t="inlineStr">
        <is>
          <t>质量工程师</t>
        </is>
      </c>
      <c r="N774" s="70" t="inlineStr">
        <is>
          <t>是</t>
        </is>
      </c>
      <c r="O774" s="70" t="inlineStr">
        <is>
          <t>团队模拟数据</t>
        </is>
      </c>
      <c r="P774" s="70" t="inlineStr">
        <is>
          <t>SIM-v2.2-20260807-20260805</t>
        </is>
      </c>
      <c r="Q774" s="70" t="inlineStr">
        <is>
          <t>按LINE-S02确定性比例分配: 外观12%/尺寸15%/功能32%/电气28%/其他余数; 良品=ROUND(总产量×质量率,0)=11145, 不良=1006</t>
        </is>
      </c>
    </row>
    <row r="775">
      <c r="A775" s="70" t="inlineStr">
        <is>
          <t>DEF-00774</t>
        </is>
      </c>
      <c r="B775" s="70" t="inlineStr">
        <is>
          <t>LINE-S02-PRE-20251204</t>
        </is>
      </c>
      <c r="C775" s="70" t="inlineStr">
        <is>
          <t>SHIFT-PRE-20251204</t>
        </is>
      </c>
      <c r="D775" s="70" t="inlineStr">
        <is>
          <t>LINE-S02</t>
        </is>
      </c>
      <c r="E775" s="70" t="inlineStr">
        <is>
          <t>改善前</t>
        </is>
      </c>
      <c r="F775" s="71" t="n">
        <v>45995</v>
      </c>
      <c r="G775" s="70" t="inlineStr">
        <is>
          <t>视觉设备系列</t>
        </is>
      </c>
      <c r="H775" s="70" t="inlineStr">
        <is>
          <t>电气不良</t>
        </is>
      </c>
      <c r="I775" s="72" t="n">
        <v>282</v>
      </c>
      <c r="J775" s="73" t="n">
        <v>0.2803180914512923</v>
      </c>
      <c r="K775" s="70" t="inlineStr">
        <is>
          <t>焊接工位</t>
        </is>
      </c>
      <c r="L775" s="70" t="inlineStr">
        <is>
          <t>焊接缺陷</t>
        </is>
      </c>
      <c r="M775" s="70" t="inlineStr">
        <is>
          <t>质量工程师</t>
        </is>
      </c>
      <c r="N775" s="70" t="inlineStr">
        <is>
          <t>否</t>
        </is>
      </c>
      <c r="O775" s="70" t="inlineStr">
        <is>
          <t>团队模拟数据</t>
        </is>
      </c>
      <c r="P775" s="70" t="inlineStr">
        <is>
          <t>SIM-v2.2-20260807-20260805</t>
        </is>
      </c>
      <c r="Q775" s="70" t="inlineStr">
        <is>
          <t>按LINE-S02确定性比例分配: 外观12%/尺寸15%/功能32%/电气28%/其他余数; 良品=ROUND(总产量×质量率,0)=11145, 不良=1006</t>
        </is>
      </c>
    </row>
    <row r="776">
      <c r="A776" s="70" t="inlineStr">
        <is>
          <t>DEF-00775</t>
        </is>
      </c>
      <c r="B776" s="70" t="inlineStr">
        <is>
          <t>LINE-S02-PRE-20251204</t>
        </is>
      </c>
      <c r="C776" s="70" t="inlineStr">
        <is>
          <t>SHIFT-PRE-20251204</t>
        </is>
      </c>
      <c r="D776" s="70" t="inlineStr">
        <is>
          <t>LINE-S02</t>
        </is>
      </c>
      <c r="E776" s="70" t="inlineStr">
        <is>
          <t>改善前</t>
        </is>
      </c>
      <c r="F776" s="71" t="n">
        <v>45995</v>
      </c>
      <c r="G776" s="70" t="inlineStr">
        <is>
          <t>视觉设备系列</t>
        </is>
      </c>
      <c r="H776" s="70" t="inlineStr">
        <is>
          <t>其他不良</t>
        </is>
      </c>
      <c r="I776" s="72" t="n">
        <v>130</v>
      </c>
      <c r="J776" s="73" t="n">
        <v>0.1292246520874751</v>
      </c>
      <c r="K776" s="70" t="inlineStr">
        <is>
          <t>包装工位</t>
        </is>
      </c>
      <c r="L776" s="70" t="inlineStr">
        <is>
          <t>综合因素</t>
        </is>
      </c>
      <c r="M776" s="70" t="inlineStr">
        <is>
          <t>生产主管</t>
        </is>
      </c>
      <c r="N776" s="70" t="inlineStr">
        <is>
          <t>否</t>
        </is>
      </c>
      <c r="O776" s="70" t="inlineStr">
        <is>
          <t>团队模拟数据</t>
        </is>
      </c>
      <c r="P776" s="70" t="inlineStr">
        <is>
          <t>SIM-v2.2-20260807-20260805</t>
        </is>
      </c>
      <c r="Q776" s="70" t="inlineStr">
        <is>
          <t>按LINE-S02确定性比例分配: 外观12%/尺寸15%/功能32%/电气28%/其他余数; 良品=ROUND(总产量×质量率,0)=11145, 不良=1006</t>
        </is>
      </c>
    </row>
    <row r="777">
      <c r="A777" s="70" t="inlineStr">
        <is>
          <t>DEF-00776</t>
        </is>
      </c>
      <c r="B777" s="70" t="inlineStr">
        <is>
          <t>LINE-S03-PRE-20251204</t>
        </is>
      </c>
      <c r="C777" s="70" t="inlineStr">
        <is>
          <t>SHIFT-PRE-20251204</t>
        </is>
      </c>
      <c r="D777" s="70" t="inlineStr">
        <is>
          <t>LINE-S03</t>
        </is>
      </c>
      <c r="E777" s="70" t="inlineStr">
        <is>
          <t>改善前</t>
        </is>
      </c>
      <c r="F777" s="71" t="n">
        <v>45995</v>
      </c>
      <c r="G777" s="70" t="inlineStr">
        <is>
          <t>音频模组系列</t>
        </is>
      </c>
      <c r="H777" s="70" t="inlineStr">
        <is>
          <t>外观不良</t>
        </is>
      </c>
      <c r="I777" s="72" t="n">
        <v>518</v>
      </c>
      <c r="J777" s="73" t="n">
        <v>0.3197530864197531</v>
      </c>
      <c r="K777" s="70" t="inlineStr">
        <is>
          <t>注塑工位</t>
        </is>
      </c>
      <c r="L777" s="70" t="inlineStr">
        <is>
          <t>表面缺陷</t>
        </is>
      </c>
      <c r="M777" s="70" t="inlineStr">
        <is>
          <t>质量工程师</t>
        </is>
      </c>
      <c r="N777" s="70" t="inlineStr">
        <is>
          <t>是</t>
        </is>
      </c>
      <c r="O777" s="70" t="inlineStr">
        <is>
          <t>团队模拟数据</t>
        </is>
      </c>
      <c r="P777" s="70" t="inlineStr">
        <is>
          <t>SIM-v2.2-20260807-20260805</t>
        </is>
      </c>
      <c r="Q777" s="70" t="inlineStr">
        <is>
          <t>按LINE-S03确定性比例分配: 外观32%/尺寸30%/功能15%/电气13%/其他余数; 良品=ROUND(总产量×质量率,0)=12801, 不良=1620</t>
        </is>
      </c>
    </row>
    <row r="778">
      <c r="A778" s="70" t="inlineStr">
        <is>
          <t>DEF-00777</t>
        </is>
      </c>
      <c r="B778" s="70" t="inlineStr">
        <is>
          <t>LINE-S03-PRE-20251204</t>
        </is>
      </c>
      <c r="C778" s="70" t="inlineStr">
        <is>
          <t>SHIFT-PRE-20251204</t>
        </is>
      </c>
      <c r="D778" s="70" t="inlineStr">
        <is>
          <t>LINE-S03</t>
        </is>
      </c>
      <c r="E778" s="70" t="inlineStr">
        <is>
          <t>改善前</t>
        </is>
      </c>
      <c r="F778" s="71" t="n">
        <v>45995</v>
      </c>
      <c r="G778" s="70" t="inlineStr">
        <is>
          <t>音频模组系列</t>
        </is>
      </c>
      <c r="H778" s="70" t="inlineStr">
        <is>
          <t>尺寸超差</t>
        </is>
      </c>
      <c r="I778" s="72" t="n">
        <v>486</v>
      </c>
      <c r="J778" s="73" t="n">
        <v>0.3</v>
      </c>
      <c r="K778" s="70" t="inlineStr">
        <is>
          <t>成型工位</t>
        </is>
      </c>
      <c r="L778" s="70" t="inlineStr">
        <is>
          <t>工艺偏移</t>
        </is>
      </c>
      <c r="M778" s="70" t="inlineStr">
        <is>
          <t>质量工程师</t>
        </is>
      </c>
      <c r="N778" s="70" t="inlineStr">
        <is>
          <t>是</t>
        </is>
      </c>
      <c r="O778" s="70" t="inlineStr">
        <is>
          <t>团队模拟数据</t>
        </is>
      </c>
      <c r="P778" s="70" t="inlineStr">
        <is>
          <t>SIM-v2.2-20260807-20260805</t>
        </is>
      </c>
      <c r="Q778" s="70" t="inlineStr">
        <is>
          <t>按LINE-S03确定性比例分配: 外观32%/尺寸30%/功能15%/电气13%/其他余数; 良品=ROUND(总产量×质量率,0)=12801, 不良=1620</t>
        </is>
      </c>
    </row>
    <row r="779">
      <c r="A779" s="70" t="inlineStr">
        <is>
          <t>DEF-00778</t>
        </is>
      </c>
      <c r="B779" s="70" t="inlineStr">
        <is>
          <t>LINE-S03-PRE-20251204</t>
        </is>
      </c>
      <c r="C779" s="70" t="inlineStr">
        <is>
          <t>SHIFT-PRE-20251204</t>
        </is>
      </c>
      <c r="D779" s="70" t="inlineStr">
        <is>
          <t>LINE-S03</t>
        </is>
      </c>
      <c r="E779" s="70" t="inlineStr">
        <is>
          <t>改善前</t>
        </is>
      </c>
      <c r="F779" s="71" t="n">
        <v>45995</v>
      </c>
      <c r="G779" s="70" t="inlineStr">
        <is>
          <t>音频模组系列</t>
        </is>
      </c>
      <c r="H779" s="70" t="inlineStr">
        <is>
          <t>功能失效</t>
        </is>
      </c>
      <c r="I779" s="72" t="n">
        <v>243</v>
      </c>
      <c r="J779" s="73" t="n">
        <v>0.15</v>
      </c>
      <c r="K779" s="70" t="inlineStr">
        <is>
          <t>测试工位</t>
        </is>
      </c>
      <c r="L779" s="70" t="inlineStr">
        <is>
          <t>元器件异常</t>
        </is>
      </c>
      <c r="M779" s="70" t="inlineStr">
        <is>
          <t>质量工程师</t>
        </is>
      </c>
      <c r="N779" s="70" t="inlineStr">
        <is>
          <t>否</t>
        </is>
      </c>
      <c r="O779" s="70" t="inlineStr">
        <is>
          <t>团队模拟数据</t>
        </is>
      </c>
      <c r="P779" s="70" t="inlineStr">
        <is>
          <t>SIM-v2.2-20260807-20260805</t>
        </is>
      </c>
      <c r="Q779" s="70" t="inlineStr">
        <is>
          <t>按LINE-S03确定性比例分配: 外观32%/尺寸30%/功能15%/电气13%/其他余数; 良品=ROUND(总产量×质量率,0)=12801, 不良=1620</t>
        </is>
      </c>
    </row>
    <row r="780">
      <c r="A780" s="70" t="inlineStr">
        <is>
          <t>DEF-00779</t>
        </is>
      </c>
      <c r="B780" s="70" t="inlineStr">
        <is>
          <t>LINE-S03-PRE-20251204</t>
        </is>
      </c>
      <c r="C780" s="70" t="inlineStr">
        <is>
          <t>SHIFT-PRE-20251204</t>
        </is>
      </c>
      <c r="D780" s="70" t="inlineStr">
        <is>
          <t>LINE-S03</t>
        </is>
      </c>
      <c r="E780" s="70" t="inlineStr">
        <is>
          <t>改善前</t>
        </is>
      </c>
      <c r="F780" s="71" t="n">
        <v>45995</v>
      </c>
      <c r="G780" s="70" t="inlineStr">
        <is>
          <t>音频模组系列</t>
        </is>
      </c>
      <c r="H780" s="70" t="inlineStr">
        <is>
          <t>电气不良</t>
        </is>
      </c>
      <c r="I780" s="72" t="n">
        <v>211</v>
      </c>
      <c r="J780" s="73" t="n">
        <v>0.1302469135802469</v>
      </c>
      <c r="K780" s="70" t="inlineStr">
        <is>
          <t>焊接工位</t>
        </is>
      </c>
      <c r="L780" s="70" t="inlineStr">
        <is>
          <t>焊接缺陷</t>
        </is>
      </c>
      <c r="M780" s="70" t="inlineStr">
        <is>
          <t>质量工程师</t>
        </is>
      </c>
      <c r="N780" s="70" t="inlineStr">
        <is>
          <t>否</t>
        </is>
      </c>
      <c r="O780" s="70" t="inlineStr">
        <is>
          <t>团队模拟数据</t>
        </is>
      </c>
      <c r="P780" s="70" t="inlineStr">
        <is>
          <t>SIM-v2.2-20260807-20260805</t>
        </is>
      </c>
      <c r="Q780" s="70" t="inlineStr">
        <is>
          <t>按LINE-S03确定性比例分配: 外观32%/尺寸30%/功能15%/电气13%/其他余数; 良品=ROUND(总产量×质量率,0)=12801, 不良=1620</t>
        </is>
      </c>
    </row>
    <row r="781">
      <c r="A781" s="70" t="inlineStr">
        <is>
          <t>DEF-00780</t>
        </is>
      </c>
      <c r="B781" s="70" t="inlineStr">
        <is>
          <t>LINE-S03-PRE-20251204</t>
        </is>
      </c>
      <c r="C781" s="70" t="inlineStr">
        <is>
          <t>SHIFT-PRE-20251204</t>
        </is>
      </c>
      <c r="D781" s="70" t="inlineStr">
        <is>
          <t>LINE-S03</t>
        </is>
      </c>
      <c r="E781" s="70" t="inlineStr">
        <is>
          <t>改善前</t>
        </is>
      </c>
      <c r="F781" s="71" t="n">
        <v>45995</v>
      </c>
      <c r="G781" s="70" t="inlineStr">
        <is>
          <t>音频模组系列</t>
        </is>
      </c>
      <c r="H781" s="70" t="inlineStr">
        <is>
          <t>其他不良</t>
        </is>
      </c>
      <c r="I781" s="72" t="n">
        <v>162</v>
      </c>
      <c r="J781" s="73" t="n">
        <v>0.09999999999999987</v>
      </c>
      <c r="K781" s="70" t="inlineStr">
        <is>
          <t>包装工位</t>
        </is>
      </c>
      <c r="L781" s="70" t="inlineStr">
        <is>
          <t>综合因素</t>
        </is>
      </c>
      <c r="M781" s="70" t="inlineStr">
        <is>
          <t>生产主管</t>
        </is>
      </c>
      <c r="N781" s="70" t="inlineStr">
        <is>
          <t>否</t>
        </is>
      </c>
      <c r="O781" s="70" t="inlineStr">
        <is>
          <t>团队模拟数据</t>
        </is>
      </c>
      <c r="P781" s="70" t="inlineStr">
        <is>
          <t>SIM-v2.2-20260807-20260805</t>
        </is>
      </c>
      <c r="Q781" s="70" t="inlineStr">
        <is>
          <t>按LINE-S03确定性比例分配: 外观32%/尺寸30%/功能15%/电气13%/其他余数; 良品=ROUND(总产量×质量率,0)=12801, 不良=1620</t>
        </is>
      </c>
    </row>
    <row r="782">
      <c r="A782" s="70" t="inlineStr">
        <is>
          <t>DEF-00781</t>
        </is>
      </c>
      <c r="B782" s="70" t="inlineStr">
        <is>
          <t>LINE-S01-PRE-20251205</t>
        </is>
      </c>
      <c r="C782" s="70" t="inlineStr">
        <is>
          <t>SHIFT-PRE-20251205</t>
        </is>
      </c>
      <c r="D782" s="70" t="inlineStr">
        <is>
          <t>LINE-S01</t>
        </is>
      </c>
      <c r="E782" s="70" t="inlineStr">
        <is>
          <t>改善前</t>
        </is>
      </c>
      <c r="F782" s="71" t="n">
        <v>45996</v>
      </c>
      <c r="G782" s="70" t="inlineStr">
        <is>
          <t>智能终端系列</t>
        </is>
      </c>
      <c r="H782" s="70" t="inlineStr">
        <is>
          <t>外观不良</t>
        </is>
      </c>
      <c r="I782" s="72" t="n">
        <v>76</v>
      </c>
      <c r="J782" s="73" t="n">
        <v>0.1493123772102161</v>
      </c>
      <c r="K782" s="70" t="inlineStr">
        <is>
          <t>注塑工位</t>
        </is>
      </c>
      <c r="L782" s="70" t="inlineStr">
        <is>
          <t>表面缺陷</t>
        </is>
      </c>
      <c r="M782" s="70" t="inlineStr">
        <is>
          <t>质量工程师</t>
        </is>
      </c>
      <c r="N782" s="70" t="inlineStr">
        <is>
          <t>否</t>
        </is>
      </c>
      <c r="O782" s="70" t="inlineStr">
        <is>
          <t>团队模拟数据</t>
        </is>
      </c>
      <c r="P782" s="70" t="inlineStr">
        <is>
          <t>SIM-v2.2-20260807-20260805</t>
        </is>
      </c>
      <c r="Q782" s="70" t="inlineStr">
        <is>
          <t>按LINE-S01确定性比例分配: 外观15%/尺寸25%/功能25%/电气25%/其他余数; 良品=ROUND(总产量×质量率,0)=25344, 不良=509</t>
        </is>
      </c>
    </row>
    <row r="783">
      <c r="A783" s="70" t="inlineStr">
        <is>
          <t>DEF-00782</t>
        </is>
      </c>
      <c r="B783" s="70" t="inlineStr">
        <is>
          <t>LINE-S01-PRE-20251205</t>
        </is>
      </c>
      <c r="C783" s="70" t="inlineStr">
        <is>
          <t>SHIFT-PRE-20251205</t>
        </is>
      </c>
      <c r="D783" s="70" t="inlineStr">
        <is>
          <t>LINE-S01</t>
        </is>
      </c>
      <c r="E783" s="70" t="inlineStr">
        <is>
          <t>改善前</t>
        </is>
      </c>
      <c r="F783" s="71" t="n">
        <v>45996</v>
      </c>
      <c r="G783" s="70" t="inlineStr">
        <is>
          <t>智能终端系列</t>
        </is>
      </c>
      <c r="H783" s="70" t="inlineStr">
        <is>
          <t>尺寸超差</t>
        </is>
      </c>
      <c r="I783" s="72" t="n">
        <v>127</v>
      </c>
      <c r="J783" s="73" t="n">
        <v>0.2495088408644401</v>
      </c>
      <c r="K783" s="70" t="inlineStr">
        <is>
          <t>成型工位</t>
        </is>
      </c>
      <c r="L783" s="70" t="inlineStr">
        <is>
          <t>工艺偏移</t>
        </is>
      </c>
      <c r="M783" s="70" t="inlineStr">
        <is>
          <t>质量工程师</t>
        </is>
      </c>
      <c r="N783" s="70" t="inlineStr">
        <is>
          <t>否</t>
        </is>
      </c>
      <c r="O783" s="70" t="inlineStr">
        <is>
          <t>团队模拟数据</t>
        </is>
      </c>
      <c r="P783" s="70" t="inlineStr">
        <is>
          <t>SIM-v2.2-20260807-20260805</t>
        </is>
      </c>
      <c r="Q783" s="70" t="inlineStr">
        <is>
          <t>按LINE-S01确定性比例分配: 外观15%/尺寸25%/功能25%/电气25%/其他余数; 良品=ROUND(总产量×质量率,0)=25344, 不良=509</t>
        </is>
      </c>
    </row>
    <row r="784">
      <c r="A784" s="70" t="inlineStr">
        <is>
          <t>DEF-00783</t>
        </is>
      </c>
      <c r="B784" s="70" t="inlineStr">
        <is>
          <t>LINE-S01-PRE-20251205</t>
        </is>
      </c>
      <c r="C784" s="70" t="inlineStr">
        <is>
          <t>SHIFT-PRE-20251205</t>
        </is>
      </c>
      <c r="D784" s="70" t="inlineStr">
        <is>
          <t>LINE-S01</t>
        </is>
      </c>
      <c r="E784" s="70" t="inlineStr">
        <is>
          <t>改善前</t>
        </is>
      </c>
      <c r="F784" s="71" t="n">
        <v>45996</v>
      </c>
      <c r="G784" s="70" t="inlineStr">
        <is>
          <t>智能终端系列</t>
        </is>
      </c>
      <c r="H784" s="70" t="inlineStr">
        <is>
          <t>功能失效</t>
        </is>
      </c>
      <c r="I784" s="72" t="n">
        <v>127</v>
      </c>
      <c r="J784" s="73" t="n">
        <v>0.2495088408644401</v>
      </c>
      <c r="K784" s="70" t="inlineStr">
        <is>
          <t>测试工位</t>
        </is>
      </c>
      <c r="L784" s="70" t="inlineStr">
        <is>
          <t>元器件异常</t>
        </is>
      </c>
      <c r="M784" s="70" t="inlineStr">
        <is>
          <t>质量工程师</t>
        </is>
      </c>
      <c r="N784" s="70" t="inlineStr">
        <is>
          <t>否</t>
        </is>
      </c>
      <c r="O784" s="70" t="inlineStr">
        <is>
          <t>团队模拟数据</t>
        </is>
      </c>
      <c r="P784" s="70" t="inlineStr">
        <is>
          <t>SIM-v2.2-20260807-20260805</t>
        </is>
      </c>
      <c r="Q784" s="70" t="inlineStr">
        <is>
          <t>按LINE-S01确定性比例分配: 外观15%/尺寸25%/功能25%/电气25%/其他余数; 良品=ROUND(总产量×质量率,0)=25344, 不良=509</t>
        </is>
      </c>
    </row>
    <row r="785">
      <c r="A785" s="70" t="inlineStr">
        <is>
          <t>DEF-00784</t>
        </is>
      </c>
      <c r="B785" s="70" t="inlineStr">
        <is>
          <t>LINE-S01-PRE-20251205</t>
        </is>
      </c>
      <c r="C785" s="70" t="inlineStr">
        <is>
          <t>SHIFT-PRE-20251205</t>
        </is>
      </c>
      <c r="D785" s="70" t="inlineStr">
        <is>
          <t>LINE-S01</t>
        </is>
      </c>
      <c r="E785" s="70" t="inlineStr">
        <is>
          <t>改善前</t>
        </is>
      </c>
      <c r="F785" s="71" t="n">
        <v>45996</v>
      </c>
      <c r="G785" s="70" t="inlineStr">
        <is>
          <t>智能终端系列</t>
        </is>
      </c>
      <c r="H785" s="70" t="inlineStr">
        <is>
          <t>电气不良</t>
        </is>
      </c>
      <c r="I785" s="72" t="n">
        <v>127</v>
      </c>
      <c r="J785" s="73" t="n">
        <v>0.2495088408644401</v>
      </c>
      <c r="K785" s="70" t="inlineStr">
        <is>
          <t>焊接工位</t>
        </is>
      </c>
      <c r="L785" s="70" t="inlineStr">
        <is>
          <t>焊接缺陷</t>
        </is>
      </c>
      <c r="M785" s="70" t="inlineStr">
        <is>
          <t>质量工程师</t>
        </is>
      </c>
      <c r="N785" s="70" t="inlineStr">
        <is>
          <t>否</t>
        </is>
      </c>
      <c r="O785" s="70" t="inlineStr">
        <is>
          <t>团队模拟数据</t>
        </is>
      </c>
      <c r="P785" s="70" t="inlineStr">
        <is>
          <t>SIM-v2.2-20260807-20260805</t>
        </is>
      </c>
      <c r="Q785" s="70" t="inlineStr">
        <is>
          <t>按LINE-S01确定性比例分配: 外观15%/尺寸25%/功能25%/电气25%/其他余数; 良品=ROUND(总产量×质量率,0)=25344, 不良=509</t>
        </is>
      </c>
    </row>
    <row r="786">
      <c r="A786" s="70" t="inlineStr">
        <is>
          <t>DEF-00785</t>
        </is>
      </c>
      <c r="B786" s="70" t="inlineStr">
        <is>
          <t>LINE-S01-PRE-20251205</t>
        </is>
      </c>
      <c r="C786" s="70" t="inlineStr">
        <is>
          <t>SHIFT-PRE-20251205</t>
        </is>
      </c>
      <c r="D786" s="70" t="inlineStr">
        <is>
          <t>LINE-S01</t>
        </is>
      </c>
      <c r="E786" s="70" t="inlineStr">
        <is>
          <t>改善前</t>
        </is>
      </c>
      <c r="F786" s="71" t="n">
        <v>45996</v>
      </c>
      <c r="G786" s="70" t="inlineStr">
        <is>
          <t>智能终端系列</t>
        </is>
      </c>
      <c r="H786" s="70" t="inlineStr">
        <is>
          <t>其他不良</t>
        </is>
      </c>
      <c r="I786" s="72" t="n">
        <v>52</v>
      </c>
      <c r="J786" s="73" t="n">
        <v>0.1021611001964635</v>
      </c>
      <c r="K786" s="70" t="inlineStr">
        <is>
          <t>包装工位</t>
        </is>
      </c>
      <c r="L786" s="70" t="inlineStr">
        <is>
          <t>综合因素</t>
        </is>
      </c>
      <c r="M786" s="70" t="inlineStr">
        <is>
          <t>生产主管</t>
        </is>
      </c>
      <c r="N786" s="70" t="inlineStr">
        <is>
          <t>否</t>
        </is>
      </c>
      <c r="O786" s="70" t="inlineStr">
        <is>
          <t>团队模拟数据</t>
        </is>
      </c>
      <c r="P786" s="70" t="inlineStr">
        <is>
          <t>SIM-v2.2-20260807-20260805</t>
        </is>
      </c>
      <c r="Q786" s="70" t="inlineStr">
        <is>
          <t>按LINE-S01确定性比例分配: 外观15%/尺寸25%/功能25%/电气25%/其他余数; 良品=ROUND(总产量×质量率,0)=25344, 不良=509</t>
        </is>
      </c>
    </row>
    <row r="787">
      <c r="A787" s="70" t="inlineStr">
        <is>
          <t>DEF-00786</t>
        </is>
      </c>
      <c r="B787" s="70" t="inlineStr">
        <is>
          <t>LINE-S02-PRE-20251205</t>
        </is>
      </c>
      <c r="C787" s="70" t="inlineStr">
        <is>
          <t>SHIFT-PRE-20251205</t>
        </is>
      </c>
      <c r="D787" s="70" t="inlineStr">
        <is>
          <t>LINE-S02</t>
        </is>
      </c>
      <c r="E787" s="70" t="inlineStr">
        <is>
          <t>改善前</t>
        </is>
      </c>
      <c r="F787" s="71" t="n">
        <v>45996</v>
      </c>
      <c r="G787" s="70" t="inlineStr">
        <is>
          <t>视觉设备系列</t>
        </is>
      </c>
      <c r="H787" s="70" t="inlineStr">
        <is>
          <t>外观不良</t>
        </is>
      </c>
      <c r="I787" s="72" t="n">
        <v>39</v>
      </c>
      <c r="J787" s="73" t="n">
        <v>0.1185410334346505</v>
      </c>
      <c r="K787" s="70" t="inlineStr">
        <is>
          <t>注塑工位</t>
        </is>
      </c>
      <c r="L787" s="70" t="inlineStr">
        <is>
          <t>表面缺陷</t>
        </is>
      </c>
      <c r="M787" s="70" t="inlineStr">
        <is>
          <t>质量工程师</t>
        </is>
      </c>
      <c r="N787" s="70" t="inlineStr">
        <is>
          <t>否</t>
        </is>
      </c>
      <c r="O787" s="70" t="inlineStr">
        <is>
          <t>团队模拟数据</t>
        </is>
      </c>
      <c r="P787" s="70" t="inlineStr">
        <is>
          <t>SIM-v2.2-20260807-20260805</t>
        </is>
      </c>
      <c r="Q787" s="70" t="inlineStr">
        <is>
          <t>按LINE-S02确定性比例分配: 外观12%/尺寸15%/功能32%/电气28%/其他余数; 良品=ROUND(总产量×质量率,0)=23490, 不良=329</t>
        </is>
      </c>
    </row>
    <row r="788">
      <c r="A788" s="70" t="inlineStr">
        <is>
          <t>DEF-00787</t>
        </is>
      </c>
      <c r="B788" s="70" t="inlineStr">
        <is>
          <t>LINE-S02-PRE-20251205</t>
        </is>
      </c>
      <c r="C788" s="70" t="inlineStr">
        <is>
          <t>SHIFT-PRE-20251205</t>
        </is>
      </c>
      <c r="D788" s="70" t="inlineStr">
        <is>
          <t>LINE-S02</t>
        </is>
      </c>
      <c r="E788" s="70" t="inlineStr">
        <is>
          <t>改善前</t>
        </is>
      </c>
      <c r="F788" s="71" t="n">
        <v>45996</v>
      </c>
      <c r="G788" s="70" t="inlineStr">
        <is>
          <t>视觉设备系列</t>
        </is>
      </c>
      <c r="H788" s="70" t="inlineStr">
        <is>
          <t>尺寸超差</t>
        </is>
      </c>
      <c r="I788" s="72" t="n">
        <v>49</v>
      </c>
      <c r="J788" s="73" t="n">
        <v>0.148936170212766</v>
      </c>
      <c r="K788" s="70" t="inlineStr">
        <is>
          <t>成型工位</t>
        </is>
      </c>
      <c r="L788" s="70" t="inlineStr">
        <is>
          <t>工艺偏移</t>
        </is>
      </c>
      <c r="M788" s="70" t="inlineStr">
        <is>
          <t>质量工程师</t>
        </is>
      </c>
      <c r="N788" s="70" t="inlineStr">
        <is>
          <t>否</t>
        </is>
      </c>
      <c r="O788" s="70" t="inlineStr">
        <is>
          <t>团队模拟数据</t>
        </is>
      </c>
      <c r="P788" s="70" t="inlineStr">
        <is>
          <t>SIM-v2.2-20260807-20260805</t>
        </is>
      </c>
      <c r="Q788" s="70" t="inlineStr">
        <is>
          <t>按LINE-S02确定性比例分配: 外观12%/尺寸15%/功能32%/电气28%/其他余数; 良品=ROUND(总产量×质量率,0)=23490, 不良=329</t>
        </is>
      </c>
    </row>
    <row r="789">
      <c r="A789" s="70" t="inlineStr">
        <is>
          <t>DEF-00788</t>
        </is>
      </c>
      <c r="B789" s="70" t="inlineStr">
        <is>
          <t>LINE-S02-PRE-20251205</t>
        </is>
      </c>
      <c r="C789" s="70" t="inlineStr">
        <is>
          <t>SHIFT-PRE-20251205</t>
        </is>
      </c>
      <c r="D789" s="70" t="inlineStr">
        <is>
          <t>LINE-S02</t>
        </is>
      </c>
      <c r="E789" s="70" t="inlineStr">
        <is>
          <t>改善前</t>
        </is>
      </c>
      <c r="F789" s="71" t="n">
        <v>45996</v>
      </c>
      <c r="G789" s="70" t="inlineStr">
        <is>
          <t>视觉设备系列</t>
        </is>
      </c>
      <c r="H789" s="70" t="inlineStr">
        <is>
          <t>功能失效</t>
        </is>
      </c>
      <c r="I789" s="72" t="n">
        <v>105</v>
      </c>
      <c r="J789" s="73" t="n">
        <v>0.3191489361702128</v>
      </c>
      <c r="K789" s="70" t="inlineStr">
        <is>
          <t>测试工位</t>
        </is>
      </c>
      <c r="L789" s="70" t="inlineStr">
        <is>
          <t>元器件异常</t>
        </is>
      </c>
      <c r="M789" s="70" t="inlineStr">
        <is>
          <t>质量工程师</t>
        </is>
      </c>
      <c r="N789" s="70" t="inlineStr">
        <is>
          <t>是</t>
        </is>
      </c>
      <c r="O789" s="70" t="inlineStr">
        <is>
          <t>团队模拟数据</t>
        </is>
      </c>
      <c r="P789" s="70" t="inlineStr">
        <is>
          <t>SIM-v2.2-20260807-20260805</t>
        </is>
      </c>
      <c r="Q789" s="70" t="inlineStr">
        <is>
          <t>按LINE-S02确定性比例分配: 外观12%/尺寸15%/功能32%/电气28%/其他余数; 良品=ROUND(总产量×质量率,0)=23490, 不良=329</t>
        </is>
      </c>
    </row>
    <row r="790">
      <c r="A790" s="70" t="inlineStr">
        <is>
          <t>DEF-00789</t>
        </is>
      </c>
      <c r="B790" s="70" t="inlineStr">
        <is>
          <t>LINE-S02-PRE-20251205</t>
        </is>
      </c>
      <c r="C790" s="70" t="inlineStr">
        <is>
          <t>SHIFT-PRE-20251205</t>
        </is>
      </c>
      <c r="D790" s="70" t="inlineStr">
        <is>
          <t>LINE-S02</t>
        </is>
      </c>
      <c r="E790" s="70" t="inlineStr">
        <is>
          <t>改善前</t>
        </is>
      </c>
      <c r="F790" s="71" t="n">
        <v>45996</v>
      </c>
      <c r="G790" s="70" t="inlineStr">
        <is>
          <t>视觉设备系列</t>
        </is>
      </c>
      <c r="H790" s="70" t="inlineStr">
        <is>
          <t>电气不良</t>
        </is>
      </c>
      <c r="I790" s="72" t="n">
        <v>92</v>
      </c>
      <c r="J790" s="73" t="n">
        <v>0.2796352583586626</v>
      </c>
      <c r="K790" s="70" t="inlineStr">
        <is>
          <t>焊接工位</t>
        </is>
      </c>
      <c r="L790" s="70" t="inlineStr">
        <is>
          <t>焊接缺陷</t>
        </is>
      </c>
      <c r="M790" s="70" t="inlineStr">
        <is>
          <t>质量工程师</t>
        </is>
      </c>
      <c r="N790" s="70" t="inlineStr">
        <is>
          <t>否</t>
        </is>
      </c>
      <c r="O790" s="70" t="inlineStr">
        <is>
          <t>团队模拟数据</t>
        </is>
      </c>
      <c r="P790" s="70" t="inlineStr">
        <is>
          <t>SIM-v2.2-20260807-20260805</t>
        </is>
      </c>
      <c r="Q790" s="70" t="inlineStr">
        <is>
          <t>按LINE-S02确定性比例分配: 外观12%/尺寸15%/功能32%/电气28%/其他余数; 良品=ROUND(总产量×质量率,0)=23490, 不良=329</t>
        </is>
      </c>
    </row>
    <row r="791">
      <c r="A791" s="70" t="inlineStr">
        <is>
          <t>DEF-00790</t>
        </is>
      </c>
      <c r="B791" s="70" t="inlineStr">
        <is>
          <t>LINE-S02-PRE-20251205</t>
        </is>
      </c>
      <c r="C791" s="70" t="inlineStr">
        <is>
          <t>SHIFT-PRE-20251205</t>
        </is>
      </c>
      <c r="D791" s="70" t="inlineStr">
        <is>
          <t>LINE-S02</t>
        </is>
      </c>
      <c r="E791" s="70" t="inlineStr">
        <is>
          <t>改善前</t>
        </is>
      </c>
      <c r="F791" s="71" t="n">
        <v>45996</v>
      </c>
      <c r="G791" s="70" t="inlineStr">
        <is>
          <t>视觉设备系列</t>
        </is>
      </c>
      <c r="H791" s="70" t="inlineStr">
        <is>
          <t>其他不良</t>
        </is>
      </c>
      <c r="I791" s="72" t="n">
        <v>44</v>
      </c>
      <c r="J791" s="73" t="n">
        <v>0.1337386018237083</v>
      </c>
      <c r="K791" s="70" t="inlineStr">
        <is>
          <t>包装工位</t>
        </is>
      </c>
      <c r="L791" s="70" t="inlineStr">
        <is>
          <t>综合因素</t>
        </is>
      </c>
      <c r="M791" s="70" t="inlineStr">
        <is>
          <t>生产主管</t>
        </is>
      </c>
      <c r="N791" s="70" t="inlineStr">
        <is>
          <t>否</t>
        </is>
      </c>
      <c r="O791" s="70" t="inlineStr">
        <is>
          <t>团队模拟数据</t>
        </is>
      </c>
      <c r="P791" s="70" t="inlineStr">
        <is>
          <t>SIM-v2.2-20260807-20260805</t>
        </is>
      </c>
      <c r="Q791" s="70" t="inlineStr">
        <is>
          <t>按LINE-S02确定性比例分配: 外观12%/尺寸15%/功能32%/电气28%/其他余数; 良品=ROUND(总产量×质量率,0)=23490, 不良=329</t>
        </is>
      </c>
    </row>
    <row r="792">
      <c r="A792" s="70" t="inlineStr">
        <is>
          <t>DEF-00791</t>
        </is>
      </c>
      <c r="B792" s="70" t="inlineStr">
        <is>
          <t>LINE-S03-PRE-20251205</t>
        </is>
      </c>
      <c r="C792" s="70" t="inlineStr">
        <is>
          <t>SHIFT-PRE-20251205</t>
        </is>
      </c>
      <c r="D792" s="70" t="inlineStr">
        <is>
          <t>LINE-S03</t>
        </is>
      </c>
      <c r="E792" s="70" t="inlineStr">
        <is>
          <t>改善前</t>
        </is>
      </c>
      <c r="F792" s="71" t="n">
        <v>45996</v>
      </c>
      <c r="G792" s="70" t="inlineStr">
        <is>
          <t>音频模组系列</t>
        </is>
      </c>
      <c r="H792" s="70" t="inlineStr">
        <is>
          <t>外观不良</t>
        </is>
      </c>
      <c r="I792" s="72" t="n">
        <v>364</v>
      </c>
      <c r="J792" s="73" t="n">
        <v>0.3201407211961302</v>
      </c>
      <c r="K792" s="70" t="inlineStr">
        <is>
          <t>注塑工位</t>
        </is>
      </c>
      <c r="L792" s="70" t="inlineStr">
        <is>
          <t>表面缺陷</t>
        </is>
      </c>
      <c r="M792" s="70" t="inlineStr">
        <is>
          <t>质量工程师</t>
        </is>
      </c>
      <c r="N792" s="70" t="inlineStr">
        <is>
          <t>是</t>
        </is>
      </c>
      <c r="O792" s="70" t="inlineStr">
        <is>
          <t>团队模拟数据</t>
        </is>
      </c>
      <c r="P792" s="70" t="inlineStr">
        <is>
          <t>SIM-v2.2-20260807-20260805</t>
        </is>
      </c>
      <c r="Q792" s="70" t="inlineStr">
        <is>
          <t>按LINE-S03确定性比例分配: 外观32%/尺寸30%/功能15%/电气13%/其他余数; 良品=ROUND(总产量×质量率,0)=25099, 不良=1137</t>
        </is>
      </c>
    </row>
    <row r="793">
      <c r="A793" s="70" t="inlineStr">
        <is>
          <t>DEF-00792</t>
        </is>
      </c>
      <c r="B793" s="70" t="inlineStr">
        <is>
          <t>LINE-S03-PRE-20251205</t>
        </is>
      </c>
      <c r="C793" s="70" t="inlineStr">
        <is>
          <t>SHIFT-PRE-20251205</t>
        </is>
      </c>
      <c r="D793" s="70" t="inlineStr">
        <is>
          <t>LINE-S03</t>
        </is>
      </c>
      <c r="E793" s="70" t="inlineStr">
        <is>
          <t>改善前</t>
        </is>
      </c>
      <c r="F793" s="71" t="n">
        <v>45996</v>
      </c>
      <c r="G793" s="70" t="inlineStr">
        <is>
          <t>音频模组系列</t>
        </is>
      </c>
      <c r="H793" s="70" t="inlineStr">
        <is>
          <t>尺寸超差</t>
        </is>
      </c>
      <c r="I793" s="72" t="n">
        <v>341</v>
      </c>
      <c r="J793" s="73" t="n">
        <v>0.2999120492524187</v>
      </c>
      <c r="K793" s="70" t="inlineStr">
        <is>
          <t>成型工位</t>
        </is>
      </c>
      <c r="L793" s="70" t="inlineStr">
        <is>
          <t>工艺偏移</t>
        </is>
      </c>
      <c r="M793" s="70" t="inlineStr">
        <is>
          <t>质量工程师</t>
        </is>
      </c>
      <c r="N793" s="70" t="inlineStr">
        <is>
          <t>否</t>
        </is>
      </c>
      <c r="O793" s="70" t="inlineStr">
        <is>
          <t>团队模拟数据</t>
        </is>
      </c>
      <c r="P793" s="70" t="inlineStr">
        <is>
          <t>SIM-v2.2-20260807-20260805</t>
        </is>
      </c>
      <c r="Q793" s="70" t="inlineStr">
        <is>
          <t>按LINE-S03确定性比例分配: 外观32%/尺寸30%/功能15%/电气13%/其他余数; 良品=ROUND(总产量×质量率,0)=25099, 不良=1137</t>
        </is>
      </c>
    </row>
    <row r="794">
      <c r="A794" s="70" t="inlineStr">
        <is>
          <t>DEF-00793</t>
        </is>
      </c>
      <c r="B794" s="70" t="inlineStr">
        <is>
          <t>LINE-S03-PRE-20251205</t>
        </is>
      </c>
      <c r="C794" s="70" t="inlineStr">
        <is>
          <t>SHIFT-PRE-20251205</t>
        </is>
      </c>
      <c r="D794" s="70" t="inlineStr">
        <is>
          <t>LINE-S03</t>
        </is>
      </c>
      <c r="E794" s="70" t="inlineStr">
        <is>
          <t>改善前</t>
        </is>
      </c>
      <c r="F794" s="71" t="n">
        <v>45996</v>
      </c>
      <c r="G794" s="70" t="inlineStr">
        <is>
          <t>音频模组系列</t>
        </is>
      </c>
      <c r="H794" s="70" t="inlineStr">
        <is>
          <t>功能失效</t>
        </is>
      </c>
      <c r="I794" s="72" t="n">
        <v>171</v>
      </c>
      <c r="J794" s="73" t="n">
        <v>0.1503957783641161</v>
      </c>
      <c r="K794" s="70" t="inlineStr">
        <is>
          <t>测试工位</t>
        </is>
      </c>
      <c r="L794" s="70" t="inlineStr">
        <is>
          <t>元器件异常</t>
        </is>
      </c>
      <c r="M794" s="70" t="inlineStr">
        <is>
          <t>质量工程师</t>
        </is>
      </c>
      <c r="N794" s="70" t="inlineStr">
        <is>
          <t>否</t>
        </is>
      </c>
      <c r="O794" s="70" t="inlineStr">
        <is>
          <t>团队模拟数据</t>
        </is>
      </c>
      <c r="P794" s="70" t="inlineStr">
        <is>
          <t>SIM-v2.2-20260807-20260805</t>
        </is>
      </c>
      <c r="Q794" s="70" t="inlineStr">
        <is>
          <t>按LINE-S03确定性比例分配: 外观32%/尺寸30%/功能15%/电气13%/其他余数; 良品=ROUND(总产量×质量率,0)=25099, 不良=1137</t>
        </is>
      </c>
    </row>
    <row r="795">
      <c r="A795" s="70" t="inlineStr">
        <is>
          <t>DEF-00794</t>
        </is>
      </c>
      <c r="B795" s="70" t="inlineStr">
        <is>
          <t>LINE-S03-PRE-20251205</t>
        </is>
      </c>
      <c r="C795" s="70" t="inlineStr">
        <is>
          <t>SHIFT-PRE-20251205</t>
        </is>
      </c>
      <c r="D795" s="70" t="inlineStr">
        <is>
          <t>LINE-S03</t>
        </is>
      </c>
      <c r="E795" s="70" t="inlineStr">
        <is>
          <t>改善前</t>
        </is>
      </c>
      <c r="F795" s="71" t="n">
        <v>45996</v>
      </c>
      <c r="G795" s="70" t="inlineStr">
        <is>
          <t>音频模组系列</t>
        </is>
      </c>
      <c r="H795" s="70" t="inlineStr">
        <is>
          <t>电气不良</t>
        </is>
      </c>
      <c r="I795" s="72" t="n">
        <v>148</v>
      </c>
      <c r="J795" s="73" t="n">
        <v>0.1301671064204046</v>
      </c>
      <c r="K795" s="70" t="inlineStr">
        <is>
          <t>焊接工位</t>
        </is>
      </c>
      <c r="L795" s="70" t="inlineStr">
        <is>
          <t>焊接缺陷</t>
        </is>
      </c>
      <c r="M795" s="70" t="inlineStr">
        <is>
          <t>质量工程师</t>
        </is>
      </c>
      <c r="N795" s="70" t="inlineStr">
        <is>
          <t>否</t>
        </is>
      </c>
      <c r="O795" s="70" t="inlineStr">
        <is>
          <t>团队模拟数据</t>
        </is>
      </c>
      <c r="P795" s="70" t="inlineStr">
        <is>
          <t>SIM-v2.2-20260807-20260805</t>
        </is>
      </c>
      <c r="Q795" s="70" t="inlineStr">
        <is>
          <t>按LINE-S03确定性比例分配: 外观32%/尺寸30%/功能15%/电气13%/其他余数; 良品=ROUND(总产量×质量率,0)=25099, 不良=1137</t>
        </is>
      </c>
    </row>
    <row r="796">
      <c r="A796" s="70" t="inlineStr">
        <is>
          <t>DEF-00795</t>
        </is>
      </c>
      <c r="B796" s="70" t="inlineStr">
        <is>
          <t>LINE-S03-PRE-20251205</t>
        </is>
      </c>
      <c r="C796" s="70" t="inlineStr">
        <is>
          <t>SHIFT-PRE-20251205</t>
        </is>
      </c>
      <c r="D796" s="70" t="inlineStr">
        <is>
          <t>LINE-S03</t>
        </is>
      </c>
      <c r="E796" s="70" t="inlineStr">
        <is>
          <t>改善前</t>
        </is>
      </c>
      <c r="F796" s="71" t="n">
        <v>45996</v>
      </c>
      <c r="G796" s="70" t="inlineStr">
        <is>
          <t>音频模组系列</t>
        </is>
      </c>
      <c r="H796" s="70" t="inlineStr">
        <is>
          <t>其他不良</t>
        </is>
      </c>
      <c r="I796" s="72" t="n">
        <v>113</v>
      </c>
      <c r="J796" s="73" t="n">
        <v>0.09938434476693048</v>
      </c>
      <c r="K796" s="70" t="inlineStr">
        <is>
          <t>包装工位</t>
        </is>
      </c>
      <c r="L796" s="70" t="inlineStr">
        <is>
          <t>综合因素</t>
        </is>
      </c>
      <c r="M796" s="70" t="inlineStr">
        <is>
          <t>生产主管</t>
        </is>
      </c>
      <c r="N796" s="70" t="inlineStr">
        <is>
          <t>否</t>
        </is>
      </c>
      <c r="O796" s="70" t="inlineStr">
        <is>
          <t>团队模拟数据</t>
        </is>
      </c>
      <c r="P796" s="70" t="inlineStr">
        <is>
          <t>SIM-v2.2-20260807-20260805</t>
        </is>
      </c>
      <c r="Q796" s="70" t="inlineStr">
        <is>
          <t>按LINE-S03确定性比例分配: 外观32%/尺寸30%/功能15%/电气13%/其他余数; 良品=ROUND(总产量×质量率,0)=25099, 不良=1137</t>
        </is>
      </c>
    </row>
    <row r="797">
      <c r="A797" s="70" t="inlineStr">
        <is>
          <t>DEF-00796</t>
        </is>
      </c>
      <c r="B797" s="70" t="inlineStr">
        <is>
          <t>LINE-S01-PRE-20251208</t>
        </is>
      </c>
      <c r="C797" s="70" t="inlineStr">
        <is>
          <t>SHIFT-PRE-20251208</t>
        </is>
      </c>
      <c r="D797" s="70" t="inlineStr">
        <is>
          <t>LINE-S01</t>
        </is>
      </c>
      <c r="E797" s="70" t="inlineStr">
        <is>
          <t>改善前</t>
        </is>
      </c>
      <c r="F797" s="71" t="n">
        <v>45999</v>
      </c>
      <c r="G797" s="70" t="inlineStr">
        <is>
          <t>智能终端系列</t>
        </is>
      </c>
      <c r="H797" s="70" t="inlineStr">
        <is>
          <t>外观不良</t>
        </is>
      </c>
      <c r="I797" s="72" t="n">
        <v>104</v>
      </c>
      <c r="J797" s="73" t="n">
        <v>0.1500721500721501</v>
      </c>
      <c r="K797" s="70" t="inlineStr">
        <is>
          <t>注塑工位</t>
        </is>
      </c>
      <c r="L797" s="70" t="inlineStr">
        <is>
          <t>表面缺陷</t>
        </is>
      </c>
      <c r="M797" s="70" t="inlineStr">
        <is>
          <t>质量工程师</t>
        </is>
      </c>
      <c r="N797" s="70" t="inlineStr">
        <is>
          <t>否</t>
        </is>
      </c>
      <c r="O797" s="70" t="inlineStr">
        <is>
          <t>团队模拟数据</t>
        </is>
      </c>
      <c r="P797" s="70" t="inlineStr">
        <is>
          <t>SIM-v2.2-20260807-20260805</t>
        </is>
      </c>
      <c r="Q797" s="70" t="inlineStr">
        <is>
          <t>按LINE-S01确定性比例分配: 外观15%/尺寸25%/功能25%/电气25%/其他余数; 良品=ROUND(总产量×质量率,0)=38286, 不良=693</t>
        </is>
      </c>
    </row>
    <row r="798">
      <c r="A798" s="70" t="inlineStr">
        <is>
          <t>DEF-00797</t>
        </is>
      </c>
      <c r="B798" s="70" t="inlineStr">
        <is>
          <t>LINE-S01-PRE-20251208</t>
        </is>
      </c>
      <c r="C798" s="70" t="inlineStr">
        <is>
          <t>SHIFT-PRE-20251208</t>
        </is>
      </c>
      <c r="D798" s="70" t="inlineStr">
        <is>
          <t>LINE-S01</t>
        </is>
      </c>
      <c r="E798" s="70" t="inlineStr">
        <is>
          <t>改善前</t>
        </is>
      </c>
      <c r="F798" s="71" t="n">
        <v>45999</v>
      </c>
      <c r="G798" s="70" t="inlineStr">
        <is>
          <t>智能终端系列</t>
        </is>
      </c>
      <c r="H798" s="70" t="inlineStr">
        <is>
          <t>尺寸超差</t>
        </is>
      </c>
      <c r="I798" s="72" t="n">
        <v>173</v>
      </c>
      <c r="J798" s="73" t="n">
        <v>0.2496392496392496</v>
      </c>
      <c r="K798" s="70" t="inlineStr">
        <is>
          <t>成型工位</t>
        </is>
      </c>
      <c r="L798" s="70" t="inlineStr">
        <is>
          <t>工艺偏移</t>
        </is>
      </c>
      <c r="M798" s="70" t="inlineStr">
        <is>
          <t>质量工程师</t>
        </is>
      </c>
      <c r="N798" s="70" t="inlineStr">
        <is>
          <t>否</t>
        </is>
      </c>
      <c r="O798" s="70" t="inlineStr">
        <is>
          <t>团队模拟数据</t>
        </is>
      </c>
      <c r="P798" s="70" t="inlineStr">
        <is>
          <t>SIM-v2.2-20260807-20260805</t>
        </is>
      </c>
      <c r="Q798" s="70" t="inlineStr">
        <is>
          <t>按LINE-S01确定性比例分配: 外观15%/尺寸25%/功能25%/电气25%/其他余数; 良品=ROUND(总产量×质量率,0)=38286, 不良=693</t>
        </is>
      </c>
    </row>
    <row r="799">
      <c r="A799" s="70" t="inlineStr">
        <is>
          <t>DEF-00798</t>
        </is>
      </c>
      <c r="B799" s="70" t="inlineStr">
        <is>
          <t>LINE-S01-PRE-20251208</t>
        </is>
      </c>
      <c r="C799" s="70" t="inlineStr">
        <is>
          <t>SHIFT-PRE-20251208</t>
        </is>
      </c>
      <c r="D799" s="70" t="inlineStr">
        <is>
          <t>LINE-S01</t>
        </is>
      </c>
      <c r="E799" s="70" t="inlineStr">
        <is>
          <t>改善前</t>
        </is>
      </c>
      <c r="F799" s="71" t="n">
        <v>45999</v>
      </c>
      <c r="G799" s="70" t="inlineStr">
        <is>
          <t>智能终端系列</t>
        </is>
      </c>
      <c r="H799" s="70" t="inlineStr">
        <is>
          <t>功能失效</t>
        </is>
      </c>
      <c r="I799" s="72" t="n">
        <v>173</v>
      </c>
      <c r="J799" s="73" t="n">
        <v>0.2496392496392496</v>
      </c>
      <c r="K799" s="70" t="inlineStr">
        <is>
          <t>测试工位</t>
        </is>
      </c>
      <c r="L799" s="70" t="inlineStr">
        <is>
          <t>元器件异常</t>
        </is>
      </c>
      <c r="M799" s="70" t="inlineStr">
        <is>
          <t>质量工程师</t>
        </is>
      </c>
      <c r="N799" s="70" t="inlineStr">
        <is>
          <t>否</t>
        </is>
      </c>
      <c r="O799" s="70" t="inlineStr">
        <is>
          <t>团队模拟数据</t>
        </is>
      </c>
      <c r="P799" s="70" t="inlineStr">
        <is>
          <t>SIM-v2.2-20260807-20260805</t>
        </is>
      </c>
      <c r="Q799" s="70" t="inlineStr">
        <is>
          <t>按LINE-S01确定性比例分配: 外观15%/尺寸25%/功能25%/电气25%/其他余数; 良品=ROUND(总产量×质量率,0)=38286, 不良=693</t>
        </is>
      </c>
    </row>
    <row r="800">
      <c r="A800" s="70" t="inlineStr">
        <is>
          <t>DEF-00799</t>
        </is>
      </c>
      <c r="B800" s="70" t="inlineStr">
        <is>
          <t>LINE-S01-PRE-20251208</t>
        </is>
      </c>
      <c r="C800" s="70" t="inlineStr">
        <is>
          <t>SHIFT-PRE-20251208</t>
        </is>
      </c>
      <c r="D800" s="70" t="inlineStr">
        <is>
          <t>LINE-S01</t>
        </is>
      </c>
      <c r="E800" s="70" t="inlineStr">
        <is>
          <t>改善前</t>
        </is>
      </c>
      <c r="F800" s="71" t="n">
        <v>45999</v>
      </c>
      <c r="G800" s="70" t="inlineStr">
        <is>
          <t>智能终端系列</t>
        </is>
      </c>
      <c r="H800" s="70" t="inlineStr">
        <is>
          <t>电气不良</t>
        </is>
      </c>
      <c r="I800" s="72" t="n">
        <v>173</v>
      </c>
      <c r="J800" s="73" t="n">
        <v>0.2496392496392496</v>
      </c>
      <c r="K800" s="70" t="inlineStr">
        <is>
          <t>焊接工位</t>
        </is>
      </c>
      <c r="L800" s="70" t="inlineStr">
        <is>
          <t>焊接缺陷</t>
        </is>
      </c>
      <c r="M800" s="70" t="inlineStr">
        <is>
          <t>质量工程师</t>
        </is>
      </c>
      <c r="N800" s="70" t="inlineStr">
        <is>
          <t>否</t>
        </is>
      </c>
      <c r="O800" s="70" t="inlineStr">
        <is>
          <t>团队模拟数据</t>
        </is>
      </c>
      <c r="P800" s="70" t="inlineStr">
        <is>
          <t>SIM-v2.2-20260807-20260805</t>
        </is>
      </c>
      <c r="Q800" s="70" t="inlineStr">
        <is>
          <t>按LINE-S01确定性比例分配: 外观15%/尺寸25%/功能25%/电气25%/其他余数; 良品=ROUND(总产量×质量率,0)=38286, 不良=693</t>
        </is>
      </c>
    </row>
    <row r="801">
      <c r="A801" s="70" t="inlineStr">
        <is>
          <t>DEF-00800</t>
        </is>
      </c>
      <c r="B801" s="70" t="inlineStr">
        <is>
          <t>LINE-S01-PRE-20251208</t>
        </is>
      </c>
      <c r="C801" s="70" t="inlineStr">
        <is>
          <t>SHIFT-PRE-20251208</t>
        </is>
      </c>
      <c r="D801" s="70" t="inlineStr">
        <is>
          <t>LINE-S01</t>
        </is>
      </c>
      <c r="E801" s="70" t="inlineStr">
        <is>
          <t>改善前</t>
        </is>
      </c>
      <c r="F801" s="71" t="n">
        <v>45999</v>
      </c>
      <c r="G801" s="70" t="inlineStr">
        <is>
          <t>智能终端系列</t>
        </is>
      </c>
      <c r="H801" s="70" t="inlineStr">
        <is>
          <t>其他不良</t>
        </is>
      </c>
      <c r="I801" s="72" t="n">
        <v>70</v>
      </c>
      <c r="J801" s="73" t="n">
        <v>0.101010101010101</v>
      </c>
      <c r="K801" s="70" t="inlineStr">
        <is>
          <t>包装工位</t>
        </is>
      </c>
      <c r="L801" s="70" t="inlineStr">
        <is>
          <t>综合因素</t>
        </is>
      </c>
      <c r="M801" s="70" t="inlineStr">
        <is>
          <t>生产主管</t>
        </is>
      </c>
      <c r="N801" s="70" t="inlineStr">
        <is>
          <t>否</t>
        </is>
      </c>
      <c r="O801" s="70" t="inlineStr">
        <is>
          <t>团队模拟数据</t>
        </is>
      </c>
      <c r="P801" s="70" t="inlineStr">
        <is>
          <t>SIM-v2.2-20260807-20260805</t>
        </is>
      </c>
      <c r="Q801" s="70" t="inlineStr">
        <is>
          <t>按LINE-S01确定性比例分配: 外观15%/尺寸25%/功能25%/电气25%/其他余数; 良品=ROUND(总产量×质量率,0)=38286, 不良=693</t>
        </is>
      </c>
    </row>
    <row r="802">
      <c r="A802" s="70" t="inlineStr">
        <is>
          <t>DEF-00801</t>
        </is>
      </c>
      <c r="B802" s="70" t="inlineStr">
        <is>
          <t>LINE-S02-PRE-20251208</t>
        </is>
      </c>
      <c r="C802" s="70" t="inlineStr">
        <is>
          <t>SHIFT-PRE-20251208</t>
        </is>
      </c>
      <c r="D802" s="70" t="inlineStr">
        <is>
          <t>LINE-S02</t>
        </is>
      </c>
      <c r="E802" s="70" t="inlineStr">
        <is>
          <t>改善前</t>
        </is>
      </c>
      <c r="F802" s="71" t="n">
        <v>45999</v>
      </c>
      <c r="G802" s="70" t="inlineStr">
        <is>
          <t>视觉设备系列</t>
        </is>
      </c>
      <c r="H802" s="70" t="inlineStr">
        <is>
          <t>外观不良</t>
        </is>
      </c>
      <c r="I802" s="72" t="n">
        <v>94</v>
      </c>
      <c r="J802" s="73" t="n">
        <v>0.1195928753180662</v>
      </c>
      <c r="K802" s="70" t="inlineStr">
        <is>
          <t>注塑工位</t>
        </is>
      </c>
      <c r="L802" s="70" t="inlineStr">
        <is>
          <t>表面缺陷</t>
        </is>
      </c>
      <c r="M802" s="70" t="inlineStr">
        <is>
          <t>质量工程师</t>
        </is>
      </c>
      <c r="N802" s="70" t="inlineStr">
        <is>
          <t>否</t>
        </is>
      </c>
      <c r="O802" s="70" t="inlineStr">
        <is>
          <t>团队模拟数据</t>
        </is>
      </c>
      <c r="P802" s="70" t="inlineStr">
        <is>
          <t>SIM-v2.2-20260807-20260805</t>
        </is>
      </c>
      <c r="Q802" s="70" t="inlineStr">
        <is>
          <t>按LINE-S02确定性比例分配: 外观12%/尺寸15%/功能32%/电气28%/其他余数; 良品=ROUND(总产量×质量率,0)=37853, 不良=786</t>
        </is>
      </c>
    </row>
    <row r="803">
      <c r="A803" s="70" t="inlineStr">
        <is>
          <t>DEF-00802</t>
        </is>
      </c>
      <c r="B803" s="70" t="inlineStr">
        <is>
          <t>LINE-S02-PRE-20251208</t>
        </is>
      </c>
      <c r="C803" s="70" t="inlineStr">
        <is>
          <t>SHIFT-PRE-20251208</t>
        </is>
      </c>
      <c r="D803" s="70" t="inlineStr">
        <is>
          <t>LINE-S02</t>
        </is>
      </c>
      <c r="E803" s="70" t="inlineStr">
        <is>
          <t>改善前</t>
        </is>
      </c>
      <c r="F803" s="71" t="n">
        <v>45999</v>
      </c>
      <c r="G803" s="70" t="inlineStr">
        <is>
          <t>视觉设备系列</t>
        </is>
      </c>
      <c r="H803" s="70" t="inlineStr">
        <is>
          <t>尺寸超差</t>
        </is>
      </c>
      <c r="I803" s="72" t="n">
        <v>118</v>
      </c>
      <c r="J803" s="73" t="n">
        <v>0.1501272264631043</v>
      </c>
      <c r="K803" s="70" t="inlineStr">
        <is>
          <t>成型工位</t>
        </is>
      </c>
      <c r="L803" s="70" t="inlineStr">
        <is>
          <t>工艺偏移</t>
        </is>
      </c>
      <c r="M803" s="70" t="inlineStr">
        <is>
          <t>质量工程师</t>
        </is>
      </c>
      <c r="N803" s="70" t="inlineStr">
        <is>
          <t>否</t>
        </is>
      </c>
      <c r="O803" s="70" t="inlineStr">
        <is>
          <t>团队模拟数据</t>
        </is>
      </c>
      <c r="P803" s="70" t="inlineStr">
        <is>
          <t>SIM-v2.2-20260807-20260805</t>
        </is>
      </c>
      <c r="Q803" s="70" t="inlineStr">
        <is>
          <t>按LINE-S02确定性比例分配: 外观12%/尺寸15%/功能32%/电气28%/其他余数; 良品=ROUND(总产量×质量率,0)=37853, 不良=786</t>
        </is>
      </c>
    </row>
    <row r="804">
      <c r="A804" s="70" t="inlineStr">
        <is>
          <t>DEF-00803</t>
        </is>
      </c>
      <c r="B804" s="70" t="inlineStr">
        <is>
          <t>LINE-S02-PRE-20251208</t>
        </is>
      </c>
      <c r="C804" s="70" t="inlineStr">
        <is>
          <t>SHIFT-PRE-20251208</t>
        </is>
      </c>
      <c r="D804" s="70" t="inlineStr">
        <is>
          <t>LINE-S02</t>
        </is>
      </c>
      <c r="E804" s="70" t="inlineStr">
        <is>
          <t>改善前</t>
        </is>
      </c>
      <c r="F804" s="71" t="n">
        <v>45999</v>
      </c>
      <c r="G804" s="70" t="inlineStr">
        <is>
          <t>视觉设备系列</t>
        </is>
      </c>
      <c r="H804" s="70" t="inlineStr">
        <is>
          <t>功能失效</t>
        </is>
      </c>
      <c r="I804" s="72" t="n">
        <v>252</v>
      </c>
      <c r="J804" s="73" t="n">
        <v>0.3206106870229007</v>
      </c>
      <c r="K804" s="70" t="inlineStr">
        <is>
          <t>测试工位</t>
        </is>
      </c>
      <c r="L804" s="70" t="inlineStr">
        <is>
          <t>元器件异常</t>
        </is>
      </c>
      <c r="M804" s="70" t="inlineStr">
        <is>
          <t>质量工程师</t>
        </is>
      </c>
      <c r="N804" s="70" t="inlineStr">
        <is>
          <t>是</t>
        </is>
      </c>
      <c r="O804" s="70" t="inlineStr">
        <is>
          <t>团队模拟数据</t>
        </is>
      </c>
      <c r="P804" s="70" t="inlineStr">
        <is>
          <t>SIM-v2.2-20260807-20260805</t>
        </is>
      </c>
      <c r="Q804" s="70" t="inlineStr">
        <is>
          <t>按LINE-S02确定性比例分配: 外观12%/尺寸15%/功能32%/电气28%/其他余数; 良品=ROUND(总产量×质量率,0)=37853, 不良=786</t>
        </is>
      </c>
    </row>
    <row r="805">
      <c r="A805" s="70" t="inlineStr">
        <is>
          <t>DEF-00804</t>
        </is>
      </c>
      <c r="B805" s="70" t="inlineStr">
        <is>
          <t>LINE-S02-PRE-20251208</t>
        </is>
      </c>
      <c r="C805" s="70" t="inlineStr">
        <is>
          <t>SHIFT-PRE-20251208</t>
        </is>
      </c>
      <c r="D805" s="70" t="inlineStr">
        <is>
          <t>LINE-S02</t>
        </is>
      </c>
      <c r="E805" s="70" t="inlineStr">
        <is>
          <t>改善前</t>
        </is>
      </c>
      <c r="F805" s="71" t="n">
        <v>45999</v>
      </c>
      <c r="G805" s="70" t="inlineStr">
        <is>
          <t>视觉设备系列</t>
        </is>
      </c>
      <c r="H805" s="70" t="inlineStr">
        <is>
          <t>电气不良</t>
        </is>
      </c>
      <c r="I805" s="72" t="n">
        <v>220</v>
      </c>
      <c r="J805" s="73" t="n">
        <v>0.2798982188295165</v>
      </c>
      <c r="K805" s="70" t="inlineStr">
        <is>
          <t>焊接工位</t>
        </is>
      </c>
      <c r="L805" s="70" t="inlineStr">
        <is>
          <t>焊接缺陷</t>
        </is>
      </c>
      <c r="M805" s="70" t="inlineStr">
        <is>
          <t>质量工程师</t>
        </is>
      </c>
      <c r="N805" s="70" t="inlineStr">
        <is>
          <t>否</t>
        </is>
      </c>
      <c r="O805" s="70" t="inlineStr">
        <is>
          <t>团队模拟数据</t>
        </is>
      </c>
      <c r="P805" s="70" t="inlineStr">
        <is>
          <t>SIM-v2.2-20260807-20260805</t>
        </is>
      </c>
      <c r="Q805" s="70" t="inlineStr">
        <is>
          <t>按LINE-S02确定性比例分配: 外观12%/尺寸15%/功能32%/电气28%/其他余数; 良品=ROUND(总产量×质量率,0)=37853, 不良=786</t>
        </is>
      </c>
    </row>
    <row r="806">
      <c r="A806" s="70" t="inlineStr">
        <is>
          <t>DEF-00805</t>
        </is>
      </c>
      <c r="B806" s="70" t="inlineStr">
        <is>
          <t>LINE-S02-PRE-20251208</t>
        </is>
      </c>
      <c r="C806" s="70" t="inlineStr">
        <is>
          <t>SHIFT-PRE-20251208</t>
        </is>
      </c>
      <c r="D806" s="70" t="inlineStr">
        <is>
          <t>LINE-S02</t>
        </is>
      </c>
      <c r="E806" s="70" t="inlineStr">
        <is>
          <t>改善前</t>
        </is>
      </c>
      <c r="F806" s="71" t="n">
        <v>45999</v>
      </c>
      <c r="G806" s="70" t="inlineStr">
        <is>
          <t>视觉设备系列</t>
        </is>
      </c>
      <c r="H806" s="70" t="inlineStr">
        <is>
          <t>其他不良</t>
        </is>
      </c>
      <c r="I806" s="72" t="n">
        <v>102</v>
      </c>
      <c r="J806" s="73" t="n">
        <v>0.1297709923664123</v>
      </c>
      <c r="K806" s="70" t="inlineStr">
        <is>
          <t>包装工位</t>
        </is>
      </c>
      <c r="L806" s="70" t="inlineStr">
        <is>
          <t>综合因素</t>
        </is>
      </c>
      <c r="M806" s="70" t="inlineStr">
        <is>
          <t>生产主管</t>
        </is>
      </c>
      <c r="N806" s="70" t="inlineStr">
        <is>
          <t>否</t>
        </is>
      </c>
      <c r="O806" s="70" t="inlineStr">
        <is>
          <t>团队模拟数据</t>
        </is>
      </c>
      <c r="P806" s="70" t="inlineStr">
        <is>
          <t>SIM-v2.2-20260807-20260805</t>
        </is>
      </c>
      <c r="Q806" s="70" t="inlineStr">
        <is>
          <t>按LINE-S02确定性比例分配: 外观12%/尺寸15%/功能32%/电气28%/其他余数; 良品=ROUND(总产量×质量率,0)=37853, 不良=786</t>
        </is>
      </c>
    </row>
    <row r="807">
      <c r="A807" s="70" t="inlineStr">
        <is>
          <t>DEF-00806</t>
        </is>
      </c>
      <c r="B807" s="70" t="inlineStr">
        <is>
          <t>LINE-S03-PRE-20251208</t>
        </is>
      </c>
      <c r="C807" s="70" t="inlineStr">
        <is>
          <t>SHIFT-PRE-20251208</t>
        </is>
      </c>
      <c r="D807" s="70" t="inlineStr">
        <is>
          <t>LINE-S03</t>
        </is>
      </c>
      <c r="E807" s="70" t="inlineStr">
        <is>
          <t>改善前</t>
        </is>
      </c>
      <c r="F807" s="71" t="n">
        <v>45999</v>
      </c>
      <c r="G807" s="70" t="inlineStr">
        <is>
          <t>音频模组系列</t>
        </is>
      </c>
      <c r="H807" s="70" t="inlineStr">
        <is>
          <t>外观不良</t>
        </is>
      </c>
      <c r="I807" s="72" t="n">
        <v>565</v>
      </c>
      <c r="J807" s="73" t="n">
        <v>0.3201133144475921</v>
      </c>
      <c r="K807" s="70" t="inlineStr">
        <is>
          <t>注塑工位</t>
        </is>
      </c>
      <c r="L807" s="70" t="inlineStr">
        <is>
          <t>表面缺陷</t>
        </is>
      </c>
      <c r="M807" s="70" t="inlineStr">
        <is>
          <t>质量工程师</t>
        </is>
      </c>
      <c r="N807" s="70" t="inlineStr">
        <is>
          <t>是</t>
        </is>
      </c>
      <c r="O807" s="70" t="inlineStr">
        <is>
          <t>团队模拟数据</t>
        </is>
      </c>
      <c r="P807" s="70" t="inlineStr">
        <is>
          <t>SIM-v2.2-20260807-20260805</t>
        </is>
      </c>
      <c r="Q807" s="70" t="inlineStr">
        <is>
          <t>按LINE-S03确定性比例分配: 外观32%/尺寸30%/功能15%/电气13%/其他余数; 良品=ROUND(总产量×质量率,0)=40831, 不良=1765</t>
        </is>
      </c>
    </row>
    <row r="808">
      <c r="A808" s="70" t="inlineStr">
        <is>
          <t>DEF-00807</t>
        </is>
      </c>
      <c r="B808" s="70" t="inlineStr">
        <is>
          <t>LINE-S03-PRE-20251208</t>
        </is>
      </c>
      <c r="C808" s="70" t="inlineStr">
        <is>
          <t>SHIFT-PRE-20251208</t>
        </is>
      </c>
      <c r="D808" s="70" t="inlineStr">
        <is>
          <t>LINE-S03</t>
        </is>
      </c>
      <c r="E808" s="70" t="inlineStr">
        <is>
          <t>改善前</t>
        </is>
      </c>
      <c r="F808" s="71" t="n">
        <v>45999</v>
      </c>
      <c r="G808" s="70" t="inlineStr">
        <is>
          <t>音频模组系列</t>
        </is>
      </c>
      <c r="H808" s="70" t="inlineStr">
        <is>
          <t>尺寸超差</t>
        </is>
      </c>
      <c r="I808" s="72" t="n">
        <v>530</v>
      </c>
      <c r="J808" s="73" t="n">
        <v>0.3002832861189802</v>
      </c>
      <c r="K808" s="70" t="inlineStr">
        <is>
          <t>成型工位</t>
        </is>
      </c>
      <c r="L808" s="70" t="inlineStr">
        <is>
          <t>工艺偏移</t>
        </is>
      </c>
      <c r="M808" s="70" t="inlineStr">
        <is>
          <t>质量工程师</t>
        </is>
      </c>
      <c r="N808" s="70" t="inlineStr">
        <is>
          <t>是</t>
        </is>
      </c>
      <c r="O808" s="70" t="inlineStr">
        <is>
          <t>团队模拟数据</t>
        </is>
      </c>
      <c r="P808" s="70" t="inlineStr">
        <is>
          <t>SIM-v2.2-20260807-20260805</t>
        </is>
      </c>
      <c r="Q808" s="70" t="inlineStr">
        <is>
          <t>按LINE-S03确定性比例分配: 外观32%/尺寸30%/功能15%/电气13%/其他余数; 良品=ROUND(总产量×质量率,0)=40831, 不良=1765</t>
        </is>
      </c>
    </row>
    <row r="809">
      <c r="A809" s="70" t="inlineStr">
        <is>
          <t>DEF-00808</t>
        </is>
      </c>
      <c r="B809" s="70" t="inlineStr">
        <is>
          <t>LINE-S03-PRE-20251208</t>
        </is>
      </c>
      <c r="C809" s="70" t="inlineStr">
        <is>
          <t>SHIFT-PRE-20251208</t>
        </is>
      </c>
      <c r="D809" s="70" t="inlineStr">
        <is>
          <t>LINE-S03</t>
        </is>
      </c>
      <c r="E809" s="70" t="inlineStr">
        <is>
          <t>改善前</t>
        </is>
      </c>
      <c r="F809" s="71" t="n">
        <v>45999</v>
      </c>
      <c r="G809" s="70" t="inlineStr">
        <is>
          <t>音频模组系列</t>
        </is>
      </c>
      <c r="H809" s="70" t="inlineStr">
        <is>
          <t>功能失效</t>
        </is>
      </c>
      <c r="I809" s="72" t="n">
        <v>265</v>
      </c>
      <c r="J809" s="73" t="n">
        <v>0.1501416430594901</v>
      </c>
      <c r="K809" s="70" t="inlineStr">
        <is>
          <t>测试工位</t>
        </is>
      </c>
      <c r="L809" s="70" t="inlineStr">
        <is>
          <t>元器件异常</t>
        </is>
      </c>
      <c r="M809" s="70" t="inlineStr">
        <is>
          <t>质量工程师</t>
        </is>
      </c>
      <c r="N809" s="70" t="inlineStr">
        <is>
          <t>否</t>
        </is>
      </c>
      <c r="O809" s="70" t="inlineStr">
        <is>
          <t>团队模拟数据</t>
        </is>
      </c>
      <c r="P809" s="70" t="inlineStr">
        <is>
          <t>SIM-v2.2-20260807-20260805</t>
        </is>
      </c>
      <c r="Q809" s="70" t="inlineStr">
        <is>
          <t>按LINE-S03确定性比例分配: 外观32%/尺寸30%/功能15%/电气13%/其他余数; 良品=ROUND(总产量×质量率,0)=40831, 不良=1765</t>
        </is>
      </c>
    </row>
    <row r="810">
      <c r="A810" s="70" t="inlineStr">
        <is>
          <t>DEF-00809</t>
        </is>
      </c>
      <c r="B810" s="70" t="inlineStr">
        <is>
          <t>LINE-S03-PRE-20251208</t>
        </is>
      </c>
      <c r="C810" s="70" t="inlineStr">
        <is>
          <t>SHIFT-PRE-20251208</t>
        </is>
      </c>
      <c r="D810" s="70" t="inlineStr">
        <is>
          <t>LINE-S03</t>
        </is>
      </c>
      <c r="E810" s="70" t="inlineStr">
        <is>
          <t>改善前</t>
        </is>
      </c>
      <c r="F810" s="71" t="n">
        <v>45999</v>
      </c>
      <c r="G810" s="70" t="inlineStr">
        <is>
          <t>音频模组系列</t>
        </is>
      </c>
      <c r="H810" s="70" t="inlineStr">
        <is>
          <t>电气不良</t>
        </is>
      </c>
      <c r="I810" s="72" t="n">
        <v>229</v>
      </c>
      <c r="J810" s="73" t="n">
        <v>0.1297450424929179</v>
      </c>
      <c r="K810" s="70" t="inlineStr">
        <is>
          <t>焊接工位</t>
        </is>
      </c>
      <c r="L810" s="70" t="inlineStr">
        <is>
          <t>焊接缺陷</t>
        </is>
      </c>
      <c r="M810" s="70" t="inlineStr">
        <is>
          <t>质量工程师</t>
        </is>
      </c>
      <c r="N810" s="70" t="inlineStr">
        <is>
          <t>否</t>
        </is>
      </c>
      <c r="O810" s="70" t="inlineStr">
        <is>
          <t>团队模拟数据</t>
        </is>
      </c>
      <c r="P810" s="70" t="inlineStr">
        <is>
          <t>SIM-v2.2-20260807-20260805</t>
        </is>
      </c>
      <c r="Q810" s="70" t="inlineStr">
        <is>
          <t>按LINE-S03确定性比例分配: 外观32%/尺寸30%/功能15%/电气13%/其他余数; 良品=ROUND(总产量×质量率,0)=40831, 不良=1765</t>
        </is>
      </c>
    </row>
    <row r="811">
      <c r="A811" s="70" t="inlineStr">
        <is>
          <t>DEF-00810</t>
        </is>
      </c>
      <c r="B811" s="70" t="inlineStr">
        <is>
          <t>LINE-S03-PRE-20251208</t>
        </is>
      </c>
      <c r="C811" s="70" t="inlineStr">
        <is>
          <t>SHIFT-PRE-20251208</t>
        </is>
      </c>
      <c r="D811" s="70" t="inlineStr">
        <is>
          <t>LINE-S03</t>
        </is>
      </c>
      <c r="E811" s="70" t="inlineStr">
        <is>
          <t>改善前</t>
        </is>
      </c>
      <c r="F811" s="71" t="n">
        <v>45999</v>
      </c>
      <c r="G811" s="70" t="inlineStr">
        <is>
          <t>音频模组系列</t>
        </is>
      </c>
      <c r="H811" s="70" t="inlineStr">
        <is>
          <t>其他不良</t>
        </is>
      </c>
      <c r="I811" s="72" t="n">
        <v>176</v>
      </c>
      <c r="J811" s="73" t="n">
        <v>0.09971671388101988</v>
      </c>
      <c r="K811" s="70" t="inlineStr">
        <is>
          <t>包装工位</t>
        </is>
      </c>
      <c r="L811" s="70" t="inlineStr">
        <is>
          <t>综合因素</t>
        </is>
      </c>
      <c r="M811" s="70" t="inlineStr">
        <is>
          <t>生产主管</t>
        </is>
      </c>
      <c r="N811" s="70" t="inlineStr">
        <is>
          <t>否</t>
        </is>
      </c>
      <c r="O811" s="70" t="inlineStr">
        <is>
          <t>团队模拟数据</t>
        </is>
      </c>
      <c r="P811" s="70" t="inlineStr">
        <is>
          <t>SIM-v2.2-20260807-20260805</t>
        </is>
      </c>
      <c r="Q811" s="70" t="inlineStr">
        <is>
          <t>按LINE-S03确定性比例分配: 外观32%/尺寸30%/功能15%/电气13%/其他余数; 良品=ROUND(总产量×质量率,0)=40831, 不良=1765</t>
        </is>
      </c>
    </row>
    <row r="812">
      <c r="A812" s="70" t="inlineStr">
        <is>
          <t>DEF-00811</t>
        </is>
      </c>
      <c r="B812" s="70" t="inlineStr">
        <is>
          <t>LINE-S01-PRE-20251209</t>
        </is>
      </c>
      <c r="C812" s="70" t="inlineStr">
        <is>
          <t>SHIFT-PRE-20251209</t>
        </is>
      </c>
      <c r="D812" s="70" t="inlineStr">
        <is>
          <t>LINE-S01</t>
        </is>
      </c>
      <c r="E812" s="70" t="inlineStr">
        <is>
          <t>改善前</t>
        </is>
      </c>
      <c r="F812" s="71" t="n">
        <v>46000</v>
      </c>
      <c r="G812" s="70" t="inlineStr">
        <is>
          <t>智能终端系列</t>
        </is>
      </c>
      <c r="H812" s="70" t="inlineStr">
        <is>
          <t>外观不良</t>
        </is>
      </c>
      <c r="I812" s="72" t="n">
        <v>38</v>
      </c>
      <c r="J812" s="73" t="n">
        <v>0.1490196078431373</v>
      </c>
      <c r="K812" s="70" t="inlineStr">
        <is>
          <t>注塑工位</t>
        </is>
      </c>
      <c r="L812" s="70" t="inlineStr">
        <is>
          <t>表面缺陷</t>
        </is>
      </c>
      <c r="M812" s="70" t="inlineStr">
        <is>
          <t>质量工程师</t>
        </is>
      </c>
      <c r="N812" s="70" t="inlineStr">
        <is>
          <t>否</t>
        </is>
      </c>
      <c r="O812" s="70" t="inlineStr">
        <is>
          <t>团队模拟数据</t>
        </is>
      </c>
      <c r="P812" s="70" t="inlineStr">
        <is>
          <t>SIM-v2.2-20260807-20260805</t>
        </is>
      </c>
      <c r="Q812" s="70" t="inlineStr">
        <is>
          <t>按LINE-S01确定性比例分配: 外观15%/尺寸25%/功能25%/电气25%/其他余数; 良品=ROUND(总产量×质量率,0)=29691, 不良=255</t>
        </is>
      </c>
    </row>
    <row r="813">
      <c r="A813" s="70" t="inlineStr">
        <is>
          <t>DEF-00812</t>
        </is>
      </c>
      <c r="B813" s="70" t="inlineStr">
        <is>
          <t>LINE-S01-PRE-20251209</t>
        </is>
      </c>
      <c r="C813" s="70" t="inlineStr">
        <is>
          <t>SHIFT-PRE-20251209</t>
        </is>
      </c>
      <c r="D813" s="70" t="inlineStr">
        <is>
          <t>LINE-S01</t>
        </is>
      </c>
      <c r="E813" s="70" t="inlineStr">
        <is>
          <t>改善前</t>
        </is>
      </c>
      <c r="F813" s="71" t="n">
        <v>46000</v>
      </c>
      <c r="G813" s="70" t="inlineStr">
        <is>
          <t>智能终端系列</t>
        </is>
      </c>
      <c r="H813" s="70" t="inlineStr">
        <is>
          <t>尺寸超差</t>
        </is>
      </c>
      <c r="I813" s="72" t="n">
        <v>64</v>
      </c>
      <c r="J813" s="73" t="n">
        <v>0.2509803921568627</v>
      </c>
      <c r="K813" s="70" t="inlineStr">
        <is>
          <t>成型工位</t>
        </is>
      </c>
      <c r="L813" s="70" t="inlineStr">
        <is>
          <t>工艺偏移</t>
        </is>
      </c>
      <c r="M813" s="70" t="inlineStr">
        <is>
          <t>质量工程师</t>
        </is>
      </c>
      <c r="N813" s="70" t="inlineStr">
        <is>
          <t>否</t>
        </is>
      </c>
      <c r="O813" s="70" t="inlineStr">
        <is>
          <t>团队模拟数据</t>
        </is>
      </c>
      <c r="P813" s="70" t="inlineStr">
        <is>
          <t>SIM-v2.2-20260807-20260805</t>
        </is>
      </c>
      <c r="Q813" s="70" t="inlineStr">
        <is>
          <t>按LINE-S01确定性比例分配: 外观15%/尺寸25%/功能25%/电气25%/其他余数; 良品=ROUND(总产量×质量率,0)=29691, 不良=255</t>
        </is>
      </c>
    </row>
    <row r="814">
      <c r="A814" s="70" t="inlineStr">
        <is>
          <t>DEF-00813</t>
        </is>
      </c>
      <c r="B814" s="70" t="inlineStr">
        <is>
          <t>LINE-S01-PRE-20251209</t>
        </is>
      </c>
      <c r="C814" s="70" t="inlineStr">
        <is>
          <t>SHIFT-PRE-20251209</t>
        </is>
      </c>
      <c r="D814" s="70" t="inlineStr">
        <is>
          <t>LINE-S01</t>
        </is>
      </c>
      <c r="E814" s="70" t="inlineStr">
        <is>
          <t>改善前</t>
        </is>
      </c>
      <c r="F814" s="71" t="n">
        <v>46000</v>
      </c>
      <c r="G814" s="70" t="inlineStr">
        <is>
          <t>智能终端系列</t>
        </is>
      </c>
      <c r="H814" s="70" t="inlineStr">
        <is>
          <t>功能失效</t>
        </is>
      </c>
      <c r="I814" s="72" t="n">
        <v>64</v>
      </c>
      <c r="J814" s="73" t="n">
        <v>0.2509803921568627</v>
      </c>
      <c r="K814" s="70" t="inlineStr">
        <is>
          <t>测试工位</t>
        </is>
      </c>
      <c r="L814" s="70" t="inlineStr">
        <is>
          <t>元器件异常</t>
        </is>
      </c>
      <c r="M814" s="70" t="inlineStr">
        <is>
          <t>质量工程师</t>
        </is>
      </c>
      <c r="N814" s="70" t="inlineStr">
        <is>
          <t>否</t>
        </is>
      </c>
      <c r="O814" s="70" t="inlineStr">
        <is>
          <t>团队模拟数据</t>
        </is>
      </c>
      <c r="P814" s="70" t="inlineStr">
        <is>
          <t>SIM-v2.2-20260807-20260805</t>
        </is>
      </c>
      <c r="Q814" s="70" t="inlineStr">
        <is>
          <t>按LINE-S01确定性比例分配: 外观15%/尺寸25%/功能25%/电气25%/其他余数; 良品=ROUND(总产量×质量率,0)=29691, 不良=255</t>
        </is>
      </c>
    </row>
    <row r="815">
      <c r="A815" s="70" t="inlineStr">
        <is>
          <t>DEF-00814</t>
        </is>
      </c>
      <c r="B815" s="70" t="inlineStr">
        <is>
          <t>LINE-S01-PRE-20251209</t>
        </is>
      </c>
      <c r="C815" s="70" t="inlineStr">
        <is>
          <t>SHIFT-PRE-20251209</t>
        </is>
      </c>
      <c r="D815" s="70" t="inlineStr">
        <is>
          <t>LINE-S01</t>
        </is>
      </c>
      <c r="E815" s="70" t="inlineStr">
        <is>
          <t>改善前</t>
        </is>
      </c>
      <c r="F815" s="71" t="n">
        <v>46000</v>
      </c>
      <c r="G815" s="70" t="inlineStr">
        <is>
          <t>智能终端系列</t>
        </is>
      </c>
      <c r="H815" s="70" t="inlineStr">
        <is>
          <t>电气不良</t>
        </is>
      </c>
      <c r="I815" s="72" t="n">
        <v>64</v>
      </c>
      <c r="J815" s="73" t="n">
        <v>0.2509803921568627</v>
      </c>
      <c r="K815" s="70" t="inlineStr">
        <is>
          <t>焊接工位</t>
        </is>
      </c>
      <c r="L815" s="70" t="inlineStr">
        <is>
          <t>焊接缺陷</t>
        </is>
      </c>
      <c r="M815" s="70" t="inlineStr">
        <is>
          <t>质量工程师</t>
        </is>
      </c>
      <c r="N815" s="70" t="inlineStr">
        <is>
          <t>否</t>
        </is>
      </c>
      <c r="O815" s="70" t="inlineStr">
        <is>
          <t>团队模拟数据</t>
        </is>
      </c>
      <c r="P815" s="70" t="inlineStr">
        <is>
          <t>SIM-v2.2-20260807-20260805</t>
        </is>
      </c>
      <c r="Q815" s="70" t="inlineStr">
        <is>
          <t>按LINE-S01确定性比例分配: 外观15%/尺寸25%/功能25%/电气25%/其他余数; 良品=ROUND(总产量×质量率,0)=29691, 不良=255</t>
        </is>
      </c>
    </row>
    <row r="816">
      <c r="A816" s="70" t="inlineStr">
        <is>
          <t>DEF-00815</t>
        </is>
      </c>
      <c r="B816" s="70" t="inlineStr">
        <is>
          <t>LINE-S01-PRE-20251209</t>
        </is>
      </c>
      <c r="C816" s="70" t="inlineStr">
        <is>
          <t>SHIFT-PRE-20251209</t>
        </is>
      </c>
      <c r="D816" s="70" t="inlineStr">
        <is>
          <t>LINE-S01</t>
        </is>
      </c>
      <c r="E816" s="70" t="inlineStr">
        <is>
          <t>改善前</t>
        </is>
      </c>
      <c r="F816" s="71" t="n">
        <v>46000</v>
      </c>
      <c r="G816" s="70" t="inlineStr">
        <is>
          <t>智能终端系列</t>
        </is>
      </c>
      <c r="H816" s="70" t="inlineStr">
        <is>
          <t>其他不良</t>
        </is>
      </c>
      <c r="I816" s="72" t="n">
        <v>25</v>
      </c>
      <c r="J816" s="73" t="n">
        <v>0.09803921568627449</v>
      </c>
      <c r="K816" s="70" t="inlineStr">
        <is>
          <t>包装工位</t>
        </is>
      </c>
      <c r="L816" s="70" t="inlineStr">
        <is>
          <t>综合因素</t>
        </is>
      </c>
      <c r="M816" s="70" t="inlineStr">
        <is>
          <t>生产主管</t>
        </is>
      </c>
      <c r="N816" s="70" t="inlineStr">
        <is>
          <t>否</t>
        </is>
      </c>
      <c r="O816" s="70" t="inlineStr">
        <is>
          <t>团队模拟数据</t>
        </is>
      </c>
      <c r="P816" s="70" t="inlineStr">
        <is>
          <t>SIM-v2.2-20260807-20260805</t>
        </is>
      </c>
      <c r="Q816" s="70" t="inlineStr">
        <is>
          <t>按LINE-S01确定性比例分配: 外观15%/尺寸25%/功能25%/电气25%/其他余数; 良品=ROUND(总产量×质量率,0)=29691, 不良=255</t>
        </is>
      </c>
    </row>
    <row r="817">
      <c r="A817" s="70" t="inlineStr">
        <is>
          <t>DEF-00816</t>
        </is>
      </c>
      <c r="B817" s="70" t="inlineStr">
        <is>
          <t>LINE-S02-PRE-20251209</t>
        </is>
      </c>
      <c r="C817" s="70" t="inlineStr">
        <is>
          <t>SHIFT-PRE-20251209</t>
        </is>
      </c>
      <c r="D817" s="70" t="inlineStr">
        <is>
          <t>LINE-S02</t>
        </is>
      </c>
      <c r="E817" s="70" t="inlineStr">
        <is>
          <t>改善前</t>
        </is>
      </c>
      <c r="F817" s="71" t="n">
        <v>46000</v>
      </c>
      <c r="G817" s="70" t="inlineStr">
        <is>
          <t>视觉设备系列</t>
        </is>
      </c>
      <c r="H817" s="70" t="inlineStr">
        <is>
          <t>外观不良</t>
        </is>
      </c>
      <c r="I817" s="72" t="n">
        <v>9</v>
      </c>
      <c r="J817" s="73" t="n">
        <v>0.125</v>
      </c>
      <c r="K817" s="70" t="inlineStr">
        <is>
          <t>注塑工位</t>
        </is>
      </c>
      <c r="L817" s="70" t="inlineStr">
        <is>
          <t>表面缺陷</t>
        </is>
      </c>
      <c r="M817" s="70" t="inlineStr">
        <is>
          <t>质量工程师</t>
        </is>
      </c>
      <c r="N817" s="70" t="inlineStr">
        <is>
          <t>否</t>
        </is>
      </c>
      <c r="O817" s="70" t="inlineStr">
        <is>
          <t>团队模拟数据</t>
        </is>
      </c>
      <c r="P817" s="70" t="inlineStr">
        <is>
          <t>SIM-v2.2-20260807-20260805</t>
        </is>
      </c>
      <c r="Q817" s="70" t="inlineStr">
        <is>
          <t>按LINE-S02确定性比例分配: 外观12%/尺寸15%/功能32%/电气28%/其他余数; 良品=ROUND(总产量×质量率,0)=27502, 不良=72</t>
        </is>
      </c>
    </row>
    <row r="818">
      <c r="A818" s="70" t="inlineStr">
        <is>
          <t>DEF-00817</t>
        </is>
      </c>
      <c r="B818" s="70" t="inlineStr">
        <is>
          <t>LINE-S02-PRE-20251209</t>
        </is>
      </c>
      <c r="C818" s="70" t="inlineStr">
        <is>
          <t>SHIFT-PRE-20251209</t>
        </is>
      </c>
      <c r="D818" s="70" t="inlineStr">
        <is>
          <t>LINE-S02</t>
        </is>
      </c>
      <c r="E818" s="70" t="inlineStr">
        <is>
          <t>改善前</t>
        </is>
      </c>
      <c r="F818" s="71" t="n">
        <v>46000</v>
      </c>
      <c r="G818" s="70" t="inlineStr">
        <is>
          <t>视觉设备系列</t>
        </is>
      </c>
      <c r="H818" s="70" t="inlineStr">
        <is>
          <t>尺寸超差</t>
        </is>
      </c>
      <c r="I818" s="72" t="n">
        <v>11</v>
      </c>
      <c r="J818" s="73" t="n">
        <v>0.1527777777777778</v>
      </c>
      <c r="K818" s="70" t="inlineStr">
        <is>
          <t>成型工位</t>
        </is>
      </c>
      <c r="L818" s="70" t="inlineStr">
        <is>
          <t>工艺偏移</t>
        </is>
      </c>
      <c r="M818" s="70" t="inlineStr">
        <is>
          <t>质量工程师</t>
        </is>
      </c>
      <c r="N818" s="70" t="inlineStr">
        <is>
          <t>否</t>
        </is>
      </c>
      <c r="O818" s="70" t="inlineStr">
        <is>
          <t>团队模拟数据</t>
        </is>
      </c>
      <c r="P818" s="70" t="inlineStr">
        <is>
          <t>SIM-v2.2-20260807-20260805</t>
        </is>
      </c>
      <c r="Q818" s="70" t="inlineStr">
        <is>
          <t>按LINE-S02确定性比例分配: 外观12%/尺寸15%/功能32%/电气28%/其他余数; 良品=ROUND(总产量×质量率,0)=27502, 不良=72</t>
        </is>
      </c>
    </row>
    <row r="819">
      <c r="A819" s="70" t="inlineStr">
        <is>
          <t>DEF-00818</t>
        </is>
      </c>
      <c r="B819" s="70" t="inlineStr">
        <is>
          <t>LINE-S02-PRE-20251209</t>
        </is>
      </c>
      <c r="C819" s="70" t="inlineStr">
        <is>
          <t>SHIFT-PRE-20251209</t>
        </is>
      </c>
      <c r="D819" s="70" t="inlineStr">
        <is>
          <t>LINE-S02</t>
        </is>
      </c>
      <c r="E819" s="70" t="inlineStr">
        <is>
          <t>改善前</t>
        </is>
      </c>
      <c r="F819" s="71" t="n">
        <v>46000</v>
      </c>
      <c r="G819" s="70" t="inlineStr">
        <is>
          <t>视觉设备系列</t>
        </is>
      </c>
      <c r="H819" s="70" t="inlineStr">
        <is>
          <t>功能失效</t>
        </is>
      </c>
      <c r="I819" s="72" t="n">
        <v>23</v>
      </c>
      <c r="J819" s="73" t="n">
        <v>0.3194444444444444</v>
      </c>
      <c r="K819" s="70" t="inlineStr">
        <is>
          <t>测试工位</t>
        </is>
      </c>
      <c r="L819" s="70" t="inlineStr">
        <is>
          <t>元器件异常</t>
        </is>
      </c>
      <c r="M819" s="70" t="inlineStr">
        <is>
          <t>质量工程师</t>
        </is>
      </c>
      <c r="N819" s="70" t="inlineStr">
        <is>
          <t>是</t>
        </is>
      </c>
      <c r="O819" s="70" t="inlineStr">
        <is>
          <t>团队模拟数据</t>
        </is>
      </c>
      <c r="P819" s="70" t="inlineStr">
        <is>
          <t>SIM-v2.2-20260807-20260805</t>
        </is>
      </c>
      <c r="Q819" s="70" t="inlineStr">
        <is>
          <t>按LINE-S02确定性比例分配: 外观12%/尺寸15%/功能32%/电气28%/其他余数; 良品=ROUND(总产量×质量率,0)=27502, 不良=72</t>
        </is>
      </c>
    </row>
    <row r="820">
      <c r="A820" s="70" t="inlineStr">
        <is>
          <t>DEF-00819</t>
        </is>
      </c>
      <c r="B820" s="70" t="inlineStr">
        <is>
          <t>LINE-S02-PRE-20251209</t>
        </is>
      </c>
      <c r="C820" s="70" t="inlineStr">
        <is>
          <t>SHIFT-PRE-20251209</t>
        </is>
      </c>
      <c r="D820" s="70" t="inlineStr">
        <is>
          <t>LINE-S02</t>
        </is>
      </c>
      <c r="E820" s="70" t="inlineStr">
        <is>
          <t>改善前</t>
        </is>
      </c>
      <c r="F820" s="71" t="n">
        <v>46000</v>
      </c>
      <c r="G820" s="70" t="inlineStr">
        <is>
          <t>视觉设备系列</t>
        </is>
      </c>
      <c r="H820" s="70" t="inlineStr">
        <is>
          <t>电气不良</t>
        </is>
      </c>
      <c r="I820" s="72" t="n">
        <v>20</v>
      </c>
      <c r="J820" s="73" t="n">
        <v>0.2777777777777778</v>
      </c>
      <c r="K820" s="70" t="inlineStr">
        <is>
          <t>焊接工位</t>
        </is>
      </c>
      <c r="L820" s="70" t="inlineStr">
        <is>
          <t>焊接缺陷</t>
        </is>
      </c>
      <c r="M820" s="70" t="inlineStr">
        <is>
          <t>质量工程师</t>
        </is>
      </c>
      <c r="N820" s="70" t="inlineStr">
        <is>
          <t>否</t>
        </is>
      </c>
      <c r="O820" s="70" t="inlineStr">
        <is>
          <t>团队模拟数据</t>
        </is>
      </c>
      <c r="P820" s="70" t="inlineStr">
        <is>
          <t>SIM-v2.2-20260807-20260805</t>
        </is>
      </c>
      <c r="Q820" s="70" t="inlineStr">
        <is>
          <t>按LINE-S02确定性比例分配: 外观12%/尺寸15%/功能32%/电气28%/其他余数; 良品=ROUND(总产量×质量率,0)=27502, 不良=72</t>
        </is>
      </c>
    </row>
    <row r="821">
      <c r="A821" s="70" t="inlineStr">
        <is>
          <t>DEF-00820</t>
        </is>
      </c>
      <c r="B821" s="70" t="inlineStr">
        <is>
          <t>LINE-S02-PRE-20251209</t>
        </is>
      </c>
      <c r="C821" s="70" t="inlineStr">
        <is>
          <t>SHIFT-PRE-20251209</t>
        </is>
      </c>
      <c r="D821" s="70" t="inlineStr">
        <is>
          <t>LINE-S02</t>
        </is>
      </c>
      <c r="E821" s="70" t="inlineStr">
        <is>
          <t>改善前</t>
        </is>
      </c>
      <c r="F821" s="71" t="n">
        <v>46000</v>
      </c>
      <c r="G821" s="70" t="inlineStr">
        <is>
          <t>视觉设备系列</t>
        </is>
      </c>
      <c r="H821" s="70" t="inlineStr">
        <is>
          <t>其他不良</t>
        </is>
      </c>
      <c r="I821" s="72" t="n">
        <v>9</v>
      </c>
      <c r="J821" s="73" t="n">
        <v>0.125</v>
      </c>
      <c r="K821" s="70" t="inlineStr">
        <is>
          <t>包装工位</t>
        </is>
      </c>
      <c r="L821" s="70" t="inlineStr">
        <is>
          <t>综合因素</t>
        </is>
      </c>
      <c r="M821" s="70" t="inlineStr">
        <is>
          <t>生产主管</t>
        </is>
      </c>
      <c r="N821" s="70" t="inlineStr">
        <is>
          <t>否</t>
        </is>
      </c>
      <c r="O821" s="70" t="inlineStr">
        <is>
          <t>团队模拟数据</t>
        </is>
      </c>
      <c r="P821" s="70" t="inlineStr">
        <is>
          <t>SIM-v2.2-20260807-20260805</t>
        </is>
      </c>
      <c r="Q821" s="70" t="inlineStr">
        <is>
          <t>按LINE-S02确定性比例分配: 外观12%/尺寸15%/功能32%/电气28%/其他余数; 良品=ROUND(总产量×质量率,0)=27502, 不良=72</t>
        </is>
      </c>
    </row>
    <row r="822">
      <c r="A822" s="70" t="inlineStr">
        <is>
          <t>DEF-00821</t>
        </is>
      </c>
      <c r="B822" s="70" t="inlineStr">
        <is>
          <t>LINE-S03-PRE-20251209</t>
        </is>
      </c>
      <c r="C822" s="70" t="inlineStr">
        <is>
          <t>SHIFT-PRE-20251209</t>
        </is>
      </c>
      <c r="D822" s="70" t="inlineStr">
        <is>
          <t>LINE-S03</t>
        </is>
      </c>
      <c r="E822" s="70" t="inlineStr">
        <is>
          <t>改善前</t>
        </is>
      </c>
      <c r="F822" s="71" t="n">
        <v>46000</v>
      </c>
      <c r="G822" s="70" t="inlineStr">
        <is>
          <t>音频模组系列</t>
        </is>
      </c>
      <c r="H822" s="70" t="inlineStr">
        <is>
          <t>外观不良</t>
        </is>
      </c>
      <c r="I822" s="72" t="n">
        <v>337</v>
      </c>
      <c r="J822" s="73" t="n">
        <v>0.3200379867046534</v>
      </c>
      <c r="K822" s="70" t="inlineStr">
        <is>
          <t>注塑工位</t>
        </is>
      </c>
      <c r="L822" s="70" t="inlineStr">
        <is>
          <t>表面缺陷</t>
        </is>
      </c>
      <c r="M822" s="70" t="inlineStr">
        <is>
          <t>质量工程师</t>
        </is>
      </c>
      <c r="N822" s="70" t="inlineStr">
        <is>
          <t>是</t>
        </is>
      </c>
      <c r="O822" s="70" t="inlineStr">
        <is>
          <t>团队模拟数据</t>
        </is>
      </c>
      <c r="P822" s="70" t="inlineStr">
        <is>
          <t>SIM-v2.2-20260807-20260805</t>
        </is>
      </c>
      <c r="Q822" s="70" t="inlineStr">
        <is>
          <t>按LINE-S03确定性比例分配: 外观32%/尺寸30%/功能15%/电气13%/其他余数; 良品=ROUND(总产量×质量率,0)=31662, 不良=1053</t>
        </is>
      </c>
    </row>
    <row r="823">
      <c r="A823" s="70" t="inlineStr">
        <is>
          <t>DEF-00822</t>
        </is>
      </c>
      <c r="B823" s="70" t="inlineStr">
        <is>
          <t>LINE-S03-PRE-20251209</t>
        </is>
      </c>
      <c r="C823" s="70" t="inlineStr">
        <is>
          <t>SHIFT-PRE-20251209</t>
        </is>
      </c>
      <c r="D823" s="70" t="inlineStr">
        <is>
          <t>LINE-S03</t>
        </is>
      </c>
      <c r="E823" s="70" t="inlineStr">
        <is>
          <t>改善前</t>
        </is>
      </c>
      <c r="F823" s="71" t="n">
        <v>46000</v>
      </c>
      <c r="G823" s="70" t="inlineStr">
        <is>
          <t>音频模组系列</t>
        </is>
      </c>
      <c r="H823" s="70" t="inlineStr">
        <is>
          <t>尺寸超差</t>
        </is>
      </c>
      <c r="I823" s="72" t="n">
        <v>316</v>
      </c>
      <c r="J823" s="73" t="n">
        <v>0.3000949667616334</v>
      </c>
      <c r="K823" s="70" t="inlineStr">
        <is>
          <t>成型工位</t>
        </is>
      </c>
      <c r="L823" s="70" t="inlineStr">
        <is>
          <t>工艺偏移</t>
        </is>
      </c>
      <c r="M823" s="70" t="inlineStr">
        <is>
          <t>质量工程师</t>
        </is>
      </c>
      <c r="N823" s="70" t="inlineStr">
        <is>
          <t>是</t>
        </is>
      </c>
      <c r="O823" s="70" t="inlineStr">
        <is>
          <t>团队模拟数据</t>
        </is>
      </c>
      <c r="P823" s="70" t="inlineStr">
        <is>
          <t>SIM-v2.2-20260807-20260805</t>
        </is>
      </c>
      <c r="Q823" s="70" t="inlineStr">
        <is>
          <t>按LINE-S03确定性比例分配: 外观32%/尺寸30%/功能15%/电气13%/其他余数; 良品=ROUND(总产量×质量率,0)=31662, 不良=1053</t>
        </is>
      </c>
    </row>
    <row r="824">
      <c r="A824" s="70" t="inlineStr">
        <is>
          <t>DEF-00823</t>
        </is>
      </c>
      <c r="B824" s="70" t="inlineStr">
        <is>
          <t>LINE-S03-PRE-20251209</t>
        </is>
      </c>
      <c r="C824" s="70" t="inlineStr">
        <is>
          <t>SHIFT-PRE-20251209</t>
        </is>
      </c>
      <c r="D824" s="70" t="inlineStr">
        <is>
          <t>LINE-S03</t>
        </is>
      </c>
      <c r="E824" s="70" t="inlineStr">
        <is>
          <t>改善前</t>
        </is>
      </c>
      <c r="F824" s="71" t="n">
        <v>46000</v>
      </c>
      <c r="G824" s="70" t="inlineStr">
        <is>
          <t>音频模组系列</t>
        </is>
      </c>
      <c r="H824" s="70" t="inlineStr">
        <is>
          <t>功能失效</t>
        </is>
      </c>
      <c r="I824" s="72" t="n">
        <v>158</v>
      </c>
      <c r="J824" s="73" t="n">
        <v>0.1500474833808167</v>
      </c>
      <c r="K824" s="70" t="inlineStr">
        <is>
          <t>测试工位</t>
        </is>
      </c>
      <c r="L824" s="70" t="inlineStr">
        <is>
          <t>元器件异常</t>
        </is>
      </c>
      <c r="M824" s="70" t="inlineStr">
        <is>
          <t>质量工程师</t>
        </is>
      </c>
      <c r="N824" s="70" t="inlineStr">
        <is>
          <t>否</t>
        </is>
      </c>
      <c r="O824" s="70" t="inlineStr">
        <is>
          <t>团队模拟数据</t>
        </is>
      </c>
      <c r="P824" s="70" t="inlineStr">
        <is>
          <t>SIM-v2.2-20260807-20260805</t>
        </is>
      </c>
      <c r="Q824" s="70" t="inlineStr">
        <is>
          <t>按LINE-S03确定性比例分配: 外观32%/尺寸30%/功能15%/电气13%/其他余数; 良品=ROUND(总产量×质量率,0)=31662, 不良=1053</t>
        </is>
      </c>
    </row>
    <row r="825">
      <c r="A825" s="70" t="inlineStr">
        <is>
          <t>DEF-00824</t>
        </is>
      </c>
      <c r="B825" s="70" t="inlineStr">
        <is>
          <t>LINE-S03-PRE-20251209</t>
        </is>
      </c>
      <c r="C825" s="70" t="inlineStr">
        <is>
          <t>SHIFT-PRE-20251209</t>
        </is>
      </c>
      <c r="D825" s="70" t="inlineStr">
        <is>
          <t>LINE-S03</t>
        </is>
      </c>
      <c r="E825" s="70" t="inlineStr">
        <is>
          <t>改善前</t>
        </is>
      </c>
      <c r="F825" s="71" t="n">
        <v>46000</v>
      </c>
      <c r="G825" s="70" t="inlineStr">
        <is>
          <t>音频模组系列</t>
        </is>
      </c>
      <c r="H825" s="70" t="inlineStr">
        <is>
          <t>电气不良</t>
        </is>
      </c>
      <c r="I825" s="72" t="n">
        <v>137</v>
      </c>
      <c r="J825" s="73" t="n">
        <v>0.1301044634377968</v>
      </c>
      <c r="K825" s="70" t="inlineStr">
        <is>
          <t>焊接工位</t>
        </is>
      </c>
      <c r="L825" s="70" t="inlineStr">
        <is>
          <t>焊接缺陷</t>
        </is>
      </c>
      <c r="M825" s="70" t="inlineStr">
        <is>
          <t>质量工程师</t>
        </is>
      </c>
      <c r="N825" s="70" t="inlineStr">
        <is>
          <t>否</t>
        </is>
      </c>
      <c r="O825" s="70" t="inlineStr">
        <is>
          <t>团队模拟数据</t>
        </is>
      </c>
      <c r="P825" s="70" t="inlineStr">
        <is>
          <t>SIM-v2.2-20260807-20260805</t>
        </is>
      </c>
      <c r="Q825" s="70" t="inlineStr">
        <is>
          <t>按LINE-S03确定性比例分配: 外观32%/尺寸30%/功能15%/电气13%/其他余数; 良品=ROUND(总产量×质量率,0)=31662, 不良=1053</t>
        </is>
      </c>
    </row>
    <row r="826">
      <c r="A826" s="70" t="inlineStr">
        <is>
          <t>DEF-00825</t>
        </is>
      </c>
      <c r="B826" s="70" t="inlineStr">
        <is>
          <t>LINE-S03-PRE-20251209</t>
        </is>
      </c>
      <c r="C826" s="70" t="inlineStr">
        <is>
          <t>SHIFT-PRE-20251209</t>
        </is>
      </c>
      <c r="D826" s="70" t="inlineStr">
        <is>
          <t>LINE-S03</t>
        </is>
      </c>
      <c r="E826" s="70" t="inlineStr">
        <is>
          <t>改善前</t>
        </is>
      </c>
      <c r="F826" s="71" t="n">
        <v>46000</v>
      </c>
      <c r="G826" s="70" t="inlineStr">
        <is>
          <t>音频模组系列</t>
        </is>
      </c>
      <c r="H826" s="70" t="inlineStr">
        <is>
          <t>其他不良</t>
        </is>
      </c>
      <c r="I826" s="72" t="n">
        <v>105</v>
      </c>
      <c r="J826" s="73" t="n">
        <v>0.09971509971509962</v>
      </c>
      <c r="K826" s="70" t="inlineStr">
        <is>
          <t>包装工位</t>
        </is>
      </c>
      <c r="L826" s="70" t="inlineStr">
        <is>
          <t>综合因素</t>
        </is>
      </c>
      <c r="M826" s="70" t="inlineStr">
        <is>
          <t>生产主管</t>
        </is>
      </c>
      <c r="N826" s="70" t="inlineStr">
        <is>
          <t>否</t>
        </is>
      </c>
      <c r="O826" s="70" t="inlineStr">
        <is>
          <t>团队模拟数据</t>
        </is>
      </c>
      <c r="P826" s="70" t="inlineStr">
        <is>
          <t>SIM-v2.2-20260807-20260805</t>
        </is>
      </c>
      <c r="Q826" s="70" t="inlineStr">
        <is>
          <t>按LINE-S03确定性比例分配: 外观32%/尺寸30%/功能15%/电气13%/其他余数; 良品=ROUND(总产量×质量率,0)=31662, 不良=1053</t>
        </is>
      </c>
    </row>
    <row r="827">
      <c r="A827" s="70" t="inlineStr">
        <is>
          <t>DEF-00826</t>
        </is>
      </c>
      <c r="B827" s="70" t="inlineStr">
        <is>
          <t>LINE-S01-PRE-20251210</t>
        </is>
      </c>
      <c r="C827" s="70" t="inlineStr">
        <is>
          <t>SHIFT-PRE-20251210</t>
        </is>
      </c>
      <c r="D827" s="70" t="inlineStr">
        <is>
          <t>LINE-S01</t>
        </is>
      </c>
      <c r="E827" s="70" t="inlineStr">
        <is>
          <t>改善前</t>
        </is>
      </c>
      <c r="F827" s="71" t="n">
        <v>46001</v>
      </c>
      <c r="G827" s="70" t="inlineStr">
        <is>
          <t>智能终端系列</t>
        </is>
      </c>
      <c r="H827" s="70" t="inlineStr">
        <is>
          <t>外观不良</t>
        </is>
      </c>
      <c r="I827" s="72" t="n">
        <v>61</v>
      </c>
      <c r="J827" s="73" t="n">
        <v>0.1506172839506173</v>
      </c>
      <c r="K827" s="70" t="inlineStr">
        <is>
          <t>注塑工位</t>
        </is>
      </c>
      <c r="L827" s="70" t="inlineStr">
        <is>
          <t>表面缺陷</t>
        </is>
      </c>
      <c r="M827" s="70" t="inlineStr">
        <is>
          <t>质量工程师</t>
        </is>
      </c>
      <c r="N827" s="70" t="inlineStr">
        <is>
          <t>否</t>
        </is>
      </c>
      <c r="O827" s="70" t="inlineStr">
        <is>
          <t>团队模拟数据</t>
        </is>
      </c>
      <c r="P827" s="70" t="inlineStr">
        <is>
          <t>SIM-v2.2-20260807-20260805</t>
        </is>
      </c>
      <c r="Q827" s="70" t="inlineStr">
        <is>
          <t>按LINE-S01确定性比例分配: 外观15%/尺寸25%/功能25%/电气25%/其他余数; 良品=ROUND(总产量×质量率,0)=35092, 不良=405</t>
        </is>
      </c>
    </row>
    <row r="828">
      <c r="A828" s="70" t="inlineStr">
        <is>
          <t>DEF-00827</t>
        </is>
      </c>
      <c r="B828" s="70" t="inlineStr">
        <is>
          <t>LINE-S01-PRE-20251210</t>
        </is>
      </c>
      <c r="C828" s="70" t="inlineStr">
        <is>
          <t>SHIFT-PRE-20251210</t>
        </is>
      </c>
      <c r="D828" s="70" t="inlineStr">
        <is>
          <t>LINE-S01</t>
        </is>
      </c>
      <c r="E828" s="70" t="inlineStr">
        <is>
          <t>改善前</t>
        </is>
      </c>
      <c r="F828" s="71" t="n">
        <v>46001</v>
      </c>
      <c r="G828" s="70" t="inlineStr">
        <is>
          <t>智能终端系列</t>
        </is>
      </c>
      <c r="H828" s="70" t="inlineStr">
        <is>
          <t>尺寸超差</t>
        </is>
      </c>
      <c r="I828" s="72" t="n">
        <v>101</v>
      </c>
      <c r="J828" s="73" t="n">
        <v>0.2493827160493827</v>
      </c>
      <c r="K828" s="70" t="inlineStr">
        <is>
          <t>成型工位</t>
        </is>
      </c>
      <c r="L828" s="70" t="inlineStr">
        <is>
          <t>工艺偏移</t>
        </is>
      </c>
      <c r="M828" s="70" t="inlineStr">
        <is>
          <t>质量工程师</t>
        </is>
      </c>
      <c r="N828" s="70" t="inlineStr">
        <is>
          <t>否</t>
        </is>
      </c>
      <c r="O828" s="70" t="inlineStr">
        <is>
          <t>团队模拟数据</t>
        </is>
      </c>
      <c r="P828" s="70" t="inlineStr">
        <is>
          <t>SIM-v2.2-20260807-20260805</t>
        </is>
      </c>
      <c r="Q828" s="70" t="inlineStr">
        <is>
          <t>按LINE-S01确定性比例分配: 外观15%/尺寸25%/功能25%/电气25%/其他余数; 良品=ROUND(总产量×质量率,0)=35092, 不良=405</t>
        </is>
      </c>
    </row>
    <row r="829">
      <c r="A829" s="70" t="inlineStr">
        <is>
          <t>DEF-00828</t>
        </is>
      </c>
      <c r="B829" s="70" t="inlineStr">
        <is>
          <t>LINE-S01-PRE-20251210</t>
        </is>
      </c>
      <c r="C829" s="70" t="inlineStr">
        <is>
          <t>SHIFT-PRE-20251210</t>
        </is>
      </c>
      <c r="D829" s="70" t="inlineStr">
        <is>
          <t>LINE-S01</t>
        </is>
      </c>
      <c r="E829" s="70" t="inlineStr">
        <is>
          <t>改善前</t>
        </is>
      </c>
      <c r="F829" s="71" t="n">
        <v>46001</v>
      </c>
      <c r="G829" s="70" t="inlineStr">
        <is>
          <t>智能终端系列</t>
        </is>
      </c>
      <c r="H829" s="70" t="inlineStr">
        <is>
          <t>功能失效</t>
        </is>
      </c>
      <c r="I829" s="72" t="n">
        <v>101</v>
      </c>
      <c r="J829" s="73" t="n">
        <v>0.2493827160493827</v>
      </c>
      <c r="K829" s="70" t="inlineStr">
        <is>
          <t>测试工位</t>
        </is>
      </c>
      <c r="L829" s="70" t="inlineStr">
        <is>
          <t>元器件异常</t>
        </is>
      </c>
      <c r="M829" s="70" t="inlineStr">
        <is>
          <t>质量工程师</t>
        </is>
      </c>
      <c r="N829" s="70" t="inlineStr">
        <is>
          <t>否</t>
        </is>
      </c>
      <c r="O829" s="70" t="inlineStr">
        <is>
          <t>团队模拟数据</t>
        </is>
      </c>
      <c r="P829" s="70" t="inlineStr">
        <is>
          <t>SIM-v2.2-20260807-20260805</t>
        </is>
      </c>
      <c r="Q829" s="70" t="inlineStr">
        <is>
          <t>按LINE-S01确定性比例分配: 外观15%/尺寸25%/功能25%/电气25%/其他余数; 良品=ROUND(总产量×质量率,0)=35092, 不良=405</t>
        </is>
      </c>
    </row>
    <row r="830">
      <c r="A830" s="70" t="inlineStr">
        <is>
          <t>DEF-00829</t>
        </is>
      </c>
      <c r="B830" s="70" t="inlineStr">
        <is>
          <t>LINE-S01-PRE-20251210</t>
        </is>
      </c>
      <c r="C830" s="70" t="inlineStr">
        <is>
          <t>SHIFT-PRE-20251210</t>
        </is>
      </c>
      <c r="D830" s="70" t="inlineStr">
        <is>
          <t>LINE-S01</t>
        </is>
      </c>
      <c r="E830" s="70" t="inlineStr">
        <is>
          <t>改善前</t>
        </is>
      </c>
      <c r="F830" s="71" t="n">
        <v>46001</v>
      </c>
      <c r="G830" s="70" t="inlineStr">
        <is>
          <t>智能终端系列</t>
        </is>
      </c>
      <c r="H830" s="70" t="inlineStr">
        <is>
          <t>电气不良</t>
        </is>
      </c>
      <c r="I830" s="72" t="n">
        <v>101</v>
      </c>
      <c r="J830" s="73" t="n">
        <v>0.2493827160493827</v>
      </c>
      <c r="K830" s="70" t="inlineStr">
        <is>
          <t>焊接工位</t>
        </is>
      </c>
      <c r="L830" s="70" t="inlineStr">
        <is>
          <t>焊接缺陷</t>
        </is>
      </c>
      <c r="M830" s="70" t="inlineStr">
        <is>
          <t>质量工程师</t>
        </is>
      </c>
      <c r="N830" s="70" t="inlineStr">
        <is>
          <t>否</t>
        </is>
      </c>
      <c r="O830" s="70" t="inlineStr">
        <is>
          <t>团队模拟数据</t>
        </is>
      </c>
      <c r="P830" s="70" t="inlineStr">
        <is>
          <t>SIM-v2.2-20260807-20260805</t>
        </is>
      </c>
      <c r="Q830" s="70" t="inlineStr">
        <is>
          <t>按LINE-S01确定性比例分配: 外观15%/尺寸25%/功能25%/电气25%/其他余数; 良品=ROUND(总产量×质量率,0)=35092, 不良=405</t>
        </is>
      </c>
    </row>
    <row r="831">
      <c r="A831" s="70" t="inlineStr">
        <is>
          <t>DEF-00830</t>
        </is>
      </c>
      <c r="B831" s="70" t="inlineStr">
        <is>
          <t>LINE-S01-PRE-20251210</t>
        </is>
      </c>
      <c r="C831" s="70" t="inlineStr">
        <is>
          <t>SHIFT-PRE-20251210</t>
        </is>
      </c>
      <c r="D831" s="70" t="inlineStr">
        <is>
          <t>LINE-S01</t>
        </is>
      </c>
      <c r="E831" s="70" t="inlineStr">
        <is>
          <t>改善前</t>
        </is>
      </c>
      <c r="F831" s="71" t="n">
        <v>46001</v>
      </c>
      <c r="G831" s="70" t="inlineStr">
        <is>
          <t>智能终端系列</t>
        </is>
      </c>
      <c r="H831" s="70" t="inlineStr">
        <is>
          <t>其他不良</t>
        </is>
      </c>
      <c r="I831" s="72" t="n">
        <v>41</v>
      </c>
      <c r="J831" s="73" t="n">
        <v>0.1012345679012345</v>
      </c>
      <c r="K831" s="70" t="inlineStr">
        <is>
          <t>包装工位</t>
        </is>
      </c>
      <c r="L831" s="70" t="inlineStr">
        <is>
          <t>综合因素</t>
        </is>
      </c>
      <c r="M831" s="70" t="inlineStr">
        <is>
          <t>生产主管</t>
        </is>
      </c>
      <c r="N831" s="70" t="inlineStr">
        <is>
          <t>否</t>
        </is>
      </c>
      <c r="O831" s="70" t="inlineStr">
        <is>
          <t>团队模拟数据</t>
        </is>
      </c>
      <c r="P831" s="70" t="inlineStr">
        <is>
          <t>SIM-v2.2-20260807-20260805</t>
        </is>
      </c>
      <c r="Q831" s="70" t="inlineStr">
        <is>
          <t>按LINE-S01确定性比例分配: 外观15%/尺寸25%/功能25%/电气25%/其他余数; 良品=ROUND(总产量×质量率,0)=35092, 不良=405</t>
        </is>
      </c>
    </row>
    <row r="832">
      <c r="A832" s="70" t="inlineStr">
        <is>
          <t>DEF-00831</t>
        </is>
      </c>
      <c r="B832" s="70" t="inlineStr">
        <is>
          <t>LINE-S02-PRE-20251210</t>
        </is>
      </c>
      <c r="C832" s="70" t="inlineStr">
        <is>
          <t>SHIFT-PRE-20251210</t>
        </is>
      </c>
      <c r="D832" s="70" t="inlineStr">
        <is>
          <t>LINE-S02</t>
        </is>
      </c>
      <c r="E832" s="70" t="inlineStr">
        <is>
          <t>改善前</t>
        </is>
      </c>
      <c r="F832" s="71" t="n">
        <v>46001</v>
      </c>
      <c r="G832" s="70" t="inlineStr">
        <is>
          <t>视觉设备系列</t>
        </is>
      </c>
      <c r="H832" s="70" t="inlineStr">
        <is>
          <t>外观不良</t>
        </is>
      </c>
      <c r="I832" s="72" t="n">
        <v>59</v>
      </c>
      <c r="J832" s="73" t="n">
        <v>0.120162932790224</v>
      </c>
      <c r="K832" s="70" t="inlineStr">
        <is>
          <t>注塑工位</t>
        </is>
      </c>
      <c r="L832" s="70" t="inlineStr">
        <is>
          <t>表面缺陷</t>
        </is>
      </c>
      <c r="M832" s="70" t="inlineStr">
        <is>
          <t>质量工程师</t>
        </is>
      </c>
      <c r="N832" s="70" t="inlineStr">
        <is>
          <t>否</t>
        </is>
      </c>
      <c r="O832" s="70" t="inlineStr">
        <is>
          <t>团队模拟数据</t>
        </is>
      </c>
      <c r="P832" s="70" t="inlineStr">
        <is>
          <t>SIM-v2.2-20260807-20260805</t>
        </is>
      </c>
      <c r="Q832" s="70" t="inlineStr">
        <is>
          <t>按LINE-S02确定性比例分配: 外观12%/尺寸15%/功能32%/电气28%/其他余数; 良品=ROUND(总产量×质量率,0)=34726, 不良=491</t>
        </is>
      </c>
    </row>
    <row r="833">
      <c r="A833" s="70" t="inlineStr">
        <is>
          <t>DEF-00832</t>
        </is>
      </c>
      <c r="B833" s="70" t="inlineStr">
        <is>
          <t>LINE-S02-PRE-20251210</t>
        </is>
      </c>
      <c r="C833" s="70" t="inlineStr">
        <is>
          <t>SHIFT-PRE-20251210</t>
        </is>
      </c>
      <c r="D833" s="70" t="inlineStr">
        <is>
          <t>LINE-S02</t>
        </is>
      </c>
      <c r="E833" s="70" t="inlineStr">
        <is>
          <t>改善前</t>
        </is>
      </c>
      <c r="F833" s="71" t="n">
        <v>46001</v>
      </c>
      <c r="G833" s="70" t="inlineStr">
        <is>
          <t>视觉设备系列</t>
        </is>
      </c>
      <c r="H833" s="70" t="inlineStr">
        <is>
          <t>尺寸超差</t>
        </is>
      </c>
      <c r="I833" s="72" t="n">
        <v>74</v>
      </c>
      <c r="J833" s="73" t="n">
        <v>0.1507128309572301</v>
      </c>
      <c r="K833" s="70" t="inlineStr">
        <is>
          <t>成型工位</t>
        </is>
      </c>
      <c r="L833" s="70" t="inlineStr">
        <is>
          <t>工艺偏移</t>
        </is>
      </c>
      <c r="M833" s="70" t="inlineStr">
        <is>
          <t>质量工程师</t>
        </is>
      </c>
      <c r="N833" s="70" t="inlineStr">
        <is>
          <t>否</t>
        </is>
      </c>
      <c r="O833" s="70" t="inlineStr">
        <is>
          <t>团队模拟数据</t>
        </is>
      </c>
      <c r="P833" s="70" t="inlineStr">
        <is>
          <t>SIM-v2.2-20260807-20260805</t>
        </is>
      </c>
      <c r="Q833" s="70" t="inlineStr">
        <is>
          <t>按LINE-S02确定性比例分配: 外观12%/尺寸15%/功能32%/电气28%/其他余数; 良品=ROUND(总产量×质量率,0)=34726, 不良=491</t>
        </is>
      </c>
    </row>
    <row r="834">
      <c r="A834" s="70" t="inlineStr">
        <is>
          <t>DEF-00833</t>
        </is>
      </c>
      <c r="B834" s="70" t="inlineStr">
        <is>
          <t>LINE-S02-PRE-20251210</t>
        </is>
      </c>
      <c r="C834" s="70" t="inlineStr">
        <is>
          <t>SHIFT-PRE-20251210</t>
        </is>
      </c>
      <c r="D834" s="70" t="inlineStr">
        <is>
          <t>LINE-S02</t>
        </is>
      </c>
      <c r="E834" s="70" t="inlineStr">
        <is>
          <t>改善前</t>
        </is>
      </c>
      <c r="F834" s="71" t="n">
        <v>46001</v>
      </c>
      <c r="G834" s="70" t="inlineStr">
        <is>
          <t>视觉设备系列</t>
        </is>
      </c>
      <c r="H834" s="70" t="inlineStr">
        <is>
          <t>功能失效</t>
        </is>
      </c>
      <c r="I834" s="72" t="n">
        <v>157</v>
      </c>
      <c r="J834" s="73" t="n">
        <v>0.319755600814664</v>
      </c>
      <c r="K834" s="70" t="inlineStr">
        <is>
          <t>测试工位</t>
        </is>
      </c>
      <c r="L834" s="70" t="inlineStr">
        <is>
          <t>元器件异常</t>
        </is>
      </c>
      <c r="M834" s="70" t="inlineStr">
        <is>
          <t>质量工程师</t>
        </is>
      </c>
      <c r="N834" s="70" t="inlineStr">
        <is>
          <t>是</t>
        </is>
      </c>
      <c r="O834" s="70" t="inlineStr">
        <is>
          <t>团队模拟数据</t>
        </is>
      </c>
      <c r="P834" s="70" t="inlineStr">
        <is>
          <t>SIM-v2.2-20260807-20260805</t>
        </is>
      </c>
      <c r="Q834" s="70" t="inlineStr">
        <is>
          <t>按LINE-S02确定性比例分配: 外观12%/尺寸15%/功能32%/电气28%/其他余数; 良品=ROUND(总产量×质量率,0)=34726, 不良=491</t>
        </is>
      </c>
    </row>
    <row r="835">
      <c r="A835" s="70" t="inlineStr">
        <is>
          <t>DEF-00834</t>
        </is>
      </c>
      <c r="B835" s="70" t="inlineStr">
        <is>
          <t>LINE-S02-PRE-20251210</t>
        </is>
      </c>
      <c r="C835" s="70" t="inlineStr">
        <is>
          <t>SHIFT-PRE-20251210</t>
        </is>
      </c>
      <c r="D835" s="70" t="inlineStr">
        <is>
          <t>LINE-S02</t>
        </is>
      </c>
      <c r="E835" s="70" t="inlineStr">
        <is>
          <t>改善前</t>
        </is>
      </c>
      <c r="F835" s="71" t="n">
        <v>46001</v>
      </c>
      <c r="G835" s="70" t="inlineStr">
        <is>
          <t>视觉设备系列</t>
        </is>
      </c>
      <c r="H835" s="70" t="inlineStr">
        <is>
          <t>电气不良</t>
        </is>
      </c>
      <c r="I835" s="72" t="n">
        <v>137</v>
      </c>
      <c r="J835" s="73" t="n">
        <v>0.2790224032586558</v>
      </c>
      <c r="K835" s="70" t="inlineStr">
        <is>
          <t>焊接工位</t>
        </is>
      </c>
      <c r="L835" s="70" t="inlineStr">
        <is>
          <t>焊接缺陷</t>
        </is>
      </c>
      <c r="M835" s="70" t="inlineStr">
        <is>
          <t>质量工程师</t>
        </is>
      </c>
      <c r="N835" s="70" t="inlineStr">
        <is>
          <t>否</t>
        </is>
      </c>
      <c r="O835" s="70" t="inlineStr">
        <is>
          <t>团队模拟数据</t>
        </is>
      </c>
      <c r="P835" s="70" t="inlineStr">
        <is>
          <t>SIM-v2.2-20260807-20260805</t>
        </is>
      </c>
      <c r="Q835" s="70" t="inlineStr">
        <is>
          <t>按LINE-S02确定性比例分配: 外观12%/尺寸15%/功能32%/电气28%/其他余数; 良品=ROUND(总产量×质量率,0)=34726, 不良=491</t>
        </is>
      </c>
    </row>
    <row r="836">
      <c r="A836" s="70" t="inlineStr">
        <is>
          <t>DEF-00835</t>
        </is>
      </c>
      <c r="B836" s="70" t="inlineStr">
        <is>
          <t>LINE-S02-PRE-20251210</t>
        </is>
      </c>
      <c r="C836" s="70" t="inlineStr">
        <is>
          <t>SHIFT-PRE-20251210</t>
        </is>
      </c>
      <c r="D836" s="70" t="inlineStr">
        <is>
          <t>LINE-S02</t>
        </is>
      </c>
      <c r="E836" s="70" t="inlineStr">
        <is>
          <t>改善前</t>
        </is>
      </c>
      <c r="F836" s="71" t="n">
        <v>46001</v>
      </c>
      <c r="G836" s="70" t="inlineStr">
        <is>
          <t>视觉设备系列</t>
        </is>
      </c>
      <c r="H836" s="70" t="inlineStr">
        <is>
          <t>其他不良</t>
        </is>
      </c>
      <c r="I836" s="72" t="n">
        <v>64</v>
      </c>
      <c r="J836" s="73" t="n">
        <v>0.130346232179226</v>
      </c>
      <c r="K836" s="70" t="inlineStr">
        <is>
          <t>包装工位</t>
        </is>
      </c>
      <c r="L836" s="70" t="inlineStr">
        <is>
          <t>综合因素</t>
        </is>
      </c>
      <c r="M836" s="70" t="inlineStr">
        <is>
          <t>生产主管</t>
        </is>
      </c>
      <c r="N836" s="70" t="inlineStr">
        <is>
          <t>否</t>
        </is>
      </c>
      <c r="O836" s="70" t="inlineStr">
        <is>
          <t>团队模拟数据</t>
        </is>
      </c>
      <c r="P836" s="70" t="inlineStr">
        <is>
          <t>SIM-v2.2-20260807-20260805</t>
        </is>
      </c>
      <c r="Q836" s="70" t="inlineStr">
        <is>
          <t>按LINE-S02确定性比例分配: 外观12%/尺寸15%/功能32%/电气28%/其他余数; 良品=ROUND(总产量×质量率,0)=34726, 不良=491</t>
        </is>
      </c>
    </row>
    <row r="837">
      <c r="A837" s="70" t="inlineStr">
        <is>
          <t>DEF-00836</t>
        </is>
      </c>
      <c r="B837" s="70" t="inlineStr">
        <is>
          <t>LINE-S03-PRE-20251210</t>
        </is>
      </c>
      <c r="C837" s="70" t="inlineStr">
        <is>
          <t>SHIFT-PRE-20251210</t>
        </is>
      </c>
      <c r="D837" s="70" t="inlineStr">
        <is>
          <t>LINE-S03</t>
        </is>
      </c>
      <c r="E837" s="70" t="inlineStr">
        <is>
          <t>改善前</t>
        </is>
      </c>
      <c r="F837" s="71" t="n">
        <v>46001</v>
      </c>
      <c r="G837" s="70" t="inlineStr">
        <is>
          <t>音频模组系列</t>
        </is>
      </c>
      <c r="H837" s="70" t="inlineStr">
        <is>
          <t>外观不良</t>
        </is>
      </c>
      <c r="I837" s="72" t="n">
        <v>436</v>
      </c>
      <c r="J837" s="73" t="n">
        <v>0.3203526818515797</v>
      </c>
      <c r="K837" s="70" t="inlineStr">
        <is>
          <t>注塑工位</t>
        </is>
      </c>
      <c r="L837" s="70" t="inlineStr">
        <is>
          <t>表面缺陷</t>
        </is>
      </c>
      <c r="M837" s="70" t="inlineStr">
        <is>
          <t>质量工程师</t>
        </is>
      </c>
      <c r="N837" s="70" t="inlineStr">
        <is>
          <t>是</t>
        </is>
      </c>
      <c r="O837" s="70" t="inlineStr">
        <is>
          <t>团队模拟数据</t>
        </is>
      </c>
      <c r="P837" s="70" t="inlineStr">
        <is>
          <t>SIM-v2.2-20260807-20260805</t>
        </is>
      </c>
      <c r="Q837" s="70" t="inlineStr">
        <is>
          <t>按LINE-S03确定性比例分配: 外观32%/尺寸30%/功能15%/电气13%/其他余数; 良品=ROUND(总产量×质量率,0)=37439, 不良=1361</t>
        </is>
      </c>
    </row>
    <row r="838">
      <c r="A838" s="70" t="inlineStr">
        <is>
          <t>DEF-00837</t>
        </is>
      </c>
      <c r="B838" s="70" t="inlineStr">
        <is>
          <t>LINE-S03-PRE-20251210</t>
        </is>
      </c>
      <c r="C838" s="70" t="inlineStr">
        <is>
          <t>SHIFT-PRE-20251210</t>
        </is>
      </c>
      <c r="D838" s="70" t="inlineStr">
        <is>
          <t>LINE-S03</t>
        </is>
      </c>
      <c r="E838" s="70" t="inlineStr">
        <is>
          <t>改善前</t>
        </is>
      </c>
      <c r="F838" s="71" t="n">
        <v>46001</v>
      </c>
      <c r="G838" s="70" t="inlineStr">
        <is>
          <t>音频模组系列</t>
        </is>
      </c>
      <c r="H838" s="70" t="inlineStr">
        <is>
          <t>尺寸超差</t>
        </is>
      </c>
      <c r="I838" s="72" t="n">
        <v>408</v>
      </c>
      <c r="J838" s="73" t="n">
        <v>0.2997795738427627</v>
      </c>
      <c r="K838" s="70" t="inlineStr">
        <is>
          <t>成型工位</t>
        </is>
      </c>
      <c r="L838" s="70" t="inlineStr">
        <is>
          <t>工艺偏移</t>
        </is>
      </c>
      <c r="M838" s="70" t="inlineStr">
        <is>
          <t>质量工程师</t>
        </is>
      </c>
      <c r="N838" s="70" t="inlineStr">
        <is>
          <t>否</t>
        </is>
      </c>
      <c r="O838" s="70" t="inlineStr">
        <is>
          <t>团队模拟数据</t>
        </is>
      </c>
      <c r="P838" s="70" t="inlineStr">
        <is>
          <t>SIM-v2.2-20260807-20260805</t>
        </is>
      </c>
      <c r="Q838" s="70" t="inlineStr">
        <is>
          <t>按LINE-S03确定性比例分配: 外观32%/尺寸30%/功能15%/电气13%/其他余数; 良品=ROUND(总产量×质量率,0)=37439, 不良=1361</t>
        </is>
      </c>
    </row>
    <row r="839">
      <c r="A839" s="70" t="inlineStr">
        <is>
          <t>DEF-00838</t>
        </is>
      </c>
      <c r="B839" s="70" t="inlineStr">
        <is>
          <t>LINE-S03-PRE-20251210</t>
        </is>
      </c>
      <c r="C839" s="70" t="inlineStr">
        <is>
          <t>SHIFT-PRE-20251210</t>
        </is>
      </c>
      <c r="D839" s="70" t="inlineStr">
        <is>
          <t>LINE-S03</t>
        </is>
      </c>
      <c r="E839" s="70" t="inlineStr">
        <is>
          <t>改善前</t>
        </is>
      </c>
      <c r="F839" s="71" t="n">
        <v>46001</v>
      </c>
      <c r="G839" s="70" t="inlineStr">
        <is>
          <t>音频模组系列</t>
        </is>
      </c>
      <c r="H839" s="70" t="inlineStr">
        <is>
          <t>功能失效</t>
        </is>
      </c>
      <c r="I839" s="72" t="n">
        <v>204</v>
      </c>
      <c r="J839" s="73" t="n">
        <v>0.1498897869213813</v>
      </c>
      <c r="K839" s="70" t="inlineStr">
        <is>
          <t>测试工位</t>
        </is>
      </c>
      <c r="L839" s="70" t="inlineStr">
        <is>
          <t>元器件异常</t>
        </is>
      </c>
      <c r="M839" s="70" t="inlineStr">
        <is>
          <t>质量工程师</t>
        </is>
      </c>
      <c r="N839" s="70" t="inlineStr">
        <is>
          <t>否</t>
        </is>
      </c>
      <c r="O839" s="70" t="inlineStr">
        <is>
          <t>团队模拟数据</t>
        </is>
      </c>
      <c r="P839" s="70" t="inlineStr">
        <is>
          <t>SIM-v2.2-20260807-20260805</t>
        </is>
      </c>
      <c r="Q839" s="70" t="inlineStr">
        <is>
          <t>按LINE-S03确定性比例分配: 外观32%/尺寸30%/功能15%/电气13%/其他余数; 良品=ROUND(总产量×质量率,0)=37439, 不良=1361</t>
        </is>
      </c>
    </row>
    <row r="840">
      <c r="A840" s="70" t="inlineStr">
        <is>
          <t>DEF-00839</t>
        </is>
      </c>
      <c r="B840" s="70" t="inlineStr">
        <is>
          <t>LINE-S03-PRE-20251210</t>
        </is>
      </c>
      <c r="C840" s="70" t="inlineStr">
        <is>
          <t>SHIFT-PRE-20251210</t>
        </is>
      </c>
      <c r="D840" s="70" t="inlineStr">
        <is>
          <t>LINE-S03</t>
        </is>
      </c>
      <c r="E840" s="70" t="inlineStr">
        <is>
          <t>改善前</t>
        </is>
      </c>
      <c r="F840" s="71" t="n">
        <v>46001</v>
      </c>
      <c r="G840" s="70" t="inlineStr">
        <is>
          <t>音频模组系列</t>
        </is>
      </c>
      <c r="H840" s="70" t="inlineStr">
        <is>
          <t>电气不良</t>
        </is>
      </c>
      <c r="I840" s="72" t="n">
        <v>177</v>
      </c>
      <c r="J840" s="73" t="n">
        <v>0.130051432770022</v>
      </c>
      <c r="K840" s="70" t="inlineStr">
        <is>
          <t>焊接工位</t>
        </is>
      </c>
      <c r="L840" s="70" t="inlineStr">
        <is>
          <t>焊接缺陷</t>
        </is>
      </c>
      <c r="M840" s="70" t="inlineStr">
        <is>
          <t>质量工程师</t>
        </is>
      </c>
      <c r="N840" s="70" t="inlineStr">
        <is>
          <t>否</t>
        </is>
      </c>
      <c r="O840" s="70" t="inlineStr">
        <is>
          <t>团队模拟数据</t>
        </is>
      </c>
      <c r="P840" s="70" t="inlineStr">
        <is>
          <t>SIM-v2.2-20260807-20260805</t>
        </is>
      </c>
      <c r="Q840" s="70" t="inlineStr">
        <is>
          <t>按LINE-S03确定性比例分配: 外观32%/尺寸30%/功能15%/电气13%/其他余数; 良品=ROUND(总产量×质量率,0)=37439, 不良=1361</t>
        </is>
      </c>
    </row>
    <row r="841">
      <c r="A841" s="70" t="inlineStr">
        <is>
          <t>DEF-00840</t>
        </is>
      </c>
      <c r="B841" s="70" t="inlineStr">
        <is>
          <t>LINE-S03-PRE-20251210</t>
        </is>
      </c>
      <c r="C841" s="70" t="inlineStr">
        <is>
          <t>SHIFT-PRE-20251210</t>
        </is>
      </c>
      <c r="D841" s="70" t="inlineStr">
        <is>
          <t>LINE-S03</t>
        </is>
      </c>
      <c r="E841" s="70" t="inlineStr">
        <is>
          <t>改善前</t>
        </is>
      </c>
      <c r="F841" s="71" t="n">
        <v>46001</v>
      </c>
      <c r="G841" s="70" t="inlineStr">
        <is>
          <t>音频模组系列</t>
        </is>
      </c>
      <c r="H841" s="70" t="inlineStr">
        <is>
          <t>其他不良</t>
        </is>
      </c>
      <c r="I841" s="72" t="n">
        <v>136</v>
      </c>
      <c r="J841" s="73" t="n">
        <v>0.09992652461425422</v>
      </c>
      <c r="K841" s="70" t="inlineStr">
        <is>
          <t>包装工位</t>
        </is>
      </c>
      <c r="L841" s="70" t="inlineStr">
        <is>
          <t>综合因素</t>
        </is>
      </c>
      <c r="M841" s="70" t="inlineStr">
        <is>
          <t>生产主管</t>
        </is>
      </c>
      <c r="N841" s="70" t="inlineStr">
        <is>
          <t>否</t>
        </is>
      </c>
      <c r="O841" s="70" t="inlineStr">
        <is>
          <t>团队模拟数据</t>
        </is>
      </c>
      <c r="P841" s="70" t="inlineStr">
        <is>
          <t>SIM-v2.2-20260807-20260805</t>
        </is>
      </c>
      <c r="Q841" s="70" t="inlineStr">
        <is>
          <t>按LINE-S03确定性比例分配: 外观32%/尺寸30%/功能15%/电气13%/其他余数; 良品=ROUND(总产量×质量率,0)=37439, 不良=1361</t>
        </is>
      </c>
    </row>
    <row r="842">
      <c r="A842" s="70" t="inlineStr">
        <is>
          <t>DEF-00841</t>
        </is>
      </c>
      <c r="B842" s="70" t="inlineStr">
        <is>
          <t>LINE-S01-PRE-20251211</t>
        </is>
      </c>
      <c r="C842" s="70" t="inlineStr">
        <is>
          <t>SHIFT-PRE-20251211</t>
        </is>
      </c>
      <c r="D842" s="70" t="inlineStr">
        <is>
          <t>LINE-S01</t>
        </is>
      </c>
      <c r="E842" s="70" t="inlineStr">
        <is>
          <t>改善前</t>
        </is>
      </c>
      <c r="F842" s="71" t="n">
        <v>46002</v>
      </c>
      <c r="G842" s="70" t="inlineStr">
        <is>
          <t>智能终端系列</t>
        </is>
      </c>
      <c r="H842" s="70" t="inlineStr">
        <is>
          <t>外观不良</t>
        </is>
      </c>
      <c r="I842" s="72" t="n">
        <v>24</v>
      </c>
      <c r="J842" s="73" t="n">
        <v>0.147239263803681</v>
      </c>
      <c r="K842" s="70" t="inlineStr">
        <is>
          <t>注塑工位</t>
        </is>
      </c>
      <c r="L842" s="70" t="inlineStr">
        <is>
          <t>表面缺陷</t>
        </is>
      </c>
      <c r="M842" s="70" t="inlineStr">
        <is>
          <t>质量工程师</t>
        </is>
      </c>
      <c r="N842" s="70" t="inlineStr">
        <is>
          <t>否</t>
        </is>
      </c>
      <c r="O842" s="70" t="inlineStr">
        <is>
          <t>团队模拟数据</t>
        </is>
      </c>
      <c r="P842" s="70" t="inlineStr">
        <is>
          <t>SIM-v2.2-20260807-20260805</t>
        </is>
      </c>
      <c r="Q842" s="70" t="inlineStr">
        <is>
          <t>按LINE-S01确定性比例分配: 外观15%/尺寸25%/功能25%/电气25%/其他余数; 良品=ROUND(总产量×质量率,0)=41793, 不良=163</t>
        </is>
      </c>
    </row>
    <row r="843">
      <c r="A843" s="70" t="inlineStr">
        <is>
          <t>DEF-00842</t>
        </is>
      </c>
      <c r="B843" s="70" t="inlineStr">
        <is>
          <t>LINE-S01-PRE-20251211</t>
        </is>
      </c>
      <c r="C843" s="70" t="inlineStr">
        <is>
          <t>SHIFT-PRE-20251211</t>
        </is>
      </c>
      <c r="D843" s="70" t="inlineStr">
        <is>
          <t>LINE-S01</t>
        </is>
      </c>
      <c r="E843" s="70" t="inlineStr">
        <is>
          <t>改善前</t>
        </is>
      </c>
      <c r="F843" s="71" t="n">
        <v>46002</v>
      </c>
      <c r="G843" s="70" t="inlineStr">
        <is>
          <t>智能终端系列</t>
        </is>
      </c>
      <c r="H843" s="70" t="inlineStr">
        <is>
          <t>尺寸超差</t>
        </is>
      </c>
      <c r="I843" s="72" t="n">
        <v>41</v>
      </c>
      <c r="J843" s="73" t="n">
        <v>0.2515337423312883</v>
      </c>
      <c r="K843" s="70" t="inlineStr">
        <is>
          <t>成型工位</t>
        </is>
      </c>
      <c r="L843" s="70" t="inlineStr">
        <is>
          <t>工艺偏移</t>
        </is>
      </c>
      <c r="M843" s="70" t="inlineStr">
        <is>
          <t>质量工程师</t>
        </is>
      </c>
      <c r="N843" s="70" t="inlineStr">
        <is>
          <t>否</t>
        </is>
      </c>
      <c r="O843" s="70" t="inlineStr">
        <is>
          <t>团队模拟数据</t>
        </is>
      </c>
      <c r="P843" s="70" t="inlineStr">
        <is>
          <t>SIM-v2.2-20260807-20260805</t>
        </is>
      </c>
      <c r="Q843" s="70" t="inlineStr">
        <is>
          <t>按LINE-S01确定性比例分配: 外观15%/尺寸25%/功能25%/电气25%/其他余数; 良品=ROUND(总产量×质量率,0)=41793, 不良=163</t>
        </is>
      </c>
    </row>
    <row r="844">
      <c r="A844" s="70" t="inlineStr">
        <is>
          <t>DEF-00843</t>
        </is>
      </c>
      <c r="B844" s="70" t="inlineStr">
        <is>
          <t>LINE-S01-PRE-20251211</t>
        </is>
      </c>
      <c r="C844" s="70" t="inlineStr">
        <is>
          <t>SHIFT-PRE-20251211</t>
        </is>
      </c>
      <c r="D844" s="70" t="inlineStr">
        <is>
          <t>LINE-S01</t>
        </is>
      </c>
      <c r="E844" s="70" t="inlineStr">
        <is>
          <t>改善前</t>
        </is>
      </c>
      <c r="F844" s="71" t="n">
        <v>46002</v>
      </c>
      <c r="G844" s="70" t="inlineStr">
        <is>
          <t>智能终端系列</t>
        </is>
      </c>
      <c r="H844" s="70" t="inlineStr">
        <is>
          <t>功能失效</t>
        </is>
      </c>
      <c r="I844" s="72" t="n">
        <v>41</v>
      </c>
      <c r="J844" s="73" t="n">
        <v>0.2515337423312883</v>
      </c>
      <c r="K844" s="70" t="inlineStr">
        <is>
          <t>测试工位</t>
        </is>
      </c>
      <c r="L844" s="70" t="inlineStr">
        <is>
          <t>元器件异常</t>
        </is>
      </c>
      <c r="M844" s="70" t="inlineStr">
        <is>
          <t>质量工程师</t>
        </is>
      </c>
      <c r="N844" s="70" t="inlineStr">
        <is>
          <t>否</t>
        </is>
      </c>
      <c r="O844" s="70" t="inlineStr">
        <is>
          <t>团队模拟数据</t>
        </is>
      </c>
      <c r="P844" s="70" t="inlineStr">
        <is>
          <t>SIM-v2.2-20260807-20260805</t>
        </is>
      </c>
      <c r="Q844" s="70" t="inlineStr">
        <is>
          <t>按LINE-S01确定性比例分配: 外观15%/尺寸25%/功能25%/电气25%/其他余数; 良品=ROUND(总产量×质量率,0)=41793, 不良=163</t>
        </is>
      </c>
    </row>
    <row r="845">
      <c r="A845" s="70" t="inlineStr">
        <is>
          <t>DEF-00844</t>
        </is>
      </c>
      <c r="B845" s="70" t="inlineStr">
        <is>
          <t>LINE-S01-PRE-20251211</t>
        </is>
      </c>
      <c r="C845" s="70" t="inlineStr">
        <is>
          <t>SHIFT-PRE-20251211</t>
        </is>
      </c>
      <c r="D845" s="70" t="inlineStr">
        <is>
          <t>LINE-S01</t>
        </is>
      </c>
      <c r="E845" s="70" t="inlineStr">
        <is>
          <t>改善前</t>
        </is>
      </c>
      <c r="F845" s="71" t="n">
        <v>46002</v>
      </c>
      <c r="G845" s="70" t="inlineStr">
        <is>
          <t>智能终端系列</t>
        </is>
      </c>
      <c r="H845" s="70" t="inlineStr">
        <is>
          <t>电气不良</t>
        </is>
      </c>
      <c r="I845" s="72" t="n">
        <v>41</v>
      </c>
      <c r="J845" s="73" t="n">
        <v>0.2515337423312883</v>
      </c>
      <c r="K845" s="70" t="inlineStr">
        <is>
          <t>焊接工位</t>
        </is>
      </c>
      <c r="L845" s="70" t="inlineStr">
        <is>
          <t>焊接缺陷</t>
        </is>
      </c>
      <c r="M845" s="70" t="inlineStr">
        <is>
          <t>质量工程师</t>
        </is>
      </c>
      <c r="N845" s="70" t="inlineStr">
        <is>
          <t>否</t>
        </is>
      </c>
      <c r="O845" s="70" t="inlineStr">
        <is>
          <t>团队模拟数据</t>
        </is>
      </c>
      <c r="P845" s="70" t="inlineStr">
        <is>
          <t>SIM-v2.2-20260807-20260805</t>
        </is>
      </c>
      <c r="Q845" s="70" t="inlineStr">
        <is>
          <t>按LINE-S01确定性比例分配: 外观15%/尺寸25%/功能25%/电气25%/其他余数; 良品=ROUND(总产量×质量率,0)=41793, 不良=163</t>
        </is>
      </c>
    </row>
    <row r="846">
      <c r="A846" s="70" t="inlineStr">
        <is>
          <t>DEF-00845</t>
        </is>
      </c>
      <c r="B846" s="70" t="inlineStr">
        <is>
          <t>LINE-S01-PRE-20251211</t>
        </is>
      </c>
      <c r="C846" s="70" t="inlineStr">
        <is>
          <t>SHIFT-PRE-20251211</t>
        </is>
      </c>
      <c r="D846" s="70" t="inlineStr">
        <is>
          <t>LINE-S01</t>
        </is>
      </c>
      <c r="E846" s="70" t="inlineStr">
        <is>
          <t>改善前</t>
        </is>
      </c>
      <c r="F846" s="71" t="n">
        <v>46002</v>
      </c>
      <c r="G846" s="70" t="inlineStr">
        <is>
          <t>智能终端系列</t>
        </is>
      </c>
      <c r="H846" s="70" t="inlineStr">
        <is>
          <t>其他不良</t>
        </is>
      </c>
      <c r="I846" s="72" t="n">
        <v>16</v>
      </c>
      <c r="J846" s="73" t="n">
        <v>0.09815950920245398</v>
      </c>
      <c r="K846" s="70" t="inlineStr">
        <is>
          <t>包装工位</t>
        </is>
      </c>
      <c r="L846" s="70" t="inlineStr">
        <is>
          <t>综合因素</t>
        </is>
      </c>
      <c r="M846" s="70" t="inlineStr">
        <is>
          <t>生产主管</t>
        </is>
      </c>
      <c r="N846" s="70" t="inlineStr">
        <is>
          <t>否</t>
        </is>
      </c>
      <c r="O846" s="70" t="inlineStr">
        <is>
          <t>团队模拟数据</t>
        </is>
      </c>
      <c r="P846" s="70" t="inlineStr">
        <is>
          <t>SIM-v2.2-20260807-20260805</t>
        </is>
      </c>
      <c r="Q846" s="70" t="inlineStr">
        <is>
          <t>按LINE-S01确定性比例分配: 外观15%/尺寸25%/功能25%/电气25%/其他余数; 良品=ROUND(总产量×质量率,0)=41793, 不良=163</t>
        </is>
      </c>
    </row>
    <row r="847">
      <c r="A847" s="70" t="inlineStr">
        <is>
          <t>DEF-00846</t>
        </is>
      </c>
      <c r="B847" s="70" t="inlineStr">
        <is>
          <t>LINE-S02-PRE-20251211</t>
        </is>
      </c>
      <c r="C847" s="70" t="inlineStr">
        <is>
          <t>SHIFT-PRE-20251211</t>
        </is>
      </c>
      <c r="D847" s="70" t="inlineStr">
        <is>
          <t>LINE-S02</t>
        </is>
      </c>
      <c r="E847" s="70" t="inlineStr">
        <is>
          <t>改善前</t>
        </is>
      </c>
      <c r="F847" s="71" t="n">
        <v>46002</v>
      </c>
      <c r="G847" s="70" t="inlineStr">
        <is>
          <t>视觉设备系列</t>
        </is>
      </c>
      <c r="H847" s="70" t="inlineStr">
        <is>
          <t>外观不良</t>
        </is>
      </c>
      <c r="I847" s="72" t="n">
        <v>32</v>
      </c>
      <c r="J847" s="73" t="n">
        <v>0.1194029850746269</v>
      </c>
      <c r="K847" s="70" t="inlineStr">
        <is>
          <t>注塑工位</t>
        </is>
      </c>
      <c r="L847" s="70" t="inlineStr">
        <is>
          <t>表面缺陷</t>
        </is>
      </c>
      <c r="M847" s="70" t="inlineStr">
        <is>
          <t>质量工程师</t>
        </is>
      </c>
      <c r="N847" s="70" t="inlineStr">
        <is>
          <t>否</t>
        </is>
      </c>
      <c r="O847" s="70" t="inlineStr">
        <is>
          <t>团队模拟数据</t>
        </is>
      </c>
      <c r="P847" s="70" t="inlineStr">
        <is>
          <t>SIM-v2.2-20260807-20260805</t>
        </is>
      </c>
      <c r="Q847" s="70" t="inlineStr">
        <is>
          <t>按LINE-S02确定性比例分配: 外观12%/尺寸15%/功能32%/电气28%/其他余数; 良品=ROUND(总产量×质量率,0)=41309, 不良=268</t>
        </is>
      </c>
    </row>
    <row r="848">
      <c r="A848" s="70" t="inlineStr">
        <is>
          <t>DEF-00847</t>
        </is>
      </c>
      <c r="B848" s="70" t="inlineStr">
        <is>
          <t>LINE-S02-PRE-20251211</t>
        </is>
      </c>
      <c r="C848" s="70" t="inlineStr">
        <is>
          <t>SHIFT-PRE-20251211</t>
        </is>
      </c>
      <c r="D848" s="70" t="inlineStr">
        <is>
          <t>LINE-S02</t>
        </is>
      </c>
      <c r="E848" s="70" t="inlineStr">
        <is>
          <t>改善前</t>
        </is>
      </c>
      <c r="F848" s="71" t="n">
        <v>46002</v>
      </c>
      <c r="G848" s="70" t="inlineStr">
        <is>
          <t>视觉设备系列</t>
        </is>
      </c>
      <c r="H848" s="70" t="inlineStr">
        <is>
          <t>尺寸超差</t>
        </is>
      </c>
      <c r="I848" s="72" t="n">
        <v>40</v>
      </c>
      <c r="J848" s="73" t="n">
        <v>0.1492537313432836</v>
      </c>
      <c r="K848" s="70" t="inlineStr">
        <is>
          <t>成型工位</t>
        </is>
      </c>
      <c r="L848" s="70" t="inlineStr">
        <is>
          <t>工艺偏移</t>
        </is>
      </c>
      <c r="M848" s="70" t="inlineStr">
        <is>
          <t>质量工程师</t>
        </is>
      </c>
      <c r="N848" s="70" t="inlineStr">
        <is>
          <t>否</t>
        </is>
      </c>
      <c r="O848" s="70" t="inlineStr">
        <is>
          <t>团队模拟数据</t>
        </is>
      </c>
      <c r="P848" s="70" t="inlineStr">
        <is>
          <t>SIM-v2.2-20260807-20260805</t>
        </is>
      </c>
      <c r="Q848" s="70" t="inlineStr">
        <is>
          <t>按LINE-S02确定性比例分配: 外观12%/尺寸15%/功能32%/电气28%/其他余数; 良品=ROUND(总产量×质量率,0)=41309, 不良=268</t>
        </is>
      </c>
    </row>
    <row r="849">
      <c r="A849" s="70" t="inlineStr">
        <is>
          <t>DEF-00848</t>
        </is>
      </c>
      <c r="B849" s="70" t="inlineStr">
        <is>
          <t>LINE-S02-PRE-20251211</t>
        </is>
      </c>
      <c r="C849" s="70" t="inlineStr">
        <is>
          <t>SHIFT-PRE-20251211</t>
        </is>
      </c>
      <c r="D849" s="70" t="inlineStr">
        <is>
          <t>LINE-S02</t>
        </is>
      </c>
      <c r="E849" s="70" t="inlineStr">
        <is>
          <t>改善前</t>
        </is>
      </c>
      <c r="F849" s="71" t="n">
        <v>46002</v>
      </c>
      <c r="G849" s="70" t="inlineStr">
        <is>
          <t>视觉设备系列</t>
        </is>
      </c>
      <c r="H849" s="70" t="inlineStr">
        <is>
          <t>功能失效</t>
        </is>
      </c>
      <c r="I849" s="72" t="n">
        <v>86</v>
      </c>
      <c r="J849" s="73" t="n">
        <v>0.3208955223880597</v>
      </c>
      <c r="K849" s="70" t="inlineStr">
        <is>
          <t>测试工位</t>
        </is>
      </c>
      <c r="L849" s="70" t="inlineStr">
        <is>
          <t>元器件异常</t>
        </is>
      </c>
      <c r="M849" s="70" t="inlineStr">
        <is>
          <t>质量工程师</t>
        </is>
      </c>
      <c r="N849" s="70" t="inlineStr">
        <is>
          <t>是</t>
        </is>
      </c>
      <c r="O849" s="70" t="inlineStr">
        <is>
          <t>团队模拟数据</t>
        </is>
      </c>
      <c r="P849" s="70" t="inlineStr">
        <is>
          <t>SIM-v2.2-20260807-20260805</t>
        </is>
      </c>
      <c r="Q849" s="70" t="inlineStr">
        <is>
          <t>按LINE-S02确定性比例分配: 外观12%/尺寸15%/功能32%/电气28%/其他余数; 良品=ROUND(总产量×质量率,0)=41309, 不良=268</t>
        </is>
      </c>
    </row>
    <row r="850">
      <c r="A850" s="70" t="inlineStr">
        <is>
          <t>DEF-00849</t>
        </is>
      </c>
      <c r="B850" s="70" t="inlineStr">
        <is>
          <t>LINE-S02-PRE-20251211</t>
        </is>
      </c>
      <c r="C850" s="70" t="inlineStr">
        <is>
          <t>SHIFT-PRE-20251211</t>
        </is>
      </c>
      <c r="D850" s="70" t="inlineStr">
        <is>
          <t>LINE-S02</t>
        </is>
      </c>
      <c r="E850" s="70" t="inlineStr">
        <is>
          <t>改善前</t>
        </is>
      </c>
      <c r="F850" s="71" t="n">
        <v>46002</v>
      </c>
      <c r="G850" s="70" t="inlineStr">
        <is>
          <t>视觉设备系列</t>
        </is>
      </c>
      <c r="H850" s="70" t="inlineStr">
        <is>
          <t>电气不良</t>
        </is>
      </c>
      <c r="I850" s="72" t="n">
        <v>75</v>
      </c>
      <c r="J850" s="73" t="n">
        <v>0.2798507462686567</v>
      </c>
      <c r="K850" s="70" t="inlineStr">
        <is>
          <t>焊接工位</t>
        </is>
      </c>
      <c r="L850" s="70" t="inlineStr">
        <is>
          <t>焊接缺陷</t>
        </is>
      </c>
      <c r="M850" s="70" t="inlineStr">
        <is>
          <t>质量工程师</t>
        </is>
      </c>
      <c r="N850" s="70" t="inlineStr">
        <is>
          <t>否</t>
        </is>
      </c>
      <c r="O850" s="70" t="inlineStr">
        <is>
          <t>团队模拟数据</t>
        </is>
      </c>
      <c r="P850" s="70" t="inlineStr">
        <is>
          <t>SIM-v2.2-20260807-20260805</t>
        </is>
      </c>
      <c r="Q850" s="70" t="inlineStr">
        <is>
          <t>按LINE-S02确定性比例分配: 外观12%/尺寸15%/功能32%/电气28%/其他余数; 良品=ROUND(总产量×质量率,0)=41309, 不良=268</t>
        </is>
      </c>
    </row>
    <row r="851">
      <c r="A851" s="70" t="inlineStr">
        <is>
          <t>DEF-00850</t>
        </is>
      </c>
      <c r="B851" s="70" t="inlineStr">
        <is>
          <t>LINE-S02-PRE-20251211</t>
        </is>
      </c>
      <c r="C851" s="70" t="inlineStr">
        <is>
          <t>SHIFT-PRE-20251211</t>
        </is>
      </c>
      <c r="D851" s="70" t="inlineStr">
        <is>
          <t>LINE-S02</t>
        </is>
      </c>
      <c r="E851" s="70" t="inlineStr">
        <is>
          <t>改善前</t>
        </is>
      </c>
      <c r="F851" s="71" t="n">
        <v>46002</v>
      </c>
      <c r="G851" s="70" t="inlineStr">
        <is>
          <t>视觉设备系列</t>
        </is>
      </c>
      <c r="H851" s="70" t="inlineStr">
        <is>
          <t>其他不良</t>
        </is>
      </c>
      <c r="I851" s="72" t="n">
        <v>35</v>
      </c>
      <c r="J851" s="73" t="n">
        <v>0.1305970149253731</v>
      </c>
      <c r="K851" s="70" t="inlineStr">
        <is>
          <t>包装工位</t>
        </is>
      </c>
      <c r="L851" s="70" t="inlineStr">
        <is>
          <t>综合因素</t>
        </is>
      </c>
      <c r="M851" s="70" t="inlineStr">
        <is>
          <t>生产主管</t>
        </is>
      </c>
      <c r="N851" s="70" t="inlineStr">
        <is>
          <t>否</t>
        </is>
      </c>
      <c r="O851" s="70" t="inlineStr">
        <is>
          <t>团队模拟数据</t>
        </is>
      </c>
      <c r="P851" s="70" t="inlineStr">
        <is>
          <t>SIM-v2.2-20260807-20260805</t>
        </is>
      </c>
      <c r="Q851" s="70" t="inlineStr">
        <is>
          <t>按LINE-S02确定性比例分配: 外观12%/尺寸15%/功能32%/电气28%/其他余数; 良品=ROUND(总产量×质量率,0)=41309, 不良=268</t>
        </is>
      </c>
    </row>
    <row r="852">
      <c r="A852" s="70" t="inlineStr">
        <is>
          <t>DEF-00851</t>
        </is>
      </c>
      <c r="B852" s="70" t="inlineStr">
        <is>
          <t>LINE-S03-PRE-20251211</t>
        </is>
      </c>
      <c r="C852" s="70" t="inlineStr">
        <is>
          <t>SHIFT-PRE-20251211</t>
        </is>
      </c>
      <c r="D852" s="70" t="inlineStr">
        <is>
          <t>LINE-S03</t>
        </is>
      </c>
      <c r="E852" s="70" t="inlineStr">
        <is>
          <t>改善前</t>
        </is>
      </c>
      <c r="F852" s="71" t="n">
        <v>46002</v>
      </c>
      <c r="G852" s="70" t="inlineStr">
        <is>
          <t>音频模组系列</t>
        </is>
      </c>
      <c r="H852" s="70" t="inlineStr">
        <is>
          <t>外观不良</t>
        </is>
      </c>
      <c r="I852" s="72" t="n">
        <v>528</v>
      </c>
      <c r="J852" s="73" t="n">
        <v>0.32</v>
      </c>
      <c r="K852" s="70" t="inlineStr">
        <is>
          <t>注塑工位</t>
        </is>
      </c>
      <c r="L852" s="70" t="inlineStr">
        <is>
          <t>表面缺陷</t>
        </is>
      </c>
      <c r="M852" s="70" t="inlineStr">
        <is>
          <t>质量工程师</t>
        </is>
      </c>
      <c r="N852" s="70" t="inlineStr">
        <is>
          <t>是</t>
        </is>
      </c>
      <c r="O852" s="70" t="inlineStr">
        <is>
          <t>团队模拟数据</t>
        </is>
      </c>
      <c r="P852" s="70" t="inlineStr">
        <is>
          <t>SIM-v2.2-20260807-20260805</t>
        </is>
      </c>
      <c r="Q852" s="70" t="inlineStr">
        <is>
          <t>按LINE-S03确定性比例分配: 外观32%/尺寸30%/功能15%/电气13%/其他余数; 良品=ROUND(总产量×质量率,0)=44195, 不良=1650</t>
        </is>
      </c>
    </row>
    <row r="853">
      <c r="A853" s="70" t="inlineStr">
        <is>
          <t>DEF-00852</t>
        </is>
      </c>
      <c r="B853" s="70" t="inlineStr">
        <is>
          <t>LINE-S03-PRE-20251211</t>
        </is>
      </c>
      <c r="C853" s="70" t="inlineStr">
        <is>
          <t>SHIFT-PRE-20251211</t>
        </is>
      </c>
      <c r="D853" s="70" t="inlineStr">
        <is>
          <t>LINE-S03</t>
        </is>
      </c>
      <c r="E853" s="70" t="inlineStr">
        <is>
          <t>改善前</t>
        </is>
      </c>
      <c r="F853" s="71" t="n">
        <v>46002</v>
      </c>
      <c r="G853" s="70" t="inlineStr">
        <is>
          <t>音频模组系列</t>
        </is>
      </c>
      <c r="H853" s="70" t="inlineStr">
        <is>
          <t>尺寸超差</t>
        </is>
      </c>
      <c r="I853" s="72" t="n">
        <v>495</v>
      </c>
      <c r="J853" s="73" t="n">
        <v>0.3</v>
      </c>
      <c r="K853" s="70" t="inlineStr">
        <is>
          <t>成型工位</t>
        </is>
      </c>
      <c r="L853" s="70" t="inlineStr">
        <is>
          <t>工艺偏移</t>
        </is>
      </c>
      <c r="M853" s="70" t="inlineStr">
        <is>
          <t>质量工程师</t>
        </is>
      </c>
      <c r="N853" s="70" t="inlineStr">
        <is>
          <t>是</t>
        </is>
      </c>
      <c r="O853" s="70" t="inlineStr">
        <is>
          <t>团队模拟数据</t>
        </is>
      </c>
      <c r="P853" s="70" t="inlineStr">
        <is>
          <t>SIM-v2.2-20260807-20260805</t>
        </is>
      </c>
      <c r="Q853" s="70" t="inlineStr">
        <is>
          <t>按LINE-S03确定性比例分配: 外观32%/尺寸30%/功能15%/电气13%/其他余数; 良品=ROUND(总产量×质量率,0)=44195, 不良=1650</t>
        </is>
      </c>
    </row>
    <row r="854">
      <c r="A854" s="70" t="inlineStr">
        <is>
          <t>DEF-00853</t>
        </is>
      </c>
      <c r="B854" s="70" t="inlineStr">
        <is>
          <t>LINE-S03-PRE-20251211</t>
        </is>
      </c>
      <c r="C854" s="70" t="inlineStr">
        <is>
          <t>SHIFT-PRE-20251211</t>
        </is>
      </c>
      <c r="D854" s="70" t="inlineStr">
        <is>
          <t>LINE-S03</t>
        </is>
      </c>
      <c r="E854" s="70" t="inlineStr">
        <is>
          <t>改善前</t>
        </is>
      </c>
      <c r="F854" s="71" t="n">
        <v>46002</v>
      </c>
      <c r="G854" s="70" t="inlineStr">
        <is>
          <t>音频模组系列</t>
        </is>
      </c>
      <c r="H854" s="70" t="inlineStr">
        <is>
          <t>功能失效</t>
        </is>
      </c>
      <c r="I854" s="72" t="n">
        <v>248</v>
      </c>
      <c r="J854" s="73" t="n">
        <v>0.1503030303030303</v>
      </c>
      <c r="K854" s="70" t="inlineStr">
        <is>
          <t>测试工位</t>
        </is>
      </c>
      <c r="L854" s="70" t="inlineStr">
        <is>
          <t>元器件异常</t>
        </is>
      </c>
      <c r="M854" s="70" t="inlineStr">
        <is>
          <t>质量工程师</t>
        </is>
      </c>
      <c r="N854" s="70" t="inlineStr">
        <is>
          <t>否</t>
        </is>
      </c>
      <c r="O854" s="70" t="inlineStr">
        <is>
          <t>团队模拟数据</t>
        </is>
      </c>
      <c r="P854" s="70" t="inlineStr">
        <is>
          <t>SIM-v2.2-20260807-20260805</t>
        </is>
      </c>
      <c r="Q854" s="70" t="inlineStr">
        <is>
          <t>按LINE-S03确定性比例分配: 外观32%/尺寸30%/功能15%/电气13%/其他余数; 良品=ROUND(总产量×质量率,0)=44195, 不良=1650</t>
        </is>
      </c>
    </row>
    <row r="855">
      <c r="A855" s="70" t="inlineStr">
        <is>
          <t>DEF-00854</t>
        </is>
      </c>
      <c r="B855" s="70" t="inlineStr">
        <is>
          <t>LINE-S03-PRE-20251211</t>
        </is>
      </c>
      <c r="C855" s="70" t="inlineStr">
        <is>
          <t>SHIFT-PRE-20251211</t>
        </is>
      </c>
      <c r="D855" s="70" t="inlineStr">
        <is>
          <t>LINE-S03</t>
        </is>
      </c>
      <c r="E855" s="70" t="inlineStr">
        <is>
          <t>改善前</t>
        </is>
      </c>
      <c r="F855" s="71" t="n">
        <v>46002</v>
      </c>
      <c r="G855" s="70" t="inlineStr">
        <is>
          <t>音频模组系列</t>
        </is>
      </c>
      <c r="H855" s="70" t="inlineStr">
        <is>
          <t>电气不良</t>
        </is>
      </c>
      <c r="I855" s="72" t="n">
        <v>214</v>
      </c>
      <c r="J855" s="73" t="n">
        <v>0.1296969696969697</v>
      </c>
      <c r="K855" s="70" t="inlineStr">
        <is>
          <t>焊接工位</t>
        </is>
      </c>
      <c r="L855" s="70" t="inlineStr">
        <is>
          <t>焊接缺陷</t>
        </is>
      </c>
      <c r="M855" s="70" t="inlineStr">
        <is>
          <t>质量工程师</t>
        </is>
      </c>
      <c r="N855" s="70" t="inlineStr">
        <is>
          <t>否</t>
        </is>
      </c>
      <c r="O855" s="70" t="inlineStr">
        <is>
          <t>团队模拟数据</t>
        </is>
      </c>
      <c r="P855" s="70" t="inlineStr">
        <is>
          <t>SIM-v2.2-20260807-20260805</t>
        </is>
      </c>
      <c r="Q855" s="70" t="inlineStr">
        <is>
          <t>按LINE-S03确定性比例分配: 外观32%/尺寸30%/功能15%/电气13%/其他余数; 良品=ROUND(总产量×质量率,0)=44195, 不良=1650</t>
        </is>
      </c>
    </row>
    <row r="856">
      <c r="A856" s="70" t="inlineStr">
        <is>
          <t>DEF-00855</t>
        </is>
      </c>
      <c r="B856" s="70" t="inlineStr">
        <is>
          <t>LINE-S03-PRE-20251211</t>
        </is>
      </c>
      <c r="C856" s="70" t="inlineStr">
        <is>
          <t>SHIFT-PRE-20251211</t>
        </is>
      </c>
      <c r="D856" s="70" t="inlineStr">
        <is>
          <t>LINE-S03</t>
        </is>
      </c>
      <c r="E856" s="70" t="inlineStr">
        <is>
          <t>改善前</t>
        </is>
      </c>
      <c r="F856" s="71" t="n">
        <v>46002</v>
      </c>
      <c r="G856" s="70" t="inlineStr">
        <is>
          <t>音频模组系列</t>
        </is>
      </c>
      <c r="H856" s="70" t="inlineStr">
        <is>
          <t>其他不良</t>
        </is>
      </c>
      <c r="I856" s="72" t="n">
        <v>165</v>
      </c>
      <c r="J856" s="73" t="n">
        <v>0.1000000000000001</v>
      </c>
      <c r="K856" s="70" t="inlineStr">
        <is>
          <t>包装工位</t>
        </is>
      </c>
      <c r="L856" s="70" t="inlineStr">
        <is>
          <t>综合因素</t>
        </is>
      </c>
      <c r="M856" s="70" t="inlineStr">
        <is>
          <t>生产主管</t>
        </is>
      </c>
      <c r="N856" s="70" t="inlineStr">
        <is>
          <t>否</t>
        </is>
      </c>
      <c r="O856" s="70" t="inlineStr">
        <is>
          <t>团队模拟数据</t>
        </is>
      </c>
      <c r="P856" s="70" t="inlineStr">
        <is>
          <t>SIM-v2.2-20260807-20260805</t>
        </is>
      </c>
      <c r="Q856" s="70" t="inlineStr">
        <is>
          <t>按LINE-S03确定性比例分配: 外观32%/尺寸30%/功能15%/电气13%/其他余数; 良品=ROUND(总产量×质量率,0)=44195, 不良=1650</t>
        </is>
      </c>
    </row>
    <row r="857">
      <c r="A857" s="70" t="inlineStr">
        <is>
          <t>DEF-00856</t>
        </is>
      </c>
      <c r="B857" s="70" t="inlineStr">
        <is>
          <t>LINE-S01-PRE-20251212</t>
        </is>
      </c>
      <c r="C857" s="70" t="inlineStr">
        <is>
          <t>SHIFT-PRE-20251212</t>
        </is>
      </c>
      <c r="D857" s="70" t="inlineStr">
        <is>
          <t>LINE-S01</t>
        </is>
      </c>
      <c r="E857" s="70" t="inlineStr">
        <is>
          <t>改善前</t>
        </is>
      </c>
      <c r="F857" s="71" t="n">
        <v>46003</v>
      </c>
      <c r="G857" s="70" t="inlineStr">
        <is>
          <t>智能终端系列</t>
        </is>
      </c>
      <c r="H857" s="70" t="inlineStr">
        <is>
          <t>外观不良</t>
        </is>
      </c>
      <c r="I857" s="72" t="n">
        <v>64</v>
      </c>
      <c r="J857" s="73" t="n">
        <v>0.1491841491841492</v>
      </c>
      <c r="K857" s="70" t="inlineStr">
        <is>
          <t>注塑工位</t>
        </is>
      </c>
      <c r="L857" s="70" t="inlineStr">
        <is>
          <t>表面缺陷</t>
        </is>
      </c>
      <c r="M857" s="70" t="inlineStr">
        <is>
          <t>质量工程师</t>
        </is>
      </c>
      <c r="N857" s="70" t="inlineStr">
        <is>
          <t>否</t>
        </is>
      </c>
      <c r="O857" s="70" t="inlineStr">
        <is>
          <t>团队模拟数据</t>
        </is>
      </c>
      <c r="P857" s="70" t="inlineStr">
        <is>
          <t>SIM-v2.2-20260807-20260805</t>
        </is>
      </c>
      <c r="Q857" s="70" t="inlineStr">
        <is>
          <t>按LINE-S01确定性比例分配: 外观15%/尺寸25%/功能25%/电气25%/其他余数; 良品=ROUND(总产量×质量率,0)=37107, 不良=429</t>
        </is>
      </c>
    </row>
    <row r="858">
      <c r="A858" s="70" t="inlineStr">
        <is>
          <t>DEF-00857</t>
        </is>
      </c>
      <c r="B858" s="70" t="inlineStr">
        <is>
          <t>LINE-S01-PRE-20251212</t>
        </is>
      </c>
      <c r="C858" s="70" t="inlineStr">
        <is>
          <t>SHIFT-PRE-20251212</t>
        </is>
      </c>
      <c r="D858" s="70" t="inlineStr">
        <is>
          <t>LINE-S01</t>
        </is>
      </c>
      <c r="E858" s="70" t="inlineStr">
        <is>
          <t>改善前</t>
        </is>
      </c>
      <c r="F858" s="71" t="n">
        <v>46003</v>
      </c>
      <c r="G858" s="70" t="inlineStr">
        <is>
          <t>智能终端系列</t>
        </is>
      </c>
      <c r="H858" s="70" t="inlineStr">
        <is>
          <t>尺寸超差</t>
        </is>
      </c>
      <c r="I858" s="72" t="n">
        <v>107</v>
      </c>
      <c r="J858" s="73" t="n">
        <v>0.2494172494172494</v>
      </c>
      <c r="K858" s="70" t="inlineStr">
        <is>
          <t>成型工位</t>
        </is>
      </c>
      <c r="L858" s="70" t="inlineStr">
        <is>
          <t>工艺偏移</t>
        </is>
      </c>
      <c r="M858" s="70" t="inlineStr">
        <is>
          <t>质量工程师</t>
        </is>
      </c>
      <c r="N858" s="70" t="inlineStr">
        <is>
          <t>否</t>
        </is>
      </c>
      <c r="O858" s="70" t="inlineStr">
        <is>
          <t>团队模拟数据</t>
        </is>
      </c>
      <c r="P858" s="70" t="inlineStr">
        <is>
          <t>SIM-v2.2-20260807-20260805</t>
        </is>
      </c>
      <c r="Q858" s="70" t="inlineStr">
        <is>
          <t>按LINE-S01确定性比例分配: 外观15%/尺寸25%/功能25%/电气25%/其他余数; 良品=ROUND(总产量×质量率,0)=37107, 不良=429</t>
        </is>
      </c>
    </row>
    <row r="859">
      <c r="A859" s="70" t="inlineStr">
        <is>
          <t>DEF-00858</t>
        </is>
      </c>
      <c r="B859" s="70" t="inlineStr">
        <is>
          <t>LINE-S01-PRE-20251212</t>
        </is>
      </c>
      <c r="C859" s="70" t="inlineStr">
        <is>
          <t>SHIFT-PRE-20251212</t>
        </is>
      </c>
      <c r="D859" s="70" t="inlineStr">
        <is>
          <t>LINE-S01</t>
        </is>
      </c>
      <c r="E859" s="70" t="inlineStr">
        <is>
          <t>改善前</t>
        </is>
      </c>
      <c r="F859" s="71" t="n">
        <v>46003</v>
      </c>
      <c r="G859" s="70" t="inlineStr">
        <is>
          <t>智能终端系列</t>
        </is>
      </c>
      <c r="H859" s="70" t="inlineStr">
        <is>
          <t>功能失效</t>
        </is>
      </c>
      <c r="I859" s="72" t="n">
        <v>107</v>
      </c>
      <c r="J859" s="73" t="n">
        <v>0.2494172494172494</v>
      </c>
      <c r="K859" s="70" t="inlineStr">
        <is>
          <t>测试工位</t>
        </is>
      </c>
      <c r="L859" s="70" t="inlineStr">
        <is>
          <t>元器件异常</t>
        </is>
      </c>
      <c r="M859" s="70" t="inlineStr">
        <is>
          <t>质量工程师</t>
        </is>
      </c>
      <c r="N859" s="70" t="inlineStr">
        <is>
          <t>否</t>
        </is>
      </c>
      <c r="O859" s="70" t="inlineStr">
        <is>
          <t>团队模拟数据</t>
        </is>
      </c>
      <c r="P859" s="70" t="inlineStr">
        <is>
          <t>SIM-v2.2-20260807-20260805</t>
        </is>
      </c>
      <c r="Q859" s="70" t="inlineStr">
        <is>
          <t>按LINE-S01确定性比例分配: 外观15%/尺寸25%/功能25%/电气25%/其他余数; 良品=ROUND(总产量×质量率,0)=37107, 不良=429</t>
        </is>
      </c>
    </row>
    <row r="860">
      <c r="A860" s="70" t="inlineStr">
        <is>
          <t>DEF-00859</t>
        </is>
      </c>
      <c r="B860" s="70" t="inlineStr">
        <is>
          <t>LINE-S01-PRE-20251212</t>
        </is>
      </c>
      <c r="C860" s="70" t="inlineStr">
        <is>
          <t>SHIFT-PRE-20251212</t>
        </is>
      </c>
      <c r="D860" s="70" t="inlineStr">
        <is>
          <t>LINE-S01</t>
        </is>
      </c>
      <c r="E860" s="70" t="inlineStr">
        <is>
          <t>改善前</t>
        </is>
      </c>
      <c r="F860" s="71" t="n">
        <v>46003</v>
      </c>
      <c r="G860" s="70" t="inlineStr">
        <is>
          <t>智能终端系列</t>
        </is>
      </c>
      <c r="H860" s="70" t="inlineStr">
        <is>
          <t>电气不良</t>
        </is>
      </c>
      <c r="I860" s="72" t="n">
        <v>107</v>
      </c>
      <c r="J860" s="73" t="n">
        <v>0.2494172494172494</v>
      </c>
      <c r="K860" s="70" t="inlineStr">
        <is>
          <t>焊接工位</t>
        </is>
      </c>
      <c r="L860" s="70" t="inlineStr">
        <is>
          <t>焊接缺陷</t>
        </is>
      </c>
      <c r="M860" s="70" t="inlineStr">
        <is>
          <t>质量工程师</t>
        </is>
      </c>
      <c r="N860" s="70" t="inlineStr">
        <is>
          <t>否</t>
        </is>
      </c>
      <c r="O860" s="70" t="inlineStr">
        <is>
          <t>团队模拟数据</t>
        </is>
      </c>
      <c r="P860" s="70" t="inlineStr">
        <is>
          <t>SIM-v2.2-20260807-20260805</t>
        </is>
      </c>
      <c r="Q860" s="70" t="inlineStr">
        <is>
          <t>按LINE-S01确定性比例分配: 外观15%/尺寸25%/功能25%/电气25%/其他余数; 良品=ROUND(总产量×质量率,0)=37107, 不良=429</t>
        </is>
      </c>
    </row>
    <row r="861">
      <c r="A861" s="70" t="inlineStr">
        <is>
          <t>DEF-00860</t>
        </is>
      </c>
      <c r="B861" s="70" t="inlineStr">
        <is>
          <t>LINE-S01-PRE-20251212</t>
        </is>
      </c>
      <c r="C861" s="70" t="inlineStr">
        <is>
          <t>SHIFT-PRE-20251212</t>
        </is>
      </c>
      <c r="D861" s="70" t="inlineStr">
        <is>
          <t>LINE-S01</t>
        </is>
      </c>
      <c r="E861" s="70" t="inlineStr">
        <is>
          <t>改善前</t>
        </is>
      </c>
      <c r="F861" s="71" t="n">
        <v>46003</v>
      </c>
      <c r="G861" s="70" t="inlineStr">
        <is>
          <t>智能终端系列</t>
        </is>
      </c>
      <c r="H861" s="70" t="inlineStr">
        <is>
          <t>其他不良</t>
        </is>
      </c>
      <c r="I861" s="72" t="n">
        <v>44</v>
      </c>
      <c r="J861" s="73" t="n">
        <v>0.1025641025641025</v>
      </c>
      <c r="K861" s="70" t="inlineStr">
        <is>
          <t>包装工位</t>
        </is>
      </c>
      <c r="L861" s="70" t="inlineStr">
        <is>
          <t>综合因素</t>
        </is>
      </c>
      <c r="M861" s="70" t="inlineStr">
        <is>
          <t>生产主管</t>
        </is>
      </c>
      <c r="N861" s="70" t="inlineStr">
        <is>
          <t>否</t>
        </is>
      </c>
      <c r="O861" s="70" t="inlineStr">
        <is>
          <t>团队模拟数据</t>
        </is>
      </c>
      <c r="P861" s="70" t="inlineStr">
        <is>
          <t>SIM-v2.2-20260807-20260805</t>
        </is>
      </c>
      <c r="Q861" s="70" t="inlineStr">
        <is>
          <t>按LINE-S01确定性比例分配: 外观15%/尺寸25%/功能25%/电气25%/其他余数; 良品=ROUND(总产量×质量率,0)=37107, 不良=429</t>
        </is>
      </c>
    </row>
    <row r="862">
      <c r="A862" s="70" t="inlineStr">
        <is>
          <t>DEF-00861</t>
        </is>
      </c>
      <c r="B862" s="70" t="inlineStr">
        <is>
          <t>LINE-S02-PRE-20251212</t>
        </is>
      </c>
      <c r="C862" s="70" t="inlineStr">
        <is>
          <t>SHIFT-PRE-20251212</t>
        </is>
      </c>
      <c r="D862" s="70" t="inlineStr">
        <is>
          <t>LINE-S02</t>
        </is>
      </c>
      <c r="E862" s="70" t="inlineStr">
        <is>
          <t>改善前</t>
        </is>
      </c>
      <c r="F862" s="71" t="n">
        <v>46003</v>
      </c>
      <c r="G862" s="70" t="inlineStr">
        <is>
          <t>视觉设备系列</t>
        </is>
      </c>
      <c r="H862" s="70" t="inlineStr">
        <is>
          <t>外观不良</t>
        </is>
      </c>
      <c r="I862" s="72" t="n">
        <v>23</v>
      </c>
      <c r="J862" s="73" t="n">
        <v>0.1204188481675393</v>
      </c>
      <c r="K862" s="70" t="inlineStr">
        <is>
          <t>注塑工位</t>
        </is>
      </c>
      <c r="L862" s="70" t="inlineStr">
        <is>
          <t>表面缺陷</t>
        </is>
      </c>
      <c r="M862" s="70" t="inlineStr">
        <is>
          <t>质量工程师</t>
        </is>
      </c>
      <c r="N862" s="70" t="inlineStr">
        <is>
          <t>否</t>
        </is>
      </c>
      <c r="O862" s="70" t="inlineStr">
        <is>
          <t>团队模拟数据</t>
        </is>
      </c>
      <c r="P862" s="70" t="inlineStr">
        <is>
          <t>SIM-v2.2-20260807-20260805</t>
        </is>
      </c>
      <c r="Q862" s="70" t="inlineStr">
        <is>
          <t>按LINE-S02确定性比例分配: 外观12%/尺寸15%/功能32%/电气28%/其他余数; 良品=ROUND(总产量×质量率,0)=34380, 不良=191</t>
        </is>
      </c>
    </row>
    <row r="863">
      <c r="A863" s="70" t="inlineStr">
        <is>
          <t>DEF-00862</t>
        </is>
      </c>
      <c r="B863" s="70" t="inlineStr">
        <is>
          <t>LINE-S02-PRE-20251212</t>
        </is>
      </c>
      <c r="C863" s="70" t="inlineStr">
        <is>
          <t>SHIFT-PRE-20251212</t>
        </is>
      </c>
      <c r="D863" s="70" t="inlineStr">
        <is>
          <t>LINE-S02</t>
        </is>
      </c>
      <c r="E863" s="70" t="inlineStr">
        <is>
          <t>改善前</t>
        </is>
      </c>
      <c r="F863" s="71" t="n">
        <v>46003</v>
      </c>
      <c r="G863" s="70" t="inlineStr">
        <is>
          <t>视觉设备系列</t>
        </is>
      </c>
      <c r="H863" s="70" t="inlineStr">
        <is>
          <t>尺寸超差</t>
        </is>
      </c>
      <c r="I863" s="72" t="n">
        <v>29</v>
      </c>
      <c r="J863" s="73" t="n">
        <v>0.1518324607329843</v>
      </c>
      <c r="K863" s="70" t="inlineStr">
        <is>
          <t>成型工位</t>
        </is>
      </c>
      <c r="L863" s="70" t="inlineStr">
        <is>
          <t>工艺偏移</t>
        </is>
      </c>
      <c r="M863" s="70" t="inlineStr">
        <is>
          <t>质量工程师</t>
        </is>
      </c>
      <c r="N863" s="70" t="inlineStr">
        <is>
          <t>否</t>
        </is>
      </c>
      <c r="O863" s="70" t="inlineStr">
        <is>
          <t>团队模拟数据</t>
        </is>
      </c>
      <c r="P863" s="70" t="inlineStr">
        <is>
          <t>SIM-v2.2-20260807-20260805</t>
        </is>
      </c>
      <c r="Q863" s="70" t="inlineStr">
        <is>
          <t>按LINE-S02确定性比例分配: 外观12%/尺寸15%/功能32%/电气28%/其他余数; 良品=ROUND(总产量×质量率,0)=34380, 不良=191</t>
        </is>
      </c>
    </row>
    <row r="864">
      <c r="A864" s="70" t="inlineStr">
        <is>
          <t>DEF-00863</t>
        </is>
      </c>
      <c r="B864" s="70" t="inlineStr">
        <is>
          <t>LINE-S02-PRE-20251212</t>
        </is>
      </c>
      <c r="C864" s="70" t="inlineStr">
        <is>
          <t>SHIFT-PRE-20251212</t>
        </is>
      </c>
      <c r="D864" s="70" t="inlineStr">
        <is>
          <t>LINE-S02</t>
        </is>
      </c>
      <c r="E864" s="70" t="inlineStr">
        <is>
          <t>改善前</t>
        </is>
      </c>
      <c r="F864" s="71" t="n">
        <v>46003</v>
      </c>
      <c r="G864" s="70" t="inlineStr">
        <is>
          <t>视觉设备系列</t>
        </is>
      </c>
      <c r="H864" s="70" t="inlineStr">
        <is>
          <t>功能失效</t>
        </is>
      </c>
      <c r="I864" s="72" t="n">
        <v>61</v>
      </c>
      <c r="J864" s="73" t="n">
        <v>0.3193717277486911</v>
      </c>
      <c r="K864" s="70" t="inlineStr">
        <is>
          <t>测试工位</t>
        </is>
      </c>
      <c r="L864" s="70" t="inlineStr">
        <is>
          <t>元器件异常</t>
        </is>
      </c>
      <c r="M864" s="70" t="inlineStr">
        <is>
          <t>质量工程师</t>
        </is>
      </c>
      <c r="N864" s="70" t="inlineStr">
        <is>
          <t>是</t>
        </is>
      </c>
      <c r="O864" s="70" t="inlineStr">
        <is>
          <t>团队模拟数据</t>
        </is>
      </c>
      <c r="P864" s="70" t="inlineStr">
        <is>
          <t>SIM-v2.2-20260807-20260805</t>
        </is>
      </c>
      <c r="Q864" s="70" t="inlineStr">
        <is>
          <t>按LINE-S02确定性比例分配: 外观12%/尺寸15%/功能32%/电气28%/其他余数; 良品=ROUND(总产量×质量率,0)=34380, 不良=191</t>
        </is>
      </c>
    </row>
    <row r="865">
      <c r="A865" s="70" t="inlineStr">
        <is>
          <t>DEF-00864</t>
        </is>
      </c>
      <c r="B865" s="70" t="inlineStr">
        <is>
          <t>LINE-S02-PRE-20251212</t>
        </is>
      </c>
      <c r="C865" s="70" t="inlineStr">
        <is>
          <t>SHIFT-PRE-20251212</t>
        </is>
      </c>
      <c r="D865" s="70" t="inlineStr">
        <is>
          <t>LINE-S02</t>
        </is>
      </c>
      <c r="E865" s="70" t="inlineStr">
        <is>
          <t>改善前</t>
        </is>
      </c>
      <c r="F865" s="71" t="n">
        <v>46003</v>
      </c>
      <c r="G865" s="70" t="inlineStr">
        <is>
          <t>视觉设备系列</t>
        </is>
      </c>
      <c r="H865" s="70" t="inlineStr">
        <is>
          <t>电气不良</t>
        </is>
      </c>
      <c r="I865" s="72" t="n">
        <v>53</v>
      </c>
      <c r="J865" s="73" t="n">
        <v>0.2774869109947644</v>
      </c>
      <c r="K865" s="70" t="inlineStr">
        <is>
          <t>焊接工位</t>
        </is>
      </c>
      <c r="L865" s="70" t="inlineStr">
        <is>
          <t>焊接缺陷</t>
        </is>
      </c>
      <c r="M865" s="70" t="inlineStr">
        <is>
          <t>质量工程师</t>
        </is>
      </c>
      <c r="N865" s="70" t="inlineStr">
        <is>
          <t>否</t>
        </is>
      </c>
      <c r="O865" s="70" t="inlineStr">
        <is>
          <t>团队模拟数据</t>
        </is>
      </c>
      <c r="P865" s="70" t="inlineStr">
        <is>
          <t>SIM-v2.2-20260807-20260805</t>
        </is>
      </c>
      <c r="Q865" s="70" t="inlineStr">
        <is>
          <t>按LINE-S02确定性比例分配: 外观12%/尺寸15%/功能32%/电气28%/其他余数; 良品=ROUND(总产量×质量率,0)=34380, 不良=191</t>
        </is>
      </c>
    </row>
    <row r="866">
      <c r="A866" s="70" t="inlineStr">
        <is>
          <t>DEF-00865</t>
        </is>
      </c>
      <c r="B866" s="70" t="inlineStr">
        <is>
          <t>LINE-S02-PRE-20251212</t>
        </is>
      </c>
      <c r="C866" s="70" t="inlineStr">
        <is>
          <t>SHIFT-PRE-20251212</t>
        </is>
      </c>
      <c r="D866" s="70" t="inlineStr">
        <is>
          <t>LINE-S02</t>
        </is>
      </c>
      <c r="E866" s="70" t="inlineStr">
        <is>
          <t>改善前</t>
        </is>
      </c>
      <c r="F866" s="71" t="n">
        <v>46003</v>
      </c>
      <c r="G866" s="70" t="inlineStr">
        <is>
          <t>视觉设备系列</t>
        </is>
      </c>
      <c r="H866" s="70" t="inlineStr">
        <is>
          <t>其他不良</t>
        </is>
      </c>
      <c r="I866" s="72" t="n">
        <v>25</v>
      </c>
      <c r="J866" s="73" t="n">
        <v>0.1308900523560209</v>
      </c>
      <c r="K866" s="70" t="inlineStr">
        <is>
          <t>包装工位</t>
        </is>
      </c>
      <c r="L866" s="70" t="inlineStr">
        <is>
          <t>综合因素</t>
        </is>
      </c>
      <c r="M866" s="70" t="inlineStr">
        <is>
          <t>生产主管</t>
        </is>
      </c>
      <c r="N866" s="70" t="inlineStr">
        <is>
          <t>否</t>
        </is>
      </c>
      <c r="O866" s="70" t="inlineStr">
        <is>
          <t>团队模拟数据</t>
        </is>
      </c>
      <c r="P866" s="70" t="inlineStr">
        <is>
          <t>SIM-v2.2-20260807-20260805</t>
        </is>
      </c>
      <c r="Q866" s="70" t="inlineStr">
        <is>
          <t>按LINE-S02确定性比例分配: 外观12%/尺寸15%/功能32%/电气28%/其他余数; 良品=ROUND(总产量×质量率,0)=34380, 不良=191</t>
        </is>
      </c>
    </row>
    <row r="867">
      <c r="A867" s="70" t="inlineStr">
        <is>
          <t>DEF-00866</t>
        </is>
      </c>
      <c r="B867" s="70" t="inlineStr">
        <is>
          <t>LINE-S03-PRE-20251212</t>
        </is>
      </c>
      <c r="C867" s="70" t="inlineStr">
        <is>
          <t>SHIFT-PRE-20251212</t>
        </is>
      </c>
      <c r="D867" s="70" t="inlineStr">
        <is>
          <t>LINE-S03</t>
        </is>
      </c>
      <c r="E867" s="70" t="inlineStr">
        <is>
          <t>改善前</t>
        </is>
      </c>
      <c r="F867" s="71" t="n">
        <v>46003</v>
      </c>
      <c r="G867" s="70" t="inlineStr">
        <is>
          <t>音频模组系列</t>
        </is>
      </c>
      <c r="H867" s="70" t="inlineStr">
        <is>
          <t>外观不良</t>
        </is>
      </c>
      <c r="I867" s="72" t="n">
        <v>460</v>
      </c>
      <c r="J867" s="73" t="n">
        <v>0.3196664350243225</v>
      </c>
      <c r="K867" s="70" t="inlineStr">
        <is>
          <t>注塑工位</t>
        </is>
      </c>
      <c r="L867" s="70" t="inlineStr">
        <is>
          <t>表面缺陷</t>
        </is>
      </c>
      <c r="M867" s="70" t="inlineStr">
        <is>
          <t>质量工程师</t>
        </is>
      </c>
      <c r="N867" s="70" t="inlineStr">
        <is>
          <t>是</t>
        </is>
      </c>
      <c r="O867" s="70" t="inlineStr">
        <is>
          <t>团队模拟数据</t>
        </is>
      </c>
      <c r="P867" s="70" t="inlineStr">
        <is>
          <t>SIM-v2.2-20260807-20260805</t>
        </is>
      </c>
      <c r="Q867" s="70" t="inlineStr">
        <is>
          <t>按LINE-S03确定性比例分配: 外观32%/尺寸30%/功能15%/电气13%/其他余数; 良品=ROUND(总产量×质量率,0)=39564, 不良=1439</t>
        </is>
      </c>
    </row>
    <row r="868">
      <c r="A868" s="70" t="inlineStr">
        <is>
          <t>DEF-00867</t>
        </is>
      </c>
      <c r="B868" s="70" t="inlineStr">
        <is>
          <t>LINE-S03-PRE-20251212</t>
        </is>
      </c>
      <c r="C868" s="70" t="inlineStr">
        <is>
          <t>SHIFT-PRE-20251212</t>
        </is>
      </c>
      <c r="D868" s="70" t="inlineStr">
        <is>
          <t>LINE-S03</t>
        </is>
      </c>
      <c r="E868" s="70" t="inlineStr">
        <is>
          <t>改善前</t>
        </is>
      </c>
      <c r="F868" s="71" t="n">
        <v>46003</v>
      </c>
      <c r="G868" s="70" t="inlineStr">
        <is>
          <t>音频模组系列</t>
        </is>
      </c>
      <c r="H868" s="70" t="inlineStr">
        <is>
          <t>尺寸超差</t>
        </is>
      </c>
      <c r="I868" s="72" t="n">
        <v>432</v>
      </c>
      <c r="J868" s="73" t="n">
        <v>0.3002084781097984</v>
      </c>
      <c r="K868" s="70" t="inlineStr">
        <is>
          <t>成型工位</t>
        </is>
      </c>
      <c r="L868" s="70" t="inlineStr">
        <is>
          <t>工艺偏移</t>
        </is>
      </c>
      <c r="M868" s="70" t="inlineStr">
        <is>
          <t>质量工程师</t>
        </is>
      </c>
      <c r="N868" s="70" t="inlineStr">
        <is>
          <t>是</t>
        </is>
      </c>
      <c r="O868" s="70" t="inlineStr">
        <is>
          <t>团队模拟数据</t>
        </is>
      </c>
      <c r="P868" s="70" t="inlineStr">
        <is>
          <t>SIM-v2.2-20260807-20260805</t>
        </is>
      </c>
      <c r="Q868" s="70" t="inlineStr">
        <is>
          <t>按LINE-S03确定性比例分配: 外观32%/尺寸30%/功能15%/电气13%/其他余数; 良品=ROUND(总产量×质量率,0)=39564, 不良=1439</t>
        </is>
      </c>
    </row>
    <row r="869">
      <c r="A869" s="70" t="inlineStr">
        <is>
          <t>DEF-00868</t>
        </is>
      </c>
      <c r="B869" s="70" t="inlineStr">
        <is>
          <t>LINE-S03-PRE-20251212</t>
        </is>
      </c>
      <c r="C869" s="70" t="inlineStr">
        <is>
          <t>SHIFT-PRE-20251212</t>
        </is>
      </c>
      <c r="D869" s="70" t="inlineStr">
        <is>
          <t>LINE-S03</t>
        </is>
      </c>
      <c r="E869" s="70" t="inlineStr">
        <is>
          <t>改善前</t>
        </is>
      </c>
      <c r="F869" s="71" t="n">
        <v>46003</v>
      </c>
      <c r="G869" s="70" t="inlineStr">
        <is>
          <t>音频模组系列</t>
        </is>
      </c>
      <c r="H869" s="70" t="inlineStr">
        <is>
          <t>功能失效</t>
        </is>
      </c>
      <c r="I869" s="72" t="n">
        <v>216</v>
      </c>
      <c r="J869" s="73" t="n">
        <v>0.1501042390548992</v>
      </c>
      <c r="K869" s="70" t="inlineStr">
        <is>
          <t>测试工位</t>
        </is>
      </c>
      <c r="L869" s="70" t="inlineStr">
        <is>
          <t>元器件异常</t>
        </is>
      </c>
      <c r="M869" s="70" t="inlineStr">
        <is>
          <t>质量工程师</t>
        </is>
      </c>
      <c r="N869" s="70" t="inlineStr">
        <is>
          <t>否</t>
        </is>
      </c>
      <c r="O869" s="70" t="inlineStr">
        <is>
          <t>团队模拟数据</t>
        </is>
      </c>
      <c r="P869" s="70" t="inlineStr">
        <is>
          <t>SIM-v2.2-20260807-20260805</t>
        </is>
      </c>
      <c r="Q869" s="70" t="inlineStr">
        <is>
          <t>按LINE-S03确定性比例分配: 外观32%/尺寸30%/功能15%/电气13%/其他余数; 良品=ROUND(总产量×质量率,0)=39564, 不良=1439</t>
        </is>
      </c>
    </row>
    <row r="870">
      <c r="A870" s="70" t="inlineStr">
        <is>
          <t>DEF-00869</t>
        </is>
      </c>
      <c r="B870" s="70" t="inlineStr">
        <is>
          <t>LINE-S03-PRE-20251212</t>
        </is>
      </c>
      <c r="C870" s="70" t="inlineStr">
        <is>
          <t>SHIFT-PRE-20251212</t>
        </is>
      </c>
      <c r="D870" s="70" t="inlineStr">
        <is>
          <t>LINE-S03</t>
        </is>
      </c>
      <c r="E870" s="70" t="inlineStr">
        <is>
          <t>改善前</t>
        </is>
      </c>
      <c r="F870" s="71" t="n">
        <v>46003</v>
      </c>
      <c r="G870" s="70" t="inlineStr">
        <is>
          <t>音频模组系列</t>
        </is>
      </c>
      <c r="H870" s="70" t="inlineStr">
        <is>
          <t>电气不良</t>
        </is>
      </c>
      <c r="I870" s="72" t="n">
        <v>187</v>
      </c>
      <c r="J870" s="73" t="n">
        <v>0.1299513551077137</v>
      </c>
      <c r="K870" s="70" t="inlineStr">
        <is>
          <t>焊接工位</t>
        </is>
      </c>
      <c r="L870" s="70" t="inlineStr">
        <is>
          <t>焊接缺陷</t>
        </is>
      </c>
      <c r="M870" s="70" t="inlineStr">
        <is>
          <t>质量工程师</t>
        </is>
      </c>
      <c r="N870" s="70" t="inlineStr">
        <is>
          <t>否</t>
        </is>
      </c>
      <c r="O870" s="70" t="inlineStr">
        <is>
          <t>团队模拟数据</t>
        </is>
      </c>
      <c r="P870" s="70" t="inlineStr">
        <is>
          <t>SIM-v2.2-20260807-20260805</t>
        </is>
      </c>
      <c r="Q870" s="70" t="inlineStr">
        <is>
          <t>按LINE-S03确定性比例分配: 外观32%/尺寸30%/功能15%/电气13%/其他余数; 良品=ROUND(总产量×质量率,0)=39564, 不良=1439</t>
        </is>
      </c>
    </row>
    <row r="871">
      <c r="A871" s="70" t="inlineStr">
        <is>
          <t>DEF-00870</t>
        </is>
      </c>
      <c r="B871" s="70" t="inlineStr">
        <is>
          <t>LINE-S03-PRE-20251212</t>
        </is>
      </c>
      <c r="C871" s="70" t="inlineStr">
        <is>
          <t>SHIFT-PRE-20251212</t>
        </is>
      </c>
      <c r="D871" s="70" t="inlineStr">
        <is>
          <t>LINE-S03</t>
        </is>
      </c>
      <c r="E871" s="70" t="inlineStr">
        <is>
          <t>改善前</t>
        </is>
      </c>
      <c r="F871" s="71" t="n">
        <v>46003</v>
      </c>
      <c r="G871" s="70" t="inlineStr">
        <is>
          <t>音频模组系列</t>
        </is>
      </c>
      <c r="H871" s="70" t="inlineStr">
        <is>
          <t>其他不良</t>
        </is>
      </c>
      <c r="I871" s="72" t="n">
        <v>144</v>
      </c>
      <c r="J871" s="73" t="n">
        <v>0.1000694927032661</v>
      </c>
      <c r="K871" s="70" t="inlineStr">
        <is>
          <t>包装工位</t>
        </is>
      </c>
      <c r="L871" s="70" t="inlineStr">
        <is>
          <t>综合因素</t>
        </is>
      </c>
      <c r="M871" s="70" t="inlineStr">
        <is>
          <t>生产主管</t>
        </is>
      </c>
      <c r="N871" s="70" t="inlineStr">
        <is>
          <t>否</t>
        </is>
      </c>
      <c r="O871" s="70" t="inlineStr">
        <is>
          <t>团队模拟数据</t>
        </is>
      </c>
      <c r="P871" s="70" t="inlineStr">
        <is>
          <t>SIM-v2.2-20260807-20260805</t>
        </is>
      </c>
      <c r="Q871" s="70" t="inlineStr">
        <is>
          <t>按LINE-S03确定性比例分配: 外观32%/尺寸30%/功能15%/电气13%/其他余数; 良品=ROUND(总产量×质量率,0)=39564, 不良=1439</t>
        </is>
      </c>
    </row>
    <row r="872">
      <c r="A872" s="70" t="inlineStr">
        <is>
          <t>DEF-00871</t>
        </is>
      </c>
      <c r="B872" s="70" t="inlineStr">
        <is>
          <t>LINE-S01-PRE-20251215</t>
        </is>
      </c>
      <c r="C872" s="70" t="inlineStr">
        <is>
          <t>SHIFT-PRE-20251215</t>
        </is>
      </c>
      <c r="D872" s="70" t="inlineStr">
        <is>
          <t>LINE-S01</t>
        </is>
      </c>
      <c r="E872" s="70" t="inlineStr">
        <is>
          <t>改善前</t>
        </is>
      </c>
      <c r="F872" s="71" t="n">
        <v>46006</v>
      </c>
      <c r="G872" s="70" t="inlineStr">
        <is>
          <t>智能终端系列</t>
        </is>
      </c>
      <c r="H872" s="70" t="inlineStr">
        <is>
          <t>外观不良</t>
        </is>
      </c>
      <c r="I872" s="72" t="n">
        <v>67</v>
      </c>
      <c r="J872" s="73" t="n">
        <v>0.1502242152466368</v>
      </c>
      <c r="K872" s="70" t="inlineStr">
        <is>
          <t>注塑工位</t>
        </is>
      </c>
      <c r="L872" s="70" t="inlineStr">
        <is>
          <t>表面缺陷</t>
        </is>
      </c>
      <c r="M872" s="70" t="inlineStr">
        <is>
          <t>质量工程师</t>
        </is>
      </c>
      <c r="N872" s="70" t="inlineStr">
        <is>
          <t>否</t>
        </is>
      </c>
      <c r="O872" s="70" t="inlineStr">
        <is>
          <t>团队模拟数据</t>
        </is>
      </c>
      <c r="P872" s="70" t="inlineStr">
        <is>
          <t>SIM-v2.2-20260807-20260805</t>
        </is>
      </c>
      <c r="Q872" s="70" t="inlineStr">
        <is>
          <t>按LINE-S01确定性比例分配: 外观15%/尺寸25%/功能25%/电气25%/其他余数; 良品=ROUND(总产量×质量率,0)=46476, 不良=446</t>
        </is>
      </c>
    </row>
    <row r="873">
      <c r="A873" s="70" t="inlineStr">
        <is>
          <t>DEF-00872</t>
        </is>
      </c>
      <c r="B873" s="70" t="inlineStr">
        <is>
          <t>LINE-S01-PRE-20251215</t>
        </is>
      </c>
      <c r="C873" s="70" t="inlineStr">
        <is>
          <t>SHIFT-PRE-20251215</t>
        </is>
      </c>
      <c r="D873" s="70" t="inlineStr">
        <is>
          <t>LINE-S01</t>
        </is>
      </c>
      <c r="E873" s="70" t="inlineStr">
        <is>
          <t>改善前</t>
        </is>
      </c>
      <c r="F873" s="71" t="n">
        <v>46006</v>
      </c>
      <c r="G873" s="70" t="inlineStr">
        <is>
          <t>智能终端系列</t>
        </is>
      </c>
      <c r="H873" s="70" t="inlineStr">
        <is>
          <t>尺寸超差</t>
        </is>
      </c>
      <c r="I873" s="72" t="n">
        <v>112</v>
      </c>
      <c r="J873" s="73" t="n">
        <v>0.2511210762331839</v>
      </c>
      <c r="K873" s="70" t="inlineStr">
        <is>
          <t>成型工位</t>
        </is>
      </c>
      <c r="L873" s="70" t="inlineStr">
        <is>
          <t>工艺偏移</t>
        </is>
      </c>
      <c r="M873" s="70" t="inlineStr">
        <is>
          <t>质量工程师</t>
        </is>
      </c>
      <c r="N873" s="70" t="inlineStr">
        <is>
          <t>否</t>
        </is>
      </c>
      <c r="O873" s="70" t="inlineStr">
        <is>
          <t>团队模拟数据</t>
        </is>
      </c>
      <c r="P873" s="70" t="inlineStr">
        <is>
          <t>SIM-v2.2-20260807-20260805</t>
        </is>
      </c>
      <c r="Q873" s="70" t="inlineStr">
        <is>
          <t>按LINE-S01确定性比例分配: 外观15%/尺寸25%/功能25%/电气25%/其他余数; 良品=ROUND(总产量×质量率,0)=46476, 不良=446</t>
        </is>
      </c>
    </row>
    <row r="874">
      <c r="A874" s="70" t="inlineStr">
        <is>
          <t>DEF-00873</t>
        </is>
      </c>
      <c r="B874" s="70" t="inlineStr">
        <is>
          <t>LINE-S01-PRE-20251215</t>
        </is>
      </c>
      <c r="C874" s="70" t="inlineStr">
        <is>
          <t>SHIFT-PRE-20251215</t>
        </is>
      </c>
      <c r="D874" s="70" t="inlineStr">
        <is>
          <t>LINE-S01</t>
        </is>
      </c>
      <c r="E874" s="70" t="inlineStr">
        <is>
          <t>改善前</t>
        </is>
      </c>
      <c r="F874" s="71" t="n">
        <v>46006</v>
      </c>
      <c r="G874" s="70" t="inlineStr">
        <is>
          <t>智能终端系列</t>
        </is>
      </c>
      <c r="H874" s="70" t="inlineStr">
        <is>
          <t>功能失效</t>
        </is>
      </c>
      <c r="I874" s="72" t="n">
        <v>112</v>
      </c>
      <c r="J874" s="73" t="n">
        <v>0.2511210762331839</v>
      </c>
      <c r="K874" s="70" t="inlineStr">
        <is>
          <t>测试工位</t>
        </is>
      </c>
      <c r="L874" s="70" t="inlineStr">
        <is>
          <t>元器件异常</t>
        </is>
      </c>
      <c r="M874" s="70" t="inlineStr">
        <is>
          <t>质量工程师</t>
        </is>
      </c>
      <c r="N874" s="70" t="inlineStr">
        <is>
          <t>否</t>
        </is>
      </c>
      <c r="O874" s="70" t="inlineStr">
        <is>
          <t>团队模拟数据</t>
        </is>
      </c>
      <c r="P874" s="70" t="inlineStr">
        <is>
          <t>SIM-v2.2-20260807-20260805</t>
        </is>
      </c>
      <c r="Q874" s="70" t="inlineStr">
        <is>
          <t>按LINE-S01确定性比例分配: 外观15%/尺寸25%/功能25%/电气25%/其他余数; 良品=ROUND(总产量×质量率,0)=46476, 不良=446</t>
        </is>
      </c>
    </row>
    <row r="875">
      <c r="A875" s="70" t="inlineStr">
        <is>
          <t>DEF-00874</t>
        </is>
      </c>
      <c r="B875" s="70" t="inlineStr">
        <is>
          <t>LINE-S01-PRE-20251215</t>
        </is>
      </c>
      <c r="C875" s="70" t="inlineStr">
        <is>
          <t>SHIFT-PRE-20251215</t>
        </is>
      </c>
      <c r="D875" s="70" t="inlineStr">
        <is>
          <t>LINE-S01</t>
        </is>
      </c>
      <c r="E875" s="70" t="inlineStr">
        <is>
          <t>改善前</t>
        </is>
      </c>
      <c r="F875" s="71" t="n">
        <v>46006</v>
      </c>
      <c r="G875" s="70" t="inlineStr">
        <is>
          <t>智能终端系列</t>
        </is>
      </c>
      <c r="H875" s="70" t="inlineStr">
        <is>
          <t>电气不良</t>
        </is>
      </c>
      <c r="I875" s="72" t="n">
        <v>112</v>
      </c>
      <c r="J875" s="73" t="n">
        <v>0.2511210762331839</v>
      </c>
      <c r="K875" s="70" t="inlineStr">
        <is>
          <t>焊接工位</t>
        </is>
      </c>
      <c r="L875" s="70" t="inlineStr">
        <is>
          <t>焊接缺陷</t>
        </is>
      </c>
      <c r="M875" s="70" t="inlineStr">
        <is>
          <t>质量工程师</t>
        </is>
      </c>
      <c r="N875" s="70" t="inlineStr">
        <is>
          <t>否</t>
        </is>
      </c>
      <c r="O875" s="70" t="inlineStr">
        <is>
          <t>团队模拟数据</t>
        </is>
      </c>
      <c r="P875" s="70" t="inlineStr">
        <is>
          <t>SIM-v2.2-20260807-20260805</t>
        </is>
      </c>
      <c r="Q875" s="70" t="inlineStr">
        <is>
          <t>按LINE-S01确定性比例分配: 外观15%/尺寸25%/功能25%/电气25%/其他余数; 良品=ROUND(总产量×质量率,0)=46476, 不良=446</t>
        </is>
      </c>
    </row>
    <row r="876">
      <c r="A876" s="70" t="inlineStr">
        <is>
          <t>DEF-00875</t>
        </is>
      </c>
      <c r="B876" s="70" t="inlineStr">
        <is>
          <t>LINE-S01-PRE-20251215</t>
        </is>
      </c>
      <c r="C876" s="70" t="inlineStr">
        <is>
          <t>SHIFT-PRE-20251215</t>
        </is>
      </c>
      <c r="D876" s="70" t="inlineStr">
        <is>
          <t>LINE-S01</t>
        </is>
      </c>
      <c r="E876" s="70" t="inlineStr">
        <is>
          <t>改善前</t>
        </is>
      </c>
      <c r="F876" s="71" t="n">
        <v>46006</v>
      </c>
      <c r="G876" s="70" t="inlineStr">
        <is>
          <t>智能终端系列</t>
        </is>
      </c>
      <c r="H876" s="70" t="inlineStr">
        <is>
          <t>其他不良</t>
        </is>
      </c>
      <c r="I876" s="72" t="n">
        <v>43</v>
      </c>
      <c r="J876" s="73" t="n">
        <v>0.0964125560538116</v>
      </c>
      <c r="K876" s="70" t="inlineStr">
        <is>
          <t>包装工位</t>
        </is>
      </c>
      <c r="L876" s="70" t="inlineStr">
        <is>
          <t>综合因素</t>
        </is>
      </c>
      <c r="M876" s="70" t="inlineStr">
        <is>
          <t>生产主管</t>
        </is>
      </c>
      <c r="N876" s="70" t="inlineStr">
        <is>
          <t>否</t>
        </is>
      </c>
      <c r="O876" s="70" t="inlineStr">
        <is>
          <t>团队模拟数据</t>
        </is>
      </c>
      <c r="P876" s="70" t="inlineStr">
        <is>
          <t>SIM-v2.2-20260807-20260805</t>
        </is>
      </c>
      <c r="Q876" s="70" t="inlineStr">
        <is>
          <t>按LINE-S01确定性比例分配: 外观15%/尺寸25%/功能25%/电气25%/其他余数; 良品=ROUND(总产量×质量率,0)=46476, 不良=446</t>
        </is>
      </c>
    </row>
    <row r="877">
      <c r="A877" s="70" t="inlineStr">
        <is>
          <t>DEF-00876</t>
        </is>
      </c>
      <c r="B877" s="70" t="inlineStr">
        <is>
          <t>LINE-S02-PRE-20251215</t>
        </is>
      </c>
      <c r="C877" s="70" t="inlineStr">
        <is>
          <t>SHIFT-PRE-20251215</t>
        </is>
      </c>
      <c r="D877" s="70" t="inlineStr">
        <is>
          <t>LINE-S02</t>
        </is>
      </c>
      <c r="E877" s="70" t="inlineStr">
        <is>
          <t>改善前</t>
        </is>
      </c>
      <c r="F877" s="71" t="n">
        <v>46006</v>
      </c>
      <c r="G877" s="70" t="inlineStr">
        <is>
          <t>视觉设备系列</t>
        </is>
      </c>
      <c r="H877" s="70" t="inlineStr">
        <is>
          <t>外观不良</t>
        </is>
      </c>
      <c r="I877" s="72" t="n">
        <v>67</v>
      </c>
      <c r="J877" s="73" t="n">
        <v>0.1192170818505338</v>
      </c>
      <c r="K877" s="70" t="inlineStr">
        <is>
          <t>注塑工位</t>
        </is>
      </c>
      <c r="L877" s="70" t="inlineStr">
        <is>
          <t>表面缺陷</t>
        </is>
      </c>
      <c r="M877" s="70" t="inlineStr">
        <is>
          <t>质量工程师</t>
        </is>
      </c>
      <c r="N877" s="70" t="inlineStr">
        <is>
          <t>否</t>
        </is>
      </c>
      <c r="O877" s="70" t="inlineStr">
        <is>
          <t>团队模拟数据</t>
        </is>
      </c>
      <c r="P877" s="70" t="inlineStr">
        <is>
          <t>SIM-v2.2-20260807-20260805</t>
        </is>
      </c>
      <c r="Q877" s="70" t="inlineStr">
        <is>
          <t>按LINE-S02确定性比例分配: 外观12%/尺寸15%/功能32%/电气28%/其他余数; 良品=ROUND(总产量×质量率,0)=45974, 不良=562</t>
        </is>
      </c>
    </row>
    <row r="878">
      <c r="A878" s="70" t="inlineStr">
        <is>
          <t>DEF-00877</t>
        </is>
      </c>
      <c r="B878" s="70" t="inlineStr">
        <is>
          <t>LINE-S02-PRE-20251215</t>
        </is>
      </c>
      <c r="C878" s="70" t="inlineStr">
        <is>
          <t>SHIFT-PRE-20251215</t>
        </is>
      </c>
      <c r="D878" s="70" t="inlineStr">
        <is>
          <t>LINE-S02</t>
        </is>
      </c>
      <c r="E878" s="70" t="inlineStr">
        <is>
          <t>改善前</t>
        </is>
      </c>
      <c r="F878" s="71" t="n">
        <v>46006</v>
      </c>
      <c r="G878" s="70" t="inlineStr">
        <is>
          <t>视觉设备系列</t>
        </is>
      </c>
      <c r="H878" s="70" t="inlineStr">
        <is>
          <t>尺寸超差</t>
        </is>
      </c>
      <c r="I878" s="72" t="n">
        <v>84</v>
      </c>
      <c r="J878" s="73" t="n">
        <v>0.1494661921708185</v>
      </c>
      <c r="K878" s="70" t="inlineStr">
        <is>
          <t>成型工位</t>
        </is>
      </c>
      <c r="L878" s="70" t="inlineStr">
        <is>
          <t>工艺偏移</t>
        </is>
      </c>
      <c r="M878" s="70" t="inlineStr">
        <is>
          <t>质量工程师</t>
        </is>
      </c>
      <c r="N878" s="70" t="inlineStr">
        <is>
          <t>否</t>
        </is>
      </c>
      <c r="O878" s="70" t="inlineStr">
        <is>
          <t>团队模拟数据</t>
        </is>
      </c>
      <c r="P878" s="70" t="inlineStr">
        <is>
          <t>SIM-v2.2-20260807-20260805</t>
        </is>
      </c>
      <c r="Q878" s="70" t="inlineStr">
        <is>
          <t>按LINE-S02确定性比例分配: 外观12%/尺寸15%/功能32%/电气28%/其他余数; 良品=ROUND(总产量×质量率,0)=45974, 不良=562</t>
        </is>
      </c>
    </row>
    <row r="879">
      <c r="A879" s="70" t="inlineStr">
        <is>
          <t>DEF-00878</t>
        </is>
      </c>
      <c r="B879" s="70" t="inlineStr">
        <is>
          <t>LINE-S02-PRE-20251215</t>
        </is>
      </c>
      <c r="C879" s="70" t="inlineStr">
        <is>
          <t>SHIFT-PRE-20251215</t>
        </is>
      </c>
      <c r="D879" s="70" t="inlineStr">
        <is>
          <t>LINE-S02</t>
        </is>
      </c>
      <c r="E879" s="70" t="inlineStr">
        <is>
          <t>改善前</t>
        </is>
      </c>
      <c r="F879" s="71" t="n">
        <v>46006</v>
      </c>
      <c r="G879" s="70" t="inlineStr">
        <is>
          <t>视觉设备系列</t>
        </is>
      </c>
      <c r="H879" s="70" t="inlineStr">
        <is>
          <t>功能失效</t>
        </is>
      </c>
      <c r="I879" s="72" t="n">
        <v>180</v>
      </c>
      <c r="J879" s="73" t="n">
        <v>0.3202846975088968</v>
      </c>
      <c r="K879" s="70" t="inlineStr">
        <is>
          <t>测试工位</t>
        </is>
      </c>
      <c r="L879" s="70" t="inlineStr">
        <is>
          <t>元器件异常</t>
        </is>
      </c>
      <c r="M879" s="70" t="inlineStr">
        <is>
          <t>质量工程师</t>
        </is>
      </c>
      <c r="N879" s="70" t="inlineStr">
        <is>
          <t>是</t>
        </is>
      </c>
      <c r="O879" s="70" t="inlineStr">
        <is>
          <t>团队模拟数据</t>
        </is>
      </c>
      <c r="P879" s="70" t="inlineStr">
        <is>
          <t>SIM-v2.2-20260807-20260805</t>
        </is>
      </c>
      <c r="Q879" s="70" t="inlineStr">
        <is>
          <t>按LINE-S02确定性比例分配: 外观12%/尺寸15%/功能32%/电气28%/其他余数; 良品=ROUND(总产量×质量率,0)=45974, 不良=562</t>
        </is>
      </c>
    </row>
    <row r="880">
      <c r="A880" s="70" t="inlineStr">
        <is>
          <t>DEF-00879</t>
        </is>
      </c>
      <c r="B880" s="70" t="inlineStr">
        <is>
          <t>LINE-S02-PRE-20251215</t>
        </is>
      </c>
      <c r="C880" s="70" t="inlineStr">
        <is>
          <t>SHIFT-PRE-20251215</t>
        </is>
      </c>
      <c r="D880" s="70" t="inlineStr">
        <is>
          <t>LINE-S02</t>
        </is>
      </c>
      <c r="E880" s="70" t="inlineStr">
        <is>
          <t>改善前</t>
        </is>
      </c>
      <c r="F880" s="71" t="n">
        <v>46006</v>
      </c>
      <c r="G880" s="70" t="inlineStr">
        <is>
          <t>视觉设备系列</t>
        </is>
      </c>
      <c r="H880" s="70" t="inlineStr">
        <is>
          <t>电气不良</t>
        </is>
      </c>
      <c r="I880" s="72" t="n">
        <v>157</v>
      </c>
      <c r="J880" s="73" t="n">
        <v>0.2793594306049822</v>
      </c>
      <c r="K880" s="70" t="inlineStr">
        <is>
          <t>焊接工位</t>
        </is>
      </c>
      <c r="L880" s="70" t="inlineStr">
        <is>
          <t>焊接缺陷</t>
        </is>
      </c>
      <c r="M880" s="70" t="inlineStr">
        <is>
          <t>质量工程师</t>
        </is>
      </c>
      <c r="N880" s="70" t="inlineStr">
        <is>
          <t>否</t>
        </is>
      </c>
      <c r="O880" s="70" t="inlineStr">
        <is>
          <t>团队模拟数据</t>
        </is>
      </c>
      <c r="P880" s="70" t="inlineStr">
        <is>
          <t>SIM-v2.2-20260807-20260805</t>
        </is>
      </c>
      <c r="Q880" s="70" t="inlineStr">
        <is>
          <t>按LINE-S02确定性比例分配: 外观12%/尺寸15%/功能32%/电气28%/其他余数; 良品=ROUND(总产量×质量率,0)=45974, 不良=562</t>
        </is>
      </c>
    </row>
    <row r="881">
      <c r="A881" s="70" t="inlineStr">
        <is>
          <t>DEF-00880</t>
        </is>
      </c>
      <c r="B881" s="70" t="inlineStr">
        <is>
          <t>LINE-S02-PRE-20251215</t>
        </is>
      </c>
      <c r="C881" s="70" t="inlineStr">
        <is>
          <t>SHIFT-PRE-20251215</t>
        </is>
      </c>
      <c r="D881" s="70" t="inlineStr">
        <is>
          <t>LINE-S02</t>
        </is>
      </c>
      <c r="E881" s="70" t="inlineStr">
        <is>
          <t>改善前</t>
        </is>
      </c>
      <c r="F881" s="71" t="n">
        <v>46006</v>
      </c>
      <c r="G881" s="70" t="inlineStr">
        <is>
          <t>视觉设备系列</t>
        </is>
      </c>
      <c r="H881" s="70" t="inlineStr">
        <is>
          <t>其他不良</t>
        </is>
      </c>
      <c r="I881" s="72" t="n">
        <v>74</v>
      </c>
      <c r="J881" s="73" t="n">
        <v>0.1316725978647686</v>
      </c>
      <c r="K881" s="70" t="inlineStr">
        <is>
          <t>包装工位</t>
        </is>
      </c>
      <c r="L881" s="70" t="inlineStr">
        <is>
          <t>综合因素</t>
        </is>
      </c>
      <c r="M881" s="70" t="inlineStr">
        <is>
          <t>生产主管</t>
        </is>
      </c>
      <c r="N881" s="70" t="inlineStr">
        <is>
          <t>否</t>
        </is>
      </c>
      <c r="O881" s="70" t="inlineStr">
        <is>
          <t>团队模拟数据</t>
        </is>
      </c>
      <c r="P881" s="70" t="inlineStr">
        <is>
          <t>SIM-v2.2-20260807-20260805</t>
        </is>
      </c>
      <c r="Q881" s="70" t="inlineStr">
        <is>
          <t>按LINE-S02确定性比例分配: 外观12%/尺寸15%/功能32%/电气28%/其他余数; 良品=ROUND(总产量×质量率,0)=45974, 不良=562</t>
        </is>
      </c>
    </row>
    <row r="882">
      <c r="A882" s="70" t="inlineStr">
        <is>
          <t>DEF-00881</t>
        </is>
      </c>
      <c r="B882" s="70" t="inlineStr">
        <is>
          <t>LINE-S03-PRE-20251215</t>
        </is>
      </c>
      <c r="C882" s="70" t="inlineStr">
        <is>
          <t>SHIFT-PRE-20251215</t>
        </is>
      </c>
      <c r="D882" s="70" t="inlineStr">
        <is>
          <t>LINE-S03</t>
        </is>
      </c>
      <c r="E882" s="70" t="inlineStr">
        <is>
          <t>改善前</t>
        </is>
      </c>
      <c r="F882" s="71" t="n">
        <v>46006</v>
      </c>
      <c r="G882" s="70" t="inlineStr">
        <is>
          <t>音频模组系列</t>
        </is>
      </c>
      <c r="H882" s="70" t="inlineStr">
        <is>
          <t>外观不良</t>
        </is>
      </c>
      <c r="I882" s="72" t="n">
        <v>544</v>
      </c>
      <c r="J882" s="73" t="n">
        <v>0.3198118753674309</v>
      </c>
      <c r="K882" s="70" t="inlineStr">
        <is>
          <t>注塑工位</t>
        </is>
      </c>
      <c r="L882" s="70" t="inlineStr">
        <is>
          <t>表面缺陷</t>
        </is>
      </c>
      <c r="M882" s="70" t="inlineStr">
        <is>
          <t>质量工程师</t>
        </is>
      </c>
      <c r="N882" s="70" t="inlineStr">
        <is>
          <t>是</t>
        </is>
      </c>
      <c r="O882" s="70" t="inlineStr">
        <is>
          <t>团队模拟数据</t>
        </is>
      </c>
      <c r="P882" s="70" t="inlineStr">
        <is>
          <t>SIM-v2.2-20260807-20260805</t>
        </is>
      </c>
      <c r="Q882" s="70" t="inlineStr">
        <is>
          <t>按LINE-S03确定性比例分配: 外观32%/尺寸30%/功能15%/电气13%/其他余数; 良品=ROUND(总产量×质量率,0)=49582, 不良=1701</t>
        </is>
      </c>
    </row>
    <row r="883">
      <c r="A883" s="70" t="inlineStr">
        <is>
          <t>DEF-00882</t>
        </is>
      </c>
      <c r="B883" s="70" t="inlineStr">
        <is>
          <t>LINE-S03-PRE-20251215</t>
        </is>
      </c>
      <c r="C883" s="70" t="inlineStr">
        <is>
          <t>SHIFT-PRE-20251215</t>
        </is>
      </c>
      <c r="D883" s="70" t="inlineStr">
        <is>
          <t>LINE-S03</t>
        </is>
      </c>
      <c r="E883" s="70" t="inlineStr">
        <is>
          <t>改善前</t>
        </is>
      </c>
      <c r="F883" s="71" t="n">
        <v>46006</v>
      </c>
      <c r="G883" s="70" t="inlineStr">
        <is>
          <t>音频模组系列</t>
        </is>
      </c>
      <c r="H883" s="70" t="inlineStr">
        <is>
          <t>尺寸超差</t>
        </is>
      </c>
      <c r="I883" s="72" t="n">
        <v>510</v>
      </c>
      <c r="J883" s="73" t="n">
        <v>0.2998236331569665</v>
      </c>
      <c r="K883" s="70" t="inlineStr">
        <is>
          <t>成型工位</t>
        </is>
      </c>
      <c r="L883" s="70" t="inlineStr">
        <is>
          <t>工艺偏移</t>
        </is>
      </c>
      <c r="M883" s="70" t="inlineStr">
        <is>
          <t>质量工程师</t>
        </is>
      </c>
      <c r="N883" s="70" t="inlineStr">
        <is>
          <t>否</t>
        </is>
      </c>
      <c r="O883" s="70" t="inlineStr">
        <is>
          <t>团队模拟数据</t>
        </is>
      </c>
      <c r="P883" s="70" t="inlineStr">
        <is>
          <t>SIM-v2.2-20260807-20260805</t>
        </is>
      </c>
      <c r="Q883" s="70" t="inlineStr">
        <is>
          <t>按LINE-S03确定性比例分配: 外观32%/尺寸30%/功能15%/电气13%/其他余数; 良品=ROUND(总产量×质量率,0)=49582, 不良=1701</t>
        </is>
      </c>
    </row>
    <row r="884">
      <c r="A884" s="70" t="inlineStr">
        <is>
          <t>DEF-00883</t>
        </is>
      </c>
      <c r="B884" s="70" t="inlineStr">
        <is>
          <t>LINE-S03-PRE-20251215</t>
        </is>
      </c>
      <c r="C884" s="70" t="inlineStr">
        <is>
          <t>SHIFT-PRE-20251215</t>
        </is>
      </c>
      <c r="D884" s="70" t="inlineStr">
        <is>
          <t>LINE-S03</t>
        </is>
      </c>
      <c r="E884" s="70" t="inlineStr">
        <is>
          <t>改善前</t>
        </is>
      </c>
      <c r="F884" s="71" t="n">
        <v>46006</v>
      </c>
      <c r="G884" s="70" t="inlineStr">
        <is>
          <t>音频模组系列</t>
        </is>
      </c>
      <c r="H884" s="70" t="inlineStr">
        <is>
          <t>功能失效</t>
        </is>
      </c>
      <c r="I884" s="72" t="n">
        <v>255</v>
      </c>
      <c r="J884" s="73" t="n">
        <v>0.1499118165784832</v>
      </c>
      <c r="K884" s="70" t="inlineStr">
        <is>
          <t>测试工位</t>
        </is>
      </c>
      <c r="L884" s="70" t="inlineStr">
        <is>
          <t>元器件异常</t>
        </is>
      </c>
      <c r="M884" s="70" t="inlineStr">
        <is>
          <t>质量工程师</t>
        </is>
      </c>
      <c r="N884" s="70" t="inlineStr">
        <is>
          <t>否</t>
        </is>
      </c>
      <c r="O884" s="70" t="inlineStr">
        <is>
          <t>团队模拟数据</t>
        </is>
      </c>
      <c r="P884" s="70" t="inlineStr">
        <is>
          <t>SIM-v2.2-20260807-20260805</t>
        </is>
      </c>
      <c r="Q884" s="70" t="inlineStr">
        <is>
          <t>按LINE-S03确定性比例分配: 外观32%/尺寸30%/功能15%/电气13%/其他余数; 良品=ROUND(总产量×质量率,0)=49582, 不良=1701</t>
        </is>
      </c>
    </row>
    <row r="885">
      <c r="A885" s="70" t="inlineStr">
        <is>
          <t>DEF-00884</t>
        </is>
      </c>
      <c r="B885" s="70" t="inlineStr">
        <is>
          <t>LINE-S03-PRE-20251215</t>
        </is>
      </c>
      <c r="C885" s="70" t="inlineStr">
        <is>
          <t>SHIFT-PRE-20251215</t>
        </is>
      </c>
      <c r="D885" s="70" t="inlineStr">
        <is>
          <t>LINE-S03</t>
        </is>
      </c>
      <c r="E885" s="70" t="inlineStr">
        <is>
          <t>改善前</t>
        </is>
      </c>
      <c r="F885" s="71" t="n">
        <v>46006</v>
      </c>
      <c r="G885" s="70" t="inlineStr">
        <is>
          <t>音频模组系列</t>
        </is>
      </c>
      <c r="H885" s="70" t="inlineStr">
        <is>
          <t>电气不良</t>
        </is>
      </c>
      <c r="I885" s="72" t="n">
        <v>221</v>
      </c>
      <c r="J885" s="73" t="n">
        <v>0.1299235743680188</v>
      </c>
      <c r="K885" s="70" t="inlineStr">
        <is>
          <t>焊接工位</t>
        </is>
      </c>
      <c r="L885" s="70" t="inlineStr">
        <is>
          <t>焊接缺陷</t>
        </is>
      </c>
      <c r="M885" s="70" t="inlineStr">
        <is>
          <t>质量工程师</t>
        </is>
      </c>
      <c r="N885" s="70" t="inlineStr">
        <is>
          <t>否</t>
        </is>
      </c>
      <c r="O885" s="70" t="inlineStr">
        <is>
          <t>团队模拟数据</t>
        </is>
      </c>
      <c r="P885" s="70" t="inlineStr">
        <is>
          <t>SIM-v2.2-20260807-20260805</t>
        </is>
      </c>
      <c r="Q885" s="70" t="inlineStr">
        <is>
          <t>按LINE-S03确定性比例分配: 外观32%/尺寸30%/功能15%/电气13%/其他余数; 良品=ROUND(总产量×质量率,0)=49582, 不良=1701</t>
        </is>
      </c>
    </row>
    <row r="886">
      <c r="A886" s="70" t="inlineStr">
        <is>
          <t>DEF-00885</t>
        </is>
      </c>
      <c r="B886" s="70" t="inlineStr">
        <is>
          <t>LINE-S03-PRE-20251215</t>
        </is>
      </c>
      <c r="C886" s="70" t="inlineStr">
        <is>
          <t>SHIFT-PRE-20251215</t>
        </is>
      </c>
      <c r="D886" s="70" t="inlineStr">
        <is>
          <t>LINE-S03</t>
        </is>
      </c>
      <c r="E886" s="70" t="inlineStr">
        <is>
          <t>改善前</t>
        </is>
      </c>
      <c r="F886" s="71" t="n">
        <v>46006</v>
      </c>
      <c r="G886" s="70" t="inlineStr">
        <is>
          <t>音频模组系列</t>
        </is>
      </c>
      <c r="H886" s="70" t="inlineStr">
        <is>
          <t>其他不良</t>
        </is>
      </c>
      <c r="I886" s="72" t="n">
        <v>171</v>
      </c>
      <c r="J886" s="73" t="n">
        <v>0.1005291005291006</v>
      </c>
      <c r="K886" s="70" t="inlineStr">
        <is>
          <t>包装工位</t>
        </is>
      </c>
      <c r="L886" s="70" t="inlineStr">
        <is>
          <t>综合因素</t>
        </is>
      </c>
      <c r="M886" s="70" t="inlineStr">
        <is>
          <t>生产主管</t>
        </is>
      </c>
      <c r="N886" s="70" t="inlineStr">
        <is>
          <t>否</t>
        </is>
      </c>
      <c r="O886" s="70" t="inlineStr">
        <is>
          <t>团队模拟数据</t>
        </is>
      </c>
      <c r="P886" s="70" t="inlineStr">
        <is>
          <t>SIM-v2.2-20260807-20260805</t>
        </is>
      </c>
      <c r="Q886" s="70" t="inlineStr">
        <is>
          <t>按LINE-S03确定性比例分配: 外观32%/尺寸30%/功能15%/电气13%/其他余数; 良品=ROUND(总产量×质量率,0)=49582, 不良=1701</t>
        </is>
      </c>
    </row>
    <row r="887">
      <c r="A887" s="70" t="inlineStr">
        <is>
          <t>DEF-00886</t>
        </is>
      </c>
      <c r="B887" s="70" t="inlineStr">
        <is>
          <t>LINE-S01-PRE-20251216</t>
        </is>
      </c>
      <c r="C887" s="70" t="inlineStr">
        <is>
          <t>SHIFT-PRE-20251216</t>
        </is>
      </c>
      <c r="D887" s="70" t="inlineStr">
        <is>
          <t>LINE-S01</t>
        </is>
      </c>
      <c r="E887" s="70" t="inlineStr">
        <is>
          <t>改善前</t>
        </is>
      </c>
      <c r="F887" s="71" t="n">
        <v>46007</v>
      </c>
      <c r="G887" s="70" t="inlineStr">
        <is>
          <t>智能终端系列</t>
        </is>
      </c>
      <c r="H887" s="70" t="inlineStr">
        <is>
          <t>外观不良</t>
        </is>
      </c>
      <c r="I887" s="72" t="n">
        <v>186</v>
      </c>
      <c r="J887" s="73" t="n">
        <v>0.15</v>
      </c>
      <c r="K887" s="70" t="inlineStr">
        <is>
          <t>注塑工位</t>
        </is>
      </c>
      <c r="L887" s="70" t="inlineStr">
        <is>
          <t>表面缺陷</t>
        </is>
      </c>
      <c r="M887" s="70" t="inlineStr">
        <is>
          <t>质量工程师</t>
        </is>
      </c>
      <c r="N887" s="70" t="inlineStr">
        <is>
          <t>否</t>
        </is>
      </c>
      <c r="O887" s="70" t="inlineStr">
        <is>
          <t>团队模拟数据</t>
        </is>
      </c>
      <c r="P887" s="70" t="inlineStr">
        <is>
          <t>SIM-v2.2-20260807-20260805</t>
        </is>
      </c>
      <c r="Q887" s="70" t="inlineStr">
        <is>
          <t>按LINE-S01确定性比例分配: 外观15%/尺寸25%/功能25%/电气25%/其他余数; 良品=ROUND(总产量×质量率,0)=45365, 不良=1240</t>
        </is>
      </c>
    </row>
    <row r="888">
      <c r="A888" s="70" t="inlineStr">
        <is>
          <t>DEF-00887</t>
        </is>
      </c>
      <c r="B888" s="70" t="inlineStr">
        <is>
          <t>LINE-S01-PRE-20251216</t>
        </is>
      </c>
      <c r="C888" s="70" t="inlineStr">
        <is>
          <t>SHIFT-PRE-20251216</t>
        </is>
      </c>
      <c r="D888" s="70" t="inlineStr">
        <is>
          <t>LINE-S01</t>
        </is>
      </c>
      <c r="E888" s="70" t="inlineStr">
        <is>
          <t>改善前</t>
        </is>
      </c>
      <c r="F888" s="71" t="n">
        <v>46007</v>
      </c>
      <c r="G888" s="70" t="inlineStr">
        <is>
          <t>智能终端系列</t>
        </is>
      </c>
      <c r="H888" s="70" t="inlineStr">
        <is>
          <t>尺寸超差</t>
        </is>
      </c>
      <c r="I888" s="72" t="n">
        <v>310</v>
      </c>
      <c r="J888" s="73" t="n">
        <v>0.25</v>
      </c>
      <c r="K888" s="70" t="inlineStr">
        <is>
          <t>成型工位</t>
        </is>
      </c>
      <c r="L888" s="70" t="inlineStr">
        <is>
          <t>工艺偏移</t>
        </is>
      </c>
      <c r="M888" s="70" t="inlineStr">
        <is>
          <t>质量工程师</t>
        </is>
      </c>
      <c r="N888" s="70" t="inlineStr">
        <is>
          <t>否</t>
        </is>
      </c>
      <c r="O888" s="70" t="inlineStr">
        <is>
          <t>团队模拟数据</t>
        </is>
      </c>
      <c r="P888" s="70" t="inlineStr">
        <is>
          <t>SIM-v2.2-20260807-20260805</t>
        </is>
      </c>
      <c r="Q888" s="70" t="inlineStr">
        <is>
          <t>按LINE-S01确定性比例分配: 外观15%/尺寸25%/功能25%/电气25%/其他余数; 良品=ROUND(总产量×质量率,0)=45365, 不良=1240</t>
        </is>
      </c>
    </row>
    <row r="889">
      <c r="A889" s="70" t="inlineStr">
        <is>
          <t>DEF-00888</t>
        </is>
      </c>
      <c r="B889" s="70" t="inlineStr">
        <is>
          <t>LINE-S01-PRE-20251216</t>
        </is>
      </c>
      <c r="C889" s="70" t="inlineStr">
        <is>
          <t>SHIFT-PRE-20251216</t>
        </is>
      </c>
      <c r="D889" s="70" t="inlineStr">
        <is>
          <t>LINE-S01</t>
        </is>
      </c>
      <c r="E889" s="70" t="inlineStr">
        <is>
          <t>改善前</t>
        </is>
      </c>
      <c r="F889" s="71" t="n">
        <v>46007</v>
      </c>
      <c r="G889" s="70" t="inlineStr">
        <is>
          <t>智能终端系列</t>
        </is>
      </c>
      <c r="H889" s="70" t="inlineStr">
        <is>
          <t>功能失效</t>
        </is>
      </c>
      <c r="I889" s="72" t="n">
        <v>310</v>
      </c>
      <c r="J889" s="73" t="n">
        <v>0.25</v>
      </c>
      <c r="K889" s="70" t="inlineStr">
        <is>
          <t>测试工位</t>
        </is>
      </c>
      <c r="L889" s="70" t="inlineStr">
        <is>
          <t>元器件异常</t>
        </is>
      </c>
      <c r="M889" s="70" t="inlineStr">
        <is>
          <t>质量工程师</t>
        </is>
      </c>
      <c r="N889" s="70" t="inlineStr">
        <is>
          <t>否</t>
        </is>
      </c>
      <c r="O889" s="70" t="inlineStr">
        <is>
          <t>团队模拟数据</t>
        </is>
      </c>
      <c r="P889" s="70" t="inlineStr">
        <is>
          <t>SIM-v2.2-20260807-20260805</t>
        </is>
      </c>
      <c r="Q889" s="70" t="inlineStr">
        <is>
          <t>按LINE-S01确定性比例分配: 外观15%/尺寸25%/功能25%/电气25%/其他余数; 良品=ROUND(总产量×质量率,0)=45365, 不良=1240</t>
        </is>
      </c>
    </row>
    <row r="890">
      <c r="A890" s="70" t="inlineStr">
        <is>
          <t>DEF-00889</t>
        </is>
      </c>
      <c r="B890" s="70" t="inlineStr">
        <is>
          <t>LINE-S01-PRE-20251216</t>
        </is>
      </c>
      <c r="C890" s="70" t="inlineStr">
        <is>
          <t>SHIFT-PRE-20251216</t>
        </is>
      </c>
      <c r="D890" s="70" t="inlineStr">
        <is>
          <t>LINE-S01</t>
        </is>
      </c>
      <c r="E890" s="70" t="inlineStr">
        <is>
          <t>改善前</t>
        </is>
      </c>
      <c r="F890" s="71" t="n">
        <v>46007</v>
      </c>
      <c r="G890" s="70" t="inlineStr">
        <is>
          <t>智能终端系列</t>
        </is>
      </c>
      <c r="H890" s="70" t="inlineStr">
        <is>
          <t>电气不良</t>
        </is>
      </c>
      <c r="I890" s="72" t="n">
        <v>310</v>
      </c>
      <c r="J890" s="73" t="n">
        <v>0.25</v>
      </c>
      <c r="K890" s="70" t="inlineStr">
        <is>
          <t>焊接工位</t>
        </is>
      </c>
      <c r="L890" s="70" t="inlineStr">
        <is>
          <t>焊接缺陷</t>
        </is>
      </c>
      <c r="M890" s="70" t="inlineStr">
        <is>
          <t>质量工程师</t>
        </is>
      </c>
      <c r="N890" s="70" t="inlineStr">
        <is>
          <t>否</t>
        </is>
      </c>
      <c r="O890" s="70" t="inlineStr">
        <is>
          <t>团队模拟数据</t>
        </is>
      </c>
      <c r="P890" s="70" t="inlineStr">
        <is>
          <t>SIM-v2.2-20260807-20260805</t>
        </is>
      </c>
      <c r="Q890" s="70" t="inlineStr">
        <is>
          <t>按LINE-S01确定性比例分配: 外观15%/尺寸25%/功能25%/电气25%/其他余数; 良品=ROUND(总产量×质量率,0)=45365, 不良=1240</t>
        </is>
      </c>
    </row>
    <row r="891">
      <c r="A891" s="70" t="inlineStr">
        <is>
          <t>DEF-00890</t>
        </is>
      </c>
      <c r="B891" s="70" t="inlineStr">
        <is>
          <t>LINE-S01-PRE-20251216</t>
        </is>
      </c>
      <c r="C891" s="70" t="inlineStr">
        <is>
          <t>SHIFT-PRE-20251216</t>
        </is>
      </c>
      <c r="D891" s="70" t="inlineStr">
        <is>
          <t>LINE-S01</t>
        </is>
      </c>
      <c r="E891" s="70" t="inlineStr">
        <is>
          <t>改善前</t>
        </is>
      </c>
      <c r="F891" s="71" t="n">
        <v>46007</v>
      </c>
      <c r="G891" s="70" t="inlineStr">
        <is>
          <t>智能终端系列</t>
        </is>
      </c>
      <c r="H891" s="70" t="inlineStr">
        <is>
          <t>其他不良</t>
        </is>
      </c>
      <c r="I891" s="72" t="n">
        <v>124</v>
      </c>
      <c r="J891" s="73" t="n">
        <v>0.09999999999999998</v>
      </c>
      <c r="K891" s="70" t="inlineStr">
        <is>
          <t>包装工位</t>
        </is>
      </c>
      <c r="L891" s="70" t="inlineStr">
        <is>
          <t>综合因素</t>
        </is>
      </c>
      <c r="M891" s="70" t="inlineStr">
        <is>
          <t>生产主管</t>
        </is>
      </c>
      <c r="N891" s="70" t="inlineStr">
        <is>
          <t>否</t>
        </is>
      </c>
      <c r="O891" s="70" t="inlineStr">
        <is>
          <t>团队模拟数据</t>
        </is>
      </c>
      <c r="P891" s="70" t="inlineStr">
        <is>
          <t>SIM-v2.2-20260807-20260805</t>
        </is>
      </c>
      <c r="Q891" s="70" t="inlineStr">
        <is>
          <t>按LINE-S01确定性比例分配: 外观15%/尺寸25%/功能25%/电气25%/其他余数; 良品=ROUND(总产量×质量率,0)=45365, 不良=1240</t>
        </is>
      </c>
    </row>
    <row r="892">
      <c r="A892" s="70" t="inlineStr">
        <is>
          <t>DEF-00891</t>
        </is>
      </c>
      <c r="B892" s="70" t="inlineStr">
        <is>
          <t>LINE-S02-PRE-20251216</t>
        </is>
      </c>
      <c r="C892" s="70" t="inlineStr">
        <is>
          <t>SHIFT-PRE-20251216</t>
        </is>
      </c>
      <c r="D892" s="70" t="inlineStr">
        <is>
          <t>LINE-S02</t>
        </is>
      </c>
      <c r="E892" s="70" t="inlineStr">
        <is>
          <t>改善前</t>
        </is>
      </c>
      <c r="F892" s="71" t="n">
        <v>46007</v>
      </c>
      <c r="G892" s="70" t="inlineStr">
        <is>
          <t>视觉设备系列</t>
        </is>
      </c>
      <c r="H892" s="70" t="inlineStr">
        <is>
          <t>外观不良</t>
        </is>
      </c>
      <c r="I892" s="72" t="n">
        <v>150</v>
      </c>
      <c r="J892" s="73" t="n">
        <v>0.1199040767386091</v>
      </c>
      <c r="K892" s="70" t="inlineStr">
        <is>
          <t>注塑工位</t>
        </is>
      </c>
      <c r="L892" s="70" t="inlineStr">
        <is>
          <t>表面缺陷</t>
        </is>
      </c>
      <c r="M892" s="70" t="inlineStr">
        <is>
          <t>质量工程师</t>
        </is>
      </c>
      <c r="N892" s="70" t="inlineStr">
        <is>
          <t>否</t>
        </is>
      </c>
      <c r="O892" s="70" t="inlineStr">
        <is>
          <t>团队模拟数据</t>
        </is>
      </c>
      <c r="P892" s="70" t="inlineStr">
        <is>
          <t>SIM-v2.2-20260807-20260805</t>
        </is>
      </c>
      <c r="Q892" s="70" t="inlineStr">
        <is>
          <t>按LINE-S02确定性比例分配: 外观12%/尺寸15%/功能32%/电气28%/其他余数; 良品=ROUND(总产量×质量率,0)=41646, 不良=1251</t>
        </is>
      </c>
    </row>
    <row r="893">
      <c r="A893" s="70" t="inlineStr">
        <is>
          <t>DEF-00892</t>
        </is>
      </c>
      <c r="B893" s="70" t="inlineStr">
        <is>
          <t>LINE-S02-PRE-20251216</t>
        </is>
      </c>
      <c r="C893" s="70" t="inlineStr">
        <is>
          <t>SHIFT-PRE-20251216</t>
        </is>
      </c>
      <c r="D893" s="70" t="inlineStr">
        <is>
          <t>LINE-S02</t>
        </is>
      </c>
      <c r="E893" s="70" t="inlineStr">
        <is>
          <t>改善前</t>
        </is>
      </c>
      <c r="F893" s="71" t="n">
        <v>46007</v>
      </c>
      <c r="G893" s="70" t="inlineStr">
        <is>
          <t>视觉设备系列</t>
        </is>
      </c>
      <c r="H893" s="70" t="inlineStr">
        <is>
          <t>尺寸超差</t>
        </is>
      </c>
      <c r="I893" s="72" t="n">
        <v>188</v>
      </c>
      <c r="J893" s="73" t="n">
        <v>0.1502797761790567</v>
      </c>
      <c r="K893" s="70" t="inlineStr">
        <is>
          <t>成型工位</t>
        </is>
      </c>
      <c r="L893" s="70" t="inlineStr">
        <is>
          <t>工艺偏移</t>
        </is>
      </c>
      <c r="M893" s="70" t="inlineStr">
        <is>
          <t>质量工程师</t>
        </is>
      </c>
      <c r="N893" s="70" t="inlineStr">
        <is>
          <t>否</t>
        </is>
      </c>
      <c r="O893" s="70" t="inlineStr">
        <is>
          <t>团队模拟数据</t>
        </is>
      </c>
      <c r="P893" s="70" t="inlineStr">
        <is>
          <t>SIM-v2.2-20260807-20260805</t>
        </is>
      </c>
      <c r="Q893" s="70" t="inlineStr">
        <is>
          <t>按LINE-S02确定性比例分配: 外观12%/尺寸15%/功能32%/电气28%/其他余数; 良品=ROUND(总产量×质量率,0)=41646, 不良=1251</t>
        </is>
      </c>
    </row>
    <row r="894">
      <c r="A894" s="70" t="inlineStr">
        <is>
          <t>DEF-00893</t>
        </is>
      </c>
      <c r="B894" s="70" t="inlineStr">
        <is>
          <t>LINE-S02-PRE-20251216</t>
        </is>
      </c>
      <c r="C894" s="70" t="inlineStr">
        <is>
          <t>SHIFT-PRE-20251216</t>
        </is>
      </c>
      <c r="D894" s="70" t="inlineStr">
        <is>
          <t>LINE-S02</t>
        </is>
      </c>
      <c r="E894" s="70" t="inlineStr">
        <is>
          <t>改善前</t>
        </is>
      </c>
      <c r="F894" s="71" t="n">
        <v>46007</v>
      </c>
      <c r="G894" s="70" t="inlineStr">
        <is>
          <t>视觉设备系列</t>
        </is>
      </c>
      <c r="H894" s="70" t="inlineStr">
        <is>
          <t>功能失效</t>
        </is>
      </c>
      <c r="I894" s="72" t="n">
        <v>400</v>
      </c>
      <c r="J894" s="73" t="n">
        <v>0.3197442046362909</v>
      </c>
      <c r="K894" s="70" t="inlineStr">
        <is>
          <t>测试工位</t>
        </is>
      </c>
      <c r="L894" s="70" t="inlineStr">
        <is>
          <t>元器件异常</t>
        </is>
      </c>
      <c r="M894" s="70" t="inlineStr">
        <is>
          <t>质量工程师</t>
        </is>
      </c>
      <c r="N894" s="70" t="inlineStr">
        <is>
          <t>是</t>
        </is>
      </c>
      <c r="O894" s="70" t="inlineStr">
        <is>
          <t>团队模拟数据</t>
        </is>
      </c>
      <c r="P894" s="70" t="inlineStr">
        <is>
          <t>SIM-v2.2-20260807-20260805</t>
        </is>
      </c>
      <c r="Q894" s="70" t="inlineStr">
        <is>
          <t>按LINE-S02确定性比例分配: 外观12%/尺寸15%/功能32%/电气28%/其他余数; 良品=ROUND(总产量×质量率,0)=41646, 不良=1251</t>
        </is>
      </c>
    </row>
    <row r="895">
      <c r="A895" s="70" t="inlineStr">
        <is>
          <t>DEF-00894</t>
        </is>
      </c>
      <c r="B895" s="70" t="inlineStr">
        <is>
          <t>LINE-S02-PRE-20251216</t>
        </is>
      </c>
      <c r="C895" s="70" t="inlineStr">
        <is>
          <t>SHIFT-PRE-20251216</t>
        </is>
      </c>
      <c r="D895" s="70" t="inlineStr">
        <is>
          <t>LINE-S02</t>
        </is>
      </c>
      <c r="E895" s="70" t="inlineStr">
        <is>
          <t>改善前</t>
        </is>
      </c>
      <c r="F895" s="71" t="n">
        <v>46007</v>
      </c>
      <c r="G895" s="70" t="inlineStr">
        <is>
          <t>视觉设备系列</t>
        </is>
      </c>
      <c r="H895" s="70" t="inlineStr">
        <is>
          <t>电气不良</t>
        </is>
      </c>
      <c r="I895" s="72" t="n">
        <v>350</v>
      </c>
      <c r="J895" s="73" t="n">
        <v>0.2797761790567546</v>
      </c>
      <c r="K895" s="70" t="inlineStr">
        <is>
          <t>焊接工位</t>
        </is>
      </c>
      <c r="L895" s="70" t="inlineStr">
        <is>
          <t>焊接缺陷</t>
        </is>
      </c>
      <c r="M895" s="70" t="inlineStr">
        <is>
          <t>质量工程师</t>
        </is>
      </c>
      <c r="N895" s="70" t="inlineStr">
        <is>
          <t>否</t>
        </is>
      </c>
      <c r="O895" s="70" t="inlineStr">
        <is>
          <t>团队模拟数据</t>
        </is>
      </c>
      <c r="P895" s="70" t="inlineStr">
        <is>
          <t>SIM-v2.2-20260807-20260805</t>
        </is>
      </c>
      <c r="Q895" s="70" t="inlineStr">
        <is>
          <t>按LINE-S02确定性比例分配: 外观12%/尺寸15%/功能32%/电气28%/其他余数; 良品=ROUND(总产量×质量率,0)=41646, 不良=1251</t>
        </is>
      </c>
    </row>
    <row r="896">
      <c r="A896" s="70" t="inlineStr">
        <is>
          <t>DEF-00895</t>
        </is>
      </c>
      <c r="B896" s="70" t="inlineStr">
        <is>
          <t>LINE-S02-PRE-20251216</t>
        </is>
      </c>
      <c r="C896" s="70" t="inlineStr">
        <is>
          <t>SHIFT-PRE-20251216</t>
        </is>
      </c>
      <c r="D896" s="70" t="inlineStr">
        <is>
          <t>LINE-S02</t>
        </is>
      </c>
      <c r="E896" s="70" t="inlineStr">
        <is>
          <t>改善前</t>
        </is>
      </c>
      <c r="F896" s="71" t="n">
        <v>46007</v>
      </c>
      <c r="G896" s="70" t="inlineStr">
        <is>
          <t>视觉设备系列</t>
        </is>
      </c>
      <c r="H896" s="70" t="inlineStr">
        <is>
          <t>其他不良</t>
        </is>
      </c>
      <c r="I896" s="72" t="n">
        <v>163</v>
      </c>
      <c r="J896" s="73" t="n">
        <v>0.1302957633892885</v>
      </c>
      <c r="K896" s="70" t="inlineStr">
        <is>
          <t>包装工位</t>
        </is>
      </c>
      <c r="L896" s="70" t="inlineStr">
        <is>
          <t>综合因素</t>
        </is>
      </c>
      <c r="M896" s="70" t="inlineStr">
        <is>
          <t>生产主管</t>
        </is>
      </c>
      <c r="N896" s="70" t="inlineStr">
        <is>
          <t>否</t>
        </is>
      </c>
      <c r="O896" s="70" t="inlineStr">
        <is>
          <t>团队模拟数据</t>
        </is>
      </c>
      <c r="P896" s="70" t="inlineStr">
        <is>
          <t>SIM-v2.2-20260807-20260805</t>
        </is>
      </c>
      <c r="Q896" s="70" t="inlineStr">
        <is>
          <t>按LINE-S02确定性比例分配: 外观12%/尺寸15%/功能32%/电气28%/其他余数; 良品=ROUND(总产量×质量率,0)=41646, 不良=1251</t>
        </is>
      </c>
    </row>
    <row r="897">
      <c r="A897" s="70" t="inlineStr">
        <is>
          <t>DEF-00896</t>
        </is>
      </c>
      <c r="B897" s="70" t="inlineStr">
        <is>
          <t>LINE-S03-PRE-20251216</t>
        </is>
      </c>
      <c r="C897" s="70" t="inlineStr">
        <is>
          <t>SHIFT-PRE-20251216</t>
        </is>
      </c>
      <c r="D897" s="70" t="inlineStr">
        <is>
          <t>LINE-S03</t>
        </is>
      </c>
      <c r="E897" s="70" t="inlineStr">
        <is>
          <t>改善前</t>
        </is>
      </c>
      <c r="F897" s="71" t="n">
        <v>46007</v>
      </c>
      <c r="G897" s="70" t="inlineStr">
        <is>
          <t>音频模组系列</t>
        </is>
      </c>
      <c r="H897" s="70" t="inlineStr">
        <is>
          <t>外观不良</t>
        </is>
      </c>
      <c r="I897" s="72" t="n">
        <v>957</v>
      </c>
      <c r="J897" s="73" t="n">
        <v>0.320066889632107</v>
      </c>
      <c r="K897" s="70" t="inlineStr">
        <is>
          <t>注塑工位</t>
        </is>
      </c>
      <c r="L897" s="70" t="inlineStr">
        <is>
          <t>表面缺陷</t>
        </is>
      </c>
      <c r="M897" s="70" t="inlineStr">
        <is>
          <t>质量工程师</t>
        </is>
      </c>
      <c r="N897" s="70" t="inlineStr">
        <is>
          <t>是</t>
        </is>
      </c>
      <c r="O897" s="70" t="inlineStr">
        <is>
          <t>团队模拟数据</t>
        </is>
      </c>
      <c r="P897" s="70" t="inlineStr">
        <is>
          <t>SIM-v2.2-20260807-20260805</t>
        </is>
      </c>
      <c r="Q897" s="70" t="inlineStr">
        <is>
          <t>按LINE-S03确定性比例分配: 外观32%/尺寸30%/功能15%/电气13%/其他余数; 良品=ROUND(总产量×质量率,0)=47931, 不良=2990</t>
        </is>
      </c>
    </row>
    <row r="898">
      <c r="A898" s="70" t="inlineStr">
        <is>
          <t>DEF-00897</t>
        </is>
      </c>
      <c r="B898" s="70" t="inlineStr">
        <is>
          <t>LINE-S03-PRE-20251216</t>
        </is>
      </c>
      <c r="C898" s="70" t="inlineStr">
        <is>
          <t>SHIFT-PRE-20251216</t>
        </is>
      </c>
      <c r="D898" s="70" t="inlineStr">
        <is>
          <t>LINE-S03</t>
        </is>
      </c>
      <c r="E898" s="70" t="inlineStr">
        <is>
          <t>改善前</t>
        </is>
      </c>
      <c r="F898" s="71" t="n">
        <v>46007</v>
      </c>
      <c r="G898" s="70" t="inlineStr">
        <is>
          <t>音频模组系列</t>
        </is>
      </c>
      <c r="H898" s="70" t="inlineStr">
        <is>
          <t>尺寸超差</t>
        </is>
      </c>
      <c r="I898" s="72" t="n">
        <v>897</v>
      </c>
      <c r="J898" s="73" t="n">
        <v>0.3</v>
      </c>
      <c r="K898" s="70" t="inlineStr">
        <is>
          <t>成型工位</t>
        </is>
      </c>
      <c r="L898" s="70" t="inlineStr">
        <is>
          <t>工艺偏移</t>
        </is>
      </c>
      <c r="M898" s="70" t="inlineStr">
        <is>
          <t>质量工程师</t>
        </is>
      </c>
      <c r="N898" s="70" t="inlineStr">
        <is>
          <t>是</t>
        </is>
      </c>
      <c r="O898" s="70" t="inlineStr">
        <is>
          <t>团队模拟数据</t>
        </is>
      </c>
      <c r="P898" s="70" t="inlineStr">
        <is>
          <t>SIM-v2.2-20260807-20260805</t>
        </is>
      </c>
      <c r="Q898" s="70" t="inlineStr">
        <is>
          <t>按LINE-S03确定性比例分配: 外观32%/尺寸30%/功能15%/电气13%/其他余数; 良品=ROUND(总产量×质量率,0)=47931, 不良=2990</t>
        </is>
      </c>
    </row>
    <row r="899">
      <c r="A899" s="70" t="inlineStr">
        <is>
          <t>DEF-00898</t>
        </is>
      </c>
      <c r="B899" s="70" t="inlineStr">
        <is>
          <t>LINE-S03-PRE-20251216</t>
        </is>
      </c>
      <c r="C899" s="70" t="inlineStr">
        <is>
          <t>SHIFT-PRE-20251216</t>
        </is>
      </c>
      <c r="D899" s="70" t="inlineStr">
        <is>
          <t>LINE-S03</t>
        </is>
      </c>
      <c r="E899" s="70" t="inlineStr">
        <is>
          <t>改善前</t>
        </is>
      </c>
      <c r="F899" s="71" t="n">
        <v>46007</v>
      </c>
      <c r="G899" s="70" t="inlineStr">
        <is>
          <t>音频模组系列</t>
        </is>
      </c>
      <c r="H899" s="70" t="inlineStr">
        <is>
          <t>功能失效</t>
        </is>
      </c>
      <c r="I899" s="72" t="n">
        <v>448</v>
      </c>
      <c r="J899" s="73" t="n">
        <v>0.1498327759197324</v>
      </c>
      <c r="K899" s="70" t="inlineStr">
        <is>
          <t>测试工位</t>
        </is>
      </c>
      <c r="L899" s="70" t="inlineStr">
        <is>
          <t>元器件异常</t>
        </is>
      </c>
      <c r="M899" s="70" t="inlineStr">
        <is>
          <t>质量工程师</t>
        </is>
      </c>
      <c r="N899" s="70" t="inlineStr">
        <is>
          <t>否</t>
        </is>
      </c>
      <c r="O899" s="70" t="inlineStr">
        <is>
          <t>团队模拟数据</t>
        </is>
      </c>
      <c r="P899" s="70" t="inlineStr">
        <is>
          <t>SIM-v2.2-20260807-20260805</t>
        </is>
      </c>
      <c r="Q899" s="70" t="inlineStr">
        <is>
          <t>按LINE-S03确定性比例分配: 外观32%/尺寸30%/功能15%/电气13%/其他余数; 良品=ROUND(总产量×质量率,0)=47931, 不良=2990</t>
        </is>
      </c>
    </row>
    <row r="900">
      <c r="A900" s="70" t="inlineStr">
        <is>
          <t>DEF-00899</t>
        </is>
      </c>
      <c r="B900" s="70" t="inlineStr">
        <is>
          <t>LINE-S03-PRE-20251216</t>
        </is>
      </c>
      <c r="C900" s="70" t="inlineStr">
        <is>
          <t>SHIFT-PRE-20251216</t>
        </is>
      </c>
      <c r="D900" s="70" t="inlineStr">
        <is>
          <t>LINE-S03</t>
        </is>
      </c>
      <c r="E900" s="70" t="inlineStr">
        <is>
          <t>改善前</t>
        </is>
      </c>
      <c r="F900" s="71" t="n">
        <v>46007</v>
      </c>
      <c r="G900" s="70" t="inlineStr">
        <is>
          <t>音频模组系列</t>
        </is>
      </c>
      <c r="H900" s="70" t="inlineStr">
        <is>
          <t>电气不良</t>
        </is>
      </c>
      <c r="I900" s="72" t="n">
        <v>389</v>
      </c>
      <c r="J900" s="73" t="n">
        <v>0.1301003344481605</v>
      </c>
      <c r="K900" s="70" t="inlineStr">
        <is>
          <t>焊接工位</t>
        </is>
      </c>
      <c r="L900" s="70" t="inlineStr">
        <is>
          <t>焊接缺陷</t>
        </is>
      </c>
      <c r="M900" s="70" t="inlineStr">
        <is>
          <t>质量工程师</t>
        </is>
      </c>
      <c r="N900" s="70" t="inlineStr">
        <is>
          <t>否</t>
        </is>
      </c>
      <c r="O900" s="70" t="inlineStr">
        <is>
          <t>团队模拟数据</t>
        </is>
      </c>
      <c r="P900" s="70" t="inlineStr">
        <is>
          <t>SIM-v2.2-20260807-20260805</t>
        </is>
      </c>
      <c r="Q900" s="70" t="inlineStr">
        <is>
          <t>按LINE-S03确定性比例分配: 外观32%/尺寸30%/功能15%/电气13%/其他余数; 良品=ROUND(总产量×质量率,0)=47931, 不良=2990</t>
        </is>
      </c>
    </row>
    <row r="901">
      <c r="A901" s="70" t="inlineStr">
        <is>
          <t>DEF-00900</t>
        </is>
      </c>
      <c r="B901" s="70" t="inlineStr">
        <is>
          <t>LINE-S03-PRE-20251216</t>
        </is>
      </c>
      <c r="C901" s="70" t="inlineStr">
        <is>
          <t>SHIFT-PRE-20251216</t>
        </is>
      </c>
      <c r="D901" s="70" t="inlineStr">
        <is>
          <t>LINE-S03</t>
        </is>
      </c>
      <c r="E901" s="70" t="inlineStr">
        <is>
          <t>改善前</t>
        </is>
      </c>
      <c r="F901" s="71" t="n">
        <v>46007</v>
      </c>
      <c r="G901" s="70" t="inlineStr">
        <is>
          <t>音频模组系列</t>
        </is>
      </c>
      <c r="H901" s="70" t="inlineStr">
        <is>
          <t>其他不良</t>
        </is>
      </c>
      <c r="I901" s="72" t="n">
        <v>299</v>
      </c>
      <c r="J901" s="73" t="n">
        <v>0.1000000000000001</v>
      </c>
      <c r="K901" s="70" t="inlineStr">
        <is>
          <t>包装工位</t>
        </is>
      </c>
      <c r="L901" s="70" t="inlineStr">
        <is>
          <t>综合因素</t>
        </is>
      </c>
      <c r="M901" s="70" t="inlineStr">
        <is>
          <t>生产主管</t>
        </is>
      </c>
      <c r="N901" s="70" t="inlineStr">
        <is>
          <t>否</t>
        </is>
      </c>
      <c r="O901" s="70" t="inlineStr">
        <is>
          <t>团队模拟数据</t>
        </is>
      </c>
      <c r="P901" s="70" t="inlineStr">
        <is>
          <t>SIM-v2.2-20260807-20260805</t>
        </is>
      </c>
      <c r="Q901" s="70" t="inlineStr">
        <is>
          <t>按LINE-S03确定性比例分配: 外观32%/尺寸30%/功能15%/电气13%/其他余数; 良品=ROUND(总产量×质量率,0)=47931, 不良=2990</t>
        </is>
      </c>
    </row>
    <row r="902">
      <c r="A902" s="70" t="inlineStr">
        <is>
          <t>DEF-00901</t>
        </is>
      </c>
      <c r="B902" s="70" t="inlineStr">
        <is>
          <t>LINE-S01-PRE-20251217</t>
        </is>
      </c>
      <c r="C902" s="70" t="inlineStr">
        <is>
          <t>SHIFT-PRE-20251217</t>
        </is>
      </c>
      <c r="D902" s="70" t="inlineStr">
        <is>
          <t>LINE-S01</t>
        </is>
      </c>
      <c r="E902" s="70" t="inlineStr">
        <is>
          <t>改善前</t>
        </is>
      </c>
      <c r="F902" s="71" t="n">
        <v>46008</v>
      </c>
      <c r="G902" s="70" t="inlineStr">
        <is>
          <t>智能终端系列</t>
        </is>
      </c>
      <c r="H902" s="70" t="inlineStr">
        <is>
          <t>外观不良</t>
        </is>
      </c>
      <c r="I902" s="72" t="n">
        <v>47</v>
      </c>
      <c r="J902" s="73" t="n">
        <v>0.1492063492063492</v>
      </c>
      <c r="K902" s="70" t="inlineStr">
        <is>
          <t>注塑工位</t>
        </is>
      </c>
      <c r="L902" s="70" t="inlineStr">
        <is>
          <t>表面缺陷</t>
        </is>
      </c>
      <c r="M902" s="70" t="inlineStr">
        <is>
          <t>质量工程师</t>
        </is>
      </c>
      <c r="N902" s="70" t="inlineStr">
        <is>
          <t>否</t>
        </is>
      </c>
      <c r="O902" s="70" t="inlineStr">
        <is>
          <t>团队模拟数据</t>
        </is>
      </c>
      <c r="P902" s="70" t="inlineStr">
        <is>
          <t>SIM-v2.2-20260807-20260805</t>
        </is>
      </c>
      <c r="Q902" s="70" t="inlineStr">
        <is>
          <t>按LINE-S01确定性比例分配: 外观15%/尺寸25%/功能25%/电气25%/其他余数; 良品=ROUND(总产量×质量率,0)=37908, 不良=315</t>
        </is>
      </c>
    </row>
    <row r="903">
      <c r="A903" s="70" t="inlineStr">
        <is>
          <t>DEF-00902</t>
        </is>
      </c>
      <c r="B903" s="70" t="inlineStr">
        <is>
          <t>LINE-S01-PRE-20251217</t>
        </is>
      </c>
      <c r="C903" s="70" t="inlineStr">
        <is>
          <t>SHIFT-PRE-20251217</t>
        </is>
      </c>
      <c r="D903" s="70" t="inlineStr">
        <is>
          <t>LINE-S01</t>
        </is>
      </c>
      <c r="E903" s="70" t="inlineStr">
        <is>
          <t>改善前</t>
        </is>
      </c>
      <c r="F903" s="71" t="n">
        <v>46008</v>
      </c>
      <c r="G903" s="70" t="inlineStr">
        <is>
          <t>智能终端系列</t>
        </is>
      </c>
      <c r="H903" s="70" t="inlineStr">
        <is>
          <t>尺寸超差</t>
        </is>
      </c>
      <c r="I903" s="72" t="n">
        <v>79</v>
      </c>
      <c r="J903" s="73" t="n">
        <v>0.2507936507936508</v>
      </c>
      <c r="K903" s="70" t="inlineStr">
        <is>
          <t>成型工位</t>
        </is>
      </c>
      <c r="L903" s="70" t="inlineStr">
        <is>
          <t>工艺偏移</t>
        </is>
      </c>
      <c r="M903" s="70" t="inlineStr">
        <is>
          <t>质量工程师</t>
        </is>
      </c>
      <c r="N903" s="70" t="inlineStr">
        <is>
          <t>否</t>
        </is>
      </c>
      <c r="O903" s="70" t="inlineStr">
        <is>
          <t>团队模拟数据</t>
        </is>
      </c>
      <c r="P903" s="70" t="inlineStr">
        <is>
          <t>SIM-v2.2-20260807-20260805</t>
        </is>
      </c>
      <c r="Q903" s="70" t="inlineStr">
        <is>
          <t>按LINE-S01确定性比例分配: 外观15%/尺寸25%/功能25%/电气25%/其他余数; 良品=ROUND(总产量×质量率,0)=37908, 不良=315</t>
        </is>
      </c>
    </row>
    <row r="904">
      <c r="A904" s="70" t="inlineStr">
        <is>
          <t>DEF-00903</t>
        </is>
      </c>
      <c r="B904" s="70" t="inlineStr">
        <is>
          <t>LINE-S01-PRE-20251217</t>
        </is>
      </c>
      <c r="C904" s="70" t="inlineStr">
        <is>
          <t>SHIFT-PRE-20251217</t>
        </is>
      </c>
      <c r="D904" s="70" t="inlineStr">
        <is>
          <t>LINE-S01</t>
        </is>
      </c>
      <c r="E904" s="70" t="inlineStr">
        <is>
          <t>改善前</t>
        </is>
      </c>
      <c r="F904" s="71" t="n">
        <v>46008</v>
      </c>
      <c r="G904" s="70" t="inlineStr">
        <is>
          <t>智能终端系列</t>
        </is>
      </c>
      <c r="H904" s="70" t="inlineStr">
        <is>
          <t>功能失效</t>
        </is>
      </c>
      <c r="I904" s="72" t="n">
        <v>79</v>
      </c>
      <c r="J904" s="73" t="n">
        <v>0.2507936507936508</v>
      </c>
      <c r="K904" s="70" t="inlineStr">
        <is>
          <t>测试工位</t>
        </is>
      </c>
      <c r="L904" s="70" t="inlineStr">
        <is>
          <t>元器件异常</t>
        </is>
      </c>
      <c r="M904" s="70" t="inlineStr">
        <is>
          <t>质量工程师</t>
        </is>
      </c>
      <c r="N904" s="70" t="inlineStr">
        <is>
          <t>否</t>
        </is>
      </c>
      <c r="O904" s="70" t="inlineStr">
        <is>
          <t>团队模拟数据</t>
        </is>
      </c>
      <c r="P904" s="70" t="inlineStr">
        <is>
          <t>SIM-v2.2-20260807-20260805</t>
        </is>
      </c>
      <c r="Q904" s="70" t="inlineStr">
        <is>
          <t>按LINE-S01确定性比例分配: 外观15%/尺寸25%/功能25%/电气25%/其他余数; 良品=ROUND(总产量×质量率,0)=37908, 不良=315</t>
        </is>
      </c>
    </row>
    <row r="905">
      <c r="A905" s="70" t="inlineStr">
        <is>
          <t>DEF-00904</t>
        </is>
      </c>
      <c r="B905" s="70" t="inlineStr">
        <is>
          <t>LINE-S01-PRE-20251217</t>
        </is>
      </c>
      <c r="C905" s="70" t="inlineStr">
        <is>
          <t>SHIFT-PRE-20251217</t>
        </is>
      </c>
      <c r="D905" s="70" t="inlineStr">
        <is>
          <t>LINE-S01</t>
        </is>
      </c>
      <c r="E905" s="70" t="inlineStr">
        <is>
          <t>改善前</t>
        </is>
      </c>
      <c r="F905" s="71" t="n">
        <v>46008</v>
      </c>
      <c r="G905" s="70" t="inlineStr">
        <is>
          <t>智能终端系列</t>
        </is>
      </c>
      <c r="H905" s="70" t="inlineStr">
        <is>
          <t>电气不良</t>
        </is>
      </c>
      <c r="I905" s="72" t="n">
        <v>79</v>
      </c>
      <c r="J905" s="73" t="n">
        <v>0.2507936507936508</v>
      </c>
      <c r="K905" s="70" t="inlineStr">
        <is>
          <t>焊接工位</t>
        </is>
      </c>
      <c r="L905" s="70" t="inlineStr">
        <is>
          <t>焊接缺陷</t>
        </is>
      </c>
      <c r="M905" s="70" t="inlineStr">
        <is>
          <t>质量工程师</t>
        </is>
      </c>
      <c r="N905" s="70" t="inlineStr">
        <is>
          <t>否</t>
        </is>
      </c>
      <c r="O905" s="70" t="inlineStr">
        <is>
          <t>团队模拟数据</t>
        </is>
      </c>
      <c r="P905" s="70" t="inlineStr">
        <is>
          <t>SIM-v2.2-20260807-20260805</t>
        </is>
      </c>
      <c r="Q905" s="70" t="inlineStr">
        <is>
          <t>按LINE-S01确定性比例分配: 外观15%/尺寸25%/功能25%/电气25%/其他余数; 良品=ROUND(总产量×质量率,0)=37908, 不良=315</t>
        </is>
      </c>
    </row>
    <row r="906">
      <c r="A906" s="70" t="inlineStr">
        <is>
          <t>DEF-00905</t>
        </is>
      </c>
      <c r="B906" s="70" t="inlineStr">
        <is>
          <t>LINE-S01-PRE-20251217</t>
        </is>
      </c>
      <c r="C906" s="70" t="inlineStr">
        <is>
          <t>SHIFT-PRE-20251217</t>
        </is>
      </c>
      <c r="D906" s="70" t="inlineStr">
        <is>
          <t>LINE-S01</t>
        </is>
      </c>
      <c r="E906" s="70" t="inlineStr">
        <is>
          <t>改善前</t>
        </is>
      </c>
      <c r="F906" s="71" t="n">
        <v>46008</v>
      </c>
      <c r="G906" s="70" t="inlineStr">
        <is>
          <t>智能终端系列</t>
        </is>
      </c>
      <c r="H906" s="70" t="inlineStr">
        <is>
          <t>其他不良</t>
        </is>
      </c>
      <c r="I906" s="72" t="n">
        <v>31</v>
      </c>
      <c r="J906" s="73" t="n">
        <v>0.0984126984126984</v>
      </c>
      <c r="K906" s="70" t="inlineStr">
        <is>
          <t>包装工位</t>
        </is>
      </c>
      <c r="L906" s="70" t="inlineStr">
        <is>
          <t>综合因素</t>
        </is>
      </c>
      <c r="M906" s="70" t="inlineStr">
        <is>
          <t>生产主管</t>
        </is>
      </c>
      <c r="N906" s="70" t="inlineStr">
        <is>
          <t>否</t>
        </is>
      </c>
      <c r="O906" s="70" t="inlineStr">
        <is>
          <t>团队模拟数据</t>
        </is>
      </c>
      <c r="P906" s="70" t="inlineStr">
        <is>
          <t>SIM-v2.2-20260807-20260805</t>
        </is>
      </c>
      <c r="Q906" s="70" t="inlineStr">
        <is>
          <t>按LINE-S01确定性比例分配: 外观15%/尺寸25%/功能25%/电气25%/其他余数; 良品=ROUND(总产量×质量率,0)=37908, 不良=315</t>
        </is>
      </c>
    </row>
    <row r="907">
      <c r="A907" s="70" t="inlineStr">
        <is>
          <t>DEF-00906</t>
        </is>
      </c>
      <c r="B907" s="70" t="inlineStr">
        <is>
          <t>LINE-S02-PRE-20251217</t>
        </is>
      </c>
      <c r="C907" s="70" t="inlineStr">
        <is>
          <t>SHIFT-PRE-20251217</t>
        </is>
      </c>
      <c r="D907" s="70" t="inlineStr">
        <is>
          <t>LINE-S02</t>
        </is>
      </c>
      <c r="E907" s="70" t="inlineStr">
        <is>
          <t>改善前</t>
        </is>
      </c>
      <c r="F907" s="71" t="n">
        <v>46008</v>
      </c>
      <c r="G907" s="70" t="inlineStr">
        <is>
          <t>视觉设备系列</t>
        </is>
      </c>
      <c r="H907" s="70" t="inlineStr">
        <is>
          <t>外观不良</t>
        </is>
      </c>
      <c r="I907" s="72" t="n">
        <v>10</v>
      </c>
      <c r="J907" s="73" t="n">
        <v>0.1204819277108434</v>
      </c>
      <c r="K907" s="70" t="inlineStr">
        <is>
          <t>注塑工位</t>
        </is>
      </c>
      <c r="L907" s="70" t="inlineStr">
        <is>
          <t>表面缺陷</t>
        </is>
      </c>
      <c r="M907" s="70" t="inlineStr">
        <is>
          <t>质量工程师</t>
        </is>
      </c>
      <c r="N907" s="70" t="inlineStr">
        <is>
          <t>否</t>
        </is>
      </c>
      <c r="O907" s="70" t="inlineStr">
        <is>
          <t>团队模拟数据</t>
        </is>
      </c>
      <c r="P907" s="70" t="inlineStr">
        <is>
          <t>SIM-v2.2-20260807-20260805</t>
        </is>
      </c>
      <c r="Q907" s="70" t="inlineStr">
        <is>
          <t>按LINE-S02确定性比例分配: 外观12%/尺寸15%/功能32%/电气28%/其他余数; 良品=ROUND(总产量×质量率,0)=35129, 不良=83</t>
        </is>
      </c>
    </row>
    <row r="908">
      <c r="A908" s="70" t="inlineStr">
        <is>
          <t>DEF-00907</t>
        </is>
      </c>
      <c r="B908" s="70" t="inlineStr">
        <is>
          <t>LINE-S02-PRE-20251217</t>
        </is>
      </c>
      <c r="C908" s="70" t="inlineStr">
        <is>
          <t>SHIFT-PRE-20251217</t>
        </is>
      </c>
      <c r="D908" s="70" t="inlineStr">
        <is>
          <t>LINE-S02</t>
        </is>
      </c>
      <c r="E908" s="70" t="inlineStr">
        <is>
          <t>改善前</t>
        </is>
      </c>
      <c r="F908" s="71" t="n">
        <v>46008</v>
      </c>
      <c r="G908" s="70" t="inlineStr">
        <is>
          <t>视觉设备系列</t>
        </is>
      </c>
      <c r="H908" s="70" t="inlineStr">
        <is>
          <t>尺寸超差</t>
        </is>
      </c>
      <c r="I908" s="72" t="n">
        <v>12</v>
      </c>
      <c r="J908" s="73" t="n">
        <v>0.144578313253012</v>
      </c>
      <c r="K908" s="70" t="inlineStr">
        <is>
          <t>成型工位</t>
        </is>
      </c>
      <c r="L908" s="70" t="inlineStr">
        <is>
          <t>工艺偏移</t>
        </is>
      </c>
      <c r="M908" s="70" t="inlineStr">
        <is>
          <t>质量工程师</t>
        </is>
      </c>
      <c r="N908" s="70" t="inlineStr">
        <is>
          <t>否</t>
        </is>
      </c>
      <c r="O908" s="70" t="inlineStr">
        <is>
          <t>团队模拟数据</t>
        </is>
      </c>
      <c r="P908" s="70" t="inlineStr">
        <is>
          <t>SIM-v2.2-20260807-20260805</t>
        </is>
      </c>
      <c r="Q908" s="70" t="inlineStr">
        <is>
          <t>按LINE-S02确定性比例分配: 外观12%/尺寸15%/功能32%/电气28%/其他余数; 良品=ROUND(总产量×质量率,0)=35129, 不良=83</t>
        </is>
      </c>
    </row>
    <row r="909">
      <c r="A909" s="70" t="inlineStr">
        <is>
          <t>DEF-00908</t>
        </is>
      </c>
      <c r="B909" s="70" t="inlineStr">
        <is>
          <t>LINE-S02-PRE-20251217</t>
        </is>
      </c>
      <c r="C909" s="70" t="inlineStr">
        <is>
          <t>SHIFT-PRE-20251217</t>
        </is>
      </c>
      <c r="D909" s="70" t="inlineStr">
        <is>
          <t>LINE-S02</t>
        </is>
      </c>
      <c r="E909" s="70" t="inlineStr">
        <is>
          <t>改善前</t>
        </is>
      </c>
      <c r="F909" s="71" t="n">
        <v>46008</v>
      </c>
      <c r="G909" s="70" t="inlineStr">
        <is>
          <t>视觉设备系列</t>
        </is>
      </c>
      <c r="H909" s="70" t="inlineStr">
        <is>
          <t>功能失效</t>
        </is>
      </c>
      <c r="I909" s="72" t="n">
        <v>27</v>
      </c>
      <c r="J909" s="73" t="n">
        <v>0.3253012048192771</v>
      </c>
      <c r="K909" s="70" t="inlineStr">
        <is>
          <t>测试工位</t>
        </is>
      </c>
      <c r="L909" s="70" t="inlineStr">
        <is>
          <t>元器件异常</t>
        </is>
      </c>
      <c r="M909" s="70" t="inlineStr">
        <is>
          <t>质量工程师</t>
        </is>
      </c>
      <c r="N909" s="70" t="inlineStr">
        <is>
          <t>是</t>
        </is>
      </c>
      <c r="O909" s="70" t="inlineStr">
        <is>
          <t>团队模拟数据</t>
        </is>
      </c>
      <c r="P909" s="70" t="inlineStr">
        <is>
          <t>SIM-v2.2-20260807-20260805</t>
        </is>
      </c>
      <c r="Q909" s="70" t="inlineStr">
        <is>
          <t>按LINE-S02确定性比例分配: 外观12%/尺寸15%/功能32%/电气28%/其他余数; 良品=ROUND(总产量×质量率,0)=35129, 不良=83</t>
        </is>
      </c>
    </row>
    <row r="910">
      <c r="A910" s="70" t="inlineStr">
        <is>
          <t>DEF-00909</t>
        </is>
      </c>
      <c r="B910" s="70" t="inlineStr">
        <is>
          <t>LINE-S02-PRE-20251217</t>
        </is>
      </c>
      <c r="C910" s="70" t="inlineStr">
        <is>
          <t>SHIFT-PRE-20251217</t>
        </is>
      </c>
      <c r="D910" s="70" t="inlineStr">
        <is>
          <t>LINE-S02</t>
        </is>
      </c>
      <c r="E910" s="70" t="inlineStr">
        <is>
          <t>改善前</t>
        </is>
      </c>
      <c r="F910" s="71" t="n">
        <v>46008</v>
      </c>
      <c r="G910" s="70" t="inlineStr">
        <is>
          <t>视觉设备系列</t>
        </is>
      </c>
      <c r="H910" s="70" t="inlineStr">
        <is>
          <t>电气不良</t>
        </is>
      </c>
      <c r="I910" s="72" t="n">
        <v>23</v>
      </c>
      <c r="J910" s="73" t="n">
        <v>0.2771084337349398</v>
      </c>
      <c r="K910" s="70" t="inlineStr">
        <is>
          <t>焊接工位</t>
        </is>
      </c>
      <c r="L910" s="70" t="inlineStr">
        <is>
          <t>焊接缺陷</t>
        </is>
      </c>
      <c r="M910" s="70" t="inlineStr">
        <is>
          <t>质量工程师</t>
        </is>
      </c>
      <c r="N910" s="70" t="inlineStr">
        <is>
          <t>否</t>
        </is>
      </c>
      <c r="O910" s="70" t="inlineStr">
        <is>
          <t>团队模拟数据</t>
        </is>
      </c>
      <c r="P910" s="70" t="inlineStr">
        <is>
          <t>SIM-v2.2-20260807-20260805</t>
        </is>
      </c>
      <c r="Q910" s="70" t="inlineStr">
        <is>
          <t>按LINE-S02确定性比例分配: 外观12%/尺寸15%/功能32%/电气28%/其他余数; 良品=ROUND(总产量×质量率,0)=35129, 不良=83</t>
        </is>
      </c>
    </row>
    <row r="911">
      <c r="A911" s="70" t="inlineStr">
        <is>
          <t>DEF-00910</t>
        </is>
      </c>
      <c r="B911" s="70" t="inlineStr">
        <is>
          <t>LINE-S02-PRE-20251217</t>
        </is>
      </c>
      <c r="C911" s="70" t="inlineStr">
        <is>
          <t>SHIFT-PRE-20251217</t>
        </is>
      </c>
      <c r="D911" s="70" t="inlineStr">
        <is>
          <t>LINE-S02</t>
        </is>
      </c>
      <c r="E911" s="70" t="inlineStr">
        <is>
          <t>改善前</t>
        </is>
      </c>
      <c r="F911" s="71" t="n">
        <v>46008</v>
      </c>
      <c r="G911" s="70" t="inlineStr">
        <is>
          <t>视觉设备系列</t>
        </is>
      </c>
      <c r="H911" s="70" t="inlineStr">
        <is>
          <t>其他不良</t>
        </is>
      </c>
      <c r="I911" s="72" t="n">
        <v>11</v>
      </c>
      <c r="J911" s="73" t="n">
        <v>0.1325301204819277</v>
      </c>
      <c r="K911" s="70" t="inlineStr">
        <is>
          <t>包装工位</t>
        </is>
      </c>
      <c r="L911" s="70" t="inlineStr">
        <is>
          <t>综合因素</t>
        </is>
      </c>
      <c r="M911" s="70" t="inlineStr">
        <is>
          <t>生产主管</t>
        </is>
      </c>
      <c r="N911" s="70" t="inlineStr">
        <is>
          <t>否</t>
        </is>
      </c>
      <c r="O911" s="70" t="inlineStr">
        <is>
          <t>团队模拟数据</t>
        </is>
      </c>
      <c r="P911" s="70" t="inlineStr">
        <is>
          <t>SIM-v2.2-20260807-20260805</t>
        </is>
      </c>
      <c r="Q911" s="70" t="inlineStr">
        <is>
          <t>按LINE-S02确定性比例分配: 外观12%/尺寸15%/功能32%/电气28%/其他余数; 良品=ROUND(总产量×质量率,0)=35129, 不良=83</t>
        </is>
      </c>
    </row>
    <row r="912">
      <c r="A912" s="70" t="inlineStr">
        <is>
          <t>DEF-00911</t>
        </is>
      </c>
      <c r="B912" s="70" t="inlineStr">
        <is>
          <t>LINE-S03-PRE-20251217</t>
        </is>
      </c>
      <c r="C912" s="70" t="inlineStr">
        <is>
          <t>SHIFT-PRE-20251217</t>
        </is>
      </c>
      <c r="D912" s="70" t="inlineStr">
        <is>
          <t>LINE-S03</t>
        </is>
      </c>
      <c r="E912" s="70" t="inlineStr">
        <is>
          <t>改善前</t>
        </is>
      </c>
      <c r="F912" s="71" t="n">
        <v>46008</v>
      </c>
      <c r="G912" s="70" t="inlineStr">
        <is>
          <t>音频模组系列</t>
        </is>
      </c>
      <c r="H912" s="70" t="inlineStr">
        <is>
          <t>外观不良</t>
        </is>
      </c>
      <c r="I912" s="72" t="n">
        <v>396</v>
      </c>
      <c r="J912" s="73" t="n">
        <v>0.3201293451899758</v>
      </c>
      <c r="K912" s="70" t="inlineStr">
        <is>
          <t>注塑工位</t>
        </is>
      </c>
      <c r="L912" s="70" t="inlineStr">
        <is>
          <t>表面缺陷</t>
        </is>
      </c>
      <c r="M912" s="70" t="inlineStr">
        <is>
          <t>质量工程师</t>
        </is>
      </c>
      <c r="N912" s="70" t="inlineStr">
        <is>
          <t>是</t>
        </is>
      </c>
      <c r="O912" s="70" t="inlineStr">
        <is>
          <t>团队模拟数据</t>
        </is>
      </c>
      <c r="P912" s="70" t="inlineStr">
        <is>
          <t>SIM-v2.2-20260807-20260805</t>
        </is>
      </c>
      <c r="Q912" s="70" t="inlineStr">
        <is>
          <t>按LINE-S03确定性比例分配: 外观32%/尺寸30%/功能15%/电气13%/其他余数; 良品=ROUND(总产量×质量率,0)=37543, 不良=1237</t>
        </is>
      </c>
    </row>
    <row r="913">
      <c r="A913" s="70" t="inlineStr">
        <is>
          <t>DEF-00912</t>
        </is>
      </c>
      <c r="B913" s="70" t="inlineStr">
        <is>
          <t>LINE-S03-PRE-20251217</t>
        </is>
      </c>
      <c r="C913" s="70" t="inlineStr">
        <is>
          <t>SHIFT-PRE-20251217</t>
        </is>
      </c>
      <c r="D913" s="70" t="inlineStr">
        <is>
          <t>LINE-S03</t>
        </is>
      </c>
      <c r="E913" s="70" t="inlineStr">
        <is>
          <t>改善前</t>
        </is>
      </c>
      <c r="F913" s="71" t="n">
        <v>46008</v>
      </c>
      <c r="G913" s="70" t="inlineStr">
        <is>
          <t>音频模组系列</t>
        </is>
      </c>
      <c r="H913" s="70" t="inlineStr">
        <is>
          <t>尺寸超差</t>
        </is>
      </c>
      <c r="I913" s="72" t="n">
        <v>371</v>
      </c>
      <c r="J913" s="73" t="n">
        <v>0.2999191592562652</v>
      </c>
      <c r="K913" s="70" t="inlineStr">
        <is>
          <t>成型工位</t>
        </is>
      </c>
      <c r="L913" s="70" t="inlineStr">
        <is>
          <t>工艺偏移</t>
        </is>
      </c>
      <c r="M913" s="70" t="inlineStr">
        <is>
          <t>质量工程师</t>
        </is>
      </c>
      <c r="N913" s="70" t="inlineStr">
        <is>
          <t>否</t>
        </is>
      </c>
      <c r="O913" s="70" t="inlineStr">
        <is>
          <t>团队模拟数据</t>
        </is>
      </c>
      <c r="P913" s="70" t="inlineStr">
        <is>
          <t>SIM-v2.2-20260807-20260805</t>
        </is>
      </c>
      <c r="Q913" s="70" t="inlineStr">
        <is>
          <t>按LINE-S03确定性比例分配: 外观32%/尺寸30%/功能15%/电气13%/其他余数; 良品=ROUND(总产量×质量率,0)=37543, 不良=1237</t>
        </is>
      </c>
    </row>
    <row r="914">
      <c r="A914" s="70" t="inlineStr">
        <is>
          <t>DEF-00913</t>
        </is>
      </c>
      <c r="B914" s="70" t="inlineStr">
        <is>
          <t>LINE-S03-PRE-20251217</t>
        </is>
      </c>
      <c r="C914" s="70" t="inlineStr">
        <is>
          <t>SHIFT-PRE-20251217</t>
        </is>
      </c>
      <c r="D914" s="70" t="inlineStr">
        <is>
          <t>LINE-S03</t>
        </is>
      </c>
      <c r="E914" s="70" t="inlineStr">
        <is>
          <t>改善前</t>
        </is>
      </c>
      <c r="F914" s="71" t="n">
        <v>46008</v>
      </c>
      <c r="G914" s="70" t="inlineStr">
        <is>
          <t>音频模组系列</t>
        </is>
      </c>
      <c r="H914" s="70" t="inlineStr">
        <is>
          <t>功能失效</t>
        </is>
      </c>
      <c r="I914" s="72" t="n">
        <v>186</v>
      </c>
      <c r="J914" s="73" t="n">
        <v>0.1503637833468068</v>
      </c>
      <c r="K914" s="70" t="inlineStr">
        <is>
          <t>测试工位</t>
        </is>
      </c>
      <c r="L914" s="70" t="inlineStr">
        <is>
          <t>元器件异常</t>
        </is>
      </c>
      <c r="M914" s="70" t="inlineStr">
        <is>
          <t>质量工程师</t>
        </is>
      </c>
      <c r="N914" s="70" t="inlineStr">
        <is>
          <t>否</t>
        </is>
      </c>
      <c r="O914" s="70" t="inlineStr">
        <is>
          <t>团队模拟数据</t>
        </is>
      </c>
      <c r="P914" s="70" t="inlineStr">
        <is>
          <t>SIM-v2.2-20260807-20260805</t>
        </is>
      </c>
      <c r="Q914" s="70" t="inlineStr">
        <is>
          <t>按LINE-S03确定性比例分配: 外观32%/尺寸30%/功能15%/电气13%/其他余数; 良品=ROUND(总产量×质量率,0)=37543, 不良=1237</t>
        </is>
      </c>
    </row>
    <row r="915">
      <c r="A915" s="70" t="inlineStr">
        <is>
          <t>DEF-00914</t>
        </is>
      </c>
      <c r="B915" s="70" t="inlineStr">
        <is>
          <t>LINE-S03-PRE-20251217</t>
        </is>
      </c>
      <c r="C915" s="70" t="inlineStr">
        <is>
          <t>SHIFT-PRE-20251217</t>
        </is>
      </c>
      <c r="D915" s="70" t="inlineStr">
        <is>
          <t>LINE-S03</t>
        </is>
      </c>
      <c r="E915" s="70" t="inlineStr">
        <is>
          <t>改善前</t>
        </is>
      </c>
      <c r="F915" s="71" t="n">
        <v>46008</v>
      </c>
      <c r="G915" s="70" t="inlineStr">
        <is>
          <t>音频模组系列</t>
        </is>
      </c>
      <c r="H915" s="70" t="inlineStr">
        <is>
          <t>电气不良</t>
        </is>
      </c>
      <c r="I915" s="72" t="n">
        <v>161</v>
      </c>
      <c r="J915" s="73" t="n">
        <v>0.1301535974130962</v>
      </c>
      <c r="K915" s="70" t="inlineStr">
        <is>
          <t>焊接工位</t>
        </is>
      </c>
      <c r="L915" s="70" t="inlineStr">
        <is>
          <t>焊接缺陷</t>
        </is>
      </c>
      <c r="M915" s="70" t="inlineStr">
        <is>
          <t>质量工程师</t>
        </is>
      </c>
      <c r="N915" s="70" t="inlineStr">
        <is>
          <t>否</t>
        </is>
      </c>
      <c r="O915" s="70" t="inlineStr">
        <is>
          <t>团队模拟数据</t>
        </is>
      </c>
      <c r="P915" s="70" t="inlineStr">
        <is>
          <t>SIM-v2.2-20260807-20260805</t>
        </is>
      </c>
      <c r="Q915" s="70" t="inlineStr">
        <is>
          <t>按LINE-S03确定性比例分配: 外观32%/尺寸30%/功能15%/电气13%/其他余数; 良品=ROUND(总产量×质量率,0)=37543, 不良=1237</t>
        </is>
      </c>
    </row>
    <row r="916">
      <c r="A916" s="70" t="inlineStr">
        <is>
          <t>DEF-00915</t>
        </is>
      </c>
      <c r="B916" s="70" t="inlineStr">
        <is>
          <t>LINE-S03-PRE-20251217</t>
        </is>
      </c>
      <c r="C916" s="70" t="inlineStr">
        <is>
          <t>SHIFT-PRE-20251217</t>
        </is>
      </c>
      <c r="D916" s="70" t="inlineStr">
        <is>
          <t>LINE-S03</t>
        </is>
      </c>
      <c r="E916" s="70" t="inlineStr">
        <is>
          <t>改善前</t>
        </is>
      </c>
      <c r="F916" s="71" t="n">
        <v>46008</v>
      </c>
      <c r="G916" s="70" t="inlineStr">
        <is>
          <t>音频模组系列</t>
        </is>
      </c>
      <c r="H916" s="70" t="inlineStr">
        <is>
          <t>其他不良</t>
        </is>
      </c>
      <c r="I916" s="72" t="n">
        <v>123</v>
      </c>
      <c r="J916" s="73" t="n">
        <v>0.09943411479385611</v>
      </c>
      <c r="K916" s="70" t="inlineStr">
        <is>
          <t>包装工位</t>
        </is>
      </c>
      <c r="L916" s="70" t="inlineStr">
        <is>
          <t>综合因素</t>
        </is>
      </c>
      <c r="M916" s="70" t="inlineStr">
        <is>
          <t>生产主管</t>
        </is>
      </c>
      <c r="N916" s="70" t="inlineStr">
        <is>
          <t>否</t>
        </is>
      </c>
      <c r="O916" s="70" t="inlineStr">
        <is>
          <t>团队模拟数据</t>
        </is>
      </c>
      <c r="P916" s="70" t="inlineStr">
        <is>
          <t>SIM-v2.2-20260807-20260805</t>
        </is>
      </c>
      <c r="Q916" s="70" t="inlineStr">
        <is>
          <t>按LINE-S03确定性比例分配: 外观32%/尺寸30%/功能15%/电气13%/其他余数; 良品=ROUND(总产量×质量率,0)=37543, 不良=1237</t>
        </is>
      </c>
    </row>
    <row r="917">
      <c r="A917" s="70" t="inlineStr">
        <is>
          <t>DEF-00916</t>
        </is>
      </c>
      <c r="B917" s="70" t="inlineStr">
        <is>
          <t>LINE-S01-PRE-20251218</t>
        </is>
      </c>
      <c r="C917" s="70" t="inlineStr">
        <is>
          <t>SHIFT-PRE-20251218</t>
        </is>
      </c>
      <c r="D917" s="70" t="inlineStr">
        <is>
          <t>LINE-S01</t>
        </is>
      </c>
      <c r="E917" s="70" t="inlineStr">
        <is>
          <t>改善前</t>
        </is>
      </c>
      <c r="F917" s="71" t="n">
        <v>46009</v>
      </c>
      <c r="G917" s="70" t="inlineStr">
        <is>
          <t>智能终端系列</t>
        </is>
      </c>
      <c r="H917" s="70" t="inlineStr">
        <is>
          <t>外观不良</t>
        </is>
      </c>
      <c r="I917" s="72" t="n">
        <v>8</v>
      </c>
      <c r="J917" s="73" t="n">
        <v>0.1509433962264151</v>
      </c>
      <c r="K917" s="70" t="inlineStr">
        <is>
          <t>注塑工位</t>
        </is>
      </c>
      <c r="L917" s="70" t="inlineStr">
        <is>
          <t>表面缺陷</t>
        </is>
      </c>
      <c r="M917" s="70" t="inlineStr">
        <is>
          <t>质量工程师</t>
        </is>
      </c>
      <c r="N917" s="70" t="inlineStr">
        <is>
          <t>否</t>
        </is>
      </c>
      <c r="O917" s="70" t="inlineStr">
        <is>
          <t>团队模拟数据</t>
        </is>
      </c>
      <c r="P917" s="70" t="inlineStr">
        <is>
          <t>SIM-v2.2-20260807-20260805</t>
        </is>
      </c>
      <c r="Q917" s="70" t="inlineStr">
        <is>
          <t>按LINE-S01确定性比例分配: 外观15%/尺寸25%/功能25%/电气25%/其他余数; 良品=ROUND(总产量×质量率,0)=9007, 不良=53</t>
        </is>
      </c>
    </row>
    <row r="918">
      <c r="A918" s="70" t="inlineStr">
        <is>
          <t>DEF-00917</t>
        </is>
      </c>
      <c r="B918" s="70" t="inlineStr">
        <is>
          <t>LINE-S01-PRE-20251218</t>
        </is>
      </c>
      <c r="C918" s="70" t="inlineStr">
        <is>
          <t>SHIFT-PRE-20251218</t>
        </is>
      </c>
      <c r="D918" s="70" t="inlineStr">
        <is>
          <t>LINE-S01</t>
        </is>
      </c>
      <c r="E918" s="70" t="inlineStr">
        <is>
          <t>改善前</t>
        </is>
      </c>
      <c r="F918" s="71" t="n">
        <v>46009</v>
      </c>
      <c r="G918" s="70" t="inlineStr">
        <is>
          <t>智能终端系列</t>
        </is>
      </c>
      <c r="H918" s="70" t="inlineStr">
        <is>
          <t>尺寸超差</t>
        </is>
      </c>
      <c r="I918" s="72" t="n">
        <v>13</v>
      </c>
      <c r="J918" s="73" t="n">
        <v>0.2452830188679245</v>
      </c>
      <c r="K918" s="70" t="inlineStr">
        <is>
          <t>成型工位</t>
        </is>
      </c>
      <c r="L918" s="70" t="inlineStr">
        <is>
          <t>工艺偏移</t>
        </is>
      </c>
      <c r="M918" s="70" t="inlineStr">
        <is>
          <t>质量工程师</t>
        </is>
      </c>
      <c r="N918" s="70" t="inlineStr">
        <is>
          <t>否</t>
        </is>
      </c>
      <c r="O918" s="70" t="inlineStr">
        <is>
          <t>团队模拟数据</t>
        </is>
      </c>
      <c r="P918" s="70" t="inlineStr">
        <is>
          <t>SIM-v2.2-20260807-20260805</t>
        </is>
      </c>
      <c r="Q918" s="70" t="inlineStr">
        <is>
          <t>按LINE-S01确定性比例分配: 外观15%/尺寸25%/功能25%/电气25%/其他余数; 良品=ROUND(总产量×质量率,0)=9007, 不良=53</t>
        </is>
      </c>
    </row>
    <row r="919">
      <c r="A919" s="70" t="inlineStr">
        <is>
          <t>DEF-00918</t>
        </is>
      </c>
      <c r="B919" s="70" t="inlineStr">
        <is>
          <t>LINE-S01-PRE-20251218</t>
        </is>
      </c>
      <c r="C919" s="70" t="inlineStr">
        <is>
          <t>SHIFT-PRE-20251218</t>
        </is>
      </c>
      <c r="D919" s="70" t="inlineStr">
        <is>
          <t>LINE-S01</t>
        </is>
      </c>
      <c r="E919" s="70" t="inlineStr">
        <is>
          <t>改善前</t>
        </is>
      </c>
      <c r="F919" s="71" t="n">
        <v>46009</v>
      </c>
      <c r="G919" s="70" t="inlineStr">
        <is>
          <t>智能终端系列</t>
        </is>
      </c>
      <c r="H919" s="70" t="inlineStr">
        <is>
          <t>功能失效</t>
        </is>
      </c>
      <c r="I919" s="72" t="n">
        <v>13</v>
      </c>
      <c r="J919" s="73" t="n">
        <v>0.2452830188679245</v>
      </c>
      <c r="K919" s="70" t="inlineStr">
        <is>
          <t>测试工位</t>
        </is>
      </c>
      <c r="L919" s="70" t="inlineStr">
        <is>
          <t>元器件异常</t>
        </is>
      </c>
      <c r="M919" s="70" t="inlineStr">
        <is>
          <t>质量工程师</t>
        </is>
      </c>
      <c r="N919" s="70" t="inlineStr">
        <is>
          <t>否</t>
        </is>
      </c>
      <c r="O919" s="70" t="inlineStr">
        <is>
          <t>团队模拟数据</t>
        </is>
      </c>
      <c r="P919" s="70" t="inlineStr">
        <is>
          <t>SIM-v2.2-20260807-20260805</t>
        </is>
      </c>
      <c r="Q919" s="70" t="inlineStr">
        <is>
          <t>按LINE-S01确定性比例分配: 外观15%/尺寸25%/功能25%/电气25%/其他余数; 良品=ROUND(总产量×质量率,0)=9007, 不良=53</t>
        </is>
      </c>
    </row>
    <row r="920">
      <c r="A920" s="70" t="inlineStr">
        <is>
          <t>DEF-00919</t>
        </is>
      </c>
      <c r="B920" s="70" t="inlineStr">
        <is>
          <t>LINE-S01-PRE-20251218</t>
        </is>
      </c>
      <c r="C920" s="70" t="inlineStr">
        <is>
          <t>SHIFT-PRE-20251218</t>
        </is>
      </c>
      <c r="D920" s="70" t="inlineStr">
        <is>
          <t>LINE-S01</t>
        </is>
      </c>
      <c r="E920" s="70" t="inlineStr">
        <is>
          <t>改善前</t>
        </is>
      </c>
      <c r="F920" s="71" t="n">
        <v>46009</v>
      </c>
      <c r="G920" s="70" t="inlineStr">
        <is>
          <t>智能终端系列</t>
        </is>
      </c>
      <c r="H920" s="70" t="inlineStr">
        <is>
          <t>电气不良</t>
        </is>
      </c>
      <c r="I920" s="72" t="n">
        <v>13</v>
      </c>
      <c r="J920" s="73" t="n">
        <v>0.2452830188679245</v>
      </c>
      <c r="K920" s="70" t="inlineStr">
        <is>
          <t>焊接工位</t>
        </is>
      </c>
      <c r="L920" s="70" t="inlineStr">
        <is>
          <t>焊接缺陷</t>
        </is>
      </c>
      <c r="M920" s="70" t="inlineStr">
        <is>
          <t>质量工程师</t>
        </is>
      </c>
      <c r="N920" s="70" t="inlineStr">
        <is>
          <t>否</t>
        </is>
      </c>
      <c r="O920" s="70" t="inlineStr">
        <is>
          <t>团队模拟数据</t>
        </is>
      </c>
      <c r="P920" s="70" t="inlineStr">
        <is>
          <t>SIM-v2.2-20260807-20260805</t>
        </is>
      </c>
      <c r="Q920" s="70" t="inlineStr">
        <is>
          <t>按LINE-S01确定性比例分配: 外观15%/尺寸25%/功能25%/电气25%/其他余数; 良品=ROUND(总产量×质量率,0)=9007, 不良=53</t>
        </is>
      </c>
    </row>
    <row r="921">
      <c r="A921" s="70" t="inlineStr">
        <is>
          <t>DEF-00920</t>
        </is>
      </c>
      <c r="B921" s="70" t="inlineStr">
        <is>
          <t>LINE-S01-PRE-20251218</t>
        </is>
      </c>
      <c r="C921" s="70" t="inlineStr">
        <is>
          <t>SHIFT-PRE-20251218</t>
        </is>
      </c>
      <c r="D921" s="70" t="inlineStr">
        <is>
          <t>LINE-S01</t>
        </is>
      </c>
      <c r="E921" s="70" t="inlineStr">
        <is>
          <t>改善前</t>
        </is>
      </c>
      <c r="F921" s="71" t="n">
        <v>46009</v>
      </c>
      <c r="G921" s="70" t="inlineStr">
        <is>
          <t>智能终端系列</t>
        </is>
      </c>
      <c r="H921" s="70" t="inlineStr">
        <is>
          <t>其他不良</t>
        </is>
      </c>
      <c r="I921" s="72" t="n">
        <v>6</v>
      </c>
      <c r="J921" s="73" t="n">
        <v>0.1132075471698113</v>
      </c>
      <c r="K921" s="70" t="inlineStr">
        <is>
          <t>包装工位</t>
        </is>
      </c>
      <c r="L921" s="70" t="inlineStr">
        <is>
          <t>综合因素</t>
        </is>
      </c>
      <c r="M921" s="70" t="inlineStr">
        <is>
          <t>生产主管</t>
        </is>
      </c>
      <c r="N921" s="70" t="inlineStr">
        <is>
          <t>否</t>
        </is>
      </c>
      <c r="O921" s="70" t="inlineStr">
        <is>
          <t>团队模拟数据</t>
        </is>
      </c>
      <c r="P921" s="70" t="inlineStr">
        <is>
          <t>SIM-v2.2-20260807-20260805</t>
        </is>
      </c>
      <c r="Q921" s="70" t="inlineStr">
        <is>
          <t>按LINE-S01确定性比例分配: 外观15%/尺寸25%/功能25%/电气25%/其他余数; 良品=ROUND(总产量×质量率,0)=9007, 不良=53</t>
        </is>
      </c>
    </row>
    <row r="922">
      <c r="A922" s="70" t="inlineStr">
        <is>
          <t>DEF-00921</t>
        </is>
      </c>
      <c r="B922" s="70" t="inlineStr">
        <is>
          <t>LINE-S02-PRE-20251218</t>
        </is>
      </c>
      <c r="C922" s="70" t="inlineStr">
        <is>
          <t>SHIFT-PRE-20251218</t>
        </is>
      </c>
      <c r="D922" s="70" t="inlineStr">
        <is>
          <t>LINE-S02</t>
        </is>
      </c>
      <c r="E922" s="70" t="inlineStr">
        <is>
          <t>改善前</t>
        </is>
      </c>
      <c r="F922" s="71" t="n">
        <v>46009</v>
      </c>
      <c r="G922" s="70" t="inlineStr">
        <is>
          <t>视觉设备系列</t>
        </is>
      </c>
      <c r="H922" s="70" t="inlineStr">
        <is>
          <t>外观不良</t>
        </is>
      </c>
      <c r="I922" s="72" t="n">
        <v>9</v>
      </c>
      <c r="J922" s="73" t="n">
        <v>0.12</v>
      </c>
      <c r="K922" s="70" t="inlineStr">
        <is>
          <t>注塑工位</t>
        </is>
      </c>
      <c r="L922" s="70" t="inlineStr">
        <is>
          <t>表面缺陷</t>
        </is>
      </c>
      <c r="M922" s="70" t="inlineStr">
        <is>
          <t>质量工程师</t>
        </is>
      </c>
      <c r="N922" s="70" t="inlineStr">
        <is>
          <t>否</t>
        </is>
      </c>
      <c r="O922" s="70" t="inlineStr">
        <is>
          <t>团队模拟数据</t>
        </is>
      </c>
      <c r="P922" s="70" t="inlineStr">
        <is>
          <t>SIM-v2.2-20260807-20260805</t>
        </is>
      </c>
      <c r="Q922" s="70" t="inlineStr">
        <is>
          <t>按LINE-S02确定性比例分配: 外观12%/尺寸15%/功能32%/电气28%/其他余数; 良品=ROUND(总产量×质量率,0)=8908, 不良=75</t>
        </is>
      </c>
    </row>
    <row r="923">
      <c r="A923" s="70" t="inlineStr">
        <is>
          <t>DEF-00922</t>
        </is>
      </c>
      <c r="B923" s="70" t="inlineStr">
        <is>
          <t>LINE-S02-PRE-20251218</t>
        </is>
      </c>
      <c r="C923" s="70" t="inlineStr">
        <is>
          <t>SHIFT-PRE-20251218</t>
        </is>
      </c>
      <c r="D923" s="70" t="inlineStr">
        <is>
          <t>LINE-S02</t>
        </is>
      </c>
      <c r="E923" s="70" t="inlineStr">
        <is>
          <t>改善前</t>
        </is>
      </c>
      <c r="F923" s="71" t="n">
        <v>46009</v>
      </c>
      <c r="G923" s="70" t="inlineStr">
        <is>
          <t>视觉设备系列</t>
        </is>
      </c>
      <c r="H923" s="70" t="inlineStr">
        <is>
          <t>尺寸超差</t>
        </is>
      </c>
      <c r="I923" s="72" t="n">
        <v>11</v>
      </c>
      <c r="J923" s="73" t="n">
        <v>0.1466666666666667</v>
      </c>
      <c r="K923" s="70" t="inlineStr">
        <is>
          <t>成型工位</t>
        </is>
      </c>
      <c r="L923" s="70" t="inlineStr">
        <is>
          <t>工艺偏移</t>
        </is>
      </c>
      <c r="M923" s="70" t="inlineStr">
        <is>
          <t>质量工程师</t>
        </is>
      </c>
      <c r="N923" s="70" t="inlineStr">
        <is>
          <t>否</t>
        </is>
      </c>
      <c r="O923" s="70" t="inlineStr">
        <is>
          <t>团队模拟数据</t>
        </is>
      </c>
      <c r="P923" s="70" t="inlineStr">
        <is>
          <t>SIM-v2.2-20260807-20260805</t>
        </is>
      </c>
      <c r="Q923" s="70" t="inlineStr">
        <is>
          <t>按LINE-S02确定性比例分配: 外观12%/尺寸15%/功能32%/电气28%/其他余数; 良品=ROUND(总产量×质量率,0)=8908, 不良=75</t>
        </is>
      </c>
    </row>
    <row r="924">
      <c r="A924" s="70" t="inlineStr">
        <is>
          <t>DEF-00923</t>
        </is>
      </c>
      <c r="B924" s="70" t="inlineStr">
        <is>
          <t>LINE-S02-PRE-20251218</t>
        </is>
      </c>
      <c r="C924" s="70" t="inlineStr">
        <is>
          <t>SHIFT-PRE-20251218</t>
        </is>
      </c>
      <c r="D924" s="70" t="inlineStr">
        <is>
          <t>LINE-S02</t>
        </is>
      </c>
      <c r="E924" s="70" t="inlineStr">
        <is>
          <t>改善前</t>
        </is>
      </c>
      <c r="F924" s="71" t="n">
        <v>46009</v>
      </c>
      <c r="G924" s="70" t="inlineStr">
        <is>
          <t>视觉设备系列</t>
        </is>
      </c>
      <c r="H924" s="70" t="inlineStr">
        <is>
          <t>功能失效</t>
        </is>
      </c>
      <c r="I924" s="72" t="n">
        <v>24</v>
      </c>
      <c r="J924" s="73" t="n">
        <v>0.32</v>
      </c>
      <c r="K924" s="70" t="inlineStr">
        <is>
          <t>测试工位</t>
        </is>
      </c>
      <c r="L924" s="70" t="inlineStr">
        <is>
          <t>元器件异常</t>
        </is>
      </c>
      <c r="M924" s="70" t="inlineStr">
        <is>
          <t>质量工程师</t>
        </is>
      </c>
      <c r="N924" s="70" t="inlineStr">
        <is>
          <t>是</t>
        </is>
      </c>
      <c r="O924" s="70" t="inlineStr">
        <is>
          <t>团队模拟数据</t>
        </is>
      </c>
      <c r="P924" s="70" t="inlineStr">
        <is>
          <t>SIM-v2.2-20260807-20260805</t>
        </is>
      </c>
      <c r="Q924" s="70" t="inlineStr">
        <is>
          <t>按LINE-S02确定性比例分配: 外观12%/尺寸15%/功能32%/电气28%/其他余数; 良品=ROUND(总产量×质量率,0)=8908, 不良=75</t>
        </is>
      </c>
    </row>
    <row r="925">
      <c r="A925" s="70" t="inlineStr">
        <is>
          <t>DEF-00924</t>
        </is>
      </c>
      <c r="B925" s="70" t="inlineStr">
        <is>
          <t>LINE-S02-PRE-20251218</t>
        </is>
      </c>
      <c r="C925" s="70" t="inlineStr">
        <is>
          <t>SHIFT-PRE-20251218</t>
        </is>
      </c>
      <c r="D925" s="70" t="inlineStr">
        <is>
          <t>LINE-S02</t>
        </is>
      </c>
      <c r="E925" s="70" t="inlineStr">
        <is>
          <t>改善前</t>
        </is>
      </c>
      <c r="F925" s="71" t="n">
        <v>46009</v>
      </c>
      <c r="G925" s="70" t="inlineStr">
        <is>
          <t>视觉设备系列</t>
        </is>
      </c>
      <c r="H925" s="70" t="inlineStr">
        <is>
          <t>电气不良</t>
        </is>
      </c>
      <c r="I925" s="72" t="n">
        <v>21</v>
      </c>
      <c r="J925" s="73" t="n">
        <v>0.28</v>
      </c>
      <c r="K925" s="70" t="inlineStr">
        <is>
          <t>焊接工位</t>
        </is>
      </c>
      <c r="L925" s="70" t="inlineStr">
        <is>
          <t>焊接缺陷</t>
        </is>
      </c>
      <c r="M925" s="70" t="inlineStr">
        <is>
          <t>质量工程师</t>
        </is>
      </c>
      <c r="N925" s="70" t="inlineStr">
        <is>
          <t>否</t>
        </is>
      </c>
      <c r="O925" s="70" t="inlineStr">
        <is>
          <t>团队模拟数据</t>
        </is>
      </c>
      <c r="P925" s="70" t="inlineStr">
        <is>
          <t>SIM-v2.2-20260807-20260805</t>
        </is>
      </c>
      <c r="Q925" s="70" t="inlineStr">
        <is>
          <t>按LINE-S02确定性比例分配: 外观12%/尺寸15%/功能32%/电气28%/其他余数; 良品=ROUND(总产量×质量率,0)=8908, 不良=75</t>
        </is>
      </c>
    </row>
    <row r="926">
      <c r="A926" s="70" t="inlineStr">
        <is>
          <t>DEF-00925</t>
        </is>
      </c>
      <c r="B926" s="70" t="inlineStr">
        <is>
          <t>LINE-S02-PRE-20251218</t>
        </is>
      </c>
      <c r="C926" s="70" t="inlineStr">
        <is>
          <t>SHIFT-PRE-20251218</t>
        </is>
      </c>
      <c r="D926" s="70" t="inlineStr">
        <is>
          <t>LINE-S02</t>
        </is>
      </c>
      <c r="E926" s="70" t="inlineStr">
        <is>
          <t>改善前</t>
        </is>
      </c>
      <c r="F926" s="71" t="n">
        <v>46009</v>
      </c>
      <c r="G926" s="70" t="inlineStr">
        <is>
          <t>视觉设备系列</t>
        </is>
      </c>
      <c r="H926" s="70" t="inlineStr">
        <is>
          <t>其他不良</t>
        </is>
      </c>
      <c r="I926" s="72" t="n">
        <v>10</v>
      </c>
      <c r="J926" s="73" t="n">
        <v>0.1333333333333333</v>
      </c>
      <c r="K926" s="70" t="inlineStr">
        <is>
          <t>包装工位</t>
        </is>
      </c>
      <c r="L926" s="70" t="inlineStr">
        <is>
          <t>综合因素</t>
        </is>
      </c>
      <c r="M926" s="70" t="inlineStr">
        <is>
          <t>生产主管</t>
        </is>
      </c>
      <c r="N926" s="70" t="inlineStr">
        <is>
          <t>否</t>
        </is>
      </c>
      <c r="O926" s="70" t="inlineStr">
        <is>
          <t>团队模拟数据</t>
        </is>
      </c>
      <c r="P926" s="70" t="inlineStr">
        <is>
          <t>SIM-v2.2-20260807-20260805</t>
        </is>
      </c>
      <c r="Q926" s="70" t="inlineStr">
        <is>
          <t>按LINE-S02确定性比例分配: 外观12%/尺寸15%/功能32%/电气28%/其他余数; 良品=ROUND(总产量×质量率,0)=8908, 不良=75</t>
        </is>
      </c>
    </row>
    <row r="927">
      <c r="A927" s="70" t="inlineStr">
        <is>
          <t>DEF-00926</t>
        </is>
      </c>
      <c r="B927" s="70" t="inlineStr">
        <is>
          <t>LINE-S03-PRE-20251218</t>
        </is>
      </c>
      <c r="C927" s="70" t="inlineStr">
        <is>
          <t>SHIFT-PRE-20251218</t>
        </is>
      </c>
      <c r="D927" s="70" t="inlineStr">
        <is>
          <t>LINE-S03</t>
        </is>
      </c>
      <c r="E927" s="70" t="inlineStr">
        <is>
          <t>改善前</t>
        </is>
      </c>
      <c r="F927" s="71" t="n">
        <v>46009</v>
      </c>
      <c r="G927" s="70" t="inlineStr">
        <is>
          <t>音频模组系列</t>
        </is>
      </c>
      <c r="H927" s="70" t="inlineStr">
        <is>
          <t>外观不良</t>
        </is>
      </c>
      <c r="I927" s="72" t="n">
        <v>93</v>
      </c>
      <c r="J927" s="73" t="n">
        <v>0.3184931506849315</v>
      </c>
      <c r="K927" s="70" t="inlineStr">
        <is>
          <t>注塑工位</t>
        </is>
      </c>
      <c r="L927" s="70" t="inlineStr">
        <is>
          <t>表面缺陷</t>
        </is>
      </c>
      <c r="M927" s="70" t="inlineStr">
        <is>
          <t>质量工程师</t>
        </is>
      </c>
      <c r="N927" s="70" t="inlineStr">
        <is>
          <t>是</t>
        </is>
      </c>
      <c r="O927" s="70" t="inlineStr">
        <is>
          <t>团队模拟数据</t>
        </is>
      </c>
      <c r="P927" s="70" t="inlineStr">
        <is>
          <t>SIM-v2.2-20260807-20260805</t>
        </is>
      </c>
      <c r="Q927" s="70" t="inlineStr">
        <is>
          <t>按LINE-S03确定性比例分配: 外观32%/尺寸30%/功能15%/电气13%/其他余数; 良品=ROUND(总产量×质量率,0)=9610, 不良=292</t>
        </is>
      </c>
    </row>
    <row r="928">
      <c r="A928" s="70" t="inlineStr">
        <is>
          <t>DEF-00927</t>
        </is>
      </c>
      <c r="B928" s="70" t="inlineStr">
        <is>
          <t>LINE-S03-PRE-20251218</t>
        </is>
      </c>
      <c r="C928" s="70" t="inlineStr">
        <is>
          <t>SHIFT-PRE-20251218</t>
        </is>
      </c>
      <c r="D928" s="70" t="inlineStr">
        <is>
          <t>LINE-S03</t>
        </is>
      </c>
      <c r="E928" s="70" t="inlineStr">
        <is>
          <t>改善前</t>
        </is>
      </c>
      <c r="F928" s="71" t="n">
        <v>46009</v>
      </c>
      <c r="G928" s="70" t="inlineStr">
        <is>
          <t>音频模组系列</t>
        </is>
      </c>
      <c r="H928" s="70" t="inlineStr">
        <is>
          <t>尺寸超差</t>
        </is>
      </c>
      <c r="I928" s="72" t="n">
        <v>88</v>
      </c>
      <c r="J928" s="73" t="n">
        <v>0.3013698630136986</v>
      </c>
      <c r="K928" s="70" t="inlineStr">
        <is>
          <t>成型工位</t>
        </is>
      </c>
      <c r="L928" s="70" t="inlineStr">
        <is>
          <t>工艺偏移</t>
        </is>
      </c>
      <c r="M928" s="70" t="inlineStr">
        <is>
          <t>质量工程师</t>
        </is>
      </c>
      <c r="N928" s="70" t="inlineStr">
        <is>
          <t>是</t>
        </is>
      </c>
      <c r="O928" s="70" t="inlineStr">
        <is>
          <t>团队模拟数据</t>
        </is>
      </c>
      <c r="P928" s="70" t="inlineStr">
        <is>
          <t>SIM-v2.2-20260807-20260805</t>
        </is>
      </c>
      <c r="Q928" s="70" t="inlineStr">
        <is>
          <t>按LINE-S03确定性比例分配: 外观32%/尺寸30%/功能15%/电气13%/其他余数; 良品=ROUND(总产量×质量率,0)=9610, 不良=292</t>
        </is>
      </c>
    </row>
    <row r="929">
      <c r="A929" s="70" t="inlineStr">
        <is>
          <t>DEF-00928</t>
        </is>
      </c>
      <c r="B929" s="70" t="inlineStr">
        <is>
          <t>LINE-S03-PRE-20251218</t>
        </is>
      </c>
      <c r="C929" s="70" t="inlineStr">
        <is>
          <t>SHIFT-PRE-20251218</t>
        </is>
      </c>
      <c r="D929" s="70" t="inlineStr">
        <is>
          <t>LINE-S03</t>
        </is>
      </c>
      <c r="E929" s="70" t="inlineStr">
        <is>
          <t>改善前</t>
        </is>
      </c>
      <c r="F929" s="71" t="n">
        <v>46009</v>
      </c>
      <c r="G929" s="70" t="inlineStr">
        <is>
          <t>音频模组系列</t>
        </is>
      </c>
      <c r="H929" s="70" t="inlineStr">
        <is>
          <t>功能失效</t>
        </is>
      </c>
      <c r="I929" s="72" t="n">
        <v>44</v>
      </c>
      <c r="J929" s="73" t="n">
        <v>0.1506849315068493</v>
      </c>
      <c r="K929" s="70" t="inlineStr">
        <is>
          <t>测试工位</t>
        </is>
      </c>
      <c r="L929" s="70" t="inlineStr">
        <is>
          <t>元器件异常</t>
        </is>
      </c>
      <c r="M929" s="70" t="inlineStr">
        <is>
          <t>质量工程师</t>
        </is>
      </c>
      <c r="N929" s="70" t="inlineStr">
        <is>
          <t>否</t>
        </is>
      </c>
      <c r="O929" s="70" t="inlineStr">
        <is>
          <t>团队模拟数据</t>
        </is>
      </c>
      <c r="P929" s="70" t="inlineStr">
        <is>
          <t>SIM-v2.2-20260807-20260805</t>
        </is>
      </c>
      <c r="Q929" s="70" t="inlineStr">
        <is>
          <t>按LINE-S03确定性比例分配: 外观32%/尺寸30%/功能15%/电气13%/其他余数; 良品=ROUND(总产量×质量率,0)=9610, 不良=292</t>
        </is>
      </c>
    </row>
    <row r="930">
      <c r="A930" s="70" t="inlineStr">
        <is>
          <t>DEF-00929</t>
        </is>
      </c>
      <c r="B930" s="70" t="inlineStr">
        <is>
          <t>LINE-S03-PRE-20251218</t>
        </is>
      </c>
      <c r="C930" s="70" t="inlineStr">
        <is>
          <t>SHIFT-PRE-20251218</t>
        </is>
      </c>
      <c r="D930" s="70" t="inlineStr">
        <is>
          <t>LINE-S03</t>
        </is>
      </c>
      <c r="E930" s="70" t="inlineStr">
        <is>
          <t>改善前</t>
        </is>
      </c>
      <c r="F930" s="71" t="n">
        <v>46009</v>
      </c>
      <c r="G930" s="70" t="inlineStr">
        <is>
          <t>音频模组系列</t>
        </is>
      </c>
      <c r="H930" s="70" t="inlineStr">
        <is>
          <t>电气不良</t>
        </is>
      </c>
      <c r="I930" s="72" t="n">
        <v>38</v>
      </c>
      <c r="J930" s="73" t="n">
        <v>0.1301369863013699</v>
      </c>
      <c r="K930" s="70" t="inlineStr">
        <is>
          <t>焊接工位</t>
        </is>
      </c>
      <c r="L930" s="70" t="inlineStr">
        <is>
          <t>焊接缺陷</t>
        </is>
      </c>
      <c r="M930" s="70" t="inlineStr">
        <is>
          <t>质量工程师</t>
        </is>
      </c>
      <c r="N930" s="70" t="inlineStr">
        <is>
          <t>否</t>
        </is>
      </c>
      <c r="O930" s="70" t="inlineStr">
        <is>
          <t>团队模拟数据</t>
        </is>
      </c>
      <c r="P930" s="70" t="inlineStr">
        <is>
          <t>SIM-v2.2-20260807-20260805</t>
        </is>
      </c>
      <c r="Q930" s="70" t="inlineStr">
        <is>
          <t>按LINE-S03确定性比例分配: 外观32%/尺寸30%/功能15%/电气13%/其他余数; 良品=ROUND(总产量×质量率,0)=9610, 不良=292</t>
        </is>
      </c>
    </row>
    <row r="931">
      <c r="A931" s="70" t="inlineStr">
        <is>
          <t>DEF-00930</t>
        </is>
      </c>
      <c r="B931" s="70" t="inlineStr">
        <is>
          <t>LINE-S03-PRE-20251218</t>
        </is>
      </c>
      <c r="C931" s="70" t="inlineStr">
        <is>
          <t>SHIFT-PRE-20251218</t>
        </is>
      </c>
      <c r="D931" s="70" t="inlineStr">
        <is>
          <t>LINE-S03</t>
        </is>
      </c>
      <c r="E931" s="70" t="inlineStr">
        <is>
          <t>改善前</t>
        </is>
      </c>
      <c r="F931" s="71" t="n">
        <v>46009</v>
      </c>
      <c r="G931" s="70" t="inlineStr">
        <is>
          <t>音频模组系列</t>
        </is>
      </c>
      <c r="H931" s="70" t="inlineStr">
        <is>
          <t>其他不良</t>
        </is>
      </c>
      <c r="I931" s="72" t="n">
        <v>29</v>
      </c>
      <c r="J931" s="73" t="n">
        <v>0.09931506849315086</v>
      </c>
      <c r="K931" s="70" t="inlineStr">
        <is>
          <t>包装工位</t>
        </is>
      </c>
      <c r="L931" s="70" t="inlineStr">
        <is>
          <t>综合因素</t>
        </is>
      </c>
      <c r="M931" s="70" t="inlineStr">
        <is>
          <t>生产主管</t>
        </is>
      </c>
      <c r="N931" s="70" t="inlineStr">
        <is>
          <t>否</t>
        </is>
      </c>
      <c r="O931" s="70" t="inlineStr">
        <is>
          <t>团队模拟数据</t>
        </is>
      </c>
      <c r="P931" s="70" t="inlineStr">
        <is>
          <t>SIM-v2.2-20260807-20260805</t>
        </is>
      </c>
      <c r="Q931" s="70" t="inlineStr">
        <is>
          <t>按LINE-S03确定性比例分配: 外观32%/尺寸30%/功能15%/电气13%/其他余数; 良品=ROUND(总产量×质量率,0)=9610, 不良=292</t>
        </is>
      </c>
    </row>
    <row r="932">
      <c r="A932" s="70" t="inlineStr">
        <is>
          <t>DEF-00931</t>
        </is>
      </c>
      <c r="B932" s="70" t="inlineStr">
        <is>
          <t>LINE-S01-POST-20260130</t>
        </is>
      </c>
      <c r="C932" s="70" t="inlineStr">
        <is>
          <t>SHIFT-POST-20260130</t>
        </is>
      </c>
      <c r="D932" s="70" t="inlineStr">
        <is>
          <t>LINE-S01</t>
        </is>
      </c>
      <c r="E932" s="70" t="inlineStr">
        <is>
          <t>改善后</t>
        </is>
      </c>
      <c r="F932" s="71" t="n">
        <v>46052</v>
      </c>
      <c r="G932" s="70" t="inlineStr">
        <is>
          <t>智能终端系列</t>
        </is>
      </c>
      <c r="H932" s="70" t="inlineStr">
        <is>
          <t>外观不良</t>
        </is>
      </c>
      <c r="I932" s="72" t="n">
        <v>47</v>
      </c>
      <c r="J932" s="73" t="n">
        <v>0.1487341772151899</v>
      </c>
      <c r="K932" s="70" t="inlineStr">
        <is>
          <t>注塑工位</t>
        </is>
      </c>
      <c r="L932" s="70" t="inlineStr">
        <is>
          <t>表面缺陷</t>
        </is>
      </c>
      <c r="M932" s="70" t="inlineStr">
        <is>
          <t>质量工程师</t>
        </is>
      </c>
      <c r="N932" s="70" t="inlineStr">
        <is>
          <t>否</t>
        </is>
      </c>
      <c r="O932" s="70" t="inlineStr">
        <is>
          <t>团队模拟数据</t>
        </is>
      </c>
      <c r="P932" s="70" t="inlineStr">
        <is>
          <t>SIM-v2.2-20260807-20260805</t>
        </is>
      </c>
      <c r="Q932" s="70" t="inlineStr">
        <is>
          <t>按LINE-S01确定性比例分配: 外观15%/尺寸25%/功能25%/电气25%/其他余数; 良品=ROUND(总产量×质量率,0)=28519, 不良=316</t>
        </is>
      </c>
    </row>
    <row r="933">
      <c r="A933" s="70" t="inlineStr">
        <is>
          <t>DEF-00932</t>
        </is>
      </c>
      <c r="B933" s="70" t="inlineStr">
        <is>
          <t>LINE-S01-POST-20260130</t>
        </is>
      </c>
      <c r="C933" s="70" t="inlineStr">
        <is>
          <t>SHIFT-POST-20260130</t>
        </is>
      </c>
      <c r="D933" s="70" t="inlineStr">
        <is>
          <t>LINE-S01</t>
        </is>
      </c>
      <c r="E933" s="70" t="inlineStr">
        <is>
          <t>改善后</t>
        </is>
      </c>
      <c r="F933" s="71" t="n">
        <v>46052</v>
      </c>
      <c r="G933" s="70" t="inlineStr">
        <is>
          <t>智能终端系列</t>
        </is>
      </c>
      <c r="H933" s="70" t="inlineStr">
        <is>
          <t>尺寸超差</t>
        </is>
      </c>
      <c r="I933" s="72" t="n">
        <v>79</v>
      </c>
      <c r="J933" s="73" t="n">
        <v>0.25</v>
      </c>
      <c r="K933" s="70" t="inlineStr">
        <is>
          <t>成型工位</t>
        </is>
      </c>
      <c r="L933" s="70" t="inlineStr">
        <is>
          <t>工艺偏移</t>
        </is>
      </c>
      <c r="M933" s="70" t="inlineStr">
        <is>
          <t>质量工程师</t>
        </is>
      </c>
      <c r="N933" s="70" t="inlineStr">
        <is>
          <t>否</t>
        </is>
      </c>
      <c r="O933" s="70" t="inlineStr">
        <is>
          <t>团队模拟数据</t>
        </is>
      </c>
      <c r="P933" s="70" t="inlineStr">
        <is>
          <t>SIM-v2.2-20260807-20260805</t>
        </is>
      </c>
      <c r="Q933" s="70" t="inlineStr">
        <is>
          <t>按LINE-S01确定性比例分配: 外观15%/尺寸25%/功能25%/电气25%/其他余数; 良品=ROUND(总产量×质量率,0)=28519, 不良=316</t>
        </is>
      </c>
    </row>
    <row r="934">
      <c r="A934" s="70" t="inlineStr">
        <is>
          <t>DEF-00933</t>
        </is>
      </c>
      <c r="B934" s="70" t="inlineStr">
        <is>
          <t>LINE-S01-POST-20260130</t>
        </is>
      </c>
      <c r="C934" s="70" t="inlineStr">
        <is>
          <t>SHIFT-POST-20260130</t>
        </is>
      </c>
      <c r="D934" s="70" t="inlineStr">
        <is>
          <t>LINE-S01</t>
        </is>
      </c>
      <c r="E934" s="70" t="inlineStr">
        <is>
          <t>改善后</t>
        </is>
      </c>
      <c r="F934" s="71" t="n">
        <v>46052</v>
      </c>
      <c r="G934" s="70" t="inlineStr">
        <is>
          <t>智能终端系列</t>
        </is>
      </c>
      <c r="H934" s="70" t="inlineStr">
        <is>
          <t>功能失效</t>
        </is>
      </c>
      <c r="I934" s="72" t="n">
        <v>79</v>
      </c>
      <c r="J934" s="73" t="n">
        <v>0.25</v>
      </c>
      <c r="K934" s="70" t="inlineStr">
        <is>
          <t>测试工位</t>
        </is>
      </c>
      <c r="L934" s="70" t="inlineStr">
        <is>
          <t>元器件异常</t>
        </is>
      </c>
      <c r="M934" s="70" t="inlineStr">
        <is>
          <t>质量工程师</t>
        </is>
      </c>
      <c r="N934" s="70" t="inlineStr">
        <is>
          <t>否</t>
        </is>
      </c>
      <c r="O934" s="70" t="inlineStr">
        <is>
          <t>团队模拟数据</t>
        </is>
      </c>
      <c r="P934" s="70" t="inlineStr">
        <is>
          <t>SIM-v2.2-20260807-20260805</t>
        </is>
      </c>
      <c r="Q934" s="70" t="inlineStr">
        <is>
          <t>按LINE-S01确定性比例分配: 外观15%/尺寸25%/功能25%/电气25%/其他余数; 良品=ROUND(总产量×质量率,0)=28519, 不良=316</t>
        </is>
      </c>
    </row>
    <row r="935">
      <c r="A935" s="70" t="inlineStr">
        <is>
          <t>DEF-00934</t>
        </is>
      </c>
      <c r="B935" s="70" t="inlineStr">
        <is>
          <t>LINE-S01-POST-20260130</t>
        </is>
      </c>
      <c r="C935" s="70" t="inlineStr">
        <is>
          <t>SHIFT-POST-20260130</t>
        </is>
      </c>
      <c r="D935" s="70" t="inlineStr">
        <is>
          <t>LINE-S01</t>
        </is>
      </c>
      <c r="E935" s="70" t="inlineStr">
        <is>
          <t>改善后</t>
        </is>
      </c>
      <c r="F935" s="71" t="n">
        <v>46052</v>
      </c>
      <c r="G935" s="70" t="inlineStr">
        <is>
          <t>智能终端系列</t>
        </is>
      </c>
      <c r="H935" s="70" t="inlineStr">
        <is>
          <t>电气不良</t>
        </is>
      </c>
      <c r="I935" s="72" t="n">
        <v>79</v>
      </c>
      <c r="J935" s="73" t="n">
        <v>0.25</v>
      </c>
      <c r="K935" s="70" t="inlineStr">
        <is>
          <t>焊接工位</t>
        </is>
      </c>
      <c r="L935" s="70" t="inlineStr">
        <is>
          <t>焊接缺陷</t>
        </is>
      </c>
      <c r="M935" s="70" t="inlineStr">
        <is>
          <t>质量工程师</t>
        </is>
      </c>
      <c r="N935" s="70" t="inlineStr">
        <is>
          <t>否</t>
        </is>
      </c>
      <c r="O935" s="70" t="inlineStr">
        <is>
          <t>团队模拟数据</t>
        </is>
      </c>
      <c r="P935" s="70" t="inlineStr">
        <is>
          <t>SIM-v2.2-20260807-20260805</t>
        </is>
      </c>
      <c r="Q935" s="70" t="inlineStr">
        <is>
          <t>按LINE-S01确定性比例分配: 外观15%/尺寸25%/功能25%/电气25%/其他余数; 良品=ROUND(总产量×质量率,0)=28519, 不良=316</t>
        </is>
      </c>
    </row>
    <row r="936">
      <c r="A936" s="70" t="inlineStr">
        <is>
          <t>DEF-00935</t>
        </is>
      </c>
      <c r="B936" s="70" t="inlineStr">
        <is>
          <t>LINE-S01-POST-20260130</t>
        </is>
      </c>
      <c r="C936" s="70" t="inlineStr">
        <is>
          <t>SHIFT-POST-20260130</t>
        </is>
      </c>
      <c r="D936" s="70" t="inlineStr">
        <is>
          <t>LINE-S01</t>
        </is>
      </c>
      <c r="E936" s="70" t="inlineStr">
        <is>
          <t>改善后</t>
        </is>
      </c>
      <c r="F936" s="71" t="n">
        <v>46052</v>
      </c>
      <c r="G936" s="70" t="inlineStr">
        <is>
          <t>智能终端系列</t>
        </is>
      </c>
      <c r="H936" s="70" t="inlineStr">
        <is>
          <t>其他不良</t>
        </is>
      </c>
      <c r="I936" s="72" t="n">
        <v>32</v>
      </c>
      <c r="J936" s="73" t="n">
        <v>0.1012658227848101</v>
      </c>
      <c r="K936" s="70" t="inlineStr">
        <is>
          <t>包装工位</t>
        </is>
      </c>
      <c r="L936" s="70" t="inlineStr">
        <is>
          <t>综合因素</t>
        </is>
      </c>
      <c r="M936" s="70" t="inlineStr">
        <is>
          <t>生产主管</t>
        </is>
      </c>
      <c r="N936" s="70" t="inlineStr">
        <is>
          <t>否</t>
        </is>
      </c>
      <c r="O936" s="70" t="inlineStr">
        <is>
          <t>团队模拟数据</t>
        </is>
      </c>
      <c r="P936" s="70" t="inlineStr">
        <is>
          <t>SIM-v2.2-20260807-20260805</t>
        </is>
      </c>
      <c r="Q936" s="70" t="inlineStr">
        <is>
          <t>按LINE-S01确定性比例分配: 外观15%/尺寸25%/功能25%/电气25%/其他余数; 良品=ROUND(总产量×质量率,0)=28519, 不良=316</t>
        </is>
      </c>
    </row>
    <row r="937">
      <c r="A937" s="70" t="inlineStr">
        <is>
          <t>DEF-00936</t>
        </is>
      </c>
      <c r="B937" s="70" t="inlineStr">
        <is>
          <t>LINE-S02-POST-20260130</t>
        </is>
      </c>
      <c r="C937" s="70" t="inlineStr">
        <is>
          <t>SHIFT-POST-20260130</t>
        </is>
      </c>
      <c r="D937" s="70" t="inlineStr">
        <is>
          <t>LINE-S02</t>
        </is>
      </c>
      <c r="E937" s="70" t="inlineStr">
        <is>
          <t>改善后</t>
        </is>
      </c>
      <c r="F937" s="71" t="n">
        <v>46052</v>
      </c>
      <c r="G937" s="70" t="inlineStr">
        <is>
          <t>视觉设备系列</t>
        </is>
      </c>
      <c r="H937" s="70" t="inlineStr">
        <is>
          <t>外观不良</t>
        </is>
      </c>
      <c r="I937" s="72" t="n">
        <v>16</v>
      </c>
      <c r="J937" s="73" t="n">
        <v>0.1194029850746269</v>
      </c>
      <c r="K937" s="70" t="inlineStr">
        <is>
          <t>注塑工位</t>
        </is>
      </c>
      <c r="L937" s="70" t="inlineStr">
        <is>
          <t>表面缺陷</t>
        </is>
      </c>
      <c r="M937" s="70" t="inlineStr">
        <is>
          <t>质量工程师</t>
        </is>
      </c>
      <c r="N937" s="70" t="inlineStr">
        <is>
          <t>否</t>
        </is>
      </c>
      <c r="O937" s="70" t="inlineStr">
        <is>
          <t>团队模拟数据</t>
        </is>
      </c>
      <c r="P937" s="70" t="inlineStr">
        <is>
          <t>SIM-v2.2-20260807-20260805</t>
        </is>
      </c>
      <c r="Q937" s="70" t="inlineStr">
        <is>
          <t>按LINE-S02确定性比例分配: 外观12%/尺寸15%/功能32%/电气28%/其他余数; 良品=ROUND(总产量×质量率,0)=26413, 不良=134</t>
        </is>
      </c>
    </row>
    <row r="938">
      <c r="A938" s="70" t="inlineStr">
        <is>
          <t>DEF-00937</t>
        </is>
      </c>
      <c r="B938" s="70" t="inlineStr">
        <is>
          <t>LINE-S02-POST-20260130</t>
        </is>
      </c>
      <c r="C938" s="70" t="inlineStr">
        <is>
          <t>SHIFT-POST-20260130</t>
        </is>
      </c>
      <c r="D938" s="70" t="inlineStr">
        <is>
          <t>LINE-S02</t>
        </is>
      </c>
      <c r="E938" s="70" t="inlineStr">
        <is>
          <t>改善后</t>
        </is>
      </c>
      <c r="F938" s="71" t="n">
        <v>46052</v>
      </c>
      <c r="G938" s="70" t="inlineStr">
        <is>
          <t>视觉设备系列</t>
        </is>
      </c>
      <c r="H938" s="70" t="inlineStr">
        <is>
          <t>尺寸超差</t>
        </is>
      </c>
      <c r="I938" s="72" t="n">
        <v>20</v>
      </c>
      <c r="J938" s="73" t="n">
        <v>0.1492537313432836</v>
      </c>
      <c r="K938" s="70" t="inlineStr">
        <is>
          <t>成型工位</t>
        </is>
      </c>
      <c r="L938" s="70" t="inlineStr">
        <is>
          <t>工艺偏移</t>
        </is>
      </c>
      <c r="M938" s="70" t="inlineStr">
        <is>
          <t>质量工程师</t>
        </is>
      </c>
      <c r="N938" s="70" t="inlineStr">
        <is>
          <t>否</t>
        </is>
      </c>
      <c r="O938" s="70" t="inlineStr">
        <is>
          <t>团队模拟数据</t>
        </is>
      </c>
      <c r="P938" s="70" t="inlineStr">
        <is>
          <t>SIM-v2.2-20260807-20260805</t>
        </is>
      </c>
      <c r="Q938" s="70" t="inlineStr">
        <is>
          <t>按LINE-S02确定性比例分配: 外观12%/尺寸15%/功能32%/电气28%/其他余数; 良品=ROUND(总产量×质量率,0)=26413, 不良=134</t>
        </is>
      </c>
    </row>
    <row r="939">
      <c r="A939" s="70" t="inlineStr">
        <is>
          <t>DEF-00938</t>
        </is>
      </c>
      <c r="B939" s="70" t="inlineStr">
        <is>
          <t>LINE-S02-POST-20260130</t>
        </is>
      </c>
      <c r="C939" s="70" t="inlineStr">
        <is>
          <t>SHIFT-POST-20260130</t>
        </is>
      </c>
      <c r="D939" s="70" t="inlineStr">
        <is>
          <t>LINE-S02</t>
        </is>
      </c>
      <c r="E939" s="70" t="inlineStr">
        <is>
          <t>改善后</t>
        </is>
      </c>
      <c r="F939" s="71" t="n">
        <v>46052</v>
      </c>
      <c r="G939" s="70" t="inlineStr">
        <is>
          <t>视觉设备系列</t>
        </is>
      </c>
      <c r="H939" s="70" t="inlineStr">
        <is>
          <t>功能失效</t>
        </is>
      </c>
      <c r="I939" s="72" t="n">
        <v>43</v>
      </c>
      <c r="J939" s="73" t="n">
        <v>0.3208955223880597</v>
      </c>
      <c r="K939" s="70" t="inlineStr">
        <is>
          <t>测试工位</t>
        </is>
      </c>
      <c r="L939" s="70" t="inlineStr">
        <is>
          <t>元器件异常</t>
        </is>
      </c>
      <c r="M939" s="70" t="inlineStr">
        <is>
          <t>质量工程师</t>
        </is>
      </c>
      <c r="N939" s="70" t="inlineStr">
        <is>
          <t>是</t>
        </is>
      </c>
      <c r="O939" s="70" t="inlineStr">
        <is>
          <t>团队模拟数据</t>
        </is>
      </c>
      <c r="P939" s="70" t="inlineStr">
        <is>
          <t>SIM-v2.2-20260807-20260805</t>
        </is>
      </c>
      <c r="Q939" s="70" t="inlineStr">
        <is>
          <t>按LINE-S02确定性比例分配: 外观12%/尺寸15%/功能32%/电气28%/其他余数; 良品=ROUND(总产量×质量率,0)=26413, 不良=134</t>
        </is>
      </c>
    </row>
    <row r="940">
      <c r="A940" s="70" t="inlineStr">
        <is>
          <t>DEF-00939</t>
        </is>
      </c>
      <c r="B940" s="70" t="inlineStr">
        <is>
          <t>LINE-S02-POST-20260130</t>
        </is>
      </c>
      <c r="C940" s="70" t="inlineStr">
        <is>
          <t>SHIFT-POST-20260130</t>
        </is>
      </c>
      <c r="D940" s="70" t="inlineStr">
        <is>
          <t>LINE-S02</t>
        </is>
      </c>
      <c r="E940" s="70" t="inlineStr">
        <is>
          <t>改善后</t>
        </is>
      </c>
      <c r="F940" s="71" t="n">
        <v>46052</v>
      </c>
      <c r="G940" s="70" t="inlineStr">
        <is>
          <t>视觉设备系列</t>
        </is>
      </c>
      <c r="H940" s="70" t="inlineStr">
        <is>
          <t>电气不良</t>
        </is>
      </c>
      <c r="I940" s="72" t="n">
        <v>38</v>
      </c>
      <c r="J940" s="73" t="n">
        <v>0.2835820895522388</v>
      </c>
      <c r="K940" s="70" t="inlineStr">
        <is>
          <t>焊接工位</t>
        </is>
      </c>
      <c r="L940" s="70" t="inlineStr">
        <is>
          <t>焊接缺陷</t>
        </is>
      </c>
      <c r="M940" s="70" t="inlineStr">
        <is>
          <t>质量工程师</t>
        </is>
      </c>
      <c r="N940" s="70" t="inlineStr">
        <is>
          <t>否</t>
        </is>
      </c>
      <c r="O940" s="70" t="inlineStr">
        <is>
          <t>团队模拟数据</t>
        </is>
      </c>
      <c r="P940" s="70" t="inlineStr">
        <is>
          <t>SIM-v2.2-20260807-20260805</t>
        </is>
      </c>
      <c r="Q940" s="70" t="inlineStr">
        <is>
          <t>按LINE-S02确定性比例分配: 外观12%/尺寸15%/功能32%/电气28%/其他余数; 良品=ROUND(总产量×质量率,0)=26413, 不良=134</t>
        </is>
      </c>
    </row>
    <row r="941">
      <c r="A941" s="70" t="inlineStr">
        <is>
          <t>DEF-00940</t>
        </is>
      </c>
      <c r="B941" s="70" t="inlineStr">
        <is>
          <t>LINE-S02-POST-20260130</t>
        </is>
      </c>
      <c r="C941" s="70" t="inlineStr">
        <is>
          <t>SHIFT-POST-20260130</t>
        </is>
      </c>
      <c r="D941" s="70" t="inlineStr">
        <is>
          <t>LINE-S02</t>
        </is>
      </c>
      <c r="E941" s="70" t="inlineStr">
        <is>
          <t>改善后</t>
        </is>
      </c>
      <c r="F941" s="71" t="n">
        <v>46052</v>
      </c>
      <c r="G941" s="70" t="inlineStr">
        <is>
          <t>视觉设备系列</t>
        </is>
      </c>
      <c r="H941" s="70" t="inlineStr">
        <is>
          <t>其他不良</t>
        </is>
      </c>
      <c r="I941" s="72" t="n">
        <v>17</v>
      </c>
      <c r="J941" s="73" t="n">
        <v>0.1268656716417911</v>
      </c>
      <c r="K941" s="70" t="inlineStr">
        <is>
          <t>包装工位</t>
        </is>
      </c>
      <c r="L941" s="70" t="inlineStr">
        <is>
          <t>综合因素</t>
        </is>
      </c>
      <c r="M941" s="70" t="inlineStr">
        <is>
          <t>生产主管</t>
        </is>
      </c>
      <c r="N941" s="70" t="inlineStr">
        <is>
          <t>否</t>
        </is>
      </c>
      <c r="O941" s="70" t="inlineStr">
        <is>
          <t>团队模拟数据</t>
        </is>
      </c>
      <c r="P941" s="70" t="inlineStr">
        <is>
          <t>SIM-v2.2-20260807-20260805</t>
        </is>
      </c>
      <c r="Q941" s="70" t="inlineStr">
        <is>
          <t>按LINE-S02确定性比例分配: 外观12%/尺寸15%/功能32%/电气28%/其他余数; 良品=ROUND(总产量×质量率,0)=26413, 不良=134</t>
        </is>
      </c>
    </row>
    <row r="942">
      <c r="A942" s="70" t="inlineStr">
        <is>
          <t>DEF-00941</t>
        </is>
      </c>
      <c r="B942" s="70" t="inlineStr">
        <is>
          <t>LINE-S03-POST-20260130</t>
        </is>
      </c>
      <c r="C942" s="70" t="inlineStr">
        <is>
          <t>SHIFT-POST-20260130</t>
        </is>
      </c>
      <c r="D942" s="70" t="inlineStr">
        <is>
          <t>LINE-S03</t>
        </is>
      </c>
      <c r="E942" s="70" t="inlineStr">
        <is>
          <t>改善后</t>
        </is>
      </c>
      <c r="F942" s="71" t="n">
        <v>46052</v>
      </c>
      <c r="G942" s="70" t="inlineStr">
        <is>
          <t>音频模组系列</t>
        </is>
      </c>
      <c r="H942" s="70" t="inlineStr">
        <is>
          <t>外观不良</t>
        </is>
      </c>
      <c r="I942" s="72" t="n">
        <v>208</v>
      </c>
      <c r="J942" s="73" t="n">
        <v>0.3204930662557781</v>
      </c>
      <c r="K942" s="70" t="inlineStr">
        <is>
          <t>注塑工位</t>
        </is>
      </c>
      <c r="L942" s="70" t="inlineStr">
        <is>
          <t>表面缺陷</t>
        </is>
      </c>
      <c r="M942" s="70" t="inlineStr">
        <is>
          <t>质量工程师</t>
        </is>
      </c>
      <c r="N942" s="70" t="inlineStr">
        <is>
          <t>是</t>
        </is>
      </c>
      <c r="O942" s="70" t="inlineStr">
        <is>
          <t>团队模拟数据</t>
        </is>
      </c>
      <c r="P942" s="70" t="inlineStr">
        <is>
          <t>SIM-v2.2-20260807-20260805</t>
        </is>
      </c>
      <c r="Q942" s="70" t="inlineStr">
        <is>
          <t>按LINE-S03确定性比例分配: 外观32%/尺寸30%/功能15%/电气13%/其他余数; 良品=ROUND(总产量×质量率,0)=30853, 不良=649</t>
        </is>
      </c>
    </row>
    <row r="943">
      <c r="A943" s="70" t="inlineStr">
        <is>
          <t>DEF-00942</t>
        </is>
      </c>
      <c r="B943" s="70" t="inlineStr">
        <is>
          <t>LINE-S03-POST-20260130</t>
        </is>
      </c>
      <c r="C943" s="70" t="inlineStr">
        <is>
          <t>SHIFT-POST-20260130</t>
        </is>
      </c>
      <c r="D943" s="70" t="inlineStr">
        <is>
          <t>LINE-S03</t>
        </is>
      </c>
      <c r="E943" s="70" t="inlineStr">
        <is>
          <t>改善后</t>
        </is>
      </c>
      <c r="F943" s="71" t="n">
        <v>46052</v>
      </c>
      <c r="G943" s="70" t="inlineStr">
        <is>
          <t>音频模组系列</t>
        </is>
      </c>
      <c r="H943" s="70" t="inlineStr">
        <is>
          <t>尺寸超差</t>
        </is>
      </c>
      <c r="I943" s="72" t="n">
        <v>195</v>
      </c>
      <c r="J943" s="73" t="n">
        <v>0.300462249614792</v>
      </c>
      <c r="K943" s="70" t="inlineStr">
        <is>
          <t>成型工位</t>
        </is>
      </c>
      <c r="L943" s="70" t="inlineStr">
        <is>
          <t>工艺偏移</t>
        </is>
      </c>
      <c r="M943" s="70" t="inlineStr">
        <is>
          <t>质量工程师</t>
        </is>
      </c>
      <c r="N943" s="70" t="inlineStr">
        <is>
          <t>是</t>
        </is>
      </c>
      <c r="O943" s="70" t="inlineStr">
        <is>
          <t>团队模拟数据</t>
        </is>
      </c>
      <c r="P943" s="70" t="inlineStr">
        <is>
          <t>SIM-v2.2-20260807-20260805</t>
        </is>
      </c>
      <c r="Q943" s="70" t="inlineStr">
        <is>
          <t>按LINE-S03确定性比例分配: 外观32%/尺寸30%/功能15%/电气13%/其他余数; 良品=ROUND(总产量×质量率,0)=30853, 不良=649</t>
        </is>
      </c>
    </row>
    <row r="944">
      <c r="A944" s="70" t="inlineStr">
        <is>
          <t>DEF-00943</t>
        </is>
      </c>
      <c r="B944" s="70" t="inlineStr">
        <is>
          <t>LINE-S03-POST-20260130</t>
        </is>
      </c>
      <c r="C944" s="70" t="inlineStr">
        <is>
          <t>SHIFT-POST-20260130</t>
        </is>
      </c>
      <c r="D944" s="70" t="inlineStr">
        <is>
          <t>LINE-S03</t>
        </is>
      </c>
      <c r="E944" s="70" t="inlineStr">
        <is>
          <t>改善后</t>
        </is>
      </c>
      <c r="F944" s="71" t="n">
        <v>46052</v>
      </c>
      <c r="G944" s="70" t="inlineStr">
        <is>
          <t>音频模组系列</t>
        </is>
      </c>
      <c r="H944" s="70" t="inlineStr">
        <is>
          <t>功能失效</t>
        </is>
      </c>
      <c r="I944" s="72" t="n">
        <v>97</v>
      </c>
      <c r="J944" s="73" t="n">
        <v>0.1494607087827427</v>
      </c>
      <c r="K944" s="70" t="inlineStr">
        <is>
          <t>测试工位</t>
        </is>
      </c>
      <c r="L944" s="70" t="inlineStr">
        <is>
          <t>元器件异常</t>
        </is>
      </c>
      <c r="M944" s="70" t="inlineStr">
        <is>
          <t>质量工程师</t>
        </is>
      </c>
      <c r="N944" s="70" t="inlineStr">
        <is>
          <t>否</t>
        </is>
      </c>
      <c r="O944" s="70" t="inlineStr">
        <is>
          <t>团队模拟数据</t>
        </is>
      </c>
      <c r="P944" s="70" t="inlineStr">
        <is>
          <t>SIM-v2.2-20260807-20260805</t>
        </is>
      </c>
      <c r="Q944" s="70" t="inlineStr">
        <is>
          <t>按LINE-S03确定性比例分配: 外观32%/尺寸30%/功能15%/电气13%/其他余数; 良品=ROUND(总产量×质量率,0)=30853, 不良=649</t>
        </is>
      </c>
    </row>
    <row r="945">
      <c r="A945" s="70" t="inlineStr">
        <is>
          <t>DEF-00944</t>
        </is>
      </c>
      <c r="B945" s="70" t="inlineStr">
        <is>
          <t>LINE-S03-POST-20260130</t>
        </is>
      </c>
      <c r="C945" s="70" t="inlineStr">
        <is>
          <t>SHIFT-POST-20260130</t>
        </is>
      </c>
      <c r="D945" s="70" t="inlineStr">
        <is>
          <t>LINE-S03</t>
        </is>
      </c>
      <c r="E945" s="70" t="inlineStr">
        <is>
          <t>改善后</t>
        </is>
      </c>
      <c r="F945" s="71" t="n">
        <v>46052</v>
      </c>
      <c r="G945" s="70" t="inlineStr">
        <is>
          <t>音频模组系列</t>
        </is>
      </c>
      <c r="H945" s="70" t="inlineStr">
        <is>
          <t>电气不良</t>
        </is>
      </c>
      <c r="I945" s="72" t="n">
        <v>84</v>
      </c>
      <c r="J945" s="73" t="n">
        <v>0.1294298921417565</v>
      </c>
      <c r="K945" s="70" t="inlineStr">
        <is>
          <t>焊接工位</t>
        </is>
      </c>
      <c r="L945" s="70" t="inlineStr">
        <is>
          <t>焊接缺陷</t>
        </is>
      </c>
      <c r="M945" s="70" t="inlineStr">
        <is>
          <t>质量工程师</t>
        </is>
      </c>
      <c r="N945" s="70" t="inlineStr">
        <is>
          <t>否</t>
        </is>
      </c>
      <c r="O945" s="70" t="inlineStr">
        <is>
          <t>团队模拟数据</t>
        </is>
      </c>
      <c r="P945" s="70" t="inlineStr">
        <is>
          <t>SIM-v2.2-20260807-20260805</t>
        </is>
      </c>
      <c r="Q945" s="70" t="inlineStr">
        <is>
          <t>按LINE-S03确定性比例分配: 外观32%/尺寸30%/功能15%/电气13%/其他余数; 良品=ROUND(总产量×质量率,0)=30853, 不良=649</t>
        </is>
      </c>
    </row>
    <row r="946">
      <c r="A946" s="70" t="inlineStr">
        <is>
          <t>DEF-00945</t>
        </is>
      </c>
      <c r="B946" s="70" t="inlineStr">
        <is>
          <t>LINE-S03-POST-20260130</t>
        </is>
      </c>
      <c r="C946" s="70" t="inlineStr">
        <is>
          <t>SHIFT-POST-20260130</t>
        </is>
      </c>
      <c r="D946" s="70" t="inlineStr">
        <is>
          <t>LINE-S03</t>
        </is>
      </c>
      <c r="E946" s="70" t="inlineStr">
        <is>
          <t>改善后</t>
        </is>
      </c>
      <c r="F946" s="71" t="n">
        <v>46052</v>
      </c>
      <c r="G946" s="70" t="inlineStr">
        <is>
          <t>音频模组系列</t>
        </is>
      </c>
      <c r="H946" s="70" t="inlineStr">
        <is>
          <t>其他不良</t>
        </is>
      </c>
      <c r="I946" s="72" t="n">
        <v>65</v>
      </c>
      <c r="J946" s="73" t="n">
        <v>0.1001540832049308</v>
      </c>
      <c r="K946" s="70" t="inlineStr">
        <is>
          <t>包装工位</t>
        </is>
      </c>
      <c r="L946" s="70" t="inlineStr">
        <is>
          <t>综合因素</t>
        </is>
      </c>
      <c r="M946" s="70" t="inlineStr">
        <is>
          <t>生产主管</t>
        </is>
      </c>
      <c r="N946" s="70" t="inlineStr">
        <is>
          <t>否</t>
        </is>
      </c>
      <c r="O946" s="70" t="inlineStr">
        <is>
          <t>团队模拟数据</t>
        </is>
      </c>
      <c r="P946" s="70" t="inlineStr">
        <is>
          <t>SIM-v2.2-20260807-20260805</t>
        </is>
      </c>
      <c r="Q946" s="70" t="inlineStr">
        <is>
          <t>按LINE-S03确定性比例分配: 外观32%/尺寸30%/功能15%/电气13%/其他余数; 良品=ROUND(总产量×质量率,0)=30853, 不良=649</t>
        </is>
      </c>
    </row>
    <row r="947">
      <c r="A947" s="70" t="inlineStr">
        <is>
          <t>DEF-00946</t>
        </is>
      </c>
      <c r="B947" s="70" t="inlineStr">
        <is>
          <t>LINE-S01-POST-20260202</t>
        </is>
      </c>
      <c r="C947" s="70" t="inlineStr">
        <is>
          <t>SHIFT-POST-20260202</t>
        </is>
      </c>
      <c r="D947" s="70" t="inlineStr">
        <is>
          <t>LINE-S01</t>
        </is>
      </c>
      <c r="E947" s="70" t="inlineStr">
        <is>
          <t>改善后</t>
        </is>
      </c>
      <c r="F947" s="71" t="n">
        <v>46055</v>
      </c>
      <c r="G947" s="70" t="inlineStr">
        <is>
          <t>智能终端系列</t>
        </is>
      </c>
      <c r="H947" s="70" t="inlineStr">
        <is>
          <t>外观不良</t>
        </is>
      </c>
      <c r="I947" s="72" t="n">
        <v>932</v>
      </c>
      <c r="J947" s="73" t="n">
        <v>0.150032195750161</v>
      </c>
      <c r="K947" s="70" t="inlineStr">
        <is>
          <t>注塑工位</t>
        </is>
      </c>
      <c r="L947" s="70" t="inlineStr">
        <is>
          <t>表面缺陷</t>
        </is>
      </c>
      <c r="M947" s="70" t="inlineStr">
        <is>
          <t>质量工程师</t>
        </is>
      </c>
      <c r="N947" s="70" t="inlineStr">
        <is>
          <t>否</t>
        </is>
      </c>
      <c r="O947" s="70" t="inlineStr">
        <is>
          <t>团队模拟数据</t>
        </is>
      </c>
      <c r="P947" s="70" t="inlineStr">
        <is>
          <t>SIM-v2.2-20260807-20260805</t>
        </is>
      </c>
      <c r="Q947" s="70" t="inlineStr">
        <is>
          <t>按LINE-S01确定性比例分配: 外观15%/尺寸25%/功能25%/电气25%/其他余数; 良品=ROUND(总产量×质量率,0)=55759, 不良=6212</t>
        </is>
      </c>
    </row>
    <row r="948">
      <c r="A948" s="70" t="inlineStr">
        <is>
          <t>DEF-00947</t>
        </is>
      </c>
      <c r="B948" s="70" t="inlineStr">
        <is>
          <t>LINE-S01-POST-20260202</t>
        </is>
      </c>
      <c r="C948" s="70" t="inlineStr">
        <is>
          <t>SHIFT-POST-20260202</t>
        </is>
      </c>
      <c r="D948" s="70" t="inlineStr">
        <is>
          <t>LINE-S01</t>
        </is>
      </c>
      <c r="E948" s="70" t="inlineStr">
        <is>
          <t>改善后</t>
        </is>
      </c>
      <c r="F948" s="71" t="n">
        <v>46055</v>
      </c>
      <c r="G948" s="70" t="inlineStr">
        <is>
          <t>智能终端系列</t>
        </is>
      </c>
      <c r="H948" s="70" t="inlineStr">
        <is>
          <t>尺寸超差</t>
        </is>
      </c>
      <c r="I948" s="72" t="n">
        <v>1553</v>
      </c>
      <c r="J948" s="73" t="n">
        <v>0.25</v>
      </c>
      <c r="K948" s="70" t="inlineStr">
        <is>
          <t>成型工位</t>
        </is>
      </c>
      <c r="L948" s="70" t="inlineStr">
        <is>
          <t>工艺偏移</t>
        </is>
      </c>
      <c r="M948" s="70" t="inlineStr">
        <is>
          <t>质量工程师</t>
        </is>
      </c>
      <c r="N948" s="70" t="inlineStr">
        <is>
          <t>否</t>
        </is>
      </c>
      <c r="O948" s="70" t="inlineStr">
        <is>
          <t>团队模拟数据</t>
        </is>
      </c>
      <c r="P948" s="70" t="inlineStr">
        <is>
          <t>SIM-v2.2-20260807-20260805</t>
        </is>
      </c>
      <c r="Q948" s="70" t="inlineStr">
        <is>
          <t>按LINE-S01确定性比例分配: 外观15%/尺寸25%/功能25%/电气25%/其他余数; 良品=ROUND(总产量×质量率,0)=55759, 不良=6212</t>
        </is>
      </c>
    </row>
    <row r="949">
      <c r="A949" s="70" t="inlineStr">
        <is>
          <t>DEF-00948</t>
        </is>
      </c>
      <c r="B949" s="70" t="inlineStr">
        <is>
          <t>LINE-S01-POST-20260202</t>
        </is>
      </c>
      <c r="C949" s="70" t="inlineStr">
        <is>
          <t>SHIFT-POST-20260202</t>
        </is>
      </c>
      <c r="D949" s="70" t="inlineStr">
        <is>
          <t>LINE-S01</t>
        </is>
      </c>
      <c r="E949" s="70" t="inlineStr">
        <is>
          <t>改善后</t>
        </is>
      </c>
      <c r="F949" s="71" t="n">
        <v>46055</v>
      </c>
      <c r="G949" s="70" t="inlineStr">
        <is>
          <t>智能终端系列</t>
        </is>
      </c>
      <c r="H949" s="70" t="inlineStr">
        <is>
          <t>功能失效</t>
        </is>
      </c>
      <c r="I949" s="72" t="n">
        <v>1553</v>
      </c>
      <c r="J949" s="73" t="n">
        <v>0.25</v>
      </c>
      <c r="K949" s="70" t="inlineStr">
        <is>
          <t>测试工位</t>
        </is>
      </c>
      <c r="L949" s="70" t="inlineStr">
        <is>
          <t>元器件异常</t>
        </is>
      </c>
      <c r="M949" s="70" t="inlineStr">
        <is>
          <t>质量工程师</t>
        </is>
      </c>
      <c r="N949" s="70" t="inlineStr">
        <is>
          <t>否</t>
        </is>
      </c>
      <c r="O949" s="70" t="inlineStr">
        <is>
          <t>团队模拟数据</t>
        </is>
      </c>
      <c r="P949" s="70" t="inlineStr">
        <is>
          <t>SIM-v2.2-20260807-20260805</t>
        </is>
      </c>
      <c r="Q949" s="70" t="inlineStr">
        <is>
          <t>按LINE-S01确定性比例分配: 外观15%/尺寸25%/功能25%/电气25%/其他余数; 良品=ROUND(总产量×质量率,0)=55759, 不良=6212</t>
        </is>
      </c>
    </row>
    <row r="950">
      <c r="A950" s="70" t="inlineStr">
        <is>
          <t>DEF-00949</t>
        </is>
      </c>
      <c r="B950" s="70" t="inlineStr">
        <is>
          <t>LINE-S01-POST-20260202</t>
        </is>
      </c>
      <c r="C950" s="70" t="inlineStr">
        <is>
          <t>SHIFT-POST-20260202</t>
        </is>
      </c>
      <c r="D950" s="70" t="inlineStr">
        <is>
          <t>LINE-S01</t>
        </is>
      </c>
      <c r="E950" s="70" t="inlineStr">
        <is>
          <t>改善后</t>
        </is>
      </c>
      <c r="F950" s="71" t="n">
        <v>46055</v>
      </c>
      <c r="G950" s="70" t="inlineStr">
        <is>
          <t>智能终端系列</t>
        </is>
      </c>
      <c r="H950" s="70" t="inlineStr">
        <is>
          <t>电气不良</t>
        </is>
      </c>
      <c r="I950" s="72" t="n">
        <v>1553</v>
      </c>
      <c r="J950" s="73" t="n">
        <v>0.25</v>
      </c>
      <c r="K950" s="70" t="inlineStr">
        <is>
          <t>焊接工位</t>
        </is>
      </c>
      <c r="L950" s="70" t="inlineStr">
        <is>
          <t>焊接缺陷</t>
        </is>
      </c>
      <c r="M950" s="70" t="inlineStr">
        <is>
          <t>质量工程师</t>
        </is>
      </c>
      <c r="N950" s="70" t="inlineStr">
        <is>
          <t>否</t>
        </is>
      </c>
      <c r="O950" s="70" t="inlineStr">
        <is>
          <t>团队模拟数据</t>
        </is>
      </c>
      <c r="P950" s="70" t="inlineStr">
        <is>
          <t>SIM-v2.2-20260807-20260805</t>
        </is>
      </c>
      <c r="Q950" s="70" t="inlineStr">
        <is>
          <t>按LINE-S01确定性比例分配: 外观15%/尺寸25%/功能25%/电气25%/其他余数; 良品=ROUND(总产量×质量率,0)=55759, 不良=6212</t>
        </is>
      </c>
    </row>
    <row r="951">
      <c r="A951" s="70" t="inlineStr">
        <is>
          <t>DEF-00950</t>
        </is>
      </c>
      <c r="B951" s="70" t="inlineStr">
        <is>
          <t>LINE-S01-POST-20260202</t>
        </is>
      </c>
      <c r="C951" s="70" t="inlineStr">
        <is>
          <t>SHIFT-POST-20260202</t>
        </is>
      </c>
      <c r="D951" s="70" t="inlineStr">
        <is>
          <t>LINE-S01</t>
        </is>
      </c>
      <c r="E951" s="70" t="inlineStr">
        <is>
          <t>改善后</t>
        </is>
      </c>
      <c r="F951" s="71" t="n">
        <v>46055</v>
      </c>
      <c r="G951" s="70" t="inlineStr">
        <is>
          <t>智能终端系列</t>
        </is>
      </c>
      <c r="H951" s="70" t="inlineStr">
        <is>
          <t>其他不良</t>
        </is>
      </c>
      <c r="I951" s="72" t="n">
        <v>621</v>
      </c>
      <c r="J951" s="73" t="n">
        <v>0.09996780424983909</v>
      </c>
      <c r="K951" s="70" t="inlineStr">
        <is>
          <t>包装工位</t>
        </is>
      </c>
      <c r="L951" s="70" t="inlineStr">
        <is>
          <t>综合因素</t>
        </is>
      </c>
      <c r="M951" s="70" t="inlineStr">
        <is>
          <t>生产主管</t>
        </is>
      </c>
      <c r="N951" s="70" t="inlineStr">
        <is>
          <t>否</t>
        </is>
      </c>
      <c r="O951" s="70" t="inlineStr">
        <is>
          <t>团队模拟数据</t>
        </is>
      </c>
      <c r="P951" s="70" t="inlineStr">
        <is>
          <t>SIM-v2.2-20260807-20260805</t>
        </is>
      </c>
      <c r="Q951" s="70" t="inlineStr">
        <is>
          <t>按LINE-S01确定性比例分配: 外观15%/尺寸25%/功能25%/电气25%/其他余数; 良品=ROUND(总产量×质量率,0)=55759, 不良=6212</t>
        </is>
      </c>
    </row>
    <row r="952">
      <c r="A952" s="70" t="inlineStr">
        <is>
          <t>DEF-00951</t>
        </is>
      </c>
      <c r="B952" s="70" t="inlineStr">
        <is>
          <t>LINE-S02-POST-20260202</t>
        </is>
      </c>
      <c r="C952" s="70" t="inlineStr">
        <is>
          <t>SHIFT-POST-20260202</t>
        </is>
      </c>
      <c r="D952" s="70" t="inlineStr">
        <is>
          <t>LINE-S02</t>
        </is>
      </c>
      <c r="E952" s="70" t="inlineStr">
        <is>
          <t>改善后</t>
        </is>
      </c>
      <c r="F952" s="71" t="n">
        <v>46055</v>
      </c>
      <c r="G952" s="70" t="inlineStr">
        <is>
          <t>视觉设备系列</t>
        </is>
      </c>
      <c r="H952" s="70" t="inlineStr">
        <is>
          <t>外观不良</t>
        </is>
      </c>
      <c r="I952" s="72" t="n">
        <v>704</v>
      </c>
      <c r="J952" s="73" t="n">
        <v>0.1199318568994889</v>
      </c>
      <c r="K952" s="70" t="inlineStr">
        <is>
          <t>注塑工位</t>
        </is>
      </c>
      <c r="L952" s="70" t="inlineStr">
        <is>
          <t>表面缺陷</t>
        </is>
      </c>
      <c r="M952" s="70" t="inlineStr">
        <is>
          <t>质量工程师</t>
        </is>
      </c>
      <c r="N952" s="70" t="inlineStr">
        <is>
          <t>否</t>
        </is>
      </c>
      <c r="O952" s="70" t="inlineStr">
        <is>
          <t>团队模拟数据</t>
        </is>
      </c>
      <c r="P952" s="70" t="inlineStr">
        <is>
          <t>SIM-v2.2-20260807-20260805</t>
        </is>
      </c>
      <c r="Q952" s="70" t="inlineStr">
        <is>
          <t>按LINE-S02确定性比例分配: 外观12%/尺寸15%/功能32%/电气28%/其他余数; 良品=ROUND(总产量×质量率,0)=51232, 不良=5870</t>
        </is>
      </c>
    </row>
    <row r="953">
      <c r="A953" s="70" t="inlineStr">
        <is>
          <t>DEF-00952</t>
        </is>
      </c>
      <c r="B953" s="70" t="inlineStr">
        <is>
          <t>LINE-S02-POST-20260202</t>
        </is>
      </c>
      <c r="C953" s="70" t="inlineStr">
        <is>
          <t>SHIFT-POST-20260202</t>
        </is>
      </c>
      <c r="D953" s="70" t="inlineStr">
        <is>
          <t>LINE-S02</t>
        </is>
      </c>
      <c r="E953" s="70" t="inlineStr">
        <is>
          <t>改善后</t>
        </is>
      </c>
      <c r="F953" s="71" t="n">
        <v>46055</v>
      </c>
      <c r="G953" s="70" t="inlineStr">
        <is>
          <t>视觉设备系列</t>
        </is>
      </c>
      <c r="H953" s="70" t="inlineStr">
        <is>
          <t>尺寸超差</t>
        </is>
      </c>
      <c r="I953" s="72" t="n">
        <v>880</v>
      </c>
      <c r="J953" s="73" t="n">
        <v>0.1499148211243612</v>
      </c>
      <c r="K953" s="70" t="inlineStr">
        <is>
          <t>成型工位</t>
        </is>
      </c>
      <c r="L953" s="70" t="inlineStr">
        <is>
          <t>工艺偏移</t>
        </is>
      </c>
      <c r="M953" s="70" t="inlineStr">
        <is>
          <t>质量工程师</t>
        </is>
      </c>
      <c r="N953" s="70" t="inlineStr">
        <is>
          <t>否</t>
        </is>
      </c>
      <c r="O953" s="70" t="inlineStr">
        <is>
          <t>团队模拟数据</t>
        </is>
      </c>
      <c r="P953" s="70" t="inlineStr">
        <is>
          <t>SIM-v2.2-20260807-20260805</t>
        </is>
      </c>
      <c r="Q953" s="70" t="inlineStr">
        <is>
          <t>按LINE-S02确定性比例分配: 外观12%/尺寸15%/功能32%/电气28%/其他余数; 良品=ROUND(总产量×质量率,0)=51232, 不良=5870</t>
        </is>
      </c>
    </row>
    <row r="954">
      <c r="A954" s="70" t="inlineStr">
        <is>
          <t>DEF-00953</t>
        </is>
      </c>
      <c r="B954" s="70" t="inlineStr">
        <is>
          <t>LINE-S02-POST-20260202</t>
        </is>
      </c>
      <c r="C954" s="70" t="inlineStr">
        <is>
          <t>SHIFT-POST-20260202</t>
        </is>
      </c>
      <c r="D954" s="70" t="inlineStr">
        <is>
          <t>LINE-S02</t>
        </is>
      </c>
      <c r="E954" s="70" t="inlineStr">
        <is>
          <t>改善后</t>
        </is>
      </c>
      <c r="F954" s="71" t="n">
        <v>46055</v>
      </c>
      <c r="G954" s="70" t="inlineStr">
        <is>
          <t>视觉设备系列</t>
        </is>
      </c>
      <c r="H954" s="70" t="inlineStr">
        <is>
          <t>功能失效</t>
        </is>
      </c>
      <c r="I954" s="72" t="n">
        <v>1878</v>
      </c>
      <c r="J954" s="73" t="n">
        <v>0.3199318568994889</v>
      </c>
      <c r="K954" s="70" t="inlineStr">
        <is>
          <t>测试工位</t>
        </is>
      </c>
      <c r="L954" s="70" t="inlineStr">
        <is>
          <t>元器件异常</t>
        </is>
      </c>
      <c r="M954" s="70" t="inlineStr">
        <is>
          <t>质量工程师</t>
        </is>
      </c>
      <c r="N954" s="70" t="inlineStr">
        <is>
          <t>是</t>
        </is>
      </c>
      <c r="O954" s="70" t="inlineStr">
        <is>
          <t>团队模拟数据</t>
        </is>
      </c>
      <c r="P954" s="70" t="inlineStr">
        <is>
          <t>SIM-v2.2-20260807-20260805</t>
        </is>
      </c>
      <c r="Q954" s="70" t="inlineStr">
        <is>
          <t>按LINE-S02确定性比例分配: 外观12%/尺寸15%/功能32%/电气28%/其他余数; 良品=ROUND(总产量×质量率,0)=51232, 不良=5870</t>
        </is>
      </c>
    </row>
    <row r="955">
      <c r="A955" s="70" t="inlineStr">
        <is>
          <t>DEF-00954</t>
        </is>
      </c>
      <c r="B955" s="70" t="inlineStr">
        <is>
          <t>LINE-S02-POST-20260202</t>
        </is>
      </c>
      <c r="C955" s="70" t="inlineStr">
        <is>
          <t>SHIFT-POST-20260202</t>
        </is>
      </c>
      <c r="D955" s="70" t="inlineStr">
        <is>
          <t>LINE-S02</t>
        </is>
      </c>
      <c r="E955" s="70" t="inlineStr">
        <is>
          <t>改善后</t>
        </is>
      </c>
      <c r="F955" s="71" t="n">
        <v>46055</v>
      </c>
      <c r="G955" s="70" t="inlineStr">
        <is>
          <t>视觉设备系列</t>
        </is>
      </c>
      <c r="H955" s="70" t="inlineStr">
        <is>
          <t>电气不良</t>
        </is>
      </c>
      <c r="I955" s="72" t="n">
        <v>1644</v>
      </c>
      <c r="J955" s="73" t="n">
        <v>0.2800681431005111</v>
      </c>
      <c r="K955" s="70" t="inlineStr">
        <is>
          <t>焊接工位</t>
        </is>
      </c>
      <c r="L955" s="70" t="inlineStr">
        <is>
          <t>焊接缺陷</t>
        </is>
      </c>
      <c r="M955" s="70" t="inlineStr">
        <is>
          <t>质量工程师</t>
        </is>
      </c>
      <c r="N955" s="70" t="inlineStr">
        <is>
          <t>否</t>
        </is>
      </c>
      <c r="O955" s="70" t="inlineStr">
        <is>
          <t>团队模拟数据</t>
        </is>
      </c>
      <c r="P955" s="70" t="inlineStr">
        <is>
          <t>SIM-v2.2-20260807-20260805</t>
        </is>
      </c>
      <c r="Q955" s="70" t="inlineStr">
        <is>
          <t>按LINE-S02确定性比例分配: 外观12%/尺寸15%/功能32%/电气28%/其他余数; 良品=ROUND(总产量×质量率,0)=51232, 不良=5870</t>
        </is>
      </c>
    </row>
    <row r="956">
      <c r="A956" s="70" t="inlineStr">
        <is>
          <t>DEF-00955</t>
        </is>
      </c>
      <c r="B956" s="70" t="inlineStr">
        <is>
          <t>LINE-S02-POST-20260202</t>
        </is>
      </c>
      <c r="C956" s="70" t="inlineStr">
        <is>
          <t>SHIFT-POST-20260202</t>
        </is>
      </c>
      <c r="D956" s="70" t="inlineStr">
        <is>
          <t>LINE-S02</t>
        </is>
      </c>
      <c r="E956" s="70" t="inlineStr">
        <is>
          <t>改善后</t>
        </is>
      </c>
      <c r="F956" s="71" t="n">
        <v>46055</v>
      </c>
      <c r="G956" s="70" t="inlineStr">
        <is>
          <t>视觉设备系列</t>
        </is>
      </c>
      <c r="H956" s="70" t="inlineStr">
        <is>
          <t>其他不良</t>
        </is>
      </c>
      <c r="I956" s="72" t="n">
        <v>764</v>
      </c>
      <c r="J956" s="73" t="n">
        <v>0.1301533219761498</v>
      </c>
      <c r="K956" s="70" t="inlineStr">
        <is>
          <t>包装工位</t>
        </is>
      </c>
      <c r="L956" s="70" t="inlineStr">
        <is>
          <t>综合因素</t>
        </is>
      </c>
      <c r="M956" s="70" t="inlineStr">
        <is>
          <t>生产主管</t>
        </is>
      </c>
      <c r="N956" s="70" t="inlineStr">
        <is>
          <t>否</t>
        </is>
      </c>
      <c r="O956" s="70" t="inlineStr">
        <is>
          <t>团队模拟数据</t>
        </is>
      </c>
      <c r="P956" s="70" t="inlineStr">
        <is>
          <t>SIM-v2.2-20260807-20260805</t>
        </is>
      </c>
      <c r="Q956" s="70" t="inlineStr">
        <is>
          <t>按LINE-S02确定性比例分配: 外观12%/尺寸15%/功能32%/电气28%/其他余数; 良品=ROUND(总产量×质量率,0)=51232, 不良=5870</t>
        </is>
      </c>
    </row>
    <row r="957">
      <c r="A957" s="70" t="inlineStr">
        <is>
          <t>DEF-00956</t>
        </is>
      </c>
      <c r="B957" s="70" t="inlineStr">
        <is>
          <t>LINE-S03-POST-20260202</t>
        </is>
      </c>
      <c r="C957" s="70" t="inlineStr">
        <is>
          <t>SHIFT-POST-20260202</t>
        </is>
      </c>
      <c r="D957" s="70" t="inlineStr">
        <is>
          <t>LINE-S03</t>
        </is>
      </c>
      <c r="E957" s="70" t="inlineStr">
        <is>
          <t>改善后</t>
        </is>
      </c>
      <c r="F957" s="71" t="n">
        <v>46055</v>
      </c>
      <c r="G957" s="70" t="inlineStr">
        <is>
          <t>音频模组系列</t>
        </is>
      </c>
      <c r="H957" s="70" t="inlineStr">
        <is>
          <t>外观不良</t>
        </is>
      </c>
      <c r="I957" s="72" t="n">
        <v>2212</v>
      </c>
      <c r="J957" s="73" t="n">
        <v>0.3199305756436217</v>
      </c>
      <c r="K957" s="70" t="inlineStr">
        <is>
          <t>注塑工位</t>
        </is>
      </c>
      <c r="L957" s="70" t="inlineStr">
        <is>
          <t>表面缺陷</t>
        </is>
      </c>
      <c r="M957" s="70" t="inlineStr">
        <is>
          <t>质量工程师</t>
        </is>
      </c>
      <c r="N957" s="70" t="inlineStr">
        <is>
          <t>是</t>
        </is>
      </c>
      <c r="O957" s="70" t="inlineStr">
        <is>
          <t>团队模拟数据</t>
        </is>
      </c>
      <c r="P957" s="70" t="inlineStr">
        <is>
          <t>SIM-v2.2-20260807-20260805</t>
        </is>
      </c>
      <c r="Q957" s="70" t="inlineStr">
        <is>
          <t>按LINE-S03确定性比例分配: 外观32%/尺寸30%/功能15%/电气13%/其他余数; 良品=ROUND(总产量×质量率,0)=55991, 不良=6914</t>
        </is>
      </c>
    </row>
    <row r="958">
      <c r="A958" s="70" t="inlineStr">
        <is>
          <t>DEF-00957</t>
        </is>
      </c>
      <c r="B958" s="70" t="inlineStr">
        <is>
          <t>LINE-S03-POST-20260202</t>
        </is>
      </c>
      <c r="C958" s="70" t="inlineStr">
        <is>
          <t>SHIFT-POST-20260202</t>
        </is>
      </c>
      <c r="D958" s="70" t="inlineStr">
        <is>
          <t>LINE-S03</t>
        </is>
      </c>
      <c r="E958" s="70" t="inlineStr">
        <is>
          <t>改善后</t>
        </is>
      </c>
      <c r="F958" s="71" t="n">
        <v>46055</v>
      </c>
      <c r="G958" s="70" t="inlineStr">
        <is>
          <t>音频模组系列</t>
        </is>
      </c>
      <c r="H958" s="70" t="inlineStr">
        <is>
          <t>尺寸超差</t>
        </is>
      </c>
      <c r="I958" s="72" t="n">
        <v>2074</v>
      </c>
      <c r="J958" s="73" t="n">
        <v>0.2999710731848423</v>
      </c>
      <c r="K958" s="70" t="inlineStr">
        <is>
          <t>成型工位</t>
        </is>
      </c>
      <c r="L958" s="70" t="inlineStr">
        <is>
          <t>工艺偏移</t>
        </is>
      </c>
      <c r="M958" s="70" t="inlineStr">
        <is>
          <t>质量工程师</t>
        </is>
      </c>
      <c r="N958" s="70" t="inlineStr">
        <is>
          <t>否</t>
        </is>
      </c>
      <c r="O958" s="70" t="inlineStr">
        <is>
          <t>团队模拟数据</t>
        </is>
      </c>
      <c r="P958" s="70" t="inlineStr">
        <is>
          <t>SIM-v2.2-20260807-20260805</t>
        </is>
      </c>
      <c r="Q958" s="70" t="inlineStr">
        <is>
          <t>按LINE-S03确定性比例分配: 外观32%/尺寸30%/功能15%/电气13%/其他余数; 良品=ROUND(总产量×质量率,0)=55991, 不良=6914</t>
        </is>
      </c>
    </row>
    <row r="959">
      <c r="A959" s="70" t="inlineStr">
        <is>
          <t>DEF-00958</t>
        </is>
      </c>
      <c r="B959" s="70" t="inlineStr">
        <is>
          <t>LINE-S03-POST-20260202</t>
        </is>
      </c>
      <c r="C959" s="70" t="inlineStr">
        <is>
          <t>SHIFT-POST-20260202</t>
        </is>
      </c>
      <c r="D959" s="70" t="inlineStr">
        <is>
          <t>LINE-S03</t>
        </is>
      </c>
      <c r="E959" s="70" t="inlineStr">
        <is>
          <t>改善后</t>
        </is>
      </c>
      <c r="F959" s="71" t="n">
        <v>46055</v>
      </c>
      <c r="G959" s="70" t="inlineStr">
        <is>
          <t>音频模组系列</t>
        </is>
      </c>
      <c r="H959" s="70" t="inlineStr">
        <is>
          <t>功能失效</t>
        </is>
      </c>
      <c r="I959" s="72" t="n">
        <v>1037</v>
      </c>
      <c r="J959" s="73" t="n">
        <v>0.1499855365924212</v>
      </c>
      <c r="K959" s="70" t="inlineStr">
        <is>
          <t>测试工位</t>
        </is>
      </c>
      <c r="L959" s="70" t="inlineStr">
        <is>
          <t>元器件异常</t>
        </is>
      </c>
      <c r="M959" s="70" t="inlineStr">
        <is>
          <t>质量工程师</t>
        </is>
      </c>
      <c r="N959" s="70" t="inlineStr">
        <is>
          <t>否</t>
        </is>
      </c>
      <c r="O959" s="70" t="inlineStr">
        <is>
          <t>团队模拟数据</t>
        </is>
      </c>
      <c r="P959" s="70" t="inlineStr">
        <is>
          <t>SIM-v2.2-20260807-20260805</t>
        </is>
      </c>
      <c r="Q959" s="70" t="inlineStr">
        <is>
          <t>按LINE-S03确定性比例分配: 外观32%/尺寸30%/功能15%/电气13%/其他余数; 良品=ROUND(总产量×质量率,0)=55991, 不良=6914</t>
        </is>
      </c>
    </row>
    <row r="960">
      <c r="A960" s="70" t="inlineStr">
        <is>
          <t>DEF-00959</t>
        </is>
      </c>
      <c r="B960" s="70" t="inlineStr">
        <is>
          <t>LINE-S03-POST-20260202</t>
        </is>
      </c>
      <c r="C960" s="70" t="inlineStr">
        <is>
          <t>SHIFT-POST-20260202</t>
        </is>
      </c>
      <c r="D960" s="70" t="inlineStr">
        <is>
          <t>LINE-S03</t>
        </is>
      </c>
      <c r="E960" s="70" t="inlineStr">
        <is>
          <t>改善后</t>
        </is>
      </c>
      <c r="F960" s="71" t="n">
        <v>46055</v>
      </c>
      <c r="G960" s="70" t="inlineStr">
        <is>
          <t>音频模组系列</t>
        </is>
      </c>
      <c r="H960" s="70" t="inlineStr">
        <is>
          <t>电气不良</t>
        </is>
      </c>
      <c r="I960" s="72" t="n">
        <v>899</v>
      </c>
      <c r="J960" s="73" t="n">
        <v>0.1300260341336419</v>
      </c>
      <c r="K960" s="70" t="inlineStr">
        <is>
          <t>焊接工位</t>
        </is>
      </c>
      <c r="L960" s="70" t="inlineStr">
        <is>
          <t>焊接缺陷</t>
        </is>
      </c>
      <c r="M960" s="70" t="inlineStr">
        <is>
          <t>质量工程师</t>
        </is>
      </c>
      <c r="N960" s="70" t="inlineStr">
        <is>
          <t>否</t>
        </is>
      </c>
      <c r="O960" s="70" t="inlineStr">
        <is>
          <t>团队模拟数据</t>
        </is>
      </c>
      <c r="P960" s="70" t="inlineStr">
        <is>
          <t>SIM-v2.2-20260807-20260805</t>
        </is>
      </c>
      <c r="Q960" s="70" t="inlineStr">
        <is>
          <t>按LINE-S03确定性比例分配: 外观32%/尺寸30%/功能15%/电气13%/其他余数; 良品=ROUND(总产量×质量率,0)=55991, 不良=6914</t>
        </is>
      </c>
    </row>
    <row r="961">
      <c r="A961" s="70" t="inlineStr">
        <is>
          <t>DEF-00960</t>
        </is>
      </c>
      <c r="B961" s="70" t="inlineStr">
        <is>
          <t>LINE-S03-POST-20260202</t>
        </is>
      </c>
      <c r="C961" s="70" t="inlineStr">
        <is>
          <t>SHIFT-POST-20260202</t>
        </is>
      </c>
      <c r="D961" s="70" t="inlineStr">
        <is>
          <t>LINE-S03</t>
        </is>
      </c>
      <c r="E961" s="70" t="inlineStr">
        <is>
          <t>改善后</t>
        </is>
      </c>
      <c r="F961" s="71" t="n">
        <v>46055</v>
      </c>
      <c r="G961" s="70" t="inlineStr">
        <is>
          <t>音频模组系列</t>
        </is>
      </c>
      <c r="H961" s="70" t="inlineStr">
        <is>
          <t>其他不良</t>
        </is>
      </c>
      <c r="I961" s="72" t="n">
        <v>692</v>
      </c>
      <c r="J961" s="73" t="n">
        <v>0.1000867804454729</v>
      </c>
      <c r="K961" s="70" t="inlineStr">
        <is>
          <t>包装工位</t>
        </is>
      </c>
      <c r="L961" s="70" t="inlineStr">
        <is>
          <t>综合因素</t>
        </is>
      </c>
      <c r="M961" s="70" t="inlineStr">
        <is>
          <t>生产主管</t>
        </is>
      </c>
      <c r="N961" s="70" t="inlineStr">
        <is>
          <t>否</t>
        </is>
      </c>
      <c r="O961" s="70" t="inlineStr">
        <is>
          <t>团队模拟数据</t>
        </is>
      </c>
      <c r="P961" s="70" t="inlineStr">
        <is>
          <t>SIM-v2.2-20260807-20260805</t>
        </is>
      </c>
      <c r="Q961" s="70" t="inlineStr">
        <is>
          <t>按LINE-S03确定性比例分配: 外观32%/尺寸30%/功能15%/电气13%/其他余数; 良品=ROUND(总产量×质量率,0)=55991, 不良=6914</t>
        </is>
      </c>
    </row>
    <row r="962">
      <c r="A962" s="70" t="inlineStr">
        <is>
          <t>DEF-00961</t>
        </is>
      </c>
      <c r="B962" s="70" t="inlineStr">
        <is>
          <t>LINE-S01-POST-20260203</t>
        </is>
      </c>
      <c r="C962" s="70" t="inlineStr">
        <is>
          <t>SHIFT-POST-20260203</t>
        </is>
      </c>
      <c r="D962" s="70" t="inlineStr">
        <is>
          <t>LINE-S01</t>
        </is>
      </c>
      <c r="E962" s="70" t="inlineStr">
        <is>
          <t>改善后</t>
        </is>
      </c>
      <c r="F962" s="71" t="n">
        <v>46056</v>
      </c>
      <c r="G962" s="70" t="inlineStr">
        <is>
          <t>智能终端系列</t>
        </is>
      </c>
      <c r="H962" s="70" t="inlineStr">
        <is>
          <t>外观不良</t>
        </is>
      </c>
      <c r="I962" s="72" t="n">
        <v>148</v>
      </c>
      <c r="J962" s="73" t="n">
        <v>0.1499493414387031</v>
      </c>
      <c r="K962" s="70" t="inlineStr">
        <is>
          <t>注塑工位</t>
        </is>
      </c>
      <c r="L962" s="70" t="inlineStr">
        <is>
          <t>表面缺陷</t>
        </is>
      </c>
      <c r="M962" s="70" t="inlineStr">
        <is>
          <t>质量工程师</t>
        </is>
      </c>
      <c r="N962" s="70" t="inlineStr">
        <is>
          <t>否</t>
        </is>
      </c>
      <c r="O962" s="70" t="inlineStr">
        <is>
          <t>团队模拟数据</t>
        </is>
      </c>
      <c r="P962" s="70" t="inlineStr">
        <is>
          <t>SIM-v2.2-20260807-20260805</t>
        </is>
      </c>
      <c r="Q962" s="70" t="inlineStr">
        <is>
          <t>按LINE-S01确定性比例分配: 外观15%/尺寸25%/功能25%/电气25%/其他余数; 良品=ROUND(总产量×质量率,0)=34753, 不良=987</t>
        </is>
      </c>
    </row>
    <row r="963">
      <c r="A963" s="70" t="inlineStr">
        <is>
          <t>DEF-00962</t>
        </is>
      </c>
      <c r="B963" s="70" t="inlineStr">
        <is>
          <t>LINE-S01-POST-20260203</t>
        </is>
      </c>
      <c r="C963" s="70" t="inlineStr">
        <is>
          <t>SHIFT-POST-20260203</t>
        </is>
      </c>
      <c r="D963" s="70" t="inlineStr">
        <is>
          <t>LINE-S01</t>
        </is>
      </c>
      <c r="E963" s="70" t="inlineStr">
        <is>
          <t>改善后</t>
        </is>
      </c>
      <c r="F963" s="71" t="n">
        <v>46056</v>
      </c>
      <c r="G963" s="70" t="inlineStr">
        <is>
          <t>智能终端系列</t>
        </is>
      </c>
      <c r="H963" s="70" t="inlineStr">
        <is>
          <t>尺寸超差</t>
        </is>
      </c>
      <c r="I963" s="72" t="n">
        <v>247</v>
      </c>
      <c r="J963" s="73" t="n">
        <v>0.2502532928064843</v>
      </c>
      <c r="K963" s="70" t="inlineStr">
        <is>
          <t>成型工位</t>
        </is>
      </c>
      <c r="L963" s="70" t="inlineStr">
        <is>
          <t>工艺偏移</t>
        </is>
      </c>
      <c r="M963" s="70" t="inlineStr">
        <is>
          <t>质量工程师</t>
        </is>
      </c>
      <c r="N963" s="70" t="inlineStr">
        <is>
          <t>否</t>
        </is>
      </c>
      <c r="O963" s="70" t="inlineStr">
        <is>
          <t>团队模拟数据</t>
        </is>
      </c>
      <c r="P963" s="70" t="inlineStr">
        <is>
          <t>SIM-v2.2-20260807-20260805</t>
        </is>
      </c>
      <c r="Q963" s="70" t="inlineStr">
        <is>
          <t>按LINE-S01确定性比例分配: 外观15%/尺寸25%/功能25%/电气25%/其他余数; 良品=ROUND(总产量×质量率,0)=34753, 不良=987</t>
        </is>
      </c>
    </row>
    <row r="964">
      <c r="A964" s="70" t="inlineStr">
        <is>
          <t>DEF-00963</t>
        </is>
      </c>
      <c r="B964" s="70" t="inlineStr">
        <is>
          <t>LINE-S01-POST-20260203</t>
        </is>
      </c>
      <c r="C964" s="70" t="inlineStr">
        <is>
          <t>SHIFT-POST-20260203</t>
        </is>
      </c>
      <c r="D964" s="70" t="inlineStr">
        <is>
          <t>LINE-S01</t>
        </is>
      </c>
      <c r="E964" s="70" t="inlineStr">
        <is>
          <t>改善后</t>
        </is>
      </c>
      <c r="F964" s="71" t="n">
        <v>46056</v>
      </c>
      <c r="G964" s="70" t="inlineStr">
        <is>
          <t>智能终端系列</t>
        </is>
      </c>
      <c r="H964" s="70" t="inlineStr">
        <is>
          <t>功能失效</t>
        </is>
      </c>
      <c r="I964" s="72" t="n">
        <v>247</v>
      </c>
      <c r="J964" s="73" t="n">
        <v>0.2502532928064843</v>
      </c>
      <c r="K964" s="70" t="inlineStr">
        <is>
          <t>测试工位</t>
        </is>
      </c>
      <c r="L964" s="70" t="inlineStr">
        <is>
          <t>元器件异常</t>
        </is>
      </c>
      <c r="M964" s="70" t="inlineStr">
        <is>
          <t>质量工程师</t>
        </is>
      </c>
      <c r="N964" s="70" t="inlineStr">
        <is>
          <t>否</t>
        </is>
      </c>
      <c r="O964" s="70" t="inlineStr">
        <is>
          <t>团队模拟数据</t>
        </is>
      </c>
      <c r="P964" s="70" t="inlineStr">
        <is>
          <t>SIM-v2.2-20260807-20260805</t>
        </is>
      </c>
      <c r="Q964" s="70" t="inlineStr">
        <is>
          <t>按LINE-S01确定性比例分配: 外观15%/尺寸25%/功能25%/电气25%/其他余数; 良品=ROUND(总产量×质量率,0)=34753, 不良=987</t>
        </is>
      </c>
    </row>
    <row r="965">
      <c r="A965" s="70" t="inlineStr">
        <is>
          <t>DEF-00964</t>
        </is>
      </c>
      <c r="B965" s="70" t="inlineStr">
        <is>
          <t>LINE-S01-POST-20260203</t>
        </is>
      </c>
      <c r="C965" s="70" t="inlineStr">
        <is>
          <t>SHIFT-POST-20260203</t>
        </is>
      </c>
      <c r="D965" s="70" t="inlineStr">
        <is>
          <t>LINE-S01</t>
        </is>
      </c>
      <c r="E965" s="70" t="inlineStr">
        <is>
          <t>改善后</t>
        </is>
      </c>
      <c r="F965" s="71" t="n">
        <v>46056</v>
      </c>
      <c r="G965" s="70" t="inlineStr">
        <is>
          <t>智能终端系列</t>
        </is>
      </c>
      <c r="H965" s="70" t="inlineStr">
        <is>
          <t>电气不良</t>
        </is>
      </c>
      <c r="I965" s="72" t="n">
        <v>247</v>
      </c>
      <c r="J965" s="73" t="n">
        <v>0.2502532928064843</v>
      </c>
      <c r="K965" s="70" t="inlineStr">
        <is>
          <t>焊接工位</t>
        </is>
      </c>
      <c r="L965" s="70" t="inlineStr">
        <is>
          <t>焊接缺陷</t>
        </is>
      </c>
      <c r="M965" s="70" t="inlineStr">
        <is>
          <t>质量工程师</t>
        </is>
      </c>
      <c r="N965" s="70" t="inlineStr">
        <is>
          <t>否</t>
        </is>
      </c>
      <c r="O965" s="70" t="inlineStr">
        <is>
          <t>团队模拟数据</t>
        </is>
      </c>
      <c r="P965" s="70" t="inlineStr">
        <is>
          <t>SIM-v2.2-20260807-20260805</t>
        </is>
      </c>
      <c r="Q965" s="70" t="inlineStr">
        <is>
          <t>按LINE-S01确定性比例分配: 外观15%/尺寸25%/功能25%/电气25%/其他余数; 良品=ROUND(总产量×质量率,0)=34753, 不良=987</t>
        </is>
      </c>
    </row>
    <row r="966">
      <c r="A966" s="70" t="inlineStr">
        <is>
          <t>DEF-00965</t>
        </is>
      </c>
      <c r="B966" s="70" t="inlineStr">
        <is>
          <t>LINE-S01-POST-20260203</t>
        </is>
      </c>
      <c r="C966" s="70" t="inlineStr">
        <is>
          <t>SHIFT-POST-20260203</t>
        </is>
      </c>
      <c r="D966" s="70" t="inlineStr">
        <is>
          <t>LINE-S01</t>
        </is>
      </c>
      <c r="E966" s="70" t="inlineStr">
        <is>
          <t>改善后</t>
        </is>
      </c>
      <c r="F966" s="71" t="n">
        <v>46056</v>
      </c>
      <c r="G966" s="70" t="inlineStr">
        <is>
          <t>智能终端系列</t>
        </is>
      </c>
      <c r="H966" s="70" t="inlineStr">
        <is>
          <t>其他不良</t>
        </is>
      </c>
      <c r="I966" s="72" t="n">
        <v>98</v>
      </c>
      <c r="J966" s="73" t="n">
        <v>0.09929078014184411</v>
      </c>
      <c r="K966" s="70" t="inlineStr">
        <is>
          <t>包装工位</t>
        </is>
      </c>
      <c r="L966" s="70" t="inlineStr">
        <is>
          <t>综合因素</t>
        </is>
      </c>
      <c r="M966" s="70" t="inlineStr">
        <is>
          <t>生产主管</t>
        </is>
      </c>
      <c r="N966" s="70" t="inlineStr">
        <is>
          <t>否</t>
        </is>
      </c>
      <c r="O966" s="70" t="inlineStr">
        <is>
          <t>团队模拟数据</t>
        </is>
      </c>
      <c r="P966" s="70" t="inlineStr">
        <is>
          <t>SIM-v2.2-20260807-20260805</t>
        </is>
      </c>
      <c r="Q966" s="70" t="inlineStr">
        <is>
          <t>按LINE-S01确定性比例分配: 外观15%/尺寸25%/功能25%/电气25%/其他余数; 良品=ROUND(总产量×质量率,0)=34753, 不良=987</t>
        </is>
      </c>
    </row>
    <row r="967">
      <c r="A967" s="70" t="inlineStr">
        <is>
          <t>DEF-00966</t>
        </is>
      </c>
      <c r="B967" s="70" t="inlineStr">
        <is>
          <t>LINE-S02-POST-20260203</t>
        </is>
      </c>
      <c r="C967" s="70" t="inlineStr">
        <is>
          <t>SHIFT-POST-20260203</t>
        </is>
      </c>
      <c r="D967" s="70" t="inlineStr">
        <is>
          <t>LINE-S02</t>
        </is>
      </c>
      <c r="E967" s="70" t="inlineStr">
        <is>
          <t>改善后</t>
        </is>
      </c>
      <c r="F967" s="71" t="n">
        <v>46056</v>
      </c>
      <c r="G967" s="70" t="inlineStr">
        <is>
          <t>视觉设备系列</t>
        </is>
      </c>
      <c r="H967" s="70" t="inlineStr">
        <is>
          <t>外观不良</t>
        </is>
      </c>
      <c r="I967" s="72" t="n">
        <v>128</v>
      </c>
      <c r="J967" s="73" t="n">
        <v>0.1197380729653882</v>
      </c>
      <c r="K967" s="70" t="inlineStr">
        <is>
          <t>注塑工位</t>
        </is>
      </c>
      <c r="L967" s="70" t="inlineStr">
        <is>
          <t>表面缺陷</t>
        </is>
      </c>
      <c r="M967" s="70" t="inlineStr">
        <is>
          <t>质量工程师</t>
        </is>
      </c>
      <c r="N967" s="70" t="inlineStr">
        <is>
          <t>否</t>
        </is>
      </c>
      <c r="O967" s="70" t="inlineStr">
        <is>
          <t>团队模拟数据</t>
        </is>
      </c>
      <c r="P967" s="70" t="inlineStr">
        <is>
          <t>SIM-v2.2-20260807-20260805</t>
        </is>
      </c>
      <c r="Q967" s="70" t="inlineStr">
        <is>
          <t>按LINE-S02确定性比例分配: 外观12%/尺寸15%/功能32%/电气28%/其他余数; 良品=ROUND(总产量×质量率,0)=34354, 不良=1069</t>
        </is>
      </c>
    </row>
    <row r="968">
      <c r="A968" s="70" t="inlineStr">
        <is>
          <t>DEF-00967</t>
        </is>
      </c>
      <c r="B968" s="70" t="inlineStr">
        <is>
          <t>LINE-S02-POST-20260203</t>
        </is>
      </c>
      <c r="C968" s="70" t="inlineStr">
        <is>
          <t>SHIFT-POST-20260203</t>
        </is>
      </c>
      <c r="D968" s="70" t="inlineStr">
        <is>
          <t>LINE-S02</t>
        </is>
      </c>
      <c r="E968" s="70" t="inlineStr">
        <is>
          <t>改善后</t>
        </is>
      </c>
      <c r="F968" s="71" t="n">
        <v>46056</v>
      </c>
      <c r="G968" s="70" t="inlineStr">
        <is>
          <t>视觉设备系列</t>
        </is>
      </c>
      <c r="H968" s="70" t="inlineStr">
        <is>
          <t>尺寸超差</t>
        </is>
      </c>
      <c r="I968" s="72" t="n">
        <v>160</v>
      </c>
      <c r="J968" s="73" t="n">
        <v>0.1496725912067353</v>
      </c>
      <c r="K968" s="70" t="inlineStr">
        <is>
          <t>成型工位</t>
        </is>
      </c>
      <c r="L968" s="70" t="inlineStr">
        <is>
          <t>工艺偏移</t>
        </is>
      </c>
      <c r="M968" s="70" t="inlineStr">
        <is>
          <t>质量工程师</t>
        </is>
      </c>
      <c r="N968" s="70" t="inlineStr">
        <is>
          <t>否</t>
        </is>
      </c>
      <c r="O968" s="70" t="inlineStr">
        <is>
          <t>团队模拟数据</t>
        </is>
      </c>
      <c r="P968" s="70" t="inlineStr">
        <is>
          <t>SIM-v2.2-20260807-20260805</t>
        </is>
      </c>
      <c r="Q968" s="70" t="inlineStr">
        <is>
          <t>按LINE-S02确定性比例分配: 外观12%/尺寸15%/功能32%/电气28%/其他余数; 良品=ROUND(总产量×质量率,0)=34354, 不良=1069</t>
        </is>
      </c>
    </row>
    <row r="969">
      <c r="A969" s="70" t="inlineStr">
        <is>
          <t>DEF-00968</t>
        </is>
      </c>
      <c r="B969" s="70" t="inlineStr">
        <is>
          <t>LINE-S02-POST-20260203</t>
        </is>
      </c>
      <c r="C969" s="70" t="inlineStr">
        <is>
          <t>SHIFT-POST-20260203</t>
        </is>
      </c>
      <c r="D969" s="70" t="inlineStr">
        <is>
          <t>LINE-S02</t>
        </is>
      </c>
      <c r="E969" s="70" t="inlineStr">
        <is>
          <t>改善后</t>
        </is>
      </c>
      <c r="F969" s="71" t="n">
        <v>46056</v>
      </c>
      <c r="G969" s="70" t="inlineStr">
        <is>
          <t>视觉设备系列</t>
        </is>
      </c>
      <c r="H969" s="70" t="inlineStr">
        <is>
          <t>功能失效</t>
        </is>
      </c>
      <c r="I969" s="72" t="n">
        <v>342</v>
      </c>
      <c r="J969" s="73" t="n">
        <v>0.3199251637043966</v>
      </c>
      <c r="K969" s="70" t="inlineStr">
        <is>
          <t>测试工位</t>
        </is>
      </c>
      <c r="L969" s="70" t="inlineStr">
        <is>
          <t>元器件异常</t>
        </is>
      </c>
      <c r="M969" s="70" t="inlineStr">
        <is>
          <t>质量工程师</t>
        </is>
      </c>
      <c r="N969" s="70" t="inlineStr">
        <is>
          <t>是</t>
        </is>
      </c>
      <c r="O969" s="70" t="inlineStr">
        <is>
          <t>团队模拟数据</t>
        </is>
      </c>
      <c r="P969" s="70" t="inlineStr">
        <is>
          <t>SIM-v2.2-20260807-20260805</t>
        </is>
      </c>
      <c r="Q969" s="70" t="inlineStr">
        <is>
          <t>按LINE-S02确定性比例分配: 外观12%/尺寸15%/功能32%/电气28%/其他余数; 良品=ROUND(总产量×质量率,0)=34354, 不良=1069</t>
        </is>
      </c>
    </row>
    <row r="970">
      <c r="A970" s="70" t="inlineStr">
        <is>
          <t>DEF-00969</t>
        </is>
      </c>
      <c r="B970" s="70" t="inlineStr">
        <is>
          <t>LINE-S02-POST-20260203</t>
        </is>
      </c>
      <c r="C970" s="70" t="inlineStr">
        <is>
          <t>SHIFT-POST-20260203</t>
        </is>
      </c>
      <c r="D970" s="70" t="inlineStr">
        <is>
          <t>LINE-S02</t>
        </is>
      </c>
      <c r="E970" s="70" t="inlineStr">
        <is>
          <t>改善后</t>
        </is>
      </c>
      <c r="F970" s="71" t="n">
        <v>46056</v>
      </c>
      <c r="G970" s="70" t="inlineStr">
        <is>
          <t>视觉设备系列</t>
        </is>
      </c>
      <c r="H970" s="70" t="inlineStr">
        <is>
          <t>电气不良</t>
        </is>
      </c>
      <c r="I970" s="72" t="n">
        <v>299</v>
      </c>
      <c r="J970" s="73" t="n">
        <v>0.2797006548175865</v>
      </c>
      <c r="K970" s="70" t="inlineStr">
        <is>
          <t>焊接工位</t>
        </is>
      </c>
      <c r="L970" s="70" t="inlineStr">
        <is>
          <t>焊接缺陷</t>
        </is>
      </c>
      <c r="M970" s="70" t="inlineStr">
        <is>
          <t>质量工程师</t>
        </is>
      </c>
      <c r="N970" s="70" t="inlineStr">
        <is>
          <t>否</t>
        </is>
      </c>
      <c r="O970" s="70" t="inlineStr">
        <is>
          <t>团队模拟数据</t>
        </is>
      </c>
      <c r="P970" s="70" t="inlineStr">
        <is>
          <t>SIM-v2.2-20260807-20260805</t>
        </is>
      </c>
      <c r="Q970" s="70" t="inlineStr">
        <is>
          <t>按LINE-S02确定性比例分配: 外观12%/尺寸15%/功能32%/电气28%/其他余数; 良品=ROUND(总产量×质量率,0)=34354, 不良=1069</t>
        </is>
      </c>
    </row>
    <row r="971">
      <c r="A971" s="70" t="inlineStr">
        <is>
          <t>DEF-00970</t>
        </is>
      </c>
      <c r="B971" s="70" t="inlineStr">
        <is>
          <t>LINE-S02-POST-20260203</t>
        </is>
      </c>
      <c r="C971" s="70" t="inlineStr">
        <is>
          <t>SHIFT-POST-20260203</t>
        </is>
      </c>
      <c r="D971" s="70" t="inlineStr">
        <is>
          <t>LINE-S02</t>
        </is>
      </c>
      <c r="E971" s="70" t="inlineStr">
        <is>
          <t>改善后</t>
        </is>
      </c>
      <c r="F971" s="71" t="n">
        <v>46056</v>
      </c>
      <c r="G971" s="70" t="inlineStr">
        <is>
          <t>视觉设备系列</t>
        </is>
      </c>
      <c r="H971" s="70" t="inlineStr">
        <is>
          <t>其他不良</t>
        </is>
      </c>
      <c r="I971" s="72" t="n">
        <v>140</v>
      </c>
      <c r="J971" s="73" t="n">
        <v>0.1309635173058934</v>
      </c>
      <c r="K971" s="70" t="inlineStr">
        <is>
          <t>包装工位</t>
        </is>
      </c>
      <c r="L971" s="70" t="inlineStr">
        <is>
          <t>综合因素</t>
        </is>
      </c>
      <c r="M971" s="70" t="inlineStr">
        <is>
          <t>生产主管</t>
        </is>
      </c>
      <c r="N971" s="70" t="inlineStr">
        <is>
          <t>否</t>
        </is>
      </c>
      <c r="O971" s="70" t="inlineStr">
        <is>
          <t>团队模拟数据</t>
        </is>
      </c>
      <c r="P971" s="70" t="inlineStr">
        <is>
          <t>SIM-v2.2-20260807-20260805</t>
        </is>
      </c>
      <c r="Q971" s="70" t="inlineStr">
        <is>
          <t>按LINE-S02确定性比例分配: 外观12%/尺寸15%/功能32%/电气28%/其他余数; 良品=ROUND(总产量×质量率,0)=34354, 不良=1069</t>
        </is>
      </c>
    </row>
    <row r="972">
      <c r="A972" s="70" t="inlineStr">
        <is>
          <t>DEF-00971</t>
        </is>
      </c>
      <c r="B972" s="70" t="inlineStr">
        <is>
          <t>LINE-S03-POST-20260203</t>
        </is>
      </c>
      <c r="C972" s="70" t="inlineStr">
        <is>
          <t>SHIFT-POST-20260203</t>
        </is>
      </c>
      <c r="D972" s="70" t="inlineStr">
        <is>
          <t>LINE-S03</t>
        </is>
      </c>
      <c r="E972" s="70" t="inlineStr">
        <is>
          <t>改善后</t>
        </is>
      </c>
      <c r="F972" s="71" t="n">
        <v>46056</v>
      </c>
      <c r="G972" s="70" t="inlineStr">
        <is>
          <t>音频模组系列</t>
        </is>
      </c>
      <c r="H972" s="70" t="inlineStr">
        <is>
          <t>外观不良</t>
        </is>
      </c>
      <c r="I972" s="72" t="n">
        <v>466</v>
      </c>
      <c r="J972" s="73" t="n">
        <v>0.320054945054945</v>
      </c>
      <c r="K972" s="70" t="inlineStr">
        <is>
          <t>注塑工位</t>
        </is>
      </c>
      <c r="L972" s="70" t="inlineStr">
        <is>
          <t>表面缺陷</t>
        </is>
      </c>
      <c r="M972" s="70" t="inlineStr">
        <is>
          <t>质量工程师</t>
        </is>
      </c>
      <c r="N972" s="70" t="inlineStr">
        <is>
          <t>是</t>
        </is>
      </c>
      <c r="O972" s="70" t="inlineStr">
        <is>
          <t>团队模拟数据</t>
        </is>
      </c>
      <c r="P972" s="70" t="inlineStr">
        <is>
          <t>SIM-v2.2-20260807-20260805</t>
        </is>
      </c>
      <c r="Q972" s="70" t="inlineStr">
        <is>
          <t>按LINE-S03确定性比例分配: 外观32%/尺寸30%/功能15%/电气13%/其他余数; 良品=ROUND(总产量×质量率,0)=37599, 不良=1456</t>
        </is>
      </c>
    </row>
    <row r="973">
      <c r="A973" s="70" t="inlineStr">
        <is>
          <t>DEF-00972</t>
        </is>
      </c>
      <c r="B973" s="70" t="inlineStr">
        <is>
          <t>LINE-S03-POST-20260203</t>
        </is>
      </c>
      <c r="C973" s="70" t="inlineStr">
        <is>
          <t>SHIFT-POST-20260203</t>
        </is>
      </c>
      <c r="D973" s="70" t="inlineStr">
        <is>
          <t>LINE-S03</t>
        </is>
      </c>
      <c r="E973" s="70" t="inlineStr">
        <is>
          <t>改善后</t>
        </is>
      </c>
      <c r="F973" s="71" t="n">
        <v>46056</v>
      </c>
      <c r="G973" s="70" t="inlineStr">
        <is>
          <t>音频模组系列</t>
        </is>
      </c>
      <c r="H973" s="70" t="inlineStr">
        <is>
          <t>尺寸超差</t>
        </is>
      </c>
      <c r="I973" s="72" t="n">
        <v>437</v>
      </c>
      <c r="J973" s="73" t="n">
        <v>0.3001373626373626</v>
      </c>
      <c r="K973" s="70" t="inlineStr">
        <is>
          <t>成型工位</t>
        </is>
      </c>
      <c r="L973" s="70" t="inlineStr">
        <is>
          <t>工艺偏移</t>
        </is>
      </c>
      <c r="M973" s="70" t="inlineStr">
        <is>
          <t>质量工程师</t>
        </is>
      </c>
      <c r="N973" s="70" t="inlineStr">
        <is>
          <t>是</t>
        </is>
      </c>
      <c r="O973" s="70" t="inlineStr">
        <is>
          <t>团队模拟数据</t>
        </is>
      </c>
      <c r="P973" s="70" t="inlineStr">
        <is>
          <t>SIM-v2.2-20260807-20260805</t>
        </is>
      </c>
      <c r="Q973" s="70" t="inlineStr">
        <is>
          <t>按LINE-S03确定性比例分配: 外观32%/尺寸30%/功能15%/电气13%/其他余数; 良品=ROUND(总产量×质量率,0)=37599, 不良=1456</t>
        </is>
      </c>
    </row>
    <row r="974">
      <c r="A974" s="70" t="inlineStr">
        <is>
          <t>DEF-00973</t>
        </is>
      </c>
      <c r="B974" s="70" t="inlineStr">
        <is>
          <t>LINE-S03-POST-20260203</t>
        </is>
      </c>
      <c r="C974" s="70" t="inlineStr">
        <is>
          <t>SHIFT-POST-20260203</t>
        </is>
      </c>
      <c r="D974" s="70" t="inlineStr">
        <is>
          <t>LINE-S03</t>
        </is>
      </c>
      <c r="E974" s="70" t="inlineStr">
        <is>
          <t>改善后</t>
        </is>
      </c>
      <c r="F974" s="71" t="n">
        <v>46056</v>
      </c>
      <c r="G974" s="70" t="inlineStr">
        <is>
          <t>音频模组系列</t>
        </is>
      </c>
      <c r="H974" s="70" t="inlineStr">
        <is>
          <t>功能失效</t>
        </is>
      </c>
      <c r="I974" s="72" t="n">
        <v>218</v>
      </c>
      <c r="J974" s="73" t="n">
        <v>0.1497252747252747</v>
      </c>
      <c r="K974" s="70" t="inlineStr">
        <is>
          <t>测试工位</t>
        </is>
      </c>
      <c r="L974" s="70" t="inlineStr">
        <is>
          <t>元器件异常</t>
        </is>
      </c>
      <c r="M974" s="70" t="inlineStr">
        <is>
          <t>质量工程师</t>
        </is>
      </c>
      <c r="N974" s="70" t="inlineStr">
        <is>
          <t>否</t>
        </is>
      </c>
      <c r="O974" s="70" t="inlineStr">
        <is>
          <t>团队模拟数据</t>
        </is>
      </c>
      <c r="P974" s="70" t="inlineStr">
        <is>
          <t>SIM-v2.2-20260807-20260805</t>
        </is>
      </c>
      <c r="Q974" s="70" t="inlineStr">
        <is>
          <t>按LINE-S03确定性比例分配: 外观32%/尺寸30%/功能15%/电气13%/其他余数; 良品=ROUND(总产量×质量率,0)=37599, 不良=1456</t>
        </is>
      </c>
    </row>
    <row r="975">
      <c r="A975" s="70" t="inlineStr">
        <is>
          <t>DEF-00974</t>
        </is>
      </c>
      <c r="B975" s="70" t="inlineStr">
        <is>
          <t>LINE-S03-POST-20260203</t>
        </is>
      </c>
      <c r="C975" s="70" t="inlineStr">
        <is>
          <t>SHIFT-POST-20260203</t>
        </is>
      </c>
      <c r="D975" s="70" t="inlineStr">
        <is>
          <t>LINE-S03</t>
        </is>
      </c>
      <c r="E975" s="70" t="inlineStr">
        <is>
          <t>改善后</t>
        </is>
      </c>
      <c r="F975" s="71" t="n">
        <v>46056</v>
      </c>
      <c r="G975" s="70" t="inlineStr">
        <is>
          <t>音频模组系列</t>
        </is>
      </c>
      <c r="H975" s="70" t="inlineStr">
        <is>
          <t>电气不良</t>
        </is>
      </c>
      <c r="I975" s="72" t="n">
        <v>189</v>
      </c>
      <c r="J975" s="73" t="n">
        <v>0.1298076923076923</v>
      </c>
      <c r="K975" s="70" t="inlineStr">
        <is>
          <t>焊接工位</t>
        </is>
      </c>
      <c r="L975" s="70" t="inlineStr">
        <is>
          <t>焊接缺陷</t>
        </is>
      </c>
      <c r="M975" s="70" t="inlineStr">
        <is>
          <t>质量工程师</t>
        </is>
      </c>
      <c r="N975" s="70" t="inlineStr">
        <is>
          <t>否</t>
        </is>
      </c>
      <c r="O975" s="70" t="inlineStr">
        <is>
          <t>团队模拟数据</t>
        </is>
      </c>
      <c r="P975" s="70" t="inlineStr">
        <is>
          <t>SIM-v2.2-20260807-20260805</t>
        </is>
      </c>
      <c r="Q975" s="70" t="inlineStr">
        <is>
          <t>按LINE-S03确定性比例分配: 外观32%/尺寸30%/功能15%/电气13%/其他余数; 良品=ROUND(总产量×质量率,0)=37599, 不良=1456</t>
        </is>
      </c>
    </row>
    <row r="976">
      <c r="A976" s="70" t="inlineStr">
        <is>
          <t>DEF-00975</t>
        </is>
      </c>
      <c r="B976" s="70" t="inlineStr">
        <is>
          <t>LINE-S03-POST-20260203</t>
        </is>
      </c>
      <c r="C976" s="70" t="inlineStr">
        <is>
          <t>SHIFT-POST-20260203</t>
        </is>
      </c>
      <c r="D976" s="70" t="inlineStr">
        <is>
          <t>LINE-S03</t>
        </is>
      </c>
      <c r="E976" s="70" t="inlineStr">
        <is>
          <t>改善后</t>
        </is>
      </c>
      <c r="F976" s="71" t="n">
        <v>46056</v>
      </c>
      <c r="G976" s="70" t="inlineStr">
        <is>
          <t>音频模组系列</t>
        </is>
      </c>
      <c r="H976" s="70" t="inlineStr">
        <is>
          <t>其他不良</t>
        </is>
      </c>
      <c r="I976" s="72" t="n">
        <v>146</v>
      </c>
      <c r="J976" s="73" t="n">
        <v>0.1002747252747253</v>
      </c>
      <c r="K976" s="70" t="inlineStr">
        <is>
          <t>包装工位</t>
        </is>
      </c>
      <c r="L976" s="70" t="inlineStr">
        <is>
          <t>综合因素</t>
        </is>
      </c>
      <c r="M976" s="70" t="inlineStr">
        <is>
          <t>生产主管</t>
        </is>
      </c>
      <c r="N976" s="70" t="inlineStr">
        <is>
          <t>否</t>
        </is>
      </c>
      <c r="O976" s="70" t="inlineStr">
        <is>
          <t>团队模拟数据</t>
        </is>
      </c>
      <c r="P976" s="70" t="inlineStr">
        <is>
          <t>SIM-v2.2-20260807-20260805</t>
        </is>
      </c>
      <c r="Q976" s="70" t="inlineStr">
        <is>
          <t>按LINE-S03确定性比例分配: 外观32%/尺寸30%/功能15%/电气13%/其他余数; 良品=ROUND(总产量×质量率,0)=37599, 不良=1456</t>
        </is>
      </c>
    </row>
    <row r="977">
      <c r="A977" s="70" t="inlineStr">
        <is>
          <t>DEF-00976</t>
        </is>
      </c>
      <c r="B977" s="70" t="inlineStr">
        <is>
          <t>LINE-S01-POST-20260204</t>
        </is>
      </c>
      <c r="C977" s="70" t="inlineStr">
        <is>
          <t>SHIFT-POST-20260204</t>
        </is>
      </c>
      <c r="D977" s="70" t="inlineStr">
        <is>
          <t>LINE-S01</t>
        </is>
      </c>
      <c r="E977" s="70" t="inlineStr">
        <is>
          <t>改善后</t>
        </is>
      </c>
      <c r="F977" s="71" t="n">
        <v>46057</v>
      </c>
      <c r="G977" s="70" t="inlineStr">
        <is>
          <t>智能终端系列</t>
        </is>
      </c>
      <c r="H977" s="70" t="inlineStr">
        <is>
          <t>外观不良</t>
        </is>
      </c>
      <c r="I977" s="72" t="n">
        <v>18</v>
      </c>
      <c r="J977" s="73" t="n">
        <v>0.1487603305785124</v>
      </c>
      <c r="K977" s="70" t="inlineStr">
        <is>
          <t>注塑工位</t>
        </is>
      </c>
      <c r="L977" s="70" t="inlineStr">
        <is>
          <t>表面缺陷</t>
        </is>
      </c>
      <c r="M977" s="70" t="inlineStr">
        <is>
          <t>质量工程师</t>
        </is>
      </c>
      <c r="N977" s="70" t="inlineStr">
        <is>
          <t>否</t>
        </is>
      </c>
      <c r="O977" s="70" t="inlineStr">
        <is>
          <t>团队模拟数据</t>
        </is>
      </c>
      <c r="P977" s="70" t="inlineStr">
        <is>
          <t>SIM-v2.2-20260807-20260805</t>
        </is>
      </c>
      <c r="Q977" s="70" t="inlineStr">
        <is>
          <t>按LINE-S01确定性比例分配: 外观15%/尺寸25%/功能25%/电气25%/其他余数; 良品=ROUND(总产量×质量率,0)=18951, 不良=121</t>
        </is>
      </c>
    </row>
    <row r="978">
      <c r="A978" s="70" t="inlineStr">
        <is>
          <t>DEF-00977</t>
        </is>
      </c>
      <c r="B978" s="70" t="inlineStr">
        <is>
          <t>LINE-S01-POST-20260204</t>
        </is>
      </c>
      <c r="C978" s="70" t="inlineStr">
        <is>
          <t>SHIFT-POST-20260204</t>
        </is>
      </c>
      <c r="D978" s="70" t="inlineStr">
        <is>
          <t>LINE-S01</t>
        </is>
      </c>
      <c r="E978" s="70" t="inlineStr">
        <is>
          <t>改善后</t>
        </is>
      </c>
      <c r="F978" s="71" t="n">
        <v>46057</v>
      </c>
      <c r="G978" s="70" t="inlineStr">
        <is>
          <t>智能终端系列</t>
        </is>
      </c>
      <c r="H978" s="70" t="inlineStr">
        <is>
          <t>尺寸超差</t>
        </is>
      </c>
      <c r="I978" s="72" t="n">
        <v>30</v>
      </c>
      <c r="J978" s="73" t="n">
        <v>0.2479338842975207</v>
      </c>
      <c r="K978" s="70" t="inlineStr">
        <is>
          <t>成型工位</t>
        </is>
      </c>
      <c r="L978" s="70" t="inlineStr">
        <is>
          <t>工艺偏移</t>
        </is>
      </c>
      <c r="M978" s="70" t="inlineStr">
        <is>
          <t>质量工程师</t>
        </is>
      </c>
      <c r="N978" s="70" t="inlineStr">
        <is>
          <t>否</t>
        </is>
      </c>
      <c r="O978" s="70" t="inlineStr">
        <is>
          <t>团队模拟数据</t>
        </is>
      </c>
      <c r="P978" s="70" t="inlineStr">
        <is>
          <t>SIM-v2.2-20260807-20260805</t>
        </is>
      </c>
      <c r="Q978" s="70" t="inlineStr">
        <is>
          <t>按LINE-S01确定性比例分配: 外观15%/尺寸25%/功能25%/电气25%/其他余数; 良品=ROUND(总产量×质量率,0)=18951, 不良=121</t>
        </is>
      </c>
    </row>
    <row r="979">
      <c r="A979" s="70" t="inlineStr">
        <is>
          <t>DEF-00978</t>
        </is>
      </c>
      <c r="B979" s="70" t="inlineStr">
        <is>
          <t>LINE-S01-POST-20260204</t>
        </is>
      </c>
      <c r="C979" s="70" t="inlineStr">
        <is>
          <t>SHIFT-POST-20260204</t>
        </is>
      </c>
      <c r="D979" s="70" t="inlineStr">
        <is>
          <t>LINE-S01</t>
        </is>
      </c>
      <c r="E979" s="70" t="inlineStr">
        <is>
          <t>改善后</t>
        </is>
      </c>
      <c r="F979" s="71" t="n">
        <v>46057</v>
      </c>
      <c r="G979" s="70" t="inlineStr">
        <is>
          <t>智能终端系列</t>
        </is>
      </c>
      <c r="H979" s="70" t="inlineStr">
        <is>
          <t>功能失效</t>
        </is>
      </c>
      <c r="I979" s="72" t="n">
        <v>30</v>
      </c>
      <c r="J979" s="73" t="n">
        <v>0.2479338842975207</v>
      </c>
      <c r="K979" s="70" t="inlineStr">
        <is>
          <t>测试工位</t>
        </is>
      </c>
      <c r="L979" s="70" t="inlineStr">
        <is>
          <t>元器件异常</t>
        </is>
      </c>
      <c r="M979" s="70" t="inlineStr">
        <is>
          <t>质量工程师</t>
        </is>
      </c>
      <c r="N979" s="70" t="inlineStr">
        <is>
          <t>否</t>
        </is>
      </c>
      <c r="O979" s="70" t="inlineStr">
        <is>
          <t>团队模拟数据</t>
        </is>
      </c>
      <c r="P979" s="70" t="inlineStr">
        <is>
          <t>SIM-v2.2-20260807-20260805</t>
        </is>
      </c>
      <c r="Q979" s="70" t="inlineStr">
        <is>
          <t>按LINE-S01确定性比例分配: 外观15%/尺寸25%/功能25%/电气25%/其他余数; 良品=ROUND(总产量×质量率,0)=18951, 不良=121</t>
        </is>
      </c>
    </row>
    <row r="980">
      <c r="A980" s="70" t="inlineStr">
        <is>
          <t>DEF-00979</t>
        </is>
      </c>
      <c r="B980" s="70" t="inlineStr">
        <is>
          <t>LINE-S01-POST-20260204</t>
        </is>
      </c>
      <c r="C980" s="70" t="inlineStr">
        <is>
          <t>SHIFT-POST-20260204</t>
        </is>
      </c>
      <c r="D980" s="70" t="inlineStr">
        <is>
          <t>LINE-S01</t>
        </is>
      </c>
      <c r="E980" s="70" t="inlineStr">
        <is>
          <t>改善后</t>
        </is>
      </c>
      <c r="F980" s="71" t="n">
        <v>46057</v>
      </c>
      <c r="G980" s="70" t="inlineStr">
        <is>
          <t>智能终端系列</t>
        </is>
      </c>
      <c r="H980" s="70" t="inlineStr">
        <is>
          <t>电气不良</t>
        </is>
      </c>
      <c r="I980" s="72" t="n">
        <v>30</v>
      </c>
      <c r="J980" s="73" t="n">
        <v>0.2479338842975207</v>
      </c>
      <c r="K980" s="70" t="inlineStr">
        <is>
          <t>焊接工位</t>
        </is>
      </c>
      <c r="L980" s="70" t="inlineStr">
        <is>
          <t>焊接缺陷</t>
        </is>
      </c>
      <c r="M980" s="70" t="inlineStr">
        <is>
          <t>质量工程师</t>
        </is>
      </c>
      <c r="N980" s="70" t="inlineStr">
        <is>
          <t>否</t>
        </is>
      </c>
      <c r="O980" s="70" t="inlineStr">
        <is>
          <t>团队模拟数据</t>
        </is>
      </c>
      <c r="P980" s="70" t="inlineStr">
        <is>
          <t>SIM-v2.2-20260807-20260805</t>
        </is>
      </c>
      <c r="Q980" s="70" t="inlineStr">
        <is>
          <t>按LINE-S01确定性比例分配: 外观15%/尺寸25%/功能25%/电气25%/其他余数; 良品=ROUND(总产量×质量率,0)=18951, 不良=121</t>
        </is>
      </c>
    </row>
    <row r="981">
      <c r="A981" s="70" t="inlineStr">
        <is>
          <t>DEF-00980</t>
        </is>
      </c>
      <c r="B981" s="70" t="inlineStr">
        <is>
          <t>LINE-S01-POST-20260204</t>
        </is>
      </c>
      <c r="C981" s="70" t="inlineStr">
        <is>
          <t>SHIFT-POST-20260204</t>
        </is>
      </c>
      <c r="D981" s="70" t="inlineStr">
        <is>
          <t>LINE-S01</t>
        </is>
      </c>
      <c r="E981" s="70" t="inlineStr">
        <is>
          <t>改善后</t>
        </is>
      </c>
      <c r="F981" s="71" t="n">
        <v>46057</v>
      </c>
      <c r="G981" s="70" t="inlineStr">
        <is>
          <t>智能终端系列</t>
        </is>
      </c>
      <c r="H981" s="70" t="inlineStr">
        <is>
          <t>其他不良</t>
        </is>
      </c>
      <c r="I981" s="72" t="n">
        <v>13</v>
      </c>
      <c r="J981" s="73" t="n">
        <v>0.1074380165289255</v>
      </c>
      <c r="K981" s="70" t="inlineStr">
        <is>
          <t>包装工位</t>
        </is>
      </c>
      <c r="L981" s="70" t="inlineStr">
        <is>
          <t>综合因素</t>
        </is>
      </c>
      <c r="M981" s="70" t="inlineStr">
        <is>
          <t>生产主管</t>
        </is>
      </c>
      <c r="N981" s="70" t="inlineStr">
        <is>
          <t>否</t>
        </is>
      </c>
      <c r="O981" s="70" t="inlineStr">
        <is>
          <t>团队模拟数据</t>
        </is>
      </c>
      <c r="P981" s="70" t="inlineStr">
        <is>
          <t>SIM-v2.2-20260807-20260805</t>
        </is>
      </c>
      <c r="Q981" s="70" t="inlineStr">
        <is>
          <t>按LINE-S01确定性比例分配: 外观15%/尺寸25%/功能25%/电气25%/其他余数; 良品=ROUND(总产量×质量率,0)=18951, 不良=121</t>
        </is>
      </c>
    </row>
    <row r="982">
      <c r="A982" s="70" t="inlineStr">
        <is>
          <t>DEF-00981</t>
        </is>
      </c>
      <c r="B982" s="70" t="inlineStr">
        <is>
          <t>LINE-S02-POST-20260204</t>
        </is>
      </c>
      <c r="C982" s="70" t="inlineStr">
        <is>
          <t>SHIFT-POST-20260204</t>
        </is>
      </c>
      <c r="D982" s="70" t="inlineStr">
        <is>
          <t>LINE-S02</t>
        </is>
      </c>
      <c r="E982" s="70" t="inlineStr">
        <is>
          <t>改善后</t>
        </is>
      </c>
      <c r="F982" s="71" t="n">
        <v>46057</v>
      </c>
      <c r="G982" s="70" t="inlineStr">
        <is>
          <t>视觉设备系列</t>
        </is>
      </c>
      <c r="H982" s="70" t="inlineStr">
        <is>
          <t>外观不良</t>
        </is>
      </c>
      <c r="I982" s="72" t="n">
        <v>1</v>
      </c>
      <c r="J982" s="73" t="n">
        <v>0.1111111111111111</v>
      </c>
      <c r="K982" s="70" t="inlineStr">
        <is>
          <t>注塑工位</t>
        </is>
      </c>
      <c r="L982" s="70" t="inlineStr">
        <is>
          <t>表面缺陷</t>
        </is>
      </c>
      <c r="M982" s="70" t="inlineStr">
        <is>
          <t>质量工程师</t>
        </is>
      </c>
      <c r="N982" s="70" t="inlineStr">
        <is>
          <t>否</t>
        </is>
      </c>
      <c r="O982" s="70" t="inlineStr">
        <is>
          <t>团队模拟数据</t>
        </is>
      </c>
      <c r="P982" s="70" t="inlineStr">
        <is>
          <t>SIM-v2.2-20260807-20260805</t>
        </is>
      </c>
      <c r="Q982" s="70" t="inlineStr">
        <is>
          <t>按LINE-S02确定性比例分配: 外观12%/尺寸15%/功能32%/电气28%/其他余数; 良品=ROUND(总产量×质量率,0)=17554, 不良=9</t>
        </is>
      </c>
    </row>
    <row r="983">
      <c r="A983" s="70" t="inlineStr">
        <is>
          <t>DEF-00982</t>
        </is>
      </c>
      <c r="B983" s="70" t="inlineStr">
        <is>
          <t>LINE-S02-POST-20260204</t>
        </is>
      </c>
      <c r="C983" s="70" t="inlineStr">
        <is>
          <t>SHIFT-POST-20260204</t>
        </is>
      </c>
      <c r="D983" s="70" t="inlineStr">
        <is>
          <t>LINE-S02</t>
        </is>
      </c>
      <c r="E983" s="70" t="inlineStr">
        <is>
          <t>改善后</t>
        </is>
      </c>
      <c r="F983" s="71" t="n">
        <v>46057</v>
      </c>
      <c r="G983" s="70" t="inlineStr">
        <is>
          <t>视觉设备系列</t>
        </is>
      </c>
      <c r="H983" s="70" t="inlineStr">
        <is>
          <t>尺寸超差</t>
        </is>
      </c>
      <c r="I983" s="72" t="n">
        <v>1</v>
      </c>
      <c r="J983" s="73" t="n">
        <v>0.1111111111111111</v>
      </c>
      <c r="K983" s="70" t="inlineStr">
        <is>
          <t>成型工位</t>
        </is>
      </c>
      <c r="L983" s="70" t="inlineStr">
        <is>
          <t>工艺偏移</t>
        </is>
      </c>
      <c r="M983" s="70" t="inlineStr">
        <is>
          <t>质量工程师</t>
        </is>
      </c>
      <c r="N983" s="70" t="inlineStr">
        <is>
          <t>否</t>
        </is>
      </c>
      <c r="O983" s="70" t="inlineStr">
        <is>
          <t>团队模拟数据</t>
        </is>
      </c>
      <c r="P983" s="70" t="inlineStr">
        <is>
          <t>SIM-v2.2-20260807-20260805</t>
        </is>
      </c>
      <c r="Q983" s="70" t="inlineStr">
        <is>
          <t>按LINE-S02确定性比例分配: 外观12%/尺寸15%/功能32%/电气28%/其他余数; 良品=ROUND(总产量×质量率,0)=17554, 不良=9</t>
        </is>
      </c>
    </row>
    <row r="984">
      <c r="A984" s="70" t="inlineStr">
        <is>
          <t>DEF-00983</t>
        </is>
      </c>
      <c r="B984" s="70" t="inlineStr">
        <is>
          <t>LINE-S02-POST-20260204</t>
        </is>
      </c>
      <c r="C984" s="70" t="inlineStr">
        <is>
          <t>SHIFT-POST-20260204</t>
        </is>
      </c>
      <c r="D984" s="70" t="inlineStr">
        <is>
          <t>LINE-S02</t>
        </is>
      </c>
      <c r="E984" s="70" t="inlineStr">
        <is>
          <t>改善后</t>
        </is>
      </c>
      <c r="F984" s="71" t="n">
        <v>46057</v>
      </c>
      <c r="G984" s="70" t="inlineStr">
        <is>
          <t>视觉设备系列</t>
        </is>
      </c>
      <c r="H984" s="70" t="inlineStr">
        <is>
          <t>功能失效</t>
        </is>
      </c>
      <c r="I984" s="72" t="n">
        <v>3</v>
      </c>
      <c r="J984" s="73" t="n">
        <v>0.3333333333333333</v>
      </c>
      <c r="K984" s="70" t="inlineStr">
        <is>
          <t>测试工位</t>
        </is>
      </c>
      <c r="L984" s="70" t="inlineStr">
        <is>
          <t>元器件异常</t>
        </is>
      </c>
      <c r="M984" s="70" t="inlineStr">
        <is>
          <t>质量工程师</t>
        </is>
      </c>
      <c r="N984" s="70" t="inlineStr">
        <is>
          <t>是</t>
        </is>
      </c>
      <c r="O984" s="70" t="inlineStr">
        <is>
          <t>团队模拟数据</t>
        </is>
      </c>
      <c r="P984" s="70" t="inlineStr">
        <is>
          <t>SIM-v2.2-20260807-20260805</t>
        </is>
      </c>
      <c r="Q984" s="70" t="inlineStr">
        <is>
          <t>按LINE-S02确定性比例分配: 外观12%/尺寸15%/功能32%/电气28%/其他余数; 良品=ROUND(总产量×质量率,0)=17554, 不良=9</t>
        </is>
      </c>
    </row>
    <row r="985">
      <c r="A985" s="70" t="inlineStr">
        <is>
          <t>DEF-00984</t>
        </is>
      </c>
      <c r="B985" s="70" t="inlineStr">
        <is>
          <t>LINE-S02-POST-20260204</t>
        </is>
      </c>
      <c r="C985" s="70" t="inlineStr">
        <is>
          <t>SHIFT-POST-20260204</t>
        </is>
      </c>
      <c r="D985" s="70" t="inlineStr">
        <is>
          <t>LINE-S02</t>
        </is>
      </c>
      <c r="E985" s="70" t="inlineStr">
        <is>
          <t>改善后</t>
        </is>
      </c>
      <c r="F985" s="71" t="n">
        <v>46057</v>
      </c>
      <c r="G985" s="70" t="inlineStr">
        <is>
          <t>视觉设备系列</t>
        </is>
      </c>
      <c r="H985" s="70" t="inlineStr">
        <is>
          <t>电气不良</t>
        </is>
      </c>
      <c r="I985" s="72" t="n">
        <v>3</v>
      </c>
      <c r="J985" s="73" t="n">
        <v>0.3333333333333333</v>
      </c>
      <c r="K985" s="70" t="inlineStr">
        <is>
          <t>焊接工位</t>
        </is>
      </c>
      <c r="L985" s="70" t="inlineStr">
        <is>
          <t>焊接缺陷</t>
        </is>
      </c>
      <c r="M985" s="70" t="inlineStr">
        <is>
          <t>质量工程师</t>
        </is>
      </c>
      <c r="N985" s="70" t="inlineStr">
        <is>
          <t>是</t>
        </is>
      </c>
      <c r="O985" s="70" t="inlineStr">
        <is>
          <t>团队模拟数据</t>
        </is>
      </c>
      <c r="P985" s="70" t="inlineStr">
        <is>
          <t>SIM-v2.2-20260807-20260805</t>
        </is>
      </c>
      <c r="Q985" s="70" t="inlineStr">
        <is>
          <t>按LINE-S02确定性比例分配: 外观12%/尺寸15%/功能32%/电气28%/其他余数; 良品=ROUND(总产量×质量率,0)=17554, 不良=9</t>
        </is>
      </c>
    </row>
    <row r="986">
      <c r="A986" s="70" t="inlineStr">
        <is>
          <t>DEF-00985</t>
        </is>
      </c>
      <c r="B986" s="70" t="inlineStr">
        <is>
          <t>LINE-S02-POST-20260204</t>
        </is>
      </c>
      <c r="C986" s="70" t="inlineStr">
        <is>
          <t>SHIFT-POST-20260204</t>
        </is>
      </c>
      <c r="D986" s="70" t="inlineStr">
        <is>
          <t>LINE-S02</t>
        </is>
      </c>
      <c r="E986" s="70" t="inlineStr">
        <is>
          <t>改善后</t>
        </is>
      </c>
      <c r="F986" s="71" t="n">
        <v>46057</v>
      </c>
      <c r="G986" s="70" t="inlineStr">
        <is>
          <t>视觉设备系列</t>
        </is>
      </c>
      <c r="H986" s="70" t="inlineStr">
        <is>
          <t>其他不良</t>
        </is>
      </c>
      <c r="I986" s="72" t="n">
        <v>1</v>
      </c>
      <c r="J986" s="73" t="n">
        <v>0.1111111111111112</v>
      </c>
      <c r="K986" s="70" t="inlineStr">
        <is>
          <t>包装工位</t>
        </is>
      </c>
      <c r="L986" s="70" t="inlineStr">
        <is>
          <t>综合因素</t>
        </is>
      </c>
      <c r="M986" s="70" t="inlineStr">
        <is>
          <t>生产主管</t>
        </is>
      </c>
      <c r="N986" s="70" t="inlineStr">
        <is>
          <t>否</t>
        </is>
      </c>
      <c r="O986" s="70" t="inlineStr">
        <is>
          <t>团队模拟数据</t>
        </is>
      </c>
      <c r="P986" s="70" t="inlineStr">
        <is>
          <t>SIM-v2.2-20260807-20260805</t>
        </is>
      </c>
      <c r="Q986" s="70" t="inlineStr">
        <is>
          <t>按LINE-S02确定性比例分配: 外观12%/尺寸15%/功能32%/电气28%/其他余数; 良品=ROUND(总产量×质量率,0)=17554, 不良=9</t>
        </is>
      </c>
    </row>
    <row r="987">
      <c r="A987" s="70" t="inlineStr">
        <is>
          <t>DEF-00986</t>
        </is>
      </c>
      <c r="B987" s="70" t="inlineStr">
        <is>
          <t>LINE-S03-POST-20260204</t>
        </is>
      </c>
      <c r="C987" s="70" t="inlineStr">
        <is>
          <t>SHIFT-POST-20260204</t>
        </is>
      </c>
      <c r="D987" s="70" t="inlineStr">
        <is>
          <t>LINE-S03</t>
        </is>
      </c>
      <c r="E987" s="70" t="inlineStr">
        <is>
          <t>改善后</t>
        </is>
      </c>
      <c r="F987" s="71" t="n">
        <v>46057</v>
      </c>
      <c r="G987" s="70" t="inlineStr">
        <is>
          <t>音频模组系列</t>
        </is>
      </c>
      <c r="H987" s="70" t="inlineStr">
        <is>
          <t>外观不良</t>
        </is>
      </c>
      <c r="I987" s="72" t="n">
        <v>107</v>
      </c>
      <c r="J987" s="73" t="n">
        <v>0.3203592814371258</v>
      </c>
      <c r="K987" s="70" t="inlineStr">
        <is>
          <t>注塑工位</t>
        </is>
      </c>
      <c r="L987" s="70" t="inlineStr">
        <is>
          <t>表面缺陷</t>
        </is>
      </c>
      <c r="M987" s="70" t="inlineStr">
        <is>
          <t>质量工程师</t>
        </is>
      </c>
      <c r="N987" s="70" t="inlineStr">
        <is>
          <t>是</t>
        </is>
      </c>
      <c r="O987" s="70" t="inlineStr">
        <is>
          <t>团队模拟数据</t>
        </is>
      </c>
      <c r="P987" s="70" t="inlineStr">
        <is>
          <t>SIM-v2.2-20260807-20260805</t>
        </is>
      </c>
      <c r="Q987" s="70" t="inlineStr">
        <is>
          <t>按LINE-S03确定性比例分配: 外观32%/尺寸30%/功能15%/电气13%/其他余数; 良品=ROUND(总产量×质量率,0)=20501, 不良=334</t>
        </is>
      </c>
    </row>
    <row r="988">
      <c r="A988" s="70" t="inlineStr">
        <is>
          <t>DEF-00987</t>
        </is>
      </c>
      <c r="B988" s="70" t="inlineStr">
        <is>
          <t>LINE-S03-POST-20260204</t>
        </is>
      </c>
      <c r="C988" s="70" t="inlineStr">
        <is>
          <t>SHIFT-POST-20260204</t>
        </is>
      </c>
      <c r="D988" s="70" t="inlineStr">
        <is>
          <t>LINE-S03</t>
        </is>
      </c>
      <c r="E988" s="70" t="inlineStr">
        <is>
          <t>改善后</t>
        </is>
      </c>
      <c r="F988" s="71" t="n">
        <v>46057</v>
      </c>
      <c r="G988" s="70" t="inlineStr">
        <is>
          <t>音频模组系列</t>
        </is>
      </c>
      <c r="H988" s="70" t="inlineStr">
        <is>
          <t>尺寸超差</t>
        </is>
      </c>
      <c r="I988" s="72" t="n">
        <v>100</v>
      </c>
      <c r="J988" s="73" t="n">
        <v>0.2994011976047904</v>
      </c>
      <c r="K988" s="70" t="inlineStr">
        <is>
          <t>成型工位</t>
        </is>
      </c>
      <c r="L988" s="70" t="inlineStr">
        <is>
          <t>工艺偏移</t>
        </is>
      </c>
      <c r="M988" s="70" t="inlineStr">
        <is>
          <t>质量工程师</t>
        </is>
      </c>
      <c r="N988" s="70" t="inlineStr">
        <is>
          <t>否</t>
        </is>
      </c>
      <c r="O988" s="70" t="inlineStr">
        <is>
          <t>团队模拟数据</t>
        </is>
      </c>
      <c r="P988" s="70" t="inlineStr">
        <is>
          <t>SIM-v2.2-20260807-20260805</t>
        </is>
      </c>
      <c r="Q988" s="70" t="inlineStr">
        <is>
          <t>按LINE-S03确定性比例分配: 外观32%/尺寸30%/功能15%/电气13%/其他余数; 良品=ROUND(总产量×质量率,0)=20501, 不良=334</t>
        </is>
      </c>
    </row>
    <row r="989">
      <c r="A989" s="70" t="inlineStr">
        <is>
          <t>DEF-00988</t>
        </is>
      </c>
      <c r="B989" s="70" t="inlineStr">
        <is>
          <t>LINE-S03-POST-20260204</t>
        </is>
      </c>
      <c r="C989" s="70" t="inlineStr">
        <is>
          <t>SHIFT-POST-20260204</t>
        </is>
      </c>
      <c r="D989" s="70" t="inlineStr">
        <is>
          <t>LINE-S03</t>
        </is>
      </c>
      <c r="E989" s="70" t="inlineStr">
        <is>
          <t>改善后</t>
        </is>
      </c>
      <c r="F989" s="71" t="n">
        <v>46057</v>
      </c>
      <c r="G989" s="70" t="inlineStr">
        <is>
          <t>音频模组系列</t>
        </is>
      </c>
      <c r="H989" s="70" t="inlineStr">
        <is>
          <t>功能失效</t>
        </is>
      </c>
      <c r="I989" s="72" t="n">
        <v>50</v>
      </c>
      <c r="J989" s="73" t="n">
        <v>0.1497005988023952</v>
      </c>
      <c r="K989" s="70" t="inlineStr">
        <is>
          <t>测试工位</t>
        </is>
      </c>
      <c r="L989" s="70" t="inlineStr">
        <is>
          <t>元器件异常</t>
        </is>
      </c>
      <c r="M989" s="70" t="inlineStr">
        <is>
          <t>质量工程师</t>
        </is>
      </c>
      <c r="N989" s="70" t="inlineStr">
        <is>
          <t>否</t>
        </is>
      </c>
      <c r="O989" s="70" t="inlineStr">
        <is>
          <t>团队模拟数据</t>
        </is>
      </c>
      <c r="P989" s="70" t="inlineStr">
        <is>
          <t>SIM-v2.2-20260807-20260805</t>
        </is>
      </c>
      <c r="Q989" s="70" t="inlineStr">
        <is>
          <t>按LINE-S03确定性比例分配: 外观32%/尺寸30%/功能15%/电气13%/其他余数; 良品=ROUND(总产量×质量率,0)=20501, 不良=334</t>
        </is>
      </c>
    </row>
    <row r="990">
      <c r="A990" s="70" t="inlineStr">
        <is>
          <t>DEF-00989</t>
        </is>
      </c>
      <c r="B990" s="70" t="inlineStr">
        <is>
          <t>LINE-S03-POST-20260204</t>
        </is>
      </c>
      <c r="C990" s="70" t="inlineStr">
        <is>
          <t>SHIFT-POST-20260204</t>
        </is>
      </c>
      <c r="D990" s="70" t="inlineStr">
        <is>
          <t>LINE-S03</t>
        </is>
      </c>
      <c r="E990" s="70" t="inlineStr">
        <is>
          <t>改善后</t>
        </is>
      </c>
      <c r="F990" s="71" t="n">
        <v>46057</v>
      </c>
      <c r="G990" s="70" t="inlineStr">
        <is>
          <t>音频模组系列</t>
        </is>
      </c>
      <c r="H990" s="70" t="inlineStr">
        <is>
          <t>电气不良</t>
        </is>
      </c>
      <c r="I990" s="72" t="n">
        <v>43</v>
      </c>
      <c r="J990" s="73" t="n">
        <v>0.1287425149700599</v>
      </c>
      <c r="K990" s="70" t="inlineStr">
        <is>
          <t>焊接工位</t>
        </is>
      </c>
      <c r="L990" s="70" t="inlineStr">
        <is>
          <t>焊接缺陷</t>
        </is>
      </c>
      <c r="M990" s="70" t="inlineStr">
        <is>
          <t>质量工程师</t>
        </is>
      </c>
      <c r="N990" s="70" t="inlineStr">
        <is>
          <t>否</t>
        </is>
      </c>
      <c r="O990" s="70" t="inlineStr">
        <is>
          <t>团队模拟数据</t>
        </is>
      </c>
      <c r="P990" s="70" t="inlineStr">
        <is>
          <t>SIM-v2.2-20260807-20260805</t>
        </is>
      </c>
      <c r="Q990" s="70" t="inlineStr">
        <is>
          <t>按LINE-S03确定性比例分配: 外观32%/尺寸30%/功能15%/电气13%/其他余数; 良品=ROUND(总产量×质量率,0)=20501, 不良=334</t>
        </is>
      </c>
    </row>
    <row r="991">
      <c r="A991" s="70" t="inlineStr">
        <is>
          <t>DEF-00990</t>
        </is>
      </c>
      <c r="B991" s="70" t="inlineStr">
        <is>
          <t>LINE-S03-POST-20260204</t>
        </is>
      </c>
      <c r="C991" s="70" t="inlineStr">
        <is>
          <t>SHIFT-POST-20260204</t>
        </is>
      </c>
      <c r="D991" s="70" t="inlineStr">
        <is>
          <t>LINE-S03</t>
        </is>
      </c>
      <c r="E991" s="70" t="inlineStr">
        <is>
          <t>改善后</t>
        </is>
      </c>
      <c r="F991" s="71" t="n">
        <v>46057</v>
      </c>
      <c r="G991" s="70" t="inlineStr">
        <is>
          <t>音频模组系列</t>
        </is>
      </c>
      <c r="H991" s="70" t="inlineStr">
        <is>
          <t>其他不良</t>
        </is>
      </c>
      <c r="I991" s="72" t="n">
        <v>34</v>
      </c>
      <c r="J991" s="73" t="n">
        <v>0.1017964071856288</v>
      </c>
      <c r="K991" s="70" t="inlineStr">
        <is>
          <t>包装工位</t>
        </is>
      </c>
      <c r="L991" s="70" t="inlineStr">
        <is>
          <t>综合因素</t>
        </is>
      </c>
      <c r="M991" s="70" t="inlineStr">
        <is>
          <t>生产主管</t>
        </is>
      </c>
      <c r="N991" s="70" t="inlineStr">
        <is>
          <t>否</t>
        </is>
      </c>
      <c r="O991" s="70" t="inlineStr">
        <is>
          <t>团队模拟数据</t>
        </is>
      </c>
      <c r="P991" s="70" t="inlineStr">
        <is>
          <t>SIM-v2.2-20260807-20260805</t>
        </is>
      </c>
      <c r="Q991" s="70" t="inlineStr">
        <is>
          <t>按LINE-S03确定性比例分配: 外观32%/尺寸30%/功能15%/电气13%/其他余数; 良品=ROUND(总产量×质量率,0)=20501, 不良=334</t>
        </is>
      </c>
    </row>
    <row r="992">
      <c r="A992" s="70" t="inlineStr">
        <is>
          <t>DEF-00991</t>
        </is>
      </c>
      <c r="B992" s="70" t="inlineStr">
        <is>
          <t>LINE-S01-POST-20260205</t>
        </is>
      </c>
      <c r="C992" s="70" t="inlineStr">
        <is>
          <t>SHIFT-POST-20260205</t>
        </is>
      </c>
      <c r="D992" s="70" t="inlineStr">
        <is>
          <t>LINE-S01</t>
        </is>
      </c>
      <c r="E992" s="70" t="inlineStr">
        <is>
          <t>改善后</t>
        </is>
      </c>
      <c r="F992" s="71" t="n">
        <v>46058</v>
      </c>
      <c r="G992" s="70" t="inlineStr">
        <is>
          <t>智能终端系列</t>
        </is>
      </c>
      <c r="H992" s="70" t="inlineStr">
        <is>
          <t>外观不良</t>
        </is>
      </c>
      <c r="I992" s="72" t="n">
        <v>287</v>
      </c>
      <c r="J992" s="73" t="n">
        <v>0.1498694516971279</v>
      </c>
      <c r="K992" s="70" t="inlineStr">
        <is>
          <t>注塑工位</t>
        </is>
      </c>
      <c r="L992" s="70" t="inlineStr">
        <is>
          <t>表面缺陷</t>
        </is>
      </c>
      <c r="M992" s="70" t="inlineStr">
        <is>
          <t>质量工程师</t>
        </is>
      </c>
      <c r="N992" s="70" t="inlineStr">
        <is>
          <t>否</t>
        </is>
      </c>
      <c r="O992" s="70" t="inlineStr">
        <is>
          <t>团队模拟数据</t>
        </is>
      </c>
      <c r="P992" s="70" t="inlineStr">
        <is>
          <t>SIM-v2.2-20260807-20260805</t>
        </is>
      </c>
      <c r="Q992" s="70" t="inlineStr">
        <is>
          <t>按LINE-S01确定性比例分配: 外观15%/尺寸25%/功能25%/电气25%/其他余数; 良品=ROUND(总产量×质量率,0)=28420, 不良=1915</t>
        </is>
      </c>
    </row>
    <row r="993">
      <c r="A993" s="70" t="inlineStr">
        <is>
          <t>DEF-00992</t>
        </is>
      </c>
      <c r="B993" s="70" t="inlineStr">
        <is>
          <t>LINE-S01-POST-20260205</t>
        </is>
      </c>
      <c r="C993" s="70" t="inlineStr">
        <is>
          <t>SHIFT-POST-20260205</t>
        </is>
      </c>
      <c r="D993" s="70" t="inlineStr">
        <is>
          <t>LINE-S01</t>
        </is>
      </c>
      <c r="E993" s="70" t="inlineStr">
        <is>
          <t>改善后</t>
        </is>
      </c>
      <c r="F993" s="71" t="n">
        <v>46058</v>
      </c>
      <c r="G993" s="70" t="inlineStr">
        <is>
          <t>智能终端系列</t>
        </is>
      </c>
      <c r="H993" s="70" t="inlineStr">
        <is>
          <t>尺寸超差</t>
        </is>
      </c>
      <c r="I993" s="72" t="n">
        <v>479</v>
      </c>
      <c r="J993" s="73" t="n">
        <v>0.2501305483028721</v>
      </c>
      <c r="K993" s="70" t="inlineStr">
        <is>
          <t>成型工位</t>
        </is>
      </c>
      <c r="L993" s="70" t="inlineStr">
        <is>
          <t>工艺偏移</t>
        </is>
      </c>
      <c r="M993" s="70" t="inlineStr">
        <is>
          <t>质量工程师</t>
        </is>
      </c>
      <c r="N993" s="70" t="inlineStr">
        <is>
          <t>否</t>
        </is>
      </c>
      <c r="O993" s="70" t="inlineStr">
        <is>
          <t>团队模拟数据</t>
        </is>
      </c>
      <c r="P993" s="70" t="inlineStr">
        <is>
          <t>SIM-v2.2-20260807-20260805</t>
        </is>
      </c>
      <c r="Q993" s="70" t="inlineStr">
        <is>
          <t>按LINE-S01确定性比例分配: 外观15%/尺寸25%/功能25%/电气25%/其他余数; 良品=ROUND(总产量×质量率,0)=28420, 不良=1915</t>
        </is>
      </c>
    </row>
    <row r="994">
      <c r="A994" s="70" t="inlineStr">
        <is>
          <t>DEF-00993</t>
        </is>
      </c>
      <c r="B994" s="70" t="inlineStr">
        <is>
          <t>LINE-S01-POST-20260205</t>
        </is>
      </c>
      <c r="C994" s="70" t="inlineStr">
        <is>
          <t>SHIFT-POST-20260205</t>
        </is>
      </c>
      <c r="D994" s="70" t="inlineStr">
        <is>
          <t>LINE-S01</t>
        </is>
      </c>
      <c r="E994" s="70" t="inlineStr">
        <is>
          <t>改善后</t>
        </is>
      </c>
      <c r="F994" s="71" t="n">
        <v>46058</v>
      </c>
      <c r="G994" s="70" t="inlineStr">
        <is>
          <t>智能终端系列</t>
        </is>
      </c>
      <c r="H994" s="70" t="inlineStr">
        <is>
          <t>功能失效</t>
        </is>
      </c>
      <c r="I994" s="72" t="n">
        <v>479</v>
      </c>
      <c r="J994" s="73" t="n">
        <v>0.2501305483028721</v>
      </c>
      <c r="K994" s="70" t="inlineStr">
        <is>
          <t>测试工位</t>
        </is>
      </c>
      <c r="L994" s="70" t="inlineStr">
        <is>
          <t>元器件异常</t>
        </is>
      </c>
      <c r="M994" s="70" t="inlineStr">
        <is>
          <t>质量工程师</t>
        </is>
      </c>
      <c r="N994" s="70" t="inlineStr">
        <is>
          <t>否</t>
        </is>
      </c>
      <c r="O994" s="70" t="inlineStr">
        <is>
          <t>团队模拟数据</t>
        </is>
      </c>
      <c r="P994" s="70" t="inlineStr">
        <is>
          <t>SIM-v2.2-20260807-20260805</t>
        </is>
      </c>
      <c r="Q994" s="70" t="inlineStr">
        <is>
          <t>按LINE-S01确定性比例分配: 外观15%/尺寸25%/功能25%/电气25%/其他余数; 良品=ROUND(总产量×质量率,0)=28420, 不良=1915</t>
        </is>
      </c>
    </row>
    <row r="995">
      <c r="A995" s="70" t="inlineStr">
        <is>
          <t>DEF-00994</t>
        </is>
      </c>
      <c r="B995" s="70" t="inlineStr">
        <is>
          <t>LINE-S01-POST-20260205</t>
        </is>
      </c>
      <c r="C995" s="70" t="inlineStr">
        <is>
          <t>SHIFT-POST-20260205</t>
        </is>
      </c>
      <c r="D995" s="70" t="inlineStr">
        <is>
          <t>LINE-S01</t>
        </is>
      </c>
      <c r="E995" s="70" t="inlineStr">
        <is>
          <t>改善后</t>
        </is>
      </c>
      <c r="F995" s="71" t="n">
        <v>46058</v>
      </c>
      <c r="G995" s="70" t="inlineStr">
        <is>
          <t>智能终端系列</t>
        </is>
      </c>
      <c r="H995" s="70" t="inlineStr">
        <is>
          <t>电气不良</t>
        </is>
      </c>
      <c r="I995" s="72" t="n">
        <v>479</v>
      </c>
      <c r="J995" s="73" t="n">
        <v>0.2501305483028721</v>
      </c>
      <c r="K995" s="70" t="inlineStr">
        <is>
          <t>焊接工位</t>
        </is>
      </c>
      <c r="L995" s="70" t="inlineStr">
        <is>
          <t>焊接缺陷</t>
        </is>
      </c>
      <c r="M995" s="70" t="inlineStr">
        <is>
          <t>质量工程师</t>
        </is>
      </c>
      <c r="N995" s="70" t="inlineStr">
        <is>
          <t>否</t>
        </is>
      </c>
      <c r="O995" s="70" t="inlineStr">
        <is>
          <t>团队模拟数据</t>
        </is>
      </c>
      <c r="P995" s="70" t="inlineStr">
        <is>
          <t>SIM-v2.2-20260807-20260805</t>
        </is>
      </c>
      <c r="Q995" s="70" t="inlineStr">
        <is>
          <t>按LINE-S01确定性比例分配: 外观15%/尺寸25%/功能25%/电气25%/其他余数; 良品=ROUND(总产量×质量率,0)=28420, 不良=1915</t>
        </is>
      </c>
    </row>
    <row r="996">
      <c r="A996" s="70" t="inlineStr">
        <is>
          <t>DEF-00995</t>
        </is>
      </c>
      <c r="B996" s="70" t="inlineStr">
        <is>
          <t>LINE-S01-POST-20260205</t>
        </is>
      </c>
      <c r="C996" s="70" t="inlineStr">
        <is>
          <t>SHIFT-POST-20260205</t>
        </is>
      </c>
      <c r="D996" s="70" t="inlineStr">
        <is>
          <t>LINE-S01</t>
        </is>
      </c>
      <c r="E996" s="70" t="inlineStr">
        <is>
          <t>改善后</t>
        </is>
      </c>
      <c r="F996" s="71" t="n">
        <v>46058</v>
      </c>
      <c r="G996" s="70" t="inlineStr">
        <is>
          <t>智能终端系列</t>
        </is>
      </c>
      <c r="H996" s="70" t="inlineStr">
        <is>
          <t>其他不良</t>
        </is>
      </c>
      <c r="I996" s="72" t="n">
        <v>191</v>
      </c>
      <c r="J996" s="73" t="n">
        <v>0.09973890339425584</v>
      </c>
      <c r="K996" s="70" t="inlineStr">
        <is>
          <t>包装工位</t>
        </is>
      </c>
      <c r="L996" s="70" t="inlineStr">
        <is>
          <t>综合因素</t>
        </is>
      </c>
      <c r="M996" s="70" t="inlineStr">
        <is>
          <t>生产主管</t>
        </is>
      </c>
      <c r="N996" s="70" t="inlineStr">
        <is>
          <t>否</t>
        </is>
      </c>
      <c r="O996" s="70" t="inlineStr">
        <is>
          <t>团队模拟数据</t>
        </is>
      </c>
      <c r="P996" s="70" t="inlineStr">
        <is>
          <t>SIM-v2.2-20260807-20260805</t>
        </is>
      </c>
      <c r="Q996" s="70" t="inlineStr">
        <is>
          <t>按LINE-S01确定性比例分配: 外观15%/尺寸25%/功能25%/电气25%/其他余数; 良品=ROUND(总产量×质量率,0)=28420, 不良=1915</t>
        </is>
      </c>
    </row>
    <row r="997">
      <c r="A997" s="70" t="inlineStr">
        <is>
          <t>DEF-00996</t>
        </is>
      </c>
      <c r="B997" s="70" t="inlineStr">
        <is>
          <t>LINE-S02-POST-20260205</t>
        </is>
      </c>
      <c r="C997" s="70" t="inlineStr">
        <is>
          <t>SHIFT-POST-20260205</t>
        </is>
      </c>
      <c r="D997" s="70" t="inlineStr">
        <is>
          <t>LINE-S02</t>
        </is>
      </c>
      <c r="E997" s="70" t="inlineStr">
        <is>
          <t>改善后</t>
        </is>
      </c>
      <c r="F997" s="71" t="n">
        <v>46058</v>
      </c>
      <c r="G997" s="70" t="inlineStr">
        <is>
          <t>视觉设备系列</t>
        </is>
      </c>
      <c r="H997" s="70" t="inlineStr">
        <is>
          <t>外观不良</t>
        </is>
      </c>
      <c r="I997" s="72" t="n">
        <v>237</v>
      </c>
      <c r="J997" s="73" t="n">
        <v>0.1198786039453718</v>
      </c>
      <c r="K997" s="70" t="inlineStr">
        <is>
          <t>注塑工位</t>
        </is>
      </c>
      <c r="L997" s="70" t="inlineStr">
        <is>
          <t>表面缺陷</t>
        </is>
      </c>
      <c r="M997" s="70" t="inlineStr">
        <is>
          <t>质量工程师</t>
        </is>
      </c>
      <c r="N997" s="70" t="inlineStr">
        <is>
          <t>否</t>
        </is>
      </c>
      <c r="O997" s="70" t="inlineStr">
        <is>
          <t>团队模拟数据</t>
        </is>
      </c>
      <c r="P997" s="70" t="inlineStr">
        <is>
          <t>SIM-v2.2-20260807-20260805</t>
        </is>
      </c>
      <c r="Q997" s="70" t="inlineStr">
        <is>
          <t>按LINE-S02确定性比例分配: 外观12%/尺寸15%/功能32%/电气28%/其他余数; 良品=ROUND(总产量×质量率,0)=28114, 不良=1977</t>
        </is>
      </c>
    </row>
    <row r="998">
      <c r="A998" s="70" t="inlineStr">
        <is>
          <t>DEF-00997</t>
        </is>
      </c>
      <c r="B998" s="70" t="inlineStr">
        <is>
          <t>LINE-S02-POST-20260205</t>
        </is>
      </c>
      <c r="C998" s="70" t="inlineStr">
        <is>
          <t>SHIFT-POST-20260205</t>
        </is>
      </c>
      <c r="D998" s="70" t="inlineStr">
        <is>
          <t>LINE-S02</t>
        </is>
      </c>
      <c r="E998" s="70" t="inlineStr">
        <is>
          <t>改善后</t>
        </is>
      </c>
      <c r="F998" s="71" t="n">
        <v>46058</v>
      </c>
      <c r="G998" s="70" t="inlineStr">
        <is>
          <t>视觉设备系列</t>
        </is>
      </c>
      <c r="H998" s="70" t="inlineStr">
        <is>
          <t>尺寸超差</t>
        </is>
      </c>
      <c r="I998" s="72" t="n">
        <v>297</v>
      </c>
      <c r="J998" s="73" t="n">
        <v>0.1502276176024279</v>
      </c>
      <c r="K998" s="70" t="inlineStr">
        <is>
          <t>成型工位</t>
        </is>
      </c>
      <c r="L998" s="70" t="inlineStr">
        <is>
          <t>工艺偏移</t>
        </is>
      </c>
      <c r="M998" s="70" t="inlineStr">
        <is>
          <t>质量工程师</t>
        </is>
      </c>
      <c r="N998" s="70" t="inlineStr">
        <is>
          <t>否</t>
        </is>
      </c>
      <c r="O998" s="70" t="inlineStr">
        <is>
          <t>团队模拟数据</t>
        </is>
      </c>
      <c r="P998" s="70" t="inlineStr">
        <is>
          <t>SIM-v2.2-20260807-20260805</t>
        </is>
      </c>
      <c r="Q998" s="70" t="inlineStr">
        <is>
          <t>按LINE-S02确定性比例分配: 外观12%/尺寸15%/功能32%/电气28%/其他余数; 良品=ROUND(总产量×质量率,0)=28114, 不良=1977</t>
        </is>
      </c>
    </row>
    <row r="999">
      <c r="A999" s="70" t="inlineStr">
        <is>
          <t>DEF-00998</t>
        </is>
      </c>
      <c r="B999" s="70" t="inlineStr">
        <is>
          <t>LINE-S02-POST-20260205</t>
        </is>
      </c>
      <c r="C999" s="70" t="inlineStr">
        <is>
          <t>SHIFT-POST-20260205</t>
        </is>
      </c>
      <c r="D999" s="70" t="inlineStr">
        <is>
          <t>LINE-S02</t>
        </is>
      </c>
      <c r="E999" s="70" t="inlineStr">
        <is>
          <t>改善后</t>
        </is>
      </c>
      <c r="F999" s="71" t="n">
        <v>46058</v>
      </c>
      <c r="G999" s="70" t="inlineStr">
        <is>
          <t>视觉设备系列</t>
        </is>
      </c>
      <c r="H999" s="70" t="inlineStr">
        <is>
          <t>功能失效</t>
        </is>
      </c>
      <c r="I999" s="72" t="n">
        <v>633</v>
      </c>
      <c r="J999" s="73" t="n">
        <v>0.3201820940819423</v>
      </c>
      <c r="K999" s="70" t="inlineStr">
        <is>
          <t>测试工位</t>
        </is>
      </c>
      <c r="L999" s="70" t="inlineStr">
        <is>
          <t>元器件异常</t>
        </is>
      </c>
      <c r="M999" s="70" t="inlineStr">
        <is>
          <t>质量工程师</t>
        </is>
      </c>
      <c r="N999" s="70" t="inlineStr">
        <is>
          <t>是</t>
        </is>
      </c>
      <c r="O999" s="70" t="inlineStr">
        <is>
          <t>团队模拟数据</t>
        </is>
      </c>
      <c r="P999" s="70" t="inlineStr">
        <is>
          <t>SIM-v2.2-20260807-20260805</t>
        </is>
      </c>
      <c r="Q999" s="70" t="inlineStr">
        <is>
          <t>按LINE-S02确定性比例分配: 外观12%/尺寸15%/功能32%/电气28%/其他余数; 良品=ROUND(总产量×质量率,0)=28114, 不良=1977</t>
        </is>
      </c>
    </row>
    <row r="1000">
      <c r="A1000" s="70" t="inlineStr">
        <is>
          <t>DEF-00999</t>
        </is>
      </c>
      <c r="B1000" s="70" t="inlineStr">
        <is>
          <t>LINE-S02-POST-20260205</t>
        </is>
      </c>
      <c r="C1000" s="70" t="inlineStr">
        <is>
          <t>SHIFT-POST-20260205</t>
        </is>
      </c>
      <c r="D1000" s="70" t="inlineStr">
        <is>
          <t>LINE-S02</t>
        </is>
      </c>
      <c r="E1000" s="70" t="inlineStr">
        <is>
          <t>改善后</t>
        </is>
      </c>
      <c r="F1000" s="71" t="n">
        <v>46058</v>
      </c>
      <c r="G1000" s="70" t="inlineStr">
        <is>
          <t>视觉设备系列</t>
        </is>
      </c>
      <c r="H1000" s="70" t="inlineStr">
        <is>
          <t>电气不良</t>
        </is>
      </c>
      <c r="I1000" s="72" t="n">
        <v>554</v>
      </c>
      <c r="J1000" s="73" t="n">
        <v>0.2802225594334851</v>
      </c>
      <c r="K1000" s="70" t="inlineStr">
        <is>
          <t>焊接工位</t>
        </is>
      </c>
      <c r="L1000" s="70" t="inlineStr">
        <is>
          <t>焊接缺陷</t>
        </is>
      </c>
      <c r="M1000" s="70" t="inlineStr">
        <is>
          <t>质量工程师</t>
        </is>
      </c>
      <c r="N1000" s="70" t="inlineStr">
        <is>
          <t>否</t>
        </is>
      </c>
      <c r="O1000" s="70" t="inlineStr">
        <is>
          <t>团队模拟数据</t>
        </is>
      </c>
      <c r="P1000" s="70" t="inlineStr">
        <is>
          <t>SIM-v2.2-20260807-20260805</t>
        </is>
      </c>
      <c r="Q1000" s="70" t="inlineStr">
        <is>
          <t>按LINE-S02确定性比例分配: 外观12%/尺寸15%/功能32%/电气28%/其他余数; 良品=ROUND(总产量×质量率,0)=28114, 不良=1977</t>
        </is>
      </c>
    </row>
    <row r="1001">
      <c r="A1001" s="70" t="inlineStr">
        <is>
          <t>DEF-01000</t>
        </is>
      </c>
      <c r="B1001" s="70" t="inlineStr">
        <is>
          <t>LINE-S02-POST-20260205</t>
        </is>
      </c>
      <c r="C1001" s="70" t="inlineStr">
        <is>
          <t>SHIFT-POST-20260205</t>
        </is>
      </c>
      <c r="D1001" s="70" t="inlineStr">
        <is>
          <t>LINE-S02</t>
        </is>
      </c>
      <c r="E1001" s="70" t="inlineStr">
        <is>
          <t>改善后</t>
        </is>
      </c>
      <c r="F1001" s="71" t="n">
        <v>46058</v>
      </c>
      <c r="G1001" s="70" t="inlineStr">
        <is>
          <t>视觉设备系列</t>
        </is>
      </c>
      <c r="H1001" s="70" t="inlineStr">
        <is>
          <t>其他不良</t>
        </is>
      </c>
      <c r="I1001" s="72" t="n">
        <v>256</v>
      </c>
      <c r="J1001" s="73" t="n">
        <v>0.1294891249367729</v>
      </c>
      <c r="K1001" s="70" t="inlineStr">
        <is>
          <t>包装工位</t>
        </is>
      </c>
      <c r="L1001" s="70" t="inlineStr">
        <is>
          <t>综合因素</t>
        </is>
      </c>
      <c r="M1001" s="70" t="inlineStr">
        <is>
          <t>生产主管</t>
        </is>
      </c>
      <c r="N1001" s="70" t="inlineStr">
        <is>
          <t>否</t>
        </is>
      </c>
      <c r="O1001" s="70" t="inlineStr">
        <is>
          <t>团队模拟数据</t>
        </is>
      </c>
      <c r="P1001" s="70" t="inlineStr">
        <is>
          <t>SIM-v2.2-20260807-20260805</t>
        </is>
      </c>
      <c r="Q1001" s="70" t="inlineStr">
        <is>
          <t>按LINE-S02确定性比例分配: 外观12%/尺寸15%/功能32%/电气28%/其他余数; 良品=ROUND(总产量×质量率,0)=28114, 不良=1977</t>
        </is>
      </c>
    </row>
    <row r="1002">
      <c r="A1002" s="70" t="inlineStr">
        <is>
          <t>DEF-01001</t>
        </is>
      </c>
      <c r="B1002" s="70" t="inlineStr">
        <is>
          <t>LINE-S03-POST-20260205</t>
        </is>
      </c>
      <c r="C1002" s="70" t="inlineStr">
        <is>
          <t>SHIFT-POST-20260205</t>
        </is>
      </c>
      <c r="D1002" s="70" t="inlineStr">
        <is>
          <t>LINE-S03</t>
        </is>
      </c>
      <c r="E1002" s="70" t="inlineStr">
        <is>
          <t>改善后</t>
        </is>
      </c>
      <c r="F1002" s="71" t="n">
        <v>46058</v>
      </c>
      <c r="G1002" s="70" t="inlineStr">
        <is>
          <t>音频模组系列</t>
        </is>
      </c>
      <c r="H1002" s="70" t="inlineStr">
        <is>
          <t>外观不良</t>
        </is>
      </c>
      <c r="I1002" s="72" t="n">
        <v>772</v>
      </c>
      <c r="J1002" s="73" t="n">
        <v>0.3198011599005799</v>
      </c>
      <c r="K1002" s="70" t="inlineStr">
        <is>
          <t>注塑工位</t>
        </is>
      </c>
      <c r="L1002" s="70" t="inlineStr">
        <is>
          <t>表面缺陷</t>
        </is>
      </c>
      <c r="M1002" s="70" t="inlineStr">
        <is>
          <t>质量工程师</t>
        </is>
      </c>
      <c r="N1002" s="70" t="inlineStr">
        <is>
          <t>是</t>
        </is>
      </c>
      <c r="O1002" s="70" t="inlineStr">
        <is>
          <t>团队模拟数据</t>
        </is>
      </c>
      <c r="P1002" s="70" t="inlineStr">
        <is>
          <t>SIM-v2.2-20260807-20260805</t>
        </is>
      </c>
      <c r="Q1002" s="70" t="inlineStr">
        <is>
          <t>按LINE-S03确定性比例分配: 外观32%/尺寸30%/功能15%/电气13%/其他余数; 良品=ROUND(总产量×质量率,0)=30742, 不良=2414</t>
        </is>
      </c>
    </row>
    <row r="1003">
      <c r="A1003" s="70" t="inlineStr">
        <is>
          <t>DEF-01002</t>
        </is>
      </c>
      <c r="B1003" s="70" t="inlineStr">
        <is>
          <t>LINE-S03-POST-20260205</t>
        </is>
      </c>
      <c r="C1003" s="70" t="inlineStr">
        <is>
          <t>SHIFT-POST-20260205</t>
        </is>
      </c>
      <c r="D1003" s="70" t="inlineStr">
        <is>
          <t>LINE-S03</t>
        </is>
      </c>
      <c r="E1003" s="70" t="inlineStr">
        <is>
          <t>改善后</t>
        </is>
      </c>
      <c r="F1003" s="71" t="n">
        <v>46058</v>
      </c>
      <c r="G1003" s="70" t="inlineStr">
        <is>
          <t>音频模组系列</t>
        </is>
      </c>
      <c r="H1003" s="70" t="inlineStr">
        <is>
          <t>尺寸超差</t>
        </is>
      </c>
      <c r="I1003" s="72" t="n">
        <v>724</v>
      </c>
      <c r="J1003" s="73" t="n">
        <v>0.299917149958575</v>
      </c>
      <c r="K1003" s="70" t="inlineStr">
        <is>
          <t>成型工位</t>
        </is>
      </c>
      <c r="L1003" s="70" t="inlineStr">
        <is>
          <t>工艺偏移</t>
        </is>
      </c>
      <c r="M1003" s="70" t="inlineStr">
        <is>
          <t>质量工程师</t>
        </is>
      </c>
      <c r="N1003" s="70" t="inlineStr">
        <is>
          <t>否</t>
        </is>
      </c>
      <c r="O1003" s="70" t="inlineStr">
        <is>
          <t>团队模拟数据</t>
        </is>
      </c>
      <c r="P1003" s="70" t="inlineStr">
        <is>
          <t>SIM-v2.2-20260807-20260805</t>
        </is>
      </c>
      <c r="Q1003" s="70" t="inlineStr">
        <is>
          <t>按LINE-S03确定性比例分配: 外观32%/尺寸30%/功能15%/电气13%/其他余数; 良品=ROUND(总产量×质量率,0)=30742, 不良=2414</t>
        </is>
      </c>
    </row>
    <row r="1004">
      <c r="A1004" s="70" t="inlineStr">
        <is>
          <t>DEF-01003</t>
        </is>
      </c>
      <c r="B1004" s="70" t="inlineStr">
        <is>
          <t>LINE-S03-POST-20260205</t>
        </is>
      </c>
      <c r="C1004" s="70" t="inlineStr">
        <is>
          <t>SHIFT-POST-20260205</t>
        </is>
      </c>
      <c r="D1004" s="70" t="inlineStr">
        <is>
          <t>LINE-S03</t>
        </is>
      </c>
      <c r="E1004" s="70" t="inlineStr">
        <is>
          <t>改善后</t>
        </is>
      </c>
      <c r="F1004" s="71" t="n">
        <v>46058</v>
      </c>
      <c r="G1004" s="70" t="inlineStr">
        <is>
          <t>音频模组系列</t>
        </is>
      </c>
      <c r="H1004" s="70" t="inlineStr">
        <is>
          <t>功能失效</t>
        </is>
      </c>
      <c r="I1004" s="72" t="n">
        <v>362</v>
      </c>
      <c r="J1004" s="73" t="n">
        <v>0.1499585749792875</v>
      </c>
      <c r="K1004" s="70" t="inlineStr">
        <is>
          <t>测试工位</t>
        </is>
      </c>
      <c r="L1004" s="70" t="inlineStr">
        <is>
          <t>元器件异常</t>
        </is>
      </c>
      <c r="M1004" s="70" t="inlineStr">
        <is>
          <t>质量工程师</t>
        </is>
      </c>
      <c r="N1004" s="70" t="inlineStr">
        <is>
          <t>否</t>
        </is>
      </c>
      <c r="O1004" s="70" t="inlineStr">
        <is>
          <t>团队模拟数据</t>
        </is>
      </c>
      <c r="P1004" s="70" t="inlineStr">
        <is>
          <t>SIM-v2.2-20260807-20260805</t>
        </is>
      </c>
      <c r="Q1004" s="70" t="inlineStr">
        <is>
          <t>按LINE-S03确定性比例分配: 外观32%/尺寸30%/功能15%/电气13%/其他余数; 良品=ROUND(总产量×质量率,0)=30742, 不良=2414</t>
        </is>
      </c>
    </row>
    <row r="1005">
      <c r="A1005" s="70" t="inlineStr">
        <is>
          <t>DEF-01004</t>
        </is>
      </c>
      <c r="B1005" s="70" t="inlineStr">
        <is>
          <t>LINE-S03-POST-20260205</t>
        </is>
      </c>
      <c r="C1005" s="70" t="inlineStr">
        <is>
          <t>SHIFT-POST-20260205</t>
        </is>
      </c>
      <c r="D1005" s="70" t="inlineStr">
        <is>
          <t>LINE-S03</t>
        </is>
      </c>
      <c r="E1005" s="70" t="inlineStr">
        <is>
          <t>改善后</t>
        </is>
      </c>
      <c r="F1005" s="71" t="n">
        <v>46058</v>
      </c>
      <c r="G1005" s="70" t="inlineStr">
        <is>
          <t>音频模组系列</t>
        </is>
      </c>
      <c r="H1005" s="70" t="inlineStr">
        <is>
          <t>电气不良</t>
        </is>
      </c>
      <c r="I1005" s="72" t="n">
        <v>314</v>
      </c>
      <c r="J1005" s="73" t="n">
        <v>0.1300745650372825</v>
      </c>
      <c r="K1005" s="70" t="inlineStr">
        <is>
          <t>焊接工位</t>
        </is>
      </c>
      <c r="L1005" s="70" t="inlineStr">
        <is>
          <t>焊接缺陷</t>
        </is>
      </c>
      <c r="M1005" s="70" t="inlineStr">
        <is>
          <t>质量工程师</t>
        </is>
      </c>
      <c r="N1005" s="70" t="inlineStr">
        <is>
          <t>否</t>
        </is>
      </c>
      <c r="O1005" s="70" t="inlineStr">
        <is>
          <t>团队模拟数据</t>
        </is>
      </c>
      <c r="P1005" s="70" t="inlineStr">
        <is>
          <t>SIM-v2.2-20260807-20260805</t>
        </is>
      </c>
      <c r="Q1005" s="70" t="inlineStr">
        <is>
          <t>按LINE-S03确定性比例分配: 外观32%/尺寸30%/功能15%/电气13%/其他余数; 良品=ROUND(总产量×质量率,0)=30742, 不良=2414</t>
        </is>
      </c>
    </row>
    <row r="1006">
      <c r="A1006" s="70" t="inlineStr">
        <is>
          <t>DEF-01005</t>
        </is>
      </c>
      <c r="B1006" s="70" t="inlineStr">
        <is>
          <t>LINE-S03-POST-20260205</t>
        </is>
      </c>
      <c r="C1006" s="70" t="inlineStr">
        <is>
          <t>SHIFT-POST-20260205</t>
        </is>
      </c>
      <c r="D1006" s="70" t="inlineStr">
        <is>
          <t>LINE-S03</t>
        </is>
      </c>
      <c r="E1006" s="70" t="inlineStr">
        <is>
          <t>改善后</t>
        </is>
      </c>
      <c r="F1006" s="71" t="n">
        <v>46058</v>
      </c>
      <c r="G1006" s="70" t="inlineStr">
        <is>
          <t>音频模组系列</t>
        </is>
      </c>
      <c r="H1006" s="70" t="inlineStr">
        <is>
          <t>其他不良</t>
        </is>
      </c>
      <c r="I1006" s="72" t="n">
        <v>242</v>
      </c>
      <c r="J1006" s="73" t="n">
        <v>0.1002485501242749</v>
      </c>
      <c r="K1006" s="70" t="inlineStr">
        <is>
          <t>包装工位</t>
        </is>
      </c>
      <c r="L1006" s="70" t="inlineStr">
        <is>
          <t>综合因素</t>
        </is>
      </c>
      <c r="M1006" s="70" t="inlineStr">
        <is>
          <t>生产主管</t>
        </is>
      </c>
      <c r="N1006" s="70" t="inlineStr">
        <is>
          <t>否</t>
        </is>
      </c>
      <c r="O1006" s="70" t="inlineStr">
        <is>
          <t>团队模拟数据</t>
        </is>
      </c>
      <c r="P1006" s="70" t="inlineStr">
        <is>
          <t>SIM-v2.2-20260807-20260805</t>
        </is>
      </c>
      <c r="Q1006" s="70" t="inlineStr">
        <is>
          <t>按LINE-S03确定性比例分配: 外观32%/尺寸30%/功能15%/电气13%/其他余数; 良品=ROUND(总产量×质量率,0)=30742, 不良=2414</t>
        </is>
      </c>
    </row>
    <row r="1007">
      <c r="A1007" s="70" t="inlineStr">
        <is>
          <t>DEF-01006</t>
        </is>
      </c>
      <c r="B1007" s="70" t="inlineStr">
        <is>
          <t>LINE-S01-POST-20260206</t>
        </is>
      </c>
      <c r="C1007" s="70" t="inlineStr">
        <is>
          <t>SHIFT-POST-20260206</t>
        </is>
      </c>
      <c r="D1007" s="70" t="inlineStr">
        <is>
          <t>LINE-S01</t>
        </is>
      </c>
      <c r="E1007" s="70" t="inlineStr">
        <is>
          <t>改善后</t>
        </is>
      </c>
      <c r="F1007" s="71" t="n">
        <v>46059</v>
      </c>
      <c r="G1007" s="70" t="inlineStr">
        <is>
          <t>智能终端系列</t>
        </is>
      </c>
      <c r="H1007" s="70" t="inlineStr">
        <is>
          <t>外观不良</t>
        </is>
      </c>
      <c r="I1007" s="72" t="n">
        <v>63</v>
      </c>
      <c r="J1007" s="73" t="n">
        <v>0.148936170212766</v>
      </c>
      <c r="K1007" s="70" t="inlineStr">
        <is>
          <t>注塑工位</t>
        </is>
      </c>
      <c r="L1007" s="70" t="inlineStr">
        <is>
          <t>表面缺陷</t>
        </is>
      </c>
      <c r="M1007" s="70" t="inlineStr">
        <is>
          <t>质量工程师</t>
        </is>
      </c>
      <c r="N1007" s="70" t="inlineStr">
        <is>
          <t>否</t>
        </is>
      </c>
      <c r="O1007" s="70" t="inlineStr">
        <is>
          <t>团队模拟数据</t>
        </is>
      </c>
      <c r="P1007" s="70" t="inlineStr">
        <is>
          <t>SIM-v2.2-20260807-20260805</t>
        </is>
      </c>
      <c r="Q1007" s="70" t="inlineStr">
        <is>
          <t>按LINE-S01确定性比例分配: 外观15%/尺寸25%/功能25%/电气25%/其他余数; 良品=ROUND(总产量×质量率,0)=13877, 不良=423</t>
        </is>
      </c>
    </row>
    <row r="1008">
      <c r="A1008" s="70" t="inlineStr">
        <is>
          <t>DEF-01007</t>
        </is>
      </c>
      <c r="B1008" s="70" t="inlineStr">
        <is>
          <t>LINE-S01-POST-20260206</t>
        </is>
      </c>
      <c r="C1008" s="70" t="inlineStr">
        <is>
          <t>SHIFT-POST-20260206</t>
        </is>
      </c>
      <c r="D1008" s="70" t="inlineStr">
        <is>
          <t>LINE-S01</t>
        </is>
      </c>
      <c r="E1008" s="70" t="inlineStr">
        <is>
          <t>改善后</t>
        </is>
      </c>
      <c r="F1008" s="71" t="n">
        <v>46059</v>
      </c>
      <c r="G1008" s="70" t="inlineStr">
        <is>
          <t>智能终端系列</t>
        </is>
      </c>
      <c r="H1008" s="70" t="inlineStr">
        <is>
          <t>尺寸超差</t>
        </is>
      </c>
      <c r="I1008" s="72" t="n">
        <v>106</v>
      </c>
      <c r="J1008" s="73" t="n">
        <v>0.2505910165484633</v>
      </c>
      <c r="K1008" s="70" t="inlineStr">
        <is>
          <t>成型工位</t>
        </is>
      </c>
      <c r="L1008" s="70" t="inlineStr">
        <is>
          <t>工艺偏移</t>
        </is>
      </c>
      <c r="M1008" s="70" t="inlineStr">
        <is>
          <t>质量工程师</t>
        </is>
      </c>
      <c r="N1008" s="70" t="inlineStr">
        <is>
          <t>否</t>
        </is>
      </c>
      <c r="O1008" s="70" t="inlineStr">
        <is>
          <t>团队模拟数据</t>
        </is>
      </c>
      <c r="P1008" s="70" t="inlineStr">
        <is>
          <t>SIM-v2.2-20260807-20260805</t>
        </is>
      </c>
      <c r="Q1008" s="70" t="inlineStr">
        <is>
          <t>按LINE-S01确定性比例分配: 外观15%/尺寸25%/功能25%/电气25%/其他余数; 良品=ROUND(总产量×质量率,0)=13877, 不良=423</t>
        </is>
      </c>
    </row>
    <row r="1009">
      <c r="A1009" s="70" t="inlineStr">
        <is>
          <t>DEF-01008</t>
        </is>
      </c>
      <c r="B1009" s="70" t="inlineStr">
        <is>
          <t>LINE-S01-POST-20260206</t>
        </is>
      </c>
      <c r="C1009" s="70" t="inlineStr">
        <is>
          <t>SHIFT-POST-20260206</t>
        </is>
      </c>
      <c r="D1009" s="70" t="inlineStr">
        <is>
          <t>LINE-S01</t>
        </is>
      </c>
      <c r="E1009" s="70" t="inlineStr">
        <is>
          <t>改善后</t>
        </is>
      </c>
      <c r="F1009" s="71" t="n">
        <v>46059</v>
      </c>
      <c r="G1009" s="70" t="inlineStr">
        <is>
          <t>智能终端系列</t>
        </is>
      </c>
      <c r="H1009" s="70" t="inlineStr">
        <is>
          <t>功能失效</t>
        </is>
      </c>
      <c r="I1009" s="72" t="n">
        <v>106</v>
      </c>
      <c r="J1009" s="73" t="n">
        <v>0.2505910165484633</v>
      </c>
      <c r="K1009" s="70" t="inlineStr">
        <is>
          <t>测试工位</t>
        </is>
      </c>
      <c r="L1009" s="70" t="inlineStr">
        <is>
          <t>元器件异常</t>
        </is>
      </c>
      <c r="M1009" s="70" t="inlineStr">
        <is>
          <t>质量工程师</t>
        </is>
      </c>
      <c r="N1009" s="70" t="inlineStr">
        <is>
          <t>否</t>
        </is>
      </c>
      <c r="O1009" s="70" t="inlineStr">
        <is>
          <t>团队模拟数据</t>
        </is>
      </c>
      <c r="P1009" s="70" t="inlineStr">
        <is>
          <t>SIM-v2.2-20260807-20260805</t>
        </is>
      </c>
      <c r="Q1009" s="70" t="inlineStr">
        <is>
          <t>按LINE-S01确定性比例分配: 外观15%/尺寸25%/功能25%/电气25%/其他余数; 良品=ROUND(总产量×质量率,0)=13877, 不良=423</t>
        </is>
      </c>
    </row>
    <row r="1010">
      <c r="A1010" s="70" t="inlineStr">
        <is>
          <t>DEF-01009</t>
        </is>
      </c>
      <c r="B1010" s="70" t="inlineStr">
        <is>
          <t>LINE-S01-POST-20260206</t>
        </is>
      </c>
      <c r="C1010" s="70" t="inlineStr">
        <is>
          <t>SHIFT-POST-20260206</t>
        </is>
      </c>
      <c r="D1010" s="70" t="inlineStr">
        <is>
          <t>LINE-S01</t>
        </is>
      </c>
      <c r="E1010" s="70" t="inlineStr">
        <is>
          <t>改善后</t>
        </is>
      </c>
      <c r="F1010" s="71" t="n">
        <v>46059</v>
      </c>
      <c r="G1010" s="70" t="inlineStr">
        <is>
          <t>智能终端系列</t>
        </is>
      </c>
      <c r="H1010" s="70" t="inlineStr">
        <is>
          <t>电气不良</t>
        </is>
      </c>
      <c r="I1010" s="72" t="n">
        <v>106</v>
      </c>
      <c r="J1010" s="73" t="n">
        <v>0.2505910165484633</v>
      </c>
      <c r="K1010" s="70" t="inlineStr">
        <is>
          <t>焊接工位</t>
        </is>
      </c>
      <c r="L1010" s="70" t="inlineStr">
        <is>
          <t>焊接缺陷</t>
        </is>
      </c>
      <c r="M1010" s="70" t="inlineStr">
        <is>
          <t>质量工程师</t>
        </is>
      </c>
      <c r="N1010" s="70" t="inlineStr">
        <is>
          <t>否</t>
        </is>
      </c>
      <c r="O1010" s="70" t="inlineStr">
        <is>
          <t>团队模拟数据</t>
        </is>
      </c>
      <c r="P1010" s="70" t="inlineStr">
        <is>
          <t>SIM-v2.2-20260807-20260805</t>
        </is>
      </c>
      <c r="Q1010" s="70" t="inlineStr">
        <is>
          <t>按LINE-S01确定性比例分配: 外观15%/尺寸25%/功能25%/电气25%/其他余数; 良品=ROUND(总产量×质量率,0)=13877, 不良=423</t>
        </is>
      </c>
    </row>
    <row r="1011">
      <c r="A1011" s="70" t="inlineStr">
        <is>
          <t>DEF-01010</t>
        </is>
      </c>
      <c r="B1011" s="70" t="inlineStr">
        <is>
          <t>LINE-S01-POST-20260206</t>
        </is>
      </c>
      <c r="C1011" s="70" t="inlineStr">
        <is>
          <t>SHIFT-POST-20260206</t>
        </is>
      </c>
      <c r="D1011" s="70" t="inlineStr">
        <is>
          <t>LINE-S01</t>
        </is>
      </c>
      <c r="E1011" s="70" t="inlineStr">
        <is>
          <t>改善后</t>
        </is>
      </c>
      <c r="F1011" s="71" t="n">
        <v>46059</v>
      </c>
      <c r="G1011" s="70" t="inlineStr">
        <is>
          <t>智能终端系列</t>
        </is>
      </c>
      <c r="H1011" s="70" t="inlineStr">
        <is>
          <t>其他不良</t>
        </is>
      </c>
      <c r="I1011" s="72" t="n">
        <v>42</v>
      </c>
      <c r="J1011" s="73" t="n">
        <v>0.09929078014184411</v>
      </c>
      <c r="K1011" s="70" t="inlineStr">
        <is>
          <t>包装工位</t>
        </is>
      </c>
      <c r="L1011" s="70" t="inlineStr">
        <is>
          <t>综合因素</t>
        </is>
      </c>
      <c r="M1011" s="70" t="inlineStr">
        <is>
          <t>生产主管</t>
        </is>
      </c>
      <c r="N1011" s="70" t="inlineStr">
        <is>
          <t>否</t>
        </is>
      </c>
      <c r="O1011" s="70" t="inlineStr">
        <is>
          <t>团队模拟数据</t>
        </is>
      </c>
      <c r="P1011" s="70" t="inlineStr">
        <is>
          <t>SIM-v2.2-20260807-20260805</t>
        </is>
      </c>
      <c r="Q1011" s="70" t="inlineStr">
        <is>
          <t>按LINE-S01确定性比例分配: 外观15%/尺寸25%/功能25%/电气25%/其他余数; 良品=ROUND(总产量×质量率,0)=13877, 不良=423</t>
        </is>
      </c>
    </row>
    <row r="1012">
      <c r="A1012" s="70" t="inlineStr">
        <is>
          <t>DEF-01011</t>
        </is>
      </c>
      <c r="B1012" s="70" t="inlineStr">
        <is>
          <t>LINE-S02-POST-20260206</t>
        </is>
      </c>
      <c r="C1012" s="70" t="inlineStr">
        <is>
          <t>SHIFT-POST-20260206</t>
        </is>
      </c>
      <c r="D1012" s="70" t="inlineStr">
        <is>
          <t>LINE-S02</t>
        </is>
      </c>
      <c r="E1012" s="70" t="inlineStr">
        <is>
          <t>改善后</t>
        </is>
      </c>
      <c r="F1012" s="71" t="n">
        <v>46059</v>
      </c>
      <c r="G1012" s="70" t="inlineStr">
        <is>
          <t>视觉设备系列</t>
        </is>
      </c>
      <c r="H1012" s="70" t="inlineStr">
        <is>
          <t>外观不良</t>
        </is>
      </c>
      <c r="I1012" s="72" t="n">
        <v>51</v>
      </c>
      <c r="J1012" s="73" t="n">
        <v>0.1205673758865248</v>
      </c>
      <c r="K1012" s="70" t="inlineStr">
        <is>
          <t>注塑工位</t>
        </is>
      </c>
      <c r="L1012" s="70" t="inlineStr">
        <is>
          <t>表面缺陷</t>
        </is>
      </c>
      <c r="M1012" s="70" t="inlineStr">
        <is>
          <t>质量工程师</t>
        </is>
      </c>
      <c r="N1012" s="70" t="inlineStr">
        <is>
          <t>否</t>
        </is>
      </c>
      <c r="O1012" s="70" t="inlineStr">
        <is>
          <t>团队模拟数据</t>
        </is>
      </c>
      <c r="P1012" s="70" t="inlineStr">
        <is>
          <t>SIM-v2.2-20260807-20260805</t>
        </is>
      </c>
      <c r="Q1012" s="70" t="inlineStr">
        <is>
          <t>按LINE-S02确定性比例分配: 外观12%/尺寸15%/功能32%/电气28%/其他余数; 良品=ROUND(总产量×质量率,0)=12738, 不良=423</t>
        </is>
      </c>
    </row>
    <row r="1013">
      <c r="A1013" s="70" t="inlineStr">
        <is>
          <t>DEF-01012</t>
        </is>
      </c>
      <c r="B1013" s="70" t="inlineStr">
        <is>
          <t>LINE-S02-POST-20260206</t>
        </is>
      </c>
      <c r="C1013" s="70" t="inlineStr">
        <is>
          <t>SHIFT-POST-20260206</t>
        </is>
      </c>
      <c r="D1013" s="70" t="inlineStr">
        <is>
          <t>LINE-S02</t>
        </is>
      </c>
      <c r="E1013" s="70" t="inlineStr">
        <is>
          <t>改善后</t>
        </is>
      </c>
      <c r="F1013" s="71" t="n">
        <v>46059</v>
      </c>
      <c r="G1013" s="70" t="inlineStr">
        <is>
          <t>视觉设备系列</t>
        </is>
      </c>
      <c r="H1013" s="70" t="inlineStr">
        <is>
          <t>尺寸超差</t>
        </is>
      </c>
      <c r="I1013" s="72" t="n">
        <v>63</v>
      </c>
      <c r="J1013" s="73" t="n">
        <v>0.148936170212766</v>
      </c>
      <c r="K1013" s="70" t="inlineStr">
        <is>
          <t>成型工位</t>
        </is>
      </c>
      <c r="L1013" s="70" t="inlineStr">
        <is>
          <t>工艺偏移</t>
        </is>
      </c>
      <c r="M1013" s="70" t="inlineStr">
        <is>
          <t>质量工程师</t>
        </is>
      </c>
      <c r="N1013" s="70" t="inlineStr">
        <is>
          <t>否</t>
        </is>
      </c>
      <c r="O1013" s="70" t="inlineStr">
        <is>
          <t>团队模拟数据</t>
        </is>
      </c>
      <c r="P1013" s="70" t="inlineStr">
        <is>
          <t>SIM-v2.2-20260807-20260805</t>
        </is>
      </c>
      <c r="Q1013" s="70" t="inlineStr">
        <is>
          <t>按LINE-S02确定性比例分配: 外观12%/尺寸15%/功能32%/电气28%/其他余数; 良品=ROUND(总产量×质量率,0)=12738, 不良=423</t>
        </is>
      </c>
    </row>
    <row r="1014">
      <c r="A1014" s="70" t="inlineStr">
        <is>
          <t>DEF-01013</t>
        </is>
      </c>
      <c r="B1014" s="70" t="inlineStr">
        <is>
          <t>LINE-S02-POST-20260206</t>
        </is>
      </c>
      <c r="C1014" s="70" t="inlineStr">
        <is>
          <t>SHIFT-POST-20260206</t>
        </is>
      </c>
      <c r="D1014" s="70" t="inlineStr">
        <is>
          <t>LINE-S02</t>
        </is>
      </c>
      <c r="E1014" s="70" t="inlineStr">
        <is>
          <t>改善后</t>
        </is>
      </c>
      <c r="F1014" s="71" t="n">
        <v>46059</v>
      </c>
      <c r="G1014" s="70" t="inlineStr">
        <is>
          <t>视觉设备系列</t>
        </is>
      </c>
      <c r="H1014" s="70" t="inlineStr">
        <is>
          <t>功能失效</t>
        </is>
      </c>
      <c r="I1014" s="72" t="n">
        <v>135</v>
      </c>
      <c r="J1014" s="73" t="n">
        <v>0.3191489361702128</v>
      </c>
      <c r="K1014" s="70" t="inlineStr">
        <is>
          <t>测试工位</t>
        </is>
      </c>
      <c r="L1014" s="70" t="inlineStr">
        <is>
          <t>元器件异常</t>
        </is>
      </c>
      <c r="M1014" s="70" t="inlineStr">
        <is>
          <t>质量工程师</t>
        </is>
      </c>
      <c r="N1014" s="70" t="inlineStr">
        <is>
          <t>是</t>
        </is>
      </c>
      <c r="O1014" s="70" t="inlineStr">
        <is>
          <t>团队模拟数据</t>
        </is>
      </c>
      <c r="P1014" s="70" t="inlineStr">
        <is>
          <t>SIM-v2.2-20260807-20260805</t>
        </is>
      </c>
      <c r="Q1014" s="70" t="inlineStr">
        <is>
          <t>按LINE-S02确定性比例分配: 外观12%/尺寸15%/功能32%/电气28%/其他余数; 良品=ROUND(总产量×质量率,0)=12738, 不良=423</t>
        </is>
      </c>
    </row>
    <row r="1015">
      <c r="A1015" s="70" t="inlineStr">
        <is>
          <t>DEF-01014</t>
        </is>
      </c>
      <c r="B1015" s="70" t="inlineStr">
        <is>
          <t>LINE-S02-POST-20260206</t>
        </is>
      </c>
      <c r="C1015" s="70" t="inlineStr">
        <is>
          <t>SHIFT-POST-20260206</t>
        </is>
      </c>
      <c r="D1015" s="70" t="inlineStr">
        <is>
          <t>LINE-S02</t>
        </is>
      </c>
      <c r="E1015" s="70" t="inlineStr">
        <is>
          <t>改善后</t>
        </is>
      </c>
      <c r="F1015" s="71" t="n">
        <v>46059</v>
      </c>
      <c r="G1015" s="70" t="inlineStr">
        <is>
          <t>视觉设备系列</t>
        </is>
      </c>
      <c r="H1015" s="70" t="inlineStr">
        <is>
          <t>电气不良</t>
        </is>
      </c>
      <c r="I1015" s="72" t="n">
        <v>118</v>
      </c>
      <c r="J1015" s="73" t="n">
        <v>0.2789598108747045</v>
      </c>
      <c r="K1015" s="70" t="inlineStr">
        <is>
          <t>焊接工位</t>
        </is>
      </c>
      <c r="L1015" s="70" t="inlineStr">
        <is>
          <t>焊接缺陷</t>
        </is>
      </c>
      <c r="M1015" s="70" t="inlineStr">
        <is>
          <t>质量工程师</t>
        </is>
      </c>
      <c r="N1015" s="70" t="inlineStr">
        <is>
          <t>否</t>
        </is>
      </c>
      <c r="O1015" s="70" t="inlineStr">
        <is>
          <t>团队模拟数据</t>
        </is>
      </c>
      <c r="P1015" s="70" t="inlineStr">
        <is>
          <t>SIM-v2.2-20260807-20260805</t>
        </is>
      </c>
      <c r="Q1015" s="70" t="inlineStr">
        <is>
          <t>按LINE-S02确定性比例分配: 外观12%/尺寸15%/功能32%/电气28%/其他余数; 良品=ROUND(总产量×质量率,0)=12738, 不良=423</t>
        </is>
      </c>
    </row>
    <row r="1016">
      <c r="A1016" s="70" t="inlineStr">
        <is>
          <t>DEF-01015</t>
        </is>
      </c>
      <c r="B1016" s="70" t="inlineStr">
        <is>
          <t>LINE-S02-POST-20260206</t>
        </is>
      </c>
      <c r="C1016" s="70" t="inlineStr">
        <is>
          <t>SHIFT-POST-20260206</t>
        </is>
      </c>
      <c r="D1016" s="70" t="inlineStr">
        <is>
          <t>LINE-S02</t>
        </is>
      </c>
      <c r="E1016" s="70" t="inlineStr">
        <is>
          <t>改善后</t>
        </is>
      </c>
      <c r="F1016" s="71" t="n">
        <v>46059</v>
      </c>
      <c r="G1016" s="70" t="inlineStr">
        <is>
          <t>视觉设备系列</t>
        </is>
      </c>
      <c r="H1016" s="70" t="inlineStr">
        <is>
          <t>其他不良</t>
        </is>
      </c>
      <c r="I1016" s="72" t="n">
        <v>56</v>
      </c>
      <c r="J1016" s="73" t="n">
        <v>0.1323877068557919</v>
      </c>
      <c r="K1016" s="70" t="inlineStr">
        <is>
          <t>包装工位</t>
        </is>
      </c>
      <c r="L1016" s="70" t="inlineStr">
        <is>
          <t>综合因素</t>
        </is>
      </c>
      <c r="M1016" s="70" t="inlineStr">
        <is>
          <t>生产主管</t>
        </is>
      </c>
      <c r="N1016" s="70" t="inlineStr">
        <is>
          <t>否</t>
        </is>
      </c>
      <c r="O1016" s="70" t="inlineStr">
        <is>
          <t>团队模拟数据</t>
        </is>
      </c>
      <c r="P1016" s="70" t="inlineStr">
        <is>
          <t>SIM-v2.2-20260807-20260805</t>
        </is>
      </c>
      <c r="Q1016" s="70" t="inlineStr">
        <is>
          <t>按LINE-S02确定性比例分配: 外观12%/尺寸15%/功能32%/电气28%/其他余数; 良品=ROUND(总产量×质量率,0)=12738, 不良=423</t>
        </is>
      </c>
    </row>
    <row r="1017">
      <c r="A1017" s="70" t="inlineStr">
        <is>
          <t>DEF-01016</t>
        </is>
      </c>
      <c r="B1017" s="70" t="inlineStr">
        <is>
          <t>LINE-S03-POST-20260206</t>
        </is>
      </c>
      <c r="C1017" s="70" t="inlineStr">
        <is>
          <t>SHIFT-POST-20260206</t>
        </is>
      </c>
      <c r="D1017" s="70" t="inlineStr">
        <is>
          <t>LINE-S03</t>
        </is>
      </c>
      <c r="E1017" s="70" t="inlineStr">
        <is>
          <t>改善后</t>
        </is>
      </c>
      <c r="F1017" s="71" t="n">
        <v>46059</v>
      </c>
      <c r="G1017" s="70" t="inlineStr">
        <is>
          <t>音频模组系列</t>
        </is>
      </c>
      <c r="H1017" s="70" t="inlineStr">
        <is>
          <t>外观不良</t>
        </is>
      </c>
      <c r="I1017" s="72" t="n">
        <v>238</v>
      </c>
      <c r="J1017" s="73" t="n">
        <v>0.3194630872483222</v>
      </c>
      <c r="K1017" s="70" t="inlineStr">
        <is>
          <t>注塑工位</t>
        </is>
      </c>
      <c r="L1017" s="70" t="inlineStr">
        <is>
          <t>表面缺陷</t>
        </is>
      </c>
      <c r="M1017" s="70" t="inlineStr">
        <is>
          <t>质量工程师</t>
        </is>
      </c>
      <c r="N1017" s="70" t="inlineStr">
        <is>
          <t>是</t>
        </is>
      </c>
      <c r="O1017" s="70" t="inlineStr">
        <is>
          <t>团队模拟数据</t>
        </is>
      </c>
      <c r="P1017" s="70" t="inlineStr">
        <is>
          <t>SIM-v2.2-20260807-20260805</t>
        </is>
      </c>
      <c r="Q1017" s="70" t="inlineStr">
        <is>
          <t>按LINE-S03确定性比例分配: 外观32%/尺寸30%/功能15%/电气13%/其他余数; 良品=ROUND(总产量×质量率,0)=14880, 不良=745</t>
        </is>
      </c>
    </row>
    <row r="1018">
      <c r="A1018" s="70" t="inlineStr">
        <is>
          <t>DEF-01017</t>
        </is>
      </c>
      <c r="B1018" s="70" t="inlineStr">
        <is>
          <t>LINE-S03-POST-20260206</t>
        </is>
      </c>
      <c r="C1018" s="70" t="inlineStr">
        <is>
          <t>SHIFT-POST-20260206</t>
        </is>
      </c>
      <c r="D1018" s="70" t="inlineStr">
        <is>
          <t>LINE-S03</t>
        </is>
      </c>
      <c r="E1018" s="70" t="inlineStr">
        <is>
          <t>改善后</t>
        </is>
      </c>
      <c r="F1018" s="71" t="n">
        <v>46059</v>
      </c>
      <c r="G1018" s="70" t="inlineStr">
        <is>
          <t>音频模组系列</t>
        </is>
      </c>
      <c r="H1018" s="70" t="inlineStr">
        <is>
          <t>尺寸超差</t>
        </is>
      </c>
      <c r="I1018" s="72" t="n">
        <v>224</v>
      </c>
      <c r="J1018" s="73" t="n">
        <v>0.3006711409395973</v>
      </c>
      <c r="K1018" s="70" t="inlineStr">
        <is>
          <t>成型工位</t>
        </is>
      </c>
      <c r="L1018" s="70" t="inlineStr">
        <is>
          <t>工艺偏移</t>
        </is>
      </c>
      <c r="M1018" s="70" t="inlineStr">
        <is>
          <t>质量工程师</t>
        </is>
      </c>
      <c r="N1018" s="70" t="inlineStr">
        <is>
          <t>是</t>
        </is>
      </c>
      <c r="O1018" s="70" t="inlineStr">
        <is>
          <t>团队模拟数据</t>
        </is>
      </c>
      <c r="P1018" s="70" t="inlineStr">
        <is>
          <t>SIM-v2.2-20260807-20260805</t>
        </is>
      </c>
      <c r="Q1018" s="70" t="inlineStr">
        <is>
          <t>按LINE-S03确定性比例分配: 外观32%/尺寸30%/功能15%/电气13%/其他余数; 良品=ROUND(总产量×质量率,0)=14880, 不良=745</t>
        </is>
      </c>
    </row>
    <row r="1019">
      <c r="A1019" s="70" t="inlineStr">
        <is>
          <t>DEF-01018</t>
        </is>
      </c>
      <c r="B1019" s="70" t="inlineStr">
        <is>
          <t>LINE-S03-POST-20260206</t>
        </is>
      </c>
      <c r="C1019" s="70" t="inlineStr">
        <is>
          <t>SHIFT-POST-20260206</t>
        </is>
      </c>
      <c r="D1019" s="70" t="inlineStr">
        <is>
          <t>LINE-S03</t>
        </is>
      </c>
      <c r="E1019" s="70" t="inlineStr">
        <is>
          <t>改善后</t>
        </is>
      </c>
      <c r="F1019" s="71" t="n">
        <v>46059</v>
      </c>
      <c r="G1019" s="70" t="inlineStr">
        <is>
          <t>音频模组系列</t>
        </is>
      </c>
      <c r="H1019" s="70" t="inlineStr">
        <is>
          <t>功能失效</t>
        </is>
      </c>
      <c r="I1019" s="72" t="n">
        <v>112</v>
      </c>
      <c r="J1019" s="73" t="n">
        <v>0.1503355704697986</v>
      </c>
      <c r="K1019" s="70" t="inlineStr">
        <is>
          <t>测试工位</t>
        </is>
      </c>
      <c r="L1019" s="70" t="inlineStr">
        <is>
          <t>元器件异常</t>
        </is>
      </c>
      <c r="M1019" s="70" t="inlineStr">
        <is>
          <t>质量工程师</t>
        </is>
      </c>
      <c r="N1019" s="70" t="inlineStr">
        <is>
          <t>否</t>
        </is>
      </c>
      <c r="O1019" s="70" t="inlineStr">
        <is>
          <t>团队模拟数据</t>
        </is>
      </c>
      <c r="P1019" s="70" t="inlineStr">
        <is>
          <t>SIM-v2.2-20260807-20260805</t>
        </is>
      </c>
      <c r="Q1019" s="70" t="inlineStr">
        <is>
          <t>按LINE-S03确定性比例分配: 外观32%/尺寸30%/功能15%/电气13%/其他余数; 良品=ROUND(总产量×质量率,0)=14880, 不良=745</t>
        </is>
      </c>
    </row>
    <row r="1020">
      <c r="A1020" s="70" t="inlineStr">
        <is>
          <t>DEF-01019</t>
        </is>
      </c>
      <c r="B1020" s="70" t="inlineStr">
        <is>
          <t>LINE-S03-POST-20260206</t>
        </is>
      </c>
      <c r="C1020" s="70" t="inlineStr">
        <is>
          <t>SHIFT-POST-20260206</t>
        </is>
      </c>
      <c r="D1020" s="70" t="inlineStr">
        <is>
          <t>LINE-S03</t>
        </is>
      </c>
      <c r="E1020" s="70" t="inlineStr">
        <is>
          <t>改善后</t>
        </is>
      </c>
      <c r="F1020" s="71" t="n">
        <v>46059</v>
      </c>
      <c r="G1020" s="70" t="inlineStr">
        <is>
          <t>音频模组系列</t>
        </is>
      </c>
      <c r="H1020" s="70" t="inlineStr">
        <is>
          <t>电气不良</t>
        </is>
      </c>
      <c r="I1020" s="72" t="n">
        <v>97</v>
      </c>
      <c r="J1020" s="73" t="n">
        <v>0.1302013422818792</v>
      </c>
      <c r="K1020" s="70" t="inlineStr">
        <is>
          <t>焊接工位</t>
        </is>
      </c>
      <c r="L1020" s="70" t="inlineStr">
        <is>
          <t>焊接缺陷</t>
        </is>
      </c>
      <c r="M1020" s="70" t="inlineStr">
        <is>
          <t>质量工程师</t>
        </is>
      </c>
      <c r="N1020" s="70" t="inlineStr">
        <is>
          <t>否</t>
        </is>
      </c>
      <c r="O1020" s="70" t="inlineStr">
        <is>
          <t>团队模拟数据</t>
        </is>
      </c>
      <c r="P1020" s="70" t="inlineStr">
        <is>
          <t>SIM-v2.2-20260807-20260805</t>
        </is>
      </c>
      <c r="Q1020" s="70" t="inlineStr">
        <is>
          <t>按LINE-S03确定性比例分配: 外观32%/尺寸30%/功能15%/电气13%/其他余数; 良品=ROUND(总产量×质量率,0)=14880, 不良=745</t>
        </is>
      </c>
    </row>
    <row r="1021">
      <c r="A1021" s="70" t="inlineStr">
        <is>
          <t>DEF-01020</t>
        </is>
      </c>
      <c r="B1021" s="70" t="inlineStr">
        <is>
          <t>LINE-S03-POST-20260206</t>
        </is>
      </c>
      <c r="C1021" s="70" t="inlineStr">
        <is>
          <t>SHIFT-POST-20260206</t>
        </is>
      </c>
      <c r="D1021" s="70" t="inlineStr">
        <is>
          <t>LINE-S03</t>
        </is>
      </c>
      <c r="E1021" s="70" t="inlineStr">
        <is>
          <t>改善后</t>
        </is>
      </c>
      <c r="F1021" s="71" t="n">
        <v>46059</v>
      </c>
      <c r="G1021" s="70" t="inlineStr">
        <is>
          <t>音频模组系列</t>
        </is>
      </c>
      <c r="H1021" s="70" t="inlineStr">
        <is>
          <t>其他不良</t>
        </is>
      </c>
      <c r="I1021" s="72" t="n">
        <v>74</v>
      </c>
      <c r="J1021" s="73" t="n">
        <v>0.09932885906040279</v>
      </c>
      <c r="K1021" s="70" t="inlineStr">
        <is>
          <t>包装工位</t>
        </is>
      </c>
      <c r="L1021" s="70" t="inlineStr">
        <is>
          <t>综合因素</t>
        </is>
      </c>
      <c r="M1021" s="70" t="inlineStr">
        <is>
          <t>生产主管</t>
        </is>
      </c>
      <c r="N1021" s="70" t="inlineStr">
        <is>
          <t>否</t>
        </is>
      </c>
      <c r="O1021" s="70" t="inlineStr">
        <is>
          <t>团队模拟数据</t>
        </is>
      </c>
      <c r="P1021" s="70" t="inlineStr">
        <is>
          <t>SIM-v2.2-20260807-20260805</t>
        </is>
      </c>
      <c r="Q1021" s="70" t="inlineStr">
        <is>
          <t>按LINE-S03确定性比例分配: 外观32%/尺寸30%/功能15%/电气13%/其他余数; 良品=ROUND(总产量×质量率,0)=14880, 不良=745</t>
        </is>
      </c>
    </row>
    <row r="1022">
      <c r="A1022" s="70" t="inlineStr">
        <is>
          <t>DEF-01021</t>
        </is>
      </c>
      <c r="B1022" s="70" t="inlineStr">
        <is>
          <t>LINE-S01-POST-20260209</t>
        </is>
      </c>
      <c r="C1022" s="70" t="inlineStr">
        <is>
          <t>SHIFT-POST-20260209</t>
        </is>
      </c>
      <c r="D1022" s="70" t="inlineStr">
        <is>
          <t>LINE-S01</t>
        </is>
      </c>
      <c r="E1022" s="70" t="inlineStr">
        <is>
          <t>改善后</t>
        </is>
      </c>
      <c r="F1022" s="71" t="n">
        <v>46062</v>
      </c>
      <c r="G1022" s="70" t="inlineStr">
        <is>
          <t>智能终端系列</t>
        </is>
      </c>
      <c r="H1022" s="70" t="inlineStr">
        <is>
          <t>外观不良</t>
        </is>
      </c>
      <c r="I1022" s="72" t="n">
        <v>598</v>
      </c>
      <c r="J1022" s="73" t="n">
        <v>0.1500627352572146</v>
      </c>
      <c r="K1022" s="70" t="inlineStr">
        <is>
          <t>注塑工位</t>
        </is>
      </c>
      <c r="L1022" s="70" t="inlineStr">
        <is>
          <t>表面缺陷</t>
        </is>
      </c>
      <c r="M1022" s="70" t="inlineStr">
        <is>
          <t>质量工程师</t>
        </is>
      </c>
      <c r="N1022" s="70" t="inlineStr">
        <is>
          <t>否</t>
        </is>
      </c>
      <c r="O1022" s="70" t="inlineStr">
        <is>
          <t>团队模拟数据</t>
        </is>
      </c>
      <c r="P1022" s="70" t="inlineStr">
        <is>
          <t>SIM-v2.2-20260807-20260805</t>
        </is>
      </c>
      <c r="Q1022" s="70" t="inlineStr">
        <is>
          <t>按LINE-S01确定性比例分配: 外观15%/尺寸25%/功能25%/电气25%/其他余数; 良品=ROUND(总产量×质量率,0)=45209, 不良=3985</t>
        </is>
      </c>
    </row>
    <row r="1023">
      <c r="A1023" s="70" t="inlineStr">
        <is>
          <t>DEF-01022</t>
        </is>
      </c>
      <c r="B1023" s="70" t="inlineStr">
        <is>
          <t>LINE-S01-POST-20260209</t>
        </is>
      </c>
      <c r="C1023" s="70" t="inlineStr">
        <is>
          <t>SHIFT-POST-20260209</t>
        </is>
      </c>
      <c r="D1023" s="70" t="inlineStr">
        <is>
          <t>LINE-S01</t>
        </is>
      </c>
      <c r="E1023" s="70" t="inlineStr">
        <is>
          <t>改善后</t>
        </is>
      </c>
      <c r="F1023" s="71" t="n">
        <v>46062</v>
      </c>
      <c r="G1023" s="70" t="inlineStr">
        <is>
          <t>智能终端系列</t>
        </is>
      </c>
      <c r="H1023" s="70" t="inlineStr">
        <is>
          <t>尺寸超差</t>
        </is>
      </c>
      <c r="I1023" s="72" t="n">
        <v>996</v>
      </c>
      <c r="J1023" s="73" t="n">
        <v>0.2499372647427854</v>
      </c>
      <c r="K1023" s="70" t="inlineStr">
        <is>
          <t>成型工位</t>
        </is>
      </c>
      <c r="L1023" s="70" t="inlineStr">
        <is>
          <t>工艺偏移</t>
        </is>
      </c>
      <c r="M1023" s="70" t="inlineStr">
        <is>
          <t>质量工程师</t>
        </is>
      </c>
      <c r="N1023" s="70" t="inlineStr">
        <is>
          <t>否</t>
        </is>
      </c>
      <c r="O1023" s="70" t="inlineStr">
        <is>
          <t>团队模拟数据</t>
        </is>
      </c>
      <c r="P1023" s="70" t="inlineStr">
        <is>
          <t>SIM-v2.2-20260807-20260805</t>
        </is>
      </c>
      <c r="Q1023" s="70" t="inlineStr">
        <is>
          <t>按LINE-S01确定性比例分配: 外观15%/尺寸25%/功能25%/电气25%/其他余数; 良品=ROUND(总产量×质量率,0)=45209, 不良=3985</t>
        </is>
      </c>
    </row>
    <row r="1024">
      <c r="A1024" s="70" t="inlineStr">
        <is>
          <t>DEF-01023</t>
        </is>
      </c>
      <c r="B1024" s="70" t="inlineStr">
        <is>
          <t>LINE-S01-POST-20260209</t>
        </is>
      </c>
      <c r="C1024" s="70" t="inlineStr">
        <is>
          <t>SHIFT-POST-20260209</t>
        </is>
      </c>
      <c r="D1024" s="70" t="inlineStr">
        <is>
          <t>LINE-S01</t>
        </is>
      </c>
      <c r="E1024" s="70" t="inlineStr">
        <is>
          <t>改善后</t>
        </is>
      </c>
      <c r="F1024" s="71" t="n">
        <v>46062</v>
      </c>
      <c r="G1024" s="70" t="inlineStr">
        <is>
          <t>智能终端系列</t>
        </is>
      </c>
      <c r="H1024" s="70" t="inlineStr">
        <is>
          <t>功能失效</t>
        </is>
      </c>
      <c r="I1024" s="72" t="n">
        <v>996</v>
      </c>
      <c r="J1024" s="73" t="n">
        <v>0.2499372647427854</v>
      </c>
      <c r="K1024" s="70" t="inlineStr">
        <is>
          <t>测试工位</t>
        </is>
      </c>
      <c r="L1024" s="70" t="inlineStr">
        <is>
          <t>元器件异常</t>
        </is>
      </c>
      <c r="M1024" s="70" t="inlineStr">
        <is>
          <t>质量工程师</t>
        </is>
      </c>
      <c r="N1024" s="70" t="inlineStr">
        <is>
          <t>否</t>
        </is>
      </c>
      <c r="O1024" s="70" t="inlineStr">
        <is>
          <t>团队模拟数据</t>
        </is>
      </c>
      <c r="P1024" s="70" t="inlineStr">
        <is>
          <t>SIM-v2.2-20260807-20260805</t>
        </is>
      </c>
      <c r="Q1024" s="70" t="inlineStr">
        <is>
          <t>按LINE-S01确定性比例分配: 外观15%/尺寸25%/功能25%/电气25%/其他余数; 良品=ROUND(总产量×质量率,0)=45209, 不良=3985</t>
        </is>
      </c>
    </row>
    <row r="1025">
      <c r="A1025" s="70" t="inlineStr">
        <is>
          <t>DEF-01024</t>
        </is>
      </c>
      <c r="B1025" s="70" t="inlineStr">
        <is>
          <t>LINE-S01-POST-20260209</t>
        </is>
      </c>
      <c r="C1025" s="70" t="inlineStr">
        <is>
          <t>SHIFT-POST-20260209</t>
        </is>
      </c>
      <c r="D1025" s="70" t="inlineStr">
        <is>
          <t>LINE-S01</t>
        </is>
      </c>
      <c r="E1025" s="70" t="inlineStr">
        <is>
          <t>改善后</t>
        </is>
      </c>
      <c r="F1025" s="71" t="n">
        <v>46062</v>
      </c>
      <c r="G1025" s="70" t="inlineStr">
        <is>
          <t>智能终端系列</t>
        </is>
      </c>
      <c r="H1025" s="70" t="inlineStr">
        <is>
          <t>电气不良</t>
        </is>
      </c>
      <c r="I1025" s="72" t="n">
        <v>996</v>
      </c>
      <c r="J1025" s="73" t="n">
        <v>0.2499372647427854</v>
      </c>
      <c r="K1025" s="70" t="inlineStr">
        <is>
          <t>焊接工位</t>
        </is>
      </c>
      <c r="L1025" s="70" t="inlineStr">
        <is>
          <t>焊接缺陷</t>
        </is>
      </c>
      <c r="M1025" s="70" t="inlineStr">
        <is>
          <t>质量工程师</t>
        </is>
      </c>
      <c r="N1025" s="70" t="inlineStr">
        <is>
          <t>否</t>
        </is>
      </c>
      <c r="O1025" s="70" t="inlineStr">
        <is>
          <t>团队模拟数据</t>
        </is>
      </c>
      <c r="P1025" s="70" t="inlineStr">
        <is>
          <t>SIM-v2.2-20260807-20260805</t>
        </is>
      </c>
      <c r="Q1025" s="70" t="inlineStr">
        <is>
          <t>按LINE-S01确定性比例分配: 外观15%/尺寸25%/功能25%/电气25%/其他余数; 良品=ROUND(总产量×质量率,0)=45209, 不良=3985</t>
        </is>
      </c>
    </row>
    <row r="1026">
      <c r="A1026" s="70" t="inlineStr">
        <is>
          <t>DEF-01025</t>
        </is>
      </c>
      <c r="B1026" s="70" t="inlineStr">
        <is>
          <t>LINE-S01-POST-20260209</t>
        </is>
      </c>
      <c r="C1026" s="70" t="inlineStr">
        <is>
          <t>SHIFT-POST-20260209</t>
        </is>
      </c>
      <c r="D1026" s="70" t="inlineStr">
        <is>
          <t>LINE-S01</t>
        </is>
      </c>
      <c r="E1026" s="70" t="inlineStr">
        <is>
          <t>改善后</t>
        </is>
      </c>
      <c r="F1026" s="71" t="n">
        <v>46062</v>
      </c>
      <c r="G1026" s="70" t="inlineStr">
        <is>
          <t>智能终端系列</t>
        </is>
      </c>
      <c r="H1026" s="70" t="inlineStr">
        <is>
          <t>其他不良</t>
        </is>
      </c>
      <c r="I1026" s="72" t="n">
        <v>399</v>
      </c>
      <c r="J1026" s="73" t="n">
        <v>0.1001254705144291</v>
      </c>
      <c r="K1026" s="70" t="inlineStr">
        <is>
          <t>包装工位</t>
        </is>
      </c>
      <c r="L1026" s="70" t="inlineStr">
        <is>
          <t>综合因素</t>
        </is>
      </c>
      <c r="M1026" s="70" t="inlineStr">
        <is>
          <t>生产主管</t>
        </is>
      </c>
      <c r="N1026" s="70" t="inlineStr">
        <is>
          <t>否</t>
        </is>
      </c>
      <c r="O1026" s="70" t="inlineStr">
        <is>
          <t>团队模拟数据</t>
        </is>
      </c>
      <c r="P1026" s="70" t="inlineStr">
        <is>
          <t>SIM-v2.2-20260807-20260805</t>
        </is>
      </c>
      <c r="Q1026" s="70" t="inlineStr">
        <is>
          <t>按LINE-S01确定性比例分配: 外观15%/尺寸25%/功能25%/电气25%/其他余数; 良品=ROUND(总产量×质量率,0)=45209, 不良=3985</t>
        </is>
      </c>
    </row>
    <row r="1027">
      <c r="A1027" s="70" t="inlineStr">
        <is>
          <t>DEF-01026</t>
        </is>
      </c>
      <c r="B1027" s="70" t="inlineStr">
        <is>
          <t>LINE-S02-POST-20260209</t>
        </is>
      </c>
      <c r="C1027" s="70" t="inlineStr">
        <is>
          <t>SHIFT-POST-20260209</t>
        </is>
      </c>
      <c r="D1027" s="70" t="inlineStr">
        <is>
          <t>LINE-S02</t>
        </is>
      </c>
      <c r="E1027" s="70" t="inlineStr">
        <is>
          <t>改善后</t>
        </is>
      </c>
      <c r="F1027" s="71" t="n">
        <v>46062</v>
      </c>
      <c r="G1027" s="70" t="inlineStr">
        <is>
          <t>视觉设备系列</t>
        </is>
      </c>
      <c r="H1027" s="70" t="inlineStr">
        <is>
          <t>外观不良</t>
        </is>
      </c>
      <c r="I1027" s="72" t="n">
        <v>408</v>
      </c>
      <c r="J1027" s="73" t="n">
        <v>0.1198589894242068</v>
      </c>
      <c r="K1027" s="70" t="inlineStr">
        <is>
          <t>注塑工位</t>
        </is>
      </c>
      <c r="L1027" s="70" t="inlineStr">
        <is>
          <t>表面缺陷</t>
        </is>
      </c>
      <c r="M1027" s="70" t="inlineStr">
        <is>
          <t>质量工程师</t>
        </is>
      </c>
      <c r="N1027" s="70" t="inlineStr">
        <is>
          <t>否</t>
        </is>
      </c>
      <c r="O1027" s="70" t="inlineStr">
        <is>
          <t>团队模拟数据</t>
        </is>
      </c>
      <c r="P1027" s="70" t="inlineStr">
        <is>
          <t>SIM-v2.2-20260807-20260805</t>
        </is>
      </c>
      <c r="Q1027" s="70" t="inlineStr">
        <is>
          <t>按LINE-S02确定性比例分配: 外观12%/尺寸15%/功能32%/电气28%/其他余数; 良品=ROUND(总产量×质量率,0)=41909, 不良=3404</t>
        </is>
      </c>
    </row>
    <row r="1028">
      <c r="A1028" s="70" t="inlineStr">
        <is>
          <t>DEF-01027</t>
        </is>
      </c>
      <c r="B1028" s="70" t="inlineStr">
        <is>
          <t>LINE-S02-POST-20260209</t>
        </is>
      </c>
      <c r="C1028" s="70" t="inlineStr">
        <is>
          <t>SHIFT-POST-20260209</t>
        </is>
      </c>
      <c r="D1028" s="70" t="inlineStr">
        <is>
          <t>LINE-S02</t>
        </is>
      </c>
      <c r="E1028" s="70" t="inlineStr">
        <is>
          <t>改善后</t>
        </is>
      </c>
      <c r="F1028" s="71" t="n">
        <v>46062</v>
      </c>
      <c r="G1028" s="70" t="inlineStr">
        <is>
          <t>视觉设备系列</t>
        </is>
      </c>
      <c r="H1028" s="70" t="inlineStr">
        <is>
          <t>尺寸超差</t>
        </is>
      </c>
      <c r="I1028" s="72" t="n">
        <v>511</v>
      </c>
      <c r="J1028" s="73" t="n">
        <v>0.150117508813161</v>
      </c>
      <c r="K1028" s="70" t="inlineStr">
        <is>
          <t>成型工位</t>
        </is>
      </c>
      <c r="L1028" s="70" t="inlineStr">
        <is>
          <t>工艺偏移</t>
        </is>
      </c>
      <c r="M1028" s="70" t="inlineStr">
        <is>
          <t>质量工程师</t>
        </is>
      </c>
      <c r="N1028" s="70" t="inlineStr">
        <is>
          <t>否</t>
        </is>
      </c>
      <c r="O1028" s="70" t="inlineStr">
        <is>
          <t>团队模拟数据</t>
        </is>
      </c>
      <c r="P1028" s="70" t="inlineStr">
        <is>
          <t>SIM-v2.2-20260807-20260805</t>
        </is>
      </c>
      <c r="Q1028" s="70" t="inlineStr">
        <is>
          <t>按LINE-S02确定性比例分配: 外观12%/尺寸15%/功能32%/电气28%/其他余数; 良品=ROUND(总产量×质量率,0)=41909, 不良=3404</t>
        </is>
      </c>
    </row>
    <row r="1029">
      <c r="A1029" s="70" t="inlineStr">
        <is>
          <t>DEF-01028</t>
        </is>
      </c>
      <c r="B1029" s="70" t="inlineStr">
        <is>
          <t>LINE-S02-POST-20260209</t>
        </is>
      </c>
      <c r="C1029" s="70" t="inlineStr">
        <is>
          <t>SHIFT-POST-20260209</t>
        </is>
      </c>
      <c r="D1029" s="70" t="inlineStr">
        <is>
          <t>LINE-S02</t>
        </is>
      </c>
      <c r="E1029" s="70" t="inlineStr">
        <is>
          <t>改善后</t>
        </is>
      </c>
      <c r="F1029" s="71" t="n">
        <v>46062</v>
      </c>
      <c r="G1029" s="70" t="inlineStr">
        <is>
          <t>视觉设备系列</t>
        </is>
      </c>
      <c r="H1029" s="70" t="inlineStr">
        <is>
          <t>功能失效</t>
        </is>
      </c>
      <c r="I1029" s="72" t="n">
        <v>1089</v>
      </c>
      <c r="J1029" s="73" t="n">
        <v>0.3199177438307873</v>
      </c>
      <c r="K1029" s="70" t="inlineStr">
        <is>
          <t>测试工位</t>
        </is>
      </c>
      <c r="L1029" s="70" t="inlineStr">
        <is>
          <t>元器件异常</t>
        </is>
      </c>
      <c r="M1029" s="70" t="inlineStr">
        <is>
          <t>质量工程师</t>
        </is>
      </c>
      <c r="N1029" s="70" t="inlineStr">
        <is>
          <t>是</t>
        </is>
      </c>
      <c r="O1029" s="70" t="inlineStr">
        <is>
          <t>团队模拟数据</t>
        </is>
      </c>
      <c r="P1029" s="70" t="inlineStr">
        <is>
          <t>SIM-v2.2-20260807-20260805</t>
        </is>
      </c>
      <c r="Q1029" s="70" t="inlineStr">
        <is>
          <t>按LINE-S02确定性比例分配: 外观12%/尺寸15%/功能32%/电气28%/其他余数; 良品=ROUND(总产量×质量率,0)=41909, 不良=3404</t>
        </is>
      </c>
    </row>
    <row r="1030">
      <c r="A1030" s="70" t="inlineStr">
        <is>
          <t>DEF-01029</t>
        </is>
      </c>
      <c r="B1030" s="70" t="inlineStr">
        <is>
          <t>LINE-S02-POST-20260209</t>
        </is>
      </c>
      <c r="C1030" s="70" t="inlineStr">
        <is>
          <t>SHIFT-POST-20260209</t>
        </is>
      </c>
      <c r="D1030" s="70" t="inlineStr">
        <is>
          <t>LINE-S02</t>
        </is>
      </c>
      <c r="E1030" s="70" t="inlineStr">
        <is>
          <t>改善后</t>
        </is>
      </c>
      <c r="F1030" s="71" t="n">
        <v>46062</v>
      </c>
      <c r="G1030" s="70" t="inlineStr">
        <is>
          <t>视觉设备系列</t>
        </is>
      </c>
      <c r="H1030" s="70" t="inlineStr">
        <is>
          <t>电气不良</t>
        </is>
      </c>
      <c r="I1030" s="72" t="n">
        <v>953</v>
      </c>
      <c r="J1030" s="73" t="n">
        <v>0.2799647473560517</v>
      </c>
      <c r="K1030" s="70" t="inlineStr">
        <is>
          <t>焊接工位</t>
        </is>
      </c>
      <c r="L1030" s="70" t="inlineStr">
        <is>
          <t>焊接缺陷</t>
        </is>
      </c>
      <c r="M1030" s="70" t="inlineStr">
        <is>
          <t>质量工程师</t>
        </is>
      </c>
      <c r="N1030" s="70" t="inlineStr">
        <is>
          <t>否</t>
        </is>
      </c>
      <c r="O1030" s="70" t="inlineStr">
        <is>
          <t>团队模拟数据</t>
        </is>
      </c>
      <c r="P1030" s="70" t="inlineStr">
        <is>
          <t>SIM-v2.2-20260807-20260805</t>
        </is>
      </c>
      <c r="Q1030" s="70" t="inlineStr">
        <is>
          <t>按LINE-S02确定性比例分配: 外观12%/尺寸15%/功能32%/电气28%/其他余数; 良品=ROUND(总产量×质量率,0)=41909, 不良=3404</t>
        </is>
      </c>
    </row>
    <row r="1031">
      <c r="A1031" s="70" t="inlineStr">
        <is>
          <t>DEF-01030</t>
        </is>
      </c>
      <c r="B1031" s="70" t="inlineStr">
        <is>
          <t>LINE-S02-POST-20260209</t>
        </is>
      </c>
      <c r="C1031" s="70" t="inlineStr">
        <is>
          <t>SHIFT-POST-20260209</t>
        </is>
      </c>
      <c r="D1031" s="70" t="inlineStr">
        <is>
          <t>LINE-S02</t>
        </is>
      </c>
      <c r="E1031" s="70" t="inlineStr">
        <is>
          <t>改善后</t>
        </is>
      </c>
      <c r="F1031" s="71" t="n">
        <v>46062</v>
      </c>
      <c r="G1031" s="70" t="inlineStr">
        <is>
          <t>视觉设备系列</t>
        </is>
      </c>
      <c r="H1031" s="70" t="inlineStr">
        <is>
          <t>其他不良</t>
        </is>
      </c>
      <c r="I1031" s="72" t="n">
        <v>443</v>
      </c>
      <c r="J1031" s="73" t="n">
        <v>0.1301410105757932</v>
      </c>
      <c r="K1031" s="70" t="inlineStr">
        <is>
          <t>包装工位</t>
        </is>
      </c>
      <c r="L1031" s="70" t="inlineStr">
        <is>
          <t>综合因素</t>
        </is>
      </c>
      <c r="M1031" s="70" t="inlineStr">
        <is>
          <t>生产主管</t>
        </is>
      </c>
      <c r="N1031" s="70" t="inlineStr">
        <is>
          <t>否</t>
        </is>
      </c>
      <c r="O1031" s="70" t="inlineStr">
        <is>
          <t>团队模拟数据</t>
        </is>
      </c>
      <c r="P1031" s="70" t="inlineStr">
        <is>
          <t>SIM-v2.2-20260807-20260805</t>
        </is>
      </c>
      <c r="Q1031" s="70" t="inlineStr">
        <is>
          <t>按LINE-S02确定性比例分配: 外观12%/尺寸15%/功能32%/电气28%/其他余数; 良品=ROUND(总产量×质量率,0)=41909, 不良=3404</t>
        </is>
      </c>
    </row>
    <row r="1032">
      <c r="A1032" s="70" t="inlineStr">
        <is>
          <t>DEF-01031</t>
        </is>
      </c>
      <c r="B1032" s="70" t="inlineStr">
        <is>
          <t>LINE-S03-POST-20260209</t>
        </is>
      </c>
      <c r="C1032" s="70" t="inlineStr">
        <is>
          <t>SHIFT-POST-20260209</t>
        </is>
      </c>
      <c r="D1032" s="70" t="inlineStr">
        <is>
          <t>LINE-S03</t>
        </is>
      </c>
      <c r="E1032" s="70" t="inlineStr">
        <is>
          <t>改善后</t>
        </is>
      </c>
      <c r="F1032" s="71" t="n">
        <v>46062</v>
      </c>
      <c r="G1032" s="70" t="inlineStr">
        <is>
          <t>音频模组系列</t>
        </is>
      </c>
      <c r="H1032" s="70" t="inlineStr">
        <is>
          <t>外观不良</t>
        </is>
      </c>
      <c r="I1032" s="72" t="n">
        <v>1559</v>
      </c>
      <c r="J1032" s="73" t="n">
        <v>0.3199261235378617</v>
      </c>
      <c r="K1032" s="70" t="inlineStr">
        <is>
          <t>注塑工位</t>
        </is>
      </c>
      <c r="L1032" s="70" t="inlineStr">
        <is>
          <t>表面缺陷</t>
        </is>
      </c>
      <c r="M1032" s="70" t="inlineStr">
        <is>
          <t>质量工程师</t>
        </is>
      </c>
      <c r="N1032" s="70" t="inlineStr">
        <is>
          <t>是</t>
        </is>
      </c>
      <c r="O1032" s="70" t="inlineStr">
        <is>
          <t>团队模拟数据</t>
        </is>
      </c>
      <c r="P1032" s="70" t="inlineStr">
        <is>
          <t>SIM-v2.2-20260807-20260805</t>
        </is>
      </c>
      <c r="Q1032" s="70" t="inlineStr">
        <is>
          <t>按LINE-S03确定性比例分配: 外观32%/尺寸30%/功能15%/电气13%/其他余数; 良品=ROUND(总产量×质量率,0)=48862, 不良=4873</t>
        </is>
      </c>
    </row>
    <row r="1033">
      <c r="A1033" s="70" t="inlineStr">
        <is>
          <t>DEF-01032</t>
        </is>
      </c>
      <c r="B1033" s="70" t="inlineStr">
        <is>
          <t>LINE-S03-POST-20260209</t>
        </is>
      </c>
      <c r="C1033" s="70" t="inlineStr">
        <is>
          <t>SHIFT-POST-20260209</t>
        </is>
      </c>
      <c r="D1033" s="70" t="inlineStr">
        <is>
          <t>LINE-S03</t>
        </is>
      </c>
      <c r="E1033" s="70" t="inlineStr">
        <is>
          <t>改善后</t>
        </is>
      </c>
      <c r="F1033" s="71" t="n">
        <v>46062</v>
      </c>
      <c r="G1033" s="70" t="inlineStr">
        <is>
          <t>音频模组系列</t>
        </is>
      </c>
      <c r="H1033" s="70" t="inlineStr">
        <is>
          <t>尺寸超差</t>
        </is>
      </c>
      <c r="I1033" s="72" t="n">
        <v>1462</v>
      </c>
      <c r="J1033" s="73" t="n">
        <v>0.3000205212394829</v>
      </c>
      <c r="K1033" s="70" t="inlineStr">
        <is>
          <t>成型工位</t>
        </is>
      </c>
      <c r="L1033" s="70" t="inlineStr">
        <is>
          <t>工艺偏移</t>
        </is>
      </c>
      <c r="M1033" s="70" t="inlineStr">
        <is>
          <t>质量工程师</t>
        </is>
      </c>
      <c r="N1033" s="70" t="inlineStr">
        <is>
          <t>是</t>
        </is>
      </c>
      <c r="O1033" s="70" t="inlineStr">
        <is>
          <t>团队模拟数据</t>
        </is>
      </c>
      <c r="P1033" s="70" t="inlineStr">
        <is>
          <t>SIM-v2.2-20260807-20260805</t>
        </is>
      </c>
      <c r="Q1033" s="70" t="inlineStr">
        <is>
          <t>按LINE-S03确定性比例分配: 外观32%/尺寸30%/功能15%/电气13%/其他余数; 良品=ROUND(总产量×质量率,0)=48862, 不良=4873</t>
        </is>
      </c>
    </row>
    <row r="1034">
      <c r="A1034" s="70" t="inlineStr">
        <is>
          <t>DEF-01033</t>
        </is>
      </c>
      <c r="B1034" s="70" t="inlineStr">
        <is>
          <t>LINE-S03-POST-20260209</t>
        </is>
      </c>
      <c r="C1034" s="70" t="inlineStr">
        <is>
          <t>SHIFT-POST-20260209</t>
        </is>
      </c>
      <c r="D1034" s="70" t="inlineStr">
        <is>
          <t>LINE-S03</t>
        </is>
      </c>
      <c r="E1034" s="70" t="inlineStr">
        <is>
          <t>改善后</t>
        </is>
      </c>
      <c r="F1034" s="71" t="n">
        <v>46062</v>
      </c>
      <c r="G1034" s="70" t="inlineStr">
        <is>
          <t>音频模组系列</t>
        </is>
      </c>
      <c r="H1034" s="70" t="inlineStr">
        <is>
          <t>功能失效</t>
        </is>
      </c>
      <c r="I1034" s="72" t="n">
        <v>731</v>
      </c>
      <c r="J1034" s="73" t="n">
        <v>0.1500102606197414</v>
      </c>
      <c r="K1034" s="70" t="inlineStr">
        <is>
          <t>测试工位</t>
        </is>
      </c>
      <c r="L1034" s="70" t="inlineStr">
        <is>
          <t>元器件异常</t>
        </is>
      </c>
      <c r="M1034" s="70" t="inlineStr">
        <is>
          <t>质量工程师</t>
        </is>
      </c>
      <c r="N1034" s="70" t="inlineStr">
        <is>
          <t>否</t>
        </is>
      </c>
      <c r="O1034" s="70" t="inlineStr">
        <is>
          <t>团队模拟数据</t>
        </is>
      </c>
      <c r="P1034" s="70" t="inlineStr">
        <is>
          <t>SIM-v2.2-20260807-20260805</t>
        </is>
      </c>
      <c r="Q1034" s="70" t="inlineStr">
        <is>
          <t>按LINE-S03确定性比例分配: 外观32%/尺寸30%/功能15%/电气13%/其他余数; 良品=ROUND(总产量×质量率,0)=48862, 不良=4873</t>
        </is>
      </c>
    </row>
    <row r="1035">
      <c r="A1035" s="70" t="inlineStr">
        <is>
          <t>DEF-01034</t>
        </is>
      </c>
      <c r="B1035" s="70" t="inlineStr">
        <is>
          <t>LINE-S03-POST-20260209</t>
        </is>
      </c>
      <c r="C1035" s="70" t="inlineStr">
        <is>
          <t>SHIFT-POST-20260209</t>
        </is>
      </c>
      <c r="D1035" s="70" t="inlineStr">
        <is>
          <t>LINE-S03</t>
        </is>
      </c>
      <c r="E1035" s="70" t="inlineStr">
        <is>
          <t>改善后</t>
        </is>
      </c>
      <c r="F1035" s="71" t="n">
        <v>46062</v>
      </c>
      <c r="G1035" s="70" t="inlineStr">
        <is>
          <t>音频模组系列</t>
        </is>
      </c>
      <c r="H1035" s="70" t="inlineStr">
        <is>
          <t>电气不良</t>
        </is>
      </c>
      <c r="I1035" s="72" t="n">
        <v>633</v>
      </c>
      <c r="J1035" s="73" t="n">
        <v>0.129899445926534</v>
      </c>
      <c r="K1035" s="70" t="inlineStr">
        <is>
          <t>焊接工位</t>
        </is>
      </c>
      <c r="L1035" s="70" t="inlineStr">
        <is>
          <t>焊接缺陷</t>
        </is>
      </c>
      <c r="M1035" s="70" t="inlineStr">
        <is>
          <t>质量工程师</t>
        </is>
      </c>
      <c r="N1035" s="70" t="inlineStr">
        <is>
          <t>否</t>
        </is>
      </c>
      <c r="O1035" s="70" t="inlineStr">
        <is>
          <t>团队模拟数据</t>
        </is>
      </c>
      <c r="P1035" s="70" t="inlineStr">
        <is>
          <t>SIM-v2.2-20260807-20260805</t>
        </is>
      </c>
      <c r="Q1035" s="70" t="inlineStr">
        <is>
          <t>按LINE-S03确定性比例分配: 外观32%/尺寸30%/功能15%/电气13%/其他余数; 良品=ROUND(总产量×质量率,0)=48862, 不良=4873</t>
        </is>
      </c>
    </row>
    <row r="1036">
      <c r="A1036" s="70" t="inlineStr">
        <is>
          <t>DEF-01035</t>
        </is>
      </c>
      <c r="B1036" s="70" t="inlineStr">
        <is>
          <t>LINE-S03-POST-20260209</t>
        </is>
      </c>
      <c r="C1036" s="70" t="inlineStr">
        <is>
          <t>SHIFT-POST-20260209</t>
        </is>
      </c>
      <c r="D1036" s="70" t="inlineStr">
        <is>
          <t>LINE-S03</t>
        </is>
      </c>
      <c r="E1036" s="70" t="inlineStr">
        <is>
          <t>改善后</t>
        </is>
      </c>
      <c r="F1036" s="71" t="n">
        <v>46062</v>
      </c>
      <c r="G1036" s="70" t="inlineStr">
        <is>
          <t>音频模组系列</t>
        </is>
      </c>
      <c r="H1036" s="70" t="inlineStr">
        <is>
          <t>其他不良</t>
        </is>
      </c>
      <c r="I1036" s="72" t="n">
        <v>488</v>
      </c>
      <c r="J1036" s="73" t="n">
        <v>0.10014364867638</v>
      </c>
      <c r="K1036" s="70" t="inlineStr">
        <is>
          <t>包装工位</t>
        </is>
      </c>
      <c r="L1036" s="70" t="inlineStr">
        <is>
          <t>综合因素</t>
        </is>
      </c>
      <c r="M1036" s="70" t="inlineStr">
        <is>
          <t>生产主管</t>
        </is>
      </c>
      <c r="N1036" s="70" t="inlineStr">
        <is>
          <t>否</t>
        </is>
      </c>
      <c r="O1036" s="70" t="inlineStr">
        <is>
          <t>团队模拟数据</t>
        </is>
      </c>
      <c r="P1036" s="70" t="inlineStr">
        <is>
          <t>SIM-v2.2-20260807-20260805</t>
        </is>
      </c>
      <c r="Q1036" s="70" t="inlineStr">
        <is>
          <t>按LINE-S03确定性比例分配: 外观32%/尺寸30%/功能15%/电气13%/其他余数; 良品=ROUND(总产量×质量率,0)=48862, 不良=4873</t>
        </is>
      </c>
    </row>
    <row r="1037">
      <c r="A1037" s="70" t="inlineStr">
        <is>
          <t>DEF-01036</t>
        </is>
      </c>
      <c r="B1037" s="70" t="inlineStr">
        <is>
          <t>LINE-S01-POST-20260210</t>
        </is>
      </c>
      <c r="C1037" s="70" t="inlineStr">
        <is>
          <t>SHIFT-POST-20260210</t>
        </is>
      </c>
      <c r="D1037" s="70" t="inlineStr">
        <is>
          <t>LINE-S01</t>
        </is>
      </c>
      <c r="E1037" s="70" t="inlineStr">
        <is>
          <t>改善后</t>
        </is>
      </c>
      <c r="F1037" s="71" t="n">
        <v>46063</v>
      </c>
      <c r="G1037" s="70" t="inlineStr">
        <is>
          <t>智能终端系列</t>
        </is>
      </c>
      <c r="H1037" s="70" t="inlineStr">
        <is>
          <t>外观不良</t>
        </is>
      </c>
      <c r="I1037" s="72" t="n">
        <v>261</v>
      </c>
      <c r="J1037" s="73" t="n">
        <v>0.1500862564692352</v>
      </c>
      <c r="K1037" s="70" t="inlineStr">
        <is>
          <t>注塑工位</t>
        </is>
      </c>
      <c r="L1037" s="70" t="inlineStr">
        <is>
          <t>表面缺陷</t>
        </is>
      </c>
      <c r="M1037" s="70" t="inlineStr">
        <is>
          <t>质量工程师</t>
        </is>
      </c>
      <c r="N1037" s="70" t="inlineStr">
        <is>
          <t>否</t>
        </is>
      </c>
      <c r="O1037" s="70" t="inlineStr">
        <is>
          <t>团队模拟数据</t>
        </is>
      </c>
      <c r="P1037" s="70" t="inlineStr">
        <is>
          <t>SIM-v2.2-20260807-20260805</t>
        </is>
      </c>
      <c r="Q1037" s="70" t="inlineStr">
        <is>
          <t>按LINE-S01确定性比例分配: 外观15%/尺寸25%/功能25%/电气25%/其他余数; 良品=ROUND(总产量×质量率,0)=35057, 不良=1739</t>
        </is>
      </c>
    </row>
    <row r="1038">
      <c r="A1038" s="70" t="inlineStr">
        <is>
          <t>DEF-01037</t>
        </is>
      </c>
      <c r="B1038" s="70" t="inlineStr">
        <is>
          <t>LINE-S01-POST-20260210</t>
        </is>
      </c>
      <c r="C1038" s="70" t="inlineStr">
        <is>
          <t>SHIFT-POST-20260210</t>
        </is>
      </c>
      <c r="D1038" s="70" t="inlineStr">
        <is>
          <t>LINE-S01</t>
        </is>
      </c>
      <c r="E1038" s="70" t="inlineStr">
        <is>
          <t>改善后</t>
        </is>
      </c>
      <c r="F1038" s="71" t="n">
        <v>46063</v>
      </c>
      <c r="G1038" s="70" t="inlineStr">
        <is>
          <t>智能终端系列</t>
        </is>
      </c>
      <c r="H1038" s="70" t="inlineStr">
        <is>
          <t>尺寸超差</t>
        </is>
      </c>
      <c r="I1038" s="72" t="n">
        <v>435</v>
      </c>
      <c r="J1038" s="73" t="n">
        <v>0.2501437607820586</v>
      </c>
      <c r="K1038" s="70" t="inlineStr">
        <is>
          <t>成型工位</t>
        </is>
      </c>
      <c r="L1038" s="70" t="inlineStr">
        <is>
          <t>工艺偏移</t>
        </is>
      </c>
      <c r="M1038" s="70" t="inlineStr">
        <is>
          <t>质量工程师</t>
        </is>
      </c>
      <c r="N1038" s="70" t="inlineStr">
        <is>
          <t>否</t>
        </is>
      </c>
      <c r="O1038" s="70" t="inlineStr">
        <is>
          <t>团队模拟数据</t>
        </is>
      </c>
      <c r="P1038" s="70" t="inlineStr">
        <is>
          <t>SIM-v2.2-20260807-20260805</t>
        </is>
      </c>
      <c r="Q1038" s="70" t="inlineStr">
        <is>
          <t>按LINE-S01确定性比例分配: 外观15%/尺寸25%/功能25%/电气25%/其他余数; 良品=ROUND(总产量×质量率,0)=35057, 不良=1739</t>
        </is>
      </c>
    </row>
    <row r="1039">
      <c r="A1039" s="70" t="inlineStr">
        <is>
          <t>DEF-01038</t>
        </is>
      </c>
      <c r="B1039" s="70" t="inlineStr">
        <is>
          <t>LINE-S01-POST-20260210</t>
        </is>
      </c>
      <c r="C1039" s="70" t="inlineStr">
        <is>
          <t>SHIFT-POST-20260210</t>
        </is>
      </c>
      <c r="D1039" s="70" t="inlineStr">
        <is>
          <t>LINE-S01</t>
        </is>
      </c>
      <c r="E1039" s="70" t="inlineStr">
        <is>
          <t>改善后</t>
        </is>
      </c>
      <c r="F1039" s="71" t="n">
        <v>46063</v>
      </c>
      <c r="G1039" s="70" t="inlineStr">
        <is>
          <t>智能终端系列</t>
        </is>
      </c>
      <c r="H1039" s="70" t="inlineStr">
        <is>
          <t>功能失效</t>
        </is>
      </c>
      <c r="I1039" s="72" t="n">
        <v>435</v>
      </c>
      <c r="J1039" s="73" t="n">
        <v>0.2501437607820586</v>
      </c>
      <c r="K1039" s="70" t="inlineStr">
        <is>
          <t>测试工位</t>
        </is>
      </c>
      <c r="L1039" s="70" t="inlineStr">
        <is>
          <t>元器件异常</t>
        </is>
      </c>
      <c r="M1039" s="70" t="inlineStr">
        <is>
          <t>质量工程师</t>
        </is>
      </c>
      <c r="N1039" s="70" t="inlineStr">
        <is>
          <t>否</t>
        </is>
      </c>
      <c r="O1039" s="70" t="inlineStr">
        <is>
          <t>团队模拟数据</t>
        </is>
      </c>
      <c r="P1039" s="70" t="inlineStr">
        <is>
          <t>SIM-v2.2-20260807-20260805</t>
        </is>
      </c>
      <c r="Q1039" s="70" t="inlineStr">
        <is>
          <t>按LINE-S01确定性比例分配: 外观15%/尺寸25%/功能25%/电气25%/其他余数; 良品=ROUND(总产量×质量率,0)=35057, 不良=1739</t>
        </is>
      </c>
    </row>
    <row r="1040">
      <c r="A1040" s="70" t="inlineStr">
        <is>
          <t>DEF-01039</t>
        </is>
      </c>
      <c r="B1040" s="70" t="inlineStr">
        <is>
          <t>LINE-S01-POST-20260210</t>
        </is>
      </c>
      <c r="C1040" s="70" t="inlineStr">
        <is>
          <t>SHIFT-POST-20260210</t>
        </is>
      </c>
      <c r="D1040" s="70" t="inlineStr">
        <is>
          <t>LINE-S01</t>
        </is>
      </c>
      <c r="E1040" s="70" t="inlineStr">
        <is>
          <t>改善后</t>
        </is>
      </c>
      <c r="F1040" s="71" t="n">
        <v>46063</v>
      </c>
      <c r="G1040" s="70" t="inlineStr">
        <is>
          <t>智能终端系列</t>
        </is>
      </c>
      <c r="H1040" s="70" t="inlineStr">
        <is>
          <t>电气不良</t>
        </is>
      </c>
      <c r="I1040" s="72" t="n">
        <v>435</v>
      </c>
      <c r="J1040" s="73" t="n">
        <v>0.2501437607820586</v>
      </c>
      <c r="K1040" s="70" t="inlineStr">
        <is>
          <t>焊接工位</t>
        </is>
      </c>
      <c r="L1040" s="70" t="inlineStr">
        <is>
          <t>焊接缺陷</t>
        </is>
      </c>
      <c r="M1040" s="70" t="inlineStr">
        <is>
          <t>质量工程师</t>
        </is>
      </c>
      <c r="N1040" s="70" t="inlineStr">
        <is>
          <t>否</t>
        </is>
      </c>
      <c r="O1040" s="70" t="inlineStr">
        <is>
          <t>团队模拟数据</t>
        </is>
      </c>
      <c r="P1040" s="70" t="inlineStr">
        <is>
          <t>SIM-v2.2-20260807-20260805</t>
        </is>
      </c>
      <c r="Q1040" s="70" t="inlineStr">
        <is>
          <t>按LINE-S01确定性比例分配: 外观15%/尺寸25%/功能25%/电气25%/其他余数; 良品=ROUND(总产量×质量率,0)=35057, 不良=1739</t>
        </is>
      </c>
    </row>
    <row r="1041">
      <c r="A1041" s="70" t="inlineStr">
        <is>
          <t>DEF-01040</t>
        </is>
      </c>
      <c r="B1041" s="70" t="inlineStr">
        <is>
          <t>LINE-S01-POST-20260210</t>
        </is>
      </c>
      <c r="C1041" s="70" t="inlineStr">
        <is>
          <t>SHIFT-POST-20260210</t>
        </is>
      </c>
      <c r="D1041" s="70" t="inlineStr">
        <is>
          <t>LINE-S01</t>
        </is>
      </c>
      <c r="E1041" s="70" t="inlineStr">
        <is>
          <t>改善后</t>
        </is>
      </c>
      <c r="F1041" s="71" t="n">
        <v>46063</v>
      </c>
      <c r="G1041" s="70" t="inlineStr">
        <is>
          <t>智能终端系列</t>
        </is>
      </c>
      <c r="H1041" s="70" t="inlineStr">
        <is>
          <t>其他不良</t>
        </is>
      </c>
      <c r="I1041" s="72" t="n">
        <v>173</v>
      </c>
      <c r="J1041" s="73" t="n">
        <v>0.09948246118458881</v>
      </c>
      <c r="K1041" s="70" t="inlineStr">
        <is>
          <t>包装工位</t>
        </is>
      </c>
      <c r="L1041" s="70" t="inlineStr">
        <is>
          <t>综合因素</t>
        </is>
      </c>
      <c r="M1041" s="70" t="inlineStr">
        <is>
          <t>生产主管</t>
        </is>
      </c>
      <c r="N1041" s="70" t="inlineStr">
        <is>
          <t>否</t>
        </is>
      </c>
      <c r="O1041" s="70" t="inlineStr">
        <is>
          <t>团队模拟数据</t>
        </is>
      </c>
      <c r="P1041" s="70" t="inlineStr">
        <is>
          <t>SIM-v2.2-20260807-20260805</t>
        </is>
      </c>
      <c r="Q1041" s="70" t="inlineStr">
        <is>
          <t>按LINE-S01确定性比例分配: 外观15%/尺寸25%/功能25%/电气25%/其他余数; 良品=ROUND(总产量×质量率,0)=35057, 不良=1739</t>
        </is>
      </c>
    </row>
    <row r="1042">
      <c r="A1042" s="70" t="inlineStr">
        <is>
          <t>DEF-01041</t>
        </is>
      </c>
      <c r="B1042" s="70" t="inlineStr">
        <is>
          <t>LINE-S02-POST-20260210</t>
        </is>
      </c>
      <c r="C1042" s="70" t="inlineStr">
        <is>
          <t>SHIFT-POST-20260210</t>
        </is>
      </c>
      <c r="D1042" s="70" t="inlineStr">
        <is>
          <t>LINE-S02</t>
        </is>
      </c>
      <c r="E1042" s="70" t="inlineStr">
        <is>
          <t>改善后</t>
        </is>
      </c>
      <c r="F1042" s="71" t="n">
        <v>46063</v>
      </c>
      <c r="G1042" s="70" t="inlineStr">
        <is>
          <t>视觉设备系列</t>
        </is>
      </c>
      <c r="H1042" s="70" t="inlineStr">
        <is>
          <t>外观不良</t>
        </is>
      </c>
      <c r="I1042" s="72" t="n">
        <v>218</v>
      </c>
      <c r="J1042" s="73" t="n">
        <v>0.119977985690699</v>
      </c>
      <c r="K1042" s="70" t="inlineStr">
        <is>
          <t>注塑工位</t>
        </is>
      </c>
      <c r="L1042" s="70" t="inlineStr">
        <is>
          <t>表面缺陷</t>
        </is>
      </c>
      <c r="M1042" s="70" t="inlineStr">
        <is>
          <t>质量工程师</t>
        </is>
      </c>
      <c r="N1042" s="70" t="inlineStr">
        <is>
          <t>否</t>
        </is>
      </c>
      <c r="O1042" s="70" t="inlineStr">
        <is>
          <t>团队模拟数据</t>
        </is>
      </c>
      <c r="P1042" s="70" t="inlineStr">
        <is>
          <t>SIM-v2.2-20260807-20260805</t>
        </is>
      </c>
      <c r="Q1042" s="70" t="inlineStr">
        <is>
          <t>按LINE-S02确定性比例分配: 外观12%/尺寸15%/功能32%/电气28%/其他余数; 良品=ROUND(总产量×质量率,0)=34670, 不良=1817</t>
        </is>
      </c>
    </row>
    <row r="1043">
      <c r="A1043" s="70" t="inlineStr">
        <is>
          <t>DEF-01042</t>
        </is>
      </c>
      <c r="B1043" s="70" t="inlineStr">
        <is>
          <t>LINE-S02-POST-20260210</t>
        </is>
      </c>
      <c r="C1043" s="70" t="inlineStr">
        <is>
          <t>SHIFT-POST-20260210</t>
        </is>
      </c>
      <c r="D1043" s="70" t="inlineStr">
        <is>
          <t>LINE-S02</t>
        </is>
      </c>
      <c r="E1043" s="70" t="inlineStr">
        <is>
          <t>改善后</t>
        </is>
      </c>
      <c r="F1043" s="71" t="n">
        <v>46063</v>
      </c>
      <c r="G1043" s="70" t="inlineStr">
        <is>
          <t>视觉设备系列</t>
        </is>
      </c>
      <c r="H1043" s="70" t="inlineStr">
        <is>
          <t>尺寸超差</t>
        </is>
      </c>
      <c r="I1043" s="72" t="n">
        <v>273</v>
      </c>
      <c r="J1043" s="73" t="n">
        <v>0.1502476609796368</v>
      </c>
      <c r="K1043" s="70" t="inlineStr">
        <is>
          <t>成型工位</t>
        </is>
      </c>
      <c r="L1043" s="70" t="inlineStr">
        <is>
          <t>工艺偏移</t>
        </is>
      </c>
      <c r="M1043" s="70" t="inlineStr">
        <is>
          <t>质量工程师</t>
        </is>
      </c>
      <c r="N1043" s="70" t="inlineStr">
        <is>
          <t>否</t>
        </is>
      </c>
      <c r="O1043" s="70" t="inlineStr">
        <is>
          <t>团队模拟数据</t>
        </is>
      </c>
      <c r="P1043" s="70" t="inlineStr">
        <is>
          <t>SIM-v2.2-20260807-20260805</t>
        </is>
      </c>
      <c r="Q1043" s="70" t="inlineStr">
        <is>
          <t>按LINE-S02确定性比例分配: 外观12%/尺寸15%/功能32%/电气28%/其他余数; 良品=ROUND(总产量×质量率,0)=34670, 不良=1817</t>
        </is>
      </c>
    </row>
    <row r="1044">
      <c r="A1044" s="70" t="inlineStr">
        <is>
          <t>DEF-01043</t>
        </is>
      </c>
      <c r="B1044" s="70" t="inlineStr">
        <is>
          <t>LINE-S02-POST-20260210</t>
        </is>
      </c>
      <c r="C1044" s="70" t="inlineStr">
        <is>
          <t>SHIFT-POST-20260210</t>
        </is>
      </c>
      <c r="D1044" s="70" t="inlineStr">
        <is>
          <t>LINE-S02</t>
        </is>
      </c>
      <c r="E1044" s="70" t="inlineStr">
        <is>
          <t>改善后</t>
        </is>
      </c>
      <c r="F1044" s="71" t="n">
        <v>46063</v>
      </c>
      <c r="G1044" s="70" t="inlineStr">
        <is>
          <t>视觉设备系列</t>
        </is>
      </c>
      <c r="H1044" s="70" t="inlineStr">
        <is>
          <t>功能失效</t>
        </is>
      </c>
      <c r="I1044" s="72" t="n">
        <v>581</v>
      </c>
      <c r="J1044" s="73" t="n">
        <v>0.3197578425976885</v>
      </c>
      <c r="K1044" s="70" t="inlineStr">
        <is>
          <t>测试工位</t>
        </is>
      </c>
      <c r="L1044" s="70" t="inlineStr">
        <is>
          <t>元器件异常</t>
        </is>
      </c>
      <c r="M1044" s="70" t="inlineStr">
        <is>
          <t>质量工程师</t>
        </is>
      </c>
      <c r="N1044" s="70" t="inlineStr">
        <is>
          <t>是</t>
        </is>
      </c>
      <c r="O1044" s="70" t="inlineStr">
        <is>
          <t>团队模拟数据</t>
        </is>
      </c>
      <c r="P1044" s="70" t="inlineStr">
        <is>
          <t>SIM-v2.2-20260807-20260805</t>
        </is>
      </c>
      <c r="Q1044" s="70" t="inlineStr">
        <is>
          <t>按LINE-S02确定性比例分配: 外观12%/尺寸15%/功能32%/电气28%/其他余数; 良品=ROUND(总产量×质量率,0)=34670, 不良=1817</t>
        </is>
      </c>
    </row>
    <row r="1045">
      <c r="A1045" s="70" t="inlineStr">
        <is>
          <t>DEF-01044</t>
        </is>
      </c>
      <c r="B1045" s="70" t="inlineStr">
        <is>
          <t>LINE-S02-POST-20260210</t>
        </is>
      </c>
      <c r="C1045" s="70" t="inlineStr">
        <is>
          <t>SHIFT-POST-20260210</t>
        </is>
      </c>
      <c r="D1045" s="70" t="inlineStr">
        <is>
          <t>LINE-S02</t>
        </is>
      </c>
      <c r="E1045" s="70" t="inlineStr">
        <is>
          <t>改善后</t>
        </is>
      </c>
      <c r="F1045" s="71" t="n">
        <v>46063</v>
      </c>
      <c r="G1045" s="70" t="inlineStr">
        <is>
          <t>视觉设备系列</t>
        </is>
      </c>
      <c r="H1045" s="70" t="inlineStr">
        <is>
          <t>电气不良</t>
        </is>
      </c>
      <c r="I1045" s="72" t="n">
        <v>509</v>
      </c>
      <c r="J1045" s="73" t="n">
        <v>0.2801320858558063</v>
      </c>
      <c r="K1045" s="70" t="inlineStr">
        <is>
          <t>焊接工位</t>
        </is>
      </c>
      <c r="L1045" s="70" t="inlineStr">
        <is>
          <t>焊接缺陷</t>
        </is>
      </c>
      <c r="M1045" s="70" t="inlineStr">
        <is>
          <t>质量工程师</t>
        </is>
      </c>
      <c r="N1045" s="70" t="inlineStr">
        <is>
          <t>否</t>
        </is>
      </c>
      <c r="O1045" s="70" t="inlineStr">
        <is>
          <t>团队模拟数据</t>
        </is>
      </c>
      <c r="P1045" s="70" t="inlineStr">
        <is>
          <t>SIM-v2.2-20260807-20260805</t>
        </is>
      </c>
      <c r="Q1045" s="70" t="inlineStr">
        <is>
          <t>按LINE-S02确定性比例分配: 外观12%/尺寸15%/功能32%/电气28%/其他余数; 良品=ROUND(总产量×质量率,0)=34670, 不良=1817</t>
        </is>
      </c>
    </row>
    <row r="1046">
      <c r="A1046" s="70" t="inlineStr">
        <is>
          <t>DEF-01045</t>
        </is>
      </c>
      <c r="B1046" s="70" t="inlineStr">
        <is>
          <t>LINE-S02-POST-20260210</t>
        </is>
      </c>
      <c r="C1046" s="70" t="inlineStr">
        <is>
          <t>SHIFT-POST-20260210</t>
        </is>
      </c>
      <c r="D1046" s="70" t="inlineStr">
        <is>
          <t>LINE-S02</t>
        </is>
      </c>
      <c r="E1046" s="70" t="inlineStr">
        <is>
          <t>改善后</t>
        </is>
      </c>
      <c r="F1046" s="71" t="n">
        <v>46063</v>
      </c>
      <c r="G1046" s="70" t="inlineStr">
        <is>
          <t>视觉设备系列</t>
        </is>
      </c>
      <c r="H1046" s="70" t="inlineStr">
        <is>
          <t>其他不良</t>
        </is>
      </c>
      <c r="I1046" s="72" t="n">
        <v>236</v>
      </c>
      <c r="J1046" s="73" t="n">
        <v>0.1298844248761695</v>
      </c>
      <c r="K1046" s="70" t="inlineStr">
        <is>
          <t>包装工位</t>
        </is>
      </c>
      <c r="L1046" s="70" t="inlineStr">
        <is>
          <t>综合因素</t>
        </is>
      </c>
      <c r="M1046" s="70" t="inlineStr">
        <is>
          <t>生产主管</t>
        </is>
      </c>
      <c r="N1046" s="70" t="inlineStr">
        <is>
          <t>否</t>
        </is>
      </c>
      <c r="O1046" s="70" t="inlineStr">
        <is>
          <t>团队模拟数据</t>
        </is>
      </c>
      <c r="P1046" s="70" t="inlineStr">
        <is>
          <t>SIM-v2.2-20260807-20260805</t>
        </is>
      </c>
      <c r="Q1046" s="70" t="inlineStr">
        <is>
          <t>按LINE-S02确定性比例分配: 外观12%/尺寸15%/功能32%/电气28%/其他余数; 良品=ROUND(总产量×质量率,0)=34670, 不良=1817</t>
        </is>
      </c>
    </row>
    <row r="1047">
      <c r="A1047" s="70" t="inlineStr">
        <is>
          <t>DEF-01046</t>
        </is>
      </c>
      <c r="B1047" s="70" t="inlineStr">
        <is>
          <t>LINE-S03-POST-20260210</t>
        </is>
      </c>
      <c r="C1047" s="70" t="inlineStr">
        <is>
          <t>SHIFT-POST-20260210</t>
        </is>
      </c>
      <c r="D1047" s="70" t="inlineStr">
        <is>
          <t>LINE-S03</t>
        </is>
      </c>
      <c r="E1047" s="70" t="inlineStr">
        <is>
          <t>改善后</t>
        </is>
      </c>
      <c r="F1047" s="71" t="n">
        <v>46063</v>
      </c>
      <c r="G1047" s="70" t="inlineStr">
        <is>
          <t>音频模组系列</t>
        </is>
      </c>
      <c r="H1047" s="70" t="inlineStr">
        <is>
          <t>外观不良</t>
        </is>
      </c>
      <c r="I1047" s="72" t="n">
        <v>732</v>
      </c>
      <c r="J1047" s="73" t="n">
        <v>0.3197903014416776</v>
      </c>
      <c r="K1047" s="70" t="inlineStr">
        <is>
          <t>注塑工位</t>
        </is>
      </c>
      <c r="L1047" s="70" t="inlineStr">
        <is>
          <t>表面缺陷</t>
        </is>
      </c>
      <c r="M1047" s="70" t="inlineStr">
        <is>
          <t>质量工程师</t>
        </is>
      </c>
      <c r="N1047" s="70" t="inlineStr">
        <is>
          <t>是</t>
        </is>
      </c>
      <c r="O1047" s="70" t="inlineStr">
        <is>
          <t>团队模拟数据</t>
        </is>
      </c>
      <c r="P1047" s="70" t="inlineStr">
        <is>
          <t>SIM-v2.2-20260807-20260805</t>
        </is>
      </c>
      <c r="Q1047" s="70" t="inlineStr">
        <is>
          <t>按LINE-S03确定性比例分配: 外观32%/尺寸30%/功能15%/电气13%/其他余数; 良品=ROUND(总产量×质量率,0)=37925, 不良=2289</t>
        </is>
      </c>
    </row>
    <row r="1048">
      <c r="A1048" s="70" t="inlineStr">
        <is>
          <t>DEF-01047</t>
        </is>
      </c>
      <c r="B1048" s="70" t="inlineStr">
        <is>
          <t>LINE-S03-POST-20260210</t>
        </is>
      </c>
      <c r="C1048" s="70" t="inlineStr">
        <is>
          <t>SHIFT-POST-20260210</t>
        </is>
      </c>
      <c r="D1048" s="70" t="inlineStr">
        <is>
          <t>LINE-S03</t>
        </is>
      </c>
      <c r="E1048" s="70" t="inlineStr">
        <is>
          <t>改善后</t>
        </is>
      </c>
      <c r="F1048" s="71" t="n">
        <v>46063</v>
      </c>
      <c r="G1048" s="70" t="inlineStr">
        <is>
          <t>音频模组系列</t>
        </is>
      </c>
      <c r="H1048" s="70" t="inlineStr">
        <is>
          <t>尺寸超差</t>
        </is>
      </c>
      <c r="I1048" s="72" t="n">
        <v>687</v>
      </c>
      <c r="J1048" s="73" t="n">
        <v>0.3001310615989515</v>
      </c>
      <c r="K1048" s="70" t="inlineStr">
        <is>
          <t>成型工位</t>
        </is>
      </c>
      <c r="L1048" s="70" t="inlineStr">
        <is>
          <t>工艺偏移</t>
        </is>
      </c>
      <c r="M1048" s="70" t="inlineStr">
        <is>
          <t>质量工程师</t>
        </is>
      </c>
      <c r="N1048" s="70" t="inlineStr">
        <is>
          <t>是</t>
        </is>
      </c>
      <c r="O1048" s="70" t="inlineStr">
        <is>
          <t>团队模拟数据</t>
        </is>
      </c>
      <c r="P1048" s="70" t="inlineStr">
        <is>
          <t>SIM-v2.2-20260807-20260805</t>
        </is>
      </c>
      <c r="Q1048" s="70" t="inlineStr">
        <is>
          <t>按LINE-S03确定性比例分配: 外观32%/尺寸30%/功能15%/电气13%/其他余数; 良品=ROUND(总产量×质量率,0)=37925, 不良=2289</t>
        </is>
      </c>
    </row>
    <row r="1049">
      <c r="A1049" s="70" t="inlineStr">
        <is>
          <t>DEF-01048</t>
        </is>
      </c>
      <c r="B1049" s="70" t="inlineStr">
        <is>
          <t>LINE-S03-POST-20260210</t>
        </is>
      </c>
      <c r="C1049" s="70" t="inlineStr">
        <is>
          <t>SHIFT-POST-20260210</t>
        </is>
      </c>
      <c r="D1049" s="70" t="inlineStr">
        <is>
          <t>LINE-S03</t>
        </is>
      </c>
      <c r="E1049" s="70" t="inlineStr">
        <is>
          <t>改善后</t>
        </is>
      </c>
      <c r="F1049" s="71" t="n">
        <v>46063</v>
      </c>
      <c r="G1049" s="70" t="inlineStr">
        <is>
          <t>音频模组系列</t>
        </is>
      </c>
      <c r="H1049" s="70" t="inlineStr">
        <is>
          <t>功能失效</t>
        </is>
      </c>
      <c r="I1049" s="72" t="n">
        <v>343</v>
      </c>
      <c r="J1049" s="73" t="n">
        <v>0.1498470948012232</v>
      </c>
      <c r="K1049" s="70" t="inlineStr">
        <is>
          <t>测试工位</t>
        </is>
      </c>
      <c r="L1049" s="70" t="inlineStr">
        <is>
          <t>元器件异常</t>
        </is>
      </c>
      <c r="M1049" s="70" t="inlineStr">
        <is>
          <t>质量工程师</t>
        </is>
      </c>
      <c r="N1049" s="70" t="inlineStr">
        <is>
          <t>否</t>
        </is>
      </c>
      <c r="O1049" s="70" t="inlineStr">
        <is>
          <t>团队模拟数据</t>
        </is>
      </c>
      <c r="P1049" s="70" t="inlineStr">
        <is>
          <t>SIM-v2.2-20260807-20260805</t>
        </is>
      </c>
      <c r="Q1049" s="70" t="inlineStr">
        <is>
          <t>按LINE-S03确定性比例分配: 外观32%/尺寸30%/功能15%/电气13%/其他余数; 良品=ROUND(总产量×质量率,0)=37925, 不良=2289</t>
        </is>
      </c>
    </row>
    <row r="1050">
      <c r="A1050" s="70" t="inlineStr">
        <is>
          <t>DEF-01049</t>
        </is>
      </c>
      <c r="B1050" s="70" t="inlineStr">
        <is>
          <t>LINE-S03-POST-20260210</t>
        </is>
      </c>
      <c r="C1050" s="70" t="inlineStr">
        <is>
          <t>SHIFT-POST-20260210</t>
        </is>
      </c>
      <c r="D1050" s="70" t="inlineStr">
        <is>
          <t>LINE-S03</t>
        </is>
      </c>
      <c r="E1050" s="70" t="inlineStr">
        <is>
          <t>改善后</t>
        </is>
      </c>
      <c r="F1050" s="71" t="n">
        <v>46063</v>
      </c>
      <c r="G1050" s="70" t="inlineStr">
        <is>
          <t>音频模组系列</t>
        </is>
      </c>
      <c r="H1050" s="70" t="inlineStr">
        <is>
          <t>电气不良</t>
        </is>
      </c>
      <c r="I1050" s="72" t="n">
        <v>298</v>
      </c>
      <c r="J1050" s="73" t="n">
        <v>0.1301878549584972</v>
      </c>
      <c r="K1050" s="70" t="inlineStr">
        <is>
          <t>焊接工位</t>
        </is>
      </c>
      <c r="L1050" s="70" t="inlineStr">
        <is>
          <t>焊接缺陷</t>
        </is>
      </c>
      <c r="M1050" s="70" t="inlineStr">
        <is>
          <t>质量工程师</t>
        </is>
      </c>
      <c r="N1050" s="70" t="inlineStr">
        <is>
          <t>否</t>
        </is>
      </c>
      <c r="O1050" s="70" t="inlineStr">
        <is>
          <t>团队模拟数据</t>
        </is>
      </c>
      <c r="P1050" s="70" t="inlineStr">
        <is>
          <t>SIM-v2.2-20260807-20260805</t>
        </is>
      </c>
      <c r="Q1050" s="70" t="inlineStr">
        <is>
          <t>按LINE-S03确定性比例分配: 外观32%/尺寸30%/功能15%/电气13%/其他余数; 良品=ROUND(总产量×质量率,0)=37925, 不良=2289</t>
        </is>
      </c>
    </row>
    <row r="1051">
      <c r="A1051" s="70" t="inlineStr">
        <is>
          <t>DEF-01050</t>
        </is>
      </c>
      <c r="B1051" s="70" t="inlineStr">
        <is>
          <t>LINE-S03-POST-20260210</t>
        </is>
      </c>
      <c r="C1051" s="70" t="inlineStr">
        <is>
          <t>SHIFT-POST-20260210</t>
        </is>
      </c>
      <c r="D1051" s="70" t="inlineStr">
        <is>
          <t>LINE-S03</t>
        </is>
      </c>
      <c r="E1051" s="70" t="inlineStr">
        <is>
          <t>改善后</t>
        </is>
      </c>
      <c r="F1051" s="71" t="n">
        <v>46063</v>
      </c>
      <c r="G1051" s="70" t="inlineStr">
        <is>
          <t>音频模组系列</t>
        </is>
      </c>
      <c r="H1051" s="70" t="inlineStr">
        <is>
          <t>其他不良</t>
        </is>
      </c>
      <c r="I1051" s="72" t="n">
        <v>229</v>
      </c>
      <c r="J1051" s="73" t="n">
        <v>0.1000436871996505</v>
      </c>
      <c r="K1051" s="70" t="inlineStr">
        <is>
          <t>包装工位</t>
        </is>
      </c>
      <c r="L1051" s="70" t="inlineStr">
        <is>
          <t>综合因素</t>
        </is>
      </c>
      <c r="M1051" s="70" t="inlineStr">
        <is>
          <t>生产主管</t>
        </is>
      </c>
      <c r="N1051" s="70" t="inlineStr">
        <is>
          <t>否</t>
        </is>
      </c>
      <c r="O1051" s="70" t="inlineStr">
        <is>
          <t>团队模拟数据</t>
        </is>
      </c>
      <c r="P1051" s="70" t="inlineStr">
        <is>
          <t>SIM-v2.2-20260807-20260805</t>
        </is>
      </c>
      <c r="Q1051" s="70" t="inlineStr">
        <is>
          <t>按LINE-S03确定性比例分配: 外观32%/尺寸30%/功能15%/电气13%/其他余数; 良品=ROUND(总产量×质量率,0)=37925, 不良=2289</t>
        </is>
      </c>
    </row>
    <row r="1052">
      <c r="A1052" s="70" t="inlineStr">
        <is>
          <t>DEF-01051</t>
        </is>
      </c>
      <c r="B1052" s="70" t="inlineStr">
        <is>
          <t>LINE-S01-POST-20260211</t>
        </is>
      </c>
      <c r="C1052" s="70" t="inlineStr">
        <is>
          <t>SHIFT-POST-20260211</t>
        </is>
      </c>
      <c r="D1052" s="70" t="inlineStr">
        <is>
          <t>LINE-S01</t>
        </is>
      </c>
      <c r="E1052" s="70" t="inlineStr">
        <is>
          <t>改善后</t>
        </is>
      </c>
      <c r="F1052" s="71" t="n">
        <v>46064</v>
      </c>
      <c r="G1052" s="70" t="inlineStr">
        <is>
          <t>智能终端系列</t>
        </is>
      </c>
      <c r="H1052" s="70" t="inlineStr">
        <is>
          <t>外观不良</t>
        </is>
      </c>
      <c r="I1052" s="72" t="n">
        <v>220</v>
      </c>
      <c r="J1052" s="73" t="n">
        <v>0.1499659168370825</v>
      </c>
      <c r="K1052" s="70" t="inlineStr">
        <is>
          <t>注塑工位</t>
        </is>
      </c>
      <c r="L1052" s="70" t="inlineStr">
        <is>
          <t>表面缺陷</t>
        </is>
      </c>
      <c r="M1052" s="70" t="inlineStr">
        <is>
          <t>质量工程师</t>
        </is>
      </c>
      <c r="N1052" s="70" t="inlineStr">
        <is>
          <t>否</t>
        </is>
      </c>
      <c r="O1052" s="70" t="inlineStr">
        <is>
          <t>团队模拟数据</t>
        </is>
      </c>
      <c r="P1052" s="70" t="inlineStr">
        <is>
          <t>SIM-v2.2-20260807-20260805</t>
        </is>
      </c>
      <c r="Q1052" s="70" t="inlineStr">
        <is>
          <t>按LINE-S01确定性比例分配: 外观15%/尺寸25%/功能25%/电气25%/其他余数; 良品=ROUND(总产量×质量率,0)=17095, 不良=1467</t>
        </is>
      </c>
    </row>
    <row r="1053">
      <c r="A1053" s="70" t="inlineStr">
        <is>
          <t>DEF-01052</t>
        </is>
      </c>
      <c r="B1053" s="70" t="inlineStr">
        <is>
          <t>LINE-S01-POST-20260211</t>
        </is>
      </c>
      <c r="C1053" s="70" t="inlineStr">
        <is>
          <t>SHIFT-POST-20260211</t>
        </is>
      </c>
      <c r="D1053" s="70" t="inlineStr">
        <is>
          <t>LINE-S01</t>
        </is>
      </c>
      <c r="E1053" s="70" t="inlineStr">
        <is>
          <t>改善后</t>
        </is>
      </c>
      <c r="F1053" s="71" t="n">
        <v>46064</v>
      </c>
      <c r="G1053" s="70" t="inlineStr">
        <is>
          <t>智能终端系列</t>
        </is>
      </c>
      <c r="H1053" s="70" t="inlineStr">
        <is>
          <t>尺寸超差</t>
        </is>
      </c>
      <c r="I1053" s="72" t="n">
        <v>367</v>
      </c>
      <c r="J1053" s="73" t="n">
        <v>0.2501704158145876</v>
      </c>
      <c r="K1053" s="70" t="inlineStr">
        <is>
          <t>成型工位</t>
        </is>
      </c>
      <c r="L1053" s="70" t="inlineStr">
        <is>
          <t>工艺偏移</t>
        </is>
      </c>
      <c r="M1053" s="70" t="inlineStr">
        <is>
          <t>质量工程师</t>
        </is>
      </c>
      <c r="N1053" s="70" t="inlineStr">
        <is>
          <t>否</t>
        </is>
      </c>
      <c r="O1053" s="70" t="inlineStr">
        <is>
          <t>团队模拟数据</t>
        </is>
      </c>
      <c r="P1053" s="70" t="inlineStr">
        <is>
          <t>SIM-v2.2-20260807-20260805</t>
        </is>
      </c>
      <c r="Q1053" s="70" t="inlineStr">
        <is>
          <t>按LINE-S01确定性比例分配: 外观15%/尺寸25%/功能25%/电气25%/其他余数; 良品=ROUND(总产量×质量率,0)=17095, 不良=1467</t>
        </is>
      </c>
    </row>
    <row r="1054">
      <c r="A1054" s="70" t="inlineStr">
        <is>
          <t>DEF-01053</t>
        </is>
      </c>
      <c r="B1054" s="70" t="inlineStr">
        <is>
          <t>LINE-S01-POST-20260211</t>
        </is>
      </c>
      <c r="C1054" s="70" t="inlineStr">
        <is>
          <t>SHIFT-POST-20260211</t>
        </is>
      </c>
      <c r="D1054" s="70" t="inlineStr">
        <is>
          <t>LINE-S01</t>
        </is>
      </c>
      <c r="E1054" s="70" t="inlineStr">
        <is>
          <t>改善后</t>
        </is>
      </c>
      <c r="F1054" s="71" t="n">
        <v>46064</v>
      </c>
      <c r="G1054" s="70" t="inlineStr">
        <is>
          <t>智能终端系列</t>
        </is>
      </c>
      <c r="H1054" s="70" t="inlineStr">
        <is>
          <t>功能失效</t>
        </is>
      </c>
      <c r="I1054" s="72" t="n">
        <v>367</v>
      </c>
      <c r="J1054" s="73" t="n">
        <v>0.2501704158145876</v>
      </c>
      <c r="K1054" s="70" t="inlineStr">
        <is>
          <t>测试工位</t>
        </is>
      </c>
      <c r="L1054" s="70" t="inlineStr">
        <is>
          <t>元器件异常</t>
        </is>
      </c>
      <c r="M1054" s="70" t="inlineStr">
        <is>
          <t>质量工程师</t>
        </is>
      </c>
      <c r="N1054" s="70" t="inlineStr">
        <is>
          <t>否</t>
        </is>
      </c>
      <c r="O1054" s="70" t="inlineStr">
        <is>
          <t>团队模拟数据</t>
        </is>
      </c>
      <c r="P1054" s="70" t="inlineStr">
        <is>
          <t>SIM-v2.2-20260807-20260805</t>
        </is>
      </c>
      <c r="Q1054" s="70" t="inlineStr">
        <is>
          <t>按LINE-S01确定性比例分配: 外观15%/尺寸25%/功能25%/电气25%/其他余数; 良品=ROUND(总产量×质量率,0)=17095, 不良=1467</t>
        </is>
      </c>
    </row>
    <row r="1055">
      <c r="A1055" s="70" t="inlineStr">
        <is>
          <t>DEF-01054</t>
        </is>
      </c>
      <c r="B1055" s="70" t="inlineStr">
        <is>
          <t>LINE-S01-POST-20260211</t>
        </is>
      </c>
      <c r="C1055" s="70" t="inlineStr">
        <is>
          <t>SHIFT-POST-20260211</t>
        </is>
      </c>
      <c r="D1055" s="70" t="inlineStr">
        <is>
          <t>LINE-S01</t>
        </is>
      </c>
      <c r="E1055" s="70" t="inlineStr">
        <is>
          <t>改善后</t>
        </is>
      </c>
      <c r="F1055" s="71" t="n">
        <v>46064</v>
      </c>
      <c r="G1055" s="70" t="inlineStr">
        <is>
          <t>智能终端系列</t>
        </is>
      </c>
      <c r="H1055" s="70" t="inlineStr">
        <is>
          <t>电气不良</t>
        </is>
      </c>
      <c r="I1055" s="72" t="n">
        <v>367</v>
      </c>
      <c r="J1055" s="73" t="n">
        <v>0.2501704158145876</v>
      </c>
      <c r="K1055" s="70" t="inlineStr">
        <is>
          <t>焊接工位</t>
        </is>
      </c>
      <c r="L1055" s="70" t="inlineStr">
        <is>
          <t>焊接缺陷</t>
        </is>
      </c>
      <c r="M1055" s="70" t="inlineStr">
        <is>
          <t>质量工程师</t>
        </is>
      </c>
      <c r="N1055" s="70" t="inlineStr">
        <is>
          <t>否</t>
        </is>
      </c>
      <c r="O1055" s="70" t="inlineStr">
        <is>
          <t>团队模拟数据</t>
        </is>
      </c>
      <c r="P1055" s="70" t="inlineStr">
        <is>
          <t>SIM-v2.2-20260807-20260805</t>
        </is>
      </c>
      <c r="Q1055" s="70" t="inlineStr">
        <is>
          <t>按LINE-S01确定性比例分配: 外观15%/尺寸25%/功能25%/电气25%/其他余数; 良品=ROUND(总产量×质量率,0)=17095, 不良=1467</t>
        </is>
      </c>
    </row>
    <row r="1056">
      <c r="A1056" s="70" t="inlineStr">
        <is>
          <t>DEF-01055</t>
        </is>
      </c>
      <c r="B1056" s="70" t="inlineStr">
        <is>
          <t>LINE-S01-POST-20260211</t>
        </is>
      </c>
      <c r="C1056" s="70" t="inlineStr">
        <is>
          <t>SHIFT-POST-20260211</t>
        </is>
      </c>
      <c r="D1056" s="70" t="inlineStr">
        <is>
          <t>LINE-S01</t>
        </is>
      </c>
      <c r="E1056" s="70" t="inlineStr">
        <is>
          <t>改善后</t>
        </is>
      </c>
      <c r="F1056" s="71" t="n">
        <v>46064</v>
      </c>
      <c r="G1056" s="70" t="inlineStr">
        <is>
          <t>智能终端系列</t>
        </is>
      </c>
      <c r="H1056" s="70" t="inlineStr">
        <is>
          <t>其他不良</t>
        </is>
      </c>
      <c r="I1056" s="72" t="n">
        <v>146</v>
      </c>
      <c r="J1056" s="73" t="n">
        <v>0.09952283571915466</v>
      </c>
      <c r="K1056" s="70" t="inlineStr">
        <is>
          <t>包装工位</t>
        </is>
      </c>
      <c r="L1056" s="70" t="inlineStr">
        <is>
          <t>综合因素</t>
        </is>
      </c>
      <c r="M1056" s="70" t="inlineStr">
        <is>
          <t>生产主管</t>
        </is>
      </c>
      <c r="N1056" s="70" t="inlineStr">
        <is>
          <t>否</t>
        </is>
      </c>
      <c r="O1056" s="70" t="inlineStr">
        <is>
          <t>团队模拟数据</t>
        </is>
      </c>
      <c r="P1056" s="70" t="inlineStr">
        <is>
          <t>SIM-v2.2-20260807-20260805</t>
        </is>
      </c>
      <c r="Q1056" s="70" t="inlineStr">
        <is>
          <t>按LINE-S01确定性比例分配: 外观15%/尺寸25%/功能25%/电气25%/其他余数; 良品=ROUND(总产量×质量率,0)=17095, 不良=1467</t>
        </is>
      </c>
    </row>
    <row r="1057">
      <c r="A1057" s="70" t="inlineStr">
        <is>
          <t>DEF-01056</t>
        </is>
      </c>
      <c r="B1057" s="70" t="inlineStr">
        <is>
          <t>LINE-S02-POST-20260211</t>
        </is>
      </c>
      <c r="C1057" s="70" t="inlineStr">
        <is>
          <t>SHIFT-POST-20260211</t>
        </is>
      </c>
      <c r="D1057" s="70" t="inlineStr">
        <is>
          <t>LINE-S02</t>
        </is>
      </c>
      <c r="E1057" s="70" t="inlineStr">
        <is>
          <t>改善后</t>
        </is>
      </c>
      <c r="F1057" s="71" t="n">
        <v>46064</v>
      </c>
      <c r="G1057" s="70" t="inlineStr">
        <is>
          <t>视觉设备系列</t>
        </is>
      </c>
      <c r="H1057" s="70" t="inlineStr">
        <is>
          <t>外观不良</t>
        </is>
      </c>
      <c r="I1057" s="72" t="n">
        <v>150</v>
      </c>
      <c r="J1057" s="73" t="n">
        <v>0.12</v>
      </c>
      <c r="K1057" s="70" t="inlineStr">
        <is>
          <t>注塑工位</t>
        </is>
      </c>
      <c r="L1057" s="70" t="inlineStr">
        <is>
          <t>表面缺陷</t>
        </is>
      </c>
      <c r="M1057" s="70" t="inlineStr">
        <is>
          <t>质量工程师</t>
        </is>
      </c>
      <c r="N1057" s="70" t="inlineStr">
        <is>
          <t>否</t>
        </is>
      </c>
      <c r="O1057" s="70" t="inlineStr">
        <is>
          <t>团队模拟数据</t>
        </is>
      </c>
      <c r="P1057" s="70" t="inlineStr">
        <is>
          <t>SIM-v2.2-20260807-20260805</t>
        </is>
      </c>
      <c r="Q1057" s="70" t="inlineStr">
        <is>
          <t>按LINE-S02确定性比例分配: 外观12%/尺寸15%/功能32%/电气28%/其他余数; 良品=ROUND(总产量×质量率,0)=15837, 不良=1250</t>
        </is>
      </c>
    </row>
    <row r="1058">
      <c r="A1058" s="70" t="inlineStr">
        <is>
          <t>DEF-01057</t>
        </is>
      </c>
      <c r="B1058" s="70" t="inlineStr">
        <is>
          <t>LINE-S02-POST-20260211</t>
        </is>
      </c>
      <c r="C1058" s="70" t="inlineStr">
        <is>
          <t>SHIFT-POST-20260211</t>
        </is>
      </c>
      <c r="D1058" s="70" t="inlineStr">
        <is>
          <t>LINE-S02</t>
        </is>
      </c>
      <c r="E1058" s="70" t="inlineStr">
        <is>
          <t>改善后</t>
        </is>
      </c>
      <c r="F1058" s="71" t="n">
        <v>46064</v>
      </c>
      <c r="G1058" s="70" t="inlineStr">
        <is>
          <t>视觉设备系列</t>
        </is>
      </c>
      <c r="H1058" s="70" t="inlineStr">
        <is>
          <t>尺寸超差</t>
        </is>
      </c>
      <c r="I1058" s="72" t="n">
        <v>188</v>
      </c>
      <c r="J1058" s="73" t="n">
        <v>0.1504</v>
      </c>
      <c r="K1058" s="70" t="inlineStr">
        <is>
          <t>成型工位</t>
        </is>
      </c>
      <c r="L1058" s="70" t="inlineStr">
        <is>
          <t>工艺偏移</t>
        </is>
      </c>
      <c r="M1058" s="70" t="inlineStr">
        <is>
          <t>质量工程师</t>
        </is>
      </c>
      <c r="N1058" s="70" t="inlineStr">
        <is>
          <t>否</t>
        </is>
      </c>
      <c r="O1058" s="70" t="inlineStr">
        <is>
          <t>团队模拟数据</t>
        </is>
      </c>
      <c r="P1058" s="70" t="inlineStr">
        <is>
          <t>SIM-v2.2-20260807-20260805</t>
        </is>
      </c>
      <c r="Q1058" s="70" t="inlineStr">
        <is>
          <t>按LINE-S02确定性比例分配: 外观12%/尺寸15%/功能32%/电气28%/其他余数; 良品=ROUND(总产量×质量率,0)=15837, 不良=1250</t>
        </is>
      </c>
    </row>
    <row r="1059">
      <c r="A1059" s="70" t="inlineStr">
        <is>
          <t>DEF-01058</t>
        </is>
      </c>
      <c r="B1059" s="70" t="inlineStr">
        <is>
          <t>LINE-S02-POST-20260211</t>
        </is>
      </c>
      <c r="C1059" s="70" t="inlineStr">
        <is>
          <t>SHIFT-POST-20260211</t>
        </is>
      </c>
      <c r="D1059" s="70" t="inlineStr">
        <is>
          <t>LINE-S02</t>
        </is>
      </c>
      <c r="E1059" s="70" t="inlineStr">
        <is>
          <t>改善后</t>
        </is>
      </c>
      <c r="F1059" s="71" t="n">
        <v>46064</v>
      </c>
      <c r="G1059" s="70" t="inlineStr">
        <is>
          <t>视觉设备系列</t>
        </is>
      </c>
      <c r="H1059" s="70" t="inlineStr">
        <is>
          <t>功能失效</t>
        </is>
      </c>
      <c r="I1059" s="72" t="n">
        <v>400</v>
      </c>
      <c r="J1059" s="73" t="n">
        <v>0.32</v>
      </c>
      <c r="K1059" s="70" t="inlineStr">
        <is>
          <t>测试工位</t>
        </is>
      </c>
      <c r="L1059" s="70" t="inlineStr">
        <is>
          <t>元器件异常</t>
        </is>
      </c>
      <c r="M1059" s="70" t="inlineStr">
        <is>
          <t>质量工程师</t>
        </is>
      </c>
      <c r="N1059" s="70" t="inlineStr">
        <is>
          <t>是</t>
        </is>
      </c>
      <c r="O1059" s="70" t="inlineStr">
        <is>
          <t>团队模拟数据</t>
        </is>
      </c>
      <c r="P1059" s="70" t="inlineStr">
        <is>
          <t>SIM-v2.2-20260807-20260805</t>
        </is>
      </c>
      <c r="Q1059" s="70" t="inlineStr">
        <is>
          <t>按LINE-S02确定性比例分配: 外观12%/尺寸15%/功能32%/电气28%/其他余数; 良品=ROUND(总产量×质量率,0)=15837, 不良=1250</t>
        </is>
      </c>
    </row>
    <row r="1060">
      <c r="A1060" s="70" t="inlineStr">
        <is>
          <t>DEF-01059</t>
        </is>
      </c>
      <c r="B1060" s="70" t="inlineStr">
        <is>
          <t>LINE-S02-POST-20260211</t>
        </is>
      </c>
      <c r="C1060" s="70" t="inlineStr">
        <is>
          <t>SHIFT-POST-20260211</t>
        </is>
      </c>
      <c r="D1060" s="70" t="inlineStr">
        <is>
          <t>LINE-S02</t>
        </is>
      </c>
      <c r="E1060" s="70" t="inlineStr">
        <is>
          <t>改善后</t>
        </is>
      </c>
      <c r="F1060" s="71" t="n">
        <v>46064</v>
      </c>
      <c r="G1060" s="70" t="inlineStr">
        <is>
          <t>视觉设备系列</t>
        </is>
      </c>
      <c r="H1060" s="70" t="inlineStr">
        <is>
          <t>电气不良</t>
        </is>
      </c>
      <c r="I1060" s="72" t="n">
        <v>350</v>
      </c>
      <c r="J1060" s="73" t="n">
        <v>0.28</v>
      </c>
      <c r="K1060" s="70" t="inlineStr">
        <is>
          <t>焊接工位</t>
        </is>
      </c>
      <c r="L1060" s="70" t="inlineStr">
        <is>
          <t>焊接缺陷</t>
        </is>
      </c>
      <c r="M1060" s="70" t="inlineStr">
        <is>
          <t>质量工程师</t>
        </is>
      </c>
      <c r="N1060" s="70" t="inlineStr">
        <is>
          <t>否</t>
        </is>
      </c>
      <c r="O1060" s="70" t="inlineStr">
        <is>
          <t>团队模拟数据</t>
        </is>
      </c>
      <c r="P1060" s="70" t="inlineStr">
        <is>
          <t>SIM-v2.2-20260807-20260805</t>
        </is>
      </c>
      <c r="Q1060" s="70" t="inlineStr">
        <is>
          <t>按LINE-S02确定性比例分配: 外观12%/尺寸15%/功能32%/电气28%/其他余数; 良品=ROUND(总产量×质量率,0)=15837, 不良=1250</t>
        </is>
      </c>
    </row>
    <row r="1061">
      <c r="A1061" s="70" t="inlineStr">
        <is>
          <t>DEF-01060</t>
        </is>
      </c>
      <c r="B1061" s="70" t="inlineStr">
        <is>
          <t>LINE-S02-POST-20260211</t>
        </is>
      </c>
      <c r="C1061" s="70" t="inlineStr">
        <is>
          <t>SHIFT-POST-20260211</t>
        </is>
      </c>
      <c r="D1061" s="70" t="inlineStr">
        <is>
          <t>LINE-S02</t>
        </is>
      </c>
      <c r="E1061" s="70" t="inlineStr">
        <is>
          <t>改善后</t>
        </is>
      </c>
      <c r="F1061" s="71" t="n">
        <v>46064</v>
      </c>
      <c r="G1061" s="70" t="inlineStr">
        <is>
          <t>视觉设备系列</t>
        </is>
      </c>
      <c r="H1061" s="70" t="inlineStr">
        <is>
          <t>其他不良</t>
        </is>
      </c>
      <c r="I1061" s="72" t="n">
        <v>162</v>
      </c>
      <c r="J1061" s="73" t="n">
        <v>0.1295999999999999</v>
      </c>
      <c r="K1061" s="70" t="inlineStr">
        <is>
          <t>包装工位</t>
        </is>
      </c>
      <c r="L1061" s="70" t="inlineStr">
        <is>
          <t>综合因素</t>
        </is>
      </c>
      <c r="M1061" s="70" t="inlineStr">
        <is>
          <t>生产主管</t>
        </is>
      </c>
      <c r="N1061" s="70" t="inlineStr">
        <is>
          <t>否</t>
        </is>
      </c>
      <c r="O1061" s="70" t="inlineStr">
        <is>
          <t>团队模拟数据</t>
        </is>
      </c>
      <c r="P1061" s="70" t="inlineStr">
        <is>
          <t>SIM-v2.2-20260807-20260805</t>
        </is>
      </c>
      <c r="Q1061" s="70" t="inlineStr">
        <is>
          <t>按LINE-S02确定性比例分配: 外观12%/尺寸15%/功能32%/电气28%/其他余数; 良品=ROUND(总产量×质量率,0)=15837, 不良=1250</t>
        </is>
      </c>
    </row>
    <row r="1062">
      <c r="A1062" s="70" t="inlineStr">
        <is>
          <t>DEF-01061</t>
        </is>
      </c>
      <c r="B1062" s="70" t="inlineStr">
        <is>
          <t>LINE-S03-POST-20260211</t>
        </is>
      </c>
      <c r="C1062" s="70" t="inlineStr">
        <is>
          <t>SHIFT-POST-20260211</t>
        </is>
      </c>
      <c r="D1062" s="70" t="inlineStr">
        <is>
          <t>LINE-S03</t>
        </is>
      </c>
      <c r="E1062" s="70" t="inlineStr">
        <is>
          <t>改善后</t>
        </is>
      </c>
      <c r="F1062" s="71" t="n">
        <v>46064</v>
      </c>
      <c r="G1062" s="70" t="inlineStr">
        <is>
          <t>音频模组系列</t>
        </is>
      </c>
      <c r="H1062" s="70" t="inlineStr">
        <is>
          <t>外观不良</t>
        </is>
      </c>
      <c r="I1062" s="72" t="n">
        <v>576</v>
      </c>
      <c r="J1062" s="73" t="n">
        <v>0.32017787659811</v>
      </c>
      <c r="K1062" s="70" t="inlineStr">
        <is>
          <t>注塑工位</t>
        </is>
      </c>
      <c r="L1062" s="70" t="inlineStr">
        <is>
          <t>表面缺陷</t>
        </is>
      </c>
      <c r="M1062" s="70" t="inlineStr">
        <is>
          <t>质量工程师</t>
        </is>
      </c>
      <c r="N1062" s="70" t="inlineStr">
        <is>
          <t>是</t>
        </is>
      </c>
      <c r="O1062" s="70" t="inlineStr">
        <is>
          <t>团队模拟数据</t>
        </is>
      </c>
      <c r="P1062" s="70" t="inlineStr">
        <is>
          <t>SIM-v2.2-20260807-20260805</t>
        </is>
      </c>
      <c r="Q1062" s="70" t="inlineStr">
        <is>
          <t>按LINE-S03确定性比例分配: 外观32%/尺寸30%/功能15%/电气13%/其他余数; 良品=ROUND(总产量×质量率,0)=18481, 不良=1799</t>
        </is>
      </c>
    </row>
    <row r="1063">
      <c r="A1063" s="70" t="inlineStr">
        <is>
          <t>DEF-01062</t>
        </is>
      </c>
      <c r="B1063" s="70" t="inlineStr">
        <is>
          <t>LINE-S03-POST-20260211</t>
        </is>
      </c>
      <c r="C1063" s="70" t="inlineStr">
        <is>
          <t>SHIFT-POST-20260211</t>
        </is>
      </c>
      <c r="D1063" s="70" t="inlineStr">
        <is>
          <t>LINE-S03</t>
        </is>
      </c>
      <c r="E1063" s="70" t="inlineStr">
        <is>
          <t>改善后</t>
        </is>
      </c>
      <c r="F1063" s="71" t="n">
        <v>46064</v>
      </c>
      <c r="G1063" s="70" t="inlineStr">
        <is>
          <t>音频模组系列</t>
        </is>
      </c>
      <c r="H1063" s="70" t="inlineStr">
        <is>
          <t>尺寸超差</t>
        </is>
      </c>
      <c r="I1063" s="72" t="n">
        <v>540</v>
      </c>
      <c r="J1063" s="73" t="n">
        <v>0.3001667593107282</v>
      </c>
      <c r="K1063" s="70" t="inlineStr">
        <is>
          <t>成型工位</t>
        </is>
      </c>
      <c r="L1063" s="70" t="inlineStr">
        <is>
          <t>工艺偏移</t>
        </is>
      </c>
      <c r="M1063" s="70" t="inlineStr">
        <is>
          <t>质量工程师</t>
        </is>
      </c>
      <c r="N1063" s="70" t="inlineStr">
        <is>
          <t>是</t>
        </is>
      </c>
      <c r="O1063" s="70" t="inlineStr">
        <is>
          <t>团队模拟数据</t>
        </is>
      </c>
      <c r="P1063" s="70" t="inlineStr">
        <is>
          <t>SIM-v2.2-20260807-20260805</t>
        </is>
      </c>
      <c r="Q1063" s="70" t="inlineStr">
        <is>
          <t>按LINE-S03确定性比例分配: 外观32%/尺寸30%/功能15%/电气13%/其他余数; 良品=ROUND(总产量×质量率,0)=18481, 不良=1799</t>
        </is>
      </c>
    </row>
    <row r="1064">
      <c r="A1064" s="70" t="inlineStr">
        <is>
          <t>DEF-01063</t>
        </is>
      </c>
      <c r="B1064" s="70" t="inlineStr">
        <is>
          <t>LINE-S03-POST-20260211</t>
        </is>
      </c>
      <c r="C1064" s="70" t="inlineStr">
        <is>
          <t>SHIFT-POST-20260211</t>
        </is>
      </c>
      <c r="D1064" s="70" t="inlineStr">
        <is>
          <t>LINE-S03</t>
        </is>
      </c>
      <c r="E1064" s="70" t="inlineStr">
        <is>
          <t>改善后</t>
        </is>
      </c>
      <c r="F1064" s="71" t="n">
        <v>46064</v>
      </c>
      <c r="G1064" s="70" t="inlineStr">
        <is>
          <t>音频模组系列</t>
        </is>
      </c>
      <c r="H1064" s="70" t="inlineStr">
        <is>
          <t>功能失效</t>
        </is>
      </c>
      <c r="I1064" s="72" t="n">
        <v>270</v>
      </c>
      <c r="J1064" s="73" t="n">
        <v>0.1500833796553641</v>
      </c>
      <c r="K1064" s="70" t="inlineStr">
        <is>
          <t>测试工位</t>
        </is>
      </c>
      <c r="L1064" s="70" t="inlineStr">
        <is>
          <t>元器件异常</t>
        </is>
      </c>
      <c r="M1064" s="70" t="inlineStr">
        <is>
          <t>质量工程师</t>
        </is>
      </c>
      <c r="N1064" s="70" t="inlineStr">
        <is>
          <t>否</t>
        </is>
      </c>
      <c r="O1064" s="70" t="inlineStr">
        <is>
          <t>团队模拟数据</t>
        </is>
      </c>
      <c r="P1064" s="70" t="inlineStr">
        <is>
          <t>SIM-v2.2-20260807-20260805</t>
        </is>
      </c>
      <c r="Q1064" s="70" t="inlineStr">
        <is>
          <t>按LINE-S03确定性比例分配: 外观32%/尺寸30%/功能15%/电气13%/其他余数; 良品=ROUND(总产量×质量率,0)=18481, 不良=1799</t>
        </is>
      </c>
    </row>
    <row r="1065">
      <c r="A1065" s="70" t="inlineStr">
        <is>
          <t>DEF-01064</t>
        </is>
      </c>
      <c r="B1065" s="70" t="inlineStr">
        <is>
          <t>LINE-S03-POST-20260211</t>
        </is>
      </c>
      <c r="C1065" s="70" t="inlineStr">
        <is>
          <t>SHIFT-POST-20260211</t>
        </is>
      </c>
      <c r="D1065" s="70" t="inlineStr">
        <is>
          <t>LINE-S03</t>
        </is>
      </c>
      <c r="E1065" s="70" t="inlineStr">
        <is>
          <t>改善后</t>
        </is>
      </c>
      <c r="F1065" s="71" t="n">
        <v>46064</v>
      </c>
      <c r="G1065" s="70" t="inlineStr">
        <is>
          <t>音频模组系列</t>
        </is>
      </c>
      <c r="H1065" s="70" t="inlineStr">
        <is>
          <t>电气不良</t>
        </is>
      </c>
      <c r="I1065" s="72" t="n">
        <v>234</v>
      </c>
      <c r="J1065" s="73" t="n">
        <v>0.1300722623679822</v>
      </c>
      <c r="K1065" s="70" t="inlineStr">
        <is>
          <t>焊接工位</t>
        </is>
      </c>
      <c r="L1065" s="70" t="inlineStr">
        <is>
          <t>焊接缺陷</t>
        </is>
      </c>
      <c r="M1065" s="70" t="inlineStr">
        <is>
          <t>质量工程师</t>
        </is>
      </c>
      <c r="N1065" s="70" t="inlineStr">
        <is>
          <t>否</t>
        </is>
      </c>
      <c r="O1065" s="70" t="inlineStr">
        <is>
          <t>团队模拟数据</t>
        </is>
      </c>
      <c r="P1065" s="70" t="inlineStr">
        <is>
          <t>SIM-v2.2-20260807-20260805</t>
        </is>
      </c>
      <c r="Q1065" s="70" t="inlineStr">
        <is>
          <t>按LINE-S03确定性比例分配: 外观32%/尺寸30%/功能15%/电气13%/其他余数; 良品=ROUND(总产量×质量率,0)=18481, 不良=1799</t>
        </is>
      </c>
    </row>
    <row r="1066">
      <c r="A1066" s="70" t="inlineStr">
        <is>
          <t>DEF-01065</t>
        </is>
      </c>
      <c r="B1066" s="70" t="inlineStr">
        <is>
          <t>LINE-S03-POST-20260211</t>
        </is>
      </c>
      <c r="C1066" s="70" t="inlineStr">
        <is>
          <t>SHIFT-POST-20260211</t>
        </is>
      </c>
      <c r="D1066" s="70" t="inlineStr">
        <is>
          <t>LINE-S03</t>
        </is>
      </c>
      <c r="E1066" s="70" t="inlineStr">
        <is>
          <t>改善后</t>
        </is>
      </c>
      <c r="F1066" s="71" t="n">
        <v>46064</v>
      </c>
      <c r="G1066" s="70" t="inlineStr">
        <is>
          <t>音频模组系列</t>
        </is>
      </c>
      <c r="H1066" s="70" t="inlineStr">
        <is>
          <t>其他不良</t>
        </is>
      </c>
      <c r="I1066" s="72" t="n">
        <v>179</v>
      </c>
      <c r="J1066" s="73" t="n">
        <v>0.09949972206781543</v>
      </c>
      <c r="K1066" s="70" t="inlineStr">
        <is>
          <t>包装工位</t>
        </is>
      </c>
      <c r="L1066" s="70" t="inlineStr">
        <is>
          <t>综合因素</t>
        </is>
      </c>
      <c r="M1066" s="70" t="inlineStr">
        <is>
          <t>生产主管</t>
        </is>
      </c>
      <c r="N1066" s="70" t="inlineStr">
        <is>
          <t>否</t>
        </is>
      </c>
      <c r="O1066" s="70" t="inlineStr">
        <is>
          <t>团队模拟数据</t>
        </is>
      </c>
      <c r="P1066" s="70" t="inlineStr">
        <is>
          <t>SIM-v2.2-20260807-20260805</t>
        </is>
      </c>
      <c r="Q1066" s="70" t="inlineStr">
        <is>
          <t>按LINE-S03确定性比例分配: 外观32%/尺寸30%/功能15%/电气13%/其他余数; 良品=ROUND(总产量×质量率,0)=18481, 不良=1799</t>
        </is>
      </c>
    </row>
    <row r="1067">
      <c r="A1067" s="70" t="inlineStr">
        <is>
          <t>DEF-01066</t>
        </is>
      </c>
      <c r="B1067" s="70" t="inlineStr">
        <is>
          <t>LINE-S01-POST-20260212</t>
        </is>
      </c>
      <c r="C1067" s="70" t="inlineStr">
        <is>
          <t>SHIFT-POST-20260212</t>
        </is>
      </c>
      <c r="D1067" s="70" t="inlineStr">
        <is>
          <t>LINE-S01</t>
        </is>
      </c>
      <c r="E1067" s="70" t="inlineStr">
        <is>
          <t>改善后</t>
        </is>
      </c>
      <c r="F1067" s="71" t="n">
        <v>46065</v>
      </c>
      <c r="G1067" s="70" t="inlineStr">
        <is>
          <t>智能终端系列</t>
        </is>
      </c>
      <c r="H1067" s="70" t="inlineStr">
        <is>
          <t>外观不良</t>
        </is>
      </c>
      <c r="I1067" s="72" t="n">
        <v>76</v>
      </c>
      <c r="J1067" s="73" t="n">
        <v>0.1490196078431373</v>
      </c>
      <c r="K1067" s="70" t="inlineStr">
        <is>
          <t>注塑工位</t>
        </is>
      </c>
      <c r="L1067" s="70" t="inlineStr">
        <is>
          <t>表面缺陷</t>
        </is>
      </c>
      <c r="M1067" s="70" t="inlineStr">
        <is>
          <t>质量工程师</t>
        </is>
      </c>
      <c r="N1067" s="70" t="inlineStr">
        <is>
          <t>否</t>
        </is>
      </c>
      <c r="O1067" s="70" t="inlineStr">
        <is>
          <t>团队模拟数据</t>
        </is>
      </c>
      <c r="P1067" s="70" t="inlineStr">
        <is>
          <t>SIM-v2.2-20260807-20260805</t>
        </is>
      </c>
      <c r="Q1067" s="70" t="inlineStr">
        <is>
          <t>按LINE-S01确定性比例分配: 外观15%/尺寸25%/功能25%/电气25%/其他余数; 良品=ROUND(总产量×质量率,0)=28145, 不良=510</t>
        </is>
      </c>
    </row>
    <row r="1068">
      <c r="A1068" s="70" t="inlineStr">
        <is>
          <t>DEF-01067</t>
        </is>
      </c>
      <c r="B1068" s="70" t="inlineStr">
        <is>
          <t>LINE-S01-POST-20260212</t>
        </is>
      </c>
      <c r="C1068" s="70" t="inlineStr">
        <is>
          <t>SHIFT-POST-20260212</t>
        </is>
      </c>
      <c r="D1068" s="70" t="inlineStr">
        <is>
          <t>LINE-S01</t>
        </is>
      </c>
      <c r="E1068" s="70" t="inlineStr">
        <is>
          <t>改善后</t>
        </is>
      </c>
      <c r="F1068" s="71" t="n">
        <v>46065</v>
      </c>
      <c r="G1068" s="70" t="inlineStr">
        <is>
          <t>智能终端系列</t>
        </is>
      </c>
      <c r="H1068" s="70" t="inlineStr">
        <is>
          <t>尺寸超差</t>
        </is>
      </c>
      <c r="I1068" s="72" t="n">
        <v>128</v>
      </c>
      <c r="J1068" s="73" t="n">
        <v>0.2509803921568627</v>
      </c>
      <c r="K1068" s="70" t="inlineStr">
        <is>
          <t>成型工位</t>
        </is>
      </c>
      <c r="L1068" s="70" t="inlineStr">
        <is>
          <t>工艺偏移</t>
        </is>
      </c>
      <c r="M1068" s="70" t="inlineStr">
        <is>
          <t>质量工程师</t>
        </is>
      </c>
      <c r="N1068" s="70" t="inlineStr">
        <is>
          <t>否</t>
        </is>
      </c>
      <c r="O1068" s="70" t="inlineStr">
        <is>
          <t>团队模拟数据</t>
        </is>
      </c>
      <c r="P1068" s="70" t="inlineStr">
        <is>
          <t>SIM-v2.2-20260807-20260805</t>
        </is>
      </c>
      <c r="Q1068" s="70" t="inlineStr">
        <is>
          <t>按LINE-S01确定性比例分配: 外观15%/尺寸25%/功能25%/电气25%/其他余数; 良品=ROUND(总产量×质量率,0)=28145, 不良=510</t>
        </is>
      </c>
    </row>
    <row r="1069">
      <c r="A1069" s="70" t="inlineStr">
        <is>
          <t>DEF-01068</t>
        </is>
      </c>
      <c r="B1069" s="70" t="inlineStr">
        <is>
          <t>LINE-S01-POST-20260212</t>
        </is>
      </c>
      <c r="C1069" s="70" t="inlineStr">
        <is>
          <t>SHIFT-POST-20260212</t>
        </is>
      </c>
      <c r="D1069" s="70" t="inlineStr">
        <is>
          <t>LINE-S01</t>
        </is>
      </c>
      <c r="E1069" s="70" t="inlineStr">
        <is>
          <t>改善后</t>
        </is>
      </c>
      <c r="F1069" s="71" t="n">
        <v>46065</v>
      </c>
      <c r="G1069" s="70" t="inlineStr">
        <is>
          <t>智能终端系列</t>
        </is>
      </c>
      <c r="H1069" s="70" t="inlineStr">
        <is>
          <t>功能失效</t>
        </is>
      </c>
      <c r="I1069" s="72" t="n">
        <v>128</v>
      </c>
      <c r="J1069" s="73" t="n">
        <v>0.2509803921568627</v>
      </c>
      <c r="K1069" s="70" t="inlineStr">
        <is>
          <t>测试工位</t>
        </is>
      </c>
      <c r="L1069" s="70" t="inlineStr">
        <is>
          <t>元器件异常</t>
        </is>
      </c>
      <c r="M1069" s="70" t="inlineStr">
        <is>
          <t>质量工程师</t>
        </is>
      </c>
      <c r="N1069" s="70" t="inlineStr">
        <is>
          <t>否</t>
        </is>
      </c>
      <c r="O1069" s="70" t="inlineStr">
        <is>
          <t>团队模拟数据</t>
        </is>
      </c>
      <c r="P1069" s="70" t="inlineStr">
        <is>
          <t>SIM-v2.2-20260807-20260805</t>
        </is>
      </c>
      <c r="Q1069" s="70" t="inlineStr">
        <is>
          <t>按LINE-S01确定性比例分配: 外观15%/尺寸25%/功能25%/电气25%/其他余数; 良品=ROUND(总产量×质量率,0)=28145, 不良=510</t>
        </is>
      </c>
    </row>
    <row r="1070">
      <c r="A1070" s="70" t="inlineStr">
        <is>
          <t>DEF-01069</t>
        </is>
      </c>
      <c r="B1070" s="70" t="inlineStr">
        <is>
          <t>LINE-S01-POST-20260212</t>
        </is>
      </c>
      <c r="C1070" s="70" t="inlineStr">
        <is>
          <t>SHIFT-POST-20260212</t>
        </is>
      </c>
      <c r="D1070" s="70" t="inlineStr">
        <is>
          <t>LINE-S01</t>
        </is>
      </c>
      <c r="E1070" s="70" t="inlineStr">
        <is>
          <t>改善后</t>
        </is>
      </c>
      <c r="F1070" s="71" t="n">
        <v>46065</v>
      </c>
      <c r="G1070" s="70" t="inlineStr">
        <is>
          <t>智能终端系列</t>
        </is>
      </c>
      <c r="H1070" s="70" t="inlineStr">
        <is>
          <t>电气不良</t>
        </is>
      </c>
      <c r="I1070" s="72" t="n">
        <v>128</v>
      </c>
      <c r="J1070" s="73" t="n">
        <v>0.2509803921568627</v>
      </c>
      <c r="K1070" s="70" t="inlineStr">
        <is>
          <t>焊接工位</t>
        </is>
      </c>
      <c r="L1070" s="70" t="inlineStr">
        <is>
          <t>焊接缺陷</t>
        </is>
      </c>
      <c r="M1070" s="70" t="inlineStr">
        <is>
          <t>质量工程师</t>
        </is>
      </c>
      <c r="N1070" s="70" t="inlineStr">
        <is>
          <t>否</t>
        </is>
      </c>
      <c r="O1070" s="70" t="inlineStr">
        <is>
          <t>团队模拟数据</t>
        </is>
      </c>
      <c r="P1070" s="70" t="inlineStr">
        <is>
          <t>SIM-v2.2-20260807-20260805</t>
        </is>
      </c>
      <c r="Q1070" s="70" t="inlineStr">
        <is>
          <t>按LINE-S01确定性比例分配: 外观15%/尺寸25%/功能25%/电气25%/其他余数; 良品=ROUND(总产量×质量率,0)=28145, 不良=510</t>
        </is>
      </c>
    </row>
    <row r="1071">
      <c r="A1071" s="70" t="inlineStr">
        <is>
          <t>DEF-01070</t>
        </is>
      </c>
      <c r="B1071" s="70" t="inlineStr">
        <is>
          <t>LINE-S01-POST-20260212</t>
        </is>
      </c>
      <c r="C1071" s="70" t="inlineStr">
        <is>
          <t>SHIFT-POST-20260212</t>
        </is>
      </c>
      <c r="D1071" s="70" t="inlineStr">
        <is>
          <t>LINE-S01</t>
        </is>
      </c>
      <c r="E1071" s="70" t="inlineStr">
        <is>
          <t>改善后</t>
        </is>
      </c>
      <c r="F1071" s="71" t="n">
        <v>46065</v>
      </c>
      <c r="G1071" s="70" t="inlineStr">
        <is>
          <t>智能终端系列</t>
        </is>
      </c>
      <c r="H1071" s="70" t="inlineStr">
        <is>
          <t>其他不良</t>
        </is>
      </c>
      <c r="I1071" s="72" t="n">
        <v>50</v>
      </c>
      <c r="J1071" s="73" t="n">
        <v>0.09803921568627449</v>
      </c>
      <c r="K1071" s="70" t="inlineStr">
        <is>
          <t>包装工位</t>
        </is>
      </c>
      <c r="L1071" s="70" t="inlineStr">
        <is>
          <t>综合因素</t>
        </is>
      </c>
      <c r="M1071" s="70" t="inlineStr">
        <is>
          <t>生产主管</t>
        </is>
      </c>
      <c r="N1071" s="70" t="inlineStr">
        <is>
          <t>否</t>
        </is>
      </c>
      <c r="O1071" s="70" t="inlineStr">
        <is>
          <t>团队模拟数据</t>
        </is>
      </c>
      <c r="P1071" s="70" t="inlineStr">
        <is>
          <t>SIM-v2.2-20260807-20260805</t>
        </is>
      </c>
      <c r="Q1071" s="70" t="inlineStr">
        <is>
          <t>按LINE-S01确定性比例分配: 外观15%/尺寸25%/功能25%/电气25%/其他余数; 良品=ROUND(总产量×质量率,0)=28145, 不良=510</t>
        </is>
      </c>
    </row>
    <row r="1072">
      <c r="A1072" s="70" t="inlineStr">
        <is>
          <t>DEF-01071</t>
        </is>
      </c>
      <c r="B1072" s="70" t="inlineStr">
        <is>
          <t>LINE-S02-POST-20260212</t>
        </is>
      </c>
      <c r="C1072" s="70" t="inlineStr">
        <is>
          <t>SHIFT-POST-20260212</t>
        </is>
      </c>
      <c r="D1072" s="70" t="inlineStr">
        <is>
          <t>LINE-S02</t>
        </is>
      </c>
      <c r="E1072" s="70" t="inlineStr">
        <is>
          <t>改善后</t>
        </is>
      </c>
      <c r="F1072" s="71" t="n">
        <v>46065</v>
      </c>
      <c r="G1072" s="70" t="inlineStr">
        <is>
          <t>视觉设备系列</t>
        </is>
      </c>
      <c r="H1072" s="70" t="inlineStr">
        <is>
          <t>外观不良</t>
        </is>
      </c>
      <c r="I1072" s="72" t="n">
        <v>38</v>
      </c>
      <c r="J1072" s="73" t="n">
        <v>0.1206349206349206</v>
      </c>
      <c r="K1072" s="70" t="inlineStr">
        <is>
          <t>注塑工位</t>
        </is>
      </c>
      <c r="L1072" s="70" t="inlineStr">
        <is>
          <t>表面缺陷</t>
        </is>
      </c>
      <c r="M1072" s="70" t="inlineStr">
        <is>
          <t>质量工程师</t>
        </is>
      </c>
      <c r="N1072" s="70" t="inlineStr">
        <is>
          <t>否</t>
        </is>
      </c>
      <c r="O1072" s="70" t="inlineStr">
        <is>
          <t>团队模拟数据</t>
        </is>
      </c>
      <c r="P1072" s="70" t="inlineStr">
        <is>
          <t>SIM-v2.2-20260807-20260805</t>
        </is>
      </c>
      <c r="Q1072" s="70" t="inlineStr">
        <is>
          <t>按LINE-S02确定性比例分配: 外观12%/尺寸15%/功能32%/电气28%/其他余数; 良品=ROUND(总产量×质量率,0)=26086, 不良=315</t>
        </is>
      </c>
    </row>
    <row r="1073">
      <c r="A1073" s="70" t="inlineStr">
        <is>
          <t>DEF-01072</t>
        </is>
      </c>
      <c r="B1073" s="70" t="inlineStr">
        <is>
          <t>LINE-S02-POST-20260212</t>
        </is>
      </c>
      <c r="C1073" s="70" t="inlineStr">
        <is>
          <t>SHIFT-POST-20260212</t>
        </is>
      </c>
      <c r="D1073" s="70" t="inlineStr">
        <is>
          <t>LINE-S02</t>
        </is>
      </c>
      <c r="E1073" s="70" t="inlineStr">
        <is>
          <t>改善后</t>
        </is>
      </c>
      <c r="F1073" s="71" t="n">
        <v>46065</v>
      </c>
      <c r="G1073" s="70" t="inlineStr">
        <is>
          <t>视觉设备系列</t>
        </is>
      </c>
      <c r="H1073" s="70" t="inlineStr">
        <is>
          <t>尺寸超差</t>
        </is>
      </c>
      <c r="I1073" s="72" t="n">
        <v>47</v>
      </c>
      <c r="J1073" s="73" t="n">
        <v>0.1492063492063492</v>
      </c>
      <c r="K1073" s="70" t="inlineStr">
        <is>
          <t>成型工位</t>
        </is>
      </c>
      <c r="L1073" s="70" t="inlineStr">
        <is>
          <t>工艺偏移</t>
        </is>
      </c>
      <c r="M1073" s="70" t="inlineStr">
        <is>
          <t>质量工程师</t>
        </is>
      </c>
      <c r="N1073" s="70" t="inlineStr">
        <is>
          <t>否</t>
        </is>
      </c>
      <c r="O1073" s="70" t="inlineStr">
        <is>
          <t>团队模拟数据</t>
        </is>
      </c>
      <c r="P1073" s="70" t="inlineStr">
        <is>
          <t>SIM-v2.2-20260807-20260805</t>
        </is>
      </c>
      <c r="Q1073" s="70" t="inlineStr">
        <is>
          <t>按LINE-S02确定性比例分配: 外观12%/尺寸15%/功能32%/电气28%/其他余数; 良品=ROUND(总产量×质量率,0)=26086, 不良=315</t>
        </is>
      </c>
    </row>
    <row r="1074">
      <c r="A1074" s="70" t="inlineStr">
        <is>
          <t>DEF-01073</t>
        </is>
      </c>
      <c r="B1074" s="70" t="inlineStr">
        <is>
          <t>LINE-S02-POST-20260212</t>
        </is>
      </c>
      <c r="C1074" s="70" t="inlineStr">
        <is>
          <t>SHIFT-POST-20260212</t>
        </is>
      </c>
      <c r="D1074" s="70" t="inlineStr">
        <is>
          <t>LINE-S02</t>
        </is>
      </c>
      <c r="E1074" s="70" t="inlineStr">
        <is>
          <t>改善后</t>
        </is>
      </c>
      <c r="F1074" s="71" t="n">
        <v>46065</v>
      </c>
      <c r="G1074" s="70" t="inlineStr">
        <is>
          <t>视觉设备系列</t>
        </is>
      </c>
      <c r="H1074" s="70" t="inlineStr">
        <is>
          <t>功能失效</t>
        </is>
      </c>
      <c r="I1074" s="72" t="n">
        <v>101</v>
      </c>
      <c r="J1074" s="73" t="n">
        <v>0.3206349206349207</v>
      </c>
      <c r="K1074" s="70" t="inlineStr">
        <is>
          <t>测试工位</t>
        </is>
      </c>
      <c r="L1074" s="70" t="inlineStr">
        <is>
          <t>元器件异常</t>
        </is>
      </c>
      <c r="M1074" s="70" t="inlineStr">
        <is>
          <t>质量工程师</t>
        </is>
      </c>
      <c r="N1074" s="70" t="inlineStr">
        <is>
          <t>是</t>
        </is>
      </c>
      <c r="O1074" s="70" t="inlineStr">
        <is>
          <t>团队模拟数据</t>
        </is>
      </c>
      <c r="P1074" s="70" t="inlineStr">
        <is>
          <t>SIM-v2.2-20260807-20260805</t>
        </is>
      </c>
      <c r="Q1074" s="70" t="inlineStr">
        <is>
          <t>按LINE-S02确定性比例分配: 外观12%/尺寸15%/功能32%/电气28%/其他余数; 良品=ROUND(总产量×质量率,0)=26086, 不良=315</t>
        </is>
      </c>
    </row>
    <row r="1075">
      <c r="A1075" s="70" t="inlineStr">
        <is>
          <t>DEF-01074</t>
        </is>
      </c>
      <c r="B1075" s="70" t="inlineStr">
        <is>
          <t>LINE-S02-POST-20260212</t>
        </is>
      </c>
      <c r="C1075" s="70" t="inlineStr">
        <is>
          <t>SHIFT-POST-20260212</t>
        </is>
      </c>
      <c r="D1075" s="70" t="inlineStr">
        <is>
          <t>LINE-S02</t>
        </is>
      </c>
      <c r="E1075" s="70" t="inlineStr">
        <is>
          <t>改善后</t>
        </is>
      </c>
      <c r="F1075" s="71" t="n">
        <v>46065</v>
      </c>
      <c r="G1075" s="70" t="inlineStr">
        <is>
          <t>视觉设备系列</t>
        </is>
      </c>
      <c r="H1075" s="70" t="inlineStr">
        <is>
          <t>电气不良</t>
        </is>
      </c>
      <c r="I1075" s="72" t="n">
        <v>88</v>
      </c>
      <c r="J1075" s="73" t="n">
        <v>0.2793650793650794</v>
      </c>
      <c r="K1075" s="70" t="inlineStr">
        <is>
          <t>焊接工位</t>
        </is>
      </c>
      <c r="L1075" s="70" t="inlineStr">
        <is>
          <t>焊接缺陷</t>
        </is>
      </c>
      <c r="M1075" s="70" t="inlineStr">
        <is>
          <t>质量工程师</t>
        </is>
      </c>
      <c r="N1075" s="70" t="inlineStr">
        <is>
          <t>否</t>
        </is>
      </c>
      <c r="O1075" s="70" t="inlineStr">
        <is>
          <t>团队模拟数据</t>
        </is>
      </c>
      <c r="P1075" s="70" t="inlineStr">
        <is>
          <t>SIM-v2.2-20260807-20260805</t>
        </is>
      </c>
      <c r="Q1075" s="70" t="inlineStr">
        <is>
          <t>按LINE-S02确定性比例分配: 外观12%/尺寸15%/功能32%/电气28%/其他余数; 良品=ROUND(总产量×质量率,0)=26086, 不良=315</t>
        </is>
      </c>
    </row>
    <row r="1076">
      <c r="A1076" s="70" t="inlineStr">
        <is>
          <t>DEF-01075</t>
        </is>
      </c>
      <c r="B1076" s="70" t="inlineStr">
        <is>
          <t>LINE-S02-POST-20260212</t>
        </is>
      </c>
      <c r="C1076" s="70" t="inlineStr">
        <is>
          <t>SHIFT-POST-20260212</t>
        </is>
      </c>
      <c r="D1076" s="70" t="inlineStr">
        <is>
          <t>LINE-S02</t>
        </is>
      </c>
      <c r="E1076" s="70" t="inlineStr">
        <is>
          <t>改善后</t>
        </is>
      </c>
      <c r="F1076" s="71" t="n">
        <v>46065</v>
      </c>
      <c r="G1076" s="70" t="inlineStr">
        <is>
          <t>视觉设备系列</t>
        </is>
      </c>
      <c r="H1076" s="70" t="inlineStr">
        <is>
          <t>其他不良</t>
        </is>
      </c>
      <c r="I1076" s="72" t="n">
        <v>41</v>
      </c>
      <c r="J1076" s="73" t="n">
        <v>0.1301587301587301</v>
      </c>
      <c r="K1076" s="70" t="inlineStr">
        <is>
          <t>包装工位</t>
        </is>
      </c>
      <c r="L1076" s="70" t="inlineStr">
        <is>
          <t>综合因素</t>
        </is>
      </c>
      <c r="M1076" s="70" t="inlineStr">
        <is>
          <t>生产主管</t>
        </is>
      </c>
      <c r="N1076" s="70" t="inlineStr">
        <is>
          <t>否</t>
        </is>
      </c>
      <c r="O1076" s="70" t="inlineStr">
        <is>
          <t>团队模拟数据</t>
        </is>
      </c>
      <c r="P1076" s="70" t="inlineStr">
        <is>
          <t>SIM-v2.2-20260807-20260805</t>
        </is>
      </c>
      <c r="Q1076" s="70" t="inlineStr">
        <is>
          <t>按LINE-S02确定性比例分配: 外观12%/尺寸15%/功能32%/电气28%/其他余数; 良品=ROUND(总产量×质量率,0)=26086, 不良=315</t>
        </is>
      </c>
    </row>
    <row r="1077">
      <c r="A1077" s="70" t="inlineStr">
        <is>
          <t>DEF-01076</t>
        </is>
      </c>
      <c r="B1077" s="70" t="inlineStr">
        <is>
          <t>LINE-S03-POST-20260212</t>
        </is>
      </c>
      <c r="C1077" s="70" t="inlineStr">
        <is>
          <t>SHIFT-POST-20260212</t>
        </is>
      </c>
      <c r="D1077" s="70" t="inlineStr">
        <is>
          <t>LINE-S03</t>
        </is>
      </c>
      <c r="E1077" s="70" t="inlineStr">
        <is>
          <t>改善后</t>
        </is>
      </c>
      <c r="F1077" s="71" t="n">
        <v>46065</v>
      </c>
      <c r="G1077" s="70" t="inlineStr">
        <is>
          <t>音频模组系列</t>
        </is>
      </c>
      <c r="H1077" s="70" t="inlineStr">
        <is>
          <t>外观不良</t>
        </is>
      </c>
      <c r="I1077" s="72" t="n">
        <v>256</v>
      </c>
      <c r="J1077" s="73" t="n">
        <v>0.3204005006257822</v>
      </c>
      <c r="K1077" s="70" t="inlineStr">
        <is>
          <t>注塑工位</t>
        </is>
      </c>
      <c r="L1077" s="70" t="inlineStr">
        <is>
          <t>表面缺陷</t>
        </is>
      </c>
      <c r="M1077" s="70" t="inlineStr">
        <is>
          <t>质量工程师</t>
        </is>
      </c>
      <c r="N1077" s="70" t="inlineStr">
        <is>
          <t>是</t>
        </is>
      </c>
      <c r="O1077" s="70" t="inlineStr">
        <is>
          <t>团队模拟数据</t>
        </is>
      </c>
      <c r="P1077" s="70" t="inlineStr">
        <is>
          <t>SIM-v2.2-20260807-20260805</t>
        </is>
      </c>
      <c r="Q1077" s="70" t="inlineStr">
        <is>
          <t>按LINE-S03确定性比例分配: 外观32%/尺寸30%/功能15%/电气13%/其他余数; 良品=ROUND(总产量×质量率,0)=28280, 不良=799</t>
        </is>
      </c>
    </row>
    <row r="1078">
      <c r="A1078" s="70" t="inlineStr">
        <is>
          <t>DEF-01077</t>
        </is>
      </c>
      <c r="B1078" s="70" t="inlineStr">
        <is>
          <t>LINE-S03-POST-20260212</t>
        </is>
      </c>
      <c r="C1078" s="70" t="inlineStr">
        <is>
          <t>SHIFT-POST-20260212</t>
        </is>
      </c>
      <c r="D1078" s="70" t="inlineStr">
        <is>
          <t>LINE-S03</t>
        </is>
      </c>
      <c r="E1078" s="70" t="inlineStr">
        <is>
          <t>改善后</t>
        </is>
      </c>
      <c r="F1078" s="71" t="n">
        <v>46065</v>
      </c>
      <c r="G1078" s="70" t="inlineStr">
        <is>
          <t>音频模组系列</t>
        </is>
      </c>
      <c r="H1078" s="70" t="inlineStr">
        <is>
          <t>尺寸超差</t>
        </is>
      </c>
      <c r="I1078" s="72" t="n">
        <v>240</v>
      </c>
      <c r="J1078" s="73" t="n">
        <v>0.3003754693366709</v>
      </c>
      <c r="K1078" s="70" t="inlineStr">
        <is>
          <t>成型工位</t>
        </is>
      </c>
      <c r="L1078" s="70" t="inlineStr">
        <is>
          <t>工艺偏移</t>
        </is>
      </c>
      <c r="M1078" s="70" t="inlineStr">
        <is>
          <t>质量工程师</t>
        </is>
      </c>
      <c r="N1078" s="70" t="inlineStr">
        <is>
          <t>是</t>
        </is>
      </c>
      <c r="O1078" s="70" t="inlineStr">
        <is>
          <t>团队模拟数据</t>
        </is>
      </c>
      <c r="P1078" s="70" t="inlineStr">
        <is>
          <t>SIM-v2.2-20260807-20260805</t>
        </is>
      </c>
      <c r="Q1078" s="70" t="inlineStr">
        <is>
          <t>按LINE-S03确定性比例分配: 外观32%/尺寸30%/功能15%/电气13%/其他余数; 良品=ROUND(总产量×质量率,0)=28280, 不良=799</t>
        </is>
      </c>
    </row>
    <row r="1079">
      <c r="A1079" s="70" t="inlineStr">
        <is>
          <t>DEF-01078</t>
        </is>
      </c>
      <c r="B1079" s="70" t="inlineStr">
        <is>
          <t>LINE-S03-POST-20260212</t>
        </is>
      </c>
      <c r="C1079" s="70" t="inlineStr">
        <is>
          <t>SHIFT-POST-20260212</t>
        </is>
      </c>
      <c r="D1079" s="70" t="inlineStr">
        <is>
          <t>LINE-S03</t>
        </is>
      </c>
      <c r="E1079" s="70" t="inlineStr">
        <is>
          <t>改善后</t>
        </is>
      </c>
      <c r="F1079" s="71" t="n">
        <v>46065</v>
      </c>
      <c r="G1079" s="70" t="inlineStr">
        <is>
          <t>音频模组系列</t>
        </is>
      </c>
      <c r="H1079" s="70" t="inlineStr">
        <is>
          <t>功能失效</t>
        </is>
      </c>
      <c r="I1079" s="72" t="n">
        <v>120</v>
      </c>
      <c r="J1079" s="73" t="n">
        <v>0.1501877346683354</v>
      </c>
      <c r="K1079" s="70" t="inlineStr">
        <is>
          <t>测试工位</t>
        </is>
      </c>
      <c r="L1079" s="70" t="inlineStr">
        <is>
          <t>元器件异常</t>
        </is>
      </c>
      <c r="M1079" s="70" t="inlineStr">
        <is>
          <t>质量工程师</t>
        </is>
      </c>
      <c r="N1079" s="70" t="inlineStr">
        <is>
          <t>否</t>
        </is>
      </c>
      <c r="O1079" s="70" t="inlineStr">
        <is>
          <t>团队模拟数据</t>
        </is>
      </c>
      <c r="P1079" s="70" t="inlineStr">
        <is>
          <t>SIM-v2.2-20260807-20260805</t>
        </is>
      </c>
      <c r="Q1079" s="70" t="inlineStr">
        <is>
          <t>按LINE-S03确定性比例分配: 外观32%/尺寸30%/功能15%/电气13%/其他余数; 良品=ROUND(总产量×质量率,0)=28280, 不良=799</t>
        </is>
      </c>
    </row>
    <row r="1080">
      <c r="A1080" s="70" t="inlineStr">
        <is>
          <t>DEF-01079</t>
        </is>
      </c>
      <c r="B1080" s="70" t="inlineStr">
        <is>
          <t>LINE-S03-POST-20260212</t>
        </is>
      </c>
      <c r="C1080" s="70" t="inlineStr">
        <is>
          <t>SHIFT-POST-20260212</t>
        </is>
      </c>
      <c r="D1080" s="70" t="inlineStr">
        <is>
          <t>LINE-S03</t>
        </is>
      </c>
      <c r="E1080" s="70" t="inlineStr">
        <is>
          <t>改善后</t>
        </is>
      </c>
      <c r="F1080" s="71" t="n">
        <v>46065</v>
      </c>
      <c r="G1080" s="70" t="inlineStr">
        <is>
          <t>音频模组系列</t>
        </is>
      </c>
      <c r="H1080" s="70" t="inlineStr">
        <is>
          <t>电气不良</t>
        </is>
      </c>
      <c r="I1080" s="72" t="n">
        <v>104</v>
      </c>
      <c r="J1080" s="73" t="n">
        <v>0.130162703379224</v>
      </c>
      <c r="K1080" s="70" t="inlineStr">
        <is>
          <t>焊接工位</t>
        </is>
      </c>
      <c r="L1080" s="70" t="inlineStr">
        <is>
          <t>焊接缺陷</t>
        </is>
      </c>
      <c r="M1080" s="70" t="inlineStr">
        <is>
          <t>质量工程师</t>
        </is>
      </c>
      <c r="N1080" s="70" t="inlineStr">
        <is>
          <t>否</t>
        </is>
      </c>
      <c r="O1080" s="70" t="inlineStr">
        <is>
          <t>团队模拟数据</t>
        </is>
      </c>
      <c r="P1080" s="70" t="inlineStr">
        <is>
          <t>SIM-v2.2-20260807-20260805</t>
        </is>
      </c>
      <c r="Q1080" s="70" t="inlineStr">
        <is>
          <t>按LINE-S03确定性比例分配: 外观32%/尺寸30%/功能15%/电气13%/其他余数; 良品=ROUND(总产量×质量率,0)=28280, 不良=799</t>
        </is>
      </c>
    </row>
    <row r="1081">
      <c r="A1081" s="70" t="inlineStr">
        <is>
          <t>DEF-01080</t>
        </is>
      </c>
      <c r="B1081" s="70" t="inlineStr">
        <is>
          <t>LINE-S03-POST-20260212</t>
        </is>
      </c>
      <c r="C1081" s="70" t="inlineStr">
        <is>
          <t>SHIFT-POST-20260212</t>
        </is>
      </c>
      <c r="D1081" s="70" t="inlineStr">
        <is>
          <t>LINE-S03</t>
        </is>
      </c>
      <c r="E1081" s="70" t="inlineStr">
        <is>
          <t>改善后</t>
        </is>
      </c>
      <c r="F1081" s="71" t="n">
        <v>46065</v>
      </c>
      <c r="G1081" s="70" t="inlineStr">
        <is>
          <t>音频模组系列</t>
        </is>
      </c>
      <c r="H1081" s="70" t="inlineStr">
        <is>
          <t>其他不良</t>
        </is>
      </c>
      <c r="I1081" s="72" t="n">
        <v>79</v>
      </c>
      <c r="J1081" s="73" t="n">
        <v>0.09887359198998746</v>
      </c>
      <c r="K1081" s="70" t="inlineStr">
        <is>
          <t>包装工位</t>
        </is>
      </c>
      <c r="L1081" s="70" t="inlineStr">
        <is>
          <t>综合因素</t>
        </is>
      </c>
      <c r="M1081" s="70" t="inlineStr">
        <is>
          <t>生产主管</t>
        </is>
      </c>
      <c r="N1081" s="70" t="inlineStr">
        <is>
          <t>否</t>
        </is>
      </c>
      <c r="O1081" s="70" t="inlineStr">
        <is>
          <t>团队模拟数据</t>
        </is>
      </c>
      <c r="P1081" s="70" t="inlineStr">
        <is>
          <t>SIM-v2.2-20260807-20260805</t>
        </is>
      </c>
      <c r="Q1081" s="70" t="inlineStr">
        <is>
          <t>按LINE-S03确定性比例分配: 外观32%/尺寸30%/功能15%/电气13%/其他余数; 良品=ROUND(总产量×质量率,0)=28280, 不良=799</t>
        </is>
      </c>
    </row>
    <row r="1082">
      <c r="A1082" s="70" t="inlineStr">
        <is>
          <t>DEF-01081</t>
        </is>
      </c>
      <c r="B1082" s="70" t="inlineStr">
        <is>
          <t>LINE-S01-POST-20260213</t>
        </is>
      </c>
      <c r="C1082" s="70" t="inlineStr">
        <is>
          <t>SHIFT-POST-20260213</t>
        </is>
      </c>
      <c r="D1082" s="70" t="inlineStr">
        <is>
          <t>LINE-S01</t>
        </is>
      </c>
      <c r="E1082" s="70" t="inlineStr">
        <is>
          <t>改善后</t>
        </is>
      </c>
      <c r="F1082" s="71" t="n">
        <v>46066</v>
      </c>
      <c r="G1082" s="70" t="inlineStr">
        <is>
          <t>智能终端系列</t>
        </is>
      </c>
      <c r="H1082" s="70" t="inlineStr">
        <is>
          <t>外观不良</t>
        </is>
      </c>
      <c r="I1082" s="72" t="n">
        <v>39</v>
      </c>
      <c r="J1082" s="73" t="n">
        <v>0.1505791505791506</v>
      </c>
      <c r="K1082" s="70" t="inlineStr">
        <is>
          <t>注塑工位</t>
        </is>
      </c>
      <c r="L1082" s="70" t="inlineStr">
        <is>
          <t>表面缺陷</t>
        </is>
      </c>
      <c r="M1082" s="70" t="inlineStr">
        <is>
          <t>质量工程师</t>
        </is>
      </c>
      <c r="N1082" s="70" t="inlineStr">
        <is>
          <t>否</t>
        </is>
      </c>
      <c r="O1082" s="70" t="inlineStr">
        <is>
          <t>团队模拟数据</t>
        </is>
      </c>
      <c r="P1082" s="70" t="inlineStr">
        <is>
          <t>SIM-v2.2-20260807-20260805</t>
        </is>
      </c>
      <c r="Q1082" s="70" t="inlineStr">
        <is>
          <t>按LINE-S01确定性比例分配: 外观15%/尺寸25%/功能25%/电气25%/其他余数; 良品=ROUND(总产量×质量率,0)=14076, 不良=259</t>
        </is>
      </c>
    </row>
    <row r="1083">
      <c r="A1083" s="70" t="inlineStr">
        <is>
          <t>DEF-01082</t>
        </is>
      </c>
      <c r="B1083" s="70" t="inlineStr">
        <is>
          <t>LINE-S01-POST-20260213</t>
        </is>
      </c>
      <c r="C1083" s="70" t="inlineStr">
        <is>
          <t>SHIFT-POST-20260213</t>
        </is>
      </c>
      <c r="D1083" s="70" t="inlineStr">
        <is>
          <t>LINE-S01</t>
        </is>
      </c>
      <c r="E1083" s="70" t="inlineStr">
        <is>
          <t>改善后</t>
        </is>
      </c>
      <c r="F1083" s="71" t="n">
        <v>46066</v>
      </c>
      <c r="G1083" s="70" t="inlineStr">
        <is>
          <t>智能终端系列</t>
        </is>
      </c>
      <c r="H1083" s="70" t="inlineStr">
        <is>
          <t>尺寸超差</t>
        </is>
      </c>
      <c r="I1083" s="72" t="n">
        <v>65</v>
      </c>
      <c r="J1083" s="73" t="n">
        <v>0.250965250965251</v>
      </c>
      <c r="K1083" s="70" t="inlineStr">
        <is>
          <t>成型工位</t>
        </is>
      </c>
      <c r="L1083" s="70" t="inlineStr">
        <is>
          <t>工艺偏移</t>
        </is>
      </c>
      <c r="M1083" s="70" t="inlineStr">
        <is>
          <t>质量工程师</t>
        </is>
      </c>
      <c r="N1083" s="70" t="inlineStr">
        <is>
          <t>否</t>
        </is>
      </c>
      <c r="O1083" s="70" t="inlineStr">
        <is>
          <t>团队模拟数据</t>
        </is>
      </c>
      <c r="P1083" s="70" t="inlineStr">
        <is>
          <t>SIM-v2.2-20260807-20260805</t>
        </is>
      </c>
      <c r="Q1083" s="70" t="inlineStr">
        <is>
          <t>按LINE-S01确定性比例分配: 外观15%/尺寸25%/功能25%/电气25%/其他余数; 良品=ROUND(总产量×质量率,0)=14076, 不良=259</t>
        </is>
      </c>
    </row>
    <row r="1084">
      <c r="A1084" s="70" t="inlineStr">
        <is>
          <t>DEF-01083</t>
        </is>
      </c>
      <c r="B1084" s="70" t="inlineStr">
        <is>
          <t>LINE-S01-POST-20260213</t>
        </is>
      </c>
      <c r="C1084" s="70" t="inlineStr">
        <is>
          <t>SHIFT-POST-20260213</t>
        </is>
      </c>
      <c r="D1084" s="70" t="inlineStr">
        <is>
          <t>LINE-S01</t>
        </is>
      </c>
      <c r="E1084" s="70" t="inlineStr">
        <is>
          <t>改善后</t>
        </is>
      </c>
      <c r="F1084" s="71" t="n">
        <v>46066</v>
      </c>
      <c r="G1084" s="70" t="inlineStr">
        <is>
          <t>智能终端系列</t>
        </is>
      </c>
      <c r="H1084" s="70" t="inlineStr">
        <is>
          <t>功能失效</t>
        </is>
      </c>
      <c r="I1084" s="72" t="n">
        <v>65</v>
      </c>
      <c r="J1084" s="73" t="n">
        <v>0.250965250965251</v>
      </c>
      <c r="K1084" s="70" t="inlineStr">
        <is>
          <t>测试工位</t>
        </is>
      </c>
      <c r="L1084" s="70" t="inlineStr">
        <is>
          <t>元器件异常</t>
        </is>
      </c>
      <c r="M1084" s="70" t="inlineStr">
        <is>
          <t>质量工程师</t>
        </is>
      </c>
      <c r="N1084" s="70" t="inlineStr">
        <is>
          <t>否</t>
        </is>
      </c>
      <c r="O1084" s="70" t="inlineStr">
        <is>
          <t>团队模拟数据</t>
        </is>
      </c>
      <c r="P1084" s="70" t="inlineStr">
        <is>
          <t>SIM-v2.2-20260807-20260805</t>
        </is>
      </c>
      <c r="Q1084" s="70" t="inlineStr">
        <is>
          <t>按LINE-S01确定性比例分配: 外观15%/尺寸25%/功能25%/电气25%/其他余数; 良品=ROUND(总产量×质量率,0)=14076, 不良=259</t>
        </is>
      </c>
    </row>
    <row r="1085">
      <c r="A1085" s="70" t="inlineStr">
        <is>
          <t>DEF-01084</t>
        </is>
      </c>
      <c r="B1085" s="70" t="inlineStr">
        <is>
          <t>LINE-S01-POST-20260213</t>
        </is>
      </c>
      <c r="C1085" s="70" t="inlineStr">
        <is>
          <t>SHIFT-POST-20260213</t>
        </is>
      </c>
      <c r="D1085" s="70" t="inlineStr">
        <is>
          <t>LINE-S01</t>
        </is>
      </c>
      <c r="E1085" s="70" t="inlineStr">
        <is>
          <t>改善后</t>
        </is>
      </c>
      <c r="F1085" s="71" t="n">
        <v>46066</v>
      </c>
      <c r="G1085" s="70" t="inlineStr">
        <is>
          <t>智能终端系列</t>
        </is>
      </c>
      <c r="H1085" s="70" t="inlineStr">
        <is>
          <t>电气不良</t>
        </is>
      </c>
      <c r="I1085" s="72" t="n">
        <v>65</v>
      </c>
      <c r="J1085" s="73" t="n">
        <v>0.250965250965251</v>
      </c>
      <c r="K1085" s="70" t="inlineStr">
        <is>
          <t>焊接工位</t>
        </is>
      </c>
      <c r="L1085" s="70" t="inlineStr">
        <is>
          <t>焊接缺陷</t>
        </is>
      </c>
      <c r="M1085" s="70" t="inlineStr">
        <is>
          <t>质量工程师</t>
        </is>
      </c>
      <c r="N1085" s="70" t="inlineStr">
        <is>
          <t>否</t>
        </is>
      </c>
      <c r="O1085" s="70" t="inlineStr">
        <is>
          <t>团队模拟数据</t>
        </is>
      </c>
      <c r="P1085" s="70" t="inlineStr">
        <is>
          <t>SIM-v2.2-20260807-20260805</t>
        </is>
      </c>
      <c r="Q1085" s="70" t="inlineStr">
        <is>
          <t>按LINE-S01确定性比例分配: 外观15%/尺寸25%/功能25%/电气25%/其他余数; 良品=ROUND(总产量×质量率,0)=14076, 不良=259</t>
        </is>
      </c>
    </row>
    <row r="1086">
      <c r="A1086" s="70" t="inlineStr">
        <is>
          <t>DEF-01085</t>
        </is>
      </c>
      <c r="B1086" s="70" t="inlineStr">
        <is>
          <t>LINE-S01-POST-20260213</t>
        </is>
      </c>
      <c r="C1086" s="70" t="inlineStr">
        <is>
          <t>SHIFT-POST-20260213</t>
        </is>
      </c>
      <c r="D1086" s="70" t="inlineStr">
        <is>
          <t>LINE-S01</t>
        </is>
      </c>
      <c r="E1086" s="70" t="inlineStr">
        <is>
          <t>改善后</t>
        </is>
      </c>
      <c r="F1086" s="71" t="n">
        <v>46066</v>
      </c>
      <c r="G1086" s="70" t="inlineStr">
        <is>
          <t>智能终端系列</t>
        </is>
      </c>
      <c r="H1086" s="70" t="inlineStr">
        <is>
          <t>其他不良</t>
        </is>
      </c>
      <c r="I1086" s="72" t="n">
        <v>25</v>
      </c>
      <c r="J1086" s="73" t="n">
        <v>0.09652509652509655</v>
      </c>
      <c r="K1086" s="70" t="inlineStr">
        <is>
          <t>包装工位</t>
        </is>
      </c>
      <c r="L1086" s="70" t="inlineStr">
        <is>
          <t>综合因素</t>
        </is>
      </c>
      <c r="M1086" s="70" t="inlineStr">
        <is>
          <t>生产主管</t>
        </is>
      </c>
      <c r="N1086" s="70" t="inlineStr">
        <is>
          <t>否</t>
        </is>
      </c>
      <c r="O1086" s="70" t="inlineStr">
        <is>
          <t>团队模拟数据</t>
        </is>
      </c>
      <c r="P1086" s="70" t="inlineStr">
        <is>
          <t>SIM-v2.2-20260807-20260805</t>
        </is>
      </c>
      <c r="Q1086" s="70" t="inlineStr">
        <is>
          <t>按LINE-S01确定性比例分配: 外观15%/尺寸25%/功能25%/电气25%/其他余数; 良品=ROUND(总产量×质量率,0)=14076, 不良=259</t>
        </is>
      </c>
    </row>
    <row r="1087">
      <c r="A1087" s="70" t="inlineStr">
        <is>
          <t>DEF-01086</t>
        </is>
      </c>
      <c r="B1087" s="70" t="inlineStr">
        <is>
          <t>LINE-S02-POST-20260213</t>
        </is>
      </c>
      <c r="C1087" s="70" t="inlineStr">
        <is>
          <t>SHIFT-POST-20260213</t>
        </is>
      </c>
      <c r="D1087" s="70" t="inlineStr">
        <is>
          <t>LINE-S02</t>
        </is>
      </c>
      <c r="E1087" s="70" t="inlineStr">
        <is>
          <t>改善后</t>
        </is>
      </c>
      <c r="F1087" s="71" t="n">
        <v>46066</v>
      </c>
      <c r="G1087" s="70" t="inlineStr">
        <is>
          <t>视觉设备系列</t>
        </is>
      </c>
      <c r="H1087" s="70" t="inlineStr">
        <is>
          <t>外观不良</t>
        </is>
      </c>
      <c r="I1087" s="72" t="n">
        <v>35</v>
      </c>
      <c r="J1087" s="73" t="n">
        <v>0.1194539249146758</v>
      </c>
      <c r="K1087" s="70" t="inlineStr">
        <is>
          <t>注塑工位</t>
        </is>
      </c>
      <c r="L1087" s="70" t="inlineStr">
        <is>
          <t>表面缺陷</t>
        </is>
      </c>
      <c r="M1087" s="70" t="inlineStr">
        <is>
          <t>质量工程师</t>
        </is>
      </c>
      <c r="N1087" s="70" t="inlineStr">
        <is>
          <t>否</t>
        </is>
      </c>
      <c r="O1087" s="70" t="inlineStr">
        <is>
          <t>团队模拟数据</t>
        </is>
      </c>
      <c r="P1087" s="70" t="inlineStr">
        <is>
          <t>SIM-v2.2-20260807-20260805</t>
        </is>
      </c>
      <c r="Q1087" s="70" t="inlineStr">
        <is>
          <t>按LINE-S02确定性比例分配: 外观12%/尺寸15%/功能32%/电气28%/其他余数; 良品=ROUND(总产量×质量率,0)=13917, 不良=293</t>
        </is>
      </c>
    </row>
    <row r="1088">
      <c r="A1088" s="70" t="inlineStr">
        <is>
          <t>DEF-01087</t>
        </is>
      </c>
      <c r="B1088" s="70" t="inlineStr">
        <is>
          <t>LINE-S02-POST-20260213</t>
        </is>
      </c>
      <c r="C1088" s="70" t="inlineStr">
        <is>
          <t>SHIFT-POST-20260213</t>
        </is>
      </c>
      <c r="D1088" s="70" t="inlineStr">
        <is>
          <t>LINE-S02</t>
        </is>
      </c>
      <c r="E1088" s="70" t="inlineStr">
        <is>
          <t>改善后</t>
        </is>
      </c>
      <c r="F1088" s="71" t="n">
        <v>46066</v>
      </c>
      <c r="G1088" s="70" t="inlineStr">
        <is>
          <t>视觉设备系列</t>
        </is>
      </c>
      <c r="H1088" s="70" t="inlineStr">
        <is>
          <t>尺寸超差</t>
        </is>
      </c>
      <c r="I1088" s="72" t="n">
        <v>44</v>
      </c>
      <c r="J1088" s="73" t="n">
        <v>0.1501706484641638</v>
      </c>
      <c r="K1088" s="70" t="inlineStr">
        <is>
          <t>成型工位</t>
        </is>
      </c>
      <c r="L1088" s="70" t="inlineStr">
        <is>
          <t>工艺偏移</t>
        </is>
      </c>
      <c r="M1088" s="70" t="inlineStr">
        <is>
          <t>质量工程师</t>
        </is>
      </c>
      <c r="N1088" s="70" t="inlineStr">
        <is>
          <t>否</t>
        </is>
      </c>
      <c r="O1088" s="70" t="inlineStr">
        <is>
          <t>团队模拟数据</t>
        </is>
      </c>
      <c r="P1088" s="70" t="inlineStr">
        <is>
          <t>SIM-v2.2-20260807-20260805</t>
        </is>
      </c>
      <c r="Q1088" s="70" t="inlineStr">
        <is>
          <t>按LINE-S02确定性比例分配: 外观12%/尺寸15%/功能32%/电气28%/其他余数; 良品=ROUND(总产量×质量率,0)=13917, 不良=293</t>
        </is>
      </c>
    </row>
    <row r="1089">
      <c r="A1089" s="70" t="inlineStr">
        <is>
          <t>DEF-01088</t>
        </is>
      </c>
      <c r="B1089" s="70" t="inlineStr">
        <is>
          <t>LINE-S02-POST-20260213</t>
        </is>
      </c>
      <c r="C1089" s="70" t="inlineStr">
        <is>
          <t>SHIFT-POST-20260213</t>
        </is>
      </c>
      <c r="D1089" s="70" t="inlineStr">
        <is>
          <t>LINE-S02</t>
        </is>
      </c>
      <c r="E1089" s="70" t="inlineStr">
        <is>
          <t>改善后</t>
        </is>
      </c>
      <c r="F1089" s="71" t="n">
        <v>46066</v>
      </c>
      <c r="G1089" s="70" t="inlineStr">
        <is>
          <t>视觉设备系列</t>
        </is>
      </c>
      <c r="H1089" s="70" t="inlineStr">
        <is>
          <t>功能失效</t>
        </is>
      </c>
      <c r="I1089" s="72" t="n">
        <v>94</v>
      </c>
      <c r="J1089" s="73" t="n">
        <v>0.3208191126279863</v>
      </c>
      <c r="K1089" s="70" t="inlineStr">
        <is>
          <t>测试工位</t>
        </is>
      </c>
      <c r="L1089" s="70" t="inlineStr">
        <is>
          <t>元器件异常</t>
        </is>
      </c>
      <c r="M1089" s="70" t="inlineStr">
        <is>
          <t>质量工程师</t>
        </is>
      </c>
      <c r="N1089" s="70" t="inlineStr">
        <is>
          <t>是</t>
        </is>
      </c>
      <c r="O1089" s="70" t="inlineStr">
        <is>
          <t>团队模拟数据</t>
        </is>
      </c>
      <c r="P1089" s="70" t="inlineStr">
        <is>
          <t>SIM-v2.2-20260807-20260805</t>
        </is>
      </c>
      <c r="Q1089" s="70" t="inlineStr">
        <is>
          <t>按LINE-S02确定性比例分配: 外观12%/尺寸15%/功能32%/电气28%/其他余数; 良品=ROUND(总产量×质量率,0)=13917, 不良=293</t>
        </is>
      </c>
    </row>
    <row r="1090">
      <c r="A1090" s="70" t="inlineStr">
        <is>
          <t>DEF-01089</t>
        </is>
      </c>
      <c r="B1090" s="70" t="inlineStr">
        <is>
          <t>LINE-S02-POST-20260213</t>
        </is>
      </c>
      <c r="C1090" s="70" t="inlineStr">
        <is>
          <t>SHIFT-POST-20260213</t>
        </is>
      </c>
      <c r="D1090" s="70" t="inlineStr">
        <is>
          <t>LINE-S02</t>
        </is>
      </c>
      <c r="E1090" s="70" t="inlineStr">
        <is>
          <t>改善后</t>
        </is>
      </c>
      <c r="F1090" s="71" t="n">
        <v>46066</v>
      </c>
      <c r="G1090" s="70" t="inlineStr">
        <is>
          <t>视觉设备系列</t>
        </is>
      </c>
      <c r="H1090" s="70" t="inlineStr">
        <is>
          <t>电气不良</t>
        </is>
      </c>
      <c r="I1090" s="72" t="n">
        <v>82</v>
      </c>
      <c r="J1090" s="73" t="n">
        <v>0.2798634812286689</v>
      </c>
      <c r="K1090" s="70" t="inlineStr">
        <is>
          <t>焊接工位</t>
        </is>
      </c>
      <c r="L1090" s="70" t="inlineStr">
        <is>
          <t>焊接缺陷</t>
        </is>
      </c>
      <c r="M1090" s="70" t="inlineStr">
        <is>
          <t>质量工程师</t>
        </is>
      </c>
      <c r="N1090" s="70" t="inlineStr">
        <is>
          <t>否</t>
        </is>
      </c>
      <c r="O1090" s="70" t="inlineStr">
        <is>
          <t>团队模拟数据</t>
        </is>
      </c>
      <c r="P1090" s="70" t="inlineStr">
        <is>
          <t>SIM-v2.2-20260807-20260805</t>
        </is>
      </c>
      <c r="Q1090" s="70" t="inlineStr">
        <is>
          <t>按LINE-S02确定性比例分配: 外观12%/尺寸15%/功能32%/电气28%/其他余数; 良品=ROUND(总产量×质量率,0)=13917, 不良=293</t>
        </is>
      </c>
    </row>
    <row r="1091">
      <c r="A1091" s="70" t="inlineStr">
        <is>
          <t>DEF-01090</t>
        </is>
      </c>
      <c r="B1091" s="70" t="inlineStr">
        <is>
          <t>LINE-S02-POST-20260213</t>
        </is>
      </c>
      <c r="C1091" s="70" t="inlineStr">
        <is>
          <t>SHIFT-POST-20260213</t>
        </is>
      </c>
      <c r="D1091" s="70" t="inlineStr">
        <is>
          <t>LINE-S02</t>
        </is>
      </c>
      <c r="E1091" s="70" t="inlineStr">
        <is>
          <t>改善后</t>
        </is>
      </c>
      <c r="F1091" s="71" t="n">
        <v>46066</v>
      </c>
      <c r="G1091" s="70" t="inlineStr">
        <is>
          <t>视觉设备系列</t>
        </is>
      </c>
      <c r="H1091" s="70" t="inlineStr">
        <is>
          <t>其他不良</t>
        </is>
      </c>
      <c r="I1091" s="72" t="n">
        <v>38</v>
      </c>
      <c r="J1091" s="73" t="n">
        <v>0.1296928327645051</v>
      </c>
      <c r="K1091" s="70" t="inlineStr">
        <is>
          <t>包装工位</t>
        </is>
      </c>
      <c r="L1091" s="70" t="inlineStr">
        <is>
          <t>综合因素</t>
        </is>
      </c>
      <c r="M1091" s="70" t="inlineStr">
        <is>
          <t>生产主管</t>
        </is>
      </c>
      <c r="N1091" s="70" t="inlineStr">
        <is>
          <t>否</t>
        </is>
      </c>
      <c r="O1091" s="70" t="inlineStr">
        <is>
          <t>团队模拟数据</t>
        </is>
      </c>
      <c r="P1091" s="70" t="inlineStr">
        <is>
          <t>SIM-v2.2-20260807-20260805</t>
        </is>
      </c>
      <c r="Q1091" s="70" t="inlineStr">
        <is>
          <t>按LINE-S02确定性比例分配: 外观12%/尺寸15%/功能32%/电气28%/其他余数; 良品=ROUND(总产量×质量率,0)=13917, 不良=293</t>
        </is>
      </c>
    </row>
    <row r="1092">
      <c r="A1092" s="70" t="inlineStr">
        <is>
          <t>DEF-01091</t>
        </is>
      </c>
      <c r="B1092" s="70" t="inlineStr">
        <is>
          <t>LINE-S03-POST-20260213</t>
        </is>
      </c>
      <c r="C1092" s="70" t="inlineStr">
        <is>
          <t>SHIFT-POST-20260213</t>
        </is>
      </c>
      <c r="D1092" s="70" t="inlineStr">
        <is>
          <t>LINE-S03</t>
        </is>
      </c>
      <c r="E1092" s="70" t="inlineStr">
        <is>
          <t>改善后</t>
        </is>
      </c>
      <c r="F1092" s="71" t="n">
        <v>46066</v>
      </c>
      <c r="G1092" s="70" t="inlineStr">
        <is>
          <t>音频模组系列</t>
        </is>
      </c>
      <c r="H1092" s="70" t="inlineStr">
        <is>
          <t>外观不良</t>
        </is>
      </c>
      <c r="I1092" s="72" t="n">
        <v>139</v>
      </c>
      <c r="J1092" s="73" t="n">
        <v>0.3202764976958525</v>
      </c>
      <c r="K1092" s="70" t="inlineStr">
        <is>
          <t>注塑工位</t>
        </is>
      </c>
      <c r="L1092" s="70" t="inlineStr">
        <is>
          <t>表面缺陷</t>
        </is>
      </c>
      <c r="M1092" s="70" t="inlineStr">
        <is>
          <t>质量工程师</t>
        </is>
      </c>
      <c r="N1092" s="70" t="inlineStr">
        <is>
          <t>是</t>
        </is>
      </c>
      <c r="O1092" s="70" t="inlineStr">
        <is>
          <t>团队模拟数据</t>
        </is>
      </c>
      <c r="P1092" s="70" t="inlineStr">
        <is>
          <t>SIM-v2.2-20260807-20260805</t>
        </is>
      </c>
      <c r="Q1092" s="70" t="inlineStr">
        <is>
          <t>按LINE-S03确定性比例分配: 外观32%/尺寸30%/功能15%/电气13%/其他余数; 良品=ROUND(总产量×质量率,0)=15232, 不良=434</t>
        </is>
      </c>
    </row>
    <row r="1093">
      <c r="A1093" s="70" t="inlineStr">
        <is>
          <t>DEF-01092</t>
        </is>
      </c>
      <c r="B1093" s="70" t="inlineStr">
        <is>
          <t>LINE-S03-POST-20260213</t>
        </is>
      </c>
      <c r="C1093" s="70" t="inlineStr">
        <is>
          <t>SHIFT-POST-20260213</t>
        </is>
      </c>
      <c r="D1093" s="70" t="inlineStr">
        <is>
          <t>LINE-S03</t>
        </is>
      </c>
      <c r="E1093" s="70" t="inlineStr">
        <is>
          <t>改善后</t>
        </is>
      </c>
      <c r="F1093" s="71" t="n">
        <v>46066</v>
      </c>
      <c r="G1093" s="70" t="inlineStr">
        <is>
          <t>音频模组系列</t>
        </is>
      </c>
      <c r="H1093" s="70" t="inlineStr">
        <is>
          <t>尺寸超差</t>
        </is>
      </c>
      <c r="I1093" s="72" t="n">
        <v>130</v>
      </c>
      <c r="J1093" s="73" t="n">
        <v>0.2995391705069124</v>
      </c>
      <c r="K1093" s="70" t="inlineStr">
        <is>
          <t>成型工位</t>
        </is>
      </c>
      <c r="L1093" s="70" t="inlineStr">
        <is>
          <t>工艺偏移</t>
        </is>
      </c>
      <c r="M1093" s="70" t="inlineStr">
        <is>
          <t>质量工程师</t>
        </is>
      </c>
      <c r="N1093" s="70" t="inlineStr">
        <is>
          <t>否</t>
        </is>
      </c>
      <c r="O1093" s="70" t="inlineStr">
        <is>
          <t>团队模拟数据</t>
        </is>
      </c>
      <c r="P1093" s="70" t="inlineStr">
        <is>
          <t>SIM-v2.2-20260807-20260805</t>
        </is>
      </c>
      <c r="Q1093" s="70" t="inlineStr">
        <is>
          <t>按LINE-S03确定性比例分配: 外观32%/尺寸30%/功能15%/电气13%/其他余数; 良品=ROUND(总产量×质量率,0)=15232, 不良=434</t>
        </is>
      </c>
    </row>
    <row r="1094">
      <c r="A1094" s="70" t="inlineStr">
        <is>
          <t>DEF-01093</t>
        </is>
      </c>
      <c r="B1094" s="70" t="inlineStr">
        <is>
          <t>LINE-S03-POST-20260213</t>
        </is>
      </c>
      <c r="C1094" s="70" t="inlineStr">
        <is>
          <t>SHIFT-POST-20260213</t>
        </is>
      </c>
      <c r="D1094" s="70" t="inlineStr">
        <is>
          <t>LINE-S03</t>
        </is>
      </c>
      <c r="E1094" s="70" t="inlineStr">
        <is>
          <t>改善后</t>
        </is>
      </c>
      <c r="F1094" s="71" t="n">
        <v>46066</v>
      </c>
      <c r="G1094" s="70" t="inlineStr">
        <is>
          <t>音频模组系列</t>
        </is>
      </c>
      <c r="H1094" s="70" t="inlineStr">
        <is>
          <t>功能失效</t>
        </is>
      </c>
      <c r="I1094" s="72" t="n">
        <v>65</v>
      </c>
      <c r="J1094" s="73" t="n">
        <v>0.1497695852534562</v>
      </c>
      <c r="K1094" s="70" t="inlineStr">
        <is>
          <t>测试工位</t>
        </is>
      </c>
      <c r="L1094" s="70" t="inlineStr">
        <is>
          <t>元器件异常</t>
        </is>
      </c>
      <c r="M1094" s="70" t="inlineStr">
        <is>
          <t>质量工程师</t>
        </is>
      </c>
      <c r="N1094" s="70" t="inlineStr">
        <is>
          <t>否</t>
        </is>
      </c>
      <c r="O1094" s="70" t="inlineStr">
        <is>
          <t>团队模拟数据</t>
        </is>
      </c>
      <c r="P1094" s="70" t="inlineStr">
        <is>
          <t>SIM-v2.2-20260807-20260805</t>
        </is>
      </c>
      <c r="Q1094" s="70" t="inlineStr">
        <is>
          <t>按LINE-S03确定性比例分配: 外观32%/尺寸30%/功能15%/电气13%/其他余数; 良品=ROUND(总产量×质量率,0)=15232, 不良=434</t>
        </is>
      </c>
    </row>
    <row r="1095">
      <c r="A1095" s="70" t="inlineStr">
        <is>
          <t>DEF-01094</t>
        </is>
      </c>
      <c r="B1095" s="70" t="inlineStr">
        <is>
          <t>LINE-S03-POST-20260213</t>
        </is>
      </c>
      <c r="C1095" s="70" t="inlineStr">
        <is>
          <t>SHIFT-POST-20260213</t>
        </is>
      </c>
      <c r="D1095" s="70" t="inlineStr">
        <is>
          <t>LINE-S03</t>
        </is>
      </c>
      <c r="E1095" s="70" t="inlineStr">
        <is>
          <t>改善后</t>
        </is>
      </c>
      <c r="F1095" s="71" t="n">
        <v>46066</v>
      </c>
      <c r="G1095" s="70" t="inlineStr">
        <is>
          <t>音频模组系列</t>
        </is>
      </c>
      <c r="H1095" s="70" t="inlineStr">
        <is>
          <t>电气不良</t>
        </is>
      </c>
      <c r="I1095" s="72" t="n">
        <v>56</v>
      </c>
      <c r="J1095" s="73" t="n">
        <v>0.1290322580645161</v>
      </c>
      <c r="K1095" s="70" t="inlineStr">
        <is>
          <t>焊接工位</t>
        </is>
      </c>
      <c r="L1095" s="70" t="inlineStr">
        <is>
          <t>焊接缺陷</t>
        </is>
      </c>
      <c r="M1095" s="70" t="inlineStr">
        <is>
          <t>质量工程师</t>
        </is>
      </c>
      <c r="N1095" s="70" t="inlineStr">
        <is>
          <t>否</t>
        </is>
      </c>
      <c r="O1095" s="70" t="inlineStr">
        <is>
          <t>团队模拟数据</t>
        </is>
      </c>
      <c r="P1095" s="70" t="inlineStr">
        <is>
          <t>SIM-v2.2-20260807-20260805</t>
        </is>
      </c>
      <c r="Q1095" s="70" t="inlineStr">
        <is>
          <t>按LINE-S03确定性比例分配: 外观32%/尺寸30%/功能15%/电气13%/其他余数; 良品=ROUND(总产量×质量率,0)=15232, 不良=434</t>
        </is>
      </c>
    </row>
    <row r="1096">
      <c r="A1096" s="70" t="inlineStr">
        <is>
          <t>DEF-01095</t>
        </is>
      </c>
      <c r="B1096" s="70" t="inlineStr">
        <is>
          <t>LINE-S03-POST-20260213</t>
        </is>
      </c>
      <c r="C1096" s="70" t="inlineStr">
        <is>
          <t>SHIFT-POST-20260213</t>
        </is>
      </c>
      <c r="D1096" s="70" t="inlineStr">
        <is>
          <t>LINE-S03</t>
        </is>
      </c>
      <c r="E1096" s="70" t="inlineStr">
        <is>
          <t>改善后</t>
        </is>
      </c>
      <c r="F1096" s="71" t="n">
        <v>46066</v>
      </c>
      <c r="G1096" s="70" t="inlineStr">
        <is>
          <t>音频模组系列</t>
        </is>
      </c>
      <c r="H1096" s="70" t="inlineStr">
        <is>
          <t>其他不良</t>
        </is>
      </c>
      <c r="I1096" s="72" t="n">
        <v>44</v>
      </c>
      <c r="J1096" s="73" t="n">
        <v>0.1013824884792628</v>
      </c>
      <c r="K1096" s="70" t="inlineStr">
        <is>
          <t>包装工位</t>
        </is>
      </c>
      <c r="L1096" s="70" t="inlineStr">
        <is>
          <t>综合因素</t>
        </is>
      </c>
      <c r="M1096" s="70" t="inlineStr">
        <is>
          <t>生产主管</t>
        </is>
      </c>
      <c r="N1096" s="70" t="inlineStr">
        <is>
          <t>否</t>
        </is>
      </c>
      <c r="O1096" s="70" t="inlineStr">
        <is>
          <t>团队模拟数据</t>
        </is>
      </c>
      <c r="P1096" s="70" t="inlineStr">
        <is>
          <t>SIM-v2.2-20260807-20260805</t>
        </is>
      </c>
      <c r="Q1096" s="70" t="inlineStr">
        <is>
          <t>按LINE-S03确定性比例分配: 外观32%/尺寸30%/功能15%/电气13%/其他余数; 良品=ROUND(总产量×质量率,0)=15232, 不良=434</t>
        </is>
      </c>
    </row>
    <row r="1097">
      <c r="A1097" s="70" t="inlineStr">
        <is>
          <t>DEF-01096</t>
        </is>
      </c>
      <c r="B1097" s="70" t="inlineStr">
        <is>
          <t>LINE-S01-POST-20260216</t>
        </is>
      </c>
      <c r="C1097" s="70" t="inlineStr">
        <is>
          <t>SHIFT-POST-20260216</t>
        </is>
      </c>
      <c r="D1097" s="70" t="inlineStr">
        <is>
          <t>LINE-S01</t>
        </is>
      </c>
      <c r="E1097" s="70" t="inlineStr">
        <is>
          <t>改善后</t>
        </is>
      </c>
      <c r="F1097" s="71" t="n">
        <v>46069</v>
      </c>
      <c r="G1097" s="70" t="inlineStr">
        <is>
          <t>智能终端系列</t>
        </is>
      </c>
      <c r="H1097" s="70" t="inlineStr">
        <is>
          <t>外观不良</t>
        </is>
      </c>
      <c r="I1097" s="72" t="n">
        <v>80</v>
      </c>
      <c r="J1097" s="73" t="n">
        <v>0.1495327102803738</v>
      </c>
      <c r="K1097" s="70" t="inlineStr">
        <is>
          <t>注塑工位</t>
        </is>
      </c>
      <c r="L1097" s="70" t="inlineStr">
        <is>
          <t>表面缺陷</t>
        </is>
      </c>
      <c r="M1097" s="70" t="inlineStr">
        <is>
          <t>质量工程师</t>
        </is>
      </c>
      <c r="N1097" s="70" t="inlineStr">
        <is>
          <t>否</t>
        </is>
      </c>
      <c r="O1097" s="70" t="inlineStr">
        <is>
          <t>团队模拟数据</t>
        </is>
      </c>
      <c r="P1097" s="70" t="inlineStr">
        <is>
          <t>SIM-v2.2-20260807-20260805</t>
        </is>
      </c>
      <c r="Q1097" s="70" t="inlineStr">
        <is>
          <t>按LINE-S01确定性比例分配: 外观15%/尺寸25%/功能25%/电气25%/其他余数; 良品=ROUND(总产量×质量率,0)=39456, 不良=535</t>
        </is>
      </c>
    </row>
    <row r="1098">
      <c r="A1098" s="70" t="inlineStr">
        <is>
          <t>DEF-01097</t>
        </is>
      </c>
      <c r="B1098" s="70" t="inlineStr">
        <is>
          <t>LINE-S01-POST-20260216</t>
        </is>
      </c>
      <c r="C1098" s="70" t="inlineStr">
        <is>
          <t>SHIFT-POST-20260216</t>
        </is>
      </c>
      <c r="D1098" s="70" t="inlineStr">
        <is>
          <t>LINE-S01</t>
        </is>
      </c>
      <c r="E1098" s="70" t="inlineStr">
        <is>
          <t>改善后</t>
        </is>
      </c>
      <c r="F1098" s="71" t="n">
        <v>46069</v>
      </c>
      <c r="G1098" s="70" t="inlineStr">
        <is>
          <t>智能终端系列</t>
        </is>
      </c>
      <c r="H1098" s="70" t="inlineStr">
        <is>
          <t>尺寸超差</t>
        </is>
      </c>
      <c r="I1098" s="72" t="n">
        <v>134</v>
      </c>
      <c r="J1098" s="73" t="n">
        <v>0.2504672897196262</v>
      </c>
      <c r="K1098" s="70" t="inlineStr">
        <is>
          <t>成型工位</t>
        </is>
      </c>
      <c r="L1098" s="70" t="inlineStr">
        <is>
          <t>工艺偏移</t>
        </is>
      </c>
      <c r="M1098" s="70" t="inlineStr">
        <is>
          <t>质量工程师</t>
        </is>
      </c>
      <c r="N1098" s="70" t="inlineStr">
        <is>
          <t>否</t>
        </is>
      </c>
      <c r="O1098" s="70" t="inlineStr">
        <is>
          <t>团队模拟数据</t>
        </is>
      </c>
      <c r="P1098" s="70" t="inlineStr">
        <is>
          <t>SIM-v2.2-20260807-20260805</t>
        </is>
      </c>
      <c r="Q1098" s="70" t="inlineStr">
        <is>
          <t>按LINE-S01确定性比例分配: 外观15%/尺寸25%/功能25%/电气25%/其他余数; 良品=ROUND(总产量×质量率,0)=39456, 不良=535</t>
        </is>
      </c>
    </row>
    <row r="1099">
      <c r="A1099" s="70" t="inlineStr">
        <is>
          <t>DEF-01098</t>
        </is>
      </c>
      <c r="B1099" s="70" t="inlineStr">
        <is>
          <t>LINE-S01-POST-20260216</t>
        </is>
      </c>
      <c r="C1099" s="70" t="inlineStr">
        <is>
          <t>SHIFT-POST-20260216</t>
        </is>
      </c>
      <c r="D1099" s="70" t="inlineStr">
        <is>
          <t>LINE-S01</t>
        </is>
      </c>
      <c r="E1099" s="70" t="inlineStr">
        <is>
          <t>改善后</t>
        </is>
      </c>
      <c r="F1099" s="71" t="n">
        <v>46069</v>
      </c>
      <c r="G1099" s="70" t="inlineStr">
        <is>
          <t>智能终端系列</t>
        </is>
      </c>
      <c r="H1099" s="70" t="inlineStr">
        <is>
          <t>功能失效</t>
        </is>
      </c>
      <c r="I1099" s="72" t="n">
        <v>134</v>
      </c>
      <c r="J1099" s="73" t="n">
        <v>0.2504672897196262</v>
      </c>
      <c r="K1099" s="70" t="inlineStr">
        <is>
          <t>测试工位</t>
        </is>
      </c>
      <c r="L1099" s="70" t="inlineStr">
        <is>
          <t>元器件异常</t>
        </is>
      </c>
      <c r="M1099" s="70" t="inlineStr">
        <is>
          <t>质量工程师</t>
        </is>
      </c>
      <c r="N1099" s="70" t="inlineStr">
        <is>
          <t>否</t>
        </is>
      </c>
      <c r="O1099" s="70" t="inlineStr">
        <is>
          <t>团队模拟数据</t>
        </is>
      </c>
      <c r="P1099" s="70" t="inlineStr">
        <is>
          <t>SIM-v2.2-20260807-20260805</t>
        </is>
      </c>
      <c r="Q1099" s="70" t="inlineStr">
        <is>
          <t>按LINE-S01确定性比例分配: 外观15%/尺寸25%/功能25%/电气25%/其他余数; 良品=ROUND(总产量×质量率,0)=39456, 不良=535</t>
        </is>
      </c>
    </row>
    <row r="1100">
      <c r="A1100" s="70" t="inlineStr">
        <is>
          <t>DEF-01099</t>
        </is>
      </c>
      <c r="B1100" s="70" t="inlineStr">
        <is>
          <t>LINE-S01-POST-20260216</t>
        </is>
      </c>
      <c r="C1100" s="70" t="inlineStr">
        <is>
          <t>SHIFT-POST-20260216</t>
        </is>
      </c>
      <c r="D1100" s="70" t="inlineStr">
        <is>
          <t>LINE-S01</t>
        </is>
      </c>
      <c r="E1100" s="70" t="inlineStr">
        <is>
          <t>改善后</t>
        </is>
      </c>
      <c r="F1100" s="71" t="n">
        <v>46069</v>
      </c>
      <c r="G1100" s="70" t="inlineStr">
        <is>
          <t>智能终端系列</t>
        </is>
      </c>
      <c r="H1100" s="70" t="inlineStr">
        <is>
          <t>电气不良</t>
        </is>
      </c>
      <c r="I1100" s="72" t="n">
        <v>134</v>
      </c>
      <c r="J1100" s="73" t="n">
        <v>0.2504672897196262</v>
      </c>
      <c r="K1100" s="70" t="inlineStr">
        <is>
          <t>焊接工位</t>
        </is>
      </c>
      <c r="L1100" s="70" t="inlineStr">
        <is>
          <t>焊接缺陷</t>
        </is>
      </c>
      <c r="M1100" s="70" t="inlineStr">
        <is>
          <t>质量工程师</t>
        </is>
      </c>
      <c r="N1100" s="70" t="inlineStr">
        <is>
          <t>否</t>
        </is>
      </c>
      <c r="O1100" s="70" t="inlineStr">
        <is>
          <t>团队模拟数据</t>
        </is>
      </c>
      <c r="P1100" s="70" t="inlineStr">
        <is>
          <t>SIM-v2.2-20260807-20260805</t>
        </is>
      </c>
      <c r="Q1100" s="70" t="inlineStr">
        <is>
          <t>按LINE-S01确定性比例分配: 外观15%/尺寸25%/功能25%/电气25%/其他余数; 良品=ROUND(总产量×质量率,0)=39456, 不良=535</t>
        </is>
      </c>
    </row>
    <row r="1101">
      <c r="A1101" s="70" t="inlineStr">
        <is>
          <t>DEF-01100</t>
        </is>
      </c>
      <c r="B1101" s="70" t="inlineStr">
        <is>
          <t>LINE-S01-POST-20260216</t>
        </is>
      </c>
      <c r="C1101" s="70" t="inlineStr">
        <is>
          <t>SHIFT-POST-20260216</t>
        </is>
      </c>
      <c r="D1101" s="70" t="inlineStr">
        <is>
          <t>LINE-S01</t>
        </is>
      </c>
      <c r="E1101" s="70" t="inlineStr">
        <is>
          <t>改善后</t>
        </is>
      </c>
      <c r="F1101" s="71" t="n">
        <v>46069</v>
      </c>
      <c r="G1101" s="70" t="inlineStr">
        <is>
          <t>智能终端系列</t>
        </is>
      </c>
      <c r="H1101" s="70" t="inlineStr">
        <is>
          <t>其他不良</t>
        </is>
      </c>
      <c r="I1101" s="72" t="n">
        <v>53</v>
      </c>
      <c r="J1101" s="73" t="n">
        <v>0.09906542056074763</v>
      </c>
      <c r="K1101" s="70" t="inlineStr">
        <is>
          <t>包装工位</t>
        </is>
      </c>
      <c r="L1101" s="70" t="inlineStr">
        <is>
          <t>综合因素</t>
        </is>
      </c>
      <c r="M1101" s="70" t="inlineStr">
        <is>
          <t>生产主管</t>
        </is>
      </c>
      <c r="N1101" s="70" t="inlineStr">
        <is>
          <t>否</t>
        </is>
      </c>
      <c r="O1101" s="70" t="inlineStr">
        <is>
          <t>团队模拟数据</t>
        </is>
      </c>
      <c r="P1101" s="70" t="inlineStr">
        <is>
          <t>SIM-v2.2-20260807-20260805</t>
        </is>
      </c>
      <c r="Q1101" s="70" t="inlineStr">
        <is>
          <t>按LINE-S01确定性比例分配: 外观15%/尺寸25%/功能25%/电气25%/其他余数; 良品=ROUND(总产量×质量率,0)=39456, 不良=535</t>
        </is>
      </c>
    </row>
    <row r="1102">
      <c r="A1102" s="70" t="inlineStr">
        <is>
          <t>DEF-01101</t>
        </is>
      </c>
      <c r="B1102" s="70" t="inlineStr">
        <is>
          <t>LINE-S02-POST-20260216</t>
        </is>
      </c>
      <c r="C1102" s="70" t="inlineStr">
        <is>
          <t>SHIFT-POST-20260216</t>
        </is>
      </c>
      <c r="D1102" s="70" t="inlineStr">
        <is>
          <t>LINE-S02</t>
        </is>
      </c>
      <c r="E1102" s="70" t="inlineStr">
        <is>
          <t>改善后</t>
        </is>
      </c>
      <c r="F1102" s="71" t="n">
        <v>46069</v>
      </c>
      <c r="G1102" s="70" t="inlineStr">
        <is>
          <t>视觉设备系列</t>
        </is>
      </c>
      <c r="H1102" s="70" t="inlineStr">
        <is>
          <t>外观不良</t>
        </is>
      </c>
      <c r="I1102" s="72" t="n">
        <v>33</v>
      </c>
      <c r="J1102" s="73" t="n">
        <v>0.12</v>
      </c>
      <c r="K1102" s="70" t="inlineStr">
        <is>
          <t>注塑工位</t>
        </is>
      </c>
      <c r="L1102" s="70" t="inlineStr">
        <is>
          <t>表面缺陷</t>
        </is>
      </c>
      <c r="M1102" s="70" t="inlineStr">
        <is>
          <t>质量工程师</t>
        </is>
      </c>
      <c r="N1102" s="70" t="inlineStr">
        <is>
          <t>否</t>
        </is>
      </c>
      <c r="O1102" s="70" t="inlineStr">
        <is>
          <t>团队模拟数据</t>
        </is>
      </c>
      <c r="P1102" s="70" t="inlineStr">
        <is>
          <t>SIM-v2.2-20260807-20260805</t>
        </is>
      </c>
      <c r="Q1102" s="70" t="inlineStr">
        <is>
          <t>按LINE-S02确定性比例分配: 外观12%/尺寸15%/功能32%/电气28%/其他余数; 良品=ROUND(总产量×质量率,0)=36548, 不良=275</t>
        </is>
      </c>
    </row>
    <row r="1103">
      <c r="A1103" s="70" t="inlineStr">
        <is>
          <t>DEF-01102</t>
        </is>
      </c>
      <c r="B1103" s="70" t="inlineStr">
        <is>
          <t>LINE-S02-POST-20260216</t>
        </is>
      </c>
      <c r="C1103" s="70" t="inlineStr">
        <is>
          <t>SHIFT-POST-20260216</t>
        </is>
      </c>
      <c r="D1103" s="70" t="inlineStr">
        <is>
          <t>LINE-S02</t>
        </is>
      </c>
      <c r="E1103" s="70" t="inlineStr">
        <is>
          <t>改善后</t>
        </is>
      </c>
      <c r="F1103" s="71" t="n">
        <v>46069</v>
      </c>
      <c r="G1103" s="70" t="inlineStr">
        <is>
          <t>视觉设备系列</t>
        </is>
      </c>
      <c r="H1103" s="70" t="inlineStr">
        <is>
          <t>尺寸超差</t>
        </is>
      </c>
      <c r="I1103" s="72" t="n">
        <v>41</v>
      </c>
      <c r="J1103" s="73" t="n">
        <v>0.1490909090909091</v>
      </c>
      <c r="K1103" s="70" t="inlineStr">
        <is>
          <t>成型工位</t>
        </is>
      </c>
      <c r="L1103" s="70" t="inlineStr">
        <is>
          <t>工艺偏移</t>
        </is>
      </c>
      <c r="M1103" s="70" t="inlineStr">
        <is>
          <t>质量工程师</t>
        </is>
      </c>
      <c r="N1103" s="70" t="inlineStr">
        <is>
          <t>否</t>
        </is>
      </c>
      <c r="O1103" s="70" t="inlineStr">
        <is>
          <t>团队模拟数据</t>
        </is>
      </c>
      <c r="P1103" s="70" t="inlineStr">
        <is>
          <t>SIM-v2.2-20260807-20260805</t>
        </is>
      </c>
      <c r="Q1103" s="70" t="inlineStr">
        <is>
          <t>按LINE-S02确定性比例分配: 外观12%/尺寸15%/功能32%/电气28%/其他余数; 良品=ROUND(总产量×质量率,0)=36548, 不良=275</t>
        </is>
      </c>
    </row>
    <row r="1104">
      <c r="A1104" s="70" t="inlineStr">
        <is>
          <t>DEF-01103</t>
        </is>
      </c>
      <c r="B1104" s="70" t="inlineStr">
        <is>
          <t>LINE-S02-POST-20260216</t>
        </is>
      </c>
      <c r="C1104" s="70" t="inlineStr">
        <is>
          <t>SHIFT-POST-20260216</t>
        </is>
      </c>
      <c r="D1104" s="70" t="inlineStr">
        <is>
          <t>LINE-S02</t>
        </is>
      </c>
      <c r="E1104" s="70" t="inlineStr">
        <is>
          <t>改善后</t>
        </is>
      </c>
      <c r="F1104" s="71" t="n">
        <v>46069</v>
      </c>
      <c r="G1104" s="70" t="inlineStr">
        <is>
          <t>视觉设备系列</t>
        </is>
      </c>
      <c r="H1104" s="70" t="inlineStr">
        <is>
          <t>功能失效</t>
        </is>
      </c>
      <c r="I1104" s="72" t="n">
        <v>88</v>
      </c>
      <c r="J1104" s="73" t="n">
        <v>0.32</v>
      </c>
      <c r="K1104" s="70" t="inlineStr">
        <is>
          <t>测试工位</t>
        </is>
      </c>
      <c r="L1104" s="70" t="inlineStr">
        <is>
          <t>元器件异常</t>
        </is>
      </c>
      <c r="M1104" s="70" t="inlineStr">
        <is>
          <t>质量工程师</t>
        </is>
      </c>
      <c r="N1104" s="70" t="inlineStr">
        <is>
          <t>是</t>
        </is>
      </c>
      <c r="O1104" s="70" t="inlineStr">
        <is>
          <t>团队模拟数据</t>
        </is>
      </c>
      <c r="P1104" s="70" t="inlineStr">
        <is>
          <t>SIM-v2.2-20260807-20260805</t>
        </is>
      </c>
      <c r="Q1104" s="70" t="inlineStr">
        <is>
          <t>按LINE-S02确定性比例分配: 外观12%/尺寸15%/功能32%/电气28%/其他余数; 良品=ROUND(总产量×质量率,0)=36548, 不良=275</t>
        </is>
      </c>
    </row>
    <row r="1105">
      <c r="A1105" s="70" t="inlineStr">
        <is>
          <t>DEF-01104</t>
        </is>
      </c>
      <c r="B1105" s="70" t="inlineStr">
        <is>
          <t>LINE-S02-POST-20260216</t>
        </is>
      </c>
      <c r="C1105" s="70" t="inlineStr">
        <is>
          <t>SHIFT-POST-20260216</t>
        </is>
      </c>
      <c r="D1105" s="70" t="inlineStr">
        <is>
          <t>LINE-S02</t>
        </is>
      </c>
      <c r="E1105" s="70" t="inlineStr">
        <is>
          <t>改善后</t>
        </is>
      </c>
      <c r="F1105" s="71" t="n">
        <v>46069</v>
      </c>
      <c r="G1105" s="70" t="inlineStr">
        <is>
          <t>视觉设备系列</t>
        </is>
      </c>
      <c r="H1105" s="70" t="inlineStr">
        <is>
          <t>电气不良</t>
        </is>
      </c>
      <c r="I1105" s="72" t="n">
        <v>77</v>
      </c>
      <c r="J1105" s="73" t="n">
        <v>0.28</v>
      </c>
      <c r="K1105" s="70" t="inlineStr">
        <is>
          <t>焊接工位</t>
        </is>
      </c>
      <c r="L1105" s="70" t="inlineStr">
        <is>
          <t>焊接缺陷</t>
        </is>
      </c>
      <c r="M1105" s="70" t="inlineStr">
        <is>
          <t>质量工程师</t>
        </is>
      </c>
      <c r="N1105" s="70" t="inlineStr">
        <is>
          <t>否</t>
        </is>
      </c>
      <c r="O1105" s="70" t="inlineStr">
        <is>
          <t>团队模拟数据</t>
        </is>
      </c>
      <c r="P1105" s="70" t="inlineStr">
        <is>
          <t>SIM-v2.2-20260807-20260805</t>
        </is>
      </c>
      <c r="Q1105" s="70" t="inlineStr">
        <is>
          <t>按LINE-S02确定性比例分配: 外观12%/尺寸15%/功能32%/电气28%/其他余数; 良品=ROUND(总产量×质量率,0)=36548, 不良=275</t>
        </is>
      </c>
    </row>
    <row r="1106">
      <c r="A1106" s="70" t="inlineStr">
        <is>
          <t>DEF-01105</t>
        </is>
      </c>
      <c r="B1106" s="70" t="inlineStr">
        <is>
          <t>LINE-S02-POST-20260216</t>
        </is>
      </c>
      <c r="C1106" s="70" t="inlineStr">
        <is>
          <t>SHIFT-POST-20260216</t>
        </is>
      </c>
      <c r="D1106" s="70" t="inlineStr">
        <is>
          <t>LINE-S02</t>
        </is>
      </c>
      <c r="E1106" s="70" t="inlineStr">
        <is>
          <t>改善后</t>
        </is>
      </c>
      <c r="F1106" s="71" t="n">
        <v>46069</v>
      </c>
      <c r="G1106" s="70" t="inlineStr">
        <is>
          <t>视觉设备系列</t>
        </is>
      </c>
      <c r="H1106" s="70" t="inlineStr">
        <is>
          <t>其他不良</t>
        </is>
      </c>
      <c r="I1106" s="72" t="n">
        <v>36</v>
      </c>
      <c r="J1106" s="73" t="n">
        <v>0.1309090909090909</v>
      </c>
      <c r="K1106" s="70" t="inlineStr">
        <is>
          <t>包装工位</t>
        </is>
      </c>
      <c r="L1106" s="70" t="inlineStr">
        <is>
          <t>综合因素</t>
        </is>
      </c>
      <c r="M1106" s="70" t="inlineStr">
        <is>
          <t>生产主管</t>
        </is>
      </c>
      <c r="N1106" s="70" t="inlineStr">
        <is>
          <t>否</t>
        </is>
      </c>
      <c r="O1106" s="70" t="inlineStr">
        <is>
          <t>团队模拟数据</t>
        </is>
      </c>
      <c r="P1106" s="70" t="inlineStr">
        <is>
          <t>SIM-v2.2-20260807-20260805</t>
        </is>
      </c>
      <c r="Q1106" s="70" t="inlineStr">
        <is>
          <t>按LINE-S02确定性比例分配: 外观12%/尺寸15%/功能32%/电气28%/其他余数; 良品=ROUND(总产量×质量率,0)=36548, 不良=275</t>
        </is>
      </c>
    </row>
    <row r="1107">
      <c r="A1107" s="70" t="inlineStr">
        <is>
          <t>DEF-01106</t>
        </is>
      </c>
      <c r="B1107" s="70" t="inlineStr">
        <is>
          <t>LINE-S03-POST-20260216</t>
        </is>
      </c>
      <c r="C1107" s="70" t="inlineStr">
        <is>
          <t>SHIFT-POST-20260216</t>
        </is>
      </c>
      <c r="D1107" s="70" t="inlineStr">
        <is>
          <t>LINE-S03</t>
        </is>
      </c>
      <c r="E1107" s="70" t="inlineStr">
        <is>
          <t>改善后</t>
        </is>
      </c>
      <c r="F1107" s="71" t="n">
        <v>46069</v>
      </c>
      <c r="G1107" s="70" t="inlineStr">
        <is>
          <t>音频模组系列</t>
        </is>
      </c>
      <c r="H1107" s="70" t="inlineStr">
        <is>
          <t>外观不良</t>
        </is>
      </c>
      <c r="I1107" s="72" t="n">
        <v>322</v>
      </c>
      <c r="J1107" s="73" t="n">
        <v>0.320079522862823</v>
      </c>
      <c r="K1107" s="70" t="inlineStr">
        <is>
          <t>注塑工位</t>
        </is>
      </c>
      <c r="L1107" s="70" t="inlineStr">
        <is>
          <t>表面缺陷</t>
        </is>
      </c>
      <c r="M1107" s="70" t="inlineStr">
        <is>
          <t>质量工程师</t>
        </is>
      </c>
      <c r="N1107" s="70" t="inlineStr">
        <is>
          <t>是</t>
        </is>
      </c>
      <c r="O1107" s="70" t="inlineStr">
        <is>
          <t>团队模拟数据</t>
        </is>
      </c>
      <c r="P1107" s="70" t="inlineStr">
        <is>
          <t>SIM-v2.2-20260807-20260805</t>
        </is>
      </c>
      <c r="Q1107" s="70" t="inlineStr">
        <is>
          <t>按LINE-S03确定性比例分配: 外观32%/尺寸30%/功能15%/电气13%/其他余数; 良品=ROUND(总产量×质量率,0)=42683, 不良=1006</t>
        </is>
      </c>
    </row>
    <row r="1108">
      <c r="A1108" s="70" t="inlineStr">
        <is>
          <t>DEF-01107</t>
        </is>
      </c>
      <c r="B1108" s="70" t="inlineStr">
        <is>
          <t>LINE-S03-POST-20260216</t>
        </is>
      </c>
      <c r="C1108" s="70" t="inlineStr">
        <is>
          <t>SHIFT-POST-20260216</t>
        </is>
      </c>
      <c r="D1108" s="70" t="inlineStr">
        <is>
          <t>LINE-S03</t>
        </is>
      </c>
      <c r="E1108" s="70" t="inlineStr">
        <is>
          <t>改善后</t>
        </is>
      </c>
      <c r="F1108" s="71" t="n">
        <v>46069</v>
      </c>
      <c r="G1108" s="70" t="inlineStr">
        <is>
          <t>音频模组系列</t>
        </is>
      </c>
      <c r="H1108" s="70" t="inlineStr">
        <is>
          <t>尺寸超差</t>
        </is>
      </c>
      <c r="I1108" s="72" t="n">
        <v>302</v>
      </c>
      <c r="J1108" s="73" t="n">
        <v>0.3001988071570577</v>
      </c>
      <c r="K1108" s="70" t="inlineStr">
        <is>
          <t>成型工位</t>
        </is>
      </c>
      <c r="L1108" s="70" t="inlineStr">
        <is>
          <t>工艺偏移</t>
        </is>
      </c>
      <c r="M1108" s="70" t="inlineStr">
        <is>
          <t>质量工程师</t>
        </is>
      </c>
      <c r="N1108" s="70" t="inlineStr">
        <is>
          <t>是</t>
        </is>
      </c>
      <c r="O1108" s="70" t="inlineStr">
        <is>
          <t>团队模拟数据</t>
        </is>
      </c>
      <c r="P1108" s="70" t="inlineStr">
        <is>
          <t>SIM-v2.2-20260807-20260805</t>
        </is>
      </c>
      <c r="Q1108" s="70" t="inlineStr">
        <is>
          <t>按LINE-S03确定性比例分配: 外观32%/尺寸30%/功能15%/电气13%/其他余数; 良品=ROUND(总产量×质量率,0)=42683, 不良=1006</t>
        </is>
      </c>
    </row>
    <row r="1109">
      <c r="A1109" s="70" t="inlineStr">
        <is>
          <t>DEF-01108</t>
        </is>
      </c>
      <c r="B1109" s="70" t="inlineStr">
        <is>
          <t>LINE-S03-POST-20260216</t>
        </is>
      </c>
      <c r="C1109" s="70" t="inlineStr">
        <is>
          <t>SHIFT-POST-20260216</t>
        </is>
      </c>
      <c r="D1109" s="70" t="inlineStr">
        <is>
          <t>LINE-S03</t>
        </is>
      </c>
      <c r="E1109" s="70" t="inlineStr">
        <is>
          <t>改善后</t>
        </is>
      </c>
      <c r="F1109" s="71" t="n">
        <v>46069</v>
      </c>
      <c r="G1109" s="70" t="inlineStr">
        <is>
          <t>音频模组系列</t>
        </is>
      </c>
      <c r="H1109" s="70" t="inlineStr">
        <is>
          <t>功能失效</t>
        </is>
      </c>
      <c r="I1109" s="72" t="n">
        <v>151</v>
      </c>
      <c r="J1109" s="73" t="n">
        <v>0.1500994035785288</v>
      </c>
      <c r="K1109" s="70" t="inlineStr">
        <is>
          <t>测试工位</t>
        </is>
      </c>
      <c r="L1109" s="70" t="inlineStr">
        <is>
          <t>元器件异常</t>
        </is>
      </c>
      <c r="M1109" s="70" t="inlineStr">
        <is>
          <t>质量工程师</t>
        </is>
      </c>
      <c r="N1109" s="70" t="inlineStr">
        <is>
          <t>否</t>
        </is>
      </c>
      <c r="O1109" s="70" t="inlineStr">
        <is>
          <t>团队模拟数据</t>
        </is>
      </c>
      <c r="P1109" s="70" t="inlineStr">
        <is>
          <t>SIM-v2.2-20260807-20260805</t>
        </is>
      </c>
      <c r="Q1109" s="70" t="inlineStr">
        <is>
          <t>按LINE-S03确定性比例分配: 外观32%/尺寸30%/功能15%/电气13%/其他余数; 良品=ROUND(总产量×质量率,0)=42683, 不良=1006</t>
        </is>
      </c>
    </row>
    <row r="1110">
      <c r="A1110" s="70" t="inlineStr">
        <is>
          <t>DEF-01109</t>
        </is>
      </c>
      <c r="B1110" s="70" t="inlineStr">
        <is>
          <t>LINE-S03-POST-20260216</t>
        </is>
      </c>
      <c r="C1110" s="70" t="inlineStr">
        <is>
          <t>SHIFT-POST-20260216</t>
        </is>
      </c>
      <c r="D1110" s="70" t="inlineStr">
        <is>
          <t>LINE-S03</t>
        </is>
      </c>
      <c r="E1110" s="70" t="inlineStr">
        <is>
          <t>改善后</t>
        </is>
      </c>
      <c r="F1110" s="71" t="n">
        <v>46069</v>
      </c>
      <c r="G1110" s="70" t="inlineStr">
        <is>
          <t>音频模组系列</t>
        </is>
      </c>
      <c r="H1110" s="70" t="inlineStr">
        <is>
          <t>电气不良</t>
        </is>
      </c>
      <c r="I1110" s="72" t="n">
        <v>131</v>
      </c>
      <c r="J1110" s="73" t="n">
        <v>0.1302186878727634</v>
      </c>
      <c r="K1110" s="70" t="inlineStr">
        <is>
          <t>焊接工位</t>
        </is>
      </c>
      <c r="L1110" s="70" t="inlineStr">
        <is>
          <t>焊接缺陷</t>
        </is>
      </c>
      <c r="M1110" s="70" t="inlineStr">
        <is>
          <t>质量工程师</t>
        </is>
      </c>
      <c r="N1110" s="70" t="inlineStr">
        <is>
          <t>否</t>
        </is>
      </c>
      <c r="O1110" s="70" t="inlineStr">
        <is>
          <t>团队模拟数据</t>
        </is>
      </c>
      <c r="P1110" s="70" t="inlineStr">
        <is>
          <t>SIM-v2.2-20260807-20260805</t>
        </is>
      </c>
      <c r="Q1110" s="70" t="inlineStr">
        <is>
          <t>按LINE-S03确定性比例分配: 外观32%/尺寸30%/功能15%/电气13%/其他余数; 良品=ROUND(总产量×质量率,0)=42683, 不良=1006</t>
        </is>
      </c>
    </row>
    <row r="1111">
      <c r="A1111" s="70" t="inlineStr">
        <is>
          <t>DEF-01110</t>
        </is>
      </c>
      <c r="B1111" s="70" t="inlineStr">
        <is>
          <t>LINE-S03-POST-20260216</t>
        </is>
      </c>
      <c r="C1111" s="70" t="inlineStr">
        <is>
          <t>SHIFT-POST-20260216</t>
        </is>
      </c>
      <c r="D1111" s="70" t="inlineStr">
        <is>
          <t>LINE-S03</t>
        </is>
      </c>
      <c r="E1111" s="70" t="inlineStr">
        <is>
          <t>改善后</t>
        </is>
      </c>
      <c r="F1111" s="71" t="n">
        <v>46069</v>
      </c>
      <c r="G1111" s="70" t="inlineStr">
        <is>
          <t>音频模组系列</t>
        </is>
      </c>
      <c r="H1111" s="70" t="inlineStr">
        <is>
          <t>其他不良</t>
        </is>
      </c>
      <c r="I1111" s="72" t="n">
        <v>100</v>
      </c>
      <c r="J1111" s="73" t="n">
        <v>0.0994035785288272</v>
      </c>
      <c r="K1111" s="70" t="inlineStr">
        <is>
          <t>包装工位</t>
        </is>
      </c>
      <c r="L1111" s="70" t="inlineStr">
        <is>
          <t>综合因素</t>
        </is>
      </c>
      <c r="M1111" s="70" t="inlineStr">
        <is>
          <t>生产主管</t>
        </is>
      </c>
      <c r="N1111" s="70" t="inlineStr">
        <is>
          <t>否</t>
        </is>
      </c>
      <c r="O1111" s="70" t="inlineStr">
        <is>
          <t>团队模拟数据</t>
        </is>
      </c>
      <c r="P1111" s="70" t="inlineStr">
        <is>
          <t>SIM-v2.2-20260807-20260805</t>
        </is>
      </c>
      <c r="Q1111" s="70" t="inlineStr">
        <is>
          <t>按LINE-S03确定性比例分配: 外观32%/尺寸30%/功能15%/电气13%/其他余数; 良品=ROUND(总产量×质量率,0)=42683, 不良=1006</t>
        </is>
      </c>
    </row>
    <row r="1112">
      <c r="A1112" s="70" t="inlineStr">
        <is>
          <t>DEF-01111</t>
        </is>
      </c>
      <c r="B1112" s="70" t="inlineStr">
        <is>
          <t>LINE-S01-POST-20260217</t>
        </is>
      </c>
      <c r="C1112" s="70" t="inlineStr">
        <is>
          <t>SHIFT-POST-20260217</t>
        </is>
      </c>
      <c r="D1112" s="70" t="inlineStr">
        <is>
          <t>LINE-S01</t>
        </is>
      </c>
      <c r="E1112" s="70" t="inlineStr">
        <is>
          <t>改善后</t>
        </is>
      </c>
      <c r="F1112" s="71" t="n">
        <v>46070</v>
      </c>
      <c r="G1112" s="70" t="inlineStr">
        <is>
          <t>智能终端系列</t>
        </is>
      </c>
      <c r="H1112" s="70" t="inlineStr">
        <is>
          <t>外观不良</t>
        </is>
      </c>
      <c r="I1112" s="72" t="n">
        <v>147</v>
      </c>
      <c r="J1112" s="73" t="n">
        <v>0.1495422177009156</v>
      </c>
      <c r="K1112" s="70" t="inlineStr">
        <is>
          <t>注塑工位</t>
        </is>
      </c>
      <c r="L1112" s="70" t="inlineStr">
        <is>
          <t>表面缺陷</t>
        </is>
      </c>
      <c r="M1112" s="70" t="inlineStr">
        <is>
          <t>质量工程师</t>
        </is>
      </c>
      <c r="N1112" s="70" t="inlineStr">
        <is>
          <t>否</t>
        </is>
      </c>
      <c r="O1112" s="70" t="inlineStr">
        <is>
          <t>团队模拟数据</t>
        </is>
      </c>
      <c r="P1112" s="70" t="inlineStr">
        <is>
          <t>SIM-v2.2-20260807-20260805</t>
        </is>
      </c>
      <c r="Q1112" s="70" t="inlineStr">
        <is>
          <t>按LINE-S01确定性比例分配: 外观15%/尺寸25%/功能25%/电气25%/其他余数; 良品=ROUND(总产量×质量率,0)=43552, 不良=983</t>
        </is>
      </c>
    </row>
    <row r="1113">
      <c r="A1113" s="70" t="inlineStr">
        <is>
          <t>DEF-01112</t>
        </is>
      </c>
      <c r="B1113" s="70" t="inlineStr">
        <is>
          <t>LINE-S01-POST-20260217</t>
        </is>
      </c>
      <c r="C1113" s="70" t="inlineStr">
        <is>
          <t>SHIFT-POST-20260217</t>
        </is>
      </c>
      <c r="D1113" s="70" t="inlineStr">
        <is>
          <t>LINE-S01</t>
        </is>
      </c>
      <c r="E1113" s="70" t="inlineStr">
        <is>
          <t>改善后</t>
        </is>
      </c>
      <c r="F1113" s="71" t="n">
        <v>46070</v>
      </c>
      <c r="G1113" s="70" t="inlineStr">
        <is>
          <t>智能终端系列</t>
        </is>
      </c>
      <c r="H1113" s="70" t="inlineStr">
        <is>
          <t>尺寸超差</t>
        </is>
      </c>
      <c r="I1113" s="72" t="n">
        <v>246</v>
      </c>
      <c r="J1113" s="73" t="n">
        <v>0.2502543234994913</v>
      </c>
      <c r="K1113" s="70" t="inlineStr">
        <is>
          <t>成型工位</t>
        </is>
      </c>
      <c r="L1113" s="70" t="inlineStr">
        <is>
          <t>工艺偏移</t>
        </is>
      </c>
      <c r="M1113" s="70" t="inlineStr">
        <is>
          <t>质量工程师</t>
        </is>
      </c>
      <c r="N1113" s="70" t="inlineStr">
        <is>
          <t>否</t>
        </is>
      </c>
      <c r="O1113" s="70" t="inlineStr">
        <is>
          <t>团队模拟数据</t>
        </is>
      </c>
      <c r="P1113" s="70" t="inlineStr">
        <is>
          <t>SIM-v2.2-20260807-20260805</t>
        </is>
      </c>
      <c r="Q1113" s="70" t="inlineStr">
        <is>
          <t>按LINE-S01确定性比例分配: 外观15%/尺寸25%/功能25%/电气25%/其他余数; 良品=ROUND(总产量×质量率,0)=43552, 不良=983</t>
        </is>
      </c>
    </row>
    <row r="1114">
      <c r="A1114" s="70" t="inlineStr">
        <is>
          <t>DEF-01113</t>
        </is>
      </c>
      <c r="B1114" s="70" t="inlineStr">
        <is>
          <t>LINE-S01-POST-20260217</t>
        </is>
      </c>
      <c r="C1114" s="70" t="inlineStr">
        <is>
          <t>SHIFT-POST-20260217</t>
        </is>
      </c>
      <c r="D1114" s="70" t="inlineStr">
        <is>
          <t>LINE-S01</t>
        </is>
      </c>
      <c r="E1114" s="70" t="inlineStr">
        <is>
          <t>改善后</t>
        </is>
      </c>
      <c r="F1114" s="71" t="n">
        <v>46070</v>
      </c>
      <c r="G1114" s="70" t="inlineStr">
        <is>
          <t>智能终端系列</t>
        </is>
      </c>
      <c r="H1114" s="70" t="inlineStr">
        <is>
          <t>功能失效</t>
        </is>
      </c>
      <c r="I1114" s="72" t="n">
        <v>246</v>
      </c>
      <c r="J1114" s="73" t="n">
        <v>0.2502543234994913</v>
      </c>
      <c r="K1114" s="70" t="inlineStr">
        <is>
          <t>测试工位</t>
        </is>
      </c>
      <c r="L1114" s="70" t="inlineStr">
        <is>
          <t>元器件异常</t>
        </is>
      </c>
      <c r="M1114" s="70" t="inlineStr">
        <is>
          <t>质量工程师</t>
        </is>
      </c>
      <c r="N1114" s="70" t="inlineStr">
        <is>
          <t>否</t>
        </is>
      </c>
      <c r="O1114" s="70" t="inlineStr">
        <is>
          <t>团队模拟数据</t>
        </is>
      </c>
      <c r="P1114" s="70" t="inlineStr">
        <is>
          <t>SIM-v2.2-20260807-20260805</t>
        </is>
      </c>
      <c r="Q1114" s="70" t="inlineStr">
        <is>
          <t>按LINE-S01确定性比例分配: 外观15%/尺寸25%/功能25%/电气25%/其他余数; 良品=ROUND(总产量×质量率,0)=43552, 不良=983</t>
        </is>
      </c>
    </row>
    <row r="1115">
      <c r="A1115" s="70" t="inlineStr">
        <is>
          <t>DEF-01114</t>
        </is>
      </c>
      <c r="B1115" s="70" t="inlineStr">
        <is>
          <t>LINE-S01-POST-20260217</t>
        </is>
      </c>
      <c r="C1115" s="70" t="inlineStr">
        <is>
          <t>SHIFT-POST-20260217</t>
        </is>
      </c>
      <c r="D1115" s="70" t="inlineStr">
        <is>
          <t>LINE-S01</t>
        </is>
      </c>
      <c r="E1115" s="70" t="inlineStr">
        <is>
          <t>改善后</t>
        </is>
      </c>
      <c r="F1115" s="71" t="n">
        <v>46070</v>
      </c>
      <c r="G1115" s="70" t="inlineStr">
        <is>
          <t>智能终端系列</t>
        </is>
      </c>
      <c r="H1115" s="70" t="inlineStr">
        <is>
          <t>电气不良</t>
        </is>
      </c>
      <c r="I1115" s="72" t="n">
        <v>246</v>
      </c>
      <c r="J1115" s="73" t="n">
        <v>0.2502543234994913</v>
      </c>
      <c r="K1115" s="70" t="inlineStr">
        <is>
          <t>焊接工位</t>
        </is>
      </c>
      <c r="L1115" s="70" t="inlineStr">
        <is>
          <t>焊接缺陷</t>
        </is>
      </c>
      <c r="M1115" s="70" t="inlineStr">
        <is>
          <t>质量工程师</t>
        </is>
      </c>
      <c r="N1115" s="70" t="inlineStr">
        <is>
          <t>否</t>
        </is>
      </c>
      <c r="O1115" s="70" t="inlineStr">
        <is>
          <t>团队模拟数据</t>
        </is>
      </c>
      <c r="P1115" s="70" t="inlineStr">
        <is>
          <t>SIM-v2.2-20260807-20260805</t>
        </is>
      </c>
      <c r="Q1115" s="70" t="inlineStr">
        <is>
          <t>按LINE-S01确定性比例分配: 外观15%/尺寸25%/功能25%/电气25%/其他余数; 良品=ROUND(总产量×质量率,0)=43552, 不良=983</t>
        </is>
      </c>
    </row>
    <row r="1116">
      <c r="A1116" s="70" t="inlineStr">
        <is>
          <t>DEF-01115</t>
        </is>
      </c>
      <c r="B1116" s="70" t="inlineStr">
        <is>
          <t>LINE-S01-POST-20260217</t>
        </is>
      </c>
      <c r="C1116" s="70" t="inlineStr">
        <is>
          <t>SHIFT-POST-20260217</t>
        </is>
      </c>
      <c r="D1116" s="70" t="inlineStr">
        <is>
          <t>LINE-S01</t>
        </is>
      </c>
      <c r="E1116" s="70" t="inlineStr">
        <is>
          <t>改善后</t>
        </is>
      </c>
      <c r="F1116" s="71" t="n">
        <v>46070</v>
      </c>
      <c r="G1116" s="70" t="inlineStr">
        <is>
          <t>智能终端系列</t>
        </is>
      </c>
      <c r="H1116" s="70" t="inlineStr">
        <is>
          <t>其他不良</t>
        </is>
      </c>
      <c r="I1116" s="72" t="n">
        <v>98</v>
      </c>
      <c r="J1116" s="73" t="n">
        <v>0.09969481180061046</v>
      </c>
      <c r="K1116" s="70" t="inlineStr">
        <is>
          <t>包装工位</t>
        </is>
      </c>
      <c r="L1116" s="70" t="inlineStr">
        <is>
          <t>综合因素</t>
        </is>
      </c>
      <c r="M1116" s="70" t="inlineStr">
        <is>
          <t>生产主管</t>
        </is>
      </c>
      <c r="N1116" s="70" t="inlineStr">
        <is>
          <t>否</t>
        </is>
      </c>
      <c r="O1116" s="70" t="inlineStr">
        <is>
          <t>团队模拟数据</t>
        </is>
      </c>
      <c r="P1116" s="70" t="inlineStr">
        <is>
          <t>SIM-v2.2-20260807-20260805</t>
        </is>
      </c>
      <c r="Q1116" s="70" t="inlineStr">
        <is>
          <t>按LINE-S01确定性比例分配: 外观15%/尺寸25%/功能25%/电气25%/其他余数; 良品=ROUND(总产量×质量率,0)=43552, 不良=983</t>
        </is>
      </c>
    </row>
    <row r="1117">
      <c r="A1117" s="70" t="inlineStr">
        <is>
          <t>DEF-01116</t>
        </is>
      </c>
      <c r="B1117" s="70" t="inlineStr">
        <is>
          <t>LINE-S02-POST-20260217</t>
        </is>
      </c>
      <c r="C1117" s="70" t="inlineStr">
        <is>
          <t>SHIFT-POST-20260217</t>
        </is>
      </c>
      <c r="D1117" s="70" t="inlineStr">
        <is>
          <t>LINE-S02</t>
        </is>
      </c>
      <c r="E1117" s="70" t="inlineStr">
        <is>
          <t>改善后</t>
        </is>
      </c>
      <c r="F1117" s="71" t="n">
        <v>46070</v>
      </c>
      <c r="G1117" s="70" t="inlineStr">
        <is>
          <t>视觉设备系列</t>
        </is>
      </c>
      <c r="H1117" s="70" t="inlineStr">
        <is>
          <t>外观不良</t>
        </is>
      </c>
      <c r="I1117" s="72" t="n">
        <v>131</v>
      </c>
      <c r="J1117" s="73" t="n">
        <v>0.1204044117647059</v>
      </c>
      <c r="K1117" s="70" t="inlineStr">
        <is>
          <t>注塑工位</t>
        </is>
      </c>
      <c r="L1117" s="70" t="inlineStr">
        <is>
          <t>表面缺陷</t>
        </is>
      </c>
      <c r="M1117" s="70" t="inlineStr">
        <is>
          <t>质量工程师</t>
        </is>
      </c>
      <c r="N1117" s="70" t="inlineStr">
        <is>
          <t>否</t>
        </is>
      </c>
      <c r="O1117" s="70" t="inlineStr">
        <is>
          <t>团队模拟数据</t>
        </is>
      </c>
      <c r="P1117" s="70" t="inlineStr">
        <is>
          <t>SIM-v2.2-20260807-20260805</t>
        </is>
      </c>
      <c r="Q1117" s="70" t="inlineStr">
        <is>
          <t>按LINE-S02确定性比例分配: 外观12%/尺寸15%/功能32%/电气28%/其他余数; 良品=ROUND(总产量×质量率,0)=43095, 不良=1088</t>
        </is>
      </c>
    </row>
    <row r="1118">
      <c r="A1118" s="70" t="inlineStr">
        <is>
          <t>DEF-01117</t>
        </is>
      </c>
      <c r="B1118" s="70" t="inlineStr">
        <is>
          <t>LINE-S02-POST-20260217</t>
        </is>
      </c>
      <c r="C1118" s="70" t="inlineStr">
        <is>
          <t>SHIFT-POST-20260217</t>
        </is>
      </c>
      <c r="D1118" s="70" t="inlineStr">
        <is>
          <t>LINE-S02</t>
        </is>
      </c>
      <c r="E1118" s="70" t="inlineStr">
        <is>
          <t>改善后</t>
        </is>
      </c>
      <c r="F1118" s="71" t="n">
        <v>46070</v>
      </c>
      <c r="G1118" s="70" t="inlineStr">
        <is>
          <t>视觉设备系列</t>
        </is>
      </c>
      <c r="H1118" s="70" t="inlineStr">
        <is>
          <t>尺寸超差</t>
        </is>
      </c>
      <c r="I1118" s="72" t="n">
        <v>163</v>
      </c>
      <c r="J1118" s="73" t="n">
        <v>0.1498161764705882</v>
      </c>
      <c r="K1118" s="70" t="inlineStr">
        <is>
          <t>成型工位</t>
        </is>
      </c>
      <c r="L1118" s="70" t="inlineStr">
        <is>
          <t>工艺偏移</t>
        </is>
      </c>
      <c r="M1118" s="70" t="inlineStr">
        <is>
          <t>质量工程师</t>
        </is>
      </c>
      <c r="N1118" s="70" t="inlineStr">
        <is>
          <t>否</t>
        </is>
      </c>
      <c r="O1118" s="70" t="inlineStr">
        <is>
          <t>团队模拟数据</t>
        </is>
      </c>
      <c r="P1118" s="70" t="inlineStr">
        <is>
          <t>SIM-v2.2-20260807-20260805</t>
        </is>
      </c>
      <c r="Q1118" s="70" t="inlineStr">
        <is>
          <t>按LINE-S02确定性比例分配: 外观12%/尺寸15%/功能32%/电气28%/其他余数; 良品=ROUND(总产量×质量率,0)=43095, 不良=1088</t>
        </is>
      </c>
    </row>
    <row r="1119">
      <c r="A1119" s="70" t="inlineStr">
        <is>
          <t>DEF-01118</t>
        </is>
      </c>
      <c r="B1119" s="70" t="inlineStr">
        <is>
          <t>LINE-S02-POST-20260217</t>
        </is>
      </c>
      <c r="C1119" s="70" t="inlineStr">
        <is>
          <t>SHIFT-POST-20260217</t>
        </is>
      </c>
      <c r="D1119" s="70" t="inlineStr">
        <is>
          <t>LINE-S02</t>
        </is>
      </c>
      <c r="E1119" s="70" t="inlineStr">
        <is>
          <t>改善后</t>
        </is>
      </c>
      <c r="F1119" s="71" t="n">
        <v>46070</v>
      </c>
      <c r="G1119" s="70" t="inlineStr">
        <is>
          <t>视觉设备系列</t>
        </is>
      </c>
      <c r="H1119" s="70" t="inlineStr">
        <is>
          <t>功能失效</t>
        </is>
      </c>
      <c r="I1119" s="72" t="n">
        <v>348</v>
      </c>
      <c r="J1119" s="73" t="n">
        <v>0.3198529411764706</v>
      </c>
      <c r="K1119" s="70" t="inlineStr">
        <is>
          <t>测试工位</t>
        </is>
      </c>
      <c r="L1119" s="70" t="inlineStr">
        <is>
          <t>元器件异常</t>
        </is>
      </c>
      <c r="M1119" s="70" t="inlineStr">
        <is>
          <t>质量工程师</t>
        </is>
      </c>
      <c r="N1119" s="70" t="inlineStr">
        <is>
          <t>是</t>
        </is>
      </c>
      <c r="O1119" s="70" t="inlineStr">
        <is>
          <t>团队模拟数据</t>
        </is>
      </c>
      <c r="P1119" s="70" t="inlineStr">
        <is>
          <t>SIM-v2.2-20260807-20260805</t>
        </is>
      </c>
      <c r="Q1119" s="70" t="inlineStr">
        <is>
          <t>按LINE-S02确定性比例分配: 外观12%/尺寸15%/功能32%/电气28%/其他余数; 良品=ROUND(总产量×质量率,0)=43095, 不良=1088</t>
        </is>
      </c>
    </row>
    <row r="1120">
      <c r="A1120" s="70" t="inlineStr">
        <is>
          <t>DEF-01119</t>
        </is>
      </c>
      <c r="B1120" s="70" t="inlineStr">
        <is>
          <t>LINE-S02-POST-20260217</t>
        </is>
      </c>
      <c r="C1120" s="70" t="inlineStr">
        <is>
          <t>SHIFT-POST-20260217</t>
        </is>
      </c>
      <c r="D1120" s="70" t="inlineStr">
        <is>
          <t>LINE-S02</t>
        </is>
      </c>
      <c r="E1120" s="70" t="inlineStr">
        <is>
          <t>改善后</t>
        </is>
      </c>
      <c r="F1120" s="71" t="n">
        <v>46070</v>
      </c>
      <c r="G1120" s="70" t="inlineStr">
        <is>
          <t>视觉设备系列</t>
        </is>
      </c>
      <c r="H1120" s="70" t="inlineStr">
        <is>
          <t>电气不良</t>
        </is>
      </c>
      <c r="I1120" s="72" t="n">
        <v>305</v>
      </c>
      <c r="J1120" s="73" t="n">
        <v>0.2803308823529412</v>
      </c>
      <c r="K1120" s="70" t="inlineStr">
        <is>
          <t>焊接工位</t>
        </is>
      </c>
      <c r="L1120" s="70" t="inlineStr">
        <is>
          <t>焊接缺陷</t>
        </is>
      </c>
      <c r="M1120" s="70" t="inlineStr">
        <is>
          <t>质量工程师</t>
        </is>
      </c>
      <c r="N1120" s="70" t="inlineStr">
        <is>
          <t>否</t>
        </is>
      </c>
      <c r="O1120" s="70" t="inlineStr">
        <is>
          <t>团队模拟数据</t>
        </is>
      </c>
      <c r="P1120" s="70" t="inlineStr">
        <is>
          <t>SIM-v2.2-20260807-20260805</t>
        </is>
      </c>
      <c r="Q1120" s="70" t="inlineStr">
        <is>
          <t>按LINE-S02确定性比例分配: 外观12%/尺寸15%/功能32%/电气28%/其他余数; 良品=ROUND(总产量×质量率,0)=43095, 不良=1088</t>
        </is>
      </c>
    </row>
    <row r="1121">
      <c r="A1121" s="70" t="inlineStr">
        <is>
          <t>DEF-01120</t>
        </is>
      </c>
      <c r="B1121" s="70" t="inlineStr">
        <is>
          <t>LINE-S02-POST-20260217</t>
        </is>
      </c>
      <c r="C1121" s="70" t="inlineStr">
        <is>
          <t>SHIFT-POST-20260217</t>
        </is>
      </c>
      <c r="D1121" s="70" t="inlineStr">
        <is>
          <t>LINE-S02</t>
        </is>
      </c>
      <c r="E1121" s="70" t="inlineStr">
        <is>
          <t>改善后</t>
        </is>
      </c>
      <c r="F1121" s="71" t="n">
        <v>46070</v>
      </c>
      <c r="G1121" s="70" t="inlineStr">
        <is>
          <t>视觉设备系列</t>
        </is>
      </c>
      <c r="H1121" s="70" t="inlineStr">
        <is>
          <t>其他不良</t>
        </is>
      </c>
      <c r="I1121" s="72" t="n">
        <v>141</v>
      </c>
      <c r="J1121" s="73" t="n">
        <v>0.1295955882352942</v>
      </c>
      <c r="K1121" s="70" t="inlineStr">
        <is>
          <t>包装工位</t>
        </is>
      </c>
      <c r="L1121" s="70" t="inlineStr">
        <is>
          <t>综合因素</t>
        </is>
      </c>
      <c r="M1121" s="70" t="inlineStr">
        <is>
          <t>生产主管</t>
        </is>
      </c>
      <c r="N1121" s="70" t="inlineStr">
        <is>
          <t>否</t>
        </is>
      </c>
      <c r="O1121" s="70" t="inlineStr">
        <is>
          <t>团队模拟数据</t>
        </is>
      </c>
      <c r="P1121" s="70" t="inlineStr">
        <is>
          <t>SIM-v2.2-20260807-20260805</t>
        </is>
      </c>
      <c r="Q1121" s="70" t="inlineStr">
        <is>
          <t>按LINE-S02确定性比例分配: 外观12%/尺寸15%/功能32%/电气28%/其他余数; 良品=ROUND(总产量×质量率,0)=43095, 不良=1088</t>
        </is>
      </c>
    </row>
    <row r="1122">
      <c r="A1122" s="70" t="inlineStr">
        <is>
          <t>DEF-01121</t>
        </is>
      </c>
      <c r="B1122" s="70" t="inlineStr">
        <is>
          <t>LINE-S03-POST-20260217</t>
        </is>
      </c>
      <c r="C1122" s="70" t="inlineStr">
        <is>
          <t>SHIFT-POST-20260217</t>
        </is>
      </c>
      <c r="D1122" s="70" t="inlineStr">
        <is>
          <t>LINE-S03</t>
        </is>
      </c>
      <c r="E1122" s="70" t="inlineStr">
        <is>
          <t>改善后</t>
        </is>
      </c>
      <c r="F1122" s="71" t="n">
        <v>46070</v>
      </c>
      <c r="G1122" s="70" t="inlineStr">
        <is>
          <t>音频模组系列</t>
        </is>
      </c>
      <c r="H1122" s="70" t="inlineStr">
        <is>
          <t>外观不良</t>
        </is>
      </c>
      <c r="I1122" s="72" t="n">
        <v>494</v>
      </c>
      <c r="J1122" s="73" t="n">
        <v>0.3197411003236246</v>
      </c>
      <c r="K1122" s="70" t="inlineStr">
        <is>
          <t>注塑工位</t>
        </is>
      </c>
      <c r="L1122" s="70" t="inlineStr">
        <is>
          <t>表面缺陷</t>
        </is>
      </c>
      <c r="M1122" s="70" t="inlineStr">
        <is>
          <t>质量工程师</t>
        </is>
      </c>
      <c r="N1122" s="70" t="inlineStr">
        <is>
          <t>是</t>
        </is>
      </c>
      <c r="O1122" s="70" t="inlineStr">
        <is>
          <t>团队模拟数据</t>
        </is>
      </c>
      <c r="P1122" s="70" t="inlineStr">
        <is>
          <t>SIM-v2.2-20260807-20260805</t>
        </is>
      </c>
      <c r="Q1122" s="70" t="inlineStr">
        <is>
          <t>按LINE-S03确定性比例分配: 外观32%/尺寸30%/功能15%/电气13%/其他余数; 良品=ROUND(总产量×质量率,0)=47134, 不良=1545</t>
        </is>
      </c>
    </row>
    <row r="1123">
      <c r="A1123" s="70" t="inlineStr">
        <is>
          <t>DEF-01122</t>
        </is>
      </c>
      <c r="B1123" s="70" t="inlineStr">
        <is>
          <t>LINE-S03-POST-20260217</t>
        </is>
      </c>
      <c r="C1123" s="70" t="inlineStr">
        <is>
          <t>SHIFT-POST-20260217</t>
        </is>
      </c>
      <c r="D1123" s="70" t="inlineStr">
        <is>
          <t>LINE-S03</t>
        </is>
      </c>
      <c r="E1123" s="70" t="inlineStr">
        <is>
          <t>改善后</t>
        </is>
      </c>
      <c r="F1123" s="71" t="n">
        <v>46070</v>
      </c>
      <c r="G1123" s="70" t="inlineStr">
        <is>
          <t>音频模组系列</t>
        </is>
      </c>
      <c r="H1123" s="70" t="inlineStr">
        <is>
          <t>尺寸超差</t>
        </is>
      </c>
      <c r="I1123" s="72" t="n">
        <v>464</v>
      </c>
      <c r="J1123" s="73" t="n">
        <v>0.3003236245954692</v>
      </c>
      <c r="K1123" s="70" t="inlineStr">
        <is>
          <t>成型工位</t>
        </is>
      </c>
      <c r="L1123" s="70" t="inlineStr">
        <is>
          <t>工艺偏移</t>
        </is>
      </c>
      <c r="M1123" s="70" t="inlineStr">
        <is>
          <t>质量工程师</t>
        </is>
      </c>
      <c r="N1123" s="70" t="inlineStr">
        <is>
          <t>是</t>
        </is>
      </c>
      <c r="O1123" s="70" t="inlineStr">
        <is>
          <t>团队模拟数据</t>
        </is>
      </c>
      <c r="P1123" s="70" t="inlineStr">
        <is>
          <t>SIM-v2.2-20260807-20260805</t>
        </is>
      </c>
      <c r="Q1123" s="70" t="inlineStr">
        <is>
          <t>按LINE-S03确定性比例分配: 外观32%/尺寸30%/功能15%/电气13%/其他余数; 良品=ROUND(总产量×质量率,0)=47134, 不良=1545</t>
        </is>
      </c>
    </row>
    <row r="1124">
      <c r="A1124" s="70" t="inlineStr">
        <is>
          <t>DEF-01123</t>
        </is>
      </c>
      <c r="B1124" s="70" t="inlineStr">
        <is>
          <t>LINE-S03-POST-20260217</t>
        </is>
      </c>
      <c r="C1124" s="70" t="inlineStr">
        <is>
          <t>SHIFT-POST-20260217</t>
        </is>
      </c>
      <c r="D1124" s="70" t="inlineStr">
        <is>
          <t>LINE-S03</t>
        </is>
      </c>
      <c r="E1124" s="70" t="inlineStr">
        <is>
          <t>改善后</t>
        </is>
      </c>
      <c r="F1124" s="71" t="n">
        <v>46070</v>
      </c>
      <c r="G1124" s="70" t="inlineStr">
        <is>
          <t>音频模组系列</t>
        </is>
      </c>
      <c r="H1124" s="70" t="inlineStr">
        <is>
          <t>功能失效</t>
        </is>
      </c>
      <c r="I1124" s="72" t="n">
        <v>232</v>
      </c>
      <c r="J1124" s="73" t="n">
        <v>0.1501618122977346</v>
      </c>
      <c r="K1124" s="70" t="inlineStr">
        <is>
          <t>测试工位</t>
        </is>
      </c>
      <c r="L1124" s="70" t="inlineStr">
        <is>
          <t>元器件异常</t>
        </is>
      </c>
      <c r="M1124" s="70" t="inlineStr">
        <is>
          <t>质量工程师</t>
        </is>
      </c>
      <c r="N1124" s="70" t="inlineStr">
        <is>
          <t>否</t>
        </is>
      </c>
      <c r="O1124" s="70" t="inlineStr">
        <is>
          <t>团队模拟数据</t>
        </is>
      </c>
      <c r="P1124" s="70" t="inlineStr">
        <is>
          <t>SIM-v2.2-20260807-20260805</t>
        </is>
      </c>
      <c r="Q1124" s="70" t="inlineStr">
        <is>
          <t>按LINE-S03确定性比例分配: 外观32%/尺寸30%/功能15%/电气13%/其他余数; 良品=ROUND(总产量×质量率,0)=47134, 不良=1545</t>
        </is>
      </c>
    </row>
    <row r="1125">
      <c r="A1125" s="70" t="inlineStr">
        <is>
          <t>DEF-01124</t>
        </is>
      </c>
      <c r="B1125" s="70" t="inlineStr">
        <is>
          <t>LINE-S03-POST-20260217</t>
        </is>
      </c>
      <c r="C1125" s="70" t="inlineStr">
        <is>
          <t>SHIFT-POST-20260217</t>
        </is>
      </c>
      <c r="D1125" s="70" t="inlineStr">
        <is>
          <t>LINE-S03</t>
        </is>
      </c>
      <c r="E1125" s="70" t="inlineStr">
        <is>
          <t>改善后</t>
        </is>
      </c>
      <c r="F1125" s="71" t="n">
        <v>46070</v>
      </c>
      <c r="G1125" s="70" t="inlineStr">
        <is>
          <t>音频模组系列</t>
        </is>
      </c>
      <c r="H1125" s="70" t="inlineStr">
        <is>
          <t>电气不良</t>
        </is>
      </c>
      <c r="I1125" s="72" t="n">
        <v>201</v>
      </c>
      <c r="J1125" s="73" t="n">
        <v>0.1300970873786408</v>
      </c>
      <c r="K1125" s="70" t="inlineStr">
        <is>
          <t>焊接工位</t>
        </is>
      </c>
      <c r="L1125" s="70" t="inlineStr">
        <is>
          <t>焊接缺陷</t>
        </is>
      </c>
      <c r="M1125" s="70" t="inlineStr">
        <is>
          <t>质量工程师</t>
        </is>
      </c>
      <c r="N1125" s="70" t="inlineStr">
        <is>
          <t>否</t>
        </is>
      </c>
      <c r="O1125" s="70" t="inlineStr">
        <is>
          <t>团队模拟数据</t>
        </is>
      </c>
      <c r="P1125" s="70" t="inlineStr">
        <is>
          <t>SIM-v2.2-20260807-20260805</t>
        </is>
      </c>
      <c r="Q1125" s="70" t="inlineStr">
        <is>
          <t>按LINE-S03确定性比例分配: 外观32%/尺寸30%/功能15%/电气13%/其他余数; 良品=ROUND(总产量×质量率,0)=47134, 不良=1545</t>
        </is>
      </c>
    </row>
    <row r="1126">
      <c r="A1126" s="70" t="inlineStr">
        <is>
          <t>DEF-01125</t>
        </is>
      </c>
      <c r="B1126" s="70" t="inlineStr">
        <is>
          <t>LINE-S03-POST-20260217</t>
        </is>
      </c>
      <c r="C1126" s="70" t="inlineStr">
        <is>
          <t>SHIFT-POST-20260217</t>
        </is>
      </c>
      <c r="D1126" s="70" t="inlineStr">
        <is>
          <t>LINE-S03</t>
        </is>
      </c>
      <c r="E1126" s="70" t="inlineStr">
        <is>
          <t>改善后</t>
        </is>
      </c>
      <c r="F1126" s="71" t="n">
        <v>46070</v>
      </c>
      <c r="G1126" s="70" t="inlineStr">
        <is>
          <t>音频模组系列</t>
        </is>
      </c>
      <c r="H1126" s="70" t="inlineStr">
        <is>
          <t>其他不良</t>
        </is>
      </c>
      <c r="I1126" s="72" t="n">
        <v>154</v>
      </c>
      <c r="J1126" s="73" t="n">
        <v>0.09967637540453078</v>
      </c>
      <c r="K1126" s="70" t="inlineStr">
        <is>
          <t>包装工位</t>
        </is>
      </c>
      <c r="L1126" s="70" t="inlineStr">
        <is>
          <t>综合因素</t>
        </is>
      </c>
      <c r="M1126" s="70" t="inlineStr">
        <is>
          <t>生产主管</t>
        </is>
      </c>
      <c r="N1126" s="70" t="inlineStr">
        <is>
          <t>否</t>
        </is>
      </c>
      <c r="O1126" s="70" t="inlineStr">
        <is>
          <t>团队模拟数据</t>
        </is>
      </c>
      <c r="P1126" s="70" t="inlineStr">
        <is>
          <t>SIM-v2.2-20260807-20260805</t>
        </is>
      </c>
      <c r="Q1126" s="70" t="inlineStr">
        <is>
          <t>按LINE-S03确定性比例分配: 外观32%/尺寸30%/功能15%/电气13%/其他余数; 良品=ROUND(总产量×质量率,0)=47134, 不良=1545</t>
        </is>
      </c>
    </row>
    <row r="1127">
      <c r="A1127" s="70" t="inlineStr">
        <is>
          <t>DEF-01126</t>
        </is>
      </c>
      <c r="B1127" s="70" t="inlineStr">
        <is>
          <t>LINE-S01-POST-20260218</t>
        </is>
      </c>
      <c r="C1127" s="70" t="inlineStr">
        <is>
          <t>SHIFT-POST-20260218</t>
        </is>
      </c>
      <c r="D1127" s="70" t="inlineStr">
        <is>
          <t>LINE-S01</t>
        </is>
      </c>
      <c r="E1127" s="70" t="inlineStr">
        <is>
          <t>改善后</t>
        </is>
      </c>
      <c r="F1127" s="71" t="n">
        <v>46071</v>
      </c>
      <c r="G1127" s="70" t="inlineStr">
        <is>
          <t>智能终端系列</t>
        </is>
      </c>
      <c r="H1127" s="70" t="inlineStr">
        <is>
          <t>外观不良</t>
        </is>
      </c>
      <c r="I1127" s="72" t="n">
        <v>38</v>
      </c>
      <c r="J1127" s="73" t="n">
        <v>0.1484375</v>
      </c>
      <c r="K1127" s="70" t="inlineStr">
        <is>
          <t>注塑工位</t>
        </is>
      </c>
      <c r="L1127" s="70" t="inlineStr">
        <is>
          <t>表面缺陷</t>
        </is>
      </c>
      <c r="M1127" s="70" t="inlineStr">
        <is>
          <t>质量工程师</t>
        </is>
      </c>
      <c r="N1127" s="70" t="inlineStr">
        <is>
          <t>否</t>
        </is>
      </c>
      <c r="O1127" s="70" t="inlineStr">
        <is>
          <t>团队模拟数据</t>
        </is>
      </c>
      <c r="P1127" s="70" t="inlineStr">
        <is>
          <t>SIM-v2.2-20260807-20260805</t>
        </is>
      </c>
      <c r="Q1127" s="70" t="inlineStr">
        <is>
          <t>按LINE-S01确定性比例分配: 外观15%/尺寸25%/功能25%/电气25%/其他余数; 良品=ROUND(总产量×质量率,0)=36417, 不良=256</t>
        </is>
      </c>
    </row>
    <row r="1128">
      <c r="A1128" s="70" t="inlineStr">
        <is>
          <t>DEF-01127</t>
        </is>
      </c>
      <c r="B1128" s="70" t="inlineStr">
        <is>
          <t>LINE-S01-POST-20260218</t>
        </is>
      </c>
      <c r="C1128" s="70" t="inlineStr">
        <is>
          <t>SHIFT-POST-20260218</t>
        </is>
      </c>
      <c r="D1128" s="70" t="inlineStr">
        <is>
          <t>LINE-S01</t>
        </is>
      </c>
      <c r="E1128" s="70" t="inlineStr">
        <is>
          <t>改善后</t>
        </is>
      </c>
      <c r="F1128" s="71" t="n">
        <v>46071</v>
      </c>
      <c r="G1128" s="70" t="inlineStr">
        <is>
          <t>智能终端系列</t>
        </is>
      </c>
      <c r="H1128" s="70" t="inlineStr">
        <is>
          <t>尺寸超差</t>
        </is>
      </c>
      <c r="I1128" s="72" t="n">
        <v>64</v>
      </c>
      <c r="J1128" s="73" t="n">
        <v>0.25</v>
      </c>
      <c r="K1128" s="70" t="inlineStr">
        <is>
          <t>成型工位</t>
        </is>
      </c>
      <c r="L1128" s="70" t="inlineStr">
        <is>
          <t>工艺偏移</t>
        </is>
      </c>
      <c r="M1128" s="70" t="inlineStr">
        <is>
          <t>质量工程师</t>
        </is>
      </c>
      <c r="N1128" s="70" t="inlineStr">
        <is>
          <t>否</t>
        </is>
      </c>
      <c r="O1128" s="70" t="inlineStr">
        <is>
          <t>团队模拟数据</t>
        </is>
      </c>
      <c r="P1128" s="70" t="inlineStr">
        <is>
          <t>SIM-v2.2-20260807-20260805</t>
        </is>
      </c>
      <c r="Q1128" s="70" t="inlineStr">
        <is>
          <t>按LINE-S01确定性比例分配: 外观15%/尺寸25%/功能25%/电气25%/其他余数; 良品=ROUND(总产量×质量率,0)=36417, 不良=256</t>
        </is>
      </c>
    </row>
    <row r="1129">
      <c r="A1129" s="70" t="inlineStr">
        <is>
          <t>DEF-01128</t>
        </is>
      </c>
      <c r="B1129" s="70" t="inlineStr">
        <is>
          <t>LINE-S01-POST-20260218</t>
        </is>
      </c>
      <c r="C1129" s="70" t="inlineStr">
        <is>
          <t>SHIFT-POST-20260218</t>
        </is>
      </c>
      <c r="D1129" s="70" t="inlineStr">
        <is>
          <t>LINE-S01</t>
        </is>
      </c>
      <c r="E1129" s="70" t="inlineStr">
        <is>
          <t>改善后</t>
        </is>
      </c>
      <c r="F1129" s="71" t="n">
        <v>46071</v>
      </c>
      <c r="G1129" s="70" t="inlineStr">
        <is>
          <t>智能终端系列</t>
        </is>
      </c>
      <c r="H1129" s="70" t="inlineStr">
        <is>
          <t>功能失效</t>
        </is>
      </c>
      <c r="I1129" s="72" t="n">
        <v>64</v>
      </c>
      <c r="J1129" s="73" t="n">
        <v>0.25</v>
      </c>
      <c r="K1129" s="70" t="inlineStr">
        <is>
          <t>测试工位</t>
        </is>
      </c>
      <c r="L1129" s="70" t="inlineStr">
        <is>
          <t>元器件异常</t>
        </is>
      </c>
      <c r="M1129" s="70" t="inlineStr">
        <is>
          <t>质量工程师</t>
        </is>
      </c>
      <c r="N1129" s="70" t="inlineStr">
        <is>
          <t>否</t>
        </is>
      </c>
      <c r="O1129" s="70" t="inlineStr">
        <is>
          <t>团队模拟数据</t>
        </is>
      </c>
      <c r="P1129" s="70" t="inlineStr">
        <is>
          <t>SIM-v2.2-20260807-20260805</t>
        </is>
      </c>
      <c r="Q1129" s="70" t="inlineStr">
        <is>
          <t>按LINE-S01确定性比例分配: 外观15%/尺寸25%/功能25%/电气25%/其他余数; 良品=ROUND(总产量×质量率,0)=36417, 不良=256</t>
        </is>
      </c>
    </row>
    <row r="1130">
      <c r="A1130" s="70" t="inlineStr">
        <is>
          <t>DEF-01129</t>
        </is>
      </c>
      <c r="B1130" s="70" t="inlineStr">
        <is>
          <t>LINE-S01-POST-20260218</t>
        </is>
      </c>
      <c r="C1130" s="70" t="inlineStr">
        <is>
          <t>SHIFT-POST-20260218</t>
        </is>
      </c>
      <c r="D1130" s="70" t="inlineStr">
        <is>
          <t>LINE-S01</t>
        </is>
      </c>
      <c r="E1130" s="70" t="inlineStr">
        <is>
          <t>改善后</t>
        </is>
      </c>
      <c r="F1130" s="71" t="n">
        <v>46071</v>
      </c>
      <c r="G1130" s="70" t="inlineStr">
        <is>
          <t>智能终端系列</t>
        </is>
      </c>
      <c r="H1130" s="70" t="inlineStr">
        <is>
          <t>电气不良</t>
        </is>
      </c>
      <c r="I1130" s="72" t="n">
        <v>64</v>
      </c>
      <c r="J1130" s="73" t="n">
        <v>0.25</v>
      </c>
      <c r="K1130" s="70" t="inlineStr">
        <is>
          <t>焊接工位</t>
        </is>
      </c>
      <c r="L1130" s="70" t="inlineStr">
        <is>
          <t>焊接缺陷</t>
        </is>
      </c>
      <c r="M1130" s="70" t="inlineStr">
        <is>
          <t>质量工程师</t>
        </is>
      </c>
      <c r="N1130" s="70" t="inlineStr">
        <is>
          <t>否</t>
        </is>
      </c>
      <c r="O1130" s="70" t="inlineStr">
        <is>
          <t>团队模拟数据</t>
        </is>
      </c>
      <c r="P1130" s="70" t="inlineStr">
        <is>
          <t>SIM-v2.2-20260807-20260805</t>
        </is>
      </c>
      <c r="Q1130" s="70" t="inlineStr">
        <is>
          <t>按LINE-S01确定性比例分配: 外观15%/尺寸25%/功能25%/电气25%/其他余数; 良品=ROUND(总产量×质量率,0)=36417, 不良=256</t>
        </is>
      </c>
    </row>
    <row r="1131">
      <c r="A1131" s="70" t="inlineStr">
        <is>
          <t>DEF-01130</t>
        </is>
      </c>
      <c r="B1131" s="70" t="inlineStr">
        <is>
          <t>LINE-S01-POST-20260218</t>
        </is>
      </c>
      <c r="C1131" s="70" t="inlineStr">
        <is>
          <t>SHIFT-POST-20260218</t>
        </is>
      </c>
      <c r="D1131" s="70" t="inlineStr">
        <is>
          <t>LINE-S01</t>
        </is>
      </c>
      <c r="E1131" s="70" t="inlineStr">
        <is>
          <t>改善后</t>
        </is>
      </c>
      <c r="F1131" s="71" t="n">
        <v>46071</v>
      </c>
      <c r="G1131" s="70" t="inlineStr">
        <is>
          <t>智能终端系列</t>
        </is>
      </c>
      <c r="H1131" s="70" t="inlineStr">
        <is>
          <t>其他不良</t>
        </is>
      </c>
      <c r="I1131" s="72" t="n">
        <v>26</v>
      </c>
      <c r="J1131" s="73" t="n">
        <v>0.1015625</v>
      </c>
      <c r="K1131" s="70" t="inlineStr">
        <is>
          <t>包装工位</t>
        </is>
      </c>
      <c r="L1131" s="70" t="inlineStr">
        <is>
          <t>综合因素</t>
        </is>
      </c>
      <c r="M1131" s="70" t="inlineStr">
        <is>
          <t>生产主管</t>
        </is>
      </c>
      <c r="N1131" s="70" t="inlineStr">
        <is>
          <t>否</t>
        </is>
      </c>
      <c r="O1131" s="70" t="inlineStr">
        <is>
          <t>团队模拟数据</t>
        </is>
      </c>
      <c r="P1131" s="70" t="inlineStr">
        <is>
          <t>SIM-v2.2-20260807-20260805</t>
        </is>
      </c>
      <c r="Q1131" s="70" t="inlineStr">
        <is>
          <t>按LINE-S01确定性比例分配: 外观15%/尺寸25%/功能25%/电气25%/其他余数; 良品=ROUND(总产量×质量率,0)=36417, 不良=256</t>
        </is>
      </c>
    </row>
    <row r="1132">
      <c r="A1132" s="70" t="inlineStr">
        <is>
          <t>DEF-01131</t>
        </is>
      </c>
      <c r="B1132" s="70" t="inlineStr">
        <is>
          <t>LINE-S02-POST-20260218</t>
        </is>
      </c>
      <c r="C1132" s="70" t="inlineStr">
        <is>
          <t>SHIFT-POST-20260218</t>
        </is>
      </c>
      <c r="D1132" s="70" t="inlineStr">
        <is>
          <t>LINE-S02</t>
        </is>
      </c>
      <c r="E1132" s="70" t="inlineStr">
        <is>
          <t>改善后</t>
        </is>
      </c>
      <c r="F1132" s="71" t="n">
        <v>46071</v>
      </c>
      <c r="G1132" s="70" t="inlineStr">
        <is>
          <t>视觉设备系列</t>
        </is>
      </c>
      <c r="H1132" s="70" t="inlineStr">
        <is>
          <t>外观不良</t>
        </is>
      </c>
      <c r="I1132" s="72" t="n">
        <v>42</v>
      </c>
      <c r="J1132" s="73" t="n">
        <v>0.1210374639769452</v>
      </c>
      <c r="K1132" s="70" t="inlineStr">
        <is>
          <t>注塑工位</t>
        </is>
      </c>
      <c r="L1132" s="70" t="inlineStr">
        <is>
          <t>表面缺陷</t>
        </is>
      </c>
      <c r="M1132" s="70" t="inlineStr">
        <is>
          <t>质量工程师</t>
        </is>
      </c>
      <c r="N1132" s="70" t="inlineStr">
        <is>
          <t>否</t>
        </is>
      </c>
      <c r="O1132" s="70" t="inlineStr">
        <is>
          <t>团队模拟数据</t>
        </is>
      </c>
      <c r="P1132" s="70" t="inlineStr">
        <is>
          <t>SIM-v2.2-20260807-20260805</t>
        </is>
      </c>
      <c r="Q1132" s="70" t="inlineStr">
        <is>
          <t>按LINE-S02确定性比例分配: 外观12%/尺寸15%/功能32%/电气28%/其他余数; 良品=ROUND(总产量×质量率,0)=35994, 不良=347</t>
        </is>
      </c>
    </row>
    <row r="1133">
      <c r="A1133" s="70" t="inlineStr">
        <is>
          <t>DEF-01132</t>
        </is>
      </c>
      <c r="B1133" s="70" t="inlineStr">
        <is>
          <t>LINE-S02-POST-20260218</t>
        </is>
      </c>
      <c r="C1133" s="70" t="inlineStr">
        <is>
          <t>SHIFT-POST-20260218</t>
        </is>
      </c>
      <c r="D1133" s="70" t="inlineStr">
        <is>
          <t>LINE-S02</t>
        </is>
      </c>
      <c r="E1133" s="70" t="inlineStr">
        <is>
          <t>改善后</t>
        </is>
      </c>
      <c r="F1133" s="71" t="n">
        <v>46071</v>
      </c>
      <c r="G1133" s="70" t="inlineStr">
        <is>
          <t>视觉设备系列</t>
        </is>
      </c>
      <c r="H1133" s="70" t="inlineStr">
        <is>
          <t>尺寸超差</t>
        </is>
      </c>
      <c r="I1133" s="72" t="n">
        <v>52</v>
      </c>
      <c r="J1133" s="73" t="n">
        <v>0.1498559077809798</v>
      </c>
      <c r="K1133" s="70" t="inlineStr">
        <is>
          <t>成型工位</t>
        </is>
      </c>
      <c r="L1133" s="70" t="inlineStr">
        <is>
          <t>工艺偏移</t>
        </is>
      </c>
      <c r="M1133" s="70" t="inlineStr">
        <is>
          <t>质量工程师</t>
        </is>
      </c>
      <c r="N1133" s="70" t="inlineStr">
        <is>
          <t>否</t>
        </is>
      </c>
      <c r="O1133" s="70" t="inlineStr">
        <is>
          <t>团队模拟数据</t>
        </is>
      </c>
      <c r="P1133" s="70" t="inlineStr">
        <is>
          <t>SIM-v2.2-20260807-20260805</t>
        </is>
      </c>
      <c r="Q1133" s="70" t="inlineStr">
        <is>
          <t>按LINE-S02确定性比例分配: 外观12%/尺寸15%/功能32%/电气28%/其他余数; 良品=ROUND(总产量×质量率,0)=35994, 不良=347</t>
        </is>
      </c>
    </row>
    <row r="1134">
      <c r="A1134" s="70" t="inlineStr">
        <is>
          <t>DEF-01133</t>
        </is>
      </c>
      <c r="B1134" s="70" t="inlineStr">
        <is>
          <t>LINE-S02-POST-20260218</t>
        </is>
      </c>
      <c r="C1134" s="70" t="inlineStr">
        <is>
          <t>SHIFT-POST-20260218</t>
        </is>
      </c>
      <c r="D1134" s="70" t="inlineStr">
        <is>
          <t>LINE-S02</t>
        </is>
      </c>
      <c r="E1134" s="70" t="inlineStr">
        <is>
          <t>改善后</t>
        </is>
      </c>
      <c r="F1134" s="71" t="n">
        <v>46071</v>
      </c>
      <c r="G1134" s="70" t="inlineStr">
        <is>
          <t>视觉设备系列</t>
        </is>
      </c>
      <c r="H1134" s="70" t="inlineStr">
        <is>
          <t>功能失效</t>
        </is>
      </c>
      <c r="I1134" s="72" t="n">
        <v>111</v>
      </c>
      <c r="J1134" s="73" t="n">
        <v>0.3198847262247839</v>
      </c>
      <c r="K1134" s="70" t="inlineStr">
        <is>
          <t>测试工位</t>
        </is>
      </c>
      <c r="L1134" s="70" t="inlineStr">
        <is>
          <t>元器件异常</t>
        </is>
      </c>
      <c r="M1134" s="70" t="inlineStr">
        <is>
          <t>质量工程师</t>
        </is>
      </c>
      <c r="N1134" s="70" t="inlineStr">
        <is>
          <t>是</t>
        </is>
      </c>
      <c r="O1134" s="70" t="inlineStr">
        <is>
          <t>团队模拟数据</t>
        </is>
      </c>
      <c r="P1134" s="70" t="inlineStr">
        <is>
          <t>SIM-v2.2-20260807-20260805</t>
        </is>
      </c>
      <c r="Q1134" s="70" t="inlineStr">
        <is>
          <t>按LINE-S02确定性比例分配: 外观12%/尺寸15%/功能32%/电气28%/其他余数; 良品=ROUND(总产量×质量率,0)=35994, 不良=347</t>
        </is>
      </c>
    </row>
    <row r="1135">
      <c r="A1135" s="70" t="inlineStr">
        <is>
          <t>DEF-01134</t>
        </is>
      </c>
      <c r="B1135" s="70" t="inlineStr">
        <is>
          <t>LINE-S02-POST-20260218</t>
        </is>
      </c>
      <c r="C1135" s="70" t="inlineStr">
        <is>
          <t>SHIFT-POST-20260218</t>
        </is>
      </c>
      <c r="D1135" s="70" t="inlineStr">
        <is>
          <t>LINE-S02</t>
        </is>
      </c>
      <c r="E1135" s="70" t="inlineStr">
        <is>
          <t>改善后</t>
        </is>
      </c>
      <c r="F1135" s="71" t="n">
        <v>46071</v>
      </c>
      <c r="G1135" s="70" t="inlineStr">
        <is>
          <t>视觉设备系列</t>
        </is>
      </c>
      <c r="H1135" s="70" t="inlineStr">
        <is>
          <t>电气不良</t>
        </is>
      </c>
      <c r="I1135" s="72" t="n">
        <v>97</v>
      </c>
      <c r="J1135" s="73" t="n">
        <v>0.2795389048991355</v>
      </c>
      <c r="K1135" s="70" t="inlineStr">
        <is>
          <t>焊接工位</t>
        </is>
      </c>
      <c r="L1135" s="70" t="inlineStr">
        <is>
          <t>焊接缺陷</t>
        </is>
      </c>
      <c r="M1135" s="70" t="inlineStr">
        <is>
          <t>质量工程师</t>
        </is>
      </c>
      <c r="N1135" s="70" t="inlineStr">
        <is>
          <t>否</t>
        </is>
      </c>
      <c r="O1135" s="70" t="inlineStr">
        <is>
          <t>团队模拟数据</t>
        </is>
      </c>
      <c r="P1135" s="70" t="inlineStr">
        <is>
          <t>SIM-v2.2-20260807-20260805</t>
        </is>
      </c>
      <c r="Q1135" s="70" t="inlineStr">
        <is>
          <t>按LINE-S02确定性比例分配: 外观12%/尺寸15%/功能32%/电气28%/其他余数; 良品=ROUND(总产量×质量率,0)=35994, 不良=347</t>
        </is>
      </c>
    </row>
    <row r="1136">
      <c r="A1136" s="70" t="inlineStr">
        <is>
          <t>DEF-01135</t>
        </is>
      </c>
      <c r="B1136" s="70" t="inlineStr">
        <is>
          <t>LINE-S02-POST-20260218</t>
        </is>
      </c>
      <c r="C1136" s="70" t="inlineStr">
        <is>
          <t>SHIFT-POST-20260218</t>
        </is>
      </c>
      <c r="D1136" s="70" t="inlineStr">
        <is>
          <t>LINE-S02</t>
        </is>
      </c>
      <c r="E1136" s="70" t="inlineStr">
        <is>
          <t>改善后</t>
        </is>
      </c>
      <c r="F1136" s="71" t="n">
        <v>46071</v>
      </c>
      <c r="G1136" s="70" t="inlineStr">
        <is>
          <t>视觉设备系列</t>
        </is>
      </c>
      <c r="H1136" s="70" t="inlineStr">
        <is>
          <t>其他不良</t>
        </is>
      </c>
      <c r="I1136" s="72" t="n">
        <v>45</v>
      </c>
      <c r="J1136" s="73" t="n">
        <v>0.1296829971181557</v>
      </c>
      <c r="K1136" s="70" t="inlineStr">
        <is>
          <t>包装工位</t>
        </is>
      </c>
      <c r="L1136" s="70" t="inlineStr">
        <is>
          <t>综合因素</t>
        </is>
      </c>
      <c r="M1136" s="70" t="inlineStr">
        <is>
          <t>生产主管</t>
        </is>
      </c>
      <c r="N1136" s="70" t="inlineStr">
        <is>
          <t>否</t>
        </is>
      </c>
      <c r="O1136" s="70" t="inlineStr">
        <is>
          <t>团队模拟数据</t>
        </is>
      </c>
      <c r="P1136" s="70" t="inlineStr">
        <is>
          <t>SIM-v2.2-20260807-20260805</t>
        </is>
      </c>
      <c r="Q1136" s="70" t="inlineStr">
        <is>
          <t>按LINE-S02确定性比例分配: 外观12%/尺寸15%/功能32%/电气28%/其他余数; 良品=ROUND(总产量×质量率,0)=35994, 不良=347</t>
        </is>
      </c>
    </row>
    <row r="1137">
      <c r="A1137" s="70" t="inlineStr">
        <is>
          <t>DEF-01136</t>
        </is>
      </c>
      <c r="B1137" s="70" t="inlineStr">
        <is>
          <t>LINE-S03-POST-20260218</t>
        </is>
      </c>
      <c r="C1137" s="70" t="inlineStr">
        <is>
          <t>SHIFT-POST-20260218</t>
        </is>
      </c>
      <c r="D1137" s="70" t="inlineStr">
        <is>
          <t>LINE-S03</t>
        </is>
      </c>
      <c r="E1137" s="70" t="inlineStr">
        <is>
          <t>改善后</t>
        </is>
      </c>
      <c r="F1137" s="71" t="n">
        <v>46071</v>
      </c>
      <c r="G1137" s="70" t="inlineStr">
        <is>
          <t>音频模组系列</t>
        </is>
      </c>
      <c r="H1137" s="70" t="inlineStr">
        <is>
          <t>外观不良</t>
        </is>
      </c>
      <c r="I1137" s="72" t="n">
        <v>322</v>
      </c>
      <c r="J1137" s="73" t="n">
        <v>0.320079522862823</v>
      </c>
      <c r="K1137" s="70" t="inlineStr">
        <is>
          <t>注塑工位</t>
        </is>
      </c>
      <c r="L1137" s="70" t="inlineStr">
        <is>
          <t>表面缺陷</t>
        </is>
      </c>
      <c r="M1137" s="70" t="inlineStr">
        <is>
          <t>质量工程师</t>
        </is>
      </c>
      <c r="N1137" s="70" t="inlineStr">
        <is>
          <t>是</t>
        </is>
      </c>
      <c r="O1137" s="70" t="inlineStr">
        <is>
          <t>团队模拟数据</t>
        </is>
      </c>
      <c r="P1137" s="70" t="inlineStr">
        <is>
          <t>SIM-v2.2-20260807-20260805</t>
        </is>
      </c>
      <c r="Q1137" s="70" t="inlineStr">
        <is>
          <t>按LINE-S03确定性比例分配: 外观32%/尺寸30%/功能15%/电气13%/其他余数; 良品=ROUND(总产量×质量率,0)=39066, 不良=1006</t>
        </is>
      </c>
    </row>
    <row r="1138">
      <c r="A1138" s="70" t="inlineStr">
        <is>
          <t>DEF-01137</t>
        </is>
      </c>
      <c r="B1138" s="70" t="inlineStr">
        <is>
          <t>LINE-S03-POST-20260218</t>
        </is>
      </c>
      <c r="C1138" s="70" t="inlineStr">
        <is>
          <t>SHIFT-POST-20260218</t>
        </is>
      </c>
      <c r="D1138" s="70" t="inlineStr">
        <is>
          <t>LINE-S03</t>
        </is>
      </c>
      <c r="E1138" s="70" t="inlineStr">
        <is>
          <t>改善后</t>
        </is>
      </c>
      <c r="F1138" s="71" t="n">
        <v>46071</v>
      </c>
      <c r="G1138" s="70" t="inlineStr">
        <is>
          <t>音频模组系列</t>
        </is>
      </c>
      <c r="H1138" s="70" t="inlineStr">
        <is>
          <t>尺寸超差</t>
        </is>
      </c>
      <c r="I1138" s="72" t="n">
        <v>302</v>
      </c>
      <c r="J1138" s="73" t="n">
        <v>0.3001988071570577</v>
      </c>
      <c r="K1138" s="70" t="inlineStr">
        <is>
          <t>成型工位</t>
        </is>
      </c>
      <c r="L1138" s="70" t="inlineStr">
        <is>
          <t>工艺偏移</t>
        </is>
      </c>
      <c r="M1138" s="70" t="inlineStr">
        <is>
          <t>质量工程师</t>
        </is>
      </c>
      <c r="N1138" s="70" t="inlineStr">
        <is>
          <t>是</t>
        </is>
      </c>
      <c r="O1138" s="70" t="inlineStr">
        <is>
          <t>团队模拟数据</t>
        </is>
      </c>
      <c r="P1138" s="70" t="inlineStr">
        <is>
          <t>SIM-v2.2-20260807-20260805</t>
        </is>
      </c>
      <c r="Q1138" s="70" t="inlineStr">
        <is>
          <t>按LINE-S03确定性比例分配: 外观32%/尺寸30%/功能15%/电气13%/其他余数; 良品=ROUND(总产量×质量率,0)=39066, 不良=1006</t>
        </is>
      </c>
    </row>
    <row r="1139">
      <c r="A1139" s="70" t="inlineStr">
        <is>
          <t>DEF-01138</t>
        </is>
      </c>
      <c r="B1139" s="70" t="inlineStr">
        <is>
          <t>LINE-S03-POST-20260218</t>
        </is>
      </c>
      <c r="C1139" s="70" t="inlineStr">
        <is>
          <t>SHIFT-POST-20260218</t>
        </is>
      </c>
      <c r="D1139" s="70" t="inlineStr">
        <is>
          <t>LINE-S03</t>
        </is>
      </c>
      <c r="E1139" s="70" t="inlineStr">
        <is>
          <t>改善后</t>
        </is>
      </c>
      <c r="F1139" s="71" t="n">
        <v>46071</v>
      </c>
      <c r="G1139" s="70" t="inlineStr">
        <is>
          <t>音频模组系列</t>
        </is>
      </c>
      <c r="H1139" s="70" t="inlineStr">
        <is>
          <t>功能失效</t>
        </is>
      </c>
      <c r="I1139" s="72" t="n">
        <v>151</v>
      </c>
      <c r="J1139" s="73" t="n">
        <v>0.1500994035785288</v>
      </c>
      <c r="K1139" s="70" t="inlineStr">
        <is>
          <t>测试工位</t>
        </is>
      </c>
      <c r="L1139" s="70" t="inlineStr">
        <is>
          <t>元器件异常</t>
        </is>
      </c>
      <c r="M1139" s="70" t="inlineStr">
        <is>
          <t>质量工程师</t>
        </is>
      </c>
      <c r="N1139" s="70" t="inlineStr">
        <is>
          <t>否</t>
        </is>
      </c>
      <c r="O1139" s="70" t="inlineStr">
        <is>
          <t>团队模拟数据</t>
        </is>
      </c>
      <c r="P1139" s="70" t="inlineStr">
        <is>
          <t>SIM-v2.2-20260807-20260805</t>
        </is>
      </c>
      <c r="Q1139" s="70" t="inlineStr">
        <is>
          <t>按LINE-S03确定性比例分配: 外观32%/尺寸30%/功能15%/电气13%/其他余数; 良品=ROUND(总产量×质量率,0)=39066, 不良=1006</t>
        </is>
      </c>
    </row>
    <row r="1140">
      <c r="A1140" s="70" t="inlineStr">
        <is>
          <t>DEF-01139</t>
        </is>
      </c>
      <c r="B1140" s="70" t="inlineStr">
        <is>
          <t>LINE-S03-POST-20260218</t>
        </is>
      </c>
      <c r="C1140" s="70" t="inlineStr">
        <is>
          <t>SHIFT-POST-20260218</t>
        </is>
      </c>
      <c r="D1140" s="70" t="inlineStr">
        <is>
          <t>LINE-S03</t>
        </is>
      </c>
      <c r="E1140" s="70" t="inlineStr">
        <is>
          <t>改善后</t>
        </is>
      </c>
      <c r="F1140" s="71" t="n">
        <v>46071</v>
      </c>
      <c r="G1140" s="70" t="inlineStr">
        <is>
          <t>音频模组系列</t>
        </is>
      </c>
      <c r="H1140" s="70" t="inlineStr">
        <is>
          <t>电气不良</t>
        </is>
      </c>
      <c r="I1140" s="72" t="n">
        <v>131</v>
      </c>
      <c r="J1140" s="73" t="n">
        <v>0.1302186878727634</v>
      </c>
      <c r="K1140" s="70" t="inlineStr">
        <is>
          <t>焊接工位</t>
        </is>
      </c>
      <c r="L1140" s="70" t="inlineStr">
        <is>
          <t>焊接缺陷</t>
        </is>
      </c>
      <c r="M1140" s="70" t="inlineStr">
        <is>
          <t>质量工程师</t>
        </is>
      </c>
      <c r="N1140" s="70" t="inlineStr">
        <is>
          <t>否</t>
        </is>
      </c>
      <c r="O1140" s="70" t="inlineStr">
        <is>
          <t>团队模拟数据</t>
        </is>
      </c>
      <c r="P1140" s="70" t="inlineStr">
        <is>
          <t>SIM-v2.2-20260807-20260805</t>
        </is>
      </c>
      <c r="Q1140" s="70" t="inlineStr">
        <is>
          <t>按LINE-S03确定性比例分配: 外观32%/尺寸30%/功能15%/电气13%/其他余数; 良品=ROUND(总产量×质量率,0)=39066, 不良=1006</t>
        </is>
      </c>
    </row>
    <row r="1141">
      <c r="A1141" s="70" t="inlineStr">
        <is>
          <t>DEF-01140</t>
        </is>
      </c>
      <c r="B1141" s="70" t="inlineStr">
        <is>
          <t>LINE-S03-POST-20260218</t>
        </is>
      </c>
      <c r="C1141" s="70" t="inlineStr">
        <is>
          <t>SHIFT-POST-20260218</t>
        </is>
      </c>
      <c r="D1141" s="70" t="inlineStr">
        <is>
          <t>LINE-S03</t>
        </is>
      </c>
      <c r="E1141" s="70" t="inlineStr">
        <is>
          <t>改善后</t>
        </is>
      </c>
      <c r="F1141" s="71" t="n">
        <v>46071</v>
      </c>
      <c r="G1141" s="70" t="inlineStr">
        <is>
          <t>音频模组系列</t>
        </is>
      </c>
      <c r="H1141" s="70" t="inlineStr">
        <is>
          <t>其他不良</t>
        </is>
      </c>
      <c r="I1141" s="72" t="n">
        <v>100</v>
      </c>
      <c r="J1141" s="73" t="n">
        <v>0.0994035785288272</v>
      </c>
      <c r="K1141" s="70" t="inlineStr">
        <is>
          <t>包装工位</t>
        </is>
      </c>
      <c r="L1141" s="70" t="inlineStr">
        <is>
          <t>综合因素</t>
        </is>
      </c>
      <c r="M1141" s="70" t="inlineStr">
        <is>
          <t>生产主管</t>
        </is>
      </c>
      <c r="N1141" s="70" t="inlineStr">
        <is>
          <t>否</t>
        </is>
      </c>
      <c r="O1141" s="70" t="inlineStr">
        <is>
          <t>团队模拟数据</t>
        </is>
      </c>
      <c r="P1141" s="70" t="inlineStr">
        <is>
          <t>SIM-v2.2-20260807-20260805</t>
        </is>
      </c>
      <c r="Q1141" s="70" t="inlineStr">
        <is>
          <t>按LINE-S03确定性比例分配: 外观32%/尺寸30%/功能15%/电气13%/其他余数; 良品=ROUND(总产量×质量率,0)=39066, 不良=1006</t>
        </is>
      </c>
    </row>
    <row r="1142">
      <c r="A1142" s="70" t="inlineStr">
        <is>
          <t>DEF-01141</t>
        </is>
      </c>
      <c r="B1142" s="70" t="inlineStr">
        <is>
          <t>LINE-S01-POST-20260219</t>
        </is>
      </c>
      <c r="C1142" s="70" t="inlineStr">
        <is>
          <t>SHIFT-POST-20260219</t>
        </is>
      </c>
      <c r="D1142" s="70" t="inlineStr">
        <is>
          <t>LINE-S01</t>
        </is>
      </c>
      <c r="E1142" s="70" t="inlineStr">
        <is>
          <t>改善后</t>
        </is>
      </c>
      <c r="F1142" s="71" t="n">
        <v>46072</v>
      </c>
      <c r="G1142" s="70" t="inlineStr">
        <is>
          <t>智能终端系列</t>
        </is>
      </c>
      <c r="H1142" s="70" t="inlineStr">
        <is>
          <t>外观不良</t>
        </is>
      </c>
      <c r="I1142" s="72" t="n">
        <v>61</v>
      </c>
      <c r="J1142" s="73" t="n">
        <v>0.150990099009901</v>
      </c>
      <c r="K1142" s="70" t="inlineStr">
        <is>
          <t>注塑工位</t>
        </is>
      </c>
      <c r="L1142" s="70" t="inlineStr">
        <is>
          <t>表面缺陷</t>
        </is>
      </c>
      <c r="M1142" s="70" t="inlineStr">
        <is>
          <t>质量工程师</t>
        </is>
      </c>
      <c r="N1142" s="70" t="inlineStr">
        <is>
          <t>否</t>
        </is>
      </c>
      <c r="O1142" s="70" t="inlineStr">
        <is>
          <t>团队模拟数据</t>
        </is>
      </c>
      <c r="P1142" s="70" t="inlineStr">
        <is>
          <t>SIM-v2.2-20260807-20260805</t>
        </is>
      </c>
      <c r="Q1142" s="70" t="inlineStr">
        <is>
          <t>按LINE-S01确定性比例分配: 外观15%/尺寸25%/功能25%/电气25%/其他余数; 良品=ROUND(总产量×质量率,0)=18079, 不良=404</t>
        </is>
      </c>
    </row>
    <row r="1143">
      <c r="A1143" s="70" t="inlineStr">
        <is>
          <t>DEF-01142</t>
        </is>
      </c>
      <c r="B1143" s="70" t="inlineStr">
        <is>
          <t>LINE-S01-POST-20260219</t>
        </is>
      </c>
      <c r="C1143" s="70" t="inlineStr">
        <is>
          <t>SHIFT-POST-20260219</t>
        </is>
      </c>
      <c r="D1143" s="70" t="inlineStr">
        <is>
          <t>LINE-S01</t>
        </is>
      </c>
      <c r="E1143" s="70" t="inlineStr">
        <is>
          <t>改善后</t>
        </is>
      </c>
      <c r="F1143" s="71" t="n">
        <v>46072</v>
      </c>
      <c r="G1143" s="70" t="inlineStr">
        <is>
          <t>智能终端系列</t>
        </is>
      </c>
      <c r="H1143" s="70" t="inlineStr">
        <is>
          <t>尺寸超差</t>
        </is>
      </c>
      <c r="I1143" s="72" t="n">
        <v>101</v>
      </c>
      <c r="J1143" s="73" t="n">
        <v>0.25</v>
      </c>
      <c r="K1143" s="70" t="inlineStr">
        <is>
          <t>成型工位</t>
        </is>
      </c>
      <c r="L1143" s="70" t="inlineStr">
        <is>
          <t>工艺偏移</t>
        </is>
      </c>
      <c r="M1143" s="70" t="inlineStr">
        <is>
          <t>质量工程师</t>
        </is>
      </c>
      <c r="N1143" s="70" t="inlineStr">
        <is>
          <t>否</t>
        </is>
      </c>
      <c r="O1143" s="70" t="inlineStr">
        <is>
          <t>团队模拟数据</t>
        </is>
      </c>
      <c r="P1143" s="70" t="inlineStr">
        <is>
          <t>SIM-v2.2-20260807-20260805</t>
        </is>
      </c>
      <c r="Q1143" s="70" t="inlineStr">
        <is>
          <t>按LINE-S01确定性比例分配: 外观15%/尺寸25%/功能25%/电气25%/其他余数; 良品=ROUND(总产量×质量率,0)=18079, 不良=404</t>
        </is>
      </c>
    </row>
    <row r="1144">
      <c r="A1144" s="70" t="inlineStr">
        <is>
          <t>DEF-01143</t>
        </is>
      </c>
      <c r="B1144" s="70" t="inlineStr">
        <is>
          <t>LINE-S01-POST-20260219</t>
        </is>
      </c>
      <c r="C1144" s="70" t="inlineStr">
        <is>
          <t>SHIFT-POST-20260219</t>
        </is>
      </c>
      <c r="D1144" s="70" t="inlineStr">
        <is>
          <t>LINE-S01</t>
        </is>
      </c>
      <c r="E1144" s="70" t="inlineStr">
        <is>
          <t>改善后</t>
        </is>
      </c>
      <c r="F1144" s="71" t="n">
        <v>46072</v>
      </c>
      <c r="G1144" s="70" t="inlineStr">
        <is>
          <t>智能终端系列</t>
        </is>
      </c>
      <c r="H1144" s="70" t="inlineStr">
        <is>
          <t>功能失效</t>
        </is>
      </c>
      <c r="I1144" s="72" t="n">
        <v>101</v>
      </c>
      <c r="J1144" s="73" t="n">
        <v>0.25</v>
      </c>
      <c r="K1144" s="70" t="inlineStr">
        <is>
          <t>测试工位</t>
        </is>
      </c>
      <c r="L1144" s="70" t="inlineStr">
        <is>
          <t>元器件异常</t>
        </is>
      </c>
      <c r="M1144" s="70" t="inlineStr">
        <is>
          <t>质量工程师</t>
        </is>
      </c>
      <c r="N1144" s="70" t="inlineStr">
        <is>
          <t>否</t>
        </is>
      </c>
      <c r="O1144" s="70" t="inlineStr">
        <is>
          <t>团队模拟数据</t>
        </is>
      </c>
      <c r="P1144" s="70" t="inlineStr">
        <is>
          <t>SIM-v2.2-20260807-20260805</t>
        </is>
      </c>
      <c r="Q1144" s="70" t="inlineStr">
        <is>
          <t>按LINE-S01确定性比例分配: 外观15%/尺寸25%/功能25%/电气25%/其他余数; 良品=ROUND(总产量×质量率,0)=18079, 不良=404</t>
        </is>
      </c>
    </row>
    <row r="1145">
      <c r="A1145" s="70" t="inlineStr">
        <is>
          <t>DEF-01144</t>
        </is>
      </c>
      <c r="B1145" s="70" t="inlineStr">
        <is>
          <t>LINE-S01-POST-20260219</t>
        </is>
      </c>
      <c r="C1145" s="70" t="inlineStr">
        <is>
          <t>SHIFT-POST-20260219</t>
        </is>
      </c>
      <c r="D1145" s="70" t="inlineStr">
        <is>
          <t>LINE-S01</t>
        </is>
      </c>
      <c r="E1145" s="70" t="inlineStr">
        <is>
          <t>改善后</t>
        </is>
      </c>
      <c r="F1145" s="71" t="n">
        <v>46072</v>
      </c>
      <c r="G1145" s="70" t="inlineStr">
        <is>
          <t>智能终端系列</t>
        </is>
      </c>
      <c r="H1145" s="70" t="inlineStr">
        <is>
          <t>电气不良</t>
        </is>
      </c>
      <c r="I1145" s="72" t="n">
        <v>101</v>
      </c>
      <c r="J1145" s="73" t="n">
        <v>0.25</v>
      </c>
      <c r="K1145" s="70" t="inlineStr">
        <is>
          <t>焊接工位</t>
        </is>
      </c>
      <c r="L1145" s="70" t="inlineStr">
        <is>
          <t>焊接缺陷</t>
        </is>
      </c>
      <c r="M1145" s="70" t="inlineStr">
        <is>
          <t>质量工程师</t>
        </is>
      </c>
      <c r="N1145" s="70" t="inlineStr">
        <is>
          <t>否</t>
        </is>
      </c>
      <c r="O1145" s="70" t="inlineStr">
        <is>
          <t>团队模拟数据</t>
        </is>
      </c>
      <c r="P1145" s="70" t="inlineStr">
        <is>
          <t>SIM-v2.2-20260807-20260805</t>
        </is>
      </c>
      <c r="Q1145" s="70" t="inlineStr">
        <is>
          <t>按LINE-S01确定性比例分配: 外观15%/尺寸25%/功能25%/电气25%/其他余数; 良品=ROUND(总产量×质量率,0)=18079, 不良=404</t>
        </is>
      </c>
    </row>
    <row r="1146">
      <c r="A1146" s="70" t="inlineStr">
        <is>
          <t>DEF-01145</t>
        </is>
      </c>
      <c r="B1146" s="70" t="inlineStr">
        <is>
          <t>LINE-S01-POST-20260219</t>
        </is>
      </c>
      <c r="C1146" s="70" t="inlineStr">
        <is>
          <t>SHIFT-POST-20260219</t>
        </is>
      </c>
      <c r="D1146" s="70" t="inlineStr">
        <is>
          <t>LINE-S01</t>
        </is>
      </c>
      <c r="E1146" s="70" t="inlineStr">
        <is>
          <t>改善后</t>
        </is>
      </c>
      <c r="F1146" s="71" t="n">
        <v>46072</v>
      </c>
      <c r="G1146" s="70" t="inlineStr">
        <is>
          <t>智能终端系列</t>
        </is>
      </c>
      <c r="H1146" s="70" t="inlineStr">
        <is>
          <t>其他不良</t>
        </is>
      </c>
      <c r="I1146" s="72" t="n">
        <v>40</v>
      </c>
      <c r="J1146" s="73" t="n">
        <v>0.09900990099009899</v>
      </c>
      <c r="K1146" s="70" t="inlineStr">
        <is>
          <t>包装工位</t>
        </is>
      </c>
      <c r="L1146" s="70" t="inlineStr">
        <is>
          <t>综合因素</t>
        </is>
      </c>
      <c r="M1146" s="70" t="inlineStr">
        <is>
          <t>生产主管</t>
        </is>
      </c>
      <c r="N1146" s="70" t="inlineStr">
        <is>
          <t>否</t>
        </is>
      </c>
      <c r="O1146" s="70" t="inlineStr">
        <is>
          <t>团队模拟数据</t>
        </is>
      </c>
      <c r="P1146" s="70" t="inlineStr">
        <is>
          <t>SIM-v2.2-20260807-20260805</t>
        </is>
      </c>
      <c r="Q1146" s="70" t="inlineStr">
        <is>
          <t>按LINE-S01确定性比例分配: 外观15%/尺寸25%/功能25%/电气25%/其他余数; 良品=ROUND(总产量×质量率,0)=18079, 不良=404</t>
        </is>
      </c>
    </row>
    <row r="1147">
      <c r="A1147" s="70" t="inlineStr">
        <is>
          <t>DEF-01146</t>
        </is>
      </c>
      <c r="B1147" s="70" t="inlineStr">
        <is>
          <t>LINE-S02-POST-20260219</t>
        </is>
      </c>
      <c r="C1147" s="70" t="inlineStr">
        <is>
          <t>SHIFT-POST-20260219</t>
        </is>
      </c>
      <c r="D1147" s="70" t="inlineStr">
        <is>
          <t>LINE-S02</t>
        </is>
      </c>
      <c r="E1147" s="70" t="inlineStr">
        <is>
          <t>改善后</t>
        </is>
      </c>
      <c r="F1147" s="71" t="n">
        <v>46072</v>
      </c>
      <c r="G1147" s="70" t="inlineStr">
        <is>
          <t>视觉设备系列</t>
        </is>
      </c>
      <c r="H1147" s="70" t="inlineStr">
        <is>
          <t>外观不良</t>
        </is>
      </c>
      <c r="I1147" s="72" t="n">
        <v>33</v>
      </c>
      <c r="J1147" s="73" t="n">
        <v>0.1213235294117647</v>
      </c>
      <c r="K1147" s="70" t="inlineStr">
        <is>
          <t>注塑工位</t>
        </is>
      </c>
      <c r="L1147" s="70" t="inlineStr">
        <is>
          <t>表面缺陷</t>
        </is>
      </c>
      <c r="M1147" s="70" t="inlineStr">
        <is>
          <t>质量工程师</t>
        </is>
      </c>
      <c r="N1147" s="70" t="inlineStr">
        <is>
          <t>否</t>
        </is>
      </c>
      <c r="O1147" s="70" t="inlineStr">
        <is>
          <t>团队模拟数据</t>
        </is>
      </c>
      <c r="P1147" s="70" t="inlineStr">
        <is>
          <t>SIM-v2.2-20260807-20260805</t>
        </is>
      </c>
      <c r="Q1147" s="70" t="inlineStr">
        <is>
          <t>按LINE-S02确定性比例分配: 外观12%/尺寸15%/功能32%/电气28%/其他余数; 良品=ROUND(总产量×质量率,0)=16751, 不良=272</t>
        </is>
      </c>
    </row>
    <row r="1148">
      <c r="A1148" s="70" t="inlineStr">
        <is>
          <t>DEF-01147</t>
        </is>
      </c>
      <c r="B1148" s="70" t="inlineStr">
        <is>
          <t>LINE-S02-POST-20260219</t>
        </is>
      </c>
      <c r="C1148" s="70" t="inlineStr">
        <is>
          <t>SHIFT-POST-20260219</t>
        </is>
      </c>
      <c r="D1148" s="70" t="inlineStr">
        <is>
          <t>LINE-S02</t>
        </is>
      </c>
      <c r="E1148" s="70" t="inlineStr">
        <is>
          <t>改善后</t>
        </is>
      </c>
      <c r="F1148" s="71" t="n">
        <v>46072</v>
      </c>
      <c r="G1148" s="70" t="inlineStr">
        <is>
          <t>视觉设备系列</t>
        </is>
      </c>
      <c r="H1148" s="70" t="inlineStr">
        <is>
          <t>尺寸超差</t>
        </is>
      </c>
      <c r="I1148" s="72" t="n">
        <v>41</v>
      </c>
      <c r="J1148" s="73" t="n">
        <v>0.1507352941176471</v>
      </c>
      <c r="K1148" s="70" t="inlineStr">
        <is>
          <t>成型工位</t>
        </is>
      </c>
      <c r="L1148" s="70" t="inlineStr">
        <is>
          <t>工艺偏移</t>
        </is>
      </c>
      <c r="M1148" s="70" t="inlineStr">
        <is>
          <t>质量工程师</t>
        </is>
      </c>
      <c r="N1148" s="70" t="inlineStr">
        <is>
          <t>否</t>
        </is>
      </c>
      <c r="O1148" s="70" t="inlineStr">
        <is>
          <t>团队模拟数据</t>
        </is>
      </c>
      <c r="P1148" s="70" t="inlineStr">
        <is>
          <t>SIM-v2.2-20260807-20260805</t>
        </is>
      </c>
      <c r="Q1148" s="70" t="inlineStr">
        <is>
          <t>按LINE-S02确定性比例分配: 外观12%/尺寸15%/功能32%/电气28%/其他余数; 良品=ROUND(总产量×质量率,0)=16751, 不良=272</t>
        </is>
      </c>
    </row>
    <row r="1149">
      <c r="A1149" s="70" t="inlineStr">
        <is>
          <t>DEF-01148</t>
        </is>
      </c>
      <c r="B1149" s="70" t="inlineStr">
        <is>
          <t>LINE-S02-POST-20260219</t>
        </is>
      </c>
      <c r="C1149" s="70" t="inlineStr">
        <is>
          <t>SHIFT-POST-20260219</t>
        </is>
      </c>
      <c r="D1149" s="70" t="inlineStr">
        <is>
          <t>LINE-S02</t>
        </is>
      </c>
      <c r="E1149" s="70" t="inlineStr">
        <is>
          <t>改善后</t>
        </is>
      </c>
      <c r="F1149" s="71" t="n">
        <v>46072</v>
      </c>
      <c r="G1149" s="70" t="inlineStr">
        <is>
          <t>视觉设备系列</t>
        </is>
      </c>
      <c r="H1149" s="70" t="inlineStr">
        <is>
          <t>功能失效</t>
        </is>
      </c>
      <c r="I1149" s="72" t="n">
        <v>87</v>
      </c>
      <c r="J1149" s="73" t="n">
        <v>0.3198529411764706</v>
      </c>
      <c r="K1149" s="70" t="inlineStr">
        <is>
          <t>测试工位</t>
        </is>
      </c>
      <c r="L1149" s="70" t="inlineStr">
        <is>
          <t>元器件异常</t>
        </is>
      </c>
      <c r="M1149" s="70" t="inlineStr">
        <is>
          <t>质量工程师</t>
        </is>
      </c>
      <c r="N1149" s="70" t="inlineStr">
        <is>
          <t>是</t>
        </is>
      </c>
      <c r="O1149" s="70" t="inlineStr">
        <is>
          <t>团队模拟数据</t>
        </is>
      </c>
      <c r="P1149" s="70" t="inlineStr">
        <is>
          <t>SIM-v2.2-20260807-20260805</t>
        </is>
      </c>
      <c r="Q1149" s="70" t="inlineStr">
        <is>
          <t>按LINE-S02确定性比例分配: 外观12%/尺寸15%/功能32%/电气28%/其他余数; 良品=ROUND(总产量×质量率,0)=16751, 不良=272</t>
        </is>
      </c>
    </row>
    <row r="1150">
      <c r="A1150" s="70" t="inlineStr">
        <is>
          <t>DEF-01149</t>
        </is>
      </c>
      <c r="B1150" s="70" t="inlineStr">
        <is>
          <t>LINE-S02-POST-20260219</t>
        </is>
      </c>
      <c r="C1150" s="70" t="inlineStr">
        <is>
          <t>SHIFT-POST-20260219</t>
        </is>
      </c>
      <c r="D1150" s="70" t="inlineStr">
        <is>
          <t>LINE-S02</t>
        </is>
      </c>
      <c r="E1150" s="70" t="inlineStr">
        <is>
          <t>改善后</t>
        </is>
      </c>
      <c r="F1150" s="71" t="n">
        <v>46072</v>
      </c>
      <c r="G1150" s="70" t="inlineStr">
        <is>
          <t>视觉设备系列</t>
        </is>
      </c>
      <c r="H1150" s="70" t="inlineStr">
        <is>
          <t>电气不良</t>
        </is>
      </c>
      <c r="I1150" s="72" t="n">
        <v>76</v>
      </c>
      <c r="J1150" s="73" t="n">
        <v>0.2794117647058824</v>
      </c>
      <c r="K1150" s="70" t="inlineStr">
        <is>
          <t>焊接工位</t>
        </is>
      </c>
      <c r="L1150" s="70" t="inlineStr">
        <is>
          <t>焊接缺陷</t>
        </is>
      </c>
      <c r="M1150" s="70" t="inlineStr">
        <is>
          <t>质量工程师</t>
        </is>
      </c>
      <c r="N1150" s="70" t="inlineStr">
        <is>
          <t>否</t>
        </is>
      </c>
      <c r="O1150" s="70" t="inlineStr">
        <is>
          <t>团队模拟数据</t>
        </is>
      </c>
      <c r="P1150" s="70" t="inlineStr">
        <is>
          <t>SIM-v2.2-20260807-20260805</t>
        </is>
      </c>
      <c r="Q1150" s="70" t="inlineStr">
        <is>
          <t>按LINE-S02确定性比例分配: 外观12%/尺寸15%/功能32%/电气28%/其他余数; 良品=ROUND(总产量×质量率,0)=16751, 不良=272</t>
        </is>
      </c>
    </row>
    <row r="1151">
      <c r="A1151" s="70" t="inlineStr">
        <is>
          <t>DEF-01150</t>
        </is>
      </c>
      <c r="B1151" s="70" t="inlineStr">
        <is>
          <t>LINE-S02-POST-20260219</t>
        </is>
      </c>
      <c r="C1151" s="70" t="inlineStr">
        <is>
          <t>SHIFT-POST-20260219</t>
        </is>
      </c>
      <c r="D1151" s="70" t="inlineStr">
        <is>
          <t>LINE-S02</t>
        </is>
      </c>
      <c r="E1151" s="70" t="inlineStr">
        <is>
          <t>改善后</t>
        </is>
      </c>
      <c r="F1151" s="71" t="n">
        <v>46072</v>
      </c>
      <c r="G1151" s="70" t="inlineStr">
        <is>
          <t>视觉设备系列</t>
        </is>
      </c>
      <c r="H1151" s="70" t="inlineStr">
        <is>
          <t>其他不良</t>
        </is>
      </c>
      <c r="I1151" s="72" t="n">
        <v>35</v>
      </c>
      <c r="J1151" s="73" t="n">
        <v>0.1286764705882354</v>
      </c>
      <c r="K1151" s="70" t="inlineStr">
        <is>
          <t>包装工位</t>
        </is>
      </c>
      <c r="L1151" s="70" t="inlineStr">
        <is>
          <t>综合因素</t>
        </is>
      </c>
      <c r="M1151" s="70" t="inlineStr">
        <is>
          <t>生产主管</t>
        </is>
      </c>
      <c r="N1151" s="70" t="inlineStr">
        <is>
          <t>否</t>
        </is>
      </c>
      <c r="O1151" s="70" t="inlineStr">
        <is>
          <t>团队模拟数据</t>
        </is>
      </c>
      <c r="P1151" s="70" t="inlineStr">
        <is>
          <t>SIM-v2.2-20260807-20260805</t>
        </is>
      </c>
      <c r="Q1151" s="70" t="inlineStr">
        <is>
          <t>按LINE-S02确定性比例分配: 外观12%/尺寸15%/功能32%/电气28%/其他余数; 良品=ROUND(总产量×质量率,0)=16751, 不良=272</t>
        </is>
      </c>
    </row>
    <row r="1152">
      <c r="A1152" s="70" t="inlineStr">
        <is>
          <t>DEF-01151</t>
        </is>
      </c>
      <c r="B1152" s="70" t="inlineStr">
        <is>
          <t>LINE-S03-POST-20260219</t>
        </is>
      </c>
      <c r="C1152" s="70" t="inlineStr">
        <is>
          <t>SHIFT-POST-20260219</t>
        </is>
      </c>
      <c r="D1152" s="70" t="inlineStr">
        <is>
          <t>LINE-S03</t>
        </is>
      </c>
      <c r="E1152" s="70" t="inlineStr">
        <is>
          <t>改善后</t>
        </is>
      </c>
      <c r="F1152" s="71" t="n">
        <v>46072</v>
      </c>
      <c r="G1152" s="70" t="inlineStr">
        <is>
          <t>音频模组系列</t>
        </is>
      </c>
      <c r="H1152" s="70" t="inlineStr">
        <is>
          <t>外观不良</t>
        </is>
      </c>
      <c r="I1152" s="72" t="n">
        <v>204</v>
      </c>
      <c r="J1152" s="73" t="n">
        <v>0.3207547169811321</v>
      </c>
      <c r="K1152" s="70" t="inlineStr">
        <is>
          <t>注塑工位</t>
        </is>
      </c>
      <c r="L1152" s="70" t="inlineStr">
        <is>
          <t>表面缺陷</t>
        </is>
      </c>
      <c r="M1152" s="70" t="inlineStr">
        <is>
          <t>质量工程师</t>
        </is>
      </c>
      <c r="N1152" s="70" t="inlineStr">
        <is>
          <t>是</t>
        </is>
      </c>
      <c r="O1152" s="70" t="inlineStr">
        <is>
          <t>团队模拟数据</t>
        </is>
      </c>
      <c r="P1152" s="70" t="inlineStr">
        <is>
          <t>SIM-v2.2-20260807-20260805</t>
        </is>
      </c>
      <c r="Q1152" s="70" t="inlineStr">
        <is>
          <t>按LINE-S03确定性比例分配: 外观32%/尺寸30%/功能15%/电气13%/其他余数; 良品=ROUND(总产量×质量率,0)=19554, 不良=636</t>
        </is>
      </c>
    </row>
    <row r="1153">
      <c r="A1153" s="70" t="inlineStr">
        <is>
          <t>DEF-01152</t>
        </is>
      </c>
      <c r="B1153" s="70" t="inlineStr">
        <is>
          <t>LINE-S03-POST-20260219</t>
        </is>
      </c>
      <c r="C1153" s="70" t="inlineStr">
        <is>
          <t>SHIFT-POST-20260219</t>
        </is>
      </c>
      <c r="D1153" s="70" t="inlineStr">
        <is>
          <t>LINE-S03</t>
        </is>
      </c>
      <c r="E1153" s="70" t="inlineStr">
        <is>
          <t>改善后</t>
        </is>
      </c>
      <c r="F1153" s="71" t="n">
        <v>46072</v>
      </c>
      <c r="G1153" s="70" t="inlineStr">
        <is>
          <t>音频模组系列</t>
        </is>
      </c>
      <c r="H1153" s="70" t="inlineStr">
        <is>
          <t>尺寸超差</t>
        </is>
      </c>
      <c r="I1153" s="72" t="n">
        <v>191</v>
      </c>
      <c r="J1153" s="73" t="n">
        <v>0.300314465408805</v>
      </c>
      <c r="K1153" s="70" t="inlineStr">
        <is>
          <t>成型工位</t>
        </is>
      </c>
      <c r="L1153" s="70" t="inlineStr">
        <is>
          <t>工艺偏移</t>
        </is>
      </c>
      <c r="M1153" s="70" t="inlineStr">
        <is>
          <t>质量工程师</t>
        </is>
      </c>
      <c r="N1153" s="70" t="inlineStr">
        <is>
          <t>是</t>
        </is>
      </c>
      <c r="O1153" s="70" t="inlineStr">
        <is>
          <t>团队模拟数据</t>
        </is>
      </c>
      <c r="P1153" s="70" t="inlineStr">
        <is>
          <t>SIM-v2.2-20260807-20260805</t>
        </is>
      </c>
      <c r="Q1153" s="70" t="inlineStr">
        <is>
          <t>按LINE-S03确定性比例分配: 外观32%/尺寸30%/功能15%/电气13%/其他余数; 良品=ROUND(总产量×质量率,0)=19554, 不良=636</t>
        </is>
      </c>
    </row>
    <row r="1154">
      <c r="A1154" s="70" t="inlineStr">
        <is>
          <t>DEF-01153</t>
        </is>
      </c>
      <c r="B1154" s="70" t="inlineStr">
        <is>
          <t>LINE-S03-POST-20260219</t>
        </is>
      </c>
      <c r="C1154" s="70" t="inlineStr">
        <is>
          <t>SHIFT-POST-20260219</t>
        </is>
      </c>
      <c r="D1154" s="70" t="inlineStr">
        <is>
          <t>LINE-S03</t>
        </is>
      </c>
      <c r="E1154" s="70" t="inlineStr">
        <is>
          <t>改善后</t>
        </is>
      </c>
      <c r="F1154" s="71" t="n">
        <v>46072</v>
      </c>
      <c r="G1154" s="70" t="inlineStr">
        <is>
          <t>音频模组系列</t>
        </is>
      </c>
      <c r="H1154" s="70" t="inlineStr">
        <is>
          <t>功能失效</t>
        </is>
      </c>
      <c r="I1154" s="72" t="n">
        <v>95</v>
      </c>
      <c r="J1154" s="73" t="n">
        <v>0.1493710691823899</v>
      </c>
      <c r="K1154" s="70" t="inlineStr">
        <is>
          <t>测试工位</t>
        </is>
      </c>
      <c r="L1154" s="70" t="inlineStr">
        <is>
          <t>元器件异常</t>
        </is>
      </c>
      <c r="M1154" s="70" t="inlineStr">
        <is>
          <t>质量工程师</t>
        </is>
      </c>
      <c r="N1154" s="70" t="inlineStr">
        <is>
          <t>否</t>
        </is>
      </c>
      <c r="O1154" s="70" t="inlineStr">
        <is>
          <t>团队模拟数据</t>
        </is>
      </c>
      <c r="P1154" s="70" t="inlineStr">
        <is>
          <t>SIM-v2.2-20260807-20260805</t>
        </is>
      </c>
      <c r="Q1154" s="70" t="inlineStr">
        <is>
          <t>按LINE-S03确定性比例分配: 外观32%/尺寸30%/功能15%/电气13%/其他余数; 良品=ROUND(总产量×质量率,0)=19554, 不良=636</t>
        </is>
      </c>
    </row>
    <row r="1155">
      <c r="A1155" s="70" t="inlineStr">
        <is>
          <t>DEF-01154</t>
        </is>
      </c>
      <c r="B1155" s="70" t="inlineStr">
        <is>
          <t>LINE-S03-POST-20260219</t>
        </is>
      </c>
      <c r="C1155" s="70" t="inlineStr">
        <is>
          <t>SHIFT-POST-20260219</t>
        </is>
      </c>
      <c r="D1155" s="70" t="inlineStr">
        <is>
          <t>LINE-S03</t>
        </is>
      </c>
      <c r="E1155" s="70" t="inlineStr">
        <is>
          <t>改善后</t>
        </is>
      </c>
      <c r="F1155" s="71" t="n">
        <v>46072</v>
      </c>
      <c r="G1155" s="70" t="inlineStr">
        <is>
          <t>音频模组系列</t>
        </is>
      </c>
      <c r="H1155" s="70" t="inlineStr">
        <is>
          <t>电气不良</t>
        </is>
      </c>
      <c r="I1155" s="72" t="n">
        <v>83</v>
      </c>
      <c r="J1155" s="73" t="n">
        <v>0.130503144654088</v>
      </c>
      <c r="K1155" s="70" t="inlineStr">
        <is>
          <t>焊接工位</t>
        </is>
      </c>
      <c r="L1155" s="70" t="inlineStr">
        <is>
          <t>焊接缺陷</t>
        </is>
      </c>
      <c r="M1155" s="70" t="inlineStr">
        <is>
          <t>质量工程师</t>
        </is>
      </c>
      <c r="N1155" s="70" t="inlineStr">
        <is>
          <t>否</t>
        </is>
      </c>
      <c r="O1155" s="70" t="inlineStr">
        <is>
          <t>团队模拟数据</t>
        </is>
      </c>
      <c r="P1155" s="70" t="inlineStr">
        <is>
          <t>SIM-v2.2-20260807-20260805</t>
        </is>
      </c>
      <c r="Q1155" s="70" t="inlineStr">
        <is>
          <t>按LINE-S03确定性比例分配: 外观32%/尺寸30%/功能15%/电气13%/其他余数; 良品=ROUND(总产量×质量率,0)=19554, 不良=636</t>
        </is>
      </c>
    </row>
    <row r="1156">
      <c r="A1156" s="70" t="inlineStr">
        <is>
          <t>DEF-01155</t>
        </is>
      </c>
      <c r="B1156" s="70" t="inlineStr">
        <is>
          <t>LINE-S03-POST-20260219</t>
        </is>
      </c>
      <c r="C1156" s="70" t="inlineStr">
        <is>
          <t>SHIFT-POST-20260219</t>
        </is>
      </c>
      <c r="D1156" s="70" t="inlineStr">
        <is>
          <t>LINE-S03</t>
        </is>
      </c>
      <c r="E1156" s="70" t="inlineStr">
        <is>
          <t>改善后</t>
        </is>
      </c>
      <c r="F1156" s="71" t="n">
        <v>46072</v>
      </c>
      <c r="G1156" s="70" t="inlineStr">
        <is>
          <t>音频模组系列</t>
        </is>
      </c>
      <c r="H1156" s="70" t="inlineStr">
        <is>
          <t>其他不良</t>
        </is>
      </c>
      <c r="I1156" s="72" t="n">
        <v>63</v>
      </c>
      <c r="J1156" s="73" t="n">
        <v>0.09905660377358494</v>
      </c>
      <c r="K1156" s="70" t="inlineStr">
        <is>
          <t>包装工位</t>
        </is>
      </c>
      <c r="L1156" s="70" t="inlineStr">
        <is>
          <t>综合因素</t>
        </is>
      </c>
      <c r="M1156" s="70" t="inlineStr">
        <is>
          <t>生产主管</t>
        </is>
      </c>
      <c r="N1156" s="70" t="inlineStr">
        <is>
          <t>否</t>
        </is>
      </c>
      <c r="O1156" s="70" t="inlineStr">
        <is>
          <t>团队模拟数据</t>
        </is>
      </c>
      <c r="P1156" s="70" t="inlineStr">
        <is>
          <t>SIM-v2.2-20260807-20260805</t>
        </is>
      </c>
      <c r="Q1156" s="70" t="inlineStr">
        <is>
          <t>按LINE-S03确定性比例分配: 外观32%/尺寸30%/功能15%/电气13%/其他余数; 良品=ROUND(总产量×质量率,0)=19554, 不良=636</t>
        </is>
      </c>
    </row>
    <row r="1157">
      <c r="A1157" s="70" t="inlineStr">
        <is>
          <t>DEF-01156</t>
        </is>
      </c>
      <c r="B1157" s="70" t="inlineStr">
        <is>
          <t>LINE-S01-POST-20260220</t>
        </is>
      </c>
      <c r="C1157" s="70" t="inlineStr">
        <is>
          <t>SHIFT-POST-20260220</t>
        </is>
      </c>
      <c r="D1157" s="70" t="inlineStr">
        <is>
          <t>LINE-S01</t>
        </is>
      </c>
      <c r="E1157" s="70" t="inlineStr">
        <is>
          <t>改善后</t>
        </is>
      </c>
      <c r="F1157" s="71" t="n">
        <v>46073</v>
      </c>
      <c r="G1157" s="70" t="inlineStr">
        <is>
          <t>智能终端系列</t>
        </is>
      </c>
      <c r="H1157" s="70" t="inlineStr">
        <is>
          <t>外观不良</t>
        </is>
      </c>
      <c r="I1157" s="72" t="n">
        <v>54</v>
      </c>
      <c r="J1157" s="73" t="n">
        <v>0.1487603305785124</v>
      </c>
      <c r="K1157" s="70" t="inlineStr">
        <is>
          <t>注塑工位</t>
        </is>
      </c>
      <c r="L1157" s="70" t="inlineStr">
        <is>
          <t>表面缺陷</t>
        </is>
      </c>
      <c r="M1157" s="70" t="inlineStr">
        <is>
          <t>质量工程师</t>
        </is>
      </c>
      <c r="N1157" s="70" t="inlineStr">
        <is>
          <t>否</t>
        </is>
      </c>
      <c r="O1157" s="70" t="inlineStr">
        <is>
          <t>团队模拟数据</t>
        </is>
      </c>
      <c r="P1157" s="70" t="inlineStr">
        <is>
          <t>SIM-v2.2-20260807-20260805</t>
        </is>
      </c>
      <c r="Q1157" s="70" t="inlineStr">
        <is>
          <t>按LINE-S01确定性比例分配: 外观15%/尺寸25%/功能25%/电气25%/其他余数; 良品=ROUND(总产量×质量率,0)=20791, 不良=363</t>
        </is>
      </c>
    </row>
    <row r="1158">
      <c r="A1158" s="70" t="inlineStr">
        <is>
          <t>DEF-01157</t>
        </is>
      </c>
      <c r="B1158" s="70" t="inlineStr">
        <is>
          <t>LINE-S01-POST-20260220</t>
        </is>
      </c>
      <c r="C1158" s="70" t="inlineStr">
        <is>
          <t>SHIFT-POST-20260220</t>
        </is>
      </c>
      <c r="D1158" s="70" t="inlineStr">
        <is>
          <t>LINE-S01</t>
        </is>
      </c>
      <c r="E1158" s="70" t="inlineStr">
        <is>
          <t>改善后</t>
        </is>
      </c>
      <c r="F1158" s="71" t="n">
        <v>46073</v>
      </c>
      <c r="G1158" s="70" t="inlineStr">
        <is>
          <t>智能终端系列</t>
        </is>
      </c>
      <c r="H1158" s="70" t="inlineStr">
        <is>
          <t>尺寸超差</t>
        </is>
      </c>
      <c r="I1158" s="72" t="n">
        <v>91</v>
      </c>
      <c r="J1158" s="73" t="n">
        <v>0.2506887052341598</v>
      </c>
      <c r="K1158" s="70" t="inlineStr">
        <is>
          <t>成型工位</t>
        </is>
      </c>
      <c r="L1158" s="70" t="inlineStr">
        <is>
          <t>工艺偏移</t>
        </is>
      </c>
      <c r="M1158" s="70" t="inlineStr">
        <is>
          <t>质量工程师</t>
        </is>
      </c>
      <c r="N1158" s="70" t="inlineStr">
        <is>
          <t>否</t>
        </is>
      </c>
      <c r="O1158" s="70" t="inlineStr">
        <is>
          <t>团队模拟数据</t>
        </is>
      </c>
      <c r="P1158" s="70" t="inlineStr">
        <is>
          <t>SIM-v2.2-20260807-20260805</t>
        </is>
      </c>
      <c r="Q1158" s="70" t="inlineStr">
        <is>
          <t>按LINE-S01确定性比例分配: 外观15%/尺寸25%/功能25%/电气25%/其他余数; 良品=ROUND(总产量×质量率,0)=20791, 不良=363</t>
        </is>
      </c>
    </row>
    <row r="1159">
      <c r="A1159" s="70" t="inlineStr">
        <is>
          <t>DEF-01158</t>
        </is>
      </c>
      <c r="B1159" s="70" t="inlineStr">
        <is>
          <t>LINE-S01-POST-20260220</t>
        </is>
      </c>
      <c r="C1159" s="70" t="inlineStr">
        <is>
          <t>SHIFT-POST-20260220</t>
        </is>
      </c>
      <c r="D1159" s="70" t="inlineStr">
        <is>
          <t>LINE-S01</t>
        </is>
      </c>
      <c r="E1159" s="70" t="inlineStr">
        <is>
          <t>改善后</t>
        </is>
      </c>
      <c r="F1159" s="71" t="n">
        <v>46073</v>
      </c>
      <c r="G1159" s="70" t="inlineStr">
        <is>
          <t>智能终端系列</t>
        </is>
      </c>
      <c r="H1159" s="70" t="inlineStr">
        <is>
          <t>功能失效</t>
        </is>
      </c>
      <c r="I1159" s="72" t="n">
        <v>91</v>
      </c>
      <c r="J1159" s="73" t="n">
        <v>0.2506887052341598</v>
      </c>
      <c r="K1159" s="70" t="inlineStr">
        <is>
          <t>测试工位</t>
        </is>
      </c>
      <c r="L1159" s="70" t="inlineStr">
        <is>
          <t>元器件异常</t>
        </is>
      </c>
      <c r="M1159" s="70" t="inlineStr">
        <is>
          <t>质量工程师</t>
        </is>
      </c>
      <c r="N1159" s="70" t="inlineStr">
        <is>
          <t>否</t>
        </is>
      </c>
      <c r="O1159" s="70" t="inlineStr">
        <is>
          <t>团队模拟数据</t>
        </is>
      </c>
      <c r="P1159" s="70" t="inlineStr">
        <is>
          <t>SIM-v2.2-20260807-20260805</t>
        </is>
      </c>
      <c r="Q1159" s="70" t="inlineStr">
        <is>
          <t>按LINE-S01确定性比例分配: 外观15%/尺寸25%/功能25%/电气25%/其他余数; 良品=ROUND(总产量×质量率,0)=20791, 不良=363</t>
        </is>
      </c>
    </row>
    <row r="1160">
      <c r="A1160" s="70" t="inlineStr">
        <is>
          <t>DEF-01159</t>
        </is>
      </c>
      <c r="B1160" s="70" t="inlineStr">
        <is>
          <t>LINE-S01-POST-20260220</t>
        </is>
      </c>
      <c r="C1160" s="70" t="inlineStr">
        <is>
          <t>SHIFT-POST-20260220</t>
        </is>
      </c>
      <c r="D1160" s="70" t="inlineStr">
        <is>
          <t>LINE-S01</t>
        </is>
      </c>
      <c r="E1160" s="70" t="inlineStr">
        <is>
          <t>改善后</t>
        </is>
      </c>
      <c r="F1160" s="71" t="n">
        <v>46073</v>
      </c>
      <c r="G1160" s="70" t="inlineStr">
        <is>
          <t>智能终端系列</t>
        </is>
      </c>
      <c r="H1160" s="70" t="inlineStr">
        <is>
          <t>电气不良</t>
        </is>
      </c>
      <c r="I1160" s="72" t="n">
        <v>91</v>
      </c>
      <c r="J1160" s="73" t="n">
        <v>0.2506887052341598</v>
      </c>
      <c r="K1160" s="70" t="inlineStr">
        <is>
          <t>焊接工位</t>
        </is>
      </c>
      <c r="L1160" s="70" t="inlineStr">
        <is>
          <t>焊接缺陷</t>
        </is>
      </c>
      <c r="M1160" s="70" t="inlineStr">
        <is>
          <t>质量工程师</t>
        </is>
      </c>
      <c r="N1160" s="70" t="inlineStr">
        <is>
          <t>否</t>
        </is>
      </c>
      <c r="O1160" s="70" t="inlineStr">
        <is>
          <t>团队模拟数据</t>
        </is>
      </c>
      <c r="P1160" s="70" t="inlineStr">
        <is>
          <t>SIM-v2.2-20260807-20260805</t>
        </is>
      </c>
      <c r="Q1160" s="70" t="inlineStr">
        <is>
          <t>按LINE-S01确定性比例分配: 外观15%/尺寸25%/功能25%/电气25%/其他余数; 良品=ROUND(总产量×质量率,0)=20791, 不良=363</t>
        </is>
      </c>
    </row>
    <row r="1161">
      <c r="A1161" s="70" t="inlineStr">
        <is>
          <t>DEF-01160</t>
        </is>
      </c>
      <c r="B1161" s="70" t="inlineStr">
        <is>
          <t>LINE-S01-POST-20260220</t>
        </is>
      </c>
      <c r="C1161" s="70" t="inlineStr">
        <is>
          <t>SHIFT-POST-20260220</t>
        </is>
      </c>
      <c r="D1161" s="70" t="inlineStr">
        <is>
          <t>LINE-S01</t>
        </is>
      </c>
      <c r="E1161" s="70" t="inlineStr">
        <is>
          <t>改善后</t>
        </is>
      </c>
      <c r="F1161" s="71" t="n">
        <v>46073</v>
      </c>
      <c r="G1161" s="70" t="inlineStr">
        <is>
          <t>智能终端系列</t>
        </is>
      </c>
      <c r="H1161" s="70" t="inlineStr">
        <is>
          <t>其他不良</t>
        </is>
      </c>
      <c r="I1161" s="72" t="n">
        <v>36</v>
      </c>
      <c r="J1161" s="73" t="n">
        <v>0.09917355371900838</v>
      </c>
      <c r="K1161" s="70" t="inlineStr">
        <is>
          <t>包装工位</t>
        </is>
      </c>
      <c r="L1161" s="70" t="inlineStr">
        <is>
          <t>综合因素</t>
        </is>
      </c>
      <c r="M1161" s="70" t="inlineStr">
        <is>
          <t>生产主管</t>
        </is>
      </c>
      <c r="N1161" s="70" t="inlineStr">
        <is>
          <t>否</t>
        </is>
      </c>
      <c r="O1161" s="70" t="inlineStr">
        <is>
          <t>团队模拟数据</t>
        </is>
      </c>
      <c r="P1161" s="70" t="inlineStr">
        <is>
          <t>SIM-v2.2-20260807-20260805</t>
        </is>
      </c>
      <c r="Q1161" s="70" t="inlineStr">
        <is>
          <t>按LINE-S01确定性比例分配: 外观15%/尺寸25%/功能25%/电气25%/其他余数; 良品=ROUND(总产量×质量率,0)=20791, 不良=363</t>
        </is>
      </c>
    </row>
    <row r="1162">
      <c r="A1162" s="70" t="inlineStr">
        <is>
          <t>DEF-01161</t>
        </is>
      </c>
      <c r="B1162" s="70" t="inlineStr">
        <is>
          <t>LINE-S02-POST-20260220</t>
        </is>
      </c>
      <c r="C1162" s="70" t="inlineStr">
        <is>
          <t>SHIFT-POST-20260220</t>
        </is>
      </c>
      <c r="D1162" s="70" t="inlineStr">
        <is>
          <t>LINE-S02</t>
        </is>
      </c>
      <c r="E1162" s="70" t="inlineStr">
        <is>
          <t>改善后</t>
        </is>
      </c>
      <c r="F1162" s="71" t="n">
        <v>46073</v>
      </c>
      <c r="G1162" s="70" t="inlineStr">
        <is>
          <t>视觉设备系列</t>
        </is>
      </c>
      <c r="H1162" s="70" t="inlineStr">
        <is>
          <t>外观不良</t>
        </is>
      </c>
      <c r="I1162" s="72" t="n">
        <v>50</v>
      </c>
      <c r="J1162" s="73" t="n">
        <v>0.1210653753026634</v>
      </c>
      <c r="K1162" s="70" t="inlineStr">
        <is>
          <t>注塑工位</t>
        </is>
      </c>
      <c r="L1162" s="70" t="inlineStr">
        <is>
          <t>表面缺陷</t>
        </is>
      </c>
      <c r="M1162" s="70" t="inlineStr">
        <is>
          <t>质量工程师</t>
        </is>
      </c>
      <c r="N1162" s="70" t="inlineStr">
        <is>
          <t>否</t>
        </is>
      </c>
      <c r="O1162" s="70" t="inlineStr">
        <is>
          <t>团队模拟数据</t>
        </is>
      </c>
      <c r="P1162" s="70" t="inlineStr">
        <is>
          <t>SIM-v2.2-20260807-20260805</t>
        </is>
      </c>
      <c r="Q1162" s="70" t="inlineStr">
        <is>
          <t>按LINE-S02确定性比例分配: 外观12%/尺寸15%/功能32%/电气28%/其他余数; 良品=ROUND(总产量×质量率,0)=20567, 不良=413</t>
        </is>
      </c>
    </row>
    <row r="1163">
      <c r="A1163" s="70" t="inlineStr">
        <is>
          <t>DEF-01162</t>
        </is>
      </c>
      <c r="B1163" s="70" t="inlineStr">
        <is>
          <t>LINE-S02-POST-20260220</t>
        </is>
      </c>
      <c r="C1163" s="70" t="inlineStr">
        <is>
          <t>SHIFT-POST-20260220</t>
        </is>
      </c>
      <c r="D1163" s="70" t="inlineStr">
        <is>
          <t>LINE-S02</t>
        </is>
      </c>
      <c r="E1163" s="70" t="inlineStr">
        <is>
          <t>改善后</t>
        </is>
      </c>
      <c r="F1163" s="71" t="n">
        <v>46073</v>
      </c>
      <c r="G1163" s="70" t="inlineStr">
        <is>
          <t>视觉设备系列</t>
        </is>
      </c>
      <c r="H1163" s="70" t="inlineStr">
        <is>
          <t>尺寸超差</t>
        </is>
      </c>
      <c r="I1163" s="72" t="n">
        <v>62</v>
      </c>
      <c r="J1163" s="73" t="n">
        <v>0.1501210653753027</v>
      </c>
      <c r="K1163" s="70" t="inlineStr">
        <is>
          <t>成型工位</t>
        </is>
      </c>
      <c r="L1163" s="70" t="inlineStr">
        <is>
          <t>工艺偏移</t>
        </is>
      </c>
      <c r="M1163" s="70" t="inlineStr">
        <is>
          <t>质量工程师</t>
        </is>
      </c>
      <c r="N1163" s="70" t="inlineStr">
        <is>
          <t>否</t>
        </is>
      </c>
      <c r="O1163" s="70" t="inlineStr">
        <is>
          <t>团队模拟数据</t>
        </is>
      </c>
      <c r="P1163" s="70" t="inlineStr">
        <is>
          <t>SIM-v2.2-20260807-20260805</t>
        </is>
      </c>
      <c r="Q1163" s="70" t="inlineStr">
        <is>
          <t>按LINE-S02确定性比例分配: 外观12%/尺寸15%/功能32%/电气28%/其他余数; 良品=ROUND(总产量×质量率,0)=20567, 不良=413</t>
        </is>
      </c>
    </row>
    <row r="1164">
      <c r="A1164" s="70" t="inlineStr">
        <is>
          <t>DEF-01163</t>
        </is>
      </c>
      <c r="B1164" s="70" t="inlineStr">
        <is>
          <t>LINE-S02-POST-20260220</t>
        </is>
      </c>
      <c r="C1164" s="70" t="inlineStr">
        <is>
          <t>SHIFT-POST-20260220</t>
        </is>
      </c>
      <c r="D1164" s="70" t="inlineStr">
        <is>
          <t>LINE-S02</t>
        </is>
      </c>
      <c r="E1164" s="70" t="inlineStr">
        <is>
          <t>改善后</t>
        </is>
      </c>
      <c r="F1164" s="71" t="n">
        <v>46073</v>
      </c>
      <c r="G1164" s="70" t="inlineStr">
        <is>
          <t>视觉设备系列</t>
        </is>
      </c>
      <c r="H1164" s="70" t="inlineStr">
        <is>
          <t>功能失效</t>
        </is>
      </c>
      <c r="I1164" s="72" t="n">
        <v>132</v>
      </c>
      <c r="J1164" s="73" t="n">
        <v>0.3196125907990315</v>
      </c>
      <c r="K1164" s="70" t="inlineStr">
        <is>
          <t>测试工位</t>
        </is>
      </c>
      <c r="L1164" s="70" t="inlineStr">
        <is>
          <t>元器件异常</t>
        </is>
      </c>
      <c r="M1164" s="70" t="inlineStr">
        <is>
          <t>质量工程师</t>
        </is>
      </c>
      <c r="N1164" s="70" t="inlineStr">
        <is>
          <t>是</t>
        </is>
      </c>
      <c r="O1164" s="70" t="inlineStr">
        <is>
          <t>团队模拟数据</t>
        </is>
      </c>
      <c r="P1164" s="70" t="inlineStr">
        <is>
          <t>SIM-v2.2-20260807-20260805</t>
        </is>
      </c>
      <c r="Q1164" s="70" t="inlineStr">
        <is>
          <t>按LINE-S02确定性比例分配: 外观12%/尺寸15%/功能32%/电气28%/其他余数; 良品=ROUND(总产量×质量率,0)=20567, 不良=413</t>
        </is>
      </c>
    </row>
    <row r="1165">
      <c r="A1165" s="70" t="inlineStr">
        <is>
          <t>DEF-01164</t>
        </is>
      </c>
      <c r="B1165" s="70" t="inlineStr">
        <is>
          <t>LINE-S02-POST-20260220</t>
        </is>
      </c>
      <c r="C1165" s="70" t="inlineStr">
        <is>
          <t>SHIFT-POST-20260220</t>
        </is>
      </c>
      <c r="D1165" s="70" t="inlineStr">
        <is>
          <t>LINE-S02</t>
        </is>
      </c>
      <c r="E1165" s="70" t="inlineStr">
        <is>
          <t>改善后</t>
        </is>
      </c>
      <c r="F1165" s="71" t="n">
        <v>46073</v>
      </c>
      <c r="G1165" s="70" t="inlineStr">
        <is>
          <t>视觉设备系列</t>
        </is>
      </c>
      <c r="H1165" s="70" t="inlineStr">
        <is>
          <t>电气不良</t>
        </is>
      </c>
      <c r="I1165" s="72" t="n">
        <v>116</v>
      </c>
      <c r="J1165" s="73" t="n">
        <v>0.2808716707021792</v>
      </c>
      <c r="K1165" s="70" t="inlineStr">
        <is>
          <t>焊接工位</t>
        </is>
      </c>
      <c r="L1165" s="70" t="inlineStr">
        <is>
          <t>焊接缺陷</t>
        </is>
      </c>
      <c r="M1165" s="70" t="inlineStr">
        <is>
          <t>质量工程师</t>
        </is>
      </c>
      <c r="N1165" s="70" t="inlineStr">
        <is>
          <t>否</t>
        </is>
      </c>
      <c r="O1165" s="70" t="inlineStr">
        <is>
          <t>团队模拟数据</t>
        </is>
      </c>
      <c r="P1165" s="70" t="inlineStr">
        <is>
          <t>SIM-v2.2-20260807-20260805</t>
        </is>
      </c>
      <c r="Q1165" s="70" t="inlineStr">
        <is>
          <t>按LINE-S02确定性比例分配: 外观12%/尺寸15%/功能32%/电气28%/其他余数; 良品=ROUND(总产量×质量率,0)=20567, 不良=413</t>
        </is>
      </c>
    </row>
    <row r="1166">
      <c r="A1166" s="70" t="inlineStr">
        <is>
          <t>DEF-01165</t>
        </is>
      </c>
      <c r="B1166" s="70" t="inlineStr">
        <is>
          <t>LINE-S02-POST-20260220</t>
        </is>
      </c>
      <c r="C1166" s="70" t="inlineStr">
        <is>
          <t>SHIFT-POST-20260220</t>
        </is>
      </c>
      <c r="D1166" s="70" t="inlineStr">
        <is>
          <t>LINE-S02</t>
        </is>
      </c>
      <c r="E1166" s="70" t="inlineStr">
        <is>
          <t>改善后</t>
        </is>
      </c>
      <c r="F1166" s="71" t="n">
        <v>46073</v>
      </c>
      <c r="G1166" s="70" t="inlineStr">
        <is>
          <t>视觉设备系列</t>
        </is>
      </c>
      <c r="H1166" s="70" t="inlineStr">
        <is>
          <t>其他不良</t>
        </is>
      </c>
      <c r="I1166" s="72" t="n">
        <v>53</v>
      </c>
      <c r="J1166" s="73" t="n">
        <v>0.1283292978208233</v>
      </c>
      <c r="K1166" s="70" t="inlineStr">
        <is>
          <t>包装工位</t>
        </is>
      </c>
      <c r="L1166" s="70" t="inlineStr">
        <is>
          <t>综合因素</t>
        </is>
      </c>
      <c r="M1166" s="70" t="inlineStr">
        <is>
          <t>生产主管</t>
        </is>
      </c>
      <c r="N1166" s="70" t="inlineStr">
        <is>
          <t>否</t>
        </is>
      </c>
      <c r="O1166" s="70" t="inlineStr">
        <is>
          <t>团队模拟数据</t>
        </is>
      </c>
      <c r="P1166" s="70" t="inlineStr">
        <is>
          <t>SIM-v2.2-20260807-20260805</t>
        </is>
      </c>
      <c r="Q1166" s="70" t="inlineStr">
        <is>
          <t>按LINE-S02确定性比例分配: 外观12%/尺寸15%/功能32%/电气28%/其他余数; 良品=ROUND(总产量×质量率,0)=20567, 不良=413</t>
        </is>
      </c>
    </row>
    <row r="1167">
      <c r="A1167" s="70" t="inlineStr">
        <is>
          <t>DEF-01166</t>
        </is>
      </c>
      <c r="B1167" s="70" t="inlineStr">
        <is>
          <t>LINE-S03-POST-20260220</t>
        </is>
      </c>
      <c r="C1167" s="70" t="inlineStr">
        <is>
          <t>SHIFT-POST-20260220</t>
        </is>
      </c>
      <c r="D1167" s="70" t="inlineStr">
        <is>
          <t>LINE-S03</t>
        </is>
      </c>
      <c r="E1167" s="70" t="inlineStr">
        <is>
          <t>改善后</t>
        </is>
      </c>
      <c r="F1167" s="71" t="n">
        <v>46073</v>
      </c>
      <c r="G1167" s="70" t="inlineStr">
        <is>
          <t>音频模组系列</t>
        </is>
      </c>
      <c r="H1167" s="70" t="inlineStr">
        <is>
          <t>外观不良</t>
        </is>
      </c>
      <c r="I1167" s="72" t="n">
        <v>198</v>
      </c>
      <c r="J1167" s="73" t="n">
        <v>0.3193548387096774</v>
      </c>
      <c r="K1167" s="70" t="inlineStr">
        <is>
          <t>注塑工位</t>
        </is>
      </c>
      <c r="L1167" s="70" t="inlineStr">
        <is>
          <t>表面缺陷</t>
        </is>
      </c>
      <c r="M1167" s="70" t="inlineStr">
        <is>
          <t>质量工程师</t>
        </is>
      </c>
      <c r="N1167" s="70" t="inlineStr">
        <is>
          <t>是</t>
        </is>
      </c>
      <c r="O1167" s="70" t="inlineStr">
        <is>
          <t>团队模拟数据</t>
        </is>
      </c>
      <c r="P1167" s="70" t="inlineStr">
        <is>
          <t>SIM-v2.2-20260807-20260805</t>
        </is>
      </c>
      <c r="Q1167" s="70" t="inlineStr">
        <is>
          <t>按LINE-S03确定性比例分配: 外观32%/尺寸30%/功能15%/电气13%/其他余数; 良品=ROUND(总产量×质量率,0)=22500, 不良=620</t>
        </is>
      </c>
    </row>
    <row r="1168">
      <c r="A1168" s="70" t="inlineStr">
        <is>
          <t>DEF-01167</t>
        </is>
      </c>
      <c r="B1168" s="70" t="inlineStr">
        <is>
          <t>LINE-S03-POST-20260220</t>
        </is>
      </c>
      <c r="C1168" s="70" t="inlineStr">
        <is>
          <t>SHIFT-POST-20260220</t>
        </is>
      </c>
      <c r="D1168" s="70" t="inlineStr">
        <is>
          <t>LINE-S03</t>
        </is>
      </c>
      <c r="E1168" s="70" t="inlineStr">
        <is>
          <t>改善后</t>
        </is>
      </c>
      <c r="F1168" s="71" t="n">
        <v>46073</v>
      </c>
      <c r="G1168" s="70" t="inlineStr">
        <is>
          <t>音频模组系列</t>
        </is>
      </c>
      <c r="H1168" s="70" t="inlineStr">
        <is>
          <t>尺寸超差</t>
        </is>
      </c>
      <c r="I1168" s="72" t="n">
        <v>186</v>
      </c>
      <c r="J1168" s="73" t="n">
        <v>0.3</v>
      </c>
      <c r="K1168" s="70" t="inlineStr">
        <is>
          <t>成型工位</t>
        </is>
      </c>
      <c r="L1168" s="70" t="inlineStr">
        <is>
          <t>工艺偏移</t>
        </is>
      </c>
      <c r="M1168" s="70" t="inlineStr">
        <is>
          <t>质量工程师</t>
        </is>
      </c>
      <c r="N1168" s="70" t="inlineStr">
        <is>
          <t>是</t>
        </is>
      </c>
      <c r="O1168" s="70" t="inlineStr">
        <is>
          <t>团队模拟数据</t>
        </is>
      </c>
      <c r="P1168" s="70" t="inlineStr">
        <is>
          <t>SIM-v2.2-20260807-20260805</t>
        </is>
      </c>
      <c r="Q1168" s="70" t="inlineStr">
        <is>
          <t>按LINE-S03确定性比例分配: 外观32%/尺寸30%/功能15%/电气13%/其他余数; 良品=ROUND(总产量×质量率,0)=22500, 不良=620</t>
        </is>
      </c>
    </row>
    <row r="1169">
      <c r="A1169" s="70" t="inlineStr">
        <is>
          <t>DEF-01168</t>
        </is>
      </c>
      <c r="B1169" s="70" t="inlineStr">
        <is>
          <t>LINE-S03-POST-20260220</t>
        </is>
      </c>
      <c r="C1169" s="70" t="inlineStr">
        <is>
          <t>SHIFT-POST-20260220</t>
        </is>
      </c>
      <c r="D1169" s="70" t="inlineStr">
        <is>
          <t>LINE-S03</t>
        </is>
      </c>
      <c r="E1169" s="70" t="inlineStr">
        <is>
          <t>改善后</t>
        </is>
      </c>
      <c r="F1169" s="71" t="n">
        <v>46073</v>
      </c>
      <c r="G1169" s="70" t="inlineStr">
        <is>
          <t>音频模组系列</t>
        </is>
      </c>
      <c r="H1169" s="70" t="inlineStr">
        <is>
          <t>功能失效</t>
        </is>
      </c>
      <c r="I1169" s="72" t="n">
        <v>93</v>
      </c>
      <c r="J1169" s="73" t="n">
        <v>0.15</v>
      </c>
      <c r="K1169" s="70" t="inlineStr">
        <is>
          <t>测试工位</t>
        </is>
      </c>
      <c r="L1169" s="70" t="inlineStr">
        <is>
          <t>元器件异常</t>
        </is>
      </c>
      <c r="M1169" s="70" t="inlineStr">
        <is>
          <t>质量工程师</t>
        </is>
      </c>
      <c r="N1169" s="70" t="inlineStr">
        <is>
          <t>否</t>
        </is>
      </c>
      <c r="O1169" s="70" t="inlineStr">
        <is>
          <t>团队模拟数据</t>
        </is>
      </c>
      <c r="P1169" s="70" t="inlineStr">
        <is>
          <t>SIM-v2.2-20260807-20260805</t>
        </is>
      </c>
      <c r="Q1169" s="70" t="inlineStr">
        <is>
          <t>按LINE-S03确定性比例分配: 外观32%/尺寸30%/功能15%/电气13%/其他余数; 良品=ROUND(总产量×质量率,0)=22500, 不良=620</t>
        </is>
      </c>
    </row>
    <row r="1170">
      <c r="A1170" s="70" t="inlineStr">
        <is>
          <t>DEF-01169</t>
        </is>
      </c>
      <c r="B1170" s="70" t="inlineStr">
        <is>
          <t>LINE-S03-POST-20260220</t>
        </is>
      </c>
      <c r="C1170" s="70" t="inlineStr">
        <is>
          <t>SHIFT-POST-20260220</t>
        </is>
      </c>
      <c r="D1170" s="70" t="inlineStr">
        <is>
          <t>LINE-S03</t>
        </is>
      </c>
      <c r="E1170" s="70" t="inlineStr">
        <is>
          <t>改善后</t>
        </is>
      </c>
      <c r="F1170" s="71" t="n">
        <v>46073</v>
      </c>
      <c r="G1170" s="70" t="inlineStr">
        <is>
          <t>音频模组系列</t>
        </is>
      </c>
      <c r="H1170" s="70" t="inlineStr">
        <is>
          <t>电气不良</t>
        </is>
      </c>
      <c r="I1170" s="72" t="n">
        <v>81</v>
      </c>
      <c r="J1170" s="73" t="n">
        <v>0.1306451612903226</v>
      </c>
      <c r="K1170" s="70" t="inlineStr">
        <is>
          <t>焊接工位</t>
        </is>
      </c>
      <c r="L1170" s="70" t="inlineStr">
        <is>
          <t>焊接缺陷</t>
        </is>
      </c>
      <c r="M1170" s="70" t="inlineStr">
        <is>
          <t>质量工程师</t>
        </is>
      </c>
      <c r="N1170" s="70" t="inlineStr">
        <is>
          <t>否</t>
        </is>
      </c>
      <c r="O1170" s="70" t="inlineStr">
        <is>
          <t>团队模拟数据</t>
        </is>
      </c>
      <c r="P1170" s="70" t="inlineStr">
        <is>
          <t>SIM-v2.2-20260807-20260805</t>
        </is>
      </c>
      <c r="Q1170" s="70" t="inlineStr">
        <is>
          <t>按LINE-S03确定性比例分配: 外观32%/尺寸30%/功能15%/电气13%/其他余数; 良品=ROUND(总产量×质量率,0)=22500, 不良=620</t>
        </is>
      </c>
    </row>
    <row r="1171">
      <c r="A1171" s="70" t="inlineStr">
        <is>
          <t>DEF-01170</t>
        </is>
      </c>
      <c r="B1171" s="70" t="inlineStr">
        <is>
          <t>LINE-S03-POST-20260220</t>
        </is>
      </c>
      <c r="C1171" s="70" t="inlineStr">
        <is>
          <t>SHIFT-POST-20260220</t>
        </is>
      </c>
      <c r="D1171" s="70" t="inlineStr">
        <is>
          <t>LINE-S03</t>
        </is>
      </c>
      <c r="E1171" s="70" t="inlineStr">
        <is>
          <t>改善后</t>
        </is>
      </c>
      <c r="F1171" s="71" t="n">
        <v>46073</v>
      </c>
      <c r="G1171" s="70" t="inlineStr">
        <is>
          <t>音频模组系列</t>
        </is>
      </c>
      <c r="H1171" s="70" t="inlineStr">
        <is>
          <t>其他不良</t>
        </is>
      </c>
      <c r="I1171" s="72" t="n">
        <v>62</v>
      </c>
      <c r="J1171" s="73" t="n">
        <v>0.09999999999999998</v>
      </c>
      <c r="K1171" s="70" t="inlineStr">
        <is>
          <t>包装工位</t>
        </is>
      </c>
      <c r="L1171" s="70" t="inlineStr">
        <is>
          <t>综合因素</t>
        </is>
      </c>
      <c r="M1171" s="70" t="inlineStr">
        <is>
          <t>生产主管</t>
        </is>
      </c>
      <c r="N1171" s="70" t="inlineStr">
        <is>
          <t>否</t>
        </is>
      </c>
      <c r="O1171" s="70" t="inlineStr">
        <is>
          <t>团队模拟数据</t>
        </is>
      </c>
      <c r="P1171" s="70" t="inlineStr">
        <is>
          <t>SIM-v2.2-20260807-20260805</t>
        </is>
      </c>
      <c r="Q1171" s="70" t="inlineStr">
        <is>
          <t>按LINE-S03确定性比例分配: 外观32%/尺寸30%/功能15%/电气13%/其他余数; 良品=ROUND(总产量×质量率,0)=22500, 不良=620</t>
        </is>
      </c>
    </row>
    <row r="1172">
      <c r="A1172" s="70" t="inlineStr">
        <is>
          <t>DEF-01171</t>
        </is>
      </c>
      <c r="B1172" s="70" t="inlineStr">
        <is>
          <t>LINE-S01-POST-20260224</t>
        </is>
      </c>
      <c r="C1172" s="70" t="inlineStr">
        <is>
          <t>SHIFT-POST-20260224</t>
        </is>
      </c>
      <c r="D1172" s="70" t="inlineStr">
        <is>
          <t>LINE-S01</t>
        </is>
      </c>
      <c r="E1172" s="70" t="inlineStr">
        <is>
          <t>改善后</t>
        </is>
      </c>
      <c r="F1172" s="71" t="n">
        <v>46077</v>
      </c>
      <c r="G1172" s="70" t="inlineStr">
        <is>
          <t>智能终端系列</t>
        </is>
      </c>
      <c r="H1172" s="70" t="inlineStr">
        <is>
          <t>外观不良</t>
        </is>
      </c>
      <c r="I1172" s="72" t="n">
        <v>540</v>
      </c>
      <c r="J1172" s="73" t="n">
        <v>0.1500833796553641</v>
      </c>
      <c r="K1172" s="70" t="inlineStr">
        <is>
          <t>注塑工位</t>
        </is>
      </c>
      <c r="L1172" s="70" t="inlineStr">
        <is>
          <t>表面缺陷</t>
        </is>
      </c>
      <c r="M1172" s="70" t="inlineStr">
        <is>
          <t>质量工程师</t>
        </is>
      </c>
      <c r="N1172" s="70" t="inlineStr">
        <is>
          <t>否</t>
        </is>
      </c>
      <c r="O1172" s="70" t="inlineStr">
        <is>
          <t>团队模拟数据</t>
        </is>
      </c>
      <c r="P1172" s="70" t="inlineStr">
        <is>
          <t>SIM-v2.2-20260807-20260805</t>
        </is>
      </c>
      <c r="Q1172" s="70" t="inlineStr">
        <is>
          <t>按LINE-S01确定性比例分配: 外观15%/尺寸25%/功能25%/电气25%/其他余数; 良品=ROUND(总产量×质量率,0)=38787, 不良=3598</t>
        </is>
      </c>
    </row>
    <row r="1173">
      <c r="A1173" s="70" t="inlineStr">
        <is>
          <t>DEF-01172</t>
        </is>
      </c>
      <c r="B1173" s="70" t="inlineStr">
        <is>
          <t>LINE-S01-POST-20260224</t>
        </is>
      </c>
      <c r="C1173" s="70" t="inlineStr">
        <is>
          <t>SHIFT-POST-20260224</t>
        </is>
      </c>
      <c r="D1173" s="70" t="inlineStr">
        <is>
          <t>LINE-S01</t>
        </is>
      </c>
      <c r="E1173" s="70" t="inlineStr">
        <is>
          <t>改善后</t>
        </is>
      </c>
      <c r="F1173" s="71" t="n">
        <v>46077</v>
      </c>
      <c r="G1173" s="70" t="inlineStr">
        <is>
          <t>智能终端系列</t>
        </is>
      </c>
      <c r="H1173" s="70" t="inlineStr">
        <is>
          <t>尺寸超差</t>
        </is>
      </c>
      <c r="I1173" s="72" t="n">
        <v>900</v>
      </c>
      <c r="J1173" s="73" t="n">
        <v>0.2501389660922735</v>
      </c>
      <c r="K1173" s="70" t="inlineStr">
        <is>
          <t>成型工位</t>
        </is>
      </c>
      <c r="L1173" s="70" t="inlineStr">
        <is>
          <t>工艺偏移</t>
        </is>
      </c>
      <c r="M1173" s="70" t="inlineStr">
        <is>
          <t>质量工程师</t>
        </is>
      </c>
      <c r="N1173" s="70" t="inlineStr">
        <is>
          <t>否</t>
        </is>
      </c>
      <c r="O1173" s="70" t="inlineStr">
        <is>
          <t>团队模拟数据</t>
        </is>
      </c>
      <c r="P1173" s="70" t="inlineStr">
        <is>
          <t>SIM-v2.2-20260807-20260805</t>
        </is>
      </c>
      <c r="Q1173" s="70" t="inlineStr">
        <is>
          <t>按LINE-S01确定性比例分配: 外观15%/尺寸25%/功能25%/电气25%/其他余数; 良品=ROUND(总产量×质量率,0)=38787, 不良=3598</t>
        </is>
      </c>
    </row>
    <row r="1174">
      <c r="A1174" s="70" t="inlineStr">
        <is>
          <t>DEF-01173</t>
        </is>
      </c>
      <c r="B1174" s="70" t="inlineStr">
        <is>
          <t>LINE-S01-POST-20260224</t>
        </is>
      </c>
      <c r="C1174" s="70" t="inlineStr">
        <is>
          <t>SHIFT-POST-20260224</t>
        </is>
      </c>
      <c r="D1174" s="70" t="inlineStr">
        <is>
          <t>LINE-S01</t>
        </is>
      </c>
      <c r="E1174" s="70" t="inlineStr">
        <is>
          <t>改善后</t>
        </is>
      </c>
      <c r="F1174" s="71" t="n">
        <v>46077</v>
      </c>
      <c r="G1174" s="70" t="inlineStr">
        <is>
          <t>智能终端系列</t>
        </is>
      </c>
      <c r="H1174" s="70" t="inlineStr">
        <is>
          <t>功能失效</t>
        </is>
      </c>
      <c r="I1174" s="72" t="n">
        <v>900</v>
      </c>
      <c r="J1174" s="73" t="n">
        <v>0.2501389660922735</v>
      </c>
      <c r="K1174" s="70" t="inlineStr">
        <is>
          <t>测试工位</t>
        </is>
      </c>
      <c r="L1174" s="70" t="inlineStr">
        <is>
          <t>元器件异常</t>
        </is>
      </c>
      <c r="M1174" s="70" t="inlineStr">
        <is>
          <t>质量工程师</t>
        </is>
      </c>
      <c r="N1174" s="70" t="inlineStr">
        <is>
          <t>否</t>
        </is>
      </c>
      <c r="O1174" s="70" t="inlineStr">
        <is>
          <t>团队模拟数据</t>
        </is>
      </c>
      <c r="P1174" s="70" t="inlineStr">
        <is>
          <t>SIM-v2.2-20260807-20260805</t>
        </is>
      </c>
      <c r="Q1174" s="70" t="inlineStr">
        <is>
          <t>按LINE-S01确定性比例分配: 外观15%/尺寸25%/功能25%/电气25%/其他余数; 良品=ROUND(总产量×质量率,0)=38787, 不良=3598</t>
        </is>
      </c>
    </row>
    <row r="1175">
      <c r="A1175" s="70" t="inlineStr">
        <is>
          <t>DEF-01174</t>
        </is>
      </c>
      <c r="B1175" s="70" t="inlineStr">
        <is>
          <t>LINE-S01-POST-20260224</t>
        </is>
      </c>
      <c r="C1175" s="70" t="inlineStr">
        <is>
          <t>SHIFT-POST-20260224</t>
        </is>
      </c>
      <c r="D1175" s="70" t="inlineStr">
        <is>
          <t>LINE-S01</t>
        </is>
      </c>
      <c r="E1175" s="70" t="inlineStr">
        <is>
          <t>改善后</t>
        </is>
      </c>
      <c r="F1175" s="71" t="n">
        <v>46077</v>
      </c>
      <c r="G1175" s="70" t="inlineStr">
        <is>
          <t>智能终端系列</t>
        </is>
      </c>
      <c r="H1175" s="70" t="inlineStr">
        <is>
          <t>电气不良</t>
        </is>
      </c>
      <c r="I1175" s="72" t="n">
        <v>900</v>
      </c>
      <c r="J1175" s="73" t="n">
        <v>0.2501389660922735</v>
      </c>
      <c r="K1175" s="70" t="inlineStr">
        <is>
          <t>焊接工位</t>
        </is>
      </c>
      <c r="L1175" s="70" t="inlineStr">
        <is>
          <t>焊接缺陷</t>
        </is>
      </c>
      <c r="M1175" s="70" t="inlineStr">
        <is>
          <t>质量工程师</t>
        </is>
      </c>
      <c r="N1175" s="70" t="inlineStr">
        <is>
          <t>否</t>
        </is>
      </c>
      <c r="O1175" s="70" t="inlineStr">
        <is>
          <t>团队模拟数据</t>
        </is>
      </c>
      <c r="P1175" s="70" t="inlineStr">
        <is>
          <t>SIM-v2.2-20260807-20260805</t>
        </is>
      </c>
      <c r="Q1175" s="70" t="inlineStr">
        <is>
          <t>按LINE-S01确定性比例分配: 外观15%/尺寸25%/功能25%/电气25%/其他余数; 良品=ROUND(总产量×质量率,0)=38787, 不良=3598</t>
        </is>
      </c>
    </row>
    <row r="1176">
      <c r="A1176" s="70" t="inlineStr">
        <is>
          <t>DEF-01175</t>
        </is>
      </c>
      <c r="B1176" s="70" t="inlineStr">
        <is>
          <t>LINE-S01-POST-20260224</t>
        </is>
      </c>
      <c r="C1176" s="70" t="inlineStr">
        <is>
          <t>SHIFT-POST-20260224</t>
        </is>
      </c>
      <c r="D1176" s="70" t="inlineStr">
        <is>
          <t>LINE-S01</t>
        </is>
      </c>
      <c r="E1176" s="70" t="inlineStr">
        <is>
          <t>改善后</t>
        </is>
      </c>
      <c r="F1176" s="71" t="n">
        <v>46077</v>
      </c>
      <c r="G1176" s="70" t="inlineStr">
        <is>
          <t>智能终端系列</t>
        </is>
      </c>
      <c r="H1176" s="70" t="inlineStr">
        <is>
          <t>其他不良</t>
        </is>
      </c>
      <c r="I1176" s="72" t="n">
        <v>358</v>
      </c>
      <c r="J1176" s="73" t="n">
        <v>0.09949972206781543</v>
      </c>
      <c r="K1176" s="70" t="inlineStr">
        <is>
          <t>包装工位</t>
        </is>
      </c>
      <c r="L1176" s="70" t="inlineStr">
        <is>
          <t>综合因素</t>
        </is>
      </c>
      <c r="M1176" s="70" t="inlineStr">
        <is>
          <t>生产主管</t>
        </is>
      </c>
      <c r="N1176" s="70" t="inlineStr">
        <is>
          <t>否</t>
        </is>
      </c>
      <c r="O1176" s="70" t="inlineStr">
        <is>
          <t>团队模拟数据</t>
        </is>
      </c>
      <c r="P1176" s="70" t="inlineStr">
        <is>
          <t>SIM-v2.2-20260807-20260805</t>
        </is>
      </c>
      <c r="Q1176" s="70" t="inlineStr">
        <is>
          <t>按LINE-S01确定性比例分配: 外观15%/尺寸25%/功能25%/电气25%/其他余数; 良品=ROUND(总产量×质量率,0)=38787, 不良=3598</t>
        </is>
      </c>
    </row>
    <row r="1177">
      <c r="A1177" s="70" t="inlineStr">
        <is>
          <t>DEF-01176</t>
        </is>
      </c>
      <c r="B1177" s="70" t="inlineStr">
        <is>
          <t>LINE-S02-POST-20260224</t>
        </is>
      </c>
      <c r="C1177" s="70" t="inlineStr">
        <is>
          <t>SHIFT-POST-20260224</t>
        </is>
      </c>
      <c r="D1177" s="70" t="inlineStr">
        <is>
          <t>LINE-S02</t>
        </is>
      </c>
      <c r="E1177" s="70" t="inlineStr">
        <is>
          <t>改善后</t>
        </is>
      </c>
      <c r="F1177" s="71" t="n">
        <v>46077</v>
      </c>
      <c r="G1177" s="70" t="inlineStr">
        <is>
          <t>视觉设备系列</t>
        </is>
      </c>
      <c r="H1177" s="70" t="inlineStr">
        <is>
          <t>外观不良</t>
        </is>
      </c>
      <c r="I1177" s="72" t="n">
        <v>409</v>
      </c>
      <c r="J1177" s="73" t="n">
        <v>0.1198710433763189</v>
      </c>
      <c r="K1177" s="70" t="inlineStr">
        <is>
          <t>注塑工位</t>
        </is>
      </c>
      <c r="L1177" s="70" t="inlineStr">
        <is>
          <t>表面缺陷</t>
        </is>
      </c>
      <c r="M1177" s="70" t="inlineStr">
        <is>
          <t>质量工程师</t>
        </is>
      </c>
      <c r="N1177" s="70" t="inlineStr">
        <is>
          <t>否</t>
        </is>
      </c>
      <c r="O1177" s="70" t="inlineStr">
        <is>
          <t>团队模拟数据</t>
        </is>
      </c>
      <c r="P1177" s="70" t="inlineStr">
        <is>
          <t>SIM-v2.2-20260807-20260805</t>
        </is>
      </c>
      <c r="Q1177" s="70" t="inlineStr">
        <is>
          <t>按LINE-S02确定性比例分配: 外观12%/尺寸15%/功能32%/电气28%/其他余数; 良品=ROUND(总产量×质量率,0)=35601, 不良=3412</t>
        </is>
      </c>
    </row>
    <row r="1178">
      <c r="A1178" s="70" t="inlineStr">
        <is>
          <t>DEF-01177</t>
        </is>
      </c>
      <c r="B1178" s="70" t="inlineStr">
        <is>
          <t>LINE-S02-POST-20260224</t>
        </is>
      </c>
      <c r="C1178" s="70" t="inlineStr">
        <is>
          <t>SHIFT-POST-20260224</t>
        </is>
      </c>
      <c r="D1178" s="70" t="inlineStr">
        <is>
          <t>LINE-S02</t>
        </is>
      </c>
      <c r="E1178" s="70" t="inlineStr">
        <is>
          <t>改善后</t>
        </is>
      </c>
      <c r="F1178" s="71" t="n">
        <v>46077</v>
      </c>
      <c r="G1178" s="70" t="inlineStr">
        <is>
          <t>视觉设备系列</t>
        </is>
      </c>
      <c r="H1178" s="70" t="inlineStr">
        <is>
          <t>尺寸超差</t>
        </is>
      </c>
      <c r="I1178" s="72" t="n">
        <v>512</v>
      </c>
      <c r="J1178" s="73" t="n">
        <v>0.1500586166471278</v>
      </c>
      <c r="K1178" s="70" t="inlineStr">
        <is>
          <t>成型工位</t>
        </is>
      </c>
      <c r="L1178" s="70" t="inlineStr">
        <is>
          <t>工艺偏移</t>
        </is>
      </c>
      <c r="M1178" s="70" t="inlineStr">
        <is>
          <t>质量工程师</t>
        </is>
      </c>
      <c r="N1178" s="70" t="inlineStr">
        <is>
          <t>否</t>
        </is>
      </c>
      <c r="O1178" s="70" t="inlineStr">
        <is>
          <t>团队模拟数据</t>
        </is>
      </c>
      <c r="P1178" s="70" t="inlineStr">
        <is>
          <t>SIM-v2.2-20260807-20260805</t>
        </is>
      </c>
      <c r="Q1178" s="70" t="inlineStr">
        <is>
          <t>按LINE-S02确定性比例分配: 外观12%/尺寸15%/功能32%/电气28%/其他余数; 良品=ROUND(总产量×质量率,0)=35601, 不良=3412</t>
        </is>
      </c>
    </row>
    <row r="1179">
      <c r="A1179" s="70" t="inlineStr">
        <is>
          <t>DEF-01178</t>
        </is>
      </c>
      <c r="B1179" s="70" t="inlineStr">
        <is>
          <t>LINE-S02-POST-20260224</t>
        </is>
      </c>
      <c r="C1179" s="70" t="inlineStr">
        <is>
          <t>SHIFT-POST-20260224</t>
        </is>
      </c>
      <c r="D1179" s="70" t="inlineStr">
        <is>
          <t>LINE-S02</t>
        </is>
      </c>
      <c r="E1179" s="70" t="inlineStr">
        <is>
          <t>改善后</t>
        </is>
      </c>
      <c r="F1179" s="71" t="n">
        <v>46077</v>
      </c>
      <c r="G1179" s="70" t="inlineStr">
        <is>
          <t>视觉设备系列</t>
        </is>
      </c>
      <c r="H1179" s="70" t="inlineStr">
        <is>
          <t>功能失效</t>
        </is>
      </c>
      <c r="I1179" s="72" t="n">
        <v>1092</v>
      </c>
      <c r="J1179" s="73" t="n">
        <v>0.3200468933177023</v>
      </c>
      <c r="K1179" s="70" t="inlineStr">
        <is>
          <t>测试工位</t>
        </is>
      </c>
      <c r="L1179" s="70" t="inlineStr">
        <is>
          <t>元器件异常</t>
        </is>
      </c>
      <c r="M1179" s="70" t="inlineStr">
        <is>
          <t>质量工程师</t>
        </is>
      </c>
      <c r="N1179" s="70" t="inlineStr">
        <is>
          <t>是</t>
        </is>
      </c>
      <c r="O1179" s="70" t="inlineStr">
        <is>
          <t>团队模拟数据</t>
        </is>
      </c>
      <c r="P1179" s="70" t="inlineStr">
        <is>
          <t>SIM-v2.2-20260807-20260805</t>
        </is>
      </c>
      <c r="Q1179" s="70" t="inlineStr">
        <is>
          <t>按LINE-S02确定性比例分配: 外观12%/尺寸15%/功能32%/电气28%/其他余数; 良品=ROUND(总产量×质量率,0)=35601, 不良=3412</t>
        </is>
      </c>
    </row>
    <row r="1180">
      <c r="A1180" s="70" t="inlineStr">
        <is>
          <t>DEF-01179</t>
        </is>
      </c>
      <c r="B1180" s="70" t="inlineStr">
        <is>
          <t>LINE-S02-POST-20260224</t>
        </is>
      </c>
      <c r="C1180" s="70" t="inlineStr">
        <is>
          <t>SHIFT-POST-20260224</t>
        </is>
      </c>
      <c r="D1180" s="70" t="inlineStr">
        <is>
          <t>LINE-S02</t>
        </is>
      </c>
      <c r="E1180" s="70" t="inlineStr">
        <is>
          <t>改善后</t>
        </is>
      </c>
      <c r="F1180" s="71" t="n">
        <v>46077</v>
      </c>
      <c r="G1180" s="70" t="inlineStr">
        <is>
          <t>视觉设备系列</t>
        </is>
      </c>
      <c r="H1180" s="70" t="inlineStr">
        <is>
          <t>电气不良</t>
        </is>
      </c>
      <c r="I1180" s="72" t="n">
        <v>955</v>
      </c>
      <c r="J1180" s="73" t="n">
        <v>0.27989449003517</v>
      </c>
      <c r="K1180" s="70" t="inlineStr">
        <is>
          <t>焊接工位</t>
        </is>
      </c>
      <c r="L1180" s="70" t="inlineStr">
        <is>
          <t>焊接缺陷</t>
        </is>
      </c>
      <c r="M1180" s="70" t="inlineStr">
        <is>
          <t>质量工程师</t>
        </is>
      </c>
      <c r="N1180" s="70" t="inlineStr">
        <is>
          <t>否</t>
        </is>
      </c>
      <c r="O1180" s="70" t="inlineStr">
        <is>
          <t>团队模拟数据</t>
        </is>
      </c>
      <c r="P1180" s="70" t="inlineStr">
        <is>
          <t>SIM-v2.2-20260807-20260805</t>
        </is>
      </c>
      <c r="Q1180" s="70" t="inlineStr">
        <is>
          <t>按LINE-S02确定性比例分配: 外观12%/尺寸15%/功能32%/电气28%/其他余数; 良品=ROUND(总产量×质量率,0)=35601, 不良=3412</t>
        </is>
      </c>
    </row>
    <row r="1181">
      <c r="A1181" s="70" t="inlineStr">
        <is>
          <t>DEF-01180</t>
        </is>
      </c>
      <c r="B1181" s="70" t="inlineStr">
        <is>
          <t>LINE-S02-POST-20260224</t>
        </is>
      </c>
      <c r="C1181" s="70" t="inlineStr">
        <is>
          <t>SHIFT-POST-20260224</t>
        </is>
      </c>
      <c r="D1181" s="70" t="inlineStr">
        <is>
          <t>LINE-S02</t>
        </is>
      </c>
      <c r="E1181" s="70" t="inlineStr">
        <is>
          <t>改善后</t>
        </is>
      </c>
      <c r="F1181" s="71" t="n">
        <v>46077</v>
      </c>
      <c r="G1181" s="70" t="inlineStr">
        <is>
          <t>视觉设备系列</t>
        </is>
      </c>
      <c r="H1181" s="70" t="inlineStr">
        <is>
          <t>其他不良</t>
        </is>
      </c>
      <c r="I1181" s="72" t="n">
        <v>444</v>
      </c>
      <c r="J1181" s="73" t="n">
        <v>0.1301289566236811</v>
      </c>
      <c r="K1181" s="70" t="inlineStr">
        <is>
          <t>包装工位</t>
        </is>
      </c>
      <c r="L1181" s="70" t="inlineStr">
        <is>
          <t>综合因素</t>
        </is>
      </c>
      <c r="M1181" s="70" t="inlineStr">
        <is>
          <t>生产主管</t>
        </is>
      </c>
      <c r="N1181" s="70" t="inlineStr">
        <is>
          <t>否</t>
        </is>
      </c>
      <c r="O1181" s="70" t="inlineStr">
        <is>
          <t>团队模拟数据</t>
        </is>
      </c>
      <c r="P1181" s="70" t="inlineStr">
        <is>
          <t>SIM-v2.2-20260807-20260805</t>
        </is>
      </c>
      <c r="Q1181" s="70" t="inlineStr">
        <is>
          <t>按LINE-S02确定性比例分配: 外观12%/尺寸15%/功能32%/电气28%/其他余数; 良品=ROUND(总产量×质量率,0)=35601, 不良=3412</t>
        </is>
      </c>
    </row>
    <row r="1182">
      <c r="A1182" s="70" t="inlineStr">
        <is>
          <t>DEF-01181</t>
        </is>
      </c>
      <c r="B1182" s="70" t="inlineStr">
        <is>
          <t>LINE-S03-POST-20260224</t>
        </is>
      </c>
      <c r="C1182" s="70" t="inlineStr">
        <is>
          <t>SHIFT-POST-20260224</t>
        </is>
      </c>
      <c r="D1182" s="70" t="inlineStr">
        <is>
          <t>LINE-S03</t>
        </is>
      </c>
      <c r="E1182" s="70" t="inlineStr">
        <is>
          <t>改善后</t>
        </is>
      </c>
      <c r="F1182" s="71" t="n">
        <v>46077</v>
      </c>
      <c r="G1182" s="70" t="inlineStr">
        <is>
          <t>音频模组系列</t>
        </is>
      </c>
      <c r="H1182" s="70" t="inlineStr">
        <is>
          <t>外观不良</t>
        </is>
      </c>
      <c r="I1182" s="72" t="n">
        <v>1526</v>
      </c>
      <c r="J1182" s="73" t="n">
        <v>0.319916142557652</v>
      </c>
      <c r="K1182" s="70" t="inlineStr">
        <is>
          <t>注塑工位</t>
        </is>
      </c>
      <c r="L1182" s="70" t="inlineStr">
        <is>
          <t>表面缺陷</t>
        </is>
      </c>
      <c r="M1182" s="70" t="inlineStr">
        <is>
          <t>质量工程师</t>
        </is>
      </c>
      <c r="N1182" s="70" t="inlineStr">
        <is>
          <t>是</t>
        </is>
      </c>
      <c r="O1182" s="70" t="inlineStr">
        <is>
          <t>团队模拟数据</t>
        </is>
      </c>
      <c r="P1182" s="70" t="inlineStr">
        <is>
          <t>SIM-v2.2-20260807-20260805</t>
        </is>
      </c>
      <c r="Q1182" s="70" t="inlineStr">
        <is>
          <t>按LINE-S03确定性比例分配: 外观32%/尺寸30%/功能15%/电气13%/其他余数; 良品=ROUND(总产量×质量率,0)=41540, 不良=4770</t>
        </is>
      </c>
    </row>
    <row r="1183">
      <c r="A1183" s="70" t="inlineStr">
        <is>
          <t>DEF-01182</t>
        </is>
      </c>
      <c r="B1183" s="70" t="inlineStr">
        <is>
          <t>LINE-S03-POST-20260224</t>
        </is>
      </c>
      <c r="C1183" s="70" t="inlineStr">
        <is>
          <t>SHIFT-POST-20260224</t>
        </is>
      </c>
      <c r="D1183" s="70" t="inlineStr">
        <is>
          <t>LINE-S03</t>
        </is>
      </c>
      <c r="E1183" s="70" t="inlineStr">
        <is>
          <t>改善后</t>
        </is>
      </c>
      <c r="F1183" s="71" t="n">
        <v>46077</v>
      </c>
      <c r="G1183" s="70" t="inlineStr">
        <is>
          <t>音频模组系列</t>
        </is>
      </c>
      <c r="H1183" s="70" t="inlineStr">
        <is>
          <t>尺寸超差</t>
        </is>
      </c>
      <c r="I1183" s="72" t="n">
        <v>1431</v>
      </c>
      <c r="J1183" s="73" t="n">
        <v>0.3</v>
      </c>
      <c r="K1183" s="70" t="inlineStr">
        <is>
          <t>成型工位</t>
        </is>
      </c>
      <c r="L1183" s="70" t="inlineStr">
        <is>
          <t>工艺偏移</t>
        </is>
      </c>
      <c r="M1183" s="70" t="inlineStr">
        <is>
          <t>质量工程师</t>
        </is>
      </c>
      <c r="N1183" s="70" t="inlineStr">
        <is>
          <t>是</t>
        </is>
      </c>
      <c r="O1183" s="70" t="inlineStr">
        <is>
          <t>团队模拟数据</t>
        </is>
      </c>
      <c r="P1183" s="70" t="inlineStr">
        <is>
          <t>SIM-v2.2-20260807-20260805</t>
        </is>
      </c>
      <c r="Q1183" s="70" t="inlineStr">
        <is>
          <t>按LINE-S03确定性比例分配: 外观32%/尺寸30%/功能15%/电气13%/其他余数; 良品=ROUND(总产量×质量率,0)=41540, 不良=4770</t>
        </is>
      </c>
    </row>
    <row r="1184">
      <c r="A1184" s="70" t="inlineStr">
        <is>
          <t>DEF-01183</t>
        </is>
      </c>
      <c r="B1184" s="70" t="inlineStr">
        <is>
          <t>LINE-S03-POST-20260224</t>
        </is>
      </c>
      <c r="C1184" s="70" t="inlineStr">
        <is>
          <t>SHIFT-POST-20260224</t>
        </is>
      </c>
      <c r="D1184" s="70" t="inlineStr">
        <is>
          <t>LINE-S03</t>
        </is>
      </c>
      <c r="E1184" s="70" t="inlineStr">
        <is>
          <t>改善后</t>
        </is>
      </c>
      <c r="F1184" s="71" t="n">
        <v>46077</v>
      </c>
      <c r="G1184" s="70" t="inlineStr">
        <is>
          <t>音频模组系列</t>
        </is>
      </c>
      <c r="H1184" s="70" t="inlineStr">
        <is>
          <t>功能失效</t>
        </is>
      </c>
      <c r="I1184" s="72" t="n">
        <v>716</v>
      </c>
      <c r="J1184" s="73" t="n">
        <v>0.150104821802935</v>
      </c>
      <c r="K1184" s="70" t="inlineStr">
        <is>
          <t>测试工位</t>
        </is>
      </c>
      <c r="L1184" s="70" t="inlineStr">
        <is>
          <t>元器件异常</t>
        </is>
      </c>
      <c r="M1184" s="70" t="inlineStr">
        <is>
          <t>质量工程师</t>
        </is>
      </c>
      <c r="N1184" s="70" t="inlineStr">
        <is>
          <t>否</t>
        </is>
      </c>
      <c r="O1184" s="70" t="inlineStr">
        <is>
          <t>团队模拟数据</t>
        </is>
      </c>
      <c r="P1184" s="70" t="inlineStr">
        <is>
          <t>SIM-v2.2-20260807-20260805</t>
        </is>
      </c>
      <c r="Q1184" s="70" t="inlineStr">
        <is>
          <t>按LINE-S03确定性比例分配: 外观32%/尺寸30%/功能15%/电气13%/其他余数; 良品=ROUND(总产量×质量率,0)=41540, 不良=4770</t>
        </is>
      </c>
    </row>
    <row r="1185">
      <c r="A1185" s="70" t="inlineStr">
        <is>
          <t>DEF-01184</t>
        </is>
      </c>
      <c r="B1185" s="70" t="inlineStr">
        <is>
          <t>LINE-S03-POST-20260224</t>
        </is>
      </c>
      <c r="C1185" s="70" t="inlineStr">
        <is>
          <t>SHIFT-POST-20260224</t>
        </is>
      </c>
      <c r="D1185" s="70" t="inlineStr">
        <is>
          <t>LINE-S03</t>
        </is>
      </c>
      <c r="E1185" s="70" t="inlineStr">
        <is>
          <t>改善后</t>
        </is>
      </c>
      <c r="F1185" s="71" t="n">
        <v>46077</v>
      </c>
      <c r="G1185" s="70" t="inlineStr">
        <is>
          <t>音频模组系列</t>
        </is>
      </c>
      <c r="H1185" s="70" t="inlineStr">
        <is>
          <t>电气不良</t>
        </is>
      </c>
      <c r="I1185" s="72" t="n">
        <v>620</v>
      </c>
      <c r="J1185" s="73" t="n">
        <v>0.129979035639413</v>
      </c>
      <c r="K1185" s="70" t="inlineStr">
        <is>
          <t>焊接工位</t>
        </is>
      </c>
      <c r="L1185" s="70" t="inlineStr">
        <is>
          <t>焊接缺陷</t>
        </is>
      </c>
      <c r="M1185" s="70" t="inlineStr">
        <is>
          <t>质量工程师</t>
        </is>
      </c>
      <c r="N1185" s="70" t="inlineStr">
        <is>
          <t>否</t>
        </is>
      </c>
      <c r="O1185" s="70" t="inlineStr">
        <is>
          <t>团队模拟数据</t>
        </is>
      </c>
      <c r="P1185" s="70" t="inlineStr">
        <is>
          <t>SIM-v2.2-20260807-20260805</t>
        </is>
      </c>
      <c r="Q1185" s="70" t="inlineStr">
        <is>
          <t>按LINE-S03确定性比例分配: 外观32%/尺寸30%/功能15%/电气13%/其他余数; 良品=ROUND(总产量×质量率,0)=41540, 不良=4770</t>
        </is>
      </c>
    </row>
    <row r="1186">
      <c r="A1186" s="70" t="inlineStr">
        <is>
          <t>DEF-01185</t>
        </is>
      </c>
      <c r="B1186" s="70" t="inlineStr">
        <is>
          <t>LINE-S03-POST-20260224</t>
        </is>
      </c>
      <c r="C1186" s="70" t="inlineStr">
        <is>
          <t>SHIFT-POST-20260224</t>
        </is>
      </c>
      <c r="D1186" s="70" t="inlineStr">
        <is>
          <t>LINE-S03</t>
        </is>
      </c>
      <c r="E1186" s="70" t="inlineStr">
        <is>
          <t>改善后</t>
        </is>
      </c>
      <c r="F1186" s="71" t="n">
        <v>46077</v>
      </c>
      <c r="G1186" s="70" t="inlineStr">
        <is>
          <t>音频模组系列</t>
        </is>
      </c>
      <c r="H1186" s="70" t="inlineStr">
        <is>
          <t>其他不良</t>
        </is>
      </c>
      <c r="I1186" s="72" t="n">
        <v>477</v>
      </c>
      <c r="J1186" s="73" t="n">
        <v>0.09999999999999987</v>
      </c>
      <c r="K1186" s="70" t="inlineStr">
        <is>
          <t>包装工位</t>
        </is>
      </c>
      <c r="L1186" s="70" t="inlineStr">
        <is>
          <t>综合因素</t>
        </is>
      </c>
      <c r="M1186" s="70" t="inlineStr">
        <is>
          <t>生产主管</t>
        </is>
      </c>
      <c r="N1186" s="70" t="inlineStr">
        <is>
          <t>否</t>
        </is>
      </c>
      <c r="O1186" s="70" t="inlineStr">
        <is>
          <t>团队模拟数据</t>
        </is>
      </c>
      <c r="P1186" s="70" t="inlineStr">
        <is>
          <t>SIM-v2.2-20260807-20260805</t>
        </is>
      </c>
      <c r="Q1186" s="70" t="inlineStr">
        <is>
          <t>按LINE-S03确定性比例分配: 外观32%/尺寸30%/功能15%/电气13%/其他余数; 良品=ROUND(总产量×质量率,0)=41540, 不良=4770</t>
        </is>
      </c>
    </row>
    <row r="1187">
      <c r="A1187" s="70" t="inlineStr">
        <is>
          <t>DEF-01186</t>
        </is>
      </c>
      <c r="B1187" s="70" t="inlineStr">
        <is>
          <t>LINE-S01-POST-20260225</t>
        </is>
      </c>
      <c r="C1187" s="70" t="inlineStr">
        <is>
          <t>SHIFT-POST-20260225</t>
        </is>
      </c>
      <c r="D1187" s="70" t="inlineStr">
        <is>
          <t>LINE-S01</t>
        </is>
      </c>
      <c r="E1187" s="70" t="inlineStr">
        <is>
          <t>改善后</t>
        </is>
      </c>
      <c r="F1187" s="71" t="n">
        <v>46078</v>
      </c>
      <c r="G1187" s="70" t="inlineStr">
        <is>
          <t>智能终端系列</t>
        </is>
      </c>
      <c r="H1187" s="70" t="inlineStr">
        <is>
          <t>外观不良</t>
        </is>
      </c>
      <c r="I1187" s="72" t="n">
        <v>94</v>
      </c>
      <c r="J1187" s="73" t="n">
        <v>0.1499202551834131</v>
      </c>
      <c r="K1187" s="70" t="inlineStr">
        <is>
          <t>注塑工位</t>
        </is>
      </c>
      <c r="L1187" s="70" t="inlineStr">
        <is>
          <t>表面缺陷</t>
        </is>
      </c>
      <c r="M1187" s="70" t="inlineStr">
        <is>
          <t>质量工程师</t>
        </is>
      </c>
      <c r="N1187" s="70" t="inlineStr">
        <is>
          <t>否</t>
        </is>
      </c>
      <c r="O1187" s="70" t="inlineStr">
        <is>
          <t>团队模拟数据</t>
        </is>
      </c>
      <c r="P1187" s="70" t="inlineStr">
        <is>
          <t>SIM-v2.2-20260807-20260805</t>
        </is>
      </c>
      <c r="Q1187" s="70" t="inlineStr">
        <is>
          <t>按LINE-S01确定性比例分配: 外观15%/尺寸25%/功能25%/电气25%/其他余数; 良品=ROUND(总产量×质量率,0)=33230, 不良=627</t>
        </is>
      </c>
    </row>
    <row r="1188">
      <c r="A1188" s="70" t="inlineStr">
        <is>
          <t>DEF-01187</t>
        </is>
      </c>
      <c r="B1188" s="70" t="inlineStr">
        <is>
          <t>LINE-S01-POST-20260225</t>
        </is>
      </c>
      <c r="C1188" s="70" t="inlineStr">
        <is>
          <t>SHIFT-POST-20260225</t>
        </is>
      </c>
      <c r="D1188" s="70" t="inlineStr">
        <is>
          <t>LINE-S01</t>
        </is>
      </c>
      <c r="E1188" s="70" t="inlineStr">
        <is>
          <t>改善后</t>
        </is>
      </c>
      <c r="F1188" s="71" t="n">
        <v>46078</v>
      </c>
      <c r="G1188" s="70" t="inlineStr">
        <is>
          <t>智能终端系列</t>
        </is>
      </c>
      <c r="H1188" s="70" t="inlineStr">
        <is>
          <t>尺寸超差</t>
        </is>
      </c>
      <c r="I1188" s="72" t="n">
        <v>157</v>
      </c>
      <c r="J1188" s="73" t="n">
        <v>0.2503987240829346</v>
      </c>
      <c r="K1188" s="70" t="inlineStr">
        <is>
          <t>成型工位</t>
        </is>
      </c>
      <c r="L1188" s="70" t="inlineStr">
        <is>
          <t>工艺偏移</t>
        </is>
      </c>
      <c r="M1188" s="70" t="inlineStr">
        <is>
          <t>质量工程师</t>
        </is>
      </c>
      <c r="N1188" s="70" t="inlineStr">
        <is>
          <t>否</t>
        </is>
      </c>
      <c r="O1188" s="70" t="inlineStr">
        <is>
          <t>团队模拟数据</t>
        </is>
      </c>
      <c r="P1188" s="70" t="inlineStr">
        <is>
          <t>SIM-v2.2-20260807-20260805</t>
        </is>
      </c>
      <c r="Q1188" s="70" t="inlineStr">
        <is>
          <t>按LINE-S01确定性比例分配: 外观15%/尺寸25%/功能25%/电气25%/其他余数; 良品=ROUND(总产量×质量率,0)=33230, 不良=627</t>
        </is>
      </c>
    </row>
    <row r="1189">
      <c r="A1189" s="70" t="inlineStr">
        <is>
          <t>DEF-01188</t>
        </is>
      </c>
      <c r="B1189" s="70" t="inlineStr">
        <is>
          <t>LINE-S01-POST-20260225</t>
        </is>
      </c>
      <c r="C1189" s="70" t="inlineStr">
        <is>
          <t>SHIFT-POST-20260225</t>
        </is>
      </c>
      <c r="D1189" s="70" t="inlineStr">
        <is>
          <t>LINE-S01</t>
        </is>
      </c>
      <c r="E1189" s="70" t="inlineStr">
        <is>
          <t>改善后</t>
        </is>
      </c>
      <c r="F1189" s="71" t="n">
        <v>46078</v>
      </c>
      <c r="G1189" s="70" t="inlineStr">
        <is>
          <t>智能终端系列</t>
        </is>
      </c>
      <c r="H1189" s="70" t="inlineStr">
        <is>
          <t>功能失效</t>
        </is>
      </c>
      <c r="I1189" s="72" t="n">
        <v>157</v>
      </c>
      <c r="J1189" s="73" t="n">
        <v>0.2503987240829346</v>
      </c>
      <c r="K1189" s="70" t="inlineStr">
        <is>
          <t>测试工位</t>
        </is>
      </c>
      <c r="L1189" s="70" t="inlineStr">
        <is>
          <t>元器件异常</t>
        </is>
      </c>
      <c r="M1189" s="70" t="inlineStr">
        <is>
          <t>质量工程师</t>
        </is>
      </c>
      <c r="N1189" s="70" t="inlineStr">
        <is>
          <t>否</t>
        </is>
      </c>
      <c r="O1189" s="70" t="inlineStr">
        <is>
          <t>团队模拟数据</t>
        </is>
      </c>
      <c r="P1189" s="70" t="inlineStr">
        <is>
          <t>SIM-v2.2-20260807-20260805</t>
        </is>
      </c>
      <c r="Q1189" s="70" t="inlineStr">
        <is>
          <t>按LINE-S01确定性比例分配: 外观15%/尺寸25%/功能25%/电气25%/其他余数; 良品=ROUND(总产量×质量率,0)=33230, 不良=627</t>
        </is>
      </c>
    </row>
    <row r="1190">
      <c r="A1190" s="70" t="inlineStr">
        <is>
          <t>DEF-01189</t>
        </is>
      </c>
      <c r="B1190" s="70" t="inlineStr">
        <is>
          <t>LINE-S01-POST-20260225</t>
        </is>
      </c>
      <c r="C1190" s="70" t="inlineStr">
        <is>
          <t>SHIFT-POST-20260225</t>
        </is>
      </c>
      <c r="D1190" s="70" t="inlineStr">
        <is>
          <t>LINE-S01</t>
        </is>
      </c>
      <c r="E1190" s="70" t="inlineStr">
        <is>
          <t>改善后</t>
        </is>
      </c>
      <c r="F1190" s="71" t="n">
        <v>46078</v>
      </c>
      <c r="G1190" s="70" t="inlineStr">
        <is>
          <t>智能终端系列</t>
        </is>
      </c>
      <c r="H1190" s="70" t="inlineStr">
        <is>
          <t>电气不良</t>
        </is>
      </c>
      <c r="I1190" s="72" t="n">
        <v>157</v>
      </c>
      <c r="J1190" s="73" t="n">
        <v>0.2503987240829346</v>
      </c>
      <c r="K1190" s="70" t="inlineStr">
        <is>
          <t>焊接工位</t>
        </is>
      </c>
      <c r="L1190" s="70" t="inlineStr">
        <is>
          <t>焊接缺陷</t>
        </is>
      </c>
      <c r="M1190" s="70" t="inlineStr">
        <is>
          <t>质量工程师</t>
        </is>
      </c>
      <c r="N1190" s="70" t="inlineStr">
        <is>
          <t>否</t>
        </is>
      </c>
      <c r="O1190" s="70" t="inlineStr">
        <is>
          <t>团队模拟数据</t>
        </is>
      </c>
      <c r="P1190" s="70" t="inlineStr">
        <is>
          <t>SIM-v2.2-20260807-20260805</t>
        </is>
      </c>
      <c r="Q1190" s="70" t="inlineStr">
        <is>
          <t>按LINE-S01确定性比例分配: 外观15%/尺寸25%/功能25%/电气25%/其他余数; 良品=ROUND(总产量×质量率,0)=33230, 不良=627</t>
        </is>
      </c>
    </row>
    <row r="1191">
      <c r="A1191" s="70" t="inlineStr">
        <is>
          <t>DEF-01190</t>
        </is>
      </c>
      <c r="B1191" s="70" t="inlineStr">
        <is>
          <t>LINE-S01-POST-20260225</t>
        </is>
      </c>
      <c r="C1191" s="70" t="inlineStr">
        <is>
          <t>SHIFT-POST-20260225</t>
        </is>
      </c>
      <c r="D1191" s="70" t="inlineStr">
        <is>
          <t>LINE-S01</t>
        </is>
      </c>
      <c r="E1191" s="70" t="inlineStr">
        <is>
          <t>改善后</t>
        </is>
      </c>
      <c r="F1191" s="71" t="n">
        <v>46078</v>
      </c>
      <c r="G1191" s="70" t="inlineStr">
        <is>
          <t>智能终端系列</t>
        </is>
      </c>
      <c r="H1191" s="70" t="inlineStr">
        <is>
          <t>其他不良</t>
        </is>
      </c>
      <c r="I1191" s="72" t="n">
        <v>62</v>
      </c>
      <c r="J1191" s="73" t="n">
        <v>0.09888357256778302</v>
      </c>
      <c r="K1191" s="70" t="inlineStr">
        <is>
          <t>包装工位</t>
        </is>
      </c>
      <c r="L1191" s="70" t="inlineStr">
        <is>
          <t>综合因素</t>
        </is>
      </c>
      <c r="M1191" s="70" t="inlineStr">
        <is>
          <t>生产主管</t>
        </is>
      </c>
      <c r="N1191" s="70" t="inlineStr">
        <is>
          <t>否</t>
        </is>
      </c>
      <c r="O1191" s="70" t="inlineStr">
        <is>
          <t>团队模拟数据</t>
        </is>
      </c>
      <c r="P1191" s="70" t="inlineStr">
        <is>
          <t>SIM-v2.2-20260807-20260805</t>
        </is>
      </c>
      <c r="Q1191" s="70" t="inlineStr">
        <is>
          <t>按LINE-S01确定性比例分配: 外观15%/尺寸25%/功能25%/电气25%/其他余数; 良品=ROUND(总产量×质量率,0)=33230, 不良=627</t>
        </is>
      </c>
    </row>
    <row r="1192">
      <c r="A1192" s="70" t="inlineStr">
        <is>
          <t>DEF-01191</t>
        </is>
      </c>
      <c r="B1192" s="70" t="inlineStr">
        <is>
          <t>LINE-S02-POST-20260225</t>
        </is>
      </c>
      <c r="C1192" s="70" t="inlineStr">
        <is>
          <t>SHIFT-POST-20260225</t>
        </is>
      </c>
      <c r="D1192" s="70" t="inlineStr">
        <is>
          <t>LINE-S02</t>
        </is>
      </c>
      <c r="E1192" s="70" t="inlineStr">
        <is>
          <t>改善后</t>
        </is>
      </c>
      <c r="F1192" s="71" t="n">
        <v>46078</v>
      </c>
      <c r="G1192" s="70" t="inlineStr">
        <is>
          <t>视觉设备系列</t>
        </is>
      </c>
      <c r="H1192" s="70" t="inlineStr">
        <is>
          <t>外观不良</t>
        </is>
      </c>
      <c r="I1192" s="72" t="n">
        <v>47</v>
      </c>
      <c r="J1192" s="73" t="n">
        <v>0.1192893401015228</v>
      </c>
      <c r="K1192" s="70" t="inlineStr">
        <is>
          <t>注塑工位</t>
        </is>
      </c>
      <c r="L1192" s="70" t="inlineStr">
        <is>
          <t>表面缺陷</t>
        </is>
      </c>
      <c r="M1192" s="70" t="inlineStr">
        <is>
          <t>质量工程师</t>
        </is>
      </c>
      <c r="N1192" s="70" t="inlineStr">
        <is>
          <t>否</t>
        </is>
      </c>
      <c r="O1192" s="70" t="inlineStr">
        <is>
          <t>团队模拟数据</t>
        </is>
      </c>
      <c r="P1192" s="70" t="inlineStr">
        <is>
          <t>SIM-v2.2-20260807-20260805</t>
        </is>
      </c>
      <c r="Q1192" s="70" t="inlineStr">
        <is>
          <t>按LINE-S02确定性比例分配: 外观12%/尺寸15%/功能32%/电气28%/其他余数; 良品=ROUND(总产量×质量率,0)=30796, 不良=394</t>
        </is>
      </c>
    </row>
    <row r="1193">
      <c r="A1193" s="70" t="inlineStr">
        <is>
          <t>DEF-01192</t>
        </is>
      </c>
      <c r="B1193" s="70" t="inlineStr">
        <is>
          <t>LINE-S02-POST-20260225</t>
        </is>
      </c>
      <c r="C1193" s="70" t="inlineStr">
        <is>
          <t>SHIFT-POST-20260225</t>
        </is>
      </c>
      <c r="D1193" s="70" t="inlineStr">
        <is>
          <t>LINE-S02</t>
        </is>
      </c>
      <c r="E1193" s="70" t="inlineStr">
        <is>
          <t>改善后</t>
        </is>
      </c>
      <c r="F1193" s="71" t="n">
        <v>46078</v>
      </c>
      <c r="G1193" s="70" t="inlineStr">
        <is>
          <t>视觉设备系列</t>
        </is>
      </c>
      <c r="H1193" s="70" t="inlineStr">
        <is>
          <t>尺寸超差</t>
        </is>
      </c>
      <c r="I1193" s="72" t="n">
        <v>59</v>
      </c>
      <c r="J1193" s="73" t="n">
        <v>0.149746192893401</v>
      </c>
      <c r="K1193" s="70" t="inlineStr">
        <is>
          <t>成型工位</t>
        </is>
      </c>
      <c r="L1193" s="70" t="inlineStr">
        <is>
          <t>工艺偏移</t>
        </is>
      </c>
      <c r="M1193" s="70" t="inlineStr">
        <is>
          <t>质量工程师</t>
        </is>
      </c>
      <c r="N1193" s="70" t="inlineStr">
        <is>
          <t>否</t>
        </is>
      </c>
      <c r="O1193" s="70" t="inlineStr">
        <is>
          <t>团队模拟数据</t>
        </is>
      </c>
      <c r="P1193" s="70" t="inlineStr">
        <is>
          <t>SIM-v2.2-20260807-20260805</t>
        </is>
      </c>
      <c r="Q1193" s="70" t="inlineStr">
        <is>
          <t>按LINE-S02确定性比例分配: 外观12%/尺寸15%/功能32%/电气28%/其他余数; 良品=ROUND(总产量×质量率,0)=30796, 不良=394</t>
        </is>
      </c>
    </row>
    <row r="1194">
      <c r="A1194" s="70" t="inlineStr">
        <is>
          <t>DEF-01193</t>
        </is>
      </c>
      <c r="B1194" s="70" t="inlineStr">
        <is>
          <t>LINE-S02-POST-20260225</t>
        </is>
      </c>
      <c r="C1194" s="70" t="inlineStr">
        <is>
          <t>SHIFT-POST-20260225</t>
        </is>
      </c>
      <c r="D1194" s="70" t="inlineStr">
        <is>
          <t>LINE-S02</t>
        </is>
      </c>
      <c r="E1194" s="70" t="inlineStr">
        <is>
          <t>改善后</t>
        </is>
      </c>
      <c r="F1194" s="71" t="n">
        <v>46078</v>
      </c>
      <c r="G1194" s="70" t="inlineStr">
        <is>
          <t>视觉设备系列</t>
        </is>
      </c>
      <c r="H1194" s="70" t="inlineStr">
        <is>
          <t>功能失效</t>
        </is>
      </c>
      <c r="I1194" s="72" t="n">
        <v>126</v>
      </c>
      <c r="J1194" s="73" t="n">
        <v>0.3197969543147208</v>
      </c>
      <c r="K1194" s="70" t="inlineStr">
        <is>
          <t>测试工位</t>
        </is>
      </c>
      <c r="L1194" s="70" t="inlineStr">
        <is>
          <t>元器件异常</t>
        </is>
      </c>
      <c r="M1194" s="70" t="inlineStr">
        <is>
          <t>质量工程师</t>
        </is>
      </c>
      <c r="N1194" s="70" t="inlineStr">
        <is>
          <t>是</t>
        </is>
      </c>
      <c r="O1194" s="70" t="inlineStr">
        <is>
          <t>团队模拟数据</t>
        </is>
      </c>
      <c r="P1194" s="70" t="inlineStr">
        <is>
          <t>SIM-v2.2-20260807-20260805</t>
        </is>
      </c>
      <c r="Q1194" s="70" t="inlineStr">
        <is>
          <t>按LINE-S02确定性比例分配: 外观12%/尺寸15%/功能32%/电气28%/其他余数; 良品=ROUND(总产量×质量率,0)=30796, 不良=394</t>
        </is>
      </c>
    </row>
    <row r="1195">
      <c r="A1195" s="70" t="inlineStr">
        <is>
          <t>DEF-01194</t>
        </is>
      </c>
      <c r="B1195" s="70" t="inlineStr">
        <is>
          <t>LINE-S02-POST-20260225</t>
        </is>
      </c>
      <c r="C1195" s="70" t="inlineStr">
        <is>
          <t>SHIFT-POST-20260225</t>
        </is>
      </c>
      <c r="D1195" s="70" t="inlineStr">
        <is>
          <t>LINE-S02</t>
        </is>
      </c>
      <c r="E1195" s="70" t="inlineStr">
        <is>
          <t>改善后</t>
        </is>
      </c>
      <c r="F1195" s="71" t="n">
        <v>46078</v>
      </c>
      <c r="G1195" s="70" t="inlineStr">
        <is>
          <t>视觉设备系列</t>
        </is>
      </c>
      <c r="H1195" s="70" t="inlineStr">
        <is>
          <t>电气不良</t>
        </is>
      </c>
      <c r="I1195" s="72" t="n">
        <v>110</v>
      </c>
      <c r="J1195" s="73" t="n">
        <v>0.2791878172588833</v>
      </c>
      <c r="K1195" s="70" t="inlineStr">
        <is>
          <t>焊接工位</t>
        </is>
      </c>
      <c r="L1195" s="70" t="inlineStr">
        <is>
          <t>焊接缺陷</t>
        </is>
      </c>
      <c r="M1195" s="70" t="inlineStr">
        <is>
          <t>质量工程师</t>
        </is>
      </c>
      <c r="N1195" s="70" t="inlineStr">
        <is>
          <t>否</t>
        </is>
      </c>
      <c r="O1195" s="70" t="inlineStr">
        <is>
          <t>团队模拟数据</t>
        </is>
      </c>
      <c r="P1195" s="70" t="inlineStr">
        <is>
          <t>SIM-v2.2-20260807-20260805</t>
        </is>
      </c>
      <c r="Q1195" s="70" t="inlineStr">
        <is>
          <t>按LINE-S02确定性比例分配: 外观12%/尺寸15%/功能32%/电气28%/其他余数; 良品=ROUND(总产量×质量率,0)=30796, 不良=394</t>
        </is>
      </c>
    </row>
    <row r="1196">
      <c r="A1196" s="70" t="inlineStr">
        <is>
          <t>DEF-01195</t>
        </is>
      </c>
      <c r="B1196" s="70" t="inlineStr">
        <is>
          <t>LINE-S02-POST-20260225</t>
        </is>
      </c>
      <c r="C1196" s="70" t="inlineStr">
        <is>
          <t>SHIFT-POST-20260225</t>
        </is>
      </c>
      <c r="D1196" s="70" t="inlineStr">
        <is>
          <t>LINE-S02</t>
        </is>
      </c>
      <c r="E1196" s="70" t="inlineStr">
        <is>
          <t>改善后</t>
        </is>
      </c>
      <c r="F1196" s="71" t="n">
        <v>46078</v>
      </c>
      <c r="G1196" s="70" t="inlineStr">
        <is>
          <t>视觉设备系列</t>
        </is>
      </c>
      <c r="H1196" s="70" t="inlineStr">
        <is>
          <t>其他不良</t>
        </is>
      </c>
      <c r="I1196" s="72" t="n">
        <v>52</v>
      </c>
      <c r="J1196" s="73" t="n">
        <v>0.131979695431472</v>
      </c>
      <c r="K1196" s="70" t="inlineStr">
        <is>
          <t>包装工位</t>
        </is>
      </c>
      <c r="L1196" s="70" t="inlineStr">
        <is>
          <t>综合因素</t>
        </is>
      </c>
      <c r="M1196" s="70" t="inlineStr">
        <is>
          <t>生产主管</t>
        </is>
      </c>
      <c r="N1196" s="70" t="inlineStr">
        <is>
          <t>否</t>
        </is>
      </c>
      <c r="O1196" s="70" t="inlineStr">
        <is>
          <t>团队模拟数据</t>
        </is>
      </c>
      <c r="P1196" s="70" t="inlineStr">
        <is>
          <t>SIM-v2.2-20260807-20260805</t>
        </is>
      </c>
      <c r="Q1196" s="70" t="inlineStr">
        <is>
          <t>按LINE-S02确定性比例分配: 外观12%/尺寸15%/功能32%/电气28%/其他余数; 良品=ROUND(总产量×质量率,0)=30796, 不良=394</t>
        </is>
      </c>
    </row>
    <row r="1197">
      <c r="A1197" s="70" t="inlineStr">
        <is>
          <t>DEF-01196</t>
        </is>
      </c>
      <c r="B1197" s="70" t="inlineStr">
        <is>
          <t>LINE-S03-POST-20260225</t>
        </is>
      </c>
      <c r="C1197" s="70" t="inlineStr">
        <is>
          <t>SHIFT-POST-20260225</t>
        </is>
      </c>
      <c r="D1197" s="70" t="inlineStr">
        <is>
          <t>LINE-S03</t>
        </is>
      </c>
      <c r="E1197" s="70" t="inlineStr">
        <is>
          <t>改善后</t>
        </is>
      </c>
      <c r="F1197" s="71" t="n">
        <v>46078</v>
      </c>
      <c r="G1197" s="70" t="inlineStr">
        <is>
          <t>音频模组系列</t>
        </is>
      </c>
      <c r="H1197" s="70" t="inlineStr">
        <is>
          <t>外观不良</t>
        </is>
      </c>
      <c r="I1197" s="72" t="n">
        <v>310</v>
      </c>
      <c r="J1197" s="73" t="n">
        <v>0.3202479338842975</v>
      </c>
      <c r="K1197" s="70" t="inlineStr">
        <is>
          <t>注塑工位</t>
        </is>
      </c>
      <c r="L1197" s="70" t="inlineStr">
        <is>
          <t>表面缺陷</t>
        </is>
      </c>
      <c r="M1197" s="70" t="inlineStr">
        <is>
          <t>质量工程师</t>
        </is>
      </c>
      <c r="N1197" s="70" t="inlineStr">
        <is>
          <t>是</t>
        </is>
      </c>
      <c r="O1197" s="70" t="inlineStr">
        <is>
          <t>团队模拟数据</t>
        </is>
      </c>
      <c r="P1197" s="70" t="inlineStr">
        <is>
          <t>SIM-v2.2-20260807-20260805</t>
        </is>
      </c>
      <c r="Q1197" s="70" t="inlineStr">
        <is>
          <t>按LINE-S03确定性比例分配: 外观32%/尺寸30%/功能15%/电气13%/其他余数; 良品=ROUND(总产量×质量率,0)=33383, 不良=968</t>
        </is>
      </c>
    </row>
    <row r="1198">
      <c r="A1198" s="70" t="inlineStr">
        <is>
          <t>DEF-01197</t>
        </is>
      </c>
      <c r="B1198" s="70" t="inlineStr">
        <is>
          <t>LINE-S03-POST-20260225</t>
        </is>
      </c>
      <c r="C1198" s="70" t="inlineStr">
        <is>
          <t>SHIFT-POST-20260225</t>
        </is>
      </c>
      <c r="D1198" s="70" t="inlineStr">
        <is>
          <t>LINE-S03</t>
        </is>
      </c>
      <c r="E1198" s="70" t="inlineStr">
        <is>
          <t>改善后</t>
        </is>
      </c>
      <c r="F1198" s="71" t="n">
        <v>46078</v>
      </c>
      <c r="G1198" s="70" t="inlineStr">
        <is>
          <t>音频模组系列</t>
        </is>
      </c>
      <c r="H1198" s="70" t="inlineStr">
        <is>
          <t>尺寸超差</t>
        </is>
      </c>
      <c r="I1198" s="72" t="n">
        <v>290</v>
      </c>
      <c r="J1198" s="73" t="n">
        <v>0.2995867768595041</v>
      </c>
      <c r="K1198" s="70" t="inlineStr">
        <is>
          <t>成型工位</t>
        </is>
      </c>
      <c r="L1198" s="70" t="inlineStr">
        <is>
          <t>工艺偏移</t>
        </is>
      </c>
      <c r="M1198" s="70" t="inlineStr">
        <is>
          <t>质量工程师</t>
        </is>
      </c>
      <c r="N1198" s="70" t="inlineStr">
        <is>
          <t>否</t>
        </is>
      </c>
      <c r="O1198" s="70" t="inlineStr">
        <is>
          <t>团队模拟数据</t>
        </is>
      </c>
      <c r="P1198" s="70" t="inlineStr">
        <is>
          <t>SIM-v2.2-20260807-20260805</t>
        </is>
      </c>
      <c r="Q1198" s="70" t="inlineStr">
        <is>
          <t>按LINE-S03确定性比例分配: 外观32%/尺寸30%/功能15%/电气13%/其他余数; 良品=ROUND(总产量×质量率,0)=33383, 不良=968</t>
        </is>
      </c>
    </row>
    <row r="1199">
      <c r="A1199" s="70" t="inlineStr">
        <is>
          <t>DEF-01198</t>
        </is>
      </c>
      <c r="B1199" s="70" t="inlineStr">
        <is>
          <t>LINE-S03-POST-20260225</t>
        </is>
      </c>
      <c r="C1199" s="70" t="inlineStr">
        <is>
          <t>SHIFT-POST-20260225</t>
        </is>
      </c>
      <c r="D1199" s="70" t="inlineStr">
        <is>
          <t>LINE-S03</t>
        </is>
      </c>
      <c r="E1199" s="70" t="inlineStr">
        <is>
          <t>改善后</t>
        </is>
      </c>
      <c r="F1199" s="71" t="n">
        <v>46078</v>
      </c>
      <c r="G1199" s="70" t="inlineStr">
        <is>
          <t>音频模组系列</t>
        </is>
      </c>
      <c r="H1199" s="70" t="inlineStr">
        <is>
          <t>功能失效</t>
        </is>
      </c>
      <c r="I1199" s="72" t="n">
        <v>145</v>
      </c>
      <c r="J1199" s="73" t="n">
        <v>0.1497933884297521</v>
      </c>
      <c r="K1199" s="70" t="inlineStr">
        <is>
          <t>测试工位</t>
        </is>
      </c>
      <c r="L1199" s="70" t="inlineStr">
        <is>
          <t>元器件异常</t>
        </is>
      </c>
      <c r="M1199" s="70" t="inlineStr">
        <is>
          <t>质量工程师</t>
        </is>
      </c>
      <c r="N1199" s="70" t="inlineStr">
        <is>
          <t>否</t>
        </is>
      </c>
      <c r="O1199" s="70" t="inlineStr">
        <is>
          <t>团队模拟数据</t>
        </is>
      </c>
      <c r="P1199" s="70" t="inlineStr">
        <is>
          <t>SIM-v2.2-20260807-20260805</t>
        </is>
      </c>
      <c r="Q1199" s="70" t="inlineStr">
        <is>
          <t>按LINE-S03确定性比例分配: 外观32%/尺寸30%/功能15%/电气13%/其他余数; 良品=ROUND(总产量×质量率,0)=33383, 不良=968</t>
        </is>
      </c>
    </row>
    <row r="1200">
      <c r="A1200" s="70" t="inlineStr">
        <is>
          <t>DEF-01199</t>
        </is>
      </c>
      <c r="B1200" s="70" t="inlineStr">
        <is>
          <t>LINE-S03-POST-20260225</t>
        </is>
      </c>
      <c r="C1200" s="70" t="inlineStr">
        <is>
          <t>SHIFT-POST-20260225</t>
        </is>
      </c>
      <c r="D1200" s="70" t="inlineStr">
        <is>
          <t>LINE-S03</t>
        </is>
      </c>
      <c r="E1200" s="70" t="inlineStr">
        <is>
          <t>改善后</t>
        </is>
      </c>
      <c r="F1200" s="71" t="n">
        <v>46078</v>
      </c>
      <c r="G1200" s="70" t="inlineStr">
        <is>
          <t>音频模组系列</t>
        </is>
      </c>
      <c r="H1200" s="70" t="inlineStr">
        <is>
          <t>电气不良</t>
        </is>
      </c>
      <c r="I1200" s="72" t="n">
        <v>126</v>
      </c>
      <c r="J1200" s="73" t="n">
        <v>0.1301652892561984</v>
      </c>
      <c r="K1200" s="70" t="inlineStr">
        <is>
          <t>焊接工位</t>
        </is>
      </c>
      <c r="L1200" s="70" t="inlineStr">
        <is>
          <t>焊接缺陷</t>
        </is>
      </c>
      <c r="M1200" s="70" t="inlineStr">
        <is>
          <t>质量工程师</t>
        </is>
      </c>
      <c r="N1200" s="70" t="inlineStr">
        <is>
          <t>否</t>
        </is>
      </c>
      <c r="O1200" s="70" t="inlineStr">
        <is>
          <t>团队模拟数据</t>
        </is>
      </c>
      <c r="P1200" s="70" t="inlineStr">
        <is>
          <t>SIM-v2.2-20260807-20260805</t>
        </is>
      </c>
      <c r="Q1200" s="70" t="inlineStr">
        <is>
          <t>按LINE-S03确定性比例分配: 外观32%/尺寸30%/功能15%/电气13%/其他余数; 良品=ROUND(总产量×质量率,0)=33383, 不良=968</t>
        </is>
      </c>
    </row>
    <row r="1201">
      <c r="A1201" s="70" t="inlineStr">
        <is>
          <t>DEF-01200</t>
        </is>
      </c>
      <c r="B1201" s="70" t="inlineStr">
        <is>
          <t>LINE-S03-POST-20260225</t>
        </is>
      </c>
      <c r="C1201" s="70" t="inlineStr">
        <is>
          <t>SHIFT-POST-20260225</t>
        </is>
      </c>
      <c r="D1201" s="70" t="inlineStr">
        <is>
          <t>LINE-S03</t>
        </is>
      </c>
      <c r="E1201" s="70" t="inlineStr">
        <is>
          <t>改善后</t>
        </is>
      </c>
      <c r="F1201" s="71" t="n">
        <v>46078</v>
      </c>
      <c r="G1201" s="70" t="inlineStr">
        <is>
          <t>音频模组系列</t>
        </is>
      </c>
      <c r="H1201" s="70" t="inlineStr">
        <is>
          <t>其他不良</t>
        </is>
      </c>
      <c r="I1201" s="72" t="n">
        <v>97</v>
      </c>
      <c r="J1201" s="73" t="n">
        <v>0.100206611570248</v>
      </c>
      <c r="K1201" s="70" t="inlineStr">
        <is>
          <t>包装工位</t>
        </is>
      </c>
      <c r="L1201" s="70" t="inlineStr">
        <is>
          <t>综合因素</t>
        </is>
      </c>
      <c r="M1201" s="70" t="inlineStr">
        <is>
          <t>生产主管</t>
        </is>
      </c>
      <c r="N1201" s="70" t="inlineStr">
        <is>
          <t>否</t>
        </is>
      </c>
      <c r="O1201" s="70" t="inlineStr">
        <is>
          <t>团队模拟数据</t>
        </is>
      </c>
      <c r="P1201" s="70" t="inlineStr">
        <is>
          <t>SIM-v2.2-20260807-20260805</t>
        </is>
      </c>
      <c r="Q1201" s="70" t="inlineStr">
        <is>
          <t>按LINE-S03确定性比例分配: 外观32%/尺寸30%/功能15%/电气13%/其他余数; 良品=ROUND(总产量×质量率,0)=33383, 不良=968</t>
        </is>
      </c>
    </row>
    <row r="1202">
      <c r="A1202" s="70" t="inlineStr">
        <is>
          <t>DEF-01201</t>
        </is>
      </c>
      <c r="B1202" s="70" t="inlineStr">
        <is>
          <t>LINE-S01-POST-20260226</t>
        </is>
      </c>
      <c r="C1202" s="70" t="inlineStr">
        <is>
          <t>SHIFT-POST-20260226</t>
        </is>
      </c>
      <c r="D1202" s="70" t="inlineStr">
        <is>
          <t>LINE-S01</t>
        </is>
      </c>
      <c r="E1202" s="70" t="inlineStr">
        <is>
          <t>改善后</t>
        </is>
      </c>
      <c r="F1202" s="71" t="n">
        <v>46079</v>
      </c>
      <c r="G1202" s="70" t="inlineStr">
        <is>
          <t>智能终端系列</t>
        </is>
      </c>
      <c r="H1202" s="70" t="inlineStr">
        <is>
          <t>外观不良</t>
        </is>
      </c>
      <c r="I1202" s="72" t="n">
        <v>47</v>
      </c>
      <c r="J1202" s="73" t="n">
        <v>0.1492063492063492</v>
      </c>
      <c r="K1202" s="70" t="inlineStr">
        <is>
          <t>注塑工位</t>
        </is>
      </c>
      <c r="L1202" s="70" t="inlineStr">
        <is>
          <t>表面缺陷</t>
        </is>
      </c>
      <c r="M1202" s="70" t="inlineStr">
        <is>
          <t>质量工程师</t>
        </is>
      </c>
      <c r="N1202" s="70" t="inlineStr">
        <is>
          <t>否</t>
        </is>
      </c>
      <c r="O1202" s="70" t="inlineStr">
        <is>
          <t>团队模拟数据</t>
        </is>
      </c>
      <c r="P1202" s="70" t="inlineStr">
        <is>
          <t>SIM-v2.2-20260807-20260805</t>
        </is>
      </c>
      <c r="Q1202" s="70" t="inlineStr">
        <is>
          <t>按LINE-S01确定性比例分配: 外观15%/尺寸25%/功能25%/电气25%/其他余数; 良品=ROUND(总产量×质量率,0)=32103, 不良=315</t>
        </is>
      </c>
    </row>
    <row r="1203">
      <c r="A1203" s="70" t="inlineStr">
        <is>
          <t>DEF-01202</t>
        </is>
      </c>
      <c r="B1203" s="70" t="inlineStr">
        <is>
          <t>LINE-S01-POST-20260226</t>
        </is>
      </c>
      <c r="C1203" s="70" t="inlineStr">
        <is>
          <t>SHIFT-POST-20260226</t>
        </is>
      </c>
      <c r="D1203" s="70" t="inlineStr">
        <is>
          <t>LINE-S01</t>
        </is>
      </c>
      <c r="E1203" s="70" t="inlineStr">
        <is>
          <t>改善后</t>
        </is>
      </c>
      <c r="F1203" s="71" t="n">
        <v>46079</v>
      </c>
      <c r="G1203" s="70" t="inlineStr">
        <is>
          <t>智能终端系列</t>
        </is>
      </c>
      <c r="H1203" s="70" t="inlineStr">
        <is>
          <t>尺寸超差</t>
        </is>
      </c>
      <c r="I1203" s="72" t="n">
        <v>79</v>
      </c>
      <c r="J1203" s="73" t="n">
        <v>0.2507936507936508</v>
      </c>
      <c r="K1203" s="70" t="inlineStr">
        <is>
          <t>成型工位</t>
        </is>
      </c>
      <c r="L1203" s="70" t="inlineStr">
        <is>
          <t>工艺偏移</t>
        </is>
      </c>
      <c r="M1203" s="70" t="inlineStr">
        <is>
          <t>质量工程师</t>
        </is>
      </c>
      <c r="N1203" s="70" t="inlineStr">
        <is>
          <t>否</t>
        </is>
      </c>
      <c r="O1203" s="70" t="inlineStr">
        <is>
          <t>团队模拟数据</t>
        </is>
      </c>
      <c r="P1203" s="70" t="inlineStr">
        <is>
          <t>SIM-v2.2-20260807-20260805</t>
        </is>
      </c>
      <c r="Q1203" s="70" t="inlineStr">
        <is>
          <t>按LINE-S01确定性比例分配: 外观15%/尺寸25%/功能25%/电气25%/其他余数; 良品=ROUND(总产量×质量率,0)=32103, 不良=315</t>
        </is>
      </c>
    </row>
    <row r="1204">
      <c r="A1204" s="70" t="inlineStr">
        <is>
          <t>DEF-01203</t>
        </is>
      </c>
      <c r="B1204" s="70" t="inlineStr">
        <is>
          <t>LINE-S01-POST-20260226</t>
        </is>
      </c>
      <c r="C1204" s="70" t="inlineStr">
        <is>
          <t>SHIFT-POST-20260226</t>
        </is>
      </c>
      <c r="D1204" s="70" t="inlineStr">
        <is>
          <t>LINE-S01</t>
        </is>
      </c>
      <c r="E1204" s="70" t="inlineStr">
        <is>
          <t>改善后</t>
        </is>
      </c>
      <c r="F1204" s="71" t="n">
        <v>46079</v>
      </c>
      <c r="G1204" s="70" t="inlineStr">
        <is>
          <t>智能终端系列</t>
        </is>
      </c>
      <c r="H1204" s="70" t="inlineStr">
        <is>
          <t>功能失效</t>
        </is>
      </c>
      <c r="I1204" s="72" t="n">
        <v>79</v>
      </c>
      <c r="J1204" s="73" t="n">
        <v>0.2507936507936508</v>
      </c>
      <c r="K1204" s="70" t="inlineStr">
        <is>
          <t>测试工位</t>
        </is>
      </c>
      <c r="L1204" s="70" t="inlineStr">
        <is>
          <t>元器件异常</t>
        </is>
      </c>
      <c r="M1204" s="70" t="inlineStr">
        <is>
          <t>质量工程师</t>
        </is>
      </c>
      <c r="N1204" s="70" t="inlineStr">
        <is>
          <t>否</t>
        </is>
      </c>
      <c r="O1204" s="70" t="inlineStr">
        <is>
          <t>团队模拟数据</t>
        </is>
      </c>
      <c r="P1204" s="70" t="inlineStr">
        <is>
          <t>SIM-v2.2-20260807-20260805</t>
        </is>
      </c>
      <c r="Q1204" s="70" t="inlineStr">
        <is>
          <t>按LINE-S01确定性比例分配: 外观15%/尺寸25%/功能25%/电气25%/其他余数; 良品=ROUND(总产量×质量率,0)=32103, 不良=315</t>
        </is>
      </c>
    </row>
    <row r="1205">
      <c r="A1205" s="70" t="inlineStr">
        <is>
          <t>DEF-01204</t>
        </is>
      </c>
      <c r="B1205" s="70" t="inlineStr">
        <is>
          <t>LINE-S01-POST-20260226</t>
        </is>
      </c>
      <c r="C1205" s="70" t="inlineStr">
        <is>
          <t>SHIFT-POST-20260226</t>
        </is>
      </c>
      <c r="D1205" s="70" t="inlineStr">
        <is>
          <t>LINE-S01</t>
        </is>
      </c>
      <c r="E1205" s="70" t="inlineStr">
        <is>
          <t>改善后</t>
        </is>
      </c>
      <c r="F1205" s="71" t="n">
        <v>46079</v>
      </c>
      <c r="G1205" s="70" t="inlineStr">
        <is>
          <t>智能终端系列</t>
        </is>
      </c>
      <c r="H1205" s="70" t="inlineStr">
        <is>
          <t>电气不良</t>
        </is>
      </c>
      <c r="I1205" s="72" t="n">
        <v>79</v>
      </c>
      <c r="J1205" s="73" t="n">
        <v>0.2507936507936508</v>
      </c>
      <c r="K1205" s="70" t="inlineStr">
        <is>
          <t>焊接工位</t>
        </is>
      </c>
      <c r="L1205" s="70" t="inlineStr">
        <is>
          <t>焊接缺陷</t>
        </is>
      </c>
      <c r="M1205" s="70" t="inlineStr">
        <is>
          <t>质量工程师</t>
        </is>
      </c>
      <c r="N1205" s="70" t="inlineStr">
        <is>
          <t>否</t>
        </is>
      </c>
      <c r="O1205" s="70" t="inlineStr">
        <is>
          <t>团队模拟数据</t>
        </is>
      </c>
      <c r="P1205" s="70" t="inlineStr">
        <is>
          <t>SIM-v2.2-20260807-20260805</t>
        </is>
      </c>
      <c r="Q1205" s="70" t="inlineStr">
        <is>
          <t>按LINE-S01确定性比例分配: 外观15%/尺寸25%/功能25%/电气25%/其他余数; 良品=ROUND(总产量×质量率,0)=32103, 不良=315</t>
        </is>
      </c>
    </row>
    <row r="1206">
      <c r="A1206" s="70" t="inlineStr">
        <is>
          <t>DEF-01205</t>
        </is>
      </c>
      <c r="B1206" s="70" t="inlineStr">
        <is>
          <t>LINE-S01-POST-20260226</t>
        </is>
      </c>
      <c r="C1206" s="70" t="inlineStr">
        <is>
          <t>SHIFT-POST-20260226</t>
        </is>
      </c>
      <c r="D1206" s="70" t="inlineStr">
        <is>
          <t>LINE-S01</t>
        </is>
      </c>
      <c r="E1206" s="70" t="inlineStr">
        <is>
          <t>改善后</t>
        </is>
      </c>
      <c r="F1206" s="71" t="n">
        <v>46079</v>
      </c>
      <c r="G1206" s="70" t="inlineStr">
        <is>
          <t>智能终端系列</t>
        </is>
      </c>
      <c r="H1206" s="70" t="inlineStr">
        <is>
          <t>其他不良</t>
        </is>
      </c>
      <c r="I1206" s="72" t="n">
        <v>31</v>
      </c>
      <c r="J1206" s="73" t="n">
        <v>0.0984126984126984</v>
      </c>
      <c r="K1206" s="70" t="inlineStr">
        <is>
          <t>包装工位</t>
        </is>
      </c>
      <c r="L1206" s="70" t="inlineStr">
        <is>
          <t>综合因素</t>
        </is>
      </c>
      <c r="M1206" s="70" t="inlineStr">
        <is>
          <t>生产主管</t>
        </is>
      </c>
      <c r="N1206" s="70" t="inlineStr">
        <is>
          <t>否</t>
        </is>
      </c>
      <c r="O1206" s="70" t="inlineStr">
        <is>
          <t>团队模拟数据</t>
        </is>
      </c>
      <c r="P1206" s="70" t="inlineStr">
        <is>
          <t>SIM-v2.2-20260807-20260805</t>
        </is>
      </c>
      <c r="Q1206" s="70" t="inlineStr">
        <is>
          <t>按LINE-S01确定性比例分配: 外观15%/尺寸25%/功能25%/电气25%/其他余数; 良品=ROUND(总产量×质量率,0)=32103, 不良=315</t>
        </is>
      </c>
    </row>
    <row r="1207">
      <c r="A1207" s="70" t="inlineStr">
        <is>
          <t>DEF-01206</t>
        </is>
      </c>
      <c r="B1207" s="70" t="inlineStr">
        <is>
          <t>LINE-S02-POST-20260226</t>
        </is>
      </c>
      <c r="C1207" s="70" t="inlineStr">
        <is>
          <t>SHIFT-POST-20260226</t>
        </is>
      </c>
      <c r="D1207" s="70" t="inlineStr">
        <is>
          <t>LINE-S02</t>
        </is>
      </c>
      <c r="E1207" s="70" t="inlineStr">
        <is>
          <t>改善后</t>
        </is>
      </c>
      <c r="F1207" s="71" t="n">
        <v>46079</v>
      </c>
      <c r="G1207" s="70" t="inlineStr">
        <is>
          <t>视觉设备系列</t>
        </is>
      </c>
      <c r="H1207" s="70" t="inlineStr">
        <is>
          <t>外观不良</t>
        </is>
      </c>
      <c r="I1207" s="72" t="n">
        <v>47</v>
      </c>
      <c r="J1207" s="73" t="n">
        <v>0.1192893401015228</v>
      </c>
      <c r="K1207" s="70" t="inlineStr">
        <is>
          <t>注塑工位</t>
        </is>
      </c>
      <c r="L1207" s="70" t="inlineStr">
        <is>
          <t>表面缺陷</t>
        </is>
      </c>
      <c r="M1207" s="70" t="inlineStr">
        <is>
          <t>质量工程师</t>
        </is>
      </c>
      <c r="N1207" s="70" t="inlineStr">
        <is>
          <t>否</t>
        </is>
      </c>
      <c r="O1207" s="70" t="inlineStr">
        <is>
          <t>团队模拟数据</t>
        </is>
      </c>
      <c r="P1207" s="70" t="inlineStr">
        <is>
          <t>SIM-v2.2-20260807-20260805</t>
        </is>
      </c>
      <c r="Q1207" s="70" t="inlineStr">
        <is>
          <t>按LINE-S02确定性比例分配: 外观12%/尺寸15%/功能32%/电气28%/其他余数; 良品=ROUND(总产量×质量率,0)=31747, 不良=394</t>
        </is>
      </c>
    </row>
    <row r="1208">
      <c r="A1208" s="70" t="inlineStr">
        <is>
          <t>DEF-01207</t>
        </is>
      </c>
      <c r="B1208" s="70" t="inlineStr">
        <is>
          <t>LINE-S02-POST-20260226</t>
        </is>
      </c>
      <c r="C1208" s="70" t="inlineStr">
        <is>
          <t>SHIFT-POST-20260226</t>
        </is>
      </c>
      <c r="D1208" s="70" t="inlineStr">
        <is>
          <t>LINE-S02</t>
        </is>
      </c>
      <c r="E1208" s="70" t="inlineStr">
        <is>
          <t>改善后</t>
        </is>
      </c>
      <c r="F1208" s="71" t="n">
        <v>46079</v>
      </c>
      <c r="G1208" s="70" t="inlineStr">
        <is>
          <t>视觉设备系列</t>
        </is>
      </c>
      <c r="H1208" s="70" t="inlineStr">
        <is>
          <t>尺寸超差</t>
        </is>
      </c>
      <c r="I1208" s="72" t="n">
        <v>59</v>
      </c>
      <c r="J1208" s="73" t="n">
        <v>0.149746192893401</v>
      </c>
      <c r="K1208" s="70" t="inlineStr">
        <is>
          <t>成型工位</t>
        </is>
      </c>
      <c r="L1208" s="70" t="inlineStr">
        <is>
          <t>工艺偏移</t>
        </is>
      </c>
      <c r="M1208" s="70" t="inlineStr">
        <is>
          <t>质量工程师</t>
        </is>
      </c>
      <c r="N1208" s="70" t="inlineStr">
        <is>
          <t>否</t>
        </is>
      </c>
      <c r="O1208" s="70" t="inlineStr">
        <is>
          <t>团队模拟数据</t>
        </is>
      </c>
      <c r="P1208" s="70" t="inlineStr">
        <is>
          <t>SIM-v2.2-20260807-20260805</t>
        </is>
      </c>
      <c r="Q1208" s="70" t="inlineStr">
        <is>
          <t>按LINE-S02确定性比例分配: 外观12%/尺寸15%/功能32%/电气28%/其他余数; 良品=ROUND(总产量×质量率,0)=31747, 不良=394</t>
        </is>
      </c>
    </row>
    <row r="1209">
      <c r="A1209" s="70" t="inlineStr">
        <is>
          <t>DEF-01208</t>
        </is>
      </c>
      <c r="B1209" s="70" t="inlineStr">
        <is>
          <t>LINE-S02-POST-20260226</t>
        </is>
      </c>
      <c r="C1209" s="70" t="inlineStr">
        <is>
          <t>SHIFT-POST-20260226</t>
        </is>
      </c>
      <c r="D1209" s="70" t="inlineStr">
        <is>
          <t>LINE-S02</t>
        </is>
      </c>
      <c r="E1209" s="70" t="inlineStr">
        <is>
          <t>改善后</t>
        </is>
      </c>
      <c r="F1209" s="71" t="n">
        <v>46079</v>
      </c>
      <c r="G1209" s="70" t="inlineStr">
        <is>
          <t>视觉设备系列</t>
        </is>
      </c>
      <c r="H1209" s="70" t="inlineStr">
        <is>
          <t>功能失效</t>
        </is>
      </c>
      <c r="I1209" s="72" t="n">
        <v>126</v>
      </c>
      <c r="J1209" s="73" t="n">
        <v>0.3197969543147208</v>
      </c>
      <c r="K1209" s="70" t="inlineStr">
        <is>
          <t>测试工位</t>
        </is>
      </c>
      <c r="L1209" s="70" t="inlineStr">
        <is>
          <t>元器件异常</t>
        </is>
      </c>
      <c r="M1209" s="70" t="inlineStr">
        <is>
          <t>质量工程师</t>
        </is>
      </c>
      <c r="N1209" s="70" t="inlineStr">
        <is>
          <t>是</t>
        </is>
      </c>
      <c r="O1209" s="70" t="inlineStr">
        <is>
          <t>团队模拟数据</t>
        </is>
      </c>
      <c r="P1209" s="70" t="inlineStr">
        <is>
          <t>SIM-v2.2-20260807-20260805</t>
        </is>
      </c>
      <c r="Q1209" s="70" t="inlineStr">
        <is>
          <t>按LINE-S02确定性比例分配: 外观12%/尺寸15%/功能32%/电气28%/其他余数; 良品=ROUND(总产量×质量率,0)=31747, 不良=394</t>
        </is>
      </c>
    </row>
    <row r="1210">
      <c r="A1210" s="70" t="inlineStr">
        <is>
          <t>DEF-01209</t>
        </is>
      </c>
      <c r="B1210" s="70" t="inlineStr">
        <is>
          <t>LINE-S02-POST-20260226</t>
        </is>
      </c>
      <c r="C1210" s="70" t="inlineStr">
        <is>
          <t>SHIFT-POST-20260226</t>
        </is>
      </c>
      <c r="D1210" s="70" t="inlineStr">
        <is>
          <t>LINE-S02</t>
        </is>
      </c>
      <c r="E1210" s="70" t="inlineStr">
        <is>
          <t>改善后</t>
        </is>
      </c>
      <c r="F1210" s="71" t="n">
        <v>46079</v>
      </c>
      <c r="G1210" s="70" t="inlineStr">
        <is>
          <t>视觉设备系列</t>
        </is>
      </c>
      <c r="H1210" s="70" t="inlineStr">
        <is>
          <t>电气不良</t>
        </is>
      </c>
      <c r="I1210" s="72" t="n">
        <v>110</v>
      </c>
      <c r="J1210" s="73" t="n">
        <v>0.2791878172588833</v>
      </c>
      <c r="K1210" s="70" t="inlineStr">
        <is>
          <t>焊接工位</t>
        </is>
      </c>
      <c r="L1210" s="70" t="inlineStr">
        <is>
          <t>焊接缺陷</t>
        </is>
      </c>
      <c r="M1210" s="70" t="inlineStr">
        <is>
          <t>质量工程师</t>
        </is>
      </c>
      <c r="N1210" s="70" t="inlineStr">
        <is>
          <t>否</t>
        </is>
      </c>
      <c r="O1210" s="70" t="inlineStr">
        <is>
          <t>团队模拟数据</t>
        </is>
      </c>
      <c r="P1210" s="70" t="inlineStr">
        <is>
          <t>SIM-v2.2-20260807-20260805</t>
        </is>
      </c>
      <c r="Q1210" s="70" t="inlineStr">
        <is>
          <t>按LINE-S02确定性比例分配: 外观12%/尺寸15%/功能32%/电气28%/其他余数; 良品=ROUND(总产量×质量率,0)=31747, 不良=394</t>
        </is>
      </c>
    </row>
    <row r="1211">
      <c r="A1211" s="70" t="inlineStr">
        <is>
          <t>DEF-01210</t>
        </is>
      </c>
      <c r="B1211" s="70" t="inlineStr">
        <is>
          <t>LINE-S02-POST-20260226</t>
        </is>
      </c>
      <c r="C1211" s="70" t="inlineStr">
        <is>
          <t>SHIFT-POST-20260226</t>
        </is>
      </c>
      <c r="D1211" s="70" t="inlineStr">
        <is>
          <t>LINE-S02</t>
        </is>
      </c>
      <c r="E1211" s="70" t="inlineStr">
        <is>
          <t>改善后</t>
        </is>
      </c>
      <c r="F1211" s="71" t="n">
        <v>46079</v>
      </c>
      <c r="G1211" s="70" t="inlineStr">
        <is>
          <t>视觉设备系列</t>
        </is>
      </c>
      <c r="H1211" s="70" t="inlineStr">
        <is>
          <t>其他不良</t>
        </is>
      </c>
      <c r="I1211" s="72" t="n">
        <v>52</v>
      </c>
      <c r="J1211" s="73" t="n">
        <v>0.131979695431472</v>
      </c>
      <c r="K1211" s="70" t="inlineStr">
        <is>
          <t>包装工位</t>
        </is>
      </c>
      <c r="L1211" s="70" t="inlineStr">
        <is>
          <t>综合因素</t>
        </is>
      </c>
      <c r="M1211" s="70" t="inlineStr">
        <is>
          <t>生产主管</t>
        </is>
      </c>
      <c r="N1211" s="70" t="inlineStr">
        <is>
          <t>否</t>
        </is>
      </c>
      <c r="O1211" s="70" t="inlineStr">
        <is>
          <t>团队模拟数据</t>
        </is>
      </c>
      <c r="P1211" s="70" t="inlineStr">
        <is>
          <t>SIM-v2.2-20260807-20260805</t>
        </is>
      </c>
      <c r="Q1211" s="70" t="inlineStr">
        <is>
          <t>按LINE-S02确定性比例分配: 外观12%/尺寸15%/功能32%/电气28%/其他余数; 良品=ROUND(总产量×质量率,0)=31747, 不良=394</t>
        </is>
      </c>
    </row>
    <row r="1212">
      <c r="A1212" s="70" t="inlineStr">
        <is>
          <t>DEF-01211</t>
        </is>
      </c>
      <c r="B1212" s="70" t="inlineStr">
        <is>
          <t>LINE-S03-POST-20260226</t>
        </is>
      </c>
      <c r="C1212" s="70" t="inlineStr">
        <is>
          <t>SHIFT-POST-20260226</t>
        </is>
      </c>
      <c r="D1212" s="70" t="inlineStr">
        <is>
          <t>LINE-S03</t>
        </is>
      </c>
      <c r="E1212" s="70" t="inlineStr">
        <is>
          <t>改善后</t>
        </is>
      </c>
      <c r="F1212" s="71" t="n">
        <v>46079</v>
      </c>
      <c r="G1212" s="70" t="inlineStr">
        <is>
          <t>音频模组系列</t>
        </is>
      </c>
      <c r="H1212" s="70" t="inlineStr">
        <is>
          <t>外观不良</t>
        </is>
      </c>
      <c r="I1212" s="72" t="n">
        <v>220</v>
      </c>
      <c r="J1212" s="73" t="n">
        <v>0.3202328966521106</v>
      </c>
      <c r="K1212" s="70" t="inlineStr">
        <is>
          <t>注塑工位</t>
        </is>
      </c>
      <c r="L1212" s="70" t="inlineStr">
        <is>
          <t>表面缺陷</t>
        </is>
      </c>
      <c r="M1212" s="70" t="inlineStr">
        <is>
          <t>质量工程师</t>
        </is>
      </c>
      <c r="N1212" s="70" t="inlineStr">
        <is>
          <t>是</t>
        </is>
      </c>
      <c r="O1212" s="70" t="inlineStr">
        <is>
          <t>团队模拟数据</t>
        </is>
      </c>
      <c r="P1212" s="70" t="inlineStr">
        <is>
          <t>SIM-v2.2-20260807-20260805</t>
        </is>
      </c>
      <c r="Q1212" s="70" t="inlineStr">
        <is>
          <t>按LINE-S03确定性比例分配: 外观32%/尺寸30%/功能15%/电气13%/其他余数; 良品=ROUND(总产量×质量率,0)=34741, 不良=687</t>
        </is>
      </c>
    </row>
    <row r="1213">
      <c r="A1213" s="70" t="inlineStr">
        <is>
          <t>DEF-01212</t>
        </is>
      </c>
      <c r="B1213" s="70" t="inlineStr">
        <is>
          <t>LINE-S03-POST-20260226</t>
        </is>
      </c>
      <c r="C1213" s="70" t="inlineStr">
        <is>
          <t>SHIFT-POST-20260226</t>
        </is>
      </c>
      <c r="D1213" s="70" t="inlineStr">
        <is>
          <t>LINE-S03</t>
        </is>
      </c>
      <c r="E1213" s="70" t="inlineStr">
        <is>
          <t>改善后</t>
        </is>
      </c>
      <c r="F1213" s="71" t="n">
        <v>46079</v>
      </c>
      <c r="G1213" s="70" t="inlineStr">
        <is>
          <t>音频模组系列</t>
        </is>
      </c>
      <c r="H1213" s="70" t="inlineStr">
        <is>
          <t>尺寸超差</t>
        </is>
      </c>
      <c r="I1213" s="72" t="n">
        <v>206</v>
      </c>
      <c r="J1213" s="73" t="n">
        <v>0.2998544395924309</v>
      </c>
      <c r="K1213" s="70" t="inlineStr">
        <is>
          <t>成型工位</t>
        </is>
      </c>
      <c r="L1213" s="70" t="inlineStr">
        <is>
          <t>工艺偏移</t>
        </is>
      </c>
      <c r="M1213" s="70" t="inlineStr">
        <is>
          <t>质量工程师</t>
        </is>
      </c>
      <c r="N1213" s="70" t="inlineStr">
        <is>
          <t>否</t>
        </is>
      </c>
      <c r="O1213" s="70" t="inlineStr">
        <is>
          <t>团队模拟数据</t>
        </is>
      </c>
      <c r="P1213" s="70" t="inlineStr">
        <is>
          <t>SIM-v2.2-20260807-20260805</t>
        </is>
      </c>
      <c r="Q1213" s="70" t="inlineStr">
        <is>
          <t>按LINE-S03确定性比例分配: 外观32%/尺寸30%/功能15%/电气13%/其他余数; 良品=ROUND(总产量×质量率,0)=34741, 不良=687</t>
        </is>
      </c>
    </row>
    <row r="1214">
      <c r="A1214" s="70" t="inlineStr">
        <is>
          <t>DEF-01213</t>
        </is>
      </c>
      <c r="B1214" s="70" t="inlineStr">
        <is>
          <t>LINE-S03-POST-20260226</t>
        </is>
      </c>
      <c r="C1214" s="70" t="inlineStr">
        <is>
          <t>SHIFT-POST-20260226</t>
        </is>
      </c>
      <c r="D1214" s="70" t="inlineStr">
        <is>
          <t>LINE-S03</t>
        </is>
      </c>
      <c r="E1214" s="70" t="inlineStr">
        <is>
          <t>改善后</t>
        </is>
      </c>
      <c r="F1214" s="71" t="n">
        <v>46079</v>
      </c>
      <c r="G1214" s="70" t="inlineStr">
        <is>
          <t>音频模组系列</t>
        </is>
      </c>
      <c r="H1214" s="70" t="inlineStr">
        <is>
          <t>功能失效</t>
        </is>
      </c>
      <c r="I1214" s="72" t="n">
        <v>103</v>
      </c>
      <c r="J1214" s="73" t="n">
        <v>0.1499272197962154</v>
      </c>
      <c r="K1214" s="70" t="inlineStr">
        <is>
          <t>测试工位</t>
        </is>
      </c>
      <c r="L1214" s="70" t="inlineStr">
        <is>
          <t>元器件异常</t>
        </is>
      </c>
      <c r="M1214" s="70" t="inlineStr">
        <is>
          <t>质量工程师</t>
        </is>
      </c>
      <c r="N1214" s="70" t="inlineStr">
        <is>
          <t>否</t>
        </is>
      </c>
      <c r="O1214" s="70" t="inlineStr">
        <is>
          <t>团队模拟数据</t>
        </is>
      </c>
      <c r="P1214" s="70" t="inlineStr">
        <is>
          <t>SIM-v2.2-20260807-20260805</t>
        </is>
      </c>
      <c r="Q1214" s="70" t="inlineStr">
        <is>
          <t>按LINE-S03确定性比例分配: 外观32%/尺寸30%/功能15%/电气13%/其他余数; 良品=ROUND(总产量×质量率,0)=34741, 不良=687</t>
        </is>
      </c>
    </row>
    <row r="1215">
      <c r="A1215" s="70" t="inlineStr">
        <is>
          <t>DEF-01214</t>
        </is>
      </c>
      <c r="B1215" s="70" t="inlineStr">
        <is>
          <t>LINE-S03-POST-20260226</t>
        </is>
      </c>
      <c r="C1215" s="70" t="inlineStr">
        <is>
          <t>SHIFT-POST-20260226</t>
        </is>
      </c>
      <c r="D1215" s="70" t="inlineStr">
        <is>
          <t>LINE-S03</t>
        </is>
      </c>
      <c r="E1215" s="70" t="inlineStr">
        <is>
          <t>改善后</t>
        </is>
      </c>
      <c r="F1215" s="71" t="n">
        <v>46079</v>
      </c>
      <c r="G1215" s="70" t="inlineStr">
        <is>
          <t>音频模组系列</t>
        </is>
      </c>
      <c r="H1215" s="70" t="inlineStr">
        <is>
          <t>电气不良</t>
        </is>
      </c>
      <c r="I1215" s="72" t="n">
        <v>89</v>
      </c>
      <c r="J1215" s="73" t="n">
        <v>0.1295487627365356</v>
      </c>
      <c r="K1215" s="70" t="inlineStr">
        <is>
          <t>焊接工位</t>
        </is>
      </c>
      <c r="L1215" s="70" t="inlineStr">
        <is>
          <t>焊接缺陷</t>
        </is>
      </c>
      <c r="M1215" s="70" t="inlineStr">
        <is>
          <t>质量工程师</t>
        </is>
      </c>
      <c r="N1215" s="70" t="inlineStr">
        <is>
          <t>否</t>
        </is>
      </c>
      <c r="O1215" s="70" t="inlineStr">
        <is>
          <t>团队模拟数据</t>
        </is>
      </c>
      <c r="P1215" s="70" t="inlineStr">
        <is>
          <t>SIM-v2.2-20260807-20260805</t>
        </is>
      </c>
      <c r="Q1215" s="70" t="inlineStr">
        <is>
          <t>按LINE-S03确定性比例分配: 外观32%/尺寸30%/功能15%/电气13%/其他余数; 良品=ROUND(总产量×质量率,0)=34741, 不良=687</t>
        </is>
      </c>
    </row>
    <row r="1216">
      <c r="A1216" s="70" t="inlineStr">
        <is>
          <t>DEF-01215</t>
        </is>
      </c>
      <c r="B1216" s="70" t="inlineStr">
        <is>
          <t>LINE-S03-POST-20260226</t>
        </is>
      </c>
      <c r="C1216" s="70" t="inlineStr">
        <is>
          <t>SHIFT-POST-20260226</t>
        </is>
      </c>
      <c r="D1216" s="70" t="inlineStr">
        <is>
          <t>LINE-S03</t>
        </is>
      </c>
      <c r="E1216" s="70" t="inlineStr">
        <is>
          <t>改善后</t>
        </is>
      </c>
      <c r="F1216" s="71" t="n">
        <v>46079</v>
      </c>
      <c r="G1216" s="70" t="inlineStr">
        <is>
          <t>音频模组系列</t>
        </is>
      </c>
      <c r="H1216" s="70" t="inlineStr">
        <is>
          <t>其他不良</t>
        </is>
      </c>
      <c r="I1216" s="72" t="n">
        <v>69</v>
      </c>
      <c r="J1216" s="73" t="n">
        <v>0.1004366812227073</v>
      </c>
      <c r="K1216" s="70" t="inlineStr">
        <is>
          <t>包装工位</t>
        </is>
      </c>
      <c r="L1216" s="70" t="inlineStr">
        <is>
          <t>综合因素</t>
        </is>
      </c>
      <c r="M1216" s="70" t="inlineStr">
        <is>
          <t>生产主管</t>
        </is>
      </c>
      <c r="N1216" s="70" t="inlineStr">
        <is>
          <t>否</t>
        </is>
      </c>
      <c r="O1216" s="70" t="inlineStr">
        <is>
          <t>团队模拟数据</t>
        </is>
      </c>
      <c r="P1216" s="70" t="inlineStr">
        <is>
          <t>SIM-v2.2-20260807-20260805</t>
        </is>
      </c>
      <c r="Q1216" s="70" t="inlineStr">
        <is>
          <t>按LINE-S03确定性比例分配: 外观32%/尺寸30%/功能15%/电气13%/其他余数; 良品=ROUND(总产量×质量率,0)=34741, 不良=687</t>
        </is>
      </c>
    </row>
    <row r="1217">
      <c r="A1217" s="70" t="inlineStr">
        <is>
          <t>DEF-01216</t>
        </is>
      </c>
      <c r="B1217" s="70" t="inlineStr">
        <is>
          <t>LINE-S01-POST-20260227</t>
        </is>
      </c>
      <c r="C1217" s="70" t="inlineStr">
        <is>
          <t>SHIFT-POST-20260227</t>
        </is>
      </c>
      <c r="D1217" s="70" t="inlineStr">
        <is>
          <t>LINE-S01</t>
        </is>
      </c>
      <c r="E1217" s="70" t="inlineStr">
        <is>
          <t>改善后</t>
        </is>
      </c>
      <c r="F1217" s="71" t="n">
        <v>46080</v>
      </c>
      <c r="G1217" s="70" t="inlineStr">
        <is>
          <t>智能终端系列</t>
        </is>
      </c>
      <c r="H1217" s="70" t="inlineStr">
        <is>
          <t>外观不良</t>
        </is>
      </c>
      <c r="I1217" s="72" t="n">
        <v>91</v>
      </c>
      <c r="J1217" s="73" t="n">
        <v>0.149671052631579</v>
      </c>
      <c r="K1217" s="70" t="inlineStr">
        <is>
          <t>注塑工位</t>
        </is>
      </c>
      <c r="L1217" s="70" t="inlineStr">
        <is>
          <t>表面缺陷</t>
        </is>
      </c>
      <c r="M1217" s="70" t="inlineStr">
        <is>
          <t>质量工程师</t>
        </is>
      </c>
      <c r="N1217" s="70" t="inlineStr">
        <is>
          <t>否</t>
        </is>
      </c>
      <c r="O1217" s="70" t="inlineStr">
        <is>
          <t>团队模拟数据</t>
        </is>
      </c>
      <c r="P1217" s="70" t="inlineStr">
        <is>
          <t>SIM-v2.2-20260807-20260805</t>
        </is>
      </c>
      <c r="Q1217" s="70" t="inlineStr">
        <is>
          <t>按LINE-S01确定性比例分配: 外观15%/尺寸25%/功能25%/电气25%/其他余数; 良品=ROUND(总产量×质量率,0)=17407, 不良=608</t>
        </is>
      </c>
    </row>
    <row r="1218">
      <c r="A1218" s="70" t="inlineStr">
        <is>
          <t>DEF-01217</t>
        </is>
      </c>
      <c r="B1218" s="70" t="inlineStr">
        <is>
          <t>LINE-S01-POST-20260227</t>
        </is>
      </c>
      <c r="C1218" s="70" t="inlineStr">
        <is>
          <t>SHIFT-POST-20260227</t>
        </is>
      </c>
      <c r="D1218" s="70" t="inlineStr">
        <is>
          <t>LINE-S01</t>
        </is>
      </c>
      <c r="E1218" s="70" t="inlineStr">
        <is>
          <t>改善后</t>
        </is>
      </c>
      <c r="F1218" s="71" t="n">
        <v>46080</v>
      </c>
      <c r="G1218" s="70" t="inlineStr">
        <is>
          <t>智能终端系列</t>
        </is>
      </c>
      <c r="H1218" s="70" t="inlineStr">
        <is>
          <t>尺寸超差</t>
        </is>
      </c>
      <c r="I1218" s="72" t="n">
        <v>152</v>
      </c>
      <c r="J1218" s="73" t="n">
        <v>0.25</v>
      </c>
      <c r="K1218" s="70" t="inlineStr">
        <is>
          <t>成型工位</t>
        </is>
      </c>
      <c r="L1218" s="70" t="inlineStr">
        <is>
          <t>工艺偏移</t>
        </is>
      </c>
      <c r="M1218" s="70" t="inlineStr">
        <is>
          <t>质量工程师</t>
        </is>
      </c>
      <c r="N1218" s="70" t="inlineStr">
        <is>
          <t>否</t>
        </is>
      </c>
      <c r="O1218" s="70" t="inlineStr">
        <is>
          <t>团队模拟数据</t>
        </is>
      </c>
      <c r="P1218" s="70" t="inlineStr">
        <is>
          <t>SIM-v2.2-20260807-20260805</t>
        </is>
      </c>
      <c r="Q1218" s="70" t="inlineStr">
        <is>
          <t>按LINE-S01确定性比例分配: 外观15%/尺寸25%/功能25%/电气25%/其他余数; 良品=ROUND(总产量×质量率,0)=17407, 不良=608</t>
        </is>
      </c>
    </row>
    <row r="1219">
      <c r="A1219" s="70" t="inlineStr">
        <is>
          <t>DEF-01218</t>
        </is>
      </c>
      <c r="B1219" s="70" t="inlineStr">
        <is>
          <t>LINE-S01-POST-20260227</t>
        </is>
      </c>
      <c r="C1219" s="70" t="inlineStr">
        <is>
          <t>SHIFT-POST-20260227</t>
        </is>
      </c>
      <c r="D1219" s="70" t="inlineStr">
        <is>
          <t>LINE-S01</t>
        </is>
      </c>
      <c r="E1219" s="70" t="inlineStr">
        <is>
          <t>改善后</t>
        </is>
      </c>
      <c r="F1219" s="71" t="n">
        <v>46080</v>
      </c>
      <c r="G1219" s="70" t="inlineStr">
        <is>
          <t>智能终端系列</t>
        </is>
      </c>
      <c r="H1219" s="70" t="inlineStr">
        <is>
          <t>功能失效</t>
        </is>
      </c>
      <c r="I1219" s="72" t="n">
        <v>152</v>
      </c>
      <c r="J1219" s="73" t="n">
        <v>0.25</v>
      </c>
      <c r="K1219" s="70" t="inlineStr">
        <is>
          <t>测试工位</t>
        </is>
      </c>
      <c r="L1219" s="70" t="inlineStr">
        <is>
          <t>元器件异常</t>
        </is>
      </c>
      <c r="M1219" s="70" t="inlineStr">
        <is>
          <t>质量工程师</t>
        </is>
      </c>
      <c r="N1219" s="70" t="inlineStr">
        <is>
          <t>否</t>
        </is>
      </c>
      <c r="O1219" s="70" t="inlineStr">
        <is>
          <t>团队模拟数据</t>
        </is>
      </c>
      <c r="P1219" s="70" t="inlineStr">
        <is>
          <t>SIM-v2.2-20260807-20260805</t>
        </is>
      </c>
      <c r="Q1219" s="70" t="inlineStr">
        <is>
          <t>按LINE-S01确定性比例分配: 外观15%/尺寸25%/功能25%/电气25%/其他余数; 良品=ROUND(总产量×质量率,0)=17407, 不良=608</t>
        </is>
      </c>
    </row>
    <row r="1220">
      <c r="A1220" s="70" t="inlineStr">
        <is>
          <t>DEF-01219</t>
        </is>
      </c>
      <c r="B1220" s="70" t="inlineStr">
        <is>
          <t>LINE-S01-POST-20260227</t>
        </is>
      </c>
      <c r="C1220" s="70" t="inlineStr">
        <is>
          <t>SHIFT-POST-20260227</t>
        </is>
      </c>
      <c r="D1220" s="70" t="inlineStr">
        <is>
          <t>LINE-S01</t>
        </is>
      </c>
      <c r="E1220" s="70" t="inlineStr">
        <is>
          <t>改善后</t>
        </is>
      </c>
      <c r="F1220" s="71" t="n">
        <v>46080</v>
      </c>
      <c r="G1220" s="70" t="inlineStr">
        <is>
          <t>智能终端系列</t>
        </is>
      </c>
      <c r="H1220" s="70" t="inlineStr">
        <is>
          <t>电气不良</t>
        </is>
      </c>
      <c r="I1220" s="72" t="n">
        <v>152</v>
      </c>
      <c r="J1220" s="73" t="n">
        <v>0.25</v>
      </c>
      <c r="K1220" s="70" t="inlineStr">
        <is>
          <t>焊接工位</t>
        </is>
      </c>
      <c r="L1220" s="70" t="inlineStr">
        <is>
          <t>焊接缺陷</t>
        </is>
      </c>
      <c r="M1220" s="70" t="inlineStr">
        <is>
          <t>质量工程师</t>
        </is>
      </c>
      <c r="N1220" s="70" t="inlineStr">
        <is>
          <t>否</t>
        </is>
      </c>
      <c r="O1220" s="70" t="inlineStr">
        <is>
          <t>团队模拟数据</t>
        </is>
      </c>
      <c r="P1220" s="70" t="inlineStr">
        <is>
          <t>SIM-v2.2-20260807-20260805</t>
        </is>
      </c>
      <c r="Q1220" s="70" t="inlineStr">
        <is>
          <t>按LINE-S01确定性比例分配: 外观15%/尺寸25%/功能25%/电气25%/其他余数; 良品=ROUND(总产量×质量率,0)=17407, 不良=608</t>
        </is>
      </c>
    </row>
    <row r="1221">
      <c r="A1221" s="70" t="inlineStr">
        <is>
          <t>DEF-01220</t>
        </is>
      </c>
      <c r="B1221" s="70" t="inlineStr">
        <is>
          <t>LINE-S01-POST-20260227</t>
        </is>
      </c>
      <c r="C1221" s="70" t="inlineStr">
        <is>
          <t>SHIFT-POST-20260227</t>
        </is>
      </c>
      <c r="D1221" s="70" t="inlineStr">
        <is>
          <t>LINE-S01</t>
        </is>
      </c>
      <c r="E1221" s="70" t="inlineStr">
        <is>
          <t>改善后</t>
        </is>
      </c>
      <c r="F1221" s="71" t="n">
        <v>46080</v>
      </c>
      <c r="G1221" s="70" t="inlineStr">
        <is>
          <t>智能终端系列</t>
        </is>
      </c>
      <c r="H1221" s="70" t="inlineStr">
        <is>
          <t>其他不良</t>
        </is>
      </c>
      <c r="I1221" s="72" t="n">
        <v>61</v>
      </c>
      <c r="J1221" s="73" t="n">
        <v>0.100328947368421</v>
      </c>
      <c r="K1221" s="70" t="inlineStr">
        <is>
          <t>包装工位</t>
        </is>
      </c>
      <c r="L1221" s="70" t="inlineStr">
        <is>
          <t>综合因素</t>
        </is>
      </c>
      <c r="M1221" s="70" t="inlineStr">
        <is>
          <t>生产主管</t>
        </is>
      </c>
      <c r="N1221" s="70" t="inlineStr">
        <is>
          <t>否</t>
        </is>
      </c>
      <c r="O1221" s="70" t="inlineStr">
        <is>
          <t>团队模拟数据</t>
        </is>
      </c>
      <c r="P1221" s="70" t="inlineStr">
        <is>
          <t>SIM-v2.2-20260807-20260805</t>
        </is>
      </c>
      <c r="Q1221" s="70" t="inlineStr">
        <is>
          <t>按LINE-S01确定性比例分配: 外观15%/尺寸25%/功能25%/电气25%/其他余数; 良品=ROUND(总产量×质量率,0)=17407, 不良=608</t>
        </is>
      </c>
    </row>
    <row r="1222">
      <c r="A1222" s="70" t="inlineStr">
        <is>
          <t>DEF-01221</t>
        </is>
      </c>
      <c r="B1222" s="70" t="inlineStr">
        <is>
          <t>LINE-S02-POST-20260227</t>
        </is>
      </c>
      <c r="C1222" s="70" t="inlineStr">
        <is>
          <t>SHIFT-POST-20260227</t>
        </is>
      </c>
      <c r="D1222" s="70" t="inlineStr">
        <is>
          <t>LINE-S02</t>
        </is>
      </c>
      <c r="E1222" s="70" t="inlineStr">
        <is>
          <t>改善后</t>
        </is>
      </c>
      <c r="F1222" s="71" t="n">
        <v>46080</v>
      </c>
      <c r="G1222" s="70" t="inlineStr">
        <is>
          <t>视觉设备系列</t>
        </is>
      </c>
      <c r="H1222" s="70" t="inlineStr">
        <is>
          <t>外观不良</t>
        </is>
      </c>
      <c r="I1222" s="72" t="n">
        <v>55</v>
      </c>
      <c r="J1222" s="73" t="n">
        <v>0.119047619047619</v>
      </c>
      <c r="K1222" s="70" t="inlineStr">
        <is>
          <t>注塑工位</t>
        </is>
      </c>
      <c r="L1222" s="70" t="inlineStr">
        <is>
          <t>表面缺陷</t>
        </is>
      </c>
      <c r="M1222" s="70" t="inlineStr">
        <is>
          <t>质量工程师</t>
        </is>
      </c>
      <c r="N1222" s="70" t="inlineStr">
        <is>
          <t>否</t>
        </is>
      </c>
      <c r="O1222" s="70" t="inlineStr">
        <is>
          <t>团队模拟数据</t>
        </is>
      </c>
      <c r="P1222" s="70" t="inlineStr">
        <is>
          <t>SIM-v2.2-20260807-20260805</t>
        </is>
      </c>
      <c r="Q1222" s="70" t="inlineStr">
        <is>
          <t>按LINE-S02确定性比例分配: 外观12%/尺寸15%/功能32%/电气28%/其他余数; 良品=ROUND(总产量×质量率,0)=16124, 不良=462</t>
        </is>
      </c>
    </row>
    <row r="1223">
      <c r="A1223" s="70" t="inlineStr">
        <is>
          <t>DEF-01222</t>
        </is>
      </c>
      <c r="B1223" s="70" t="inlineStr">
        <is>
          <t>LINE-S02-POST-20260227</t>
        </is>
      </c>
      <c r="C1223" s="70" t="inlineStr">
        <is>
          <t>SHIFT-POST-20260227</t>
        </is>
      </c>
      <c r="D1223" s="70" t="inlineStr">
        <is>
          <t>LINE-S02</t>
        </is>
      </c>
      <c r="E1223" s="70" t="inlineStr">
        <is>
          <t>改善后</t>
        </is>
      </c>
      <c r="F1223" s="71" t="n">
        <v>46080</v>
      </c>
      <c r="G1223" s="70" t="inlineStr">
        <is>
          <t>视觉设备系列</t>
        </is>
      </c>
      <c r="H1223" s="70" t="inlineStr">
        <is>
          <t>尺寸超差</t>
        </is>
      </c>
      <c r="I1223" s="72" t="n">
        <v>69</v>
      </c>
      <c r="J1223" s="73" t="n">
        <v>0.1493506493506493</v>
      </c>
      <c r="K1223" s="70" t="inlineStr">
        <is>
          <t>成型工位</t>
        </is>
      </c>
      <c r="L1223" s="70" t="inlineStr">
        <is>
          <t>工艺偏移</t>
        </is>
      </c>
      <c r="M1223" s="70" t="inlineStr">
        <is>
          <t>质量工程师</t>
        </is>
      </c>
      <c r="N1223" s="70" t="inlineStr">
        <is>
          <t>否</t>
        </is>
      </c>
      <c r="O1223" s="70" t="inlineStr">
        <is>
          <t>团队模拟数据</t>
        </is>
      </c>
      <c r="P1223" s="70" t="inlineStr">
        <is>
          <t>SIM-v2.2-20260807-20260805</t>
        </is>
      </c>
      <c r="Q1223" s="70" t="inlineStr">
        <is>
          <t>按LINE-S02确定性比例分配: 外观12%/尺寸15%/功能32%/电气28%/其他余数; 良品=ROUND(总产量×质量率,0)=16124, 不良=462</t>
        </is>
      </c>
    </row>
    <row r="1224">
      <c r="A1224" s="70" t="inlineStr">
        <is>
          <t>DEF-01223</t>
        </is>
      </c>
      <c r="B1224" s="70" t="inlineStr">
        <is>
          <t>LINE-S02-POST-20260227</t>
        </is>
      </c>
      <c r="C1224" s="70" t="inlineStr">
        <is>
          <t>SHIFT-POST-20260227</t>
        </is>
      </c>
      <c r="D1224" s="70" t="inlineStr">
        <is>
          <t>LINE-S02</t>
        </is>
      </c>
      <c r="E1224" s="70" t="inlineStr">
        <is>
          <t>改善后</t>
        </is>
      </c>
      <c r="F1224" s="71" t="n">
        <v>46080</v>
      </c>
      <c r="G1224" s="70" t="inlineStr">
        <is>
          <t>视觉设备系列</t>
        </is>
      </c>
      <c r="H1224" s="70" t="inlineStr">
        <is>
          <t>功能失效</t>
        </is>
      </c>
      <c r="I1224" s="72" t="n">
        <v>148</v>
      </c>
      <c r="J1224" s="73" t="n">
        <v>0.3203463203463203</v>
      </c>
      <c r="K1224" s="70" t="inlineStr">
        <is>
          <t>测试工位</t>
        </is>
      </c>
      <c r="L1224" s="70" t="inlineStr">
        <is>
          <t>元器件异常</t>
        </is>
      </c>
      <c r="M1224" s="70" t="inlineStr">
        <is>
          <t>质量工程师</t>
        </is>
      </c>
      <c r="N1224" s="70" t="inlineStr">
        <is>
          <t>是</t>
        </is>
      </c>
      <c r="O1224" s="70" t="inlineStr">
        <is>
          <t>团队模拟数据</t>
        </is>
      </c>
      <c r="P1224" s="70" t="inlineStr">
        <is>
          <t>SIM-v2.2-20260807-20260805</t>
        </is>
      </c>
      <c r="Q1224" s="70" t="inlineStr">
        <is>
          <t>按LINE-S02确定性比例分配: 外观12%/尺寸15%/功能32%/电气28%/其他余数; 良品=ROUND(总产量×质量率,0)=16124, 不良=462</t>
        </is>
      </c>
    </row>
    <row r="1225">
      <c r="A1225" s="70" t="inlineStr">
        <is>
          <t>DEF-01224</t>
        </is>
      </c>
      <c r="B1225" s="70" t="inlineStr">
        <is>
          <t>LINE-S02-POST-20260227</t>
        </is>
      </c>
      <c r="C1225" s="70" t="inlineStr">
        <is>
          <t>SHIFT-POST-20260227</t>
        </is>
      </c>
      <c r="D1225" s="70" t="inlineStr">
        <is>
          <t>LINE-S02</t>
        </is>
      </c>
      <c r="E1225" s="70" t="inlineStr">
        <is>
          <t>改善后</t>
        </is>
      </c>
      <c r="F1225" s="71" t="n">
        <v>46080</v>
      </c>
      <c r="G1225" s="70" t="inlineStr">
        <is>
          <t>视觉设备系列</t>
        </is>
      </c>
      <c r="H1225" s="70" t="inlineStr">
        <is>
          <t>电气不良</t>
        </is>
      </c>
      <c r="I1225" s="72" t="n">
        <v>129</v>
      </c>
      <c r="J1225" s="73" t="n">
        <v>0.2792207792207792</v>
      </c>
      <c r="K1225" s="70" t="inlineStr">
        <is>
          <t>焊接工位</t>
        </is>
      </c>
      <c r="L1225" s="70" t="inlineStr">
        <is>
          <t>焊接缺陷</t>
        </is>
      </c>
      <c r="M1225" s="70" t="inlineStr">
        <is>
          <t>质量工程师</t>
        </is>
      </c>
      <c r="N1225" s="70" t="inlineStr">
        <is>
          <t>否</t>
        </is>
      </c>
      <c r="O1225" s="70" t="inlineStr">
        <is>
          <t>团队模拟数据</t>
        </is>
      </c>
      <c r="P1225" s="70" t="inlineStr">
        <is>
          <t>SIM-v2.2-20260807-20260805</t>
        </is>
      </c>
      <c r="Q1225" s="70" t="inlineStr">
        <is>
          <t>按LINE-S02确定性比例分配: 外观12%/尺寸15%/功能32%/电气28%/其他余数; 良品=ROUND(总产量×质量率,0)=16124, 不良=462</t>
        </is>
      </c>
    </row>
    <row r="1226">
      <c r="A1226" s="70" t="inlineStr">
        <is>
          <t>DEF-01225</t>
        </is>
      </c>
      <c r="B1226" s="70" t="inlineStr">
        <is>
          <t>LINE-S02-POST-20260227</t>
        </is>
      </c>
      <c r="C1226" s="70" t="inlineStr">
        <is>
          <t>SHIFT-POST-20260227</t>
        </is>
      </c>
      <c r="D1226" s="70" t="inlineStr">
        <is>
          <t>LINE-S02</t>
        </is>
      </c>
      <c r="E1226" s="70" t="inlineStr">
        <is>
          <t>改善后</t>
        </is>
      </c>
      <c r="F1226" s="71" t="n">
        <v>46080</v>
      </c>
      <c r="G1226" s="70" t="inlineStr">
        <is>
          <t>视觉设备系列</t>
        </is>
      </c>
      <c r="H1226" s="70" t="inlineStr">
        <is>
          <t>其他不良</t>
        </is>
      </c>
      <c r="I1226" s="72" t="n">
        <v>61</v>
      </c>
      <c r="J1226" s="73" t="n">
        <v>0.1320346320346319</v>
      </c>
      <c r="K1226" s="70" t="inlineStr">
        <is>
          <t>包装工位</t>
        </is>
      </c>
      <c r="L1226" s="70" t="inlineStr">
        <is>
          <t>综合因素</t>
        </is>
      </c>
      <c r="M1226" s="70" t="inlineStr">
        <is>
          <t>生产主管</t>
        </is>
      </c>
      <c r="N1226" s="70" t="inlineStr">
        <is>
          <t>否</t>
        </is>
      </c>
      <c r="O1226" s="70" t="inlineStr">
        <is>
          <t>团队模拟数据</t>
        </is>
      </c>
      <c r="P1226" s="70" t="inlineStr">
        <is>
          <t>SIM-v2.2-20260807-20260805</t>
        </is>
      </c>
      <c r="Q1226" s="70" t="inlineStr">
        <is>
          <t>按LINE-S02确定性比例分配: 外观12%/尺寸15%/功能32%/电气28%/其他余数; 良品=ROUND(总产量×质量率,0)=16124, 不良=462</t>
        </is>
      </c>
    </row>
    <row r="1227">
      <c r="A1227" s="70" t="inlineStr">
        <is>
          <t>DEF-01226</t>
        </is>
      </c>
      <c r="B1227" s="70" t="inlineStr">
        <is>
          <t>LINE-S03-POST-20260227</t>
        </is>
      </c>
      <c r="C1227" s="70" t="inlineStr">
        <is>
          <t>SHIFT-POST-20260227</t>
        </is>
      </c>
      <c r="D1227" s="70" t="inlineStr">
        <is>
          <t>LINE-S03</t>
        </is>
      </c>
      <c r="E1227" s="70" t="inlineStr">
        <is>
          <t>改善后</t>
        </is>
      </c>
      <c r="F1227" s="71" t="n">
        <v>46080</v>
      </c>
      <c r="G1227" s="70" t="inlineStr">
        <is>
          <t>音频模组系列</t>
        </is>
      </c>
      <c r="H1227" s="70" t="inlineStr">
        <is>
          <t>外观不良</t>
        </is>
      </c>
      <c r="I1227" s="72" t="n">
        <v>274</v>
      </c>
      <c r="J1227" s="73" t="n">
        <v>0.32046783625731</v>
      </c>
      <c r="K1227" s="70" t="inlineStr">
        <is>
          <t>注塑工位</t>
        </is>
      </c>
      <c r="L1227" s="70" t="inlineStr">
        <is>
          <t>表面缺陷</t>
        </is>
      </c>
      <c r="M1227" s="70" t="inlineStr">
        <is>
          <t>质量工程师</t>
        </is>
      </c>
      <c r="N1227" s="70" t="inlineStr">
        <is>
          <t>是</t>
        </is>
      </c>
      <c r="O1227" s="70" t="inlineStr">
        <is>
          <t>团队模拟数据</t>
        </is>
      </c>
      <c r="P1227" s="70" t="inlineStr">
        <is>
          <t>SIM-v2.2-20260807-20260805</t>
        </is>
      </c>
      <c r="Q1227" s="70" t="inlineStr">
        <is>
          <t>按LINE-S03确定性比例分配: 外观32%/尺寸30%/功能15%/电气13%/其他余数; 良品=ROUND(总产量×质量率,0)=18826, 不良=855</t>
        </is>
      </c>
    </row>
    <row r="1228">
      <c r="A1228" s="70" t="inlineStr">
        <is>
          <t>DEF-01227</t>
        </is>
      </c>
      <c r="B1228" s="70" t="inlineStr">
        <is>
          <t>LINE-S03-POST-20260227</t>
        </is>
      </c>
      <c r="C1228" s="70" t="inlineStr">
        <is>
          <t>SHIFT-POST-20260227</t>
        </is>
      </c>
      <c r="D1228" s="70" t="inlineStr">
        <is>
          <t>LINE-S03</t>
        </is>
      </c>
      <c r="E1228" s="70" t="inlineStr">
        <is>
          <t>改善后</t>
        </is>
      </c>
      <c r="F1228" s="71" t="n">
        <v>46080</v>
      </c>
      <c r="G1228" s="70" t="inlineStr">
        <is>
          <t>音频模组系列</t>
        </is>
      </c>
      <c r="H1228" s="70" t="inlineStr">
        <is>
          <t>尺寸超差</t>
        </is>
      </c>
      <c r="I1228" s="72" t="n">
        <v>256</v>
      </c>
      <c r="J1228" s="73" t="n">
        <v>0.2994152046783626</v>
      </c>
      <c r="K1228" s="70" t="inlineStr">
        <is>
          <t>成型工位</t>
        </is>
      </c>
      <c r="L1228" s="70" t="inlineStr">
        <is>
          <t>工艺偏移</t>
        </is>
      </c>
      <c r="M1228" s="70" t="inlineStr">
        <is>
          <t>质量工程师</t>
        </is>
      </c>
      <c r="N1228" s="70" t="inlineStr">
        <is>
          <t>否</t>
        </is>
      </c>
      <c r="O1228" s="70" t="inlineStr">
        <is>
          <t>团队模拟数据</t>
        </is>
      </c>
      <c r="P1228" s="70" t="inlineStr">
        <is>
          <t>SIM-v2.2-20260807-20260805</t>
        </is>
      </c>
      <c r="Q1228" s="70" t="inlineStr">
        <is>
          <t>按LINE-S03确定性比例分配: 外观32%/尺寸30%/功能15%/电气13%/其他余数; 良品=ROUND(总产量×质量率,0)=18826, 不良=855</t>
        </is>
      </c>
    </row>
    <row r="1229">
      <c r="A1229" s="70" t="inlineStr">
        <is>
          <t>DEF-01228</t>
        </is>
      </c>
      <c r="B1229" s="70" t="inlineStr">
        <is>
          <t>LINE-S03-POST-20260227</t>
        </is>
      </c>
      <c r="C1229" s="70" t="inlineStr">
        <is>
          <t>SHIFT-POST-20260227</t>
        </is>
      </c>
      <c r="D1229" s="70" t="inlineStr">
        <is>
          <t>LINE-S03</t>
        </is>
      </c>
      <c r="E1229" s="70" t="inlineStr">
        <is>
          <t>改善后</t>
        </is>
      </c>
      <c r="F1229" s="71" t="n">
        <v>46080</v>
      </c>
      <c r="G1229" s="70" t="inlineStr">
        <is>
          <t>音频模组系列</t>
        </is>
      </c>
      <c r="H1229" s="70" t="inlineStr">
        <is>
          <t>功能失效</t>
        </is>
      </c>
      <c r="I1229" s="72" t="n">
        <v>128</v>
      </c>
      <c r="J1229" s="73" t="n">
        <v>0.1497076023391813</v>
      </c>
      <c r="K1229" s="70" t="inlineStr">
        <is>
          <t>测试工位</t>
        </is>
      </c>
      <c r="L1229" s="70" t="inlineStr">
        <is>
          <t>元器件异常</t>
        </is>
      </c>
      <c r="M1229" s="70" t="inlineStr">
        <is>
          <t>质量工程师</t>
        </is>
      </c>
      <c r="N1229" s="70" t="inlineStr">
        <is>
          <t>否</t>
        </is>
      </c>
      <c r="O1229" s="70" t="inlineStr">
        <is>
          <t>团队模拟数据</t>
        </is>
      </c>
      <c r="P1229" s="70" t="inlineStr">
        <is>
          <t>SIM-v2.2-20260807-20260805</t>
        </is>
      </c>
      <c r="Q1229" s="70" t="inlineStr">
        <is>
          <t>按LINE-S03确定性比例分配: 外观32%/尺寸30%/功能15%/电气13%/其他余数; 良品=ROUND(总产量×质量率,0)=18826, 不良=855</t>
        </is>
      </c>
    </row>
    <row r="1230">
      <c r="A1230" s="70" t="inlineStr">
        <is>
          <t>DEF-01229</t>
        </is>
      </c>
      <c r="B1230" s="70" t="inlineStr">
        <is>
          <t>LINE-S03-POST-20260227</t>
        </is>
      </c>
      <c r="C1230" s="70" t="inlineStr">
        <is>
          <t>SHIFT-POST-20260227</t>
        </is>
      </c>
      <c r="D1230" s="70" t="inlineStr">
        <is>
          <t>LINE-S03</t>
        </is>
      </c>
      <c r="E1230" s="70" t="inlineStr">
        <is>
          <t>改善后</t>
        </is>
      </c>
      <c r="F1230" s="71" t="n">
        <v>46080</v>
      </c>
      <c r="G1230" s="70" t="inlineStr">
        <is>
          <t>音频模组系列</t>
        </is>
      </c>
      <c r="H1230" s="70" t="inlineStr">
        <is>
          <t>电气不良</t>
        </is>
      </c>
      <c r="I1230" s="72" t="n">
        <v>111</v>
      </c>
      <c r="J1230" s="73" t="n">
        <v>0.1298245614035088</v>
      </c>
      <c r="K1230" s="70" t="inlineStr">
        <is>
          <t>焊接工位</t>
        </is>
      </c>
      <c r="L1230" s="70" t="inlineStr">
        <is>
          <t>焊接缺陷</t>
        </is>
      </c>
      <c r="M1230" s="70" t="inlineStr">
        <is>
          <t>质量工程师</t>
        </is>
      </c>
      <c r="N1230" s="70" t="inlineStr">
        <is>
          <t>否</t>
        </is>
      </c>
      <c r="O1230" s="70" t="inlineStr">
        <is>
          <t>团队模拟数据</t>
        </is>
      </c>
      <c r="P1230" s="70" t="inlineStr">
        <is>
          <t>SIM-v2.2-20260807-20260805</t>
        </is>
      </c>
      <c r="Q1230" s="70" t="inlineStr">
        <is>
          <t>按LINE-S03确定性比例分配: 外观32%/尺寸30%/功能15%/电气13%/其他余数; 良品=ROUND(总产量×质量率,0)=18826, 不良=855</t>
        </is>
      </c>
    </row>
    <row r="1231">
      <c r="A1231" s="70" t="inlineStr">
        <is>
          <t>DEF-01230</t>
        </is>
      </c>
      <c r="B1231" s="70" t="inlineStr">
        <is>
          <t>LINE-S03-POST-20260227</t>
        </is>
      </c>
      <c r="C1231" s="70" t="inlineStr">
        <is>
          <t>SHIFT-POST-20260227</t>
        </is>
      </c>
      <c r="D1231" s="70" t="inlineStr">
        <is>
          <t>LINE-S03</t>
        </is>
      </c>
      <c r="E1231" s="70" t="inlineStr">
        <is>
          <t>改善后</t>
        </is>
      </c>
      <c r="F1231" s="71" t="n">
        <v>46080</v>
      </c>
      <c r="G1231" s="70" t="inlineStr">
        <is>
          <t>音频模组系列</t>
        </is>
      </c>
      <c r="H1231" s="70" t="inlineStr">
        <is>
          <t>其他不良</t>
        </is>
      </c>
      <c r="I1231" s="72" t="n">
        <v>86</v>
      </c>
      <c r="J1231" s="73" t="n">
        <v>0.1005847953216374</v>
      </c>
      <c r="K1231" s="70" t="inlineStr">
        <is>
          <t>包装工位</t>
        </is>
      </c>
      <c r="L1231" s="70" t="inlineStr">
        <is>
          <t>综合因素</t>
        </is>
      </c>
      <c r="M1231" s="70" t="inlineStr">
        <is>
          <t>生产主管</t>
        </is>
      </c>
      <c r="N1231" s="70" t="inlineStr">
        <is>
          <t>否</t>
        </is>
      </c>
      <c r="O1231" s="70" t="inlineStr">
        <is>
          <t>团队模拟数据</t>
        </is>
      </c>
      <c r="P1231" s="70" t="inlineStr">
        <is>
          <t>SIM-v2.2-20260807-20260805</t>
        </is>
      </c>
      <c r="Q1231" s="70" t="inlineStr">
        <is>
          <t>按LINE-S03确定性比例分配: 外观32%/尺寸30%/功能15%/电气13%/其他余数; 良品=ROUND(总产量×质量率,0)=18826, 不良=855</t>
        </is>
      </c>
    </row>
    <row r="1232">
      <c r="A1232" s="70" t="inlineStr">
        <is>
          <t>DEF-01231</t>
        </is>
      </c>
      <c r="B1232" s="70" t="inlineStr">
        <is>
          <t>LINE-S01-POST-20260302</t>
        </is>
      </c>
      <c r="C1232" s="70" t="inlineStr">
        <is>
          <t>SHIFT-POST-20260302</t>
        </is>
      </c>
      <c r="D1232" s="70" t="inlineStr">
        <is>
          <t>LINE-S01</t>
        </is>
      </c>
      <c r="E1232" s="70" t="inlineStr">
        <is>
          <t>改善后</t>
        </is>
      </c>
      <c r="F1232" s="71" t="n">
        <v>46083</v>
      </c>
      <c r="G1232" s="70" t="inlineStr">
        <is>
          <t>智能终端系列</t>
        </is>
      </c>
      <c r="H1232" s="70" t="inlineStr">
        <is>
          <t>外观不良</t>
        </is>
      </c>
      <c r="I1232" s="72" t="n">
        <v>234</v>
      </c>
      <c r="J1232" s="73" t="n">
        <v>0.1501925545571245</v>
      </c>
      <c r="K1232" s="70" t="inlineStr">
        <is>
          <t>注塑工位</t>
        </is>
      </c>
      <c r="L1232" s="70" t="inlineStr">
        <is>
          <t>表面缺陷</t>
        </is>
      </c>
      <c r="M1232" s="70" t="inlineStr">
        <is>
          <t>质量工程师</t>
        </is>
      </c>
      <c r="N1232" s="70" t="inlineStr">
        <is>
          <t>否</t>
        </is>
      </c>
      <c r="O1232" s="70" t="inlineStr">
        <is>
          <t>团队模拟数据</t>
        </is>
      </c>
      <c r="P1232" s="70" t="inlineStr">
        <is>
          <t>SIM-v2.2-20260807-20260805</t>
        </is>
      </c>
      <c r="Q1232" s="70" t="inlineStr">
        <is>
          <t>按LINE-S01确定性比例分配: 外观15%/尺寸25%/功能25%/电气25%/其他余数; 良品=ROUND(总产量×质量率,0)=51481, 不良=1558</t>
        </is>
      </c>
    </row>
    <row r="1233">
      <c r="A1233" s="70" t="inlineStr">
        <is>
          <t>DEF-01232</t>
        </is>
      </c>
      <c r="B1233" s="70" t="inlineStr">
        <is>
          <t>LINE-S01-POST-20260302</t>
        </is>
      </c>
      <c r="C1233" s="70" t="inlineStr">
        <is>
          <t>SHIFT-POST-20260302</t>
        </is>
      </c>
      <c r="D1233" s="70" t="inlineStr">
        <is>
          <t>LINE-S01</t>
        </is>
      </c>
      <c r="E1233" s="70" t="inlineStr">
        <is>
          <t>改善后</t>
        </is>
      </c>
      <c r="F1233" s="71" t="n">
        <v>46083</v>
      </c>
      <c r="G1233" s="70" t="inlineStr">
        <is>
          <t>智能终端系列</t>
        </is>
      </c>
      <c r="H1233" s="70" t="inlineStr">
        <is>
          <t>尺寸超差</t>
        </is>
      </c>
      <c r="I1233" s="72" t="n">
        <v>390</v>
      </c>
      <c r="J1233" s="73" t="n">
        <v>0.2503209242618742</v>
      </c>
      <c r="K1233" s="70" t="inlineStr">
        <is>
          <t>成型工位</t>
        </is>
      </c>
      <c r="L1233" s="70" t="inlineStr">
        <is>
          <t>工艺偏移</t>
        </is>
      </c>
      <c r="M1233" s="70" t="inlineStr">
        <is>
          <t>质量工程师</t>
        </is>
      </c>
      <c r="N1233" s="70" t="inlineStr">
        <is>
          <t>否</t>
        </is>
      </c>
      <c r="O1233" s="70" t="inlineStr">
        <is>
          <t>团队模拟数据</t>
        </is>
      </c>
      <c r="P1233" s="70" t="inlineStr">
        <is>
          <t>SIM-v2.2-20260807-20260805</t>
        </is>
      </c>
      <c r="Q1233" s="70" t="inlineStr">
        <is>
          <t>按LINE-S01确定性比例分配: 外观15%/尺寸25%/功能25%/电气25%/其他余数; 良品=ROUND(总产量×质量率,0)=51481, 不良=1558</t>
        </is>
      </c>
    </row>
    <row r="1234">
      <c r="A1234" s="70" t="inlineStr">
        <is>
          <t>DEF-01233</t>
        </is>
      </c>
      <c r="B1234" s="70" t="inlineStr">
        <is>
          <t>LINE-S01-POST-20260302</t>
        </is>
      </c>
      <c r="C1234" s="70" t="inlineStr">
        <is>
          <t>SHIFT-POST-20260302</t>
        </is>
      </c>
      <c r="D1234" s="70" t="inlineStr">
        <is>
          <t>LINE-S01</t>
        </is>
      </c>
      <c r="E1234" s="70" t="inlineStr">
        <is>
          <t>改善后</t>
        </is>
      </c>
      <c r="F1234" s="71" t="n">
        <v>46083</v>
      </c>
      <c r="G1234" s="70" t="inlineStr">
        <is>
          <t>智能终端系列</t>
        </is>
      </c>
      <c r="H1234" s="70" t="inlineStr">
        <is>
          <t>功能失效</t>
        </is>
      </c>
      <c r="I1234" s="72" t="n">
        <v>390</v>
      </c>
      <c r="J1234" s="73" t="n">
        <v>0.2503209242618742</v>
      </c>
      <c r="K1234" s="70" t="inlineStr">
        <is>
          <t>测试工位</t>
        </is>
      </c>
      <c r="L1234" s="70" t="inlineStr">
        <is>
          <t>元器件异常</t>
        </is>
      </c>
      <c r="M1234" s="70" t="inlineStr">
        <is>
          <t>质量工程师</t>
        </is>
      </c>
      <c r="N1234" s="70" t="inlineStr">
        <is>
          <t>否</t>
        </is>
      </c>
      <c r="O1234" s="70" t="inlineStr">
        <is>
          <t>团队模拟数据</t>
        </is>
      </c>
      <c r="P1234" s="70" t="inlineStr">
        <is>
          <t>SIM-v2.2-20260807-20260805</t>
        </is>
      </c>
      <c r="Q1234" s="70" t="inlineStr">
        <is>
          <t>按LINE-S01确定性比例分配: 外观15%/尺寸25%/功能25%/电气25%/其他余数; 良品=ROUND(总产量×质量率,0)=51481, 不良=1558</t>
        </is>
      </c>
    </row>
    <row r="1235">
      <c r="A1235" s="70" t="inlineStr">
        <is>
          <t>DEF-01234</t>
        </is>
      </c>
      <c r="B1235" s="70" t="inlineStr">
        <is>
          <t>LINE-S01-POST-20260302</t>
        </is>
      </c>
      <c r="C1235" s="70" t="inlineStr">
        <is>
          <t>SHIFT-POST-20260302</t>
        </is>
      </c>
      <c r="D1235" s="70" t="inlineStr">
        <is>
          <t>LINE-S01</t>
        </is>
      </c>
      <c r="E1235" s="70" t="inlineStr">
        <is>
          <t>改善后</t>
        </is>
      </c>
      <c r="F1235" s="71" t="n">
        <v>46083</v>
      </c>
      <c r="G1235" s="70" t="inlineStr">
        <is>
          <t>智能终端系列</t>
        </is>
      </c>
      <c r="H1235" s="70" t="inlineStr">
        <is>
          <t>电气不良</t>
        </is>
      </c>
      <c r="I1235" s="72" t="n">
        <v>390</v>
      </c>
      <c r="J1235" s="73" t="n">
        <v>0.2503209242618742</v>
      </c>
      <c r="K1235" s="70" t="inlineStr">
        <is>
          <t>焊接工位</t>
        </is>
      </c>
      <c r="L1235" s="70" t="inlineStr">
        <is>
          <t>焊接缺陷</t>
        </is>
      </c>
      <c r="M1235" s="70" t="inlineStr">
        <is>
          <t>质量工程师</t>
        </is>
      </c>
      <c r="N1235" s="70" t="inlineStr">
        <is>
          <t>否</t>
        </is>
      </c>
      <c r="O1235" s="70" t="inlineStr">
        <is>
          <t>团队模拟数据</t>
        </is>
      </c>
      <c r="P1235" s="70" t="inlineStr">
        <is>
          <t>SIM-v2.2-20260807-20260805</t>
        </is>
      </c>
      <c r="Q1235" s="70" t="inlineStr">
        <is>
          <t>按LINE-S01确定性比例分配: 外观15%/尺寸25%/功能25%/电气25%/其他余数; 良品=ROUND(总产量×质量率,0)=51481, 不良=1558</t>
        </is>
      </c>
    </row>
    <row r="1236">
      <c r="A1236" s="70" t="inlineStr">
        <is>
          <t>DEF-01235</t>
        </is>
      </c>
      <c r="B1236" s="70" t="inlineStr">
        <is>
          <t>LINE-S01-POST-20260302</t>
        </is>
      </c>
      <c r="C1236" s="70" t="inlineStr">
        <is>
          <t>SHIFT-POST-20260302</t>
        </is>
      </c>
      <c r="D1236" s="70" t="inlineStr">
        <is>
          <t>LINE-S01</t>
        </is>
      </c>
      <c r="E1236" s="70" t="inlineStr">
        <is>
          <t>改善后</t>
        </is>
      </c>
      <c r="F1236" s="71" t="n">
        <v>46083</v>
      </c>
      <c r="G1236" s="70" t="inlineStr">
        <is>
          <t>智能终端系列</t>
        </is>
      </c>
      <c r="H1236" s="70" t="inlineStr">
        <is>
          <t>其他不良</t>
        </is>
      </c>
      <c r="I1236" s="72" t="n">
        <v>154</v>
      </c>
      <c r="J1236" s="73" t="n">
        <v>0.09884467265725294</v>
      </c>
      <c r="K1236" s="70" t="inlineStr">
        <is>
          <t>包装工位</t>
        </is>
      </c>
      <c r="L1236" s="70" t="inlineStr">
        <is>
          <t>综合因素</t>
        </is>
      </c>
      <c r="M1236" s="70" t="inlineStr">
        <is>
          <t>生产主管</t>
        </is>
      </c>
      <c r="N1236" s="70" t="inlineStr">
        <is>
          <t>否</t>
        </is>
      </c>
      <c r="O1236" s="70" t="inlineStr">
        <is>
          <t>团队模拟数据</t>
        </is>
      </c>
      <c r="P1236" s="70" t="inlineStr">
        <is>
          <t>SIM-v2.2-20260807-20260805</t>
        </is>
      </c>
      <c r="Q1236" s="70" t="inlineStr">
        <is>
          <t>按LINE-S01确定性比例分配: 外观15%/尺寸25%/功能25%/电气25%/其他余数; 良品=ROUND(总产量×质量率,0)=51481, 不良=1558</t>
        </is>
      </c>
    </row>
    <row r="1237">
      <c r="A1237" s="70" t="inlineStr">
        <is>
          <t>DEF-01236</t>
        </is>
      </c>
      <c r="B1237" s="70" t="inlineStr">
        <is>
          <t>LINE-S02-POST-20260302</t>
        </is>
      </c>
      <c r="C1237" s="70" t="inlineStr">
        <is>
          <t>SHIFT-POST-20260302</t>
        </is>
      </c>
      <c r="D1237" s="70" t="inlineStr">
        <is>
          <t>LINE-S02</t>
        </is>
      </c>
      <c r="E1237" s="70" t="inlineStr">
        <is>
          <t>改善后</t>
        </is>
      </c>
      <c r="F1237" s="71" t="n">
        <v>46083</v>
      </c>
      <c r="G1237" s="70" t="inlineStr">
        <is>
          <t>视觉设备系列</t>
        </is>
      </c>
      <c r="H1237" s="70" t="inlineStr">
        <is>
          <t>外观不良</t>
        </is>
      </c>
      <c r="I1237" s="72" t="n">
        <v>187</v>
      </c>
      <c r="J1237" s="73" t="n">
        <v>0.119795003203075</v>
      </c>
      <c r="K1237" s="70" t="inlineStr">
        <is>
          <t>注塑工位</t>
        </is>
      </c>
      <c r="L1237" s="70" t="inlineStr">
        <is>
          <t>表面缺陷</t>
        </is>
      </c>
      <c r="M1237" s="70" t="inlineStr">
        <is>
          <t>质量工程师</t>
        </is>
      </c>
      <c r="N1237" s="70" t="inlineStr">
        <is>
          <t>否</t>
        </is>
      </c>
      <c r="O1237" s="70" t="inlineStr">
        <is>
          <t>团队模拟数据</t>
        </is>
      </c>
      <c r="P1237" s="70" t="inlineStr">
        <is>
          <t>SIM-v2.2-20260807-20260805</t>
        </is>
      </c>
      <c r="Q1237" s="70" t="inlineStr">
        <is>
          <t>按LINE-S02确定性比例分配: 外观12%/尺寸15%/功能32%/电气28%/其他余数; 良品=ROUND(总产量×质量率,0)=47311, 不良=1561</t>
        </is>
      </c>
    </row>
    <row r="1238">
      <c r="A1238" s="70" t="inlineStr">
        <is>
          <t>DEF-01237</t>
        </is>
      </c>
      <c r="B1238" s="70" t="inlineStr">
        <is>
          <t>LINE-S02-POST-20260302</t>
        </is>
      </c>
      <c r="C1238" s="70" t="inlineStr">
        <is>
          <t>SHIFT-POST-20260302</t>
        </is>
      </c>
      <c r="D1238" s="70" t="inlineStr">
        <is>
          <t>LINE-S02</t>
        </is>
      </c>
      <c r="E1238" s="70" t="inlineStr">
        <is>
          <t>改善后</t>
        </is>
      </c>
      <c r="F1238" s="71" t="n">
        <v>46083</v>
      </c>
      <c r="G1238" s="70" t="inlineStr">
        <is>
          <t>视觉设备系列</t>
        </is>
      </c>
      <c r="H1238" s="70" t="inlineStr">
        <is>
          <t>尺寸超差</t>
        </is>
      </c>
      <c r="I1238" s="72" t="n">
        <v>234</v>
      </c>
      <c r="J1238" s="73" t="n">
        <v>0.1499039077514414</v>
      </c>
      <c r="K1238" s="70" t="inlineStr">
        <is>
          <t>成型工位</t>
        </is>
      </c>
      <c r="L1238" s="70" t="inlineStr">
        <is>
          <t>工艺偏移</t>
        </is>
      </c>
      <c r="M1238" s="70" t="inlineStr">
        <is>
          <t>质量工程师</t>
        </is>
      </c>
      <c r="N1238" s="70" t="inlineStr">
        <is>
          <t>否</t>
        </is>
      </c>
      <c r="O1238" s="70" t="inlineStr">
        <is>
          <t>团队模拟数据</t>
        </is>
      </c>
      <c r="P1238" s="70" t="inlineStr">
        <is>
          <t>SIM-v2.2-20260807-20260805</t>
        </is>
      </c>
      <c r="Q1238" s="70" t="inlineStr">
        <is>
          <t>按LINE-S02确定性比例分配: 外观12%/尺寸15%/功能32%/电气28%/其他余数; 良品=ROUND(总产量×质量率,0)=47311, 不良=1561</t>
        </is>
      </c>
    </row>
    <row r="1239">
      <c r="A1239" s="70" t="inlineStr">
        <is>
          <t>DEF-01238</t>
        </is>
      </c>
      <c r="B1239" s="70" t="inlineStr">
        <is>
          <t>LINE-S02-POST-20260302</t>
        </is>
      </c>
      <c r="C1239" s="70" t="inlineStr">
        <is>
          <t>SHIFT-POST-20260302</t>
        </is>
      </c>
      <c r="D1239" s="70" t="inlineStr">
        <is>
          <t>LINE-S02</t>
        </is>
      </c>
      <c r="E1239" s="70" t="inlineStr">
        <is>
          <t>改善后</t>
        </is>
      </c>
      <c r="F1239" s="71" t="n">
        <v>46083</v>
      </c>
      <c r="G1239" s="70" t="inlineStr">
        <is>
          <t>视觉设备系列</t>
        </is>
      </c>
      <c r="H1239" s="70" t="inlineStr">
        <is>
          <t>功能失效</t>
        </is>
      </c>
      <c r="I1239" s="72" t="n">
        <v>500</v>
      </c>
      <c r="J1239" s="73" t="n">
        <v>0.3203074951953876</v>
      </c>
      <c r="K1239" s="70" t="inlineStr">
        <is>
          <t>测试工位</t>
        </is>
      </c>
      <c r="L1239" s="70" t="inlineStr">
        <is>
          <t>元器件异常</t>
        </is>
      </c>
      <c r="M1239" s="70" t="inlineStr">
        <is>
          <t>质量工程师</t>
        </is>
      </c>
      <c r="N1239" s="70" t="inlineStr">
        <is>
          <t>是</t>
        </is>
      </c>
      <c r="O1239" s="70" t="inlineStr">
        <is>
          <t>团队模拟数据</t>
        </is>
      </c>
      <c r="P1239" s="70" t="inlineStr">
        <is>
          <t>SIM-v2.2-20260807-20260805</t>
        </is>
      </c>
      <c r="Q1239" s="70" t="inlineStr">
        <is>
          <t>按LINE-S02确定性比例分配: 外观12%/尺寸15%/功能32%/电气28%/其他余数; 良品=ROUND(总产量×质量率,0)=47311, 不良=1561</t>
        </is>
      </c>
    </row>
    <row r="1240">
      <c r="A1240" s="70" t="inlineStr">
        <is>
          <t>DEF-01239</t>
        </is>
      </c>
      <c r="B1240" s="70" t="inlineStr">
        <is>
          <t>LINE-S02-POST-20260302</t>
        </is>
      </c>
      <c r="C1240" s="70" t="inlineStr">
        <is>
          <t>SHIFT-POST-20260302</t>
        </is>
      </c>
      <c r="D1240" s="70" t="inlineStr">
        <is>
          <t>LINE-S02</t>
        </is>
      </c>
      <c r="E1240" s="70" t="inlineStr">
        <is>
          <t>改善后</t>
        </is>
      </c>
      <c r="F1240" s="71" t="n">
        <v>46083</v>
      </c>
      <c r="G1240" s="70" t="inlineStr">
        <is>
          <t>视觉设备系列</t>
        </is>
      </c>
      <c r="H1240" s="70" t="inlineStr">
        <is>
          <t>电气不良</t>
        </is>
      </c>
      <c r="I1240" s="72" t="n">
        <v>437</v>
      </c>
      <c r="J1240" s="73" t="n">
        <v>0.2799487508007688</v>
      </c>
      <c r="K1240" s="70" t="inlineStr">
        <is>
          <t>焊接工位</t>
        </is>
      </c>
      <c r="L1240" s="70" t="inlineStr">
        <is>
          <t>焊接缺陷</t>
        </is>
      </c>
      <c r="M1240" s="70" t="inlineStr">
        <is>
          <t>质量工程师</t>
        </is>
      </c>
      <c r="N1240" s="70" t="inlineStr">
        <is>
          <t>否</t>
        </is>
      </c>
      <c r="O1240" s="70" t="inlineStr">
        <is>
          <t>团队模拟数据</t>
        </is>
      </c>
      <c r="P1240" s="70" t="inlineStr">
        <is>
          <t>SIM-v2.2-20260807-20260805</t>
        </is>
      </c>
      <c r="Q1240" s="70" t="inlineStr">
        <is>
          <t>按LINE-S02确定性比例分配: 外观12%/尺寸15%/功能32%/电气28%/其他余数; 良品=ROUND(总产量×质量率,0)=47311, 不良=1561</t>
        </is>
      </c>
    </row>
    <row r="1241">
      <c r="A1241" s="70" t="inlineStr">
        <is>
          <t>DEF-01240</t>
        </is>
      </c>
      <c r="B1241" s="70" t="inlineStr">
        <is>
          <t>LINE-S02-POST-20260302</t>
        </is>
      </c>
      <c r="C1241" s="70" t="inlineStr">
        <is>
          <t>SHIFT-POST-20260302</t>
        </is>
      </c>
      <c r="D1241" s="70" t="inlineStr">
        <is>
          <t>LINE-S02</t>
        </is>
      </c>
      <c r="E1241" s="70" t="inlineStr">
        <is>
          <t>改善后</t>
        </is>
      </c>
      <c r="F1241" s="71" t="n">
        <v>46083</v>
      </c>
      <c r="G1241" s="70" t="inlineStr">
        <is>
          <t>视觉设备系列</t>
        </is>
      </c>
      <c r="H1241" s="70" t="inlineStr">
        <is>
          <t>其他不良</t>
        </is>
      </c>
      <c r="I1241" s="72" t="n">
        <v>203</v>
      </c>
      <c r="J1241" s="73" t="n">
        <v>0.1300448430493273</v>
      </c>
      <c r="K1241" s="70" t="inlineStr">
        <is>
          <t>包装工位</t>
        </is>
      </c>
      <c r="L1241" s="70" t="inlineStr">
        <is>
          <t>综合因素</t>
        </is>
      </c>
      <c r="M1241" s="70" t="inlineStr">
        <is>
          <t>生产主管</t>
        </is>
      </c>
      <c r="N1241" s="70" t="inlineStr">
        <is>
          <t>否</t>
        </is>
      </c>
      <c r="O1241" s="70" t="inlineStr">
        <is>
          <t>团队模拟数据</t>
        </is>
      </c>
      <c r="P1241" s="70" t="inlineStr">
        <is>
          <t>SIM-v2.2-20260807-20260805</t>
        </is>
      </c>
      <c r="Q1241" s="70" t="inlineStr">
        <is>
          <t>按LINE-S02确定性比例分配: 外观12%/尺寸15%/功能32%/电气28%/其他余数; 良品=ROUND(总产量×质量率,0)=47311, 不良=1561</t>
        </is>
      </c>
    </row>
    <row r="1242">
      <c r="A1242" s="70" t="inlineStr">
        <is>
          <t>DEF-01241</t>
        </is>
      </c>
      <c r="B1242" s="70" t="inlineStr">
        <is>
          <t>LINE-S03-POST-20260302</t>
        </is>
      </c>
      <c r="C1242" s="70" t="inlineStr">
        <is>
          <t>SHIFT-POST-20260302</t>
        </is>
      </c>
      <c r="D1242" s="70" t="inlineStr">
        <is>
          <t>LINE-S03</t>
        </is>
      </c>
      <c r="E1242" s="70" t="inlineStr">
        <is>
          <t>改善后</t>
        </is>
      </c>
      <c r="F1242" s="71" t="n">
        <v>46083</v>
      </c>
      <c r="G1242" s="70" t="inlineStr">
        <is>
          <t>音频模组系列</t>
        </is>
      </c>
      <c r="H1242" s="70" t="inlineStr">
        <is>
          <t>外观不良</t>
        </is>
      </c>
      <c r="I1242" s="72" t="n">
        <v>673</v>
      </c>
      <c r="J1242" s="73" t="n">
        <v>0.3201712654614653</v>
      </c>
      <c r="K1242" s="70" t="inlineStr">
        <is>
          <t>注塑工位</t>
        </is>
      </c>
      <c r="L1242" s="70" t="inlineStr">
        <is>
          <t>表面缺陷</t>
        </is>
      </c>
      <c r="M1242" s="70" t="inlineStr">
        <is>
          <t>质量工程师</t>
        </is>
      </c>
      <c r="N1242" s="70" t="inlineStr">
        <is>
          <t>是</t>
        </is>
      </c>
      <c r="O1242" s="70" t="inlineStr">
        <is>
          <t>团队模拟数据</t>
        </is>
      </c>
      <c r="P1242" s="70" t="inlineStr">
        <is>
          <t>SIM-v2.2-20260807-20260805</t>
        </is>
      </c>
      <c r="Q1242" s="70" t="inlineStr">
        <is>
          <t>按LINE-S03确定性比例分配: 外观32%/尺寸30%/功能15%/电气13%/其他余数; 良品=ROUND(总产量×质量率,0)=51736, 不良=2102</t>
        </is>
      </c>
    </row>
    <row r="1243">
      <c r="A1243" s="70" t="inlineStr">
        <is>
          <t>DEF-01242</t>
        </is>
      </c>
      <c r="B1243" s="70" t="inlineStr">
        <is>
          <t>LINE-S03-POST-20260302</t>
        </is>
      </c>
      <c r="C1243" s="70" t="inlineStr">
        <is>
          <t>SHIFT-POST-20260302</t>
        </is>
      </c>
      <c r="D1243" s="70" t="inlineStr">
        <is>
          <t>LINE-S03</t>
        </is>
      </c>
      <c r="E1243" s="70" t="inlineStr">
        <is>
          <t>改善后</t>
        </is>
      </c>
      <c r="F1243" s="71" t="n">
        <v>46083</v>
      </c>
      <c r="G1243" s="70" t="inlineStr">
        <is>
          <t>音频模组系列</t>
        </is>
      </c>
      <c r="H1243" s="70" t="inlineStr">
        <is>
          <t>尺寸超差</t>
        </is>
      </c>
      <c r="I1243" s="72" t="n">
        <v>631</v>
      </c>
      <c r="J1243" s="73" t="n">
        <v>0.3001902949571836</v>
      </c>
      <c r="K1243" s="70" t="inlineStr">
        <is>
          <t>成型工位</t>
        </is>
      </c>
      <c r="L1243" s="70" t="inlineStr">
        <is>
          <t>工艺偏移</t>
        </is>
      </c>
      <c r="M1243" s="70" t="inlineStr">
        <is>
          <t>质量工程师</t>
        </is>
      </c>
      <c r="N1243" s="70" t="inlineStr">
        <is>
          <t>是</t>
        </is>
      </c>
      <c r="O1243" s="70" t="inlineStr">
        <is>
          <t>团队模拟数据</t>
        </is>
      </c>
      <c r="P1243" s="70" t="inlineStr">
        <is>
          <t>SIM-v2.2-20260807-20260805</t>
        </is>
      </c>
      <c r="Q1243" s="70" t="inlineStr">
        <is>
          <t>按LINE-S03确定性比例分配: 外观32%/尺寸30%/功能15%/电气13%/其他余数; 良品=ROUND(总产量×质量率,0)=51736, 不良=2102</t>
        </is>
      </c>
    </row>
    <row r="1244">
      <c r="A1244" s="70" t="inlineStr">
        <is>
          <t>DEF-01243</t>
        </is>
      </c>
      <c r="B1244" s="70" t="inlineStr">
        <is>
          <t>LINE-S03-POST-20260302</t>
        </is>
      </c>
      <c r="C1244" s="70" t="inlineStr">
        <is>
          <t>SHIFT-POST-20260302</t>
        </is>
      </c>
      <c r="D1244" s="70" t="inlineStr">
        <is>
          <t>LINE-S03</t>
        </is>
      </c>
      <c r="E1244" s="70" t="inlineStr">
        <is>
          <t>改善后</t>
        </is>
      </c>
      <c r="F1244" s="71" t="n">
        <v>46083</v>
      </c>
      <c r="G1244" s="70" t="inlineStr">
        <is>
          <t>音频模组系列</t>
        </is>
      </c>
      <c r="H1244" s="70" t="inlineStr">
        <is>
          <t>功能失效</t>
        </is>
      </c>
      <c r="I1244" s="72" t="n">
        <v>315</v>
      </c>
      <c r="J1244" s="73" t="n">
        <v>0.1498572787821123</v>
      </c>
      <c r="K1244" s="70" t="inlineStr">
        <is>
          <t>测试工位</t>
        </is>
      </c>
      <c r="L1244" s="70" t="inlineStr">
        <is>
          <t>元器件异常</t>
        </is>
      </c>
      <c r="M1244" s="70" t="inlineStr">
        <is>
          <t>质量工程师</t>
        </is>
      </c>
      <c r="N1244" s="70" t="inlineStr">
        <is>
          <t>否</t>
        </is>
      </c>
      <c r="O1244" s="70" t="inlineStr">
        <is>
          <t>团队模拟数据</t>
        </is>
      </c>
      <c r="P1244" s="70" t="inlineStr">
        <is>
          <t>SIM-v2.2-20260807-20260805</t>
        </is>
      </c>
      <c r="Q1244" s="70" t="inlineStr">
        <is>
          <t>按LINE-S03确定性比例分配: 外观32%/尺寸30%/功能15%/电气13%/其他余数; 良品=ROUND(总产量×质量率,0)=51736, 不良=2102</t>
        </is>
      </c>
    </row>
    <row r="1245">
      <c r="A1245" s="70" t="inlineStr">
        <is>
          <t>DEF-01244</t>
        </is>
      </c>
      <c r="B1245" s="70" t="inlineStr">
        <is>
          <t>LINE-S03-POST-20260302</t>
        </is>
      </c>
      <c r="C1245" s="70" t="inlineStr">
        <is>
          <t>SHIFT-POST-20260302</t>
        </is>
      </c>
      <c r="D1245" s="70" t="inlineStr">
        <is>
          <t>LINE-S03</t>
        </is>
      </c>
      <c r="E1245" s="70" t="inlineStr">
        <is>
          <t>改善后</t>
        </is>
      </c>
      <c r="F1245" s="71" t="n">
        <v>46083</v>
      </c>
      <c r="G1245" s="70" t="inlineStr">
        <is>
          <t>音频模组系列</t>
        </is>
      </c>
      <c r="H1245" s="70" t="inlineStr">
        <is>
          <t>电气不良</t>
        </is>
      </c>
      <c r="I1245" s="72" t="n">
        <v>273</v>
      </c>
      <c r="J1245" s="73" t="n">
        <v>0.1298763082778306</v>
      </c>
      <c r="K1245" s="70" t="inlineStr">
        <is>
          <t>焊接工位</t>
        </is>
      </c>
      <c r="L1245" s="70" t="inlineStr">
        <is>
          <t>焊接缺陷</t>
        </is>
      </c>
      <c r="M1245" s="70" t="inlineStr">
        <is>
          <t>质量工程师</t>
        </is>
      </c>
      <c r="N1245" s="70" t="inlineStr">
        <is>
          <t>否</t>
        </is>
      </c>
      <c r="O1245" s="70" t="inlineStr">
        <is>
          <t>团队模拟数据</t>
        </is>
      </c>
      <c r="P1245" s="70" t="inlineStr">
        <is>
          <t>SIM-v2.2-20260807-20260805</t>
        </is>
      </c>
      <c r="Q1245" s="70" t="inlineStr">
        <is>
          <t>按LINE-S03确定性比例分配: 外观32%/尺寸30%/功能15%/电气13%/其他余数; 良品=ROUND(总产量×质量率,0)=51736, 不良=2102</t>
        </is>
      </c>
    </row>
    <row r="1246">
      <c r="A1246" s="70" t="inlineStr">
        <is>
          <t>DEF-01245</t>
        </is>
      </c>
      <c r="B1246" s="70" t="inlineStr">
        <is>
          <t>LINE-S03-POST-20260302</t>
        </is>
      </c>
      <c r="C1246" s="70" t="inlineStr">
        <is>
          <t>SHIFT-POST-20260302</t>
        </is>
      </c>
      <c r="D1246" s="70" t="inlineStr">
        <is>
          <t>LINE-S03</t>
        </is>
      </c>
      <c r="E1246" s="70" t="inlineStr">
        <is>
          <t>改善后</t>
        </is>
      </c>
      <c r="F1246" s="71" t="n">
        <v>46083</v>
      </c>
      <c r="G1246" s="70" t="inlineStr">
        <is>
          <t>音频模组系列</t>
        </is>
      </c>
      <c r="H1246" s="70" t="inlineStr">
        <is>
          <t>其他不良</t>
        </is>
      </c>
      <c r="I1246" s="72" t="n">
        <v>210</v>
      </c>
      <c r="J1246" s="73" t="n">
        <v>0.09990485252140813</v>
      </c>
      <c r="K1246" s="70" t="inlineStr">
        <is>
          <t>包装工位</t>
        </is>
      </c>
      <c r="L1246" s="70" t="inlineStr">
        <is>
          <t>综合因素</t>
        </is>
      </c>
      <c r="M1246" s="70" t="inlineStr">
        <is>
          <t>生产主管</t>
        </is>
      </c>
      <c r="N1246" s="70" t="inlineStr">
        <is>
          <t>否</t>
        </is>
      </c>
      <c r="O1246" s="70" t="inlineStr">
        <is>
          <t>团队模拟数据</t>
        </is>
      </c>
      <c r="P1246" s="70" t="inlineStr">
        <is>
          <t>SIM-v2.2-20260807-20260805</t>
        </is>
      </c>
      <c r="Q1246" s="70" t="inlineStr">
        <is>
          <t>按LINE-S03确定性比例分配: 外观32%/尺寸30%/功能15%/电气13%/其他余数; 良品=ROUND(总产量×质量率,0)=51736, 不良=2102</t>
        </is>
      </c>
    </row>
    <row r="1247">
      <c r="A1247" s="70" t="inlineStr">
        <is>
          <t>DEF-01246</t>
        </is>
      </c>
      <c r="B1247" s="70" t="inlineStr">
        <is>
          <t>LINE-S01-POST-20260303</t>
        </is>
      </c>
      <c r="C1247" s="70" t="inlineStr">
        <is>
          <t>SHIFT-POST-20260303</t>
        </is>
      </c>
      <c r="D1247" s="70" t="inlineStr">
        <is>
          <t>LINE-S01</t>
        </is>
      </c>
      <c r="E1247" s="70" t="inlineStr">
        <is>
          <t>改善后</t>
        </is>
      </c>
      <c r="F1247" s="71" t="n">
        <v>46084</v>
      </c>
      <c r="G1247" s="70" t="inlineStr">
        <is>
          <t>智能终端系列</t>
        </is>
      </c>
      <c r="H1247" s="70" t="inlineStr">
        <is>
          <t>外观不良</t>
        </is>
      </c>
      <c r="I1247" s="72" t="n">
        <v>99</v>
      </c>
      <c r="J1247" s="73" t="n">
        <v>0.1506849315068493</v>
      </c>
      <c r="K1247" s="70" t="inlineStr">
        <is>
          <t>注塑工位</t>
        </is>
      </c>
      <c r="L1247" s="70" t="inlineStr">
        <is>
          <t>表面缺陷</t>
        </is>
      </c>
      <c r="M1247" s="70" t="inlineStr">
        <is>
          <t>质量工程师</t>
        </is>
      </c>
      <c r="N1247" s="70" t="inlineStr">
        <is>
          <t>否</t>
        </is>
      </c>
      <c r="O1247" s="70" t="inlineStr">
        <is>
          <t>团队模拟数据</t>
        </is>
      </c>
      <c r="P1247" s="70" t="inlineStr">
        <is>
          <t>SIM-v2.2-20260807-20260805</t>
        </is>
      </c>
      <c r="Q1247" s="70" t="inlineStr">
        <is>
          <t>按LINE-S01确定性比例分配: 外观15%/尺寸25%/功能25%/电气25%/其他余数; 良品=ROUND(总产量×质量率,0)=40367, 不良=657</t>
        </is>
      </c>
    </row>
    <row r="1248">
      <c r="A1248" s="70" t="inlineStr">
        <is>
          <t>DEF-01247</t>
        </is>
      </c>
      <c r="B1248" s="70" t="inlineStr">
        <is>
          <t>LINE-S01-POST-20260303</t>
        </is>
      </c>
      <c r="C1248" s="70" t="inlineStr">
        <is>
          <t>SHIFT-POST-20260303</t>
        </is>
      </c>
      <c r="D1248" s="70" t="inlineStr">
        <is>
          <t>LINE-S01</t>
        </is>
      </c>
      <c r="E1248" s="70" t="inlineStr">
        <is>
          <t>改善后</t>
        </is>
      </c>
      <c r="F1248" s="71" t="n">
        <v>46084</v>
      </c>
      <c r="G1248" s="70" t="inlineStr">
        <is>
          <t>智能终端系列</t>
        </is>
      </c>
      <c r="H1248" s="70" t="inlineStr">
        <is>
          <t>尺寸超差</t>
        </is>
      </c>
      <c r="I1248" s="72" t="n">
        <v>164</v>
      </c>
      <c r="J1248" s="73" t="n">
        <v>0.2496194824961948</v>
      </c>
      <c r="K1248" s="70" t="inlineStr">
        <is>
          <t>成型工位</t>
        </is>
      </c>
      <c r="L1248" s="70" t="inlineStr">
        <is>
          <t>工艺偏移</t>
        </is>
      </c>
      <c r="M1248" s="70" t="inlineStr">
        <is>
          <t>质量工程师</t>
        </is>
      </c>
      <c r="N1248" s="70" t="inlineStr">
        <is>
          <t>否</t>
        </is>
      </c>
      <c r="O1248" s="70" t="inlineStr">
        <is>
          <t>团队模拟数据</t>
        </is>
      </c>
      <c r="P1248" s="70" t="inlineStr">
        <is>
          <t>SIM-v2.2-20260807-20260805</t>
        </is>
      </c>
      <c r="Q1248" s="70" t="inlineStr">
        <is>
          <t>按LINE-S01确定性比例分配: 外观15%/尺寸25%/功能25%/电气25%/其他余数; 良品=ROUND(总产量×质量率,0)=40367, 不良=657</t>
        </is>
      </c>
    </row>
    <row r="1249">
      <c r="A1249" s="70" t="inlineStr">
        <is>
          <t>DEF-01248</t>
        </is>
      </c>
      <c r="B1249" s="70" t="inlineStr">
        <is>
          <t>LINE-S01-POST-20260303</t>
        </is>
      </c>
      <c r="C1249" s="70" t="inlineStr">
        <is>
          <t>SHIFT-POST-20260303</t>
        </is>
      </c>
      <c r="D1249" s="70" t="inlineStr">
        <is>
          <t>LINE-S01</t>
        </is>
      </c>
      <c r="E1249" s="70" t="inlineStr">
        <is>
          <t>改善后</t>
        </is>
      </c>
      <c r="F1249" s="71" t="n">
        <v>46084</v>
      </c>
      <c r="G1249" s="70" t="inlineStr">
        <is>
          <t>智能终端系列</t>
        </is>
      </c>
      <c r="H1249" s="70" t="inlineStr">
        <is>
          <t>功能失效</t>
        </is>
      </c>
      <c r="I1249" s="72" t="n">
        <v>164</v>
      </c>
      <c r="J1249" s="73" t="n">
        <v>0.2496194824961948</v>
      </c>
      <c r="K1249" s="70" t="inlineStr">
        <is>
          <t>测试工位</t>
        </is>
      </c>
      <c r="L1249" s="70" t="inlineStr">
        <is>
          <t>元器件异常</t>
        </is>
      </c>
      <c r="M1249" s="70" t="inlineStr">
        <is>
          <t>质量工程师</t>
        </is>
      </c>
      <c r="N1249" s="70" t="inlineStr">
        <is>
          <t>否</t>
        </is>
      </c>
      <c r="O1249" s="70" t="inlineStr">
        <is>
          <t>团队模拟数据</t>
        </is>
      </c>
      <c r="P1249" s="70" t="inlineStr">
        <is>
          <t>SIM-v2.2-20260807-20260805</t>
        </is>
      </c>
      <c r="Q1249" s="70" t="inlineStr">
        <is>
          <t>按LINE-S01确定性比例分配: 外观15%/尺寸25%/功能25%/电气25%/其他余数; 良品=ROUND(总产量×质量率,0)=40367, 不良=657</t>
        </is>
      </c>
    </row>
    <row r="1250">
      <c r="A1250" s="70" t="inlineStr">
        <is>
          <t>DEF-01249</t>
        </is>
      </c>
      <c r="B1250" s="70" t="inlineStr">
        <is>
          <t>LINE-S01-POST-20260303</t>
        </is>
      </c>
      <c r="C1250" s="70" t="inlineStr">
        <is>
          <t>SHIFT-POST-20260303</t>
        </is>
      </c>
      <c r="D1250" s="70" t="inlineStr">
        <is>
          <t>LINE-S01</t>
        </is>
      </c>
      <c r="E1250" s="70" t="inlineStr">
        <is>
          <t>改善后</t>
        </is>
      </c>
      <c r="F1250" s="71" t="n">
        <v>46084</v>
      </c>
      <c r="G1250" s="70" t="inlineStr">
        <is>
          <t>智能终端系列</t>
        </is>
      </c>
      <c r="H1250" s="70" t="inlineStr">
        <is>
          <t>电气不良</t>
        </is>
      </c>
      <c r="I1250" s="72" t="n">
        <v>164</v>
      </c>
      <c r="J1250" s="73" t="n">
        <v>0.2496194824961948</v>
      </c>
      <c r="K1250" s="70" t="inlineStr">
        <is>
          <t>焊接工位</t>
        </is>
      </c>
      <c r="L1250" s="70" t="inlineStr">
        <is>
          <t>焊接缺陷</t>
        </is>
      </c>
      <c r="M1250" s="70" t="inlineStr">
        <is>
          <t>质量工程师</t>
        </is>
      </c>
      <c r="N1250" s="70" t="inlineStr">
        <is>
          <t>否</t>
        </is>
      </c>
      <c r="O1250" s="70" t="inlineStr">
        <is>
          <t>团队模拟数据</t>
        </is>
      </c>
      <c r="P1250" s="70" t="inlineStr">
        <is>
          <t>SIM-v2.2-20260807-20260805</t>
        </is>
      </c>
      <c r="Q1250" s="70" t="inlineStr">
        <is>
          <t>按LINE-S01确定性比例分配: 外观15%/尺寸25%/功能25%/电气25%/其他余数; 良品=ROUND(总产量×质量率,0)=40367, 不良=657</t>
        </is>
      </c>
    </row>
    <row r="1251">
      <c r="A1251" s="70" t="inlineStr">
        <is>
          <t>DEF-01250</t>
        </is>
      </c>
      <c r="B1251" s="70" t="inlineStr">
        <is>
          <t>LINE-S01-POST-20260303</t>
        </is>
      </c>
      <c r="C1251" s="70" t="inlineStr">
        <is>
          <t>SHIFT-POST-20260303</t>
        </is>
      </c>
      <c r="D1251" s="70" t="inlineStr">
        <is>
          <t>LINE-S01</t>
        </is>
      </c>
      <c r="E1251" s="70" t="inlineStr">
        <is>
          <t>改善后</t>
        </is>
      </c>
      <c r="F1251" s="71" t="n">
        <v>46084</v>
      </c>
      <c r="G1251" s="70" t="inlineStr">
        <is>
          <t>智能终端系列</t>
        </is>
      </c>
      <c r="H1251" s="70" t="inlineStr">
        <is>
          <t>其他不良</t>
        </is>
      </c>
      <c r="I1251" s="72" t="n">
        <v>66</v>
      </c>
      <c r="J1251" s="73" t="n">
        <v>0.1004566210045663</v>
      </c>
      <c r="K1251" s="70" t="inlineStr">
        <is>
          <t>包装工位</t>
        </is>
      </c>
      <c r="L1251" s="70" t="inlineStr">
        <is>
          <t>综合因素</t>
        </is>
      </c>
      <c r="M1251" s="70" t="inlineStr">
        <is>
          <t>生产主管</t>
        </is>
      </c>
      <c r="N1251" s="70" t="inlineStr">
        <is>
          <t>否</t>
        </is>
      </c>
      <c r="O1251" s="70" t="inlineStr">
        <is>
          <t>团队模拟数据</t>
        </is>
      </c>
      <c r="P1251" s="70" t="inlineStr">
        <is>
          <t>SIM-v2.2-20260807-20260805</t>
        </is>
      </c>
      <c r="Q1251" s="70" t="inlineStr">
        <is>
          <t>按LINE-S01确定性比例分配: 外观15%/尺寸25%/功能25%/电气25%/其他余数; 良品=ROUND(总产量×质量率,0)=40367, 不良=657</t>
        </is>
      </c>
    </row>
    <row r="1252">
      <c r="A1252" s="70" t="inlineStr">
        <is>
          <t>DEF-01251</t>
        </is>
      </c>
      <c r="B1252" s="70" t="inlineStr">
        <is>
          <t>LINE-S02-POST-20260303</t>
        </is>
      </c>
      <c r="C1252" s="70" t="inlineStr">
        <is>
          <t>SHIFT-POST-20260303</t>
        </is>
      </c>
      <c r="D1252" s="70" t="inlineStr">
        <is>
          <t>LINE-S02</t>
        </is>
      </c>
      <c r="E1252" s="70" t="inlineStr">
        <is>
          <t>改善后</t>
        </is>
      </c>
      <c r="F1252" s="71" t="n">
        <v>46084</v>
      </c>
      <c r="G1252" s="70" t="inlineStr">
        <is>
          <t>视觉设备系列</t>
        </is>
      </c>
      <c r="H1252" s="70" t="inlineStr">
        <is>
          <t>外观不良</t>
        </is>
      </c>
      <c r="I1252" s="72" t="n">
        <v>91</v>
      </c>
      <c r="J1252" s="73" t="n">
        <v>0.1205298013245033</v>
      </c>
      <c r="K1252" s="70" t="inlineStr">
        <is>
          <t>注塑工位</t>
        </is>
      </c>
      <c r="L1252" s="70" t="inlineStr">
        <is>
          <t>表面缺陷</t>
        </is>
      </c>
      <c r="M1252" s="70" t="inlineStr">
        <is>
          <t>质量工程师</t>
        </is>
      </c>
      <c r="N1252" s="70" t="inlineStr">
        <is>
          <t>否</t>
        </is>
      </c>
      <c r="O1252" s="70" t="inlineStr">
        <is>
          <t>团队模拟数据</t>
        </is>
      </c>
      <c r="P1252" s="70" t="inlineStr">
        <is>
          <t>SIM-v2.2-20260807-20260805</t>
        </is>
      </c>
      <c r="Q1252" s="70" t="inlineStr">
        <is>
          <t>按LINE-S02确定性比例分配: 外观12%/尺寸15%/功能32%/电气28%/其他余数; 良品=ROUND(总产量×质量率,0)=39904, 不良=755</t>
        </is>
      </c>
    </row>
    <row r="1253">
      <c r="A1253" s="70" t="inlineStr">
        <is>
          <t>DEF-01252</t>
        </is>
      </c>
      <c r="B1253" s="70" t="inlineStr">
        <is>
          <t>LINE-S02-POST-20260303</t>
        </is>
      </c>
      <c r="C1253" s="70" t="inlineStr">
        <is>
          <t>SHIFT-POST-20260303</t>
        </is>
      </c>
      <c r="D1253" s="70" t="inlineStr">
        <is>
          <t>LINE-S02</t>
        </is>
      </c>
      <c r="E1253" s="70" t="inlineStr">
        <is>
          <t>改善后</t>
        </is>
      </c>
      <c r="F1253" s="71" t="n">
        <v>46084</v>
      </c>
      <c r="G1253" s="70" t="inlineStr">
        <is>
          <t>视觉设备系列</t>
        </is>
      </c>
      <c r="H1253" s="70" t="inlineStr">
        <is>
          <t>尺寸超差</t>
        </is>
      </c>
      <c r="I1253" s="72" t="n">
        <v>113</v>
      </c>
      <c r="J1253" s="73" t="n">
        <v>0.1496688741721854</v>
      </c>
      <c r="K1253" s="70" t="inlineStr">
        <is>
          <t>成型工位</t>
        </is>
      </c>
      <c r="L1253" s="70" t="inlineStr">
        <is>
          <t>工艺偏移</t>
        </is>
      </c>
      <c r="M1253" s="70" t="inlineStr">
        <is>
          <t>质量工程师</t>
        </is>
      </c>
      <c r="N1253" s="70" t="inlineStr">
        <is>
          <t>否</t>
        </is>
      </c>
      <c r="O1253" s="70" t="inlineStr">
        <is>
          <t>团队模拟数据</t>
        </is>
      </c>
      <c r="P1253" s="70" t="inlineStr">
        <is>
          <t>SIM-v2.2-20260807-20260805</t>
        </is>
      </c>
      <c r="Q1253" s="70" t="inlineStr">
        <is>
          <t>按LINE-S02确定性比例分配: 外观12%/尺寸15%/功能32%/电气28%/其他余数; 良品=ROUND(总产量×质量率,0)=39904, 不良=755</t>
        </is>
      </c>
    </row>
    <row r="1254">
      <c r="A1254" s="70" t="inlineStr">
        <is>
          <t>DEF-01253</t>
        </is>
      </c>
      <c r="B1254" s="70" t="inlineStr">
        <is>
          <t>LINE-S02-POST-20260303</t>
        </is>
      </c>
      <c r="C1254" s="70" t="inlineStr">
        <is>
          <t>SHIFT-POST-20260303</t>
        </is>
      </c>
      <c r="D1254" s="70" t="inlineStr">
        <is>
          <t>LINE-S02</t>
        </is>
      </c>
      <c r="E1254" s="70" t="inlineStr">
        <is>
          <t>改善后</t>
        </is>
      </c>
      <c r="F1254" s="71" t="n">
        <v>46084</v>
      </c>
      <c r="G1254" s="70" t="inlineStr">
        <is>
          <t>视觉设备系列</t>
        </is>
      </c>
      <c r="H1254" s="70" t="inlineStr">
        <is>
          <t>功能失效</t>
        </is>
      </c>
      <c r="I1254" s="72" t="n">
        <v>242</v>
      </c>
      <c r="J1254" s="73" t="n">
        <v>0.3205298013245033</v>
      </c>
      <c r="K1254" s="70" t="inlineStr">
        <is>
          <t>测试工位</t>
        </is>
      </c>
      <c r="L1254" s="70" t="inlineStr">
        <is>
          <t>元器件异常</t>
        </is>
      </c>
      <c r="M1254" s="70" t="inlineStr">
        <is>
          <t>质量工程师</t>
        </is>
      </c>
      <c r="N1254" s="70" t="inlineStr">
        <is>
          <t>是</t>
        </is>
      </c>
      <c r="O1254" s="70" t="inlineStr">
        <is>
          <t>团队模拟数据</t>
        </is>
      </c>
      <c r="P1254" s="70" t="inlineStr">
        <is>
          <t>SIM-v2.2-20260807-20260805</t>
        </is>
      </c>
      <c r="Q1254" s="70" t="inlineStr">
        <is>
          <t>按LINE-S02确定性比例分配: 外观12%/尺寸15%/功能32%/电气28%/其他余数; 良品=ROUND(总产量×质量率,0)=39904, 不良=755</t>
        </is>
      </c>
    </row>
    <row r="1255">
      <c r="A1255" s="70" t="inlineStr">
        <is>
          <t>DEF-01254</t>
        </is>
      </c>
      <c r="B1255" s="70" t="inlineStr">
        <is>
          <t>LINE-S02-POST-20260303</t>
        </is>
      </c>
      <c r="C1255" s="70" t="inlineStr">
        <is>
          <t>SHIFT-POST-20260303</t>
        </is>
      </c>
      <c r="D1255" s="70" t="inlineStr">
        <is>
          <t>LINE-S02</t>
        </is>
      </c>
      <c r="E1255" s="70" t="inlineStr">
        <is>
          <t>改善后</t>
        </is>
      </c>
      <c r="F1255" s="71" t="n">
        <v>46084</v>
      </c>
      <c r="G1255" s="70" t="inlineStr">
        <is>
          <t>视觉设备系列</t>
        </is>
      </c>
      <c r="H1255" s="70" t="inlineStr">
        <is>
          <t>电气不良</t>
        </is>
      </c>
      <c r="I1255" s="72" t="n">
        <v>211</v>
      </c>
      <c r="J1255" s="73" t="n">
        <v>0.2794701986754967</v>
      </c>
      <c r="K1255" s="70" t="inlineStr">
        <is>
          <t>焊接工位</t>
        </is>
      </c>
      <c r="L1255" s="70" t="inlineStr">
        <is>
          <t>焊接缺陷</t>
        </is>
      </c>
      <c r="M1255" s="70" t="inlineStr">
        <is>
          <t>质量工程师</t>
        </is>
      </c>
      <c r="N1255" s="70" t="inlineStr">
        <is>
          <t>否</t>
        </is>
      </c>
      <c r="O1255" s="70" t="inlineStr">
        <is>
          <t>团队模拟数据</t>
        </is>
      </c>
      <c r="P1255" s="70" t="inlineStr">
        <is>
          <t>SIM-v2.2-20260807-20260805</t>
        </is>
      </c>
      <c r="Q1255" s="70" t="inlineStr">
        <is>
          <t>按LINE-S02确定性比例分配: 外观12%/尺寸15%/功能32%/电气28%/其他余数; 良品=ROUND(总产量×质量率,0)=39904, 不良=755</t>
        </is>
      </c>
    </row>
    <row r="1256">
      <c r="A1256" s="70" t="inlineStr">
        <is>
          <t>DEF-01255</t>
        </is>
      </c>
      <c r="B1256" s="70" t="inlineStr">
        <is>
          <t>LINE-S02-POST-20260303</t>
        </is>
      </c>
      <c r="C1256" s="70" t="inlineStr">
        <is>
          <t>SHIFT-POST-20260303</t>
        </is>
      </c>
      <c r="D1256" s="70" t="inlineStr">
        <is>
          <t>LINE-S02</t>
        </is>
      </c>
      <c r="E1256" s="70" t="inlineStr">
        <is>
          <t>改善后</t>
        </is>
      </c>
      <c r="F1256" s="71" t="n">
        <v>46084</v>
      </c>
      <c r="G1256" s="70" t="inlineStr">
        <is>
          <t>视觉设备系列</t>
        </is>
      </c>
      <c r="H1256" s="70" t="inlineStr">
        <is>
          <t>其他不良</t>
        </is>
      </c>
      <c r="I1256" s="72" t="n">
        <v>98</v>
      </c>
      <c r="J1256" s="73" t="n">
        <v>0.1298013245033114</v>
      </c>
      <c r="K1256" s="70" t="inlineStr">
        <is>
          <t>包装工位</t>
        </is>
      </c>
      <c r="L1256" s="70" t="inlineStr">
        <is>
          <t>综合因素</t>
        </is>
      </c>
      <c r="M1256" s="70" t="inlineStr">
        <is>
          <t>生产主管</t>
        </is>
      </c>
      <c r="N1256" s="70" t="inlineStr">
        <is>
          <t>否</t>
        </is>
      </c>
      <c r="O1256" s="70" t="inlineStr">
        <is>
          <t>团队模拟数据</t>
        </is>
      </c>
      <c r="P1256" s="70" t="inlineStr">
        <is>
          <t>SIM-v2.2-20260807-20260805</t>
        </is>
      </c>
      <c r="Q1256" s="70" t="inlineStr">
        <is>
          <t>按LINE-S02确定性比例分配: 外观12%/尺寸15%/功能32%/电气28%/其他余数; 良品=ROUND(总产量×质量率,0)=39904, 不良=755</t>
        </is>
      </c>
    </row>
    <row r="1257">
      <c r="A1257" s="70" t="inlineStr">
        <is>
          <t>DEF-01256</t>
        </is>
      </c>
      <c r="B1257" s="70" t="inlineStr">
        <is>
          <t>LINE-S03-POST-20260303</t>
        </is>
      </c>
      <c r="C1257" s="70" t="inlineStr">
        <is>
          <t>SHIFT-POST-20260303</t>
        </is>
      </c>
      <c r="D1257" s="70" t="inlineStr">
        <is>
          <t>LINE-S03</t>
        </is>
      </c>
      <c r="E1257" s="70" t="inlineStr">
        <is>
          <t>改善后</t>
        </is>
      </c>
      <c r="F1257" s="71" t="n">
        <v>46084</v>
      </c>
      <c r="G1257" s="70" t="inlineStr">
        <is>
          <t>音频模组系列</t>
        </is>
      </c>
      <c r="H1257" s="70" t="inlineStr">
        <is>
          <t>外观不良</t>
        </is>
      </c>
      <c r="I1257" s="72" t="n">
        <v>368</v>
      </c>
      <c r="J1257" s="73" t="n">
        <v>0.3197219808861859</v>
      </c>
      <c r="K1257" s="70" t="inlineStr">
        <is>
          <t>注塑工位</t>
        </is>
      </c>
      <c r="L1257" s="70" t="inlineStr">
        <is>
          <t>表面缺陷</t>
        </is>
      </c>
      <c r="M1257" s="70" t="inlineStr">
        <is>
          <t>质量工程师</t>
        </is>
      </c>
      <c r="N1257" s="70" t="inlineStr">
        <is>
          <t>是</t>
        </is>
      </c>
      <c r="O1257" s="70" t="inlineStr">
        <is>
          <t>团队模拟数据</t>
        </is>
      </c>
      <c r="P1257" s="70" t="inlineStr">
        <is>
          <t>SIM-v2.2-20260807-20260805</t>
        </is>
      </c>
      <c r="Q1257" s="70" t="inlineStr">
        <is>
          <t>按LINE-S03确定性比例分配: 外观32%/尺寸30%/功能15%/电气13%/其他余数; 良品=ROUND(总产量×质量率,0)=43678, 不良=1151</t>
        </is>
      </c>
    </row>
    <row r="1258">
      <c r="A1258" s="70" t="inlineStr">
        <is>
          <t>DEF-01257</t>
        </is>
      </c>
      <c r="B1258" s="70" t="inlineStr">
        <is>
          <t>LINE-S03-POST-20260303</t>
        </is>
      </c>
      <c r="C1258" s="70" t="inlineStr">
        <is>
          <t>SHIFT-POST-20260303</t>
        </is>
      </c>
      <c r="D1258" s="70" t="inlineStr">
        <is>
          <t>LINE-S03</t>
        </is>
      </c>
      <c r="E1258" s="70" t="inlineStr">
        <is>
          <t>改善后</t>
        </is>
      </c>
      <c r="F1258" s="71" t="n">
        <v>46084</v>
      </c>
      <c r="G1258" s="70" t="inlineStr">
        <is>
          <t>音频模组系列</t>
        </is>
      </c>
      <c r="H1258" s="70" t="inlineStr">
        <is>
          <t>尺寸超差</t>
        </is>
      </c>
      <c r="I1258" s="72" t="n">
        <v>345</v>
      </c>
      <c r="J1258" s="73" t="n">
        <v>0.2997393570807993</v>
      </c>
      <c r="K1258" s="70" t="inlineStr">
        <is>
          <t>成型工位</t>
        </is>
      </c>
      <c r="L1258" s="70" t="inlineStr">
        <is>
          <t>工艺偏移</t>
        </is>
      </c>
      <c r="M1258" s="70" t="inlineStr">
        <is>
          <t>质量工程师</t>
        </is>
      </c>
      <c r="N1258" s="70" t="inlineStr">
        <is>
          <t>否</t>
        </is>
      </c>
      <c r="O1258" s="70" t="inlineStr">
        <is>
          <t>团队模拟数据</t>
        </is>
      </c>
      <c r="P1258" s="70" t="inlineStr">
        <is>
          <t>SIM-v2.2-20260807-20260805</t>
        </is>
      </c>
      <c r="Q1258" s="70" t="inlineStr">
        <is>
          <t>按LINE-S03确定性比例分配: 外观32%/尺寸30%/功能15%/电气13%/其他余数; 良品=ROUND(总产量×质量率,0)=43678, 不良=1151</t>
        </is>
      </c>
    </row>
    <row r="1259">
      <c r="A1259" s="70" t="inlineStr">
        <is>
          <t>DEF-01258</t>
        </is>
      </c>
      <c r="B1259" s="70" t="inlineStr">
        <is>
          <t>LINE-S03-POST-20260303</t>
        </is>
      </c>
      <c r="C1259" s="70" t="inlineStr">
        <is>
          <t>SHIFT-POST-20260303</t>
        </is>
      </c>
      <c r="D1259" s="70" t="inlineStr">
        <is>
          <t>LINE-S03</t>
        </is>
      </c>
      <c r="E1259" s="70" t="inlineStr">
        <is>
          <t>改善后</t>
        </is>
      </c>
      <c r="F1259" s="71" t="n">
        <v>46084</v>
      </c>
      <c r="G1259" s="70" t="inlineStr">
        <is>
          <t>音频模组系列</t>
        </is>
      </c>
      <c r="H1259" s="70" t="inlineStr">
        <is>
          <t>功能失效</t>
        </is>
      </c>
      <c r="I1259" s="72" t="n">
        <v>173</v>
      </c>
      <c r="J1259" s="73" t="n">
        <v>0.1503040834057341</v>
      </c>
      <c r="K1259" s="70" t="inlineStr">
        <is>
          <t>测试工位</t>
        </is>
      </c>
      <c r="L1259" s="70" t="inlineStr">
        <is>
          <t>元器件异常</t>
        </is>
      </c>
      <c r="M1259" s="70" t="inlineStr">
        <is>
          <t>质量工程师</t>
        </is>
      </c>
      <c r="N1259" s="70" t="inlineStr">
        <is>
          <t>否</t>
        </is>
      </c>
      <c r="O1259" s="70" t="inlineStr">
        <is>
          <t>团队模拟数据</t>
        </is>
      </c>
      <c r="P1259" s="70" t="inlineStr">
        <is>
          <t>SIM-v2.2-20260807-20260805</t>
        </is>
      </c>
      <c r="Q1259" s="70" t="inlineStr">
        <is>
          <t>按LINE-S03确定性比例分配: 外观32%/尺寸30%/功能15%/电气13%/其他余数; 良品=ROUND(总产量×质量率,0)=43678, 不良=1151</t>
        </is>
      </c>
    </row>
    <row r="1260">
      <c r="A1260" s="70" t="inlineStr">
        <is>
          <t>DEF-01259</t>
        </is>
      </c>
      <c r="B1260" s="70" t="inlineStr">
        <is>
          <t>LINE-S03-POST-20260303</t>
        </is>
      </c>
      <c r="C1260" s="70" t="inlineStr">
        <is>
          <t>SHIFT-POST-20260303</t>
        </is>
      </c>
      <c r="D1260" s="70" t="inlineStr">
        <is>
          <t>LINE-S03</t>
        </is>
      </c>
      <c r="E1260" s="70" t="inlineStr">
        <is>
          <t>改善后</t>
        </is>
      </c>
      <c r="F1260" s="71" t="n">
        <v>46084</v>
      </c>
      <c r="G1260" s="70" t="inlineStr">
        <is>
          <t>音频模组系列</t>
        </is>
      </c>
      <c r="H1260" s="70" t="inlineStr">
        <is>
          <t>电气不良</t>
        </is>
      </c>
      <c r="I1260" s="72" t="n">
        <v>150</v>
      </c>
      <c r="J1260" s="73" t="n">
        <v>0.1303214596003475</v>
      </c>
      <c r="K1260" s="70" t="inlineStr">
        <is>
          <t>焊接工位</t>
        </is>
      </c>
      <c r="L1260" s="70" t="inlineStr">
        <is>
          <t>焊接缺陷</t>
        </is>
      </c>
      <c r="M1260" s="70" t="inlineStr">
        <is>
          <t>质量工程师</t>
        </is>
      </c>
      <c r="N1260" s="70" t="inlineStr">
        <is>
          <t>否</t>
        </is>
      </c>
      <c r="O1260" s="70" t="inlineStr">
        <is>
          <t>团队模拟数据</t>
        </is>
      </c>
      <c r="P1260" s="70" t="inlineStr">
        <is>
          <t>SIM-v2.2-20260807-20260805</t>
        </is>
      </c>
      <c r="Q1260" s="70" t="inlineStr">
        <is>
          <t>按LINE-S03确定性比例分配: 外观32%/尺寸30%/功能15%/电气13%/其他余数; 良品=ROUND(总产量×质量率,0)=43678, 不良=1151</t>
        </is>
      </c>
    </row>
    <row r="1261">
      <c r="A1261" s="70" t="inlineStr">
        <is>
          <t>DEF-01260</t>
        </is>
      </c>
      <c r="B1261" s="70" t="inlineStr">
        <is>
          <t>LINE-S03-POST-20260303</t>
        </is>
      </c>
      <c r="C1261" s="70" t="inlineStr">
        <is>
          <t>SHIFT-POST-20260303</t>
        </is>
      </c>
      <c r="D1261" s="70" t="inlineStr">
        <is>
          <t>LINE-S03</t>
        </is>
      </c>
      <c r="E1261" s="70" t="inlineStr">
        <is>
          <t>改善后</t>
        </is>
      </c>
      <c r="F1261" s="71" t="n">
        <v>46084</v>
      </c>
      <c r="G1261" s="70" t="inlineStr">
        <is>
          <t>音频模组系列</t>
        </is>
      </c>
      <c r="H1261" s="70" t="inlineStr">
        <is>
          <t>其他不良</t>
        </is>
      </c>
      <c r="I1261" s="72" t="n">
        <v>115</v>
      </c>
      <c r="J1261" s="73" t="n">
        <v>0.09991311902693312</v>
      </c>
      <c r="K1261" s="70" t="inlineStr">
        <is>
          <t>包装工位</t>
        </is>
      </c>
      <c r="L1261" s="70" t="inlineStr">
        <is>
          <t>综合因素</t>
        </is>
      </c>
      <c r="M1261" s="70" t="inlineStr">
        <is>
          <t>生产主管</t>
        </is>
      </c>
      <c r="N1261" s="70" t="inlineStr">
        <is>
          <t>否</t>
        </is>
      </c>
      <c r="O1261" s="70" t="inlineStr">
        <is>
          <t>团队模拟数据</t>
        </is>
      </c>
      <c r="P1261" s="70" t="inlineStr">
        <is>
          <t>SIM-v2.2-20260807-20260805</t>
        </is>
      </c>
      <c r="Q1261" s="70" t="inlineStr">
        <is>
          <t>按LINE-S03确定性比例分配: 外观32%/尺寸30%/功能15%/电气13%/其他余数; 良品=ROUND(总产量×质量率,0)=43678, 不良=1151</t>
        </is>
      </c>
    </row>
    <row r="1262">
      <c r="A1262" s="70" t="inlineStr">
        <is>
          <t>DEF-01261</t>
        </is>
      </c>
      <c r="B1262" s="70" t="inlineStr">
        <is>
          <t>LINE-S01-POST-20260304</t>
        </is>
      </c>
      <c r="C1262" s="70" t="inlineStr">
        <is>
          <t>SHIFT-POST-20260304</t>
        </is>
      </c>
      <c r="D1262" s="70" t="inlineStr">
        <is>
          <t>LINE-S01</t>
        </is>
      </c>
      <c r="E1262" s="70" t="inlineStr">
        <is>
          <t>改善后</t>
        </is>
      </c>
      <c r="F1262" s="71" t="n">
        <v>46085</v>
      </c>
      <c r="G1262" s="70" t="inlineStr">
        <is>
          <t>智能终端系列</t>
        </is>
      </c>
      <c r="H1262" s="70" t="inlineStr">
        <is>
          <t>外观不良</t>
        </is>
      </c>
      <c r="I1262" s="72" t="n">
        <v>74</v>
      </c>
      <c r="J1262" s="73" t="n">
        <v>0.1504065040650407</v>
      </c>
      <c r="K1262" s="70" t="inlineStr">
        <is>
          <t>注塑工位</t>
        </is>
      </c>
      <c r="L1262" s="70" t="inlineStr">
        <is>
          <t>表面缺陷</t>
        </is>
      </c>
      <c r="M1262" s="70" t="inlineStr">
        <is>
          <t>质量工程师</t>
        </is>
      </c>
      <c r="N1262" s="70" t="inlineStr">
        <is>
          <t>否</t>
        </is>
      </c>
      <c r="O1262" s="70" t="inlineStr">
        <is>
          <t>团队模拟数据</t>
        </is>
      </c>
      <c r="P1262" s="70" t="inlineStr">
        <is>
          <t>SIM-v2.2-20260807-20260805</t>
        </is>
      </c>
      <c r="Q1262" s="70" t="inlineStr">
        <is>
          <t>按LINE-S01确定性比例分配: 外观15%/尺寸25%/功能25%/电气25%/其他余数; 良品=ROUND(总产量×质量率,0)=26314, 不良=492</t>
        </is>
      </c>
    </row>
    <row r="1263">
      <c r="A1263" s="70" t="inlineStr">
        <is>
          <t>DEF-01262</t>
        </is>
      </c>
      <c r="B1263" s="70" t="inlineStr">
        <is>
          <t>LINE-S01-POST-20260304</t>
        </is>
      </c>
      <c r="C1263" s="70" t="inlineStr">
        <is>
          <t>SHIFT-POST-20260304</t>
        </is>
      </c>
      <c r="D1263" s="70" t="inlineStr">
        <is>
          <t>LINE-S01</t>
        </is>
      </c>
      <c r="E1263" s="70" t="inlineStr">
        <is>
          <t>改善后</t>
        </is>
      </c>
      <c r="F1263" s="71" t="n">
        <v>46085</v>
      </c>
      <c r="G1263" s="70" t="inlineStr">
        <is>
          <t>智能终端系列</t>
        </is>
      </c>
      <c r="H1263" s="70" t="inlineStr">
        <is>
          <t>尺寸超差</t>
        </is>
      </c>
      <c r="I1263" s="72" t="n">
        <v>123</v>
      </c>
      <c r="J1263" s="73" t="n">
        <v>0.25</v>
      </c>
      <c r="K1263" s="70" t="inlineStr">
        <is>
          <t>成型工位</t>
        </is>
      </c>
      <c r="L1263" s="70" t="inlineStr">
        <is>
          <t>工艺偏移</t>
        </is>
      </c>
      <c r="M1263" s="70" t="inlineStr">
        <is>
          <t>质量工程师</t>
        </is>
      </c>
      <c r="N1263" s="70" t="inlineStr">
        <is>
          <t>否</t>
        </is>
      </c>
      <c r="O1263" s="70" t="inlineStr">
        <is>
          <t>团队模拟数据</t>
        </is>
      </c>
      <c r="P1263" s="70" t="inlineStr">
        <is>
          <t>SIM-v2.2-20260807-20260805</t>
        </is>
      </c>
      <c r="Q1263" s="70" t="inlineStr">
        <is>
          <t>按LINE-S01确定性比例分配: 外观15%/尺寸25%/功能25%/电气25%/其他余数; 良品=ROUND(总产量×质量率,0)=26314, 不良=492</t>
        </is>
      </c>
    </row>
    <row r="1264">
      <c r="A1264" s="70" t="inlineStr">
        <is>
          <t>DEF-01263</t>
        </is>
      </c>
      <c r="B1264" s="70" t="inlineStr">
        <is>
          <t>LINE-S01-POST-20260304</t>
        </is>
      </c>
      <c r="C1264" s="70" t="inlineStr">
        <is>
          <t>SHIFT-POST-20260304</t>
        </is>
      </c>
      <c r="D1264" s="70" t="inlineStr">
        <is>
          <t>LINE-S01</t>
        </is>
      </c>
      <c r="E1264" s="70" t="inlineStr">
        <is>
          <t>改善后</t>
        </is>
      </c>
      <c r="F1264" s="71" t="n">
        <v>46085</v>
      </c>
      <c r="G1264" s="70" t="inlineStr">
        <is>
          <t>智能终端系列</t>
        </is>
      </c>
      <c r="H1264" s="70" t="inlineStr">
        <is>
          <t>功能失效</t>
        </is>
      </c>
      <c r="I1264" s="72" t="n">
        <v>123</v>
      </c>
      <c r="J1264" s="73" t="n">
        <v>0.25</v>
      </c>
      <c r="K1264" s="70" t="inlineStr">
        <is>
          <t>测试工位</t>
        </is>
      </c>
      <c r="L1264" s="70" t="inlineStr">
        <is>
          <t>元器件异常</t>
        </is>
      </c>
      <c r="M1264" s="70" t="inlineStr">
        <is>
          <t>质量工程师</t>
        </is>
      </c>
      <c r="N1264" s="70" t="inlineStr">
        <is>
          <t>否</t>
        </is>
      </c>
      <c r="O1264" s="70" t="inlineStr">
        <is>
          <t>团队模拟数据</t>
        </is>
      </c>
      <c r="P1264" s="70" t="inlineStr">
        <is>
          <t>SIM-v2.2-20260807-20260805</t>
        </is>
      </c>
      <c r="Q1264" s="70" t="inlineStr">
        <is>
          <t>按LINE-S01确定性比例分配: 外观15%/尺寸25%/功能25%/电气25%/其他余数; 良品=ROUND(总产量×质量率,0)=26314, 不良=492</t>
        </is>
      </c>
    </row>
    <row r="1265">
      <c r="A1265" s="70" t="inlineStr">
        <is>
          <t>DEF-01264</t>
        </is>
      </c>
      <c r="B1265" s="70" t="inlineStr">
        <is>
          <t>LINE-S01-POST-20260304</t>
        </is>
      </c>
      <c r="C1265" s="70" t="inlineStr">
        <is>
          <t>SHIFT-POST-20260304</t>
        </is>
      </c>
      <c r="D1265" s="70" t="inlineStr">
        <is>
          <t>LINE-S01</t>
        </is>
      </c>
      <c r="E1265" s="70" t="inlineStr">
        <is>
          <t>改善后</t>
        </is>
      </c>
      <c r="F1265" s="71" t="n">
        <v>46085</v>
      </c>
      <c r="G1265" s="70" t="inlineStr">
        <is>
          <t>智能终端系列</t>
        </is>
      </c>
      <c r="H1265" s="70" t="inlineStr">
        <is>
          <t>电气不良</t>
        </is>
      </c>
      <c r="I1265" s="72" t="n">
        <v>123</v>
      </c>
      <c r="J1265" s="73" t="n">
        <v>0.25</v>
      </c>
      <c r="K1265" s="70" t="inlineStr">
        <is>
          <t>焊接工位</t>
        </is>
      </c>
      <c r="L1265" s="70" t="inlineStr">
        <is>
          <t>焊接缺陷</t>
        </is>
      </c>
      <c r="M1265" s="70" t="inlineStr">
        <is>
          <t>质量工程师</t>
        </is>
      </c>
      <c r="N1265" s="70" t="inlineStr">
        <is>
          <t>否</t>
        </is>
      </c>
      <c r="O1265" s="70" t="inlineStr">
        <is>
          <t>团队模拟数据</t>
        </is>
      </c>
      <c r="P1265" s="70" t="inlineStr">
        <is>
          <t>SIM-v2.2-20260807-20260805</t>
        </is>
      </c>
      <c r="Q1265" s="70" t="inlineStr">
        <is>
          <t>按LINE-S01确定性比例分配: 外观15%/尺寸25%/功能25%/电气25%/其他余数; 良品=ROUND(总产量×质量率,0)=26314, 不良=492</t>
        </is>
      </c>
    </row>
    <row r="1266">
      <c r="A1266" s="70" t="inlineStr">
        <is>
          <t>DEF-01265</t>
        </is>
      </c>
      <c r="B1266" s="70" t="inlineStr">
        <is>
          <t>LINE-S01-POST-20260304</t>
        </is>
      </c>
      <c r="C1266" s="70" t="inlineStr">
        <is>
          <t>SHIFT-POST-20260304</t>
        </is>
      </c>
      <c r="D1266" s="70" t="inlineStr">
        <is>
          <t>LINE-S01</t>
        </is>
      </c>
      <c r="E1266" s="70" t="inlineStr">
        <is>
          <t>改善后</t>
        </is>
      </c>
      <c r="F1266" s="71" t="n">
        <v>46085</v>
      </c>
      <c r="G1266" s="70" t="inlineStr">
        <is>
          <t>智能终端系列</t>
        </is>
      </c>
      <c r="H1266" s="70" t="inlineStr">
        <is>
          <t>其他不良</t>
        </is>
      </c>
      <c r="I1266" s="72" t="n">
        <v>49</v>
      </c>
      <c r="J1266" s="73" t="n">
        <v>0.09959349593495936</v>
      </c>
      <c r="K1266" s="70" t="inlineStr">
        <is>
          <t>包装工位</t>
        </is>
      </c>
      <c r="L1266" s="70" t="inlineStr">
        <is>
          <t>综合因素</t>
        </is>
      </c>
      <c r="M1266" s="70" t="inlineStr">
        <is>
          <t>生产主管</t>
        </is>
      </c>
      <c r="N1266" s="70" t="inlineStr">
        <is>
          <t>否</t>
        </is>
      </c>
      <c r="O1266" s="70" t="inlineStr">
        <is>
          <t>团队模拟数据</t>
        </is>
      </c>
      <c r="P1266" s="70" t="inlineStr">
        <is>
          <t>SIM-v2.2-20260807-20260805</t>
        </is>
      </c>
      <c r="Q1266" s="70" t="inlineStr">
        <is>
          <t>按LINE-S01确定性比例分配: 外观15%/尺寸25%/功能25%/电气25%/其他余数; 良品=ROUND(总产量×质量率,0)=26314, 不良=492</t>
        </is>
      </c>
    </row>
    <row r="1267">
      <c r="A1267" s="70" t="inlineStr">
        <is>
          <t>DEF-01266</t>
        </is>
      </c>
      <c r="B1267" s="70" t="inlineStr">
        <is>
          <t>LINE-S02-POST-20260304</t>
        </is>
      </c>
      <c r="C1267" s="70" t="inlineStr">
        <is>
          <t>SHIFT-POST-20260304</t>
        </is>
      </c>
      <c r="D1267" s="70" t="inlineStr">
        <is>
          <t>LINE-S02</t>
        </is>
      </c>
      <c r="E1267" s="70" t="inlineStr">
        <is>
          <t>改善后</t>
        </is>
      </c>
      <c r="F1267" s="71" t="n">
        <v>46085</v>
      </c>
      <c r="G1267" s="70" t="inlineStr">
        <is>
          <t>视觉设备系列</t>
        </is>
      </c>
      <c r="H1267" s="70" t="inlineStr">
        <is>
          <t>外观不良</t>
        </is>
      </c>
      <c r="I1267" s="72" t="n">
        <v>37</v>
      </c>
      <c r="J1267" s="73" t="n">
        <v>0.1205211726384365</v>
      </c>
      <c r="K1267" s="70" t="inlineStr">
        <is>
          <t>注塑工位</t>
        </is>
      </c>
      <c r="L1267" s="70" t="inlineStr">
        <is>
          <t>表面缺陷</t>
        </is>
      </c>
      <c r="M1267" s="70" t="inlineStr">
        <is>
          <t>质量工程师</t>
        </is>
      </c>
      <c r="N1267" s="70" t="inlineStr">
        <is>
          <t>否</t>
        </is>
      </c>
      <c r="O1267" s="70" t="inlineStr">
        <is>
          <t>团队模拟数据</t>
        </is>
      </c>
      <c r="P1267" s="70" t="inlineStr">
        <is>
          <t>SIM-v2.2-20260807-20260805</t>
        </is>
      </c>
      <c r="Q1267" s="70" t="inlineStr">
        <is>
          <t>按LINE-S02确定性比例分配: 外观12%/尺寸15%/功能32%/电气28%/其他余数; 良品=ROUND(总产量×质量率,0)=24378, 不良=307</t>
        </is>
      </c>
    </row>
    <row r="1268">
      <c r="A1268" s="70" t="inlineStr">
        <is>
          <t>DEF-01267</t>
        </is>
      </c>
      <c r="B1268" s="70" t="inlineStr">
        <is>
          <t>LINE-S02-POST-20260304</t>
        </is>
      </c>
      <c r="C1268" s="70" t="inlineStr">
        <is>
          <t>SHIFT-POST-20260304</t>
        </is>
      </c>
      <c r="D1268" s="70" t="inlineStr">
        <is>
          <t>LINE-S02</t>
        </is>
      </c>
      <c r="E1268" s="70" t="inlineStr">
        <is>
          <t>改善后</t>
        </is>
      </c>
      <c r="F1268" s="71" t="n">
        <v>46085</v>
      </c>
      <c r="G1268" s="70" t="inlineStr">
        <is>
          <t>视觉设备系列</t>
        </is>
      </c>
      <c r="H1268" s="70" t="inlineStr">
        <is>
          <t>尺寸超差</t>
        </is>
      </c>
      <c r="I1268" s="72" t="n">
        <v>46</v>
      </c>
      <c r="J1268" s="73" t="n">
        <v>0.1498371335504886</v>
      </c>
      <c r="K1268" s="70" t="inlineStr">
        <is>
          <t>成型工位</t>
        </is>
      </c>
      <c r="L1268" s="70" t="inlineStr">
        <is>
          <t>工艺偏移</t>
        </is>
      </c>
      <c r="M1268" s="70" t="inlineStr">
        <is>
          <t>质量工程师</t>
        </is>
      </c>
      <c r="N1268" s="70" t="inlineStr">
        <is>
          <t>否</t>
        </is>
      </c>
      <c r="O1268" s="70" t="inlineStr">
        <is>
          <t>团队模拟数据</t>
        </is>
      </c>
      <c r="P1268" s="70" t="inlineStr">
        <is>
          <t>SIM-v2.2-20260807-20260805</t>
        </is>
      </c>
      <c r="Q1268" s="70" t="inlineStr">
        <is>
          <t>按LINE-S02确定性比例分配: 外观12%/尺寸15%/功能32%/电气28%/其他余数; 良品=ROUND(总产量×质量率,0)=24378, 不良=307</t>
        </is>
      </c>
    </row>
    <row r="1269">
      <c r="A1269" s="70" t="inlineStr">
        <is>
          <t>DEF-01268</t>
        </is>
      </c>
      <c r="B1269" s="70" t="inlineStr">
        <is>
          <t>LINE-S02-POST-20260304</t>
        </is>
      </c>
      <c r="C1269" s="70" t="inlineStr">
        <is>
          <t>SHIFT-POST-20260304</t>
        </is>
      </c>
      <c r="D1269" s="70" t="inlineStr">
        <is>
          <t>LINE-S02</t>
        </is>
      </c>
      <c r="E1269" s="70" t="inlineStr">
        <is>
          <t>改善后</t>
        </is>
      </c>
      <c r="F1269" s="71" t="n">
        <v>46085</v>
      </c>
      <c r="G1269" s="70" t="inlineStr">
        <is>
          <t>视觉设备系列</t>
        </is>
      </c>
      <c r="H1269" s="70" t="inlineStr">
        <is>
          <t>功能失效</t>
        </is>
      </c>
      <c r="I1269" s="72" t="n">
        <v>98</v>
      </c>
      <c r="J1269" s="73" t="n">
        <v>0.3192182410423453</v>
      </c>
      <c r="K1269" s="70" t="inlineStr">
        <is>
          <t>测试工位</t>
        </is>
      </c>
      <c r="L1269" s="70" t="inlineStr">
        <is>
          <t>元器件异常</t>
        </is>
      </c>
      <c r="M1269" s="70" t="inlineStr">
        <is>
          <t>质量工程师</t>
        </is>
      </c>
      <c r="N1269" s="70" t="inlineStr">
        <is>
          <t>是</t>
        </is>
      </c>
      <c r="O1269" s="70" t="inlineStr">
        <is>
          <t>团队模拟数据</t>
        </is>
      </c>
      <c r="P1269" s="70" t="inlineStr">
        <is>
          <t>SIM-v2.2-20260807-20260805</t>
        </is>
      </c>
      <c r="Q1269" s="70" t="inlineStr">
        <is>
          <t>按LINE-S02确定性比例分配: 外观12%/尺寸15%/功能32%/电气28%/其他余数; 良品=ROUND(总产量×质量率,0)=24378, 不良=307</t>
        </is>
      </c>
    </row>
    <row r="1270">
      <c r="A1270" s="70" t="inlineStr">
        <is>
          <t>DEF-01269</t>
        </is>
      </c>
      <c r="B1270" s="70" t="inlineStr">
        <is>
          <t>LINE-S02-POST-20260304</t>
        </is>
      </c>
      <c r="C1270" s="70" t="inlineStr">
        <is>
          <t>SHIFT-POST-20260304</t>
        </is>
      </c>
      <c r="D1270" s="70" t="inlineStr">
        <is>
          <t>LINE-S02</t>
        </is>
      </c>
      <c r="E1270" s="70" t="inlineStr">
        <is>
          <t>改善后</t>
        </is>
      </c>
      <c r="F1270" s="71" t="n">
        <v>46085</v>
      </c>
      <c r="G1270" s="70" t="inlineStr">
        <is>
          <t>视觉设备系列</t>
        </is>
      </c>
      <c r="H1270" s="70" t="inlineStr">
        <is>
          <t>电气不良</t>
        </is>
      </c>
      <c r="I1270" s="72" t="n">
        <v>86</v>
      </c>
      <c r="J1270" s="73" t="n">
        <v>0.2801302931596091</v>
      </c>
      <c r="K1270" s="70" t="inlineStr">
        <is>
          <t>焊接工位</t>
        </is>
      </c>
      <c r="L1270" s="70" t="inlineStr">
        <is>
          <t>焊接缺陷</t>
        </is>
      </c>
      <c r="M1270" s="70" t="inlineStr">
        <is>
          <t>质量工程师</t>
        </is>
      </c>
      <c r="N1270" s="70" t="inlineStr">
        <is>
          <t>否</t>
        </is>
      </c>
      <c r="O1270" s="70" t="inlineStr">
        <is>
          <t>团队模拟数据</t>
        </is>
      </c>
      <c r="P1270" s="70" t="inlineStr">
        <is>
          <t>SIM-v2.2-20260807-20260805</t>
        </is>
      </c>
      <c r="Q1270" s="70" t="inlineStr">
        <is>
          <t>按LINE-S02确定性比例分配: 外观12%/尺寸15%/功能32%/电气28%/其他余数; 良品=ROUND(总产量×质量率,0)=24378, 不良=307</t>
        </is>
      </c>
    </row>
    <row r="1271">
      <c r="A1271" s="70" t="inlineStr">
        <is>
          <t>DEF-01270</t>
        </is>
      </c>
      <c r="B1271" s="70" t="inlineStr">
        <is>
          <t>LINE-S02-POST-20260304</t>
        </is>
      </c>
      <c r="C1271" s="70" t="inlineStr">
        <is>
          <t>SHIFT-POST-20260304</t>
        </is>
      </c>
      <c r="D1271" s="70" t="inlineStr">
        <is>
          <t>LINE-S02</t>
        </is>
      </c>
      <c r="E1271" s="70" t="inlineStr">
        <is>
          <t>改善后</t>
        </is>
      </c>
      <c r="F1271" s="71" t="n">
        <v>46085</v>
      </c>
      <c r="G1271" s="70" t="inlineStr">
        <is>
          <t>视觉设备系列</t>
        </is>
      </c>
      <c r="H1271" s="70" t="inlineStr">
        <is>
          <t>其他不良</t>
        </is>
      </c>
      <c r="I1271" s="72" t="n">
        <v>40</v>
      </c>
      <c r="J1271" s="73" t="n">
        <v>0.1302931596091205</v>
      </c>
      <c r="K1271" s="70" t="inlineStr">
        <is>
          <t>包装工位</t>
        </is>
      </c>
      <c r="L1271" s="70" t="inlineStr">
        <is>
          <t>综合因素</t>
        </is>
      </c>
      <c r="M1271" s="70" t="inlineStr">
        <is>
          <t>生产主管</t>
        </is>
      </c>
      <c r="N1271" s="70" t="inlineStr">
        <is>
          <t>否</t>
        </is>
      </c>
      <c r="O1271" s="70" t="inlineStr">
        <is>
          <t>团队模拟数据</t>
        </is>
      </c>
      <c r="P1271" s="70" t="inlineStr">
        <is>
          <t>SIM-v2.2-20260807-20260805</t>
        </is>
      </c>
      <c r="Q1271" s="70" t="inlineStr">
        <is>
          <t>按LINE-S02确定性比例分配: 外观12%/尺寸15%/功能32%/电气28%/其他余数; 良品=ROUND(总产量×质量率,0)=24378, 不良=307</t>
        </is>
      </c>
    </row>
    <row r="1272">
      <c r="A1272" s="70" t="inlineStr">
        <is>
          <t>DEF-01271</t>
        </is>
      </c>
      <c r="B1272" s="70" t="inlineStr">
        <is>
          <t>LINE-S03-POST-20260304</t>
        </is>
      </c>
      <c r="C1272" s="70" t="inlineStr">
        <is>
          <t>SHIFT-POST-20260304</t>
        </is>
      </c>
      <c r="D1272" s="70" t="inlineStr">
        <is>
          <t>LINE-S03</t>
        </is>
      </c>
      <c r="E1272" s="70" t="inlineStr">
        <is>
          <t>改善后</t>
        </is>
      </c>
      <c r="F1272" s="71" t="n">
        <v>46085</v>
      </c>
      <c r="G1272" s="70" t="inlineStr">
        <is>
          <t>音频模组系列</t>
        </is>
      </c>
      <c r="H1272" s="70" t="inlineStr">
        <is>
          <t>外观不良</t>
        </is>
      </c>
      <c r="I1272" s="72" t="n">
        <v>262</v>
      </c>
      <c r="J1272" s="73" t="n">
        <v>0.3195121951219512</v>
      </c>
      <c r="K1272" s="70" t="inlineStr">
        <is>
          <t>注塑工位</t>
        </is>
      </c>
      <c r="L1272" s="70" t="inlineStr">
        <is>
          <t>表面缺陷</t>
        </is>
      </c>
      <c r="M1272" s="70" t="inlineStr">
        <is>
          <t>质量工程师</t>
        </is>
      </c>
      <c r="N1272" s="70" t="inlineStr">
        <is>
          <t>是</t>
        </is>
      </c>
      <c r="O1272" s="70" t="inlineStr">
        <is>
          <t>团队模拟数据</t>
        </is>
      </c>
      <c r="P1272" s="70" t="inlineStr">
        <is>
          <t>SIM-v2.2-20260807-20260805</t>
        </is>
      </c>
      <c r="Q1272" s="70" t="inlineStr">
        <is>
          <t>按LINE-S03确定性比例分配: 外观32%/尺寸30%/功能15%/电气13%/其他余数; 良品=ROUND(总产量×质量率,0)=28463, 不良=820</t>
        </is>
      </c>
    </row>
    <row r="1273">
      <c r="A1273" s="70" t="inlineStr">
        <is>
          <t>DEF-01272</t>
        </is>
      </c>
      <c r="B1273" s="70" t="inlineStr">
        <is>
          <t>LINE-S03-POST-20260304</t>
        </is>
      </c>
      <c r="C1273" s="70" t="inlineStr">
        <is>
          <t>SHIFT-POST-20260304</t>
        </is>
      </c>
      <c r="D1273" s="70" t="inlineStr">
        <is>
          <t>LINE-S03</t>
        </is>
      </c>
      <c r="E1273" s="70" t="inlineStr">
        <is>
          <t>改善后</t>
        </is>
      </c>
      <c r="F1273" s="71" t="n">
        <v>46085</v>
      </c>
      <c r="G1273" s="70" t="inlineStr">
        <is>
          <t>音频模组系列</t>
        </is>
      </c>
      <c r="H1273" s="70" t="inlineStr">
        <is>
          <t>尺寸超差</t>
        </is>
      </c>
      <c r="I1273" s="72" t="n">
        <v>246</v>
      </c>
      <c r="J1273" s="73" t="n">
        <v>0.3</v>
      </c>
      <c r="K1273" s="70" t="inlineStr">
        <is>
          <t>成型工位</t>
        </is>
      </c>
      <c r="L1273" s="70" t="inlineStr">
        <is>
          <t>工艺偏移</t>
        </is>
      </c>
      <c r="M1273" s="70" t="inlineStr">
        <is>
          <t>质量工程师</t>
        </is>
      </c>
      <c r="N1273" s="70" t="inlineStr">
        <is>
          <t>是</t>
        </is>
      </c>
      <c r="O1273" s="70" t="inlineStr">
        <is>
          <t>团队模拟数据</t>
        </is>
      </c>
      <c r="P1273" s="70" t="inlineStr">
        <is>
          <t>SIM-v2.2-20260807-20260805</t>
        </is>
      </c>
      <c r="Q1273" s="70" t="inlineStr">
        <is>
          <t>按LINE-S03确定性比例分配: 外观32%/尺寸30%/功能15%/电气13%/其他余数; 良品=ROUND(总产量×质量率,0)=28463, 不良=820</t>
        </is>
      </c>
    </row>
    <row r="1274">
      <c r="A1274" s="70" t="inlineStr">
        <is>
          <t>DEF-01273</t>
        </is>
      </c>
      <c r="B1274" s="70" t="inlineStr">
        <is>
          <t>LINE-S03-POST-20260304</t>
        </is>
      </c>
      <c r="C1274" s="70" t="inlineStr">
        <is>
          <t>SHIFT-POST-20260304</t>
        </is>
      </c>
      <c r="D1274" s="70" t="inlineStr">
        <is>
          <t>LINE-S03</t>
        </is>
      </c>
      <c r="E1274" s="70" t="inlineStr">
        <is>
          <t>改善后</t>
        </is>
      </c>
      <c r="F1274" s="71" t="n">
        <v>46085</v>
      </c>
      <c r="G1274" s="70" t="inlineStr">
        <is>
          <t>音频模组系列</t>
        </is>
      </c>
      <c r="H1274" s="70" t="inlineStr">
        <is>
          <t>功能失效</t>
        </is>
      </c>
      <c r="I1274" s="72" t="n">
        <v>123</v>
      </c>
      <c r="J1274" s="73" t="n">
        <v>0.15</v>
      </c>
      <c r="K1274" s="70" t="inlineStr">
        <is>
          <t>测试工位</t>
        </is>
      </c>
      <c r="L1274" s="70" t="inlineStr">
        <is>
          <t>元器件异常</t>
        </is>
      </c>
      <c r="M1274" s="70" t="inlineStr">
        <is>
          <t>质量工程师</t>
        </is>
      </c>
      <c r="N1274" s="70" t="inlineStr">
        <is>
          <t>否</t>
        </is>
      </c>
      <c r="O1274" s="70" t="inlineStr">
        <is>
          <t>团队模拟数据</t>
        </is>
      </c>
      <c r="P1274" s="70" t="inlineStr">
        <is>
          <t>SIM-v2.2-20260807-20260805</t>
        </is>
      </c>
      <c r="Q1274" s="70" t="inlineStr">
        <is>
          <t>按LINE-S03确定性比例分配: 外观32%/尺寸30%/功能15%/电气13%/其他余数; 良品=ROUND(总产量×质量率,0)=28463, 不良=820</t>
        </is>
      </c>
    </row>
    <row r="1275">
      <c r="A1275" s="70" t="inlineStr">
        <is>
          <t>DEF-01274</t>
        </is>
      </c>
      <c r="B1275" s="70" t="inlineStr">
        <is>
          <t>LINE-S03-POST-20260304</t>
        </is>
      </c>
      <c r="C1275" s="70" t="inlineStr">
        <is>
          <t>SHIFT-POST-20260304</t>
        </is>
      </c>
      <c r="D1275" s="70" t="inlineStr">
        <is>
          <t>LINE-S03</t>
        </is>
      </c>
      <c r="E1275" s="70" t="inlineStr">
        <is>
          <t>改善后</t>
        </is>
      </c>
      <c r="F1275" s="71" t="n">
        <v>46085</v>
      </c>
      <c r="G1275" s="70" t="inlineStr">
        <is>
          <t>音频模组系列</t>
        </is>
      </c>
      <c r="H1275" s="70" t="inlineStr">
        <is>
          <t>电气不良</t>
        </is>
      </c>
      <c r="I1275" s="72" t="n">
        <v>107</v>
      </c>
      <c r="J1275" s="73" t="n">
        <v>0.1304878048780488</v>
      </c>
      <c r="K1275" s="70" t="inlineStr">
        <is>
          <t>焊接工位</t>
        </is>
      </c>
      <c r="L1275" s="70" t="inlineStr">
        <is>
          <t>焊接缺陷</t>
        </is>
      </c>
      <c r="M1275" s="70" t="inlineStr">
        <is>
          <t>质量工程师</t>
        </is>
      </c>
      <c r="N1275" s="70" t="inlineStr">
        <is>
          <t>否</t>
        </is>
      </c>
      <c r="O1275" s="70" t="inlineStr">
        <is>
          <t>团队模拟数据</t>
        </is>
      </c>
      <c r="P1275" s="70" t="inlineStr">
        <is>
          <t>SIM-v2.2-20260807-20260805</t>
        </is>
      </c>
      <c r="Q1275" s="70" t="inlineStr">
        <is>
          <t>按LINE-S03确定性比例分配: 外观32%/尺寸30%/功能15%/电气13%/其他余数; 良品=ROUND(总产量×质量率,0)=28463, 不良=820</t>
        </is>
      </c>
    </row>
    <row r="1276">
      <c r="A1276" s="70" t="inlineStr">
        <is>
          <t>DEF-01275</t>
        </is>
      </c>
      <c r="B1276" s="70" t="inlineStr">
        <is>
          <t>LINE-S03-POST-20260304</t>
        </is>
      </c>
      <c r="C1276" s="70" t="inlineStr">
        <is>
          <t>SHIFT-POST-20260304</t>
        </is>
      </c>
      <c r="D1276" s="70" t="inlineStr">
        <is>
          <t>LINE-S03</t>
        </is>
      </c>
      <c r="E1276" s="70" t="inlineStr">
        <is>
          <t>改善后</t>
        </is>
      </c>
      <c r="F1276" s="71" t="n">
        <v>46085</v>
      </c>
      <c r="G1276" s="70" t="inlineStr">
        <is>
          <t>音频模组系列</t>
        </is>
      </c>
      <c r="H1276" s="70" t="inlineStr">
        <is>
          <t>其他不良</t>
        </is>
      </c>
      <c r="I1276" s="72" t="n">
        <v>82</v>
      </c>
      <c r="J1276" s="73" t="n">
        <v>0.09999999999999998</v>
      </c>
      <c r="K1276" s="70" t="inlineStr">
        <is>
          <t>包装工位</t>
        </is>
      </c>
      <c r="L1276" s="70" t="inlineStr">
        <is>
          <t>综合因素</t>
        </is>
      </c>
      <c r="M1276" s="70" t="inlineStr">
        <is>
          <t>生产主管</t>
        </is>
      </c>
      <c r="N1276" s="70" t="inlineStr">
        <is>
          <t>否</t>
        </is>
      </c>
      <c r="O1276" s="70" t="inlineStr">
        <is>
          <t>团队模拟数据</t>
        </is>
      </c>
      <c r="P1276" s="70" t="inlineStr">
        <is>
          <t>SIM-v2.2-20260807-20260805</t>
        </is>
      </c>
      <c r="Q1276" s="70" t="inlineStr">
        <is>
          <t>按LINE-S03确定性比例分配: 外观32%/尺寸30%/功能15%/电气13%/其他余数; 良品=ROUND(总产量×质量率,0)=28463, 不良=820</t>
        </is>
      </c>
    </row>
    <row r="1277">
      <c r="A1277" s="70" t="inlineStr">
        <is>
          <t>DEF-01276</t>
        </is>
      </c>
      <c r="B1277" s="70" t="inlineStr">
        <is>
          <t>LINE-S01-POST-20260305</t>
        </is>
      </c>
      <c r="C1277" s="70" t="inlineStr">
        <is>
          <t>SHIFT-POST-20260305</t>
        </is>
      </c>
      <c r="D1277" s="70" t="inlineStr">
        <is>
          <t>LINE-S01</t>
        </is>
      </c>
      <c r="E1277" s="70" t="inlineStr">
        <is>
          <t>改善后</t>
        </is>
      </c>
      <c r="F1277" s="71" t="n">
        <v>46086</v>
      </c>
      <c r="G1277" s="70" t="inlineStr">
        <is>
          <t>智能终端系列</t>
        </is>
      </c>
      <c r="H1277" s="70" t="inlineStr">
        <is>
          <t>外观不良</t>
        </is>
      </c>
      <c r="I1277" s="72" t="n">
        <v>52</v>
      </c>
      <c r="J1277" s="73" t="n">
        <v>0.1485714285714286</v>
      </c>
      <c r="K1277" s="70" t="inlineStr">
        <is>
          <t>注塑工位</t>
        </is>
      </c>
      <c r="L1277" s="70" t="inlineStr">
        <is>
          <t>表面缺陷</t>
        </is>
      </c>
      <c r="M1277" s="70" t="inlineStr">
        <is>
          <t>质量工程师</t>
        </is>
      </c>
      <c r="N1277" s="70" t="inlineStr">
        <is>
          <t>否</t>
        </is>
      </c>
      <c r="O1277" s="70" t="inlineStr">
        <is>
          <t>团队模拟数据</t>
        </is>
      </c>
      <c r="P1277" s="70" t="inlineStr">
        <is>
          <t>SIM-v2.2-20260807-20260805</t>
        </is>
      </c>
      <c r="Q1277" s="70" t="inlineStr">
        <is>
          <t>按LINE-S01确定性比例分配: 外观15%/尺寸25%/功能25%/电气25%/其他余数; 良品=ROUND(总产量×质量率,0)=25196, 不良=350</t>
        </is>
      </c>
    </row>
    <row r="1278">
      <c r="A1278" s="70" t="inlineStr">
        <is>
          <t>DEF-01277</t>
        </is>
      </c>
      <c r="B1278" s="70" t="inlineStr">
        <is>
          <t>LINE-S01-POST-20260305</t>
        </is>
      </c>
      <c r="C1278" s="70" t="inlineStr">
        <is>
          <t>SHIFT-POST-20260305</t>
        </is>
      </c>
      <c r="D1278" s="70" t="inlineStr">
        <is>
          <t>LINE-S01</t>
        </is>
      </c>
      <c r="E1278" s="70" t="inlineStr">
        <is>
          <t>改善后</t>
        </is>
      </c>
      <c r="F1278" s="71" t="n">
        <v>46086</v>
      </c>
      <c r="G1278" s="70" t="inlineStr">
        <is>
          <t>智能终端系列</t>
        </is>
      </c>
      <c r="H1278" s="70" t="inlineStr">
        <is>
          <t>尺寸超差</t>
        </is>
      </c>
      <c r="I1278" s="72" t="n">
        <v>88</v>
      </c>
      <c r="J1278" s="73" t="n">
        <v>0.2514285714285714</v>
      </c>
      <c r="K1278" s="70" t="inlineStr">
        <is>
          <t>成型工位</t>
        </is>
      </c>
      <c r="L1278" s="70" t="inlineStr">
        <is>
          <t>工艺偏移</t>
        </is>
      </c>
      <c r="M1278" s="70" t="inlineStr">
        <is>
          <t>质量工程师</t>
        </is>
      </c>
      <c r="N1278" s="70" t="inlineStr">
        <is>
          <t>否</t>
        </is>
      </c>
      <c r="O1278" s="70" t="inlineStr">
        <is>
          <t>团队模拟数据</t>
        </is>
      </c>
      <c r="P1278" s="70" t="inlineStr">
        <is>
          <t>SIM-v2.2-20260807-20260805</t>
        </is>
      </c>
      <c r="Q1278" s="70" t="inlineStr">
        <is>
          <t>按LINE-S01确定性比例分配: 外观15%/尺寸25%/功能25%/电气25%/其他余数; 良品=ROUND(总产量×质量率,0)=25196, 不良=350</t>
        </is>
      </c>
    </row>
    <row r="1279">
      <c r="A1279" s="70" t="inlineStr">
        <is>
          <t>DEF-01278</t>
        </is>
      </c>
      <c r="B1279" s="70" t="inlineStr">
        <is>
          <t>LINE-S01-POST-20260305</t>
        </is>
      </c>
      <c r="C1279" s="70" t="inlineStr">
        <is>
          <t>SHIFT-POST-20260305</t>
        </is>
      </c>
      <c r="D1279" s="70" t="inlineStr">
        <is>
          <t>LINE-S01</t>
        </is>
      </c>
      <c r="E1279" s="70" t="inlineStr">
        <is>
          <t>改善后</t>
        </is>
      </c>
      <c r="F1279" s="71" t="n">
        <v>46086</v>
      </c>
      <c r="G1279" s="70" t="inlineStr">
        <is>
          <t>智能终端系列</t>
        </is>
      </c>
      <c r="H1279" s="70" t="inlineStr">
        <is>
          <t>功能失效</t>
        </is>
      </c>
      <c r="I1279" s="72" t="n">
        <v>88</v>
      </c>
      <c r="J1279" s="73" t="n">
        <v>0.2514285714285714</v>
      </c>
      <c r="K1279" s="70" t="inlineStr">
        <is>
          <t>测试工位</t>
        </is>
      </c>
      <c r="L1279" s="70" t="inlineStr">
        <is>
          <t>元器件异常</t>
        </is>
      </c>
      <c r="M1279" s="70" t="inlineStr">
        <is>
          <t>质量工程师</t>
        </is>
      </c>
      <c r="N1279" s="70" t="inlineStr">
        <is>
          <t>否</t>
        </is>
      </c>
      <c r="O1279" s="70" t="inlineStr">
        <is>
          <t>团队模拟数据</t>
        </is>
      </c>
      <c r="P1279" s="70" t="inlineStr">
        <is>
          <t>SIM-v2.2-20260807-20260805</t>
        </is>
      </c>
      <c r="Q1279" s="70" t="inlineStr">
        <is>
          <t>按LINE-S01确定性比例分配: 外观15%/尺寸25%/功能25%/电气25%/其他余数; 良品=ROUND(总产量×质量率,0)=25196, 不良=350</t>
        </is>
      </c>
    </row>
    <row r="1280">
      <c r="A1280" s="70" t="inlineStr">
        <is>
          <t>DEF-01279</t>
        </is>
      </c>
      <c r="B1280" s="70" t="inlineStr">
        <is>
          <t>LINE-S01-POST-20260305</t>
        </is>
      </c>
      <c r="C1280" s="70" t="inlineStr">
        <is>
          <t>SHIFT-POST-20260305</t>
        </is>
      </c>
      <c r="D1280" s="70" t="inlineStr">
        <is>
          <t>LINE-S01</t>
        </is>
      </c>
      <c r="E1280" s="70" t="inlineStr">
        <is>
          <t>改善后</t>
        </is>
      </c>
      <c r="F1280" s="71" t="n">
        <v>46086</v>
      </c>
      <c r="G1280" s="70" t="inlineStr">
        <is>
          <t>智能终端系列</t>
        </is>
      </c>
      <c r="H1280" s="70" t="inlineStr">
        <is>
          <t>电气不良</t>
        </is>
      </c>
      <c r="I1280" s="72" t="n">
        <v>88</v>
      </c>
      <c r="J1280" s="73" t="n">
        <v>0.2514285714285714</v>
      </c>
      <c r="K1280" s="70" t="inlineStr">
        <is>
          <t>焊接工位</t>
        </is>
      </c>
      <c r="L1280" s="70" t="inlineStr">
        <is>
          <t>焊接缺陷</t>
        </is>
      </c>
      <c r="M1280" s="70" t="inlineStr">
        <is>
          <t>质量工程师</t>
        </is>
      </c>
      <c r="N1280" s="70" t="inlineStr">
        <is>
          <t>否</t>
        </is>
      </c>
      <c r="O1280" s="70" t="inlineStr">
        <is>
          <t>团队模拟数据</t>
        </is>
      </c>
      <c r="P1280" s="70" t="inlineStr">
        <is>
          <t>SIM-v2.2-20260807-20260805</t>
        </is>
      </c>
      <c r="Q1280" s="70" t="inlineStr">
        <is>
          <t>按LINE-S01确定性比例分配: 外观15%/尺寸25%/功能25%/电气25%/其他余数; 良品=ROUND(总产量×质量率,0)=25196, 不良=350</t>
        </is>
      </c>
    </row>
    <row r="1281">
      <c r="A1281" s="70" t="inlineStr">
        <is>
          <t>DEF-01280</t>
        </is>
      </c>
      <c r="B1281" s="70" t="inlineStr">
        <is>
          <t>LINE-S01-POST-20260305</t>
        </is>
      </c>
      <c r="C1281" s="70" t="inlineStr">
        <is>
          <t>SHIFT-POST-20260305</t>
        </is>
      </c>
      <c r="D1281" s="70" t="inlineStr">
        <is>
          <t>LINE-S01</t>
        </is>
      </c>
      <c r="E1281" s="70" t="inlineStr">
        <is>
          <t>改善后</t>
        </is>
      </c>
      <c r="F1281" s="71" t="n">
        <v>46086</v>
      </c>
      <c r="G1281" s="70" t="inlineStr">
        <is>
          <t>智能终端系列</t>
        </is>
      </c>
      <c r="H1281" s="70" t="inlineStr">
        <is>
          <t>其他不良</t>
        </is>
      </c>
      <c r="I1281" s="72" t="n">
        <v>34</v>
      </c>
      <c r="J1281" s="73" t="n">
        <v>0.09714285714285709</v>
      </c>
      <c r="K1281" s="70" t="inlineStr">
        <is>
          <t>包装工位</t>
        </is>
      </c>
      <c r="L1281" s="70" t="inlineStr">
        <is>
          <t>综合因素</t>
        </is>
      </c>
      <c r="M1281" s="70" t="inlineStr">
        <is>
          <t>生产主管</t>
        </is>
      </c>
      <c r="N1281" s="70" t="inlineStr">
        <is>
          <t>否</t>
        </is>
      </c>
      <c r="O1281" s="70" t="inlineStr">
        <is>
          <t>团队模拟数据</t>
        </is>
      </c>
      <c r="P1281" s="70" t="inlineStr">
        <is>
          <t>SIM-v2.2-20260807-20260805</t>
        </is>
      </c>
      <c r="Q1281" s="70" t="inlineStr">
        <is>
          <t>按LINE-S01确定性比例分配: 外观15%/尺寸25%/功能25%/电气25%/其他余数; 良品=ROUND(总产量×质量率,0)=25196, 不良=350</t>
        </is>
      </c>
    </row>
    <row r="1282">
      <c r="A1282" s="70" t="inlineStr">
        <is>
          <t>DEF-01281</t>
        </is>
      </c>
      <c r="B1282" s="70" t="inlineStr">
        <is>
          <t>LINE-S02-POST-20260305</t>
        </is>
      </c>
      <c r="C1282" s="70" t="inlineStr">
        <is>
          <t>SHIFT-POST-20260305</t>
        </is>
      </c>
      <c r="D1282" s="70" t="inlineStr">
        <is>
          <t>LINE-S02</t>
        </is>
      </c>
      <c r="E1282" s="70" t="inlineStr">
        <is>
          <t>改善后</t>
        </is>
      </c>
      <c r="F1282" s="71" t="n">
        <v>46086</v>
      </c>
      <c r="G1282" s="70" t="inlineStr">
        <is>
          <t>视觉设备系列</t>
        </is>
      </c>
      <c r="H1282" s="70" t="inlineStr">
        <is>
          <t>外观不良</t>
        </is>
      </c>
      <c r="I1282" s="72" t="n">
        <v>49</v>
      </c>
      <c r="J1282" s="73" t="n">
        <v>0.1189320388349515</v>
      </c>
      <c r="K1282" s="70" t="inlineStr">
        <is>
          <t>注塑工位</t>
        </is>
      </c>
      <c r="L1282" s="70" t="inlineStr">
        <is>
          <t>表面缺陷</t>
        </is>
      </c>
      <c r="M1282" s="70" t="inlineStr">
        <is>
          <t>质量工程师</t>
        </is>
      </c>
      <c r="N1282" s="70" t="inlineStr">
        <is>
          <t>否</t>
        </is>
      </c>
      <c r="O1282" s="70" t="inlineStr">
        <is>
          <t>团队模拟数据</t>
        </is>
      </c>
      <c r="P1282" s="70" t="inlineStr">
        <is>
          <t>SIM-v2.2-20260807-20260805</t>
        </is>
      </c>
      <c r="Q1282" s="70" t="inlineStr">
        <is>
          <t>按LINE-S02确定性比例分配: 外观12%/尺寸15%/功能32%/电气28%/其他余数; 良品=ROUND(总产量×质量率,0)=24928, 不良=412</t>
        </is>
      </c>
    </row>
    <row r="1283">
      <c r="A1283" s="70" t="inlineStr">
        <is>
          <t>DEF-01282</t>
        </is>
      </c>
      <c r="B1283" s="70" t="inlineStr">
        <is>
          <t>LINE-S02-POST-20260305</t>
        </is>
      </c>
      <c r="C1283" s="70" t="inlineStr">
        <is>
          <t>SHIFT-POST-20260305</t>
        </is>
      </c>
      <c r="D1283" s="70" t="inlineStr">
        <is>
          <t>LINE-S02</t>
        </is>
      </c>
      <c r="E1283" s="70" t="inlineStr">
        <is>
          <t>改善后</t>
        </is>
      </c>
      <c r="F1283" s="71" t="n">
        <v>46086</v>
      </c>
      <c r="G1283" s="70" t="inlineStr">
        <is>
          <t>视觉设备系列</t>
        </is>
      </c>
      <c r="H1283" s="70" t="inlineStr">
        <is>
          <t>尺寸超差</t>
        </is>
      </c>
      <c r="I1283" s="72" t="n">
        <v>62</v>
      </c>
      <c r="J1283" s="73" t="n">
        <v>0.1504854368932039</v>
      </c>
      <c r="K1283" s="70" t="inlineStr">
        <is>
          <t>成型工位</t>
        </is>
      </c>
      <c r="L1283" s="70" t="inlineStr">
        <is>
          <t>工艺偏移</t>
        </is>
      </c>
      <c r="M1283" s="70" t="inlineStr">
        <is>
          <t>质量工程师</t>
        </is>
      </c>
      <c r="N1283" s="70" t="inlineStr">
        <is>
          <t>否</t>
        </is>
      </c>
      <c r="O1283" s="70" t="inlineStr">
        <is>
          <t>团队模拟数据</t>
        </is>
      </c>
      <c r="P1283" s="70" t="inlineStr">
        <is>
          <t>SIM-v2.2-20260807-20260805</t>
        </is>
      </c>
      <c r="Q1283" s="70" t="inlineStr">
        <is>
          <t>按LINE-S02确定性比例分配: 外观12%/尺寸15%/功能32%/电气28%/其他余数; 良品=ROUND(总产量×质量率,0)=24928, 不良=412</t>
        </is>
      </c>
    </row>
    <row r="1284">
      <c r="A1284" s="70" t="inlineStr">
        <is>
          <t>DEF-01283</t>
        </is>
      </c>
      <c r="B1284" s="70" t="inlineStr">
        <is>
          <t>LINE-S02-POST-20260305</t>
        </is>
      </c>
      <c r="C1284" s="70" t="inlineStr">
        <is>
          <t>SHIFT-POST-20260305</t>
        </is>
      </c>
      <c r="D1284" s="70" t="inlineStr">
        <is>
          <t>LINE-S02</t>
        </is>
      </c>
      <c r="E1284" s="70" t="inlineStr">
        <is>
          <t>改善后</t>
        </is>
      </c>
      <c r="F1284" s="71" t="n">
        <v>46086</v>
      </c>
      <c r="G1284" s="70" t="inlineStr">
        <is>
          <t>视觉设备系列</t>
        </is>
      </c>
      <c r="H1284" s="70" t="inlineStr">
        <is>
          <t>功能失效</t>
        </is>
      </c>
      <c r="I1284" s="72" t="n">
        <v>132</v>
      </c>
      <c r="J1284" s="73" t="n">
        <v>0.3203883495145631</v>
      </c>
      <c r="K1284" s="70" t="inlineStr">
        <is>
          <t>测试工位</t>
        </is>
      </c>
      <c r="L1284" s="70" t="inlineStr">
        <is>
          <t>元器件异常</t>
        </is>
      </c>
      <c r="M1284" s="70" t="inlineStr">
        <is>
          <t>质量工程师</t>
        </is>
      </c>
      <c r="N1284" s="70" t="inlineStr">
        <is>
          <t>是</t>
        </is>
      </c>
      <c r="O1284" s="70" t="inlineStr">
        <is>
          <t>团队模拟数据</t>
        </is>
      </c>
      <c r="P1284" s="70" t="inlineStr">
        <is>
          <t>SIM-v2.2-20260807-20260805</t>
        </is>
      </c>
      <c r="Q1284" s="70" t="inlineStr">
        <is>
          <t>按LINE-S02确定性比例分配: 外观12%/尺寸15%/功能32%/电气28%/其他余数; 良品=ROUND(总产量×质量率,0)=24928, 不良=412</t>
        </is>
      </c>
    </row>
    <row r="1285">
      <c r="A1285" s="70" t="inlineStr">
        <is>
          <t>DEF-01284</t>
        </is>
      </c>
      <c r="B1285" s="70" t="inlineStr">
        <is>
          <t>LINE-S02-POST-20260305</t>
        </is>
      </c>
      <c r="C1285" s="70" t="inlineStr">
        <is>
          <t>SHIFT-POST-20260305</t>
        </is>
      </c>
      <c r="D1285" s="70" t="inlineStr">
        <is>
          <t>LINE-S02</t>
        </is>
      </c>
      <c r="E1285" s="70" t="inlineStr">
        <is>
          <t>改善后</t>
        </is>
      </c>
      <c r="F1285" s="71" t="n">
        <v>46086</v>
      </c>
      <c r="G1285" s="70" t="inlineStr">
        <is>
          <t>视觉设备系列</t>
        </is>
      </c>
      <c r="H1285" s="70" t="inlineStr">
        <is>
          <t>电气不良</t>
        </is>
      </c>
      <c r="I1285" s="72" t="n">
        <v>115</v>
      </c>
      <c r="J1285" s="73" t="n">
        <v>0.279126213592233</v>
      </c>
      <c r="K1285" s="70" t="inlineStr">
        <is>
          <t>焊接工位</t>
        </is>
      </c>
      <c r="L1285" s="70" t="inlineStr">
        <is>
          <t>焊接缺陷</t>
        </is>
      </c>
      <c r="M1285" s="70" t="inlineStr">
        <is>
          <t>质量工程师</t>
        </is>
      </c>
      <c r="N1285" s="70" t="inlineStr">
        <is>
          <t>否</t>
        </is>
      </c>
      <c r="O1285" s="70" t="inlineStr">
        <is>
          <t>团队模拟数据</t>
        </is>
      </c>
      <c r="P1285" s="70" t="inlineStr">
        <is>
          <t>SIM-v2.2-20260807-20260805</t>
        </is>
      </c>
      <c r="Q1285" s="70" t="inlineStr">
        <is>
          <t>按LINE-S02确定性比例分配: 外观12%/尺寸15%/功能32%/电气28%/其他余数; 良品=ROUND(总产量×质量率,0)=24928, 不良=412</t>
        </is>
      </c>
    </row>
    <row r="1286">
      <c r="A1286" s="70" t="inlineStr">
        <is>
          <t>DEF-01285</t>
        </is>
      </c>
      <c r="B1286" s="70" t="inlineStr">
        <is>
          <t>LINE-S02-POST-20260305</t>
        </is>
      </c>
      <c r="C1286" s="70" t="inlineStr">
        <is>
          <t>SHIFT-POST-20260305</t>
        </is>
      </c>
      <c r="D1286" s="70" t="inlineStr">
        <is>
          <t>LINE-S02</t>
        </is>
      </c>
      <c r="E1286" s="70" t="inlineStr">
        <is>
          <t>改善后</t>
        </is>
      </c>
      <c r="F1286" s="71" t="n">
        <v>46086</v>
      </c>
      <c r="G1286" s="70" t="inlineStr">
        <is>
          <t>视觉设备系列</t>
        </is>
      </c>
      <c r="H1286" s="70" t="inlineStr">
        <is>
          <t>其他不良</t>
        </is>
      </c>
      <c r="I1286" s="72" t="n">
        <v>54</v>
      </c>
      <c r="J1286" s="73" t="n">
        <v>0.1310679611650485</v>
      </c>
      <c r="K1286" s="70" t="inlineStr">
        <is>
          <t>包装工位</t>
        </is>
      </c>
      <c r="L1286" s="70" t="inlineStr">
        <is>
          <t>综合因素</t>
        </is>
      </c>
      <c r="M1286" s="70" t="inlineStr">
        <is>
          <t>生产主管</t>
        </is>
      </c>
      <c r="N1286" s="70" t="inlineStr">
        <is>
          <t>否</t>
        </is>
      </c>
      <c r="O1286" s="70" t="inlineStr">
        <is>
          <t>团队模拟数据</t>
        </is>
      </c>
      <c r="P1286" s="70" t="inlineStr">
        <is>
          <t>SIM-v2.2-20260807-20260805</t>
        </is>
      </c>
      <c r="Q1286" s="70" t="inlineStr">
        <is>
          <t>按LINE-S02确定性比例分配: 外观12%/尺寸15%/功能32%/电气28%/其他余数; 良品=ROUND(总产量×质量率,0)=24928, 不良=412</t>
        </is>
      </c>
    </row>
    <row r="1287">
      <c r="A1287" s="70" t="inlineStr">
        <is>
          <t>DEF-01286</t>
        </is>
      </c>
      <c r="B1287" s="70" t="inlineStr">
        <is>
          <t>LINE-S03-POST-20260305</t>
        </is>
      </c>
      <c r="C1287" s="70" t="inlineStr">
        <is>
          <t>SHIFT-POST-20260305</t>
        </is>
      </c>
      <c r="D1287" s="70" t="inlineStr">
        <is>
          <t>LINE-S03</t>
        </is>
      </c>
      <c r="E1287" s="70" t="inlineStr">
        <is>
          <t>改善后</t>
        </is>
      </c>
      <c r="F1287" s="71" t="n">
        <v>46086</v>
      </c>
      <c r="G1287" s="70" t="inlineStr">
        <is>
          <t>音频模组系列</t>
        </is>
      </c>
      <c r="H1287" s="70" t="inlineStr">
        <is>
          <t>外观不良</t>
        </is>
      </c>
      <c r="I1287" s="72" t="n">
        <v>209</v>
      </c>
      <c r="J1287" s="73" t="n">
        <v>0.3205521472392638</v>
      </c>
      <c r="K1287" s="70" t="inlineStr">
        <is>
          <t>注塑工位</t>
        </is>
      </c>
      <c r="L1287" s="70" t="inlineStr">
        <is>
          <t>表面缺陷</t>
        </is>
      </c>
      <c r="M1287" s="70" t="inlineStr">
        <is>
          <t>质量工程师</t>
        </is>
      </c>
      <c r="N1287" s="70" t="inlineStr">
        <is>
          <t>是</t>
        </is>
      </c>
      <c r="O1287" s="70" t="inlineStr">
        <is>
          <t>团队模拟数据</t>
        </is>
      </c>
      <c r="P1287" s="70" t="inlineStr">
        <is>
          <t>SIM-v2.2-20260807-20260805</t>
        </is>
      </c>
      <c r="Q1287" s="70" t="inlineStr">
        <is>
          <t>按LINE-S03确定性比例分配: 外观32%/尺寸30%/功能15%/电气13%/其他余数; 良品=ROUND(总产量×质量率,0)=27270, 不良=652</t>
        </is>
      </c>
    </row>
    <row r="1288">
      <c r="A1288" s="70" t="inlineStr">
        <is>
          <t>DEF-01287</t>
        </is>
      </c>
      <c r="B1288" s="70" t="inlineStr">
        <is>
          <t>LINE-S03-POST-20260305</t>
        </is>
      </c>
      <c r="C1288" s="70" t="inlineStr">
        <is>
          <t>SHIFT-POST-20260305</t>
        </is>
      </c>
      <c r="D1288" s="70" t="inlineStr">
        <is>
          <t>LINE-S03</t>
        </is>
      </c>
      <c r="E1288" s="70" t="inlineStr">
        <is>
          <t>改善后</t>
        </is>
      </c>
      <c r="F1288" s="71" t="n">
        <v>46086</v>
      </c>
      <c r="G1288" s="70" t="inlineStr">
        <is>
          <t>音频模组系列</t>
        </is>
      </c>
      <c r="H1288" s="70" t="inlineStr">
        <is>
          <t>尺寸超差</t>
        </is>
      </c>
      <c r="I1288" s="72" t="n">
        <v>196</v>
      </c>
      <c r="J1288" s="73" t="n">
        <v>0.3006134969325153</v>
      </c>
      <c r="K1288" s="70" t="inlineStr">
        <is>
          <t>成型工位</t>
        </is>
      </c>
      <c r="L1288" s="70" t="inlineStr">
        <is>
          <t>工艺偏移</t>
        </is>
      </c>
      <c r="M1288" s="70" t="inlineStr">
        <is>
          <t>质量工程师</t>
        </is>
      </c>
      <c r="N1288" s="70" t="inlineStr">
        <is>
          <t>是</t>
        </is>
      </c>
      <c r="O1288" s="70" t="inlineStr">
        <is>
          <t>团队模拟数据</t>
        </is>
      </c>
      <c r="P1288" s="70" t="inlineStr">
        <is>
          <t>SIM-v2.2-20260807-20260805</t>
        </is>
      </c>
      <c r="Q1288" s="70" t="inlineStr">
        <is>
          <t>按LINE-S03确定性比例分配: 外观32%/尺寸30%/功能15%/电气13%/其他余数; 良品=ROUND(总产量×质量率,0)=27270, 不良=652</t>
        </is>
      </c>
    </row>
    <row r="1289">
      <c r="A1289" s="70" t="inlineStr">
        <is>
          <t>DEF-01288</t>
        </is>
      </c>
      <c r="B1289" s="70" t="inlineStr">
        <is>
          <t>LINE-S03-POST-20260305</t>
        </is>
      </c>
      <c r="C1289" s="70" t="inlineStr">
        <is>
          <t>SHIFT-POST-20260305</t>
        </is>
      </c>
      <c r="D1289" s="70" t="inlineStr">
        <is>
          <t>LINE-S03</t>
        </is>
      </c>
      <c r="E1289" s="70" t="inlineStr">
        <is>
          <t>改善后</t>
        </is>
      </c>
      <c r="F1289" s="71" t="n">
        <v>46086</v>
      </c>
      <c r="G1289" s="70" t="inlineStr">
        <is>
          <t>音频模组系列</t>
        </is>
      </c>
      <c r="H1289" s="70" t="inlineStr">
        <is>
          <t>功能失效</t>
        </is>
      </c>
      <c r="I1289" s="72" t="n">
        <v>98</v>
      </c>
      <c r="J1289" s="73" t="n">
        <v>0.1503067484662577</v>
      </c>
      <c r="K1289" s="70" t="inlineStr">
        <is>
          <t>测试工位</t>
        </is>
      </c>
      <c r="L1289" s="70" t="inlineStr">
        <is>
          <t>元器件异常</t>
        </is>
      </c>
      <c r="M1289" s="70" t="inlineStr">
        <is>
          <t>质量工程师</t>
        </is>
      </c>
      <c r="N1289" s="70" t="inlineStr">
        <is>
          <t>否</t>
        </is>
      </c>
      <c r="O1289" s="70" t="inlineStr">
        <is>
          <t>团队模拟数据</t>
        </is>
      </c>
      <c r="P1289" s="70" t="inlineStr">
        <is>
          <t>SIM-v2.2-20260807-20260805</t>
        </is>
      </c>
      <c r="Q1289" s="70" t="inlineStr">
        <is>
          <t>按LINE-S03确定性比例分配: 外观32%/尺寸30%/功能15%/电气13%/其他余数; 良品=ROUND(总产量×质量率,0)=27270, 不良=652</t>
        </is>
      </c>
    </row>
    <row r="1290">
      <c r="A1290" s="70" t="inlineStr">
        <is>
          <t>DEF-01289</t>
        </is>
      </c>
      <c r="B1290" s="70" t="inlineStr">
        <is>
          <t>LINE-S03-POST-20260305</t>
        </is>
      </c>
      <c r="C1290" s="70" t="inlineStr">
        <is>
          <t>SHIFT-POST-20260305</t>
        </is>
      </c>
      <c r="D1290" s="70" t="inlineStr">
        <is>
          <t>LINE-S03</t>
        </is>
      </c>
      <c r="E1290" s="70" t="inlineStr">
        <is>
          <t>改善后</t>
        </is>
      </c>
      <c r="F1290" s="71" t="n">
        <v>46086</v>
      </c>
      <c r="G1290" s="70" t="inlineStr">
        <is>
          <t>音频模组系列</t>
        </is>
      </c>
      <c r="H1290" s="70" t="inlineStr">
        <is>
          <t>电气不良</t>
        </is>
      </c>
      <c r="I1290" s="72" t="n">
        <v>85</v>
      </c>
      <c r="J1290" s="73" t="n">
        <v>0.1303680981595092</v>
      </c>
      <c r="K1290" s="70" t="inlineStr">
        <is>
          <t>焊接工位</t>
        </is>
      </c>
      <c r="L1290" s="70" t="inlineStr">
        <is>
          <t>焊接缺陷</t>
        </is>
      </c>
      <c r="M1290" s="70" t="inlineStr">
        <is>
          <t>质量工程师</t>
        </is>
      </c>
      <c r="N1290" s="70" t="inlineStr">
        <is>
          <t>否</t>
        </is>
      </c>
      <c r="O1290" s="70" t="inlineStr">
        <is>
          <t>团队模拟数据</t>
        </is>
      </c>
      <c r="P1290" s="70" t="inlineStr">
        <is>
          <t>SIM-v2.2-20260807-20260805</t>
        </is>
      </c>
      <c r="Q1290" s="70" t="inlineStr">
        <is>
          <t>按LINE-S03确定性比例分配: 外观32%/尺寸30%/功能15%/电气13%/其他余数; 良品=ROUND(总产量×质量率,0)=27270, 不良=652</t>
        </is>
      </c>
    </row>
    <row r="1291">
      <c r="A1291" s="70" t="inlineStr">
        <is>
          <t>DEF-01290</t>
        </is>
      </c>
      <c r="B1291" s="70" t="inlineStr">
        <is>
          <t>LINE-S03-POST-20260305</t>
        </is>
      </c>
      <c r="C1291" s="70" t="inlineStr">
        <is>
          <t>SHIFT-POST-20260305</t>
        </is>
      </c>
      <c r="D1291" s="70" t="inlineStr">
        <is>
          <t>LINE-S03</t>
        </is>
      </c>
      <c r="E1291" s="70" t="inlineStr">
        <is>
          <t>改善后</t>
        </is>
      </c>
      <c r="F1291" s="71" t="n">
        <v>46086</v>
      </c>
      <c r="G1291" s="70" t="inlineStr">
        <is>
          <t>音频模组系列</t>
        </is>
      </c>
      <c r="H1291" s="70" t="inlineStr">
        <is>
          <t>其他不良</t>
        </is>
      </c>
      <c r="I1291" s="72" t="n">
        <v>64</v>
      </c>
      <c r="J1291" s="73" t="n">
        <v>0.09815950920245398</v>
      </c>
      <c r="K1291" s="70" t="inlineStr">
        <is>
          <t>包装工位</t>
        </is>
      </c>
      <c r="L1291" s="70" t="inlineStr">
        <is>
          <t>综合因素</t>
        </is>
      </c>
      <c r="M1291" s="70" t="inlineStr">
        <is>
          <t>生产主管</t>
        </is>
      </c>
      <c r="N1291" s="70" t="inlineStr">
        <is>
          <t>否</t>
        </is>
      </c>
      <c r="O1291" s="70" t="inlineStr">
        <is>
          <t>团队模拟数据</t>
        </is>
      </c>
      <c r="P1291" s="70" t="inlineStr">
        <is>
          <t>SIM-v2.2-20260807-20260805</t>
        </is>
      </c>
      <c r="Q1291" s="70" t="inlineStr">
        <is>
          <t>按LINE-S03确定性比例分配: 外观32%/尺寸30%/功能15%/电气13%/其他余数; 良品=ROUND(总产量×质量率,0)=27270, 不良=652</t>
        </is>
      </c>
    </row>
    <row r="1292">
      <c r="A1292" s="70" t="inlineStr">
        <is>
          <t>DEF-01291</t>
        </is>
      </c>
      <c r="B1292" s="70" t="inlineStr">
        <is>
          <t>LINE-S01-POST-20260306</t>
        </is>
      </c>
      <c r="C1292" s="70" t="inlineStr">
        <is>
          <t>SHIFT-POST-20260306</t>
        </is>
      </c>
      <c r="D1292" s="70" t="inlineStr">
        <is>
          <t>LINE-S01</t>
        </is>
      </c>
      <c r="E1292" s="70" t="inlineStr">
        <is>
          <t>改善后</t>
        </is>
      </c>
      <c r="F1292" s="71" t="n">
        <v>46087</v>
      </c>
      <c r="G1292" s="70" t="inlineStr">
        <is>
          <t>智能终端系列</t>
        </is>
      </c>
      <c r="H1292" s="70" t="inlineStr">
        <is>
          <t>外观不良</t>
        </is>
      </c>
      <c r="I1292" s="72" t="n">
        <v>141</v>
      </c>
      <c r="J1292" s="73" t="n">
        <v>0.1495227995758218</v>
      </c>
      <c r="K1292" s="70" t="inlineStr">
        <is>
          <t>注塑工位</t>
        </is>
      </c>
      <c r="L1292" s="70" t="inlineStr">
        <is>
          <t>表面缺陷</t>
        </is>
      </c>
      <c r="M1292" s="70" t="inlineStr">
        <is>
          <t>质量工程师</t>
        </is>
      </c>
      <c r="N1292" s="70" t="inlineStr">
        <is>
          <t>否</t>
        </is>
      </c>
      <c r="O1292" s="70" t="inlineStr">
        <is>
          <t>团队模拟数据</t>
        </is>
      </c>
      <c r="P1292" s="70" t="inlineStr">
        <is>
          <t>SIM-v2.2-20260807-20260805</t>
        </is>
      </c>
      <c r="Q1292" s="70" t="inlineStr">
        <is>
          <t>按LINE-S01确定性比例分配: 外观15%/尺寸25%/功能25%/电气25%/其他余数; 良品=ROUND(总产量×质量率,0)=22204, 不良=943</t>
        </is>
      </c>
    </row>
    <row r="1293">
      <c r="A1293" s="70" t="inlineStr">
        <is>
          <t>DEF-01292</t>
        </is>
      </c>
      <c r="B1293" s="70" t="inlineStr">
        <is>
          <t>LINE-S01-POST-20260306</t>
        </is>
      </c>
      <c r="C1293" s="70" t="inlineStr">
        <is>
          <t>SHIFT-POST-20260306</t>
        </is>
      </c>
      <c r="D1293" s="70" t="inlineStr">
        <is>
          <t>LINE-S01</t>
        </is>
      </c>
      <c r="E1293" s="70" t="inlineStr">
        <is>
          <t>改善后</t>
        </is>
      </c>
      <c r="F1293" s="71" t="n">
        <v>46087</v>
      </c>
      <c r="G1293" s="70" t="inlineStr">
        <is>
          <t>智能终端系列</t>
        </is>
      </c>
      <c r="H1293" s="70" t="inlineStr">
        <is>
          <t>尺寸超差</t>
        </is>
      </c>
      <c r="I1293" s="72" t="n">
        <v>236</v>
      </c>
      <c r="J1293" s="73" t="n">
        <v>0.2502651113467657</v>
      </c>
      <c r="K1293" s="70" t="inlineStr">
        <is>
          <t>成型工位</t>
        </is>
      </c>
      <c r="L1293" s="70" t="inlineStr">
        <is>
          <t>工艺偏移</t>
        </is>
      </c>
      <c r="M1293" s="70" t="inlineStr">
        <is>
          <t>质量工程师</t>
        </is>
      </c>
      <c r="N1293" s="70" t="inlineStr">
        <is>
          <t>否</t>
        </is>
      </c>
      <c r="O1293" s="70" t="inlineStr">
        <is>
          <t>团队模拟数据</t>
        </is>
      </c>
      <c r="P1293" s="70" t="inlineStr">
        <is>
          <t>SIM-v2.2-20260807-20260805</t>
        </is>
      </c>
      <c r="Q1293" s="70" t="inlineStr">
        <is>
          <t>按LINE-S01确定性比例分配: 外观15%/尺寸25%/功能25%/电气25%/其他余数; 良品=ROUND(总产量×质量率,0)=22204, 不良=943</t>
        </is>
      </c>
    </row>
    <row r="1294">
      <c r="A1294" s="70" t="inlineStr">
        <is>
          <t>DEF-01293</t>
        </is>
      </c>
      <c r="B1294" s="70" t="inlineStr">
        <is>
          <t>LINE-S01-POST-20260306</t>
        </is>
      </c>
      <c r="C1294" s="70" t="inlineStr">
        <is>
          <t>SHIFT-POST-20260306</t>
        </is>
      </c>
      <c r="D1294" s="70" t="inlineStr">
        <is>
          <t>LINE-S01</t>
        </is>
      </c>
      <c r="E1294" s="70" t="inlineStr">
        <is>
          <t>改善后</t>
        </is>
      </c>
      <c r="F1294" s="71" t="n">
        <v>46087</v>
      </c>
      <c r="G1294" s="70" t="inlineStr">
        <is>
          <t>智能终端系列</t>
        </is>
      </c>
      <c r="H1294" s="70" t="inlineStr">
        <is>
          <t>功能失效</t>
        </is>
      </c>
      <c r="I1294" s="72" t="n">
        <v>236</v>
      </c>
      <c r="J1294" s="73" t="n">
        <v>0.2502651113467657</v>
      </c>
      <c r="K1294" s="70" t="inlineStr">
        <is>
          <t>测试工位</t>
        </is>
      </c>
      <c r="L1294" s="70" t="inlineStr">
        <is>
          <t>元器件异常</t>
        </is>
      </c>
      <c r="M1294" s="70" t="inlineStr">
        <is>
          <t>质量工程师</t>
        </is>
      </c>
      <c r="N1294" s="70" t="inlineStr">
        <is>
          <t>否</t>
        </is>
      </c>
      <c r="O1294" s="70" t="inlineStr">
        <is>
          <t>团队模拟数据</t>
        </is>
      </c>
      <c r="P1294" s="70" t="inlineStr">
        <is>
          <t>SIM-v2.2-20260807-20260805</t>
        </is>
      </c>
      <c r="Q1294" s="70" t="inlineStr">
        <is>
          <t>按LINE-S01确定性比例分配: 外观15%/尺寸25%/功能25%/电气25%/其他余数; 良品=ROUND(总产量×质量率,0)=22204, 不良=943</t>
        </is>
      </c>
    </row>
    <row r="1295">
      <c r="A1295" s="70" t="inlineStr">
        <is>
          <t>DEF-01294</t>
        </is>
      </c>
      <c r="B1295" s="70" t="inlineStr">
        <is>
          <t>LINE-S01-POST-20260306</t>
        </is>
      </c>
      <c r="C1295" s="70" t="inlineStr">
        <is>
          <t>SHIFT-POST-20260306</t>
        </is>
      </c>
      <c r="D1295" s="70" t="inlineStr">
        <is>
          <t>LINE-S01</t>
        </is>
      </c>
      <c r="E1295" s="70" t="inlineStr">
        <is>
          <t>改善后</t>
        </is>
      </c>
      <c r="F1295" s="71" t="n">
        <v>46087</v>
      </c>
      <c r="G1295" s="70" t="inlineStr">
        <is>
          <t>智能终端系列</t>
        </is>
      </c>
      <c r="H1295" s="70" t="inlineStr">
        <is>
          <t>电气不良</t>
        </is>
      </c>
      <c r="I1295" s="72" t="n">
        <v>236</v>
      </c>
      <c r="J1295" s="73" t="n">
        <v>0.2502651113467657</v>
      </c>
      <c r="K1295" s="70" t="inlineStr">
        <is>
          <t>焊接工位</t>
        </is>
      </c>
      <c r="L1295" s="70" t="inlineStr">
        <is>
          <t>焊接缺陷</t>
        </is>
      </c>
      <c r="M1295" s="70" t="inlineStr">
        <is>
          <t>质量工程师</t>
        </is>
      </c>
      <c r="N1295" s="70" t="inlineStr">
        <is>
          <t>否</t>
        </is>
      </c>
      <c r="O1295" s="70" t="inlineStr">
        <is>
          <t>团队模拟数据</t>
        </is>
      </c>
      <c r="P1295" s="70" t="inlineStr">
        <is>
          <t>SIM-v2.2-20260807-20260805</t>
        </is>
      </c>
      <c r="Q1295" s="70" t="inlineStr">
        <is>
          <t>按LINE-S01确定性比例分配: 外观15%/尺寸25%/功能25%/电气25%/其他余数; 良品=ROUND(总产量×质量率,0)=22204, 不良=943</t>
        </is>
      </c>
    </row>
    <row r="1296">
      <c r="A1296" s="70" t="inlineStr">
        <is>
          <t>DEF-01295</t>
        </is>
      </c>
      <c r="B1296" s="70" t="inlineStr">
        <is>
          <t>LINE-S01-POST-20260306</t>
        </is>
      </c>
      <c r="C1296" s="70" t="inlineStr">
        <is>
          <t>SHIFT-POST-20260306</t>
        </is>
      </c>
      <c r="D1296" s="70" t="inlineStr">
        <is>
          <t>LINE-S01</t>
        </is>
      </c>
      <c r="E1296" s="70" t="inlineStr">
        <is>
          <t>改善后</t>
        </is>
      </c>
      <c r="F1296" s="71" t="n">
        <v>46087</v>
      </c>
      <c r="G1296" s="70" t="inlineStr">
        <is>
          <t>智能终端系列</t>
        </is>
      </c>
      <c r="H1296" s="70" t="inlineStr">
        <is>
          <t>其他不良</t>
        </is>
      </c>
      <c r="I1296" s="72" t="n">
        <v>94</v>
      </c>
      <c r="J1296" s="73" t="n">
        <v>0.09968186638388121</v>
      </c>
      <c r="K1296" s="70" t="inlineStr">
        <is>
          <t>包装工位</t>
        </is>
      </c>
      <c r="L1296" s="70" t="inlineStr">
        <is>
          <t>综合因素</t>
        </is>
      </c>
      <c r="M1296" s="70" t="inlineStr">
        <is>
          <t>生产主管</t>
        </is>
      </c>
      <c r="N1296" s="70" t="inlineStr">
        <is>
          <t>否</t>
        </is>
      </c>
      <c r="O1296" s="70" t="inlineStr">
        <is>
          <t>团队模拟数据</t>
        </is>
      </c>
      <c r="P1296" s="70" t="inlineStr">
        <is>
          <t>SIM-v2.2-20260807-20260805</t>
        </is>
      </c>
      <c r="Q1296" s="70" t="inlineStr">
        <is>
          <t>按LINE-S01确定性比例分配: 外观15%/尺寸25%/功能25%/电气25%/其他余数; 良品=ROUND(总产量×质量率,0)=22204, 不良=943</t>
        </is>
      </c>
    </row>
    <row r="1297">
      <c r="A1297" s="70" t="inlineStr">
        <is>
          <t>DEF-01296</t>
        </is>
      </c>
      <c r="B1297" s="70" t="inlineStr">
        <is>
          <t>LINE-S02-POST-20260306</t>
        </is>
      </c>
      <c r="C1297" s="70" t="inlineStr">
        <is>
          <t>SHIFT-POST-20260306</t>
        </is>
      </c>
      <c r="D1297" s="70" t="inlineStr">
        <is>
          <t>LINE-S02</t>
        </is>
      </c>
      <c r="E1297" s="70" t="inlineStr">
        <is>
          <t>改善后</t>
        </is>
      </c>
      <c r="F1297" s="71" t="n">
        <v>46087</v>
      </c>
      <c r="G1297" s="70" t="inlineStr">
        <is>
          <t>视觉设备系列</t>
        </is>
      </c>
      <c r="H1297" s="70" t="inlineStr">
        <is>
          <t>外观不良</t>
        </is>
      </c>
      <c r="I1297" s="72" t="n">
        <v>111</v>
      </c>
      <c r="J1297" s="73" t="n">
        <v>0.1202600216684724</v>
      </c>
      <c r="K1297" s="70" t="inlineStr">
        <is>
          <t>注塑工位</t>
        </is>
      </c>
      <c r="L1297" s="70" t="inlineStr">
        <is>
          <t>表面缺陷</t>
        </is>
      </c>
      <c r="M1297" s="70" t="inlineStr">
        <is>
          <t>质量工程师</t>
        </is>
      </c>
      <c r="N1297" s="70" t="inlineStr">
        <is>
          <t>否</t>
        </is>
      </c>
      <c r="O1297" s="70" t="inlineStr">
        <is>
          <t>团队模拟数据</t>
        </is>
      </c>
      <c r="P1297" s="70" t="inlineStr">
        <is>
          <t>SIM-v2.2-20260807-20260805</t>
        </is>
      </c>
      <c r="Q1297" s="70" t="inlineStr">
        <is>
          <t>按LINE-S02确定性比例分配: 外观12%/尺寸15%/功能32%/电气28%/其他余数; 良品=ROUND(总产量×质量率,0)=20380, 不良=923</t>
        </is>
      </c>
    </row>
    <row r="1298">
      <c r="A1298" s="70" t="inlineStr">
        <is>
          <t>DEF-01297</t>
        </is>
      </c>
      <c r="B1298" s="70" t="inlineStr">
        <is>
          <t>LINE-S02-POST-20260306</t>
        </is>
      </c>
      <c r="C1298" s="70" t="inlineStr">
        <is>
          <t>SHIFT-POST-20260306</t>
        </is>
      </c>
      <c r="D1298" s="70" t="inlineStr">
        <is>
          <t>LINE-S02</t>
        </is>
      </c>
      <c r="E1298" s="70" t="inlineStr">
        <is>
          <t>改善后</t>
        </is>
      </c>
      <c r="F1298" s="71" t="n">
        <v>46087</v>
      </c>
      <c r="G1298" s="70" t="inlineStr">
        <is>
          <t>视觉设备系列</t>
        </is>
      </c>
      <c r="H1298" s="70" t="inlineStr">
        <is>
          <t>尺寸超差</t>
        </is>
      </c>
      <c r="I1298" s="72" t="n">
        <v>138</v>
      </c>
      <c r="J1298" s="73" t="n">
        <v>0.1495124593716143</v>
      </c>
      <c r="K1298" s="70" t="inlineStr">
        <is>
          <t>成型工位</t>
        </is>
      </c>
      <c r="L1298" s="70" t="inlineStr">
        <is>
          <t>工艺偏移</t>
        </is>
      </c>
      <c r="M1298" s="70" t="inlineStr">
        <is>
          <t>质量工程师</t>
        </is>
      </c>
      <c r="N1298" s="70" t="inlineStr">
        <is>
          <t>否</t>
        </is>
      </c>
      <c r="O1298" s="70" t="inlineStr">
        <is>
          <t>团队模拟数据</t>
        </is>
      </c>
      <c r="P1298" s="70" t="inlineStr">
        <is>
          <t>SIM-v2.2-20260807-20260805</t>
        </is>
      </c>
      <c r="Q1298" s="70" t="inlineStr">
        <is>
          <t>按LINE-S02确定性比例分配: 外观12%/尺寸15%/功能32%/电气28%/其他余数; 良品=ROUND(总产量×质量率,0)=20380, 不良=923</t>
        </is>
      </c>
    </row>
    <row r="1299">
      <c r="A1299" s="70" t="inlineStr">
        <is>
          <t>DEF-01298</t>
        </is>
      </c>
      <c r="B1299" s="70" t="inlineStr">
        <is>
          <t>LINE-S02-POST-20260306</t>
        </is>
      </c>
      <c r="C1299" s="70" t="inlineStr">
        <is>
          <t>SHIFT-POST-20260306</t>
        </is>
      </c>
      <c r="D1299" s="70" t="inlineStr">
        <is>
          <t>LINE-S02</t>
        </is>
      </c>
      <c r="E1299" s="70" t="inlineStr">
        <is>
          <t>改善后</t>
        </is>
      </c>
      <c r="F1299" s="71" t="n">
        <v>46087</v>
      </c>
      <c r="G1299" s="70" t="inlineStr">
        <is>
          <t>视觉设备系列</t>
        </is>
      </c>
      <c r="H1299" s="70" t="inlineStr">
        <is>
          <t>功能失效</t>
        </is>
      </c>
      <c r="I1299" s="72" t="n">
        <v>295</v>
      </c>
      <c r="J1299" s="73" t="n">
        <v>0.3196099674972914</v>
      </c>
      <c r="K1299" s="70" t="inlineStr">
        <is>
          <t>测试工位</t>
        </is>
      </c>
      <c r="L1299" s="70" t="inlineStr">
        <is>
          <t>元器件异常</t>
        </is>
      </c>
      <c r="M1299" s="70" t="inlineStr">
        <is>
          <t>质量工程师</t>
        </is>
      </c>
      <c r="N1299" s="70" t="inlineStr">
        <is>
          <t>是</t>
        </is>
      </c>
      <c r="O1299" s="70" t="inlineStr">
        <is>
          <t>团队模拟数据</t>
        </is>
      </c>
      <c r="P1299" s="70" t="inlineStr">
        <is>
          <t>SIM-v2.2-20260807-20260805</t>
        </is>
      </c>
      <c r="Q1299" s="70" t="inlineStr">
        <is>
          <t>按LINE-S02确定性比例分配: 外观12%/尺寸15%/功能32%/电气28%/其他余数; 良品=ROUND(总产量×质量率,0)=20380, 不良=923</t>
        </is>
      </c>
    </row>
    <row r="1300">
      <c r="A1300" s="70" t="inlineStr">
        <is>
          <t>DEF-01299</t>
        </is>
      </c>
      <c r="B1300" s="70" t="inlineStr">
        <is>
          <t>LINE-S02-POST-20260306</t>
        </is>
      </c>
      <c r="C1300" s="70" t="inlineStr">
        <is>
          <t>SHIFT-POST-20260306</t>
        </is>
      </c>
      <c r="D1300" s="70" t="inlineStr">
        <is>
          <t>LINE-S02</t>
        </is>
      </c>
      <c r="E1300" s="70" t="inlineStr">
        <is>
          <t>改善后</t>
        </is>
      </c>
      <c r="F1300" s="71" t="n">
        <v>46087</v>
      </c>
      <c r="G1300" s="70" t="inlineStr">
        <is>
          <t>视觉设备系列</t>
        </is>
      </c>
      <c r="H1300" s="70" t="inlineStr">
        <is>
          <t>电气不良</t>
        </is>
      </c>
      <c r="I1300" s="72" t="n">
        <v>258</v>
      </c>
      <c r="J1300" s="73" t="n">
        <v>0.2795232936078006</v>
      </c>
      <c r="K1300" s="70" t="inlineStr">
        <is>
          <t>焊接工位</t>
        </is>
      </c>
      <c r="L1300" s="70" t="inlineStr">
        <is>
          <t>焊接缺陷</t>
        </is>
      </c>
      <c r="M1300" s="70" t="inlineStr">
        <is>
          <t>质量工程师</t>
        </is>
      </c>
      <c r="N1300" s="70" t="inlineStr">
        <is>
          <t>否</t>
        </is>
      </c>
      <c r="O1300" s="70" t="inlineStr">
        <is>
          <t>团队模拟数据</t>
        </is>
      </c>
      <c r="P1300" s="70" t="inlineStr">
        <is>
          <t>SIM-v2.2-20260807-20260805</t>
        </is>
      </c>
      <c r="Q1300" s="70" t="inlineStr">
        <is>
          <t>按LINE-S02确定性比例分配: 外观12%/尺寸15%/功能32%/电气28%/其他余数; 良品=ROUND(总产量×质量率,0)=20380, 不良=923</t>
        </is>
      </c>
    </row>
    <row r="1301">
      <c r="A1301" s="70" t="inlineStr">
        <is>
          <t>DEF-01300</t>
        </is>
      </c>
      <c r="B1301" s="70" t="inlineStr">
        <is>
          <t>LINE-S02-POST-20260306</t>
        </is>
      </c>
      <c r="C1301" s="70" t="inlineStr">
        <is>
          <t>SHIFT-POST-20260306</t>
        </is>
      </c>
      <c r="D1301" s="70" t="inlineStr">
        <is>
          <t>LINE-S02</t>
        </is>
      </c>
      <c r="E1301" s="70" t="inlineStr">
        <is>
          <t>改善后</t>
        </is>
      </c>
      <c r="F1301" s="71" t="n">
        <v>46087</v>
      </c>
      <c r="G1301" s="70" t="inlineStr">
        <is>
          <t>视觉设备系列</t>
        </is>
      </c>
      <c r="H1301" s="70" t="inlineStr">
        <is>
          <t>其他不良</t>
        </is>
      </c>
      <c r="I1301" s="72" t="n">
        <v>121</v>
      </c>
      <c r="J1301" s="73" t="n">
        <v>0.1310942578548213</v>
      </c>
      <c r="K1301" s="70" t="inlineStr">
        <is>
          <t>包装工位</t>
        </is>
      </c>
      <c r="L1301" s="70" t="inlineStr">
        <is>
          <t>综合因素</t>
        </is>
      </c>
      <c r="M1301" s="70" t="inlineStr">
        <is>
          <t>生产主管</t>
        </is>
      </c>
      <c r="N1301" s="70" t="inlineStr">
        <is>
          <t>否</t>
        </is>
      </c>
      <c r="O1301" s="70" t="inlineStr">
        <is>
          <t>团队模拟数据</t>
        </is>
      </c>
      <c r="P1301" s="70" t="inlineStr">
        <is>
          <t>SIM-v2.2-20260807-20260805</t>
        </is>
      </c>
      <c r="Q1301" s="70" t="inlineStr">
        <is>
          <t>按LINE-S02确定性比例分配: 外观12%/尺寸15%/功能32%/电气28%/其他余数; 良品=ROUND(总产量×质量率,0)=20380, 不良=923</t>
        </is>
      </c>
    </row>
    <row r="1302">
      <c r="A1302" s="70" t="inlineStr">
        <is>
          <t>DEF-01301</t>
        </is>
      </c>
      <c r="B1302" s="70" t="inlineStr">
        <is>
          <t>LINE-S03-POST-20260306</t>
        </is>
      </c>
      <c r="C1302" s="70" t="inlineStr">
        <is>
          <t>SHIFT-POST-20260306</t>
        </is>
      </c>
      <c r="D1302" s="70" t="inlineStr">
        <is>
          <t>LINE-S03</t>
        </is>
      </c>
      <c r="E1302" s="70" t="inlineStr">
        <is>
          <t>改善后</t>
        </is>
      </c>
      <c r="F1302" s="71" t="n">
        <v>46087</v>
      </c>
      <c r="G1302" s="70" t="inlineStr">
        <is>
          <t>音频模组系列</t>
        </is>
      </c>
      <c r="H1302" s="70" t="inlineStr">
        <is>
          <t>外观不良</t>
        </is>
      </c>
      <c r="I1302" s="72" t="n">
        <v>476</v>
      </c>
      <c r="J1302" s="73" t="n">
        <v>0.3196776359973136</v>
      </c>
      <c r="K1302" s="70" t="inlineStr">
        <is>
          <t>注塑工位</t>
        </is>
      </c>
      <c r="L1302" s="70" t="inlineStr">
        <is>
          <t>表面缺陷</t>
        </is>
      </c>
      <c r="M1302" s="70" t="inlineStr">
        <is>
          <t>质量工程师</t>
        </is>
      </c>
      <c r="N1302" s="70" t="inlineStr">
        <is>
          <t>是</t>
        </is>
      </c>
      <c r="O1302" s="70" t="inlineStr">
        <is>
          <t>团队模拟数据</t>
        </is>
      </c>
      <c r="P1302" s="70" t="inlineStr">
        <is>
          <t>SIM-v2.2-20260807-20260805</t>
        </is>
      </c>
      <c r="Q1302" s="70" t="inlineStr">
        <is>
          <t>按LINE-S03确定性比例分配: 外观32%/尺寸30%/功能15%/电气13%/其他余数; 良品=ROUND(总产量×质量率,0)=23802, 不良=1489</t>
        </is>
      </c>
    </row>
    <row r="1303">
      <c r="A1303" s="70" t="inlineStr">
        <is>
          <t>DEF-01302</t>
        </is>
      </c>
      <c r="B1303" s="70" t="inlineStr">
        <is>
          <t>LINE-S03-POST-20260306</t>
        </is>
      </c>
      <c r="C1303" s="70" t="inlineStr">
        <is>
          <t>SHIFT-POST-20260306</t>
        </is>
      </c>
      <c r="D1303" s="70" t="inlineStr">
        <is>
          <t>LINE-S03</t>
        </is>
      </c>
      <c r="E1303" s="70" t="inlineStr">
        <is>
          <t>改善后</t>
        </is>
      </c>
      <c r="F1303" s="71" t="n">
        <v>46087</v>
      </c>
      <c r="G1303" s="70" t="inlineStr">
        <is>
          <t>音频模组系列</t>
        </is>
      </c>
      <c r="H1303" s="70" t="inlineStr">
        <is>
          <t>尺寸超差</t>
        </is>
      </c>
      <c r="I1303" s="72" t="n">
        <v>447</v>
      </c>
      <c r="J1303" s="73" t="n">
        <v>0.300201477501679</v>
      </c>
      <c r="K1303" s="70" t="inlineStr">
        <is>
          <t>成型工位</t>
        </is>
      </c>
      <c r="L1303" s="70" t="inlineStr">
        <is>
          <t>工艺偏移</t>
        </is>
      </c>
      <c r="M1303" s="70" t="inlineStr">
        <is>
          <t>质量工程师</t>
        </is>
      </c>
      <c r="N1303" s="70" t="inlineStr">
        <is>
          <t>是</t>
        </is>
      </c>
      <c r="O1303" s="70" t="inlineStr">
        <is>
          <t>团队模拟数据</t>
        </is>
      </c>
      <c r="P1303" s="70" t="inlineStr">
        <is>
          <t>SIM-v2.2-20260807-20260805</t>
        </is>
      </c>
      <c r="Q1303" s="70" t="inlineStr">
        <is>
          <t>按LINE-S03确定性比例分配: 外观32%/尺寸30%/功能15%/电气13%/其他余数; 良品=ROUND(总产量×质量率,0)=23802, 不良=1489</t>
        </is>
      </c>
    </row>
    <row r="1304">
      <c r="A1304" s="70" t="inlineStr">
        <is>
          <t>DEF-01303</t>
        </is>
      </c>
      <c r="B1304" s="70" t="inlineStr">
        <is>
          <t>LINE-S03-POST-20260306</t>
        </is>
      </c>
      <c r="C1304" s="70" t="inlineStr">
        <is>
          <t>SHIFT-POST-20260306</t>
        </is>
      </c>
      <c r="D1304" s="70" t="inlineStr">
        <is>
          <t>LINE-S03</t>
        </is>
      </c>
      <c r="E1304" s="70" t="inlineStr">
        <is>
          <t>改善后</t>
        </is>
      </c>
      <c r="F1304" s="71" t="n">
        <v>46087</v>
      </c>
      <c r="G1304" s="70" t="inlineStr">
        <is>
          <t>音频模组系列</t>
        </is>
      </c>
      <c r="H1304" s="70" t="inlineStr">
        <is>
          <t>功能失效</t>
        </is>
      </c>
      <c r="I1304" s="72" t="n">
        <v>223</v>
      </c>
      <c r="J1304" s="73" t="n">
        <v>0.1497649429147078</v>
      </c>
      <c r="K1304" s="70" t="inlineStr">
        <is>
          <t>测试工位</t>
        </is>
      </c>
      <c r="L1304" s="70" t="inlineStr">
        <is>
          <t>元器件异常</t>
        </is>
      </c>
      <c r="M1304" s="70" t="inlineStr">
        <is>
          <t>质量工程师</t>
        </is>
      </c>
      <c r="N1304" s="70" t="inlineStr">
        <is>
          <t>否</t>
        </is>
      </c>
      <c r="O1304" s="70" t="inlineStr">
        <is>
          <t>团队模拟数据</t>
        </is>
      </c>
      <c r="P1304" s="70" t="inlineStr">
        <is>
          <t>SIM-v2.2-20260807-20260805</t>
        </is>
      </c>
      <c r="Q1304" s="70" t="inlineStr">
        <is>
          <t>按LINE-S03确定性比例分配: 外观32%/尺寸30%/功能15%/电气13%/其他余数; 良品=ROUND(总产量×质量率,0)=23802, 不良=1489</t>
        </is>
      </c>
    </row>
    <row r="1305">
      <c r="A1305" s="70" t="inlineStr">
        <is>
          <t>DEF-01304</t>
        </is>
      </c>
      <c r="B1305" s="70" t="inlineStr">
        <is>
          <t>LINE-S03-POST-20260306</t>
        </is>
      </c>
      <c r="C1305" s="70" t="inlineStr">
        <is>
          <t>SHIFT-POST-20260306</t>
        </is>
      </c>
      <c r="D1305" s="70" t="inlineStr">
        <is>
          <t>LINE-S03</t>
        </is>
      </c>
      <c r="E1305" s="70" t="inlineStr">
        <is>
          <t>改善后</t>
        </is>
      </c>
      <c r="F1305" s="71" t="n">
        <v>46087</v>
      </c>
      <c r="G1305" s="70" t="inlineStr">
        <is>
          <t>音频模组系列</t>
        </is>
      </c>
      <c r="H1305" s="70" t="inlineStr">
        <is>
          <t>电气不良</t>
        </is>
      </c>
      <c r="I1305" s="72" t="n">
        <v>194</v>
      </c>
      <c r="J1305" s="73" t="n">
        <v>0.1302887844190732</v>
      </c>
      <c r="K1305" s="70" t="inlineStr">
        <is>
          <t>焊接工位</t>
        </is>
      </c>
      <c r="L1305" s="70" t="inlineStr">
        <is>
          <t>焊接缺陷</t>
        </is>
      </c>
      <c r="M1305" s="70" t="inlineStr">
        <is>
          <t>质量工程师</t>
        </is>
      </c>
      <c r="N1305" s="70" t="inlineStr">
        <is>
          <t>否</t>
        </is>
      </c>
      <c r="O1305" s="70" t="inlineStr">
        <is>
          <t>团队模拟数据</t>
        </is>
      </c>
      <c r="P1305" s="70" t="inlineStr">
        <is>
          <t>SIM-v2.2-20260807-20260805</t>
        </is>
      </c>
      <c r="Q1305" s="70" t="inlineStr">
        <is>
          <t>按LINE-S03确定性比例分配: 外观32%/尺寸30%/功能15%/电气13%/其他余数; 良品=ROUND(总产量×质量率,0)=23802, 不良=1489</t>
        </is>
      </c>
    </row>
    <row r="1306">
      <c r="A1306" s="70" t="inlineStr">
        <is>
          <t>DEF-01305</t>
        </is>
      </c>
      <c r="B1306" s="70" t="inlineStr">
        <is>
          <t>LINE-S03-POST-20260306</t>
        </is>
      </c>
      <c r="C1306" s="70" t="inlineStr">
        <is>
          <t>SHIFT-POST-20260306</t>
        </is>
      </c>
      <c r="D1306" s="70" t="inlineStr">
        <is>
          <t>LINE-S03</t>
        </is>
      </c>
      <c r="E1306" s="70" t="inlineStr">
        <is>
          <t>改善后</t>
        </is>
      </c>
      <c r="F1306" s="71" t="n">
        <v>46087</v>
      </c>
      <c r="G1306" s="70" t="inlineStr">
        <is>
          <t>音频模组系列</t>
        </is>
      </c>
      <c r="H1306" s="70" t="inlineStr">
        <is>
          <t>其他不良</t>
        </is>
      </c>
      <c r="I1306" s="72" t="n">
        <v>149</v>
      </c>
      <c r="J1306" s="73" t="n">
        <v>0.1000671591672263</v>
      </c>
      <c r="K1306" s="70" t="inlineStr">
        <is>
          <t>包装工位</t>
        </is>
      </c>
      <c r="L1306" s="70" t="inlineStr">
        <is>
          <t>综合因素</t>
        </is>
      </c>
      <c r="M1306" s="70" t="inlineStr">
        <is>
          <t>生产主管</t>
        </is>
      </c>
      <c r="N1306" s="70" t="inlineStr">
        <is>
          <t>否</t>
        </is>
      </c>
      <c r="O1306" s="70" t="inlineStr">
        <is>
          <t>团队模拟数据</t>
        </is>
      </c>
      <c r="P1306" s="70" t="inlineStr">
        <is>
          <t>SIM-v2.2-20260807-20260805</t>
        </is>
      </c>
      <c r="Q1306" s="70" t="inlineStr">
        <is>
          <t>按LINE-S03确定性比例分配: 外观32%/尺寸30%/功能15%/电气13%/其他余数; 良品=ROUND(总产量×质量率,0)=23802, 不良=1489</t>
        </is>
      </c>
    </row>
    <row r="1307">
      <c r="A1307" s="70" t="inlineStr">
        <is>
          <t>DEF-01306</t>
        </is>
      </c>
      <c r="B1307" s="70" t="inlineStr">
        <is>
          <t>LINE-S01-POST-20260309</t>
        </is>
      </c>
      <c r="C1307" s="70" t="inlineStr">
        <is>
          <t>SHIFT-POST-20260309</t>
        </is>
      </c>
      <c r="D1307" s="70" t="inlineStr">
        <is>
          <t>LINE-S01</t>
        </is>
      </c>
      <c r="E1307" s="70" t="inlineStr">
        <is>
          <t>改善后</t>
        </is>
      </c>
      <c r="F1307" s="71" t="n">
        <v>46090</v>
      </c>
      <c r="G1307" s="70" t="inlineStr">
        <is>
          <t>智能终端系列</t>
        </is>
      </c>
      <c r="H1307" s="70" t="inlineStr">
        <is>
          <t>外观不良</t>
        </is>
      </c>
      <c r="I1307" s="72" t="n">
        <v>130</v>
      </c>
      <c r="J1307" s="73" t="n">
        <v>0.1502890173410405</v>
      </c>
      <c r="K1307" s="70" t="inlineStr">
        <is>
          <t>注塑工位</t>
        </is>
      </c>
      <c r="L1307" s="70" t="inlineStr">
        <is>
          <t>表面缺陷</t>
        </is>
      </c>
      <c r="M1307" s="70" t="inlineStr">
        <is>
          <t>质量工程师</t>
        </is>
      </c>
      <c r="N1307" s="70" t="inlineStr">
        <is>
          <t>否</t>
        </is>
      </c>
      <c r="O1307" s="70" t="inlineStr">
        <is>
          <t>团队模拟数据</t>
        </is>
      </c>
      <c r="P1307" s="70" t="inlineStr">
        <is>
          <t>SIM-v2.2-20260807-20260805</t>
        </is>
      </c>
      <c r="Q1307" s="70" t="inlineStr">
        <is>
          <t>按LINE-S01确定性比例分配: 外观15%/尺寸25%/功能25%/电气25%/其他余数; 良品=ROUND(总产量×质量率,0)=51709, 不良=865</t>
        </is>
      </c>
    </row>
    <row r="1308">
      <c r="A1308" s="70" t="inlineStr">
        <is>
          <t>DEF-01307</t>
        </is>
      </c>
      <c r="B1308" s="70" t="inlineStr">
        <is>
          <t>LINE-S01-POST-20260309</t>
        </is>
      </c>
      <c r="C1308" s="70" t="inlineStr">
        <is>
          <t>SHIFT-POST-20260309</t>
        </is>
      </c>
      <c r="D1308" s="70" t="inlineStr">
        <is>
          <t>LINE-S01</t>
        </is>
      </c>
      <c r="E1308" s="70" t="inlineStr">
        <is>
          <t>改善后</t>
        </is>
      </c>
      <c r="F1308" s="71" t="n">
        <v>46090</v>
      </c>
      <c r="G1308" s="70" t="inlineStr">
        <is>
          <t>智能终端系列</t>
        </is>
      </c>
      <c r="H1308" s="70" t="inlineStr">
        <is>
          <t>尺寸超差</t>
        </is>
      </c>
      <c r="I1308" s="72" t="n">
        <v>216</v>
      </c>
      <c r="J1308" s="73" t="n">
        <v>0.2497109826589595</v>
      </c>
      <c r="K1308" s="70" t="inlineStr">
        <is>
          <t>成型工位</t>
        </is>
      </c>
      <c r="L1308" s="70" t="inlineStr">
        <is>
          <t>工艺偏移</t>
        </is>
      </c>
      <c r="M1308" s="70" t="inlineStr">
        <is>
          <t>质量工程师</t>
        </is>
      </c>
      <c r="N1308" s="70" t="inlineStr">
        <is>
          <t>否</t>
        </is>
      </c>
      <c r="O1308" s="70" t="inlineStr">
        <is>
          <t>团队模拟数据</t>
        </is>
      </c>
      <c r="P1308" s="70" t="inlineStr">
        <is>
          <t>SIM-v2.2-20260807-20260805</t>
        </is>
      </c>
      <c r="Q1308" s="70" t="inlineStr">
        <is>
          <t>按LINE-S01确定性比例分配: 外观15%/尺寸25%/功能25%/电气25%/其他余数; 良品=ROUND(总产量×质量率,0)=51709, 不良=865</t>
        </is>
      </c>
    </row>
    <row r="1309">
      <c r="A1309" s="70" t="inlineStr">
        <is>
          <t>DEF-01308</t>
        </is>
      </c>
      <c r="B1309" s="70" t="inlineStr">
        <is>
          <t>LINE-S01-POST-20260309</t>
        </is>
      </c>
      <c r="C1309" s="70" t="inlineStr">
        <is>
          <t>SHIFT-POST-20260309</t>
        </is>
      </c>
      <c r="D1309" s="70" t="inlineStr">
        <is>
          <t>LINE-S01</t>
        </is>
      </c>
      <c r="E1309" s="70" t="inlineStr">
        <is>
          <t>改善后</t>
        </is>
      </c>
      <c r="F1309" s="71" t="n">
        <v>46090</v>
      </c>
      <c r="G1309" s="70" t="inlineStr">
        <is>
          <t>智能终端系列</t>
        </is>
      </c>
      <c r="H1309" s="70" t="inlineStr">
        <is>
          <t>功能失效</t>
        </is>
      </c>
      <c r="I1309" s="72" t="n">
        <v>216</v>
      </c>
      <c r="J1309" s="73" t="n">
        <v>0.2497109826589595</v>
      </c>
      <c r="K1309" s="70" t="inlineStr">
        <is>
          <t>测试工位</t>
        </is>
      </c>
      <c r="L1309" s="70" t="inlineStr">
        <is>
          <t>元器件异常</t>
        </is>
      </c>
      <c r="M1309" s="70" t="inlineStr">
        <is>
          <t>质量工程师</t>
        </is>
      </c>
      <c r="N1309" s="70" t="inlineStr">
        <is>
          <t>否</t>
        </is>
      </c>
      <c r="O1309" s="70" t="inlineStr">
        <is>
          <t>团队模拟数据</t>
        </is>
      </c>
      <c r="P1309" s="70" t="inlineStr">
        <is>
          <t>SIM-v2.2-20260807-20260805</t>
        </is>
      </c>
      <c r="Q1309" s="70" t="inlineStr">
        <is>
          <t>按LINE-S01确定性比例分配: 外观15%/尺寸25%/功能25%/电气25%/其他余数; 良品=ROUND(总产量×质量率,0)=51709, 不良=865</t>
        </is>
      </c>
    </row>
    <row r="1310">
      <c r="A1310" s="70" t="inlineStr">
        <is>
          <t>DEF-01309</t>
        </is>
      </c>
      <c r="B1310" s="70" t="inlineStr">
        <is>
          <t>LINE-S01-POST-20260309</t>
        </is>
      </c>
      <c r="C1310" s="70" t="inlineStr">
        <is>
          <t>SHIFT-POST-20260309</t>
        </is>
      </c>
      <c r="D1310" s="70" t="inlineStr">
        <is>
          <t>LINE-S01</t>
        </is>
      </c>
      <c r="E1310" s="70" t="inlineStr">
        <is>
          <t>改善后</t>
        </is>
      </c>
      <c r="F1310" s="71" t="n">
        <v>46090</v>
      </c>
      <c r="G1310" s="70" t="inlineStr">
        <is>
          <t>智能终端系列</t>
        </is>
      </c>
      <c r="H1310" s="70" t="inlineStr">
        <is>
          <t>电气不良</t>
        </is>
      </c>
      <c r="I1310" s="72" t="n">
        <v>216</v>
      </c>
      <c r="J1310" s="73" t="n">
        <v>0.2497109826589595</v>
      </c>
      <c r="K1310" s="70" t="inlineStr">
        <is>
          <t>焊接工位</t>
        </is>
      </c>
      <c r="L1310" s="70" t="inlineStr">
        <is>
          <t>焊接缺陷</t>
        </is>
      </c>
      <c r="M1310" s="70" t="inlineStr">
        <is>
          <t>质量工程师</t>
        </is>
      </c>
      <c r="N1310" s="70" t="inlineStr">
        <is>
          <t>否</t>
        </is>
      </c>
      <c r="O1310" s="70" t="inlineStr">
        <is>
          <t>团队模拟数据</t>
        </is>
      </c>
      <c r="P1310" s="70" t="inlineStr">
        <is>
          <t>SIM-v2.2-20260807-20260805</t>
        </is>
      </c>
      <c r="Q1310" s="70" t="inlineStr">
        <is>
          <t>按LINE-S01确定性比例分配: 外观15%/尺寸25%/功能25%/电气25%/其他余数; 良品=ROUND(总产量×质量率,0)=51709, 不良=865</t>
        </is>
      </c>
    </row>
    <row r="1311">
      <c r="A1311" s="70" t="inlineStr">
        <is>
          <t>DEF-01310</t>
        </is>
      </c>
      <c r="B1311" s="70" t="inlineStr">
        <is>
          <t>LINE-S01-POST-20260309</t>
        </is>
      </c>
      <c r="C1311" s="70" t="inlineStr">
        <is>
          <t>SHIFT-POST-20260309</t>
        </is>
      </c>
      <c r="D1311" s="70" t="inlineStr">
        <is>
          <t>LINE-S01</t>
        </is>
      </c>
      <c r="E1311" s="70" t="inlineStr">
        <is>
          <t>改善后</t>
        </is>
      </c>
      <c r="F1311" s="71" t="n">
        <v>46090</v>
      </c>
      <c r="G1311" s="70" t="inlineStr">
        <is>
          <t>智能终端系列</t>
        </is>
      </c>
      <c r="H1311" s="70" t="inlineStr">
        <is>
          <t>其他不良</t>
        </is>
      </c>
      <c r="I1311" s="72" t="n">
        <v>87</v>
      </c>
      <c r="J1311" s="73" t="n">
        <v>0.1005780346820809</v>
      </c>
      <c r="K1311" s="70" t="inlineStr">
        <is>
          <t>包装工位</t>
        </is>
      </c>
      <c r="L1311" s="70" t="inlineStr">
        <is>
          <t>综合因素</t>
        </is>
      </c>
      <c r="M1311" s="70" t="inlineStr">
        <is>
          <t>生产主管</t>
        </is>
      </c>
      <c r="N1311" s="70" t="inlineStr">
        <is>
          <t>否</t>
        </is>
      </c>
      <c r="O1311" s="70" t="inlineStr">
        <is>
          <t>团队模拟数据</t>
        </is>
      </c>
      <c r="P1311" s="70" t="inlineStr">
        <is>
          <t>SIM-v2.2-20260807-20260805</t>
        </is>
      </c>
      <c r="Q1311" s="70" t="inlineStr">
        <is>
          <t>按LINE-S01确定性比例分配: 外观15%/尺寸25%/功能25%/电气25%/其他余数; 良品=ROUND(总产量×质量率,0)=51709, 不良=865</t>
        </is>
      </c>
    </row>
    <row r="1312">
      <c r="A1312" s="70" t="inlineStr">
        <is>
          <t>DEF-01311</t>
        </is>
      </c>
      <c r="B1312" s="70" t="inlineStr">
        <is>
          <t>LINE-S02-POST-20260309</t>
        </is>
      </c>
      <c r="C1312" s="70" t="inlineStr">
        <is>
          <t>SHIFT-POST-20260309</t>
        </is>
      </c>
      <c r="D1312" s="70" t="inlineStr">
        <is>
          <t>LINE-S02</t>
        </is>
      </c>
      <c r="E1312" s="70" t="inlineStr">
        <is>
          <t>改善后</t>
        </is>
      </c>
      <c r="F1312" s="71" t="n">
        <v>46090</v>
      </c>
      <c r="G1312" s="70" t="inlineStr">
        <is>
          <t>视觉设备系列</t>
        </is>
      </c>
      <c r="H1312" s="70" t="inlineStr">
        <is>
          <t>外观不良</t>
        </is>
      </c>
      <c r="I1312" s="72" t="n">
        <v>61</v>
      </c>
      <c r="J1312" s="73" t="n">
        <v>0.1193737769080235</v>
      </c>
      <c r="K1312" s="70" t="inlineStr">
        <is>
          <t>注塑工位</t>
        </is>
      </c>
      <c r="L1312" s="70" t="inlineStr">
        <is>
          <t>表面缺陷</t>
        </is>
      </c>
      <c r="M1312" s="70" t="inlineStr">
        <is>
          <t>质量工程师</t>
        </is>
      </c>
      <c r="N1312" s="70" t="inlineStr">
        <is>
          <t>否</t>
        </is>
      </c>
      <c r="O1312" s="70" t="inlineStr">
        <is>
          <t>团队模拟数据</t>
        </is>
      </c>
      <c r="P1312" s="70" t="inlineStr">
        <is>
          <t>SIM-v2.2-20260807-20260805</t>
        </is>
      </c>
      <c r="Q1312" s="70" t="inlineStr">
        <is>
          <t>按LINE-S02确定性比例分配: 外观12%/尺寸15%/功能32%/电气28%/其他余数; 良品=ROUND(总产量×质量率,0)=47916, 不良=511</t>
        </is>
      </c>
    </row>
    <row r="1313">
      <c r="A1313" s="70" t="inlineStr">
        <is>
          <t>DEF-01312</t>
        </is>
      </c>
      <c r="B1313" s="70" t="inlineStr">
        <is>
          <t>LINE-S02-POST-20260309</t>
        </is>
      </c>
      <c r="C1313" s="70" t="inlineStr">
        <is>
          <t>SHIFT-POST-20260309</t>
        </is>
      </c>
      <c r="D1313" s="70" t="inlineStr">
        <is>
          <t>LINE-S02</t>
        </is>
      </c>
      <c r="E1313" s="70" t="inlineStr">
        <is>
          <t>改善后</t>
        </is>
      </c>
      <c r="F1313" s="71" t="n">
        <v>46090</v>
      </c>
      <c r="G1313" s="70" t="inlineStr">
        <is>
          <t>视觉设备系列</t>
        </is>
      </c>
      <c r="H1313" s="70" t="inlineStr">
        <is>
          <t>尺寸超差</t>
        </is>
      </c>
      <c r="I1313" s="72" t="n">
        <v>77</v>
      </c>
      <c r="J1313" s="73" t="n">
        <v>0.1506849315068493</v>
      </c>
      <c r="K1313" s="70" t="inlineStr">
        <is>
          <t>成型工位</t>
        </is>
      </c>
      <c r="L1313" s="70" t="inlineStr">
        <is>
          <t>工艺偏移</t>
        </is>
      </c>
      <c r="M1313" s="70" t="inlineStr">
        <is>
          <t>质量工程师</t>
        </is>
      </c>
      <c r="N1313" s="70" t="inlineStr">
        <is>
          <t>否</t>
        </is>
      </c>
      <c r="O1313" s="70" t="inlineStr">
        <is>
          <t>团队模拟数据</t>
        </is>
      </c>
      <c r="P1313" s="70" t="inlineStr">
        <is>
          <t>SIM-v2.2-20260807-20260805</t>
        </is>
      </c>
      <c r="Q1313" s="70" t="inlineStr">
        <is>
          <t>按LINE-S02确定性比例分配: 外观12%/尺寸15%/功能32%/电气28%/其他余数; 良品=ROUND(总产量×质量率,0)=47916, 不良=511</t>
        </is>
      </c>
    </row>
    <row r="1314">
      <c r="A1314" s="70" t="inlineStr">
        <is>
          <t>DEF-01313</t>
        </is>
      </c>
      <c r="B1314" s="70" t="inlineStr">
        <is>
          <t>LINE-S02-POST-20260309</t>
        </is>
      </c>
      <c r="C1314" s="70" t="inlineStr">
        <is>
          <t>SHIFT-POST-20260309</t>
        </is>
      </c>
      <c r="D1314" s="70" t="inlineStr">
        <is>
          <t>LINE-S02</t>
        </is>
      </c>
      <c r="E1314" s="70" t="inlineStr">
        <is>
          <t>改善后</t>
        </is>
      </c>
      <c r="F1314" s="71" t="n">
        <v>46090</v>
      </c>
      <c r="G1314" s="70" t="inlineStr">
        <is>
          <t>视觉设备系列</t>
        </is>
      </c>
      <c r="H1314" s="70" t="inlineStr">
        <is>
          <t>功能失效</t>
        </is>
      </c>
      <c r="I1314" s="72" t="n">
        <v>164</v>
      </c>
      <c r="J1314" s="73" t="n">
        <v>0.3209393346379648</v>
      </c>
      <c r="K1314" s="70" t="inlineStr">
        <is>
          <t>测试工位</t>
        </is>
      </c>
      <c r="L1314" s="70" t="inlineStr">
        <is>
          <t>元器件异常</t>
        </is>
      </c>
      <c r="M1314" s="70" t="inlineStr">
        <is>
          <t>质量工程师</t>
        </is>
      </c>
      <c r="N1314" s="70" t="inlineStr">
        <is>
          <t>是</t>
        </is>
      </c>
      <c r="O1314" s="70" t="inlineStr">
        <is>
          <t>团队模拟数据</t>
        </is>
      </c>
      <c r="P1314" s="70" t="inlineStr">
        <is>
          <t>SIM-v2.2-20260807-20260805</t>
        </is>
      </c>
      <c r="Q1314" s="70" t="inlineStr">
        <is>
          <t>按LINE-S02确定性比例分配: 外观12%/尺寸15%/功能32%/电气28%/其他余数; 良品=ROUND(总产量×质量率,0)=47916, 不良=511</t>
        </is>
      </c>
    </row>
    <row r="1315">
      <c r="A1315" s="70" t="inlineStr">
        <is>
          <t>DEF-01314</t>
        </is>
      </c>
      <c r="B1315" s="70" t="inlineStr">
        <is>
          <t>LINE-S02-POST-20260309</t>
        </is>
      </c>
      <c r="C1315" s="70" t="inlineStr">
        <is>
          <t>SHIFT-POST-20260309</t>
        </is>
      </c>
      <c r="D1315" s="70" t="inlineStr">
        <is>
          <t>LINE-S02</t>
        </is>
      </c>
      <c r="E1315" s="70" t="inlineStr">
        <is>
          <t>改善后</t>
        </is>
      </c>
      <c r="F1315" s="71" t="n">
        <v>46090</v>
      </c>
      <c r="G1315" s="70" t="inlineStr">
        <is>
          <t>视觉设备系列</t>
        </is>
      </c>
      <c r="H1315" s="70" t="inlineStr">
        <is>
          <t>电气不良</t>
        </is>
      </c>
      <c r="I1315" s="72" t="n">
        <v>143</v>
      </c>
      <c r="J1315" s="73" t="n">
        <v>0.2798434442270059</v>
      </c>
      <c r="K1315" s="70" t="inlineStr">
        <is>
          <t>焊接工位</t>
        </is>
      </c>
      <c r="L1315" s="70" t="inlineStr">
        <is>
          <t>焊接缺陷</t>
        </is>
      </c>
      <c r="M1315" s="70" t="inlineStr">
        <is>
          <t>质量工程师</t>
        </is>
      </c>
      <c r="N1315" s="70" t="inlineStr">
        <is>
          <t>否</t>
        </is>
      </c>
      <c r="O1315" s="70" t="inlineStr">
        <is>
          <t>团队模拟数据</t>
        </is>
      </c>
      <c r="P1315" s="70" t="inlineStr">
        <is>
          <t>SIM-v2.2-20260807-20260805</t>
        </is>
      </c>
      <c r="Q1315" s="70" t="inlineStr">
        <is>
          <t>按LINE-S02确定性比例分配: 外观12%/尺寸15%/功能32%/电气28%/其他余数; 良品=ROUND(总产量×质量率,0)=47916, 不良=511</t>
        </is>
      </c>
    </row>
    <row r="1316">
      <c r="A1316" s="70" t="inlineStr">
        <is>
          <t>DEF-01315</t>
        </is>
      </c>
      <c r="B1316" s="70" t="inlineStr">
        <is>
          <t>LINE-S02-POST-20260309</t>
        </is>
      </c>
      <c r="C1316" s="70" t="inlineStr">
        <is>
          <t>SHIFT-POST-20260309</t>
        </is>
      </c>
      <c r="D1316" s="70" t="inlineStr">
        <is>
          <t>LINE-S02</t>
        </is>
      </c>
      <c r="E1316" s="70" t="inlineStr">
        <is>
          <t>改善后</t>
        </is>
      </c>
      <c r="F1316" s="71" t="n">
        <v>46090</v>
      </c>
      <c r="G1316" s="70" t="inlineStr">
        <is>
          <t>视觉设备系列</t>
        </is>
      </c>
      <c r="H1316" s="70" t="inlineStr">
        <is>
          <t>其他不良</t>
        </is>
      </c>
      <c r="I1316" s="72" t="n">
        <v>66</v>
      </c>
      <c r="J1316" s="73" t="n">
        <v>0.1291585127201567</v>
      </c>
      <c r="K1316" s="70" t="inlineStr">
        <is>
          <t>包装工位</t>
        </is>
      </c>
      <c r="L1316" s="70" t="inlineStr">
        <is>
          <t>综合因素</t>
        </is>
      </c>
      <c r="M1316" s="70" t="inlineStr">
        <is>
          <t>生产主管</t>
        </is>
      </c>
      <c r="N1316" s="70" t="inlineStr">
        <is>
          <t>否</t>
        </is>
      </c>
      <c r="O1316" s="70" t="inlineStr">
        <is>
          <t>团队模拟数据</t>
        </is>
      </c>
      <c r="P1316" s="70" t="inlineStr">
        <is>
          <t>SIM-v2.2-20260807-20260805</t>
        </is>
      </c>
      <c r="Q1316" s="70" t="inlineStr">
        <is>
          <t>按LINE-S02确定性比例分配: 外观12%/尺寸15%/功能32%/电气28%/其他余数; 良品=ROUND(总产量×质量率,0)=47916, 不良=511</t>
        </is>
      </c>
    </row>
    <row r="1317">
      <c r="A1317" s="70" t="inlineStr">
        <is>
          <t>DEF-01316</t>
        </is>
      </c>
      <c r="B1317" s="70" t="inlineStr">
        <is>
          <t>LINE-S03-POST-20260309</t>
        </is>
      </c>
      <c r="C1317" s="70" t="inlineStr">
        <is>
          <t>SHIFT-POST-20260309</t>
        </is>
      </c>
      <c r="D1317" s="70" t="inlineStr">
        <is>
          <t>LINE-S03</t>
        </is>
      </c>
      <c r="E1317" s="70" t="inlineStr">
        <is>
          <t>改善后</t>
        </is>
      </c>
      <c r="F1317" s="71" t="n">
        <v>46090</v>
      </c>
      <c r="G1317" s="70" t="inlineStr">
        <is>
          <t>音频模组系列</t>
        </is>
      </c>
      <c r="H1317" s="70" t="inlineStr">
        <is>
          <t>外观不良</t>
        </is>
      </c>
      <c r="I1317" s="72" t="n">
        <v>480</v>
      </c>
      <c r="J1317" s="73" t="n">
        <v>0.32</v>
      </c>
      <c r="K1317" s="70" t="inlineStr">
        <is>
          <t>注塑工位</t>
        </is>
      </c>
      <c r="L1317" s="70" t="inlineStr">
        <is>
          <t>表面缺陷</t>
        </is>
      </c>
      <c r="M1317" s="70" t="inlineStr">
        <is>
          <t>质量工程师</t>
        </is>
      </c>
      <c r="N1317" s="70" t="inlineStr">
        <is>
          <t>是</t>
        </is>
      </c>
      <c r="O1317" s="70" t="inlineStr">
        <is>
          <t>团队模拟数据</t>
        </is>
      </c>
      <c r="P1317" s="70" t="inlineStr">
        <is>
          <t>SIM-v2.2-20260807-20260805</t>
        </is>
      </c>
      <c r="Q1317" s="70" t="inlineStr">
        <is>
          <t>按LINE-S03确定性比例分配: 外观32%/尺寸30%/功能15%/电气13%/其他余数; 良品=ROUND(总产量×质量率,0)=55927, 不良=1500</t>
        </is>
      </c>
    </row>
    <row r="1318">
      <c r="A1318" s="70" t="inlineStr">
        <is>
          <t>DEF-01317</t>
        </is>
      </c>
      <c r="B1318" s="70" t="inlineStr">
        <is>
          <t>LINE-S03-POST-20260309</t>
        </is>
      </c>
      <c r="C1318" s="70" t="inlineStr">
        <is>
          <t>SHIFT-POST-20260309</t>
        </is>
      </c>
      <c r="D1318" s="70" t="inlineStr">
        <is>
          <t>LINE-S03</t>
        </is>
      </c>
      <c r="E1318" s="70" t="inlineStr">
        <is>
          <t>改善后</t>
        </is>
      </c>
      <c r="F1318" s="71" t="n">
        <v>46090</v>
      </c>
      <c r="G1318" s="70" t="inlineStr">
        <is>
          <t>音频模组系列</t>
        </is>
      </c>
      <c r="H1318" s="70" t="inlineStr">
        <is>
          <t>尺寸超差</t>
        </is>
      </c>
      <c r="I1318" s="72" t="n">
        <v>450</v>
      </c>
      <c r="J1318" s="73" t="n">
        <v>0.3</v>
      </c>
      <c r="K1318" s="70" t="inlineStr">
        <is>
          <t>成型工位</t>
        </is>
      </c>
      <c r="L1318" s="70" t="inlineStr">
        <is>
          <t>工艺偏移</t>
        </is>
      </c>
      <c r="M1318" s="70" t="inlineStr">
        <is>
          <t>质量工程师</t>
        </is>
      </c>
      <c r="N1318" s="70" t="inlineStr">
        <is>
          <t>是</t>
        </is>
      </c>
      <c r="O1318" s="70" t="inlineStr">
        <is>
          <t>团队模拟数据</t>
        </is>
      </c>
      <c r="P1318" s="70" t="inlineStr">
        <is>
          <t>SIM-v2.2-20260807-20260805</t>
        </is>
      </c>
      <c r="Q1318" s="70" t="inlineStr">
        <is>
          <t>按LINE-S03确定性比例分配: 外观32%/尺寸30%/功能15%/电气13%/其他余数; 良品=ROUND(总产量×质量率,0)=55927, 不良=1500</t>
        </is>
      </c>
    </row>
    <row r="1319">
      <c r="A1319" s="70" t="inlineStr">
        <is>
          <t>DEF-01318</t>
        </is>
      </c>
      <c r="B1319" s="70" t="inlineStr">
        <is>
          <t>LINE-S03-POST-20260309</t>
        </is>
      </c>
      <c r="C1319" s="70" t="inlineStr">
        <is>
          <t>SHIFT-POST-20260309</t>
        </is>
      </c>
      <c r="D1319" s="70" t="inlineStr">
        <is>
          <t>LINE-S03</t>
        </is>
      </c>
      <c r="E1319" s="70" t="inlineStr">
        <is>
          <t>改善后</t>
        </is>
      </c>
      <c r="F1319" s="71" t="n">
        <v>46090</v>
      </c>
      <c r="G1319" s="70" t="inlineStr">
        <is>
          <t>音频模组系列</t>
        </is>
      </c>
      <c r="H1319" s="70" t="inlineStr">
        <is>
          <t>功能失效</t>
        </is>
      </c>
      <c r="I1319" s="72" t="n">
        <v>225</v>
      </c>
      <c r="J1319" s="73" t="n">
        <v>0.15</v>
      </c>
      <c r="K1319" s="70" t="inlineStr">
        <is>
          <t>测试工位</t>
        </is>
      </c>
      <c r="L1319" s="70" t="inlineStr">
        <is>
          <t>元器件异常</t>
        </is>
      </c>
      <c r="M1319" s="70" t="inlineStr">
        <is>
          <t>质量工程师</t>
        </is>
      </c>
      <c r="N1319" s="70" t="inlineStr">
        <is>
          <t>否</t>
        </is>
      </c>
      <c r="O1319" s="70" t="inlineStr">
        <is>
          <t>团队模拟数据</t>
        </is>
      </c>
      <c r="P1319" s="70" t="inlineStr">
        <is>
          <t>SIM-v2.2-20260807-20260805</t>
        </is>
      </c>
      <c r="Q1319" s="70" t="inlineStr">
        <is>
          <t>按LINE-S03确定性比例分配: 外观32%/尺寸30%/功能15%/电气13%/其他余数; 良品=ROUND(总产量×质量率,0)=55927, 不良=1500</t>
        </is>
      </c>
    </row>
    <row r="1320">
      <c r="A1320" s="70" t="inlineStr">
        <is>
          <t>DEF-01319</t>
        </is>
      </c>
      <c r="B1320" s="70" t="inlineStr">
        <is>
          <t>LINE-S03-POST-20260309</t>
        </is>
      </c>
      <c r="C1320" s="70" t="inlineStr">
        <is>
          <t>SHIFT-POST-20260309</t>
        </is>
      </c>
      <c r="D1320" s="70" t="inlineStr">
        <is>
          <t>LINE-S03</t>
        </is>
      </c>
      <c r="E1320" s="70" t="inlineStr">
        <is>
          <t>改善后</t>
        </is>
      </c>
      <c r="F1320" s="71" t="n">
        <v>46090</v>
      </c>
      <c r="G1320" s="70" t="inlineStr">
        <is>
          <t>音频模组系列</t>
        </is>
      </c>
      <c r="H1320" s="70" t="inlineStr">
        <is>
          <t>电气不良</t>
        </is>
      </c>
      <c r="I1320" s="72" t="n">
        <v>195</v>
      </c>
      <c r="J1320" s="73" t="n">
        <v>0.13</v>
      </c>
      <c r="K1320" s="70" t="inlineStr">
        <is>
          <t>焊接工位</t>
        </is>
      </c>
      <c r="L1320" s="70" t="inlineStr">
        <is>
          <t>焊接缺陷</t>
        </is>
      </c>
      <c r="M1320" s="70" t="inlineStr">
        <is>
          <t>质量工程师</t>
        </is>
      </c>
      <c r="N1320" s="70" t="inlineStr">
        <is>
          <t>否</t>
        </is>
      </c>
      <c r="O1320" s="70" t="inlineStr">
        <is>
          <t>团队模拟数据</t>
        </is>
      </c>
      <c r="P1320" s="70" t="inlineStr">
        <is>
          <t>SIM-v2.2-20260807-20260805</t>
        </is>
      </c>
      <c r="Q1320" s="70" t="inlineStr">
        <is>
          <t>按LINE-S03确定性比例分配: 外观32%/尺寸30%/功能15%/电气13%/其他余数; 良品=ROUND(总产量×质量率,0)=55927, 不良=1500</t>
        </is>
      </c>
    </row>
    <row r="1321">
      <c r="A1321" s="70" t="inlineStr">
        <is>
          <t>DEF-01320</t>
        </is>
      </c>
      <c r="B1321" s="70" t="inlineStr">
        <is>
          <t>LINE-S03-POST-20260309</t>
        </is>
      </c>
      <c r="C1321" s="70" t="inlineStr">
        <is>
          <t>SHIFT-POST-20260309</t>
        </is>
      </c>
      <c r="D1321" s="70" t="inlineStr">
        <is>
          <t>LINE-S03</t>
        </is>
      </c>
      <c r="E1321" s="70" t="inlineStr">
        <is>
          <t>改善后</t>
        </is>
      </c>
      <c r="F1321" s="71" t="n">
        <v>46090</v>
      </c>
      <c r="G1321" s="70" t="inlineStr">
        <is>
          <t>音频模组系列</t>
        </is>
      </c>
      <c r="H1321" s="70" t="inlineStr">
        <is>
          <t>其他不良</t>
        </is>
      </c>
      <c r="I1321" s="72" t="n">
        <v>150</v>
      </c>
      <c r="J1321" s="73" t="n">
        <v>0.09999999999999998</v>
      </c>
      <c r="K1321" s="70" t="inlineStr">
        <is>
          <t>包装工位</t>
        </is>
      </c>
      <c r="L1321" s="70" t="inlineStr">
        <is>
          <t>综合因素</t>
        </is>
      </c>
      <c r="M1321" s="70" t="inlineStr">
        <is>
          <t>生产主管</t>
        </is>
      </c>
      <c r="N1321" s="70" t="inlineStr">
        <is>
          <t>否</t>
        </is>
      </c>
      <c r="O1321" s="70" t="inlineStr">
        <is>
          <t>团队模拟数据</t>
        </is>
      </c>
      <c r="P1321" s="70" t="inlineStr">
        <is>
          <t>SIM-v2.2-20260807-20260805</t>
        </is>
      </c>
      <c r="Q1321" s="70" t="inlineStr">
        <is>
          <t>按LINE-S03确定性比例分配: 外观32%/尺寸30%/功能15%/电气13%/其他余数; 良品=ROUND(总产量×质量率,0)=55927, 不良=1500</t>
        </is>
      </c>
    </row>
    <row r="1322">
      <c r="A1322" s="70" t="inlineStr">
        <is>
          <t>DEF-01321</t>
        </is>
      </c>
      <c r="B1322" s="70" t="inlineStr">
        <is>
          <t>LINE-S01-POST-20260310</t>
        </is>
      </c>
      <c r="C1322" s="70" t="inlineStr">
        <is>
          <t>SHIFT-POST-20260310</t>
        </is>
      </c>
      <c r="D1322" s="70" t="inlineStr">
        <is>
          <t>LINE-S01</t>
        </is>
      </c>
      <c r="E1322" s="70" t="inlineStr">
        <is>
          <t>改善后</t>
        </is>
      </c>
      <c r="F1322" s="71" t="n">
        <v>46091</v>
      </c>
      <c r="G1322" s="70" t="inlineStr">
        <is>
          <t>智能终端系列</t>
        </is>
      </c>
      <c r="H1322" s="70" t="inlineStr">
        <is>
          <t>外观不良</t>
        </is>
      </c>
      <c r="I1322" s="72" t="n">
        <v>198</v>
      </c>
      <c r="J1322" s="73" t="n">
        <v>0.1496598639455782</v>
      </c>
      <c r="K1322" s="70" t="inlineStr">
        <is>
          <t>注塑工位</t>
        </is>
      </c>
      <c r="L1322" s="70" t="inlineStr">
        <is>
          <t>表面缺陷</t>
        </is>
      </c>
      <c r="M1322" s="70" t="inlineStr">
        <is>
          <t>质量工程师</t>
        </is>
      </c>
      <c r="N1322" s="70" t="inlineStr">
        <is>
          <t>否</t>
        </is>
      </c>
      <c r="O1322" s="70" t="inlineStr">
        <is>
          <t>团队模拟数据</t>
        </is>
      </c>
      <c r="P1322" s="70" t="inlineStr">
        <is>
          <t>SIM-v2.2-20260807-20260805</t>
        </is>
      </c>
      <c r="Q1322" s="70" t="inlineStr">
        <is>
          <t>按LINE-S01确定性比例分配: 外观15%/尺寸25%/功能25%/电气25%/其他余数; 良品=ROUND(总产量×质量率,0)=51187, 不良=1323</t>
        </is>
      </c>
    </row>
    <row r="1323">
      <c r="A1323" s="70" t="inlineStr">
        <is>
          <t>DEF-01322</t>
        </is>
      </c>
      <c r="B1323" s="70" t="inlineStr">
        <is>
          <t>LINE-S01-POST-20260310</t>
        </is>
      </c>
      <c r="C1323" s="70" t="inlineStr">
        <is>
          <t>SHIFT-POST-20260310</t>
        </is>
      </c>
      <c r="D1323" s="70" t="inlineStr">
        <is>
          <t>LINE-S01</t>
        </is>
      </c>
      <c r="E1323" s="70" t="inlineStr">
        <is>
          <t>改善后</t>
        </is>
      </c>
      <c r="F1323" s="71" t="n">
        <v>46091</v>
      </c>
      <c r="G1323" s="70" t="inlineStr">
        <is>
          <t>智能终端系列</t>
        </is>
      </c>
      <c r="H1323" s="70" t="inlineStr">
        <is>
          <t>尺寸超差</t>
        </is>
      </c>
      <c r="I1323" s="72" t="n">
        <v>331</v>
      </c>
      <c r="J1323" s="73" t="n">
        <v>0.2501889644746788</v>
      </c>
      <c r="K1323" s="70" t="inlineStr">
        <is>
          <t>成型工位</t>
        </is>
      </c>
      <c r="L1323" s="70" t="inlineStr">
        <is>
          <t>工艺偏移</t>
        </is>
      </c>
      <c r="M1323" s="70" t="inlineStr">
        <is>
          <t>质量工程师</t>
        </is>
      </c>
      <c r="N1323" s="70" t="inlineStr">
        <is>
          <t>否</t>
        </is>
      </c>
      <c r="O1323" s="70" t="inlineStr">
        <is>
          <t>团队模拟数据</t>
        </is>
      </c>
      <c r="P1323" s="70" t="inlineStr">
        <is>
          <t>SIM-v2.2-20260807-20260805</t>
        </is>
      </c>
      <c r="Q1323" s="70" t="inlineStr">
        <is>
          <t>按LINE-S01确定性比例分配: 外观15%/尺寸25%/功能25%/电气25%/其他余数; 良品=ROUND(总产量×质量率,0)=51187, 不良=1323</t>
        </is>
      </c>
    </row>
    <row r="1324">
      <c r="A1324" s="70" t="inlineStr">
        <is>
          <t>DEF-01323</t>
        </is>
      </c>
      <c r="B1324" s="70" t="inlineStr">
        <is>
          <t>LINE-S01-POST-20260310</t>
        </is>
      </c>
      <c r="C1324" s="70" t="inlineStr">
        <is>
          <t>SHIFT-POST-20260310</t>
        </is>
      </c>
      <c r="D1324" s="70" t="inlineStr">
        <is>
          <t>LINE-S01</t>
        </is>
      </c>
      <c r="E1324" s="70" t="inlineStr">
        <is>
          <t>改善后</t>
        </is>
      </c>
      <c r="F1324" s="71" t="n">
        <v>46091</v>
      </c>
      <c r="G1324" s="70" t="inlineStr">
        <is>
          <t>智能终端系列</t>
        </is>
      </c>
      <c r="H1324" s="70" t="inlineStr">
        <is>
          <t>功能失效</t>
        </is>
      </c>
      <c r="I1324" s="72" t="n">
        <v>331</v>
      </c>
      <c r="J1324" s="73" t="n">
        <v>0.2501889644746788</v>
      </c>
      <c r="K1324" s="70" t="inlineStr">
        <is>
          <t>测试工位</t>
        </is>
      </c>
      <c r="L1324" s="70" t="inlineStr">
        <is>
          <t>元器件异常</t>
        </is>
      </c>
      <c r="M1324" s="70" t="inlineStr">
        <is>
          <t>质量工程师</t>
        </is>
      </c>
      <c r="N1324" s="70" t="inlineStr">
        <is>
          <t>否</t>
        </is>
      </c>
      <c r="O1324" s="70" t="inlineStr">
        <is>
          <t>团队模拟数据</t>
        </is>
      </c>
      <c r="P1324" s="70" t="inlineStr">
        <is>
          <t>SIM-v2.2-20260807-20260805</t>
        </is>
      </c>
      <c r="Q1324" s="70" t="inlineStr">
        <is>
          <t>按LINE-S01确定性比例分配: 外观15%/尺寸25%/功能25%/电气25%/其他余数; 良品=ROUND(总产量×质量率,0)=51187, 不良=1323</t>
        </is>
      </c>
    </row>
    <row r="1325">
      <c r="A1325" s="70" t="inlineStr">
        <is>
          <t>DEF-01324</t>
        </is>
      </c>
      <c r="B1325" s="70" t="inlineStr">
        <is>
          <t>LINE-S01-POST-20260310</t>
        </is>
      </c>
      <c r="C1325" s="70" t="inlineStr">
        <is>
          <t>SHIFT-POST-20260310</t>
        </is>
      </c>
      <c r="D1325" s="70" t="inlineStr">
        <is>
          <t>LINE-S01</t>
        </is>
      </c>
      <c r="E1325" s="70" t="inlineStr">
        <is>
          <t>改善后</t>
        </is>
      </c>
      <c r="F1325" s="71" t="n">
        <v>46091</v>
      </c>
      <c r="G1325" s="70" t="inlineStr">
        <is>
          <t>智能终端系列</t>
        </is>
      </c>
      <c r="H1325" s="70" t="inlineStr">
        <is>
          <t>电气不良</t>
        </is>
      </c>
      <c r="I1325" s="72" t="n">
        <v>331</v>
      </c>
      <c r="J1325" s="73" t="n">
        <v>0.2501889644746788</v>
      </c>
      <c r="K1325" s="70" t="inlineStr">
        <is>
          <t>焊接工位</t>
        </is>
      </c>
      <c r="L1325" s="70" t="inlineStr">
        <is>
          <t>焊接缺陷</t>
        </is>
      </c>
      <c r="M1325" s="70" t="inlineStr">
        <is>
          <t>质量工程师</t>
        </is>
      </c>
      <c r="N1325" s="70" t="inlineStr">
        <is>
          <t>否</t>
        </is>
      </c>
      <c r="O1325" s="70" t="inlineStr">
        <is>
          <t>团队模拟数据</t>
        </is>
      </c>
      <c r="P1325" s="70" t="inlineStr">
        <is>
          <t>SIM-v2.2-20260807-20260805</t>
        </is>
      </c>
      <c r="Q1325" s="70" t="inlineStr">
        <is>
          <t>按LINE-S01确定性比例分配: 外观15%/尺寸25%/功能25%/电气25%/其他余数; 良品=ROUND(总产量×质量率,0)=51187, 不良=1323</t>
        </is>
      </c>
    </row>
    <row r="1326">
      <c r="A1326" s="70" t="inlineStr">
        <is>
          <t>DEF-01325</t>
        </is>
      </c>
      <c r="B1326" s="70" t="inlineStr">
        <is>
          <t>LINE-S01-POST-20260310</t>
        </is>
      </c>
      <c r="C1326" s="70" t="inlineStr">
        <is>
          <t>SHIFT-POST-20260310</t>
        </is>
      </c>
      <c r="D1326" s="70" t="inlineStr">
        <is>
          <t>LINE-S01</t>
        </is>
      </c>
      <c r="E1326" s="70" t="inlineStr">
        <is>
          <t>改善后</t>
        </is>
      </c>
      <c r="F1326" s="71" t="n">
        <v>46091</v>
      </c>
      <c r="G1326" s="70" t="inlineStr">
        <is>
          <t>智能终端系列</t>
        </is>
      </c>
      <c r="H1326" s="70" t="inlineStr">
        <is>
          <t>其他不良</t>
        </is>
      </c>
      <c r="I1326" s="72" t="n">
        <v>132</v>
      </c>
      <c r="J1326" s="73" t="n">
        <v>0.09977324263038556</v>
      </c>
      <c r="K1326" s="70" t="inlineStr">
        <is>
          <t>包装工位</t>
        </is>
      </c>
      <c r="L1326" s="70" t="inlineStr">
        <is>
          <t>综合因素</t>
        </is>
      </c>
      <c r="M1326" s="70" t="inlineStr">
        <is>
          <t>生产主管</t>
        </is>
      </c>
      <c r="N1326" s="70" t="inlineStr">
        <is>
          <t>否</t>
        </is>
      </c>
      <c r="O1326" s="70" t="inlineStr">
        <is>
          <t>团队模拟数据</t>
        </is>
      </c>
      <c r="P1326" s="70" t="inlineStr">
        <is>
          <t>SIM-v2.2-20260807-20260805</t>
        </is>
      </c>
      <c r="Q1326" s="70" t="inlineStr">
        <is>
          <t>按LINE-S01确定性比例分配: 外观15%/尺寸25%/功能25%/电气25%/其他余数; 良品=ROUND(总产量×质量率,0)=51187, 不良=1323</t>
        </is>
      </c>
    </row>
    <row r="1327">
      <c r="A1327" s="70" t="inlineStr">
        <is>
          <t>DEF-01326</t>
        </is>
      </c>
      <c r="B1327" s="70" t="inlineStr">
        <is>
          <t>LINE-S02-POST-20260310</t>
        </is>
      </c>
      <c r="C1327" s="70" t="inlineStr">
        <is>
          <t>SHIFT-POST-20260310</t>
        </is>
      </c>
      <c r="D1327" s="70" t="inlineStr">
        <is>
          <t>LINE-S02</t>
        </is>
      </c>
      <c r="E1327" s="70" t="inlineStr">
        <is>
          <t>改善后</t>
        </is>
      </c>
      <c r="F1327" s="71" t="n">
        <v>46091</v>
      </c>
      <c r="G1327" s="70" t="inlineStr">
        <is>
          <t>视觉设备系列</t>
        </is>
      </c>
      <c r="H1327" s="70" t="inlineStr">
        <is>
          <t>外观不良</t>
        </is>
      </c>
      <c r="I1327" s="72" t="n">
        <v>173</v>
      </c>
      <c r="J1327" s="73" t="n">
        <v>0.1197231833910035</v>
      </c>
      <c r="K1327" s="70" t="inlineStr">
        <is>
          <t>注塑工位</t>
        </is>
      </c>
      <c r="L1327" s="70" t="inlineStr">
        <is>
          <t>表面缺陷</t>
        </is>
      </c>
      <c r="M1327" s="70" t="inlineStr">
        <is>
          <t>质量工程师</t>
        </is>
      </c>
      <c r="N1327" s="70" t="inlineStr">
        <is>
          <t>否</t>
        </is>
      </c>
      <c r="O1327" s="70" t="inlineStr">
        <is>
          <t>团队模拟数据</t>
        </is>
      </c>
      <c r="P1327" s="70" t="inlineStr">
        <is>
          <t>SIM-v2.2-20260807-20260805</t>
        </is>
      </c>
      <c r="Q1327" s="70" t="inlineStr">
        <is>
          <t>按LINE-S02确定性比例分配: 外观12%/尺寸15%/功能32%/电气28%/其他余数; 良品=ROUND(总产量×质量率,0)=50625, 不良=1445</t>
        </is>
      </c>
    </row>
    <row r="1328">
      <c r="A1328" s="70" t="inlineStr">
        <is>
          <t>DEF-01327</t>
        </is>
      </c>
      <c r="B1328" s="70" t="inlineStr">
        <is>
          <t>LINE-S02-POST-20260310</t>
        </is>
      </c>
      <c r="C1328" s="70" t="inlineStr">
        <is>
          <t>SHIFT-POST-20260310</t>
        </is>
      </c>
      <c r="D1328" s="70" t="inlineStr">
        <is>
          <t>LINE-S02</t>
        </is>
      </c>
      <c r="E1328" s="70" t="inlineStr">
        <is>
          <t>改善后</t>
        </is>
      </c>
      <c r="F1328" s="71" t="n">
        <v>46091</v>
      </c>
      <c r="G1328" s="70" t="inlineStr">
        <is>
          <t>视觉设备系列</t>
        </is>
      </c>
      <c r="H1328" s="70" t="inlineStr">
        <is>
          <t>尺寸超差</t>
        </is>
      </c>
      <c r="I1328" s="72" t="n">
        <v>217</v>
      </c>
      <c r="J1328" s="73" t="n">
        <v>0.1501730103806228</v>
      </c>
      <c r="K1328" s="70" t="inlineStr">
        <is>
          <t>成型工位</t>
        </is>
      </c>
      <c r="L1328" s="70" t="inlineStr">
        <is>
          <t>工艺偏移</t>
        </is>
      </c>
      <c r="M1328" s="70" t="inlineStr">
        <is>
          <t>质量工程师</t>
        </is>
      </c>
      <c r="N1328" s="70" t="inlineStr">
        <is>
          <t>否</t>
        </is>
      </c>
      <c r="O1328" s="70" t="inlineStr">
        <is>
          <t>团队模拟数据</t>
        </is>
      </c>
      <c r="P1328" s="70" t="inlineStr">
        <is>
          <t>SIM-v2.2-20260807-20260805</t>
        </is>
      </c>
      <c r="Q1328" s="70" t="inlineStr">
        <is>
          <t>按LINE-S02确定性比例分配: 外观12%/尺寸15%/功能32%/电气28%/其他余数; 良品=ROUND(总产量×质量率,0)=50625, 不良=1445</t>
        </is>
      </c>
    </row>
    <row r="1329">
      <c r="A1329" s="70" t="inlineStr">
        <is>
          <t>DEF-01328</t>
        </is>
      </c>
      <c r="B1329" s="70" t="inlineStr">
        <is>
          <t>LINE-S02-POST-20260310</t>
        </is>
      </c>
      <c r="C1329" s="70" t="inlineStr">
        <is>
          <t>SHIFT-POST-20260310</t>
        </is>
      </c>
      <c r="D1329" s="70" t="inlineStr">
        <is>
          <t>LINE-S02</t>
        </is>
      </c>
      <c r="E1329" s="70" t="inlineStr">
        <is>
          <t>改善后</t>
        </is>
      </c>
      <c r="F1329" s="71" t="n">
        <v>46091</v>
      </c>
      <c r="G1329" s="70" t="inlineStr">
        <is>
          <t>视觉设备系列</t>
        </is>
      </c>
      <c r="H1329" s="70" t="inlineStr">
        <is>
          <t>功能失效</t>
        </is>
      </c>
      <c r="I1329" s="72" t="n">
        <v>462</v>
      </c>
      <c r="J1329" s="73" t="n">
        <v>0.3197231833910035</v>
      </c>
      <c r="K1329" s="70" t="inlineStr">
        <is>
          <t>测试工位</t>
        </is>
      </c>
      <c r="L1329" s="70" t="inlineStr">
        <is>
          <t>元器件异常</t>
        </is>
      </c>
      <c r="M1329" s="70" t="inlineStr">
        <is>
          <t>质量工程师</t>
        </is>
      </c>
      <c r="N1329" s="70" t="inlineStr">
        <is>
          <t>是</t>
        </is>
      </c>
      <c r="O1329" s="70" t="inlineStr">
        <is>
          <t>团队模拟数据</t>
        </is>
      </c>
      <c r="P1329" s="70" t="inlineStr">
        <is>
          <t>SIM-v2.2-20260807-20260805</t>
        </is>
      </c>
      <c r="Q1329" s="70" t="inlineStr">
        <is>
          <t>按LINE-S02确定性比例分配: 外观12%/尺寸15%/功能32%/电气28%/其他余数; 良品=ROUND(总产量×质量率,0)=50625, 不良=1445</t>
        </is>
      </c>
    </row>
    <row r="1330">
      <c r="A1330" s="70" t="inlineStr">
        <is>
          <t>DEF-01329</t>
        </is>
      </c>
      <c r="B1330" s="70" t="inlineStr">
        <is>
          <t>LINE-S02-POST-20260310</t>
        </is>
      </c>
      <c r="C1330" s="70" t="inlineStr">
        <is>
          <t>SHIFT-POST-20260310</t>
        </is>
      </c>
      <c r="D1330" s="70" t="inlineStr">
        <is>
          <t>LINE-S02</t>
        </is>
      </c>
      <c r="E1330" s="70" t="inlineStr">
        <is>
          <t>改善后</t>
        </is>
      </c>
      <c r="F1330" s="71" t="n">
        <v>46091</v>
      </c>
      <c r="G1330" s="70" t="inlineStr">
        <is>
          <t>视觉设备系列</t>
        </is>
      </c>
      <c r="H1330" s="70" t="inlineStr">
        <is>
          <t>电气不良</t>
        </is>
      </c>
      <c r="I1330" s="72" t="n">
        <v>405</v>
      </c>
      <c r="J1330" s="73" t="n">
        <v>0.2802768166089966</v>
      </c>
      <c r="K1330" s="70" t="inlineStr">
        <is>
          <t>焊接工位</t>
        </is>
      </c>
      <c r="L1330" s="70" t="inlineStr">
        <is>
          <t>焊接缺陷</t>
        </is>
      </c>
      <c r="M1330" s="70" t="inlineStr">
        <is>
          <t>质量工程师</t>
        </is>
      </c>
      <c r="N1330" s="70" t="inlineStr">
        <is>
          <t>否</t>
        </is>
      </c>
      <c r="O1330" s="70" t="inlineStr">
        <is>
          <t>团队模拟数据</t>
        </is>
      </c>
      <c r="P1330" s="70" t="inlineStr">
        <is>
          <t>SIM-v2.2-20260807-20260805</t>
        </is>
      </c>
      <c r="Q1330" s="70" t="inlineStr">
        <is>
          <t>按LINE-S02确定性比例分配: 外观12%/尺寸15%/功能32%/电气28%/其他余数; 良品=ROUND(总产量×质量率,0)=50625, 不良=1445</t>
        </is>
      </c>
    </row>
    <row r="1331">
      <c r="A1331" s="70" t="inlineStr">
        <is>
          <t>DEF-01330</t>
        </is>
      </c>
      <c r="B1331" s="70" t="inlineStr">
        <is>
          <t>LINE-S02-POST-20260310</t>
        </is>
      </c>
      <c r="C1331" s="70" t="inlineStr">
        <is>
          <t>SHIFT-POST-20260310</t>
        </is>
      </c>
      <c r="D1331" s="70" t="inlineStr">
        <is>
          <t>LINE-S02</t>
        </is>
      </c>
      <c r="E1331" s="70" t="inlineStr">
        <is>
          <t>改善后</t>
        </is>
      </c>
      <c r="F1331" s="71" t="n">
        <v>46091</v>
      </c>
      <c r="G1331" s="70" t="inlineStr">
        <is>
          <t>视觉设备系列</t>
        </is>
      </c>
      <c r="H1331" s="70" t="inlineStr">
        <is>
          <t>其他不良</t>
        </is>
      </c>
      <c r="I1331" s="72" t="n">
        <v>188</v>
      </c>
      <c r="J1331" s="73" t="n">
        <v>0.1301038062283737</v>
      </c>
      <c r="K1331" s="70" t="inlineStr">
        <is>
          <t>包装工位</t>
        </is>
      </c>
      <c r="L1331" s="70" t="inlineStr">
        <is>
          <t>综合因素</t>
        </is>
      </c>
      <c r="M1331" s="70" t="inlineStr">
        <is>
          <t>生产主管</t>
        </is>
      </c>
      <c r="N1331" s="70" t="inlineStr">
        <is>
          <t>否</t>
        </is>
      </c>
      <c r="O1331" s="70" t="inlineStr">
        <is>
          <t>团队模拟数据</t>
        </is>
      </c>
      <c r="P1331" s="70" t="inlineStr">
        <is>
          <t>SIM-v2.2-20260807-20260805</t>
        </is>
      </c>
      <c r="Q1331" s="70" t="inlineStr">
        <is>
          <t>按LINE-S02确定性比例分配: 外观12%/尺寸15%/功能32%/电气28%/其他余数; 良品=ROUND(总产量×质量率,0)=50625, 不良=1445</t>
        </is>
      </c>
    </row>
    <row r="1332">
      <c r="A1332" s="70" t="inlineStr">
        <is>
          <t>DEF-01331</t>
        </is>
      </c>
      <c r="B1332" s="70" t="inlineStr">
        <is>
          <t>LINE-S03-POST-20260310</t>
        </is>
      </c>
      <c r="C1332" s="70" t="inlineStr">
        <is>
          <t>SHIFT-POST-20260310</t>
        </is>
      </c>
      <c r="D1332" s="70" t="inlineStr">
        <is>
          <t>LINE-S03</t>
        </is>
      </c>
      <c r="E1332" s="70" t="inlineStr">
        <is>
          <t>改善后</t>
        </is>
      </c>
      <c r="F1332" s="71" t="n">
        <v>46091</v>
      </c>
      <c r="G1332" s="70" t="inlineStr">
        <is>
          <t>音频模组系列</t>
        </is>
      </c>
      <c r="H1332" s="70" t="inlineStr">
        <is>
          <t>外观不良</t>
        </is>
      </c>
      <c r="I1332" s="72" t="n">
        <v>640</v>
      </c>
      <c r="J1332" s="73" t="n">
        <v>0.31984007996002</v>
      </c>
      <c r="K1332" s="70" t="inlineStr">
        <is>
          <t>注塑工位</t>
        </is>
      </c>
      <c r="L1332" s="70" t="inlineStr">
        <is>
          <t>表面缺陷</t>
        </is>
      </c>
      <c r="M1332" s="70" t="inlineStr">
        <is>
          <t>质量工程师</t>
        </is>
      </c>
      <c r="N1332" s="70" t="inlineStr">
        <is>
          <t>是</t>
        </is>
      </c>
      <c r="O1332" s="70" t="inlineStr">
        <is>
          <t>团队模拟数据</t>
        </is>
      </c>
      <c r="P1332" s="70" t="inlineStr">
        <is>
          <t>SIM-v2.2-20260807-20260805</t>
        </is>
      </c>
      <c r="Q1332" s="70" t="inlineStr">
        <is>
          <t>按LINE-S03确定性比例分配: 外观32%/尺寸30%/功能15%/电气13%/其他余数; 良品=ROUND(总产量×质量率,0)=55388, 不良=2001</t>
        </is>
      </c>
    </row>
    <row r="1333">
      <c r="A1333" s="70" t="inlineStr">
        <is>
          <t>DEF-01332</t>
        </is>
      </c>
      <c r="B1333" s="70" t="inlineStr">
        <is>
          <t>LINE-S03-POST-20260310</t>
        </is>
      </c>
      <c r="C1333" s="70" t="inlineStr">
        <is>
          <t>SHIFT-POST-20260310</t>
        </is>
      </c>
      <c r="D1333" s="70" t="inlineStr">
        <is>
          <t>LINE-S03</t>
        </is>
      </c>
      <c r="E1333" s="70" t="inlineStr">
        <is>
          <t>改善后</t>
        </is>
      </c>
      <c r="F1333" s="71" t="n">
        <v>46091</v>
      </c>
      <c r="G1333" s="70" t="inlineStr">
        <is>
          <t>音频模组系列</t>
        </is>
      </c>
      <c r="H1333" s="70" t="inlineStr">
        <is>
          <t>尺寸超差</t>
        </is>
      </c>
      <c r="I1333" s="72" t="n">
        <v>600</v>
      </c>
      <c r="J1333" s="73" t="n">
        <v>0.2998500749625188</v>
      </c>
      <c r="K1333" s="70" t="inlineStr">
        <is>
          <t>成型工位</t>
        </is>
      </c>
      <c r="L1333" s="70" t="inlineStr">
        <is>
          <t>工艺偏移</t>
        </is>
      </c>
      <c r="M1333" s="70" t="inlineStr">
        <is>
          <t>质量工程师</t>
        </is>
      </c>
      <c r="N1333" s="70" t="inlineStr">
        <is>
          <t>否</t>
        </is>
      </c>
      <c r="O1333" s="70" t="inlineStr">
        <is>
          <t>团队模拟数据</t>
        </is>
      </c>
      <c r="P1333" s="70" t="inlineStr">
        <is>
          <t>SIM-v2.2-20260807-20260805</t>
        </is>
      </c>
      <c r="Q1333" s="70" t="inlineStr">
        <is>
          <t>按LINE-S03确定性比例分配: 外观32%/尺寸30%/功能15%/电气13%/其他余数; 良品=ROUND(总产量×质量率,0)=55388, 不良=2001</t>
        </is>
      </c>
    </row>
    <row r="1334">
      <c r="A1334" s="70" t="inlineStr">
        <is>
          <t>DEF-01333</t>
        </is>
      </c>
      <c r="B1334" s="70" t="inlineStr">
        <is>
          <t>LINE-S03-POST-20260310</t>
        </is>
      </c>
      <c r="C1334" s="70" t="inlineStr">
        <is>
          <t>SHIFT-POST-20260310</t>
        </is>
      </c>
      <c r="D1334" s="70" t="inlineStr">
        <is>
          <t>LINE-S03</t>
        </is>
      </c>
      <c r="E1334" s="70" t="inlineStr">
        <is>
          <t>改善后</t>
        </is>
      </c>
      <c r="F1334" s="71" t="n">
        <v>46091</v>
      </c>
      <c r="G1334" s="70" t="inlineStr">
        <is>
          <t>音频模组系列</t>
        </is>
      </c>
      <c r="H1334" s="70" t="inlineStr">
        <is>
          <t>功能失效</t>
        </is>
      </c>
      <c r="I1334" s="72" t="n">
        <v>300</v>
      </c>
      <c r="J1334" s="73" t="n">
        <v>0.1499250374812594</v>
      </c>
      <c r="K1334" s="70" t="inlineStr">
        <is>
          <t>测试工位</t>
        </is>
      </c>
      <c r="L1334" s="70" t="inlineStr">
        <is>
          <t>元器件异常</t>
        </is>
      </c>
      <c r="M1334" s="70" t="inlineStr">
        <is>
          <t>质量工程师</t>
        </is>
      </c>
      <c r="N1334" s="70" t="inlineStr">
        <is>
          <t>否</t>
        </is>
      </c>
      <c r="O1334" s="70" t="inlineStr">
        <is>
          <t>团队模拟数据</t>
        </is>
      </c>
      <c r="P1334" s="70" t="inlineStr">
        <is>
          <t>SIM-v2.2-20260807-20260805</t>
        </is>
      </c>
      <c r="Q1334" s="70" t="inlineStr">
        <is>
          <t>按LINE-S03确定性比例分配: 外观32%/尺寸30%/功能15%/电气13%/其他余数; 良品=ROUND(总产量×质量率,0)=55388, 不良=2001</t>
        </is>
      </c>
    </row>
    <row r="1335">
      <c r="A1335" s="70" t="inlineStr">
        <is>
          <t>DEF-01334</t>
        </is>
      </c>
      <c r="B1335" s="70" t="inlineStr">
        <is>
          <t>LINE-S03-POST-20260310</t>
        </is>
      </c>
      <c r="C1335" s="70" t="inlineStr">
        <is>
          <t>SHIFT-POST-20260310</t>
        </is>
      </c>
      <c r="D1335" s="70" t="inlineStr">
        <is>
          <t>LINE-S03</t>
        </is>
      </c>
      <c r="E1335" s="70" t="inlineStr">
        <is>
          <t>改善后</t>
        </is>
      </c>
      <c r="F1335" s="71" t="n">
        <v>46091</v>
      </c>
      <c r="G1335" s="70" t="inlineStr">
        <is>
          <t>音频模组系列</t>
        </is>
      </c>
      <c r="H1335" s="70" t="inlineStr">
        <is>
          <t>电气不良</t>
        </is>
      </c>
      <c r="I1335" s="72" t="n">
        <v>260</v>
      </c>
      <c r="J1335" s="73" t="n">
        <v>0.1299350324837581</v>
      </c>
      <c r="K1335" s="70" t="inlineStr">
        <is>
          <t>焊接工位</t>
        </is>
      </c>
      <c r="L1335" s="70" t="inlineStr">
        <is>
          <t>焊接缺陷</t>
        </is>
      </c>
      <c r="M1335" s="70" t="inlineStr">
        <is>
          <t>质量工程师</t>
        </is>
      </c>
      <c r="N1335" s="70" t="inlineStr">
        <is>
          <t>否</t>
        </is>
      </c>
      <c r="O1335" s="70" t="inlineStr">
        <is>
          <t>团队模拟数据</t>
        </is>
      </c>
      <c r="P1335" s="70" t="inlineStr">
        <is>
          <t>SIM-v2.2-20260807-20260805</t>
        </is>
      </c>
      <c r="Q1335" s="70" t="inlineStr">
        <is>
          <t>按LINE-S03确定性比例分配: 外观32%/尺寸30%/功能15%/电气13%/其他余数; 良品=ROUND(总产量×质量率,0)=55388, 不良=2001</t>
        </is>
      </c>
    </row>
    <row r="1336">
      <c r="A1336" s="70" t="inlineStr">
        <is>
          <t>DEF-01335</t>
        </is>
      </c>
      <c r="B1336" s="70" t="inlineStr">
        <is>
          <t>LINE-S03-POST-20260310</t>
        </is>
      </c>
      <c r="C1336" s="70" t="inlineStr">
        <is>
          <t>SHIFT-POST-20260310</t>
        </is>
      </c>
      <c r="D1336" s="70" t="inlineStr">
        <is>
          <t>LINE-S03</t>
        </is>
      </c>
      <c r="E1336" s="70" t="inlineStr">
        <is>
          <t>改善后</t>
        </is>
      </c>
      <c r="F1336" s="71" t="n">
        <v>46091</v>
      </c>
      <c r="G1336" s="70" t="inlineStr">
        <is>
          <t>音频模组系列</t>
        </is>
      </c>
      <c r="H1336" s="70" t="inlineStr">
        <is>
          <t>其他不良</t>
        </is>
      </c>
      <c r="I1336" s="72" t="n">
        <v>201</v>
      </c>
      <c r="J1336" s="73" t="n">
        <v>0.1004497751124437</v>
      </c>
      <c r="K1336" s="70" t="inlineStr">
        <is>
          <t>包装工位</t>
        </is>
      </c>
      <c r="L1336" s="70" t="inlineStr">
        <is>
          <t>综合因素</t>
        </is>
      </c>
      <c r="M1336" s="70" t="inlineStr">
        <is>
          <t>生产主管</t>
        </is>
      </c>
      <c r="N1336" s="70" t="inlineStr">
        <is>
          <t>否</t>
        </is>
      </c>
      <c r="O1336" s="70" t="inlineStr">
        <is>
          <t>团队模拟数据</t>
        </is>
      </c>
      <c r="P1336" s="70" t="inlineStr">
        <is>
          <t>SIM-v2.2-20260807-20260805</t>
        </is>
      </c>
      <c r="Q1336" s="70" t="inlineStr">
        <is>
          <t>按LINE-S03确定性比例分配: 外观32%/尺寸30%/功能15%/电气13%/其他余数; 良品=ROUND(总产量×质量率,0)=55388, 不良=2001</t>
        </is>
      </c>
    </row>
    <row r="1337">
      <c r="A1337" s="70" t="inlineStr">
        <is>
          <t>DEF-01336</t>
        </is>
      </c>
      <c r="B1337" s="70" t="inlineStr">
        <is>
          <t>LINE-S01-POST-20260311</t>
        </is>
      </c>
      <c r="C1337" s="70" t="inlineStr">
        <is>
          <t>SHIFT-POST-20260311</t>
        </is>
      </c>
      <c r="D1337" s="70" t="inlineStr">
        <is>
          <t>LINE-S01</t>
        </is>
      </c>
      <c r="E1337" s="70" t="inlineStr">
        <is>
          <t>改善后</t>
        </is>
      </c>
      <c r="F1337" s="71" t="n">
        <v>46092</v>
      </c>
      <c r="G1337" s="70" t="inlineStr">
        <is>
          <t>智能终端系列</t>
        </is>
      </c>
      <c r="H1337" s="70" t="inlineStr">
        <is>
          <t>外观不良</t>
        </is>
      </c>
      <c r="I1337" s="72" t="n">
        <v>483</v>
      </c>
      <c r="J1337" s="73" t="n">
        <v>0.1499534306116113</v>
      </c>
      <c r="K1337" s="70" t="inlineStr">
        <is>
          <t>注塑工位</t>
        </is>
      </c>
      <c r="L1337" s="70" t="inlineStr">
        <is>
          <t>表面缺陷</t>
        </is>
      </c>
      <c r="M1337" s="70" t="inlineStr">
        <is>
          <t>质量工程师</t>
        </is>
      </c>
      <c r="N1337" s="70" t="inlineStr">
        <is>
          <t>否</t>
        </is>
      </c>
      <c r="O1337" s="70" t="inlineStr">
        <is>
          <t>团队模拟数据</t>
        </is>
      </c>
      <c r="P1337" s="70" t="inlineStr">
        <is>
          <t>SIM-v2.2-20260807-20260805</t>
        </is>
      </c>
      <c r="Q1337" s="70" t="inlineStr">
        <is>
          <t>按LINE-S01确定性比例分配: 外观15%/尺寸25%/功能25%/电气25%/其他余数; 良品=ROUND(总产量×质量率,0)=26454, 不良=3221</t>
        </is>
      </c>
    </row>
    <row r="1338">
      <c r="A1338" s="70" t="inlineStr">
        <is>
          <t>DEF-01337</t>
        </is>
      </c>
      <c r="B1338" s="70" t="inlineStr">
        <is>
          <t>LINE-S01-POST-20260311</t>
        </is>
      </c>
      <c r="C1338" s="70" t="inlineStr">
        <is>
          <t>SHIFT-POST-20260311</t>
        </is>
      </c>
      <c r="D1338" s="70" t="inlineStr">
        <is>
          <t>LINE-S01</t>
        </is>
      </c>
      <c r="E1338" s="70" t="inlineStr">
        <is>
          <t>改善后</t>
        </is>
      </c>
      <c r="F1338" s="71" t="n">
        <v>46092</v>
      </c>
      <c r="G1338" s="70" t="inlineStr">
        <is>
          <t>智能终端系列</t>
        </is>
      </c>
      <c r="H1338" s="70" t="inlineStr">
        <is>
          <t>尺寸超差</t>
        </is>
      </c>
      <c r="I1338" s="72" t="n">
        <v>805</v>
      </c>
      <c r="J1338" s="73" t="n">
        <v>0.2499223843526855</v>
      </c>
      <c r="K1338" s="70" t="inlineStr">
        <is>
          <t>成型工位</t>
        </is>
      </c>
      <c r="L1338" s="70" t="inlineStr">
        <is>
          <t>工艺偏移</t>
        </is>
      </c>
      <c r="M1338" s="70" t="inlineStr">
        <is>
          <t>质量工程师</t>
        </is>
      </c>
      <c r="N1338" s="70" t="inlineStr">
        <is>
          <t>否</t>
        </is>
      </c>
      <c r="O1338" s="70" t="inlineStr">
        <is>
          <t>团队模拟数据</t>
        </is>
      </c>
      <c r="P1338" s="70" t="inlineStr">
        <is>
          <t>SIM-v2.2-20260807-20260805</t>
        </is>
      </c>
      <c r="Q1338" s="70" t="inlineStr">
        <is>
          <t>按LINE-S01确定性比例分配: 外观15%/尺寸25%/功能25%/电气25%/其他余数; 良品=ROUND(总产量×质量率,0)=26454, 不良=3221</t>
        </is>
      </c>
    </row>
    <row r="1339">
      <c r="A1339" s="70" t="inlineStr">
        <is>
          <t>DEF-01338</t>
        </is>
      </c>
      <c r="B1339" s="70" t="inlineStr">
        <is>
          <t>LINE-S01-POST-20260311</t>
        </is>
      </c>
      <c r="C1339" s="70" t="inlineStr">
        <is>
          <t>SHIFT-POST-20260311</t>
        </is>
      </c>
      <c r="D1339" s="70" t="inlineStr">
        <is>
          <t>LINE-S01</t>
        </is>
      </c>
      <c r="E1339" s="70" t="inlineStr">
        <is>
          <t>改善后</t>
        </is>
      </c>
      <c r="F1339" s="71" t="n">
        <v>46092</v>
      </c>
      <c r="G1339" s="70" t="inlineStr">
        <is>
          <t>智能终端系列</t>
        </is>
      </c>
      <c r="H1339" s="70" t="inlineStr">
        <is>
          <t>功能失效</t>
        </is>
      </c>
      <c r="I1339" s="72" t="n">
        <v>805</v>
      </c>
      <c r="J1339" s="73" t="n">
        <v>0.2499223843526855</v>
      </c>
      <c r="K1339" s="70" t="inlineStr">
        <is>
          <t>测试工位</t>
        </is>
      </c>
      <c r="L1339" s="70" t="inlineStr">
        <is>
          <t>元器件异常</t>
        </is>
      </c>
      <c r="M1339" s="70" t="inlineStr">
        <is>
          <t>质量工程师</t>
        </is>
      </c>
      <c r="N1339" s="70" t="inlineStr">
        <is>
          <t>否</t>
        </is>
      </c>
      <c r="O1339" s="70" t="inlineStr">
        <is>
          <t>团队模拟数据</t>
        </is>
      </c>
      <c r="P1339" s="70" t="inlineStr">
        <is>
          <t>SIM-v2.2-20260807-20260805</t>
        </is>
      </c>
      <c r="Q1339" s="70" t="inlineStr">
        <is>
          <t>按LINE-S01确定性比例分配: 外观15%/尺寸25%/功能25%/电气25%/其他余数; 良品=ROUND(总产量×质量率,0)=26454, 不良=3221</t>
        </is>
      </c>
    </row>
    <row r="1340">
      <c r="A1340" s="70" t="inlineStr">
        <is>
          <t>DEF-01339</t>
        </is>
      </c>
      <c r="B1340" s="70" t="inlineStr">
        <is>
          <t>LINE-S01-POST-20260311</t>
        </is>
      </c>
      <c r="C1340" s="70" t="inlineStr">
        <is>
          <t>SHIFT-POST-20260311</t>
        </is>
      </c>
      <c r="D1340" s="70" t="inlineStr">
        <is>
          <t>LINE-S01</t>
        </is>
      </c>
      <c r="E1340" s="70" t="inlineStr">
        <is>
          <t>改善后</t>
        </is>
      </c>
      <c r="F1340" s="71" t="n">
        <v>46092</v>
      </c>
      <c r="G1340" s="70" t="inlineStr">
        <is>
          <t>智能终端系列</t>
        </is>
      </c>
      <c r="H1340" s="70" t="inlineStr">
        <is>
          <t>电气不良</t>
        </is>
      </c>
      <c r="I1340" s="72" t="n">
        <v>805</v>
      </c>
      <c r="J1340" s="73" t="n">
        <v>0.2499223843526855</v>
      </c>
      <c r="K1340" s="70" t="inlineStr">
        <is>
          <t>焊接工位</t>
        </is>
      </c>
      <c r="L1340" s="70" t="inlineStr">
        <is>
          <t>焊接缺陷</t>
        </is>
      </c>
      <c r="M1340" s="70" t="inlineStr">
        <is>
          <t>质量工程师</t>
        </is>
      </c>
      <c r="N1340" s="70" t="inlineStr">
        <is>
          <t>否</t>
        </is>
      </c>
      <c r="O1340" s="70" t="inlineStr">
        <is>
          <t>团队模拟数据</t>
        </is>
      </c>
      <c r="P1340" s="70" t="inlineStr">
        <is>
          <t>SIM-v2.2-20260807-20260805</t>
        </is>
      </c>
      <c r="Q1340" s="70" t="inlineStr">
        <is>
          <t>按LINE-S01确定性比例分配: 外观15%/尺寸25%/功能25%/电气25%/其他余数; 良品=ROUND(总产量×质量率,0)=26454, 不良=3221</t>
        </is>
      </c>
    </row>
    <row r="1341">
      <c r="A1341" s="70" t="inlineStr">
        <is>
          <t>DEF-01340</t>
        </is>
      </c>
      <c r="B1341" s="70" t="inlineStr">
        <is>
          <t>LINE-S01-POST-20260311</t>
        </is>
      </c>
      <c r="C1341" s="70" t="inlineStr">
        <is>
          <t>SHIFT-POST-20260311</t>
        </is>
      </c>
      <c r="D1341" s="70" t="inlineStr">
        <is>
          <t>LINE-S01</t>
        </is>
      </c>
      <c r="E1341" s="70" t="inlineStr">
        <is>
          <t>改善后</t>
        </is>
      </c>
      <c r="F1341" s="71" t="n">
        <v>46092</v>
      </c>
      <c r="G1341" s="70" t="inlineStr">
        <is>
          <t>智能终端系列</t>
        </is>
      </c>
      <c r="H1341" s="70" t="inlineStr">
        <is>
          <t>其他不良</t>
        </is>
      </c>
      <c r="I1341" s="72" t="n">
        <v>323</v>
      </c>
      <c r="J1341" s="73" t="n">
        <v>0.1002794163303322</v>
      </c>
      <c r="K1341" s="70" t="inlineStr">
        <is>
          <t>包装工位</t>
        </is>
      </c>
      <c r="L1341" s="70" t="inlineStr">
        <is>
          <t>综合因素</t>
        </is>
      </c>
      <c r="M1341" s="70" t="inlineStr">
        <is>
          <t>生产主管</t>
        </is>
      </c>
      <c r="N1341" s="70" t="inlineStr">
        <is>
          <t>否</t>
        </is>
      </c>
      <c r="O1341" s="70" t="inlineStr">
        <is>
          <t>团队模拟数据</t>
        </is>
      </c>
      <c r="P1341" s="70" t="inlineStr">
        <is>
          <t>SIM-v2.2-20260807-20260805</t>
        </is>
      </c>
      <c r="Q1341" s="70" t="inlineStr">
        <is>
          <t>按LINE-S01确定性比例分配: 外观15%/尺寸25%/功能25%/电气25%/其他余数; 良品=ROUND(总产量×质量率,0)=26454, 不良=3221</t>
        </is>
      </c>
    </row>
    <row r="1342">
      <c r="A1342" s="70" t="inlineStr">
        <is>
          <t>DEF-01341</t>
        </is>
      </c>
      <c r="B1342" s="70" t="inlineStr">
        <is>
          <t>LINE-S02-POST-20260311</t>
        </is>
      </c>
      <c r="C1342" s="70" t="inlineStr">
        <is>
          <t>SHIFT-POST-20260311</t>
        </is>
      </c>
      <c r="D1342" s="70" t="inlineStr">
        <is>
          <t>LINE-S02</t>
        </is>
      </c>
      <c r="E1342" s="70" t="inlineStr">
        <is>
          <t>改善后</t>
        </is>
      </c>
      <c r="F1342" s="71" t="n">
        <v>46092</v>
      </c>
      <c r="G1342" s="70" t="inlineStr">
        <is>
          <t>视觉设备系列</t>
        </is>
      </c>
      <c r="H1342" s="70" t="inlineStr">
        <is>
          <t>外观不良</t>
        </is>
      </c>
      <c r="I1342" s="72" t="n">
        <v>336</v>
      </c>
      <c r="J1342" s="73" t="n">
        <v>0.1198288159771755</v>
      </c>
      <c r="K1342" s="70" t="inlineStr">
        <is>
          <t>注塑工位</t>
        </is>
      </c>
      <c r="L1342" s="70" t="inlineStr">
        <is>
          <t>表面缺陷</t>
        </is>
      </c>
      <c r="M1342" s="70" t="inlineStr">
        <is>
          <t>质量工程师</t>
        </is>
      </c>
      <c r="N1342" s="70" t="inlineStr">
        <is>
          <t>否</t>
        </is>
      </c>
      <c r="O1342" s="70" t="inlineStr">
        <is>
          <t>团队模拟数据</t>
        </is>
      </c>
      <c r="P1342" s="70" t="inlineStr">
        <is>
          <t>SIM-v2.2-20260807-20260805</t>
        </is>
      </c>
      <c r="Q1342" s="70" t="inlineStr">
        <is>
          <t>按LINE-S02确定性比例分配: 外观12%/尺寸15%/功能32%/电气28%/其他余数; 良品=ROUND(总产量×质量率,0)=24514, 不良=2804</t>
        </is>
      </c>
    </row>
    <row r="1343">
      <c r="A1343" s="70" t="inlineStr">
        <is>
          <t>DEF-01342</t>
        </is>
      </c>
      <c r="B1343" s="70" t="inlineStr">
        <is>
          <t>LINE-S02-POST-20260311</t>
        </is>
      </c>
      <c r="C1343" s="70" t="inlineStr">
        <is>
          <t>SHIFT-POST-20260311</t>
        </is>
      </c>
      <c r="D1343" s="70" t="inlineStr">
        <is>
          <t>LINE-S02</t>
        </is>
      </c>
      <c r="E1343" s="70" t="inlineStr">
        <is>
          <t>改善后</t>
        </is>
      </c>
      <c r="F1343" s="71" t="n">
        <v>46092</v>
      </c>
      <c r="G1343" s="70" t="inlineStr">
        <is>
          <t>视觉设备系列</t>
        </is>
      </c>
      <c r="H1343" s="70" t="inlineStr">
        <is>
          <t>尺寸超差</t>
        </is>
      </c>
      <c r="I1343" s="72" t="n">
        <v>421</v>
      </c>
      <c r="J1343" s="73" t="n">
        <v>0.1501426533523538</v>
      </c>
      <c r="K1343" s="70" t="inlineStr">
        <is>
          <t>成型工位</t>
        </is>
      </c>
      <c r="L1343" s="70" t="inlineStr">
        <is>
          <t>工艺偏移</t>
        </is>
      </c>
      <c r="M1343" s="70" t="inlineStr">
        <is>
          <t>质量工程师</t>
        </is>
      </c>
      <c r="N1343" s="70" t="inlineStr">
        <is>
          <t>否</t>
        </is>
      </c>
      <c r="O1343" s="70" t="inlineStr">
        <is>
          <t>团队模拟数据</t>
        </is>
      </c>
      <c r="P1343" s="70" t="inlineStr">
        <is>
          <t>SIM-v2.2-20260807-20260805</t>
        </is>
      </c>
      <c r="Q1343" s="70" t="inlineStr">
        <is>
          <t>按LINE-S02确定性比例分配: 外观12%/尺寸15%/功能32%/电气28%/其他余数; 良品=ROUND(总产量×质量率,0)=24514, 不良=2804</t>
        </is>
      </c>
    </row>
    <row r="1344">
      <c r="A1344" s="70" t="inlineStr">
        <is>
          <t>DEF-01343</t>
        </is>
      </c>
      <c r="B1344" s="70" t="inlineStr">
        <is>
          <t>LINE-S02-POST-20260311</t>
        </is>
      </c>
      <c r="C1344" s="70" t="inlineStr">
        <is>
          <t>SHIFT-POST-20260311</t>
        </is>
      </c>
      <c r="D1344" s="70" t="inlineStr">
        <is>
          <t>LINE-S02</t>
        </is>
      </c>
      <c r="E1344" s="70" t="inlineStr">
        <is>
          <t>改善后</t>
        </is>
      </c>
      <c r="F1344" s="71" t="n">
        <v>46092</v>
      </c>
      <c r="G1344" s="70" t="inlineStr">
        <is>
          <t>视觉设备系列</t>
        </is>
      </c>
      <c r="H1344" s="70" t="inlineStr">
        <is>
          <t>功能失效</t>
        </is>
      </c>
      <c r="I1344" s="72" t="n">
        <v>897</v>
      </c>
      <c r="J1344" s="73" t="n">
        <v>0.3199001426533524</v>
      </c>
      <c r="K1344" s="70" t="inlineStr">
        <is>
          <t>测试工位</t>
        </is>
      </c>
      <c r="L1344" s="70" t="inlineStr">
        <is>
          <t>元器件异常</t>
        </is>
      </c>
      <c r="M1344" s="70" t="inlineStr">
        <is>
          <t>质量工程师</t>
        </is>
      </c>
      <c r="N1344" s="70" t="inlineStr">
        <is>
          <t>是</t>
        </is>
      </c>
      <c r="O1344" s="70" t="inlineStr">
        <is>
          <t>团队模拟数据</t>
        </is>
      </c>
      <c r="P1344" s="70" t="inlineStr">
        <is>
          <t>SIM-v2.2-20260807-20260805</t>
        </is>
      </c>
      <c r="Q1344" s="70" t="inlineStr">
        <is>
          <t>按LINE-S02确定性比例分配: 外观12%/尺寸15%/功能32%/电气28%/其他余数; 良品=ROUND(总产量×质量率,0)=24514, 不良=2804</t>
        </is>
      </c>
    </row>
    <row r="1345">
      <c r="A1345" s="70" t="inlineStr">
        <is>
          <t>DEF-01344</t>
        </is>
      </c>
      <c r="B1345" s="70" t="inlineStr">
        <is>
          <t>LINE-S02-POST-20260311</t>
        </is>
      </c>
      <c r="C1345" s="70" t="inlineStr">
        <is>
          <t>SHIFT-POST-20260311</t>
        </is>
      </c>
      <c r="D1345" s="70" t="inlineStr">
        <is>
          <t>LINE-S02</t>
        </is>
      </c>
      <c r="E1345" s="70" t="inlineStr">
        <is>
          <t>改善后</t>
        </is>
      </c>
      <c r="F1345" s="71" t="n">
        <v>46092</v>
      </c>
      <c r="G1345" s="70" t="inlineStr">
        <is>
          <t>视觉设备系列</t>
        </is>
      </c>
      <c r="H1345" s="70" t="inlineStr">
        <is>
          <t>电气不良</t>
        </is>
      </c>
      <c r="I1345" s="72" t="n">
        <v>785</v>
      </c>
      <c r="J1345" s="73" t="n">
        <v>0.2799572039942939</v>
      </c>
      <c r="K1345" s="70" t="inlineStr">
        <is>
          <t>焊接工位</t>
        </is>
      </c>
      <c r="L1345" s="70" t="inlineStr">
        <is>
          <t>焊接缺陷</t>
        </is>
      </c>
      <c r="M1345" s="70" t="inlineStr">
        <is>
          <t>质量工程师</t>
        </is>
      </c>
      <c r="N1345" s="70" t="inlineStr">
        <is>
          <t>否</t>
        </is>
      </c>
      <c r="O1345" s="70" t="inlineStr">
        <is>
          <t>团队模拟数据</t>
        </is>
      </c>
      <c r="P1345" s="70" t="inlineStr">
        <is>
          <t>SIM-v2.2-20260807-20260805</t>
        </is>
      </c>
      <c r="Q1345" s="70" t="inlineStr">
        <is>
          <t>按LINE-S02确定性比例分配: 外观12%/尺寸15%/功能32%/电气28%/其他余数; 良品=ROUND(总产量×质量率,0)=24514, 不良=2804</t>
        </is>
      </c>
    </row>
    <row r="1346">
      <c r="A1346" s="70" t="inlineStr">
        <is>
          <t>DEF-01345</t>
        </is>
      </c>
      <c r="B1346" s="70" t="inlineStr">
        <is>
          <t>LINE-S02-POST-20260311</t>
        </is>
      </c>
      <c r="C1346" s="70" t="inlineStr">
        <is>
          <t>SHIFT-POST-20260311</t>
        </is>
      </c>
      <c r="D1346" s="70" t="inlineStr">
        <is>
          <t>LINE-S02</t>
        </is>
      </c>
      <c r="E1346" s="70" t="inlineStr">
        <is>
          <t>改善后</t>
        </is>
      </c>
      <c r="F1346" s="71" t="n">
        <v>46092</v>
      </c>
      <c r="G1346" s="70" t="inlineStr">
        <is>
          <t>视觉设备系列</t>
        </is>
      </c>
      <c r="H1346" s="70" t="inlineStr">
        <is>
          <t>其他不良</t>
        </is>
      </c>
      <c r="I1346" s="72" t="n">
        <v>365</v>
      </c>
      <c r="J1346" s="73" t="n">
        <v>0.1301711840228246</v>
      </c>
      <c r="K1346" s="70" t="inlineStr">
        <is>
          <t>包装工位</t>
        </is>
      </c>
      <c r="L1346" s="70" t="inlineStr">
        <is>
          <t>综合因素</t>
        </is>
      </c>
      <c r="M1346" s="70" t="inlineStr">
        <is>
          <t>生产主管</t>
        </is>
      </c>
      <c r="N1346" s="70" t="inlineStr">
        <is>
          <t>否</t>
        </is>
      </c>
      <c r="O1346" s="70" t="inlineStr">
        <is>
          <t>团队模拟数据</t>
        </is>
      </c>
      <c r="P1346" s="70" t="inlineStr">
        <is>
          <t>SIM-v2.2-20260807-20260805</t>
        </is>
      </c>
      <c r="Q1346" s="70" t="inlineStr">
        <is>
          <t>按LINE-S02确定性比例分配: 外观12%/尺寸15%/功能32%/电气28%/其他余数; 良品=ROUND(总产量×质量率,0)=24514, 不良=2804</t>
        </is>
      </c>
    </row>
    <row r="1347">
      <c r="A1347" s="70" t="inlineStr">
        <is>
          <t>DEF-01346</t>
        </is>
      </c>
      <c r="B1347" s="70" t="inlineStr">
        <is>
          <t>LINE-S03-POST-20260311</t>
        </is>
      </c>
      <c r="C1347" s="70" t="inlineStr">
        <is>
          <t>SHIFT-POST-20260311</t>
        </is>
      </c>
      <c r="D1347" s="70" t="inlineStr">
        <is>
          <t>LINE-S03</t>
        </is>
      </c>
      <c r="E1347" s="70" t="inlineStr">
        <is>
          <t>改善后</t>
        </is>
      </c>
      <c r="F1347" s="71" t="n">
        <v>46092</v>
      </c>
      <c r="G1347" s="70" t="inlineStr">
        <is>
          <t>音频模组系列</t>
        </is>
      </c>
      <c r="H1347" s="70" t="inlineStr">
        <is>
          <t>外观不良</t>
        </is>
      </c>
      <c r="I1347" s="72" t="n">
        <v>1227</v>
      </c>
      <c r="J1347" s="73" t="n">
        <v>0.3201147925906601</v>
      </c>
      <c r="K1347" s="70" t="inlineStr">
        <is>
          <t>注塑工位</t>
        </is>
      </c>
      <c r="L1347" s="70" t="inlineStr">
        <is>
          <t>表面缺陷</t>
        </is>
      </c>
      <c r="M1347" s="70" t="inlineStr">
        <is>
          <t>质量工程师</t>
        </is>
      </c>
      <c r="N1347" s="70" t="inlineStr">
        <is>
          <t>是</t>
        </is>
      </c>
      <c r="O1347" s="70" t="inlineStr">
        <is>
          <t>团队模拟数据</t>
        </is>
      </c>
      <c r="P1347" s="70" t="inlineStr">
        <is>
          <t>SIM-v2.2-20260807-20260805</t>
        </is>
      </c>
      <c r="Q1347" s="70" t="inlineStr">
        <is>
          <t>按LINE-S03确定性比例分配: 外观32%/尺寸30%/功能15%/电气13%/其他余数; 良品=ROUND(总产量×质量率,0)=28588, 不良=3833</t>
        </is>
      </c>
    </row>
    <row r="1348">
      <c r="A1348" s="70" t="inlineStr">
        <is>
          <t>DEF-01347</t>
        </is>
      </c>
      <c r="B1348" s="70" t="inlineStr">
        <is>
          <t>LINE-S03-POST-20260311</t>
        </is>
      </c>
      <c r="C1348" s="70" t="inlineStr">
        <is>
          <t>SHIFT-POST-20260311</t>
        </is>
      </c>
      <c r="D1348" s="70" t="inlineStr">
        <is>
          <t>LINE-S03</t>
        </is>
      </c>
      <c r="E1348" s="70" t="inlineStr">
        <is>
          <t>改善后</t>
        </is>
      </c>
      <c r="F1348" s="71" t="n">
        <v>46092</v>
      </c>
      <c r="G1348" s="70" t="inlineStr">
        <is>
          <t>音频模组系列</t>
        </is>
      </c>
      <c r="H1348" s="70" t="inlineStr">
        <is>
          <t>尺寸超差</t>
        </is>
      </c>
      <c r="I1348" s="72" t="n">
        <v>1150</v>
      </c>
      <c r="J1348" s="73" t="n">
        <v>0.30002608922515</v>
      </c>
      <c r="K1348" s="70" t="inlineStr">
        <is>
          <t>成型工位</t>
        </is>
      </c>
      <c r="L1348" s="70" t="inlineStr">
        <is>
          <t>工艺偏移</t>
        </is>
      </c>
      <c r="M1348" s="70" t="inlineStr">
        <is>
          <t>质量工程师</t>
        </is>
      </c>
      <c r="N1348" s="70" t="inlineStr">
        <is>
          <t>是</t>
        </is>
      </c>
      <c r="O1348" s="70" t="inlineStr">
        <is>
          <t>团队模拟数据</t>
        </is>
      </c>
      <c r="P1348" s="70" t="inlineStr">
        <is>
          <t>SIM-v2.2-20260807-20260805</t>
        </is>
      </c>
      <c r="Q1348" s="70" t="inlineStr">
        <is>
          <t>按LINE-S03确定性比例分配: 外观32%/尺寸30%/功能15%/电气13%/其他余数; 良品=ROUND(总产量×质量率,0)=28588, 不良=3833</t>
        </is>
      </c>
    </row>
    <row r="1349">
      <c r="A1349" s="70" t="inlineStr">
        <is>
          <t>DEF-01348</t>
        </is>
      </c>
      <c r="B1349" s="70" t="inlineStr">
        <is>
          <t>LINE-S03-POST-20260311</t>
        </is>
      </c>
      <c r="C1349" s="70" t="inlineStr">
        <is>
          <t>SHIFT-POST-20260311</t>
        </is>
      </c>
      <c r="D1349" s="70" t="inlineStr">
        <is>
          <t>LINE-S03</t>
        </is>
      </c>
      <c r="E1349" s="70" t="inlineStr">
        <is>
          <t>改善后</t>
        </is>
      </c>
      <c r="F1349" s="71" t="n">
        <v>46092</v>
      </c>
      <c r="G1349" s="70" t="inlineStr">
        <is>
          <t>音频模组系列</t>
        </is>
      </c>
      <c r="H1349" s="70" t="inlineStr">
        <is>
          <t>功能失效</t>
        </is>
      </c>
      <c r="I1349" s="72" t="n">
        <v>575</v>
      </c>
      <c r="J1349" s="73" t="n">
        <v>0.150013044612575</v>
      </c>
      <c r="K1349" s="70" t="inlineStr">
        <is>
          <t>测试工位</t>
        </is>
      </c>
      <c r="L1349" s="70" t="inlineStr">
        <is>
          <t>元器件异常</t>
        </is>
      </c>
      <c r="M1349" s="70" t="inlineStr">
        <is>
          <t>质量工程师</t>
        </is>
      </c>
      <c r="N1349" s="70" t="inlineStr">
        <is>
          <t>否</t>
        </is>
      </c>
      <c r="O1349" s="70" t="inlineStr">
        <is>
          <t>团队模拟数据</t>
        </is>
      </c>
      <c r="P1349" s="70" t="inlineStr">
        <is>
          <t>SIM-v2.2-20260807-20260805</t>
        </is>
      </c>
      <c r="Q1349" s="70" t="inlineStr">
        <is>
          <t>按LINE-S03确定性比例分配: 外观32%/尺寸30%/功能15%/电气13%/其他余数; 良品=ROUND(总产量×质量率,0)=28588, 不良=3833</t>
        </is>
      </c>
    </row>
    <row r="1350">
      <c r="A1350" s="70" t="inlineStr">
        <is>
          <t>DEF-01349</t>
        </is>
      </c>
      <c r="B1350" s="70" t="inlineStr">
        <is>
          <t>LINE-S03-POST-20260311</t>
        </is>
      </c>
      <c r="C1350" s="70" t="inlineStr">
        <is>
          <t>SHIFT-POST-20260311</t>
        </is>
      </c>
      <c r="D1350" s="70" t="inlineStr">
        <is>
          <t>LINE-S03</t>
        </is>
      </c>
      <c r="E1350" s="70" t="inlineStr">
        <is>
          <t>改善后</t>
        </is>
      </c>
      <c r="F1350" s="71" t="n">
        <v>46092</v>
      </c>
      <c r="G1350" s="70" t="inlineStr">
        <is>
          <t>音频模组系列</t>
        </is>
      </c>
      <c r="H1350" s="70" t="inlineStr">
        <is>
          <t>电气不良</t>
        </is>
      </c>
      <c r="I1350" s="72" t="n">
        <v>498</v>
      </c>
      <c r="J1350" s="73" t="n">
        <v>0.129924341247065</v>
      </c>
      <c r="K1350" s="70" t="inlineStr">
        <is>
          <t>焊接工位</t>
        </is>
      </c>
      <c r="L1350" s="70" t="inlineStr">
        <is>
          <t>焊接缺陷</t>
        </is>
      </c>
      <c r="M1350" s="70" t="inlineStr">
        <is>
          <t>质量工程师</t>
        </is>
      </c>
      <c r="N1350" s="70" t="inlineStr">
        <is>
          <t>否</t>
        </is>
      </c>
      <c r="O1350" s="70" t="inlineStr">
        <is>
          <t>团队模拟数据</t>
        </is>
      </c>
      <c r="P1350" s="70" t="inlineStr">
        <is>
          <t>SIM-v2.2-20260807-20260805</t>
        </is>
      </c>
      <c r="Q1350" s="70" t="inlineStr">
        <is>
          <t>按LINE-S03确定性比例分配: 外观32%/尺寸30%/功能15%/电气13%/其他余数; 良品=ROUND(总产量×质量率,0)=28588, 不良=3833</t>
        </is>
      </c>
    </row>
    <row r="1351">
      <c r="A1351" s="70" t="inlineStr">
        <is>
          <t>DEF-01350</t>
        </is>
      </c>
      <c r="B1351" s="70" t="inlineStr">
        <is>
          <t>LINE-S03-POST-20260311</t>
        </is>
      </c>
      <c r="C1351" s="70" t="inlineStr">
        <is>
          <t>SHIFT-POST-20260311</t>
        </is>
      </c>
      <c r="D1351" s="70" t="inlineStr">
        <is>
          <t>LINE-S03</t>
        </is>
      </c>
      <c r="E1351" s="70" t="inlineStr">
        <is>
          <t>改善后</t>
        </is>
      </c>
      <c r="F1351" s="71" t="n">
        <v>46092</v>
      </c>
      <c r="G1351" s="70" t="inlineStr">
        <is>
          <t>音频模组系列</t>
        </is>
      </c>
      <c r="H1351" s="70" t="inlineStr">
        <is>
          <t>其他不良</t>
        </is>
      </c>
      <c r="I1351" s="72" t="n">
        <v>383</v>
      </c>
      <c r="J1351" s="73" t="n">
        <v>0.09992173232454993</v>
      </c>
      <c r="K1351" s="70" t="inlineStr">
        <is>
          <t>包装工位</t>
        </is>
      </c>
      <c r="L1351" s="70" t="inlineStr">
        <is>
          <t>综合因素</t>
        </is>
      </c>
      <c r="M1351" s="70" t="inlineStr">
        <is>
          <t>生产主管</t>
        </is>
      </c>
      <c r="N1351" s="70" t="inlineStr">
        <is>
          <t>否</t>
        </is>
      </c>
      <c r="O1351" s="70" t="inlineStr">
        <is>
          <t>团队模拟数据</t>
        </is>
      </c>
      <c r="P1351" s="70" t="inlineStr">
        <is>
          <t>SIM-v2.2-20260807-20260805</t>
        </is>
      </c>
      <c r="Q1351" s="70" t="inlineStr">
        <is>
          <t>按LINE-S03确定性比例分配: 外观32%/尺寸30%/功能15%/电气13%/其他余数; 良品=ROUND(总产量×质量率,0)=28588, 不良=3833</t>
        </is>
      </c>
    </row>
    <row r="1352">
      <c r="A1352" s="70" t="inlineStr">
        <is>
          <t>DEF-01351</t>
        </is>
      </c>
      <c r="B1352" s="70" t="inlineStr">
        <is>
          <t>LINE-S01-POST-20260312</t>
        </is>
      </c>
      <c r="C1352" s="70" t="inlineStr">
        <is>
          <t>SHIFT-POST-20260312</t>
        </is>
      </c>
      <c r="D1352" s="70" t="inlineStr">
        <is>
          <t>LINE-S01</t>
        </is>
      </c>
      <c r="E1352" s="70" t="inlineStr">
        <is>
          <t>改善后</t>
        </is>
      </c>
      <c r="F1352" s="71" t="n">
        <v>46093</v>
      </c>
      <c r="G1352" s="70" t="inlineStr">
        <is>
          <t>智能终端系列</t>
        </is>
      </c>
      <c r="H1352" s="70" t="inlineStr">
        <is>
          <t>外观不良</t>
        </is>
      </c>
      <c r="I1352" s="72" t="n">
        <v>43</v>
      </c>
      <c r="J1352" s="73" t="n">
        <v>0.1498257839721254</v>
      </c>
      <c r="K1352" s="70" t="inlineStr">
        <is>
          <t>注塑工位</t>
        </is>
      </c>
      <c r="L1352" s="70" t="inlineStr">
        <is>
          <t>表面缺陷</t>
        </is>
      </c>
      <c r="M1352" s="70" t="inlineStr">
        <is>
          <t>质量工程师</t>
        </is>
      </c>
      <c r="N1352" s="70" t="inlineStr">
        <is>
          <t>否</t>
        </is>
      </c>
      <c r="O1352" s="70" t="inlineStr">
        <is>
          <t>团队模拟数据</t>
        </is>
      </c>
      <c r="P1352" s="70" t="inlineStr">
        <is>
          <t>SIM-v2.2-20260807-20260805</t>
        </is>
      </c>
      <c r="Q1352" s="70" t="inlineStr">
        <is>
          <t>按LINE-S01确定性比例分配: 外观15%/尺寸25%/功能25%/电气25%/其他余数; 良品=ROUND(总产量×质量率,0)=27572, 不良=287</t>
        </is>
      </c>
    </row>
    <row r="1353">
      <c r="A1353" s="70" t="inlineStr">
        <is>
          <t>DEF-01352</t>
        </is>
      </c>
      <c r="B1353" s="70" t="inlineStr">
        <is>
          <t>LINE-S01-POST-20260312</t>
        </is>
      </c>
      <c r="C1353" s="70" t="inlineStr">
        <is>
          <t>SHIFT-POST-20260312</t>
        </is>
      </c>
      <c r="D1353" s="70" t="inlineStr">
        <is>
          <t>LINE-S01</t>
        </is>
      </c>
      <c r="E1353" s="70" t="inlineStr">
        <is>
          <t>改善后</t>
        </is>
      </c>
      <c r="F1353" s="71" t="n">
        <v>46093</v>
      </c>
      <c r="G1353" s="70" t="inlineStr">
        <is>
          <t>智能终端系列</t>
        </is>
      </c>
      <c r="H1353" s="70" t="inlineStr">
        <is>
          <t>尺寸超差</t>
        </is>
      </c>
      <c r="I1353" s="72" t="n">
        <v>72</v>
      </c>
      <c r="J1353" s="73" t="n">
        <v>0.2508710801393728</v>
      </c>
      <c r="K1353" s="70" t="inlineStr">
        <is>
          <t>成型工位</t>
        </is>
      </c>
      <c r="L1353" s="70" t="inlineStr">
        <is>
          <t>工艺偏移</t>
        </is>
      </c>
      <c r="M1353" s="70" t="inlineStr">
        <is>
          <t>质量工程师</t>
        </is>
      </c>
      <c r="N1353" s="70" t="inlineStr">
        <is>
          <t>否</t>
        </is>
      </c>
      <c r="O1353" s="70" t="inlineStr">
        <is>
          <t>团队模拟数据</t>
        </is>
      </c>
      <c r="P1353" s="70" t="inlineStr">
        <is>
          <t>SIM-v2.2-20260807-20260805</t>
        </is>
      </c>
      <c r="Q1353" s="70" t="inlineStr">
        <is>
          <t>按LINE-S01确定性比例分配: 外观15%/尺寸25%/功能25%/电气25%/其他余数; 良品=ROUND(总产量×质量率,0)=27572, 不良=287</t>
        </is>
      </c>
    </row>
    <row r="1354">
      <c r="A1354" s="70" t="inlineStr">
        <is>
          <t>DEF-01353</t>
        </is>
      </c>
      <c r="B1354" s="70" t="inlineStr">
        <is>
          <t>LINE-S01-POST-20260312</t>
        </is>
      </c>
      <c r="C1354" s="70" t="inlineStr">
        <is>
          <t>SHIFT-POST-20260312</t>
        </is>
      </c>
      <c r="D1354" s="70" t="inlineStr">
        <is>
          <t>LINE-S01</t>
        </is>
      </c>
      <c r="E1354" s="70" t="inlineStr">
        <is>
          <t>改善后</t>
        </is>
      </c>
      <c r="F1354" s="71" t="n">
        <v>46093</v>
      </c>
      <c r="G1354" s="70" t="inlineStr">
        <is>
          <t>智能终端系列</t>
        </is>
      </c>
      <c r="H1354" s="70" t="inlineStr">
        <is>
          <t>功能失效</t>
        </is>
      </c>
      <c r="I1354" s="72" t="n">
        <v>72</v>
      </c>
      <c r="J1354" s="73" t="n">
        <v>0.2508710801393728</v>
      </c>
      <c r="K1354" s="70" t="inlineStr">
        <is>
          <t>测试工位</t>
        </is>
      </c>
      <c r="L1354" s="70" t="inlineStr">
        <is>
          <t>元器件异常</t>
        </is>
      </c>
      <c r="M1354" s="70" t="inlineStr">
        <is>
          <t>质量工程师</t>
        </is>
      </c>
      <c r="N1354" s="70" t="inlineStr">
        <is>
          <t>否</t>
        </is>
      </c>
      <c r="O1354" s="70" t="inlineStr">
        <is>
          <t>团队模拟数据</t>
        </is>
      </c>
      <c r="P1354" s="70" t="inlineStr">
        <is>
          <t>SIM-v2.2-20260807-20260805</t>
        </is>
      </c>
      <c r="Q1354" s="70" t="inlineStr">
        <is>
          <t>按LINE-S01确定性比例分配: 外观15%/尺寸25%/功能25%/电气25%/其他余数; 良品=ROUND(总产量×质量率,0)=27572, 不良=287</t>
        </is>
      </c>
    </row>
    <row r="1355">
      <c r="A1355" s="70" t="inlineStr">
        <is>
          <t>DEF-01354</t>
        </is>
      </c>
      <c r="B1355" s="70" t="inlineStr">
        <is>
          <t>LINE-S01-POST-20260312</t>
        </is>
      </c>
      <c r="C1355" s="70" t="inlineStr">
        <is>
          <t>SHIFT-POST-20260312</t>
        </is>
      </c>
      <c r="D1355" s="70" t="inlineStr">
        <is>
          <t>LINE-S01</t>
        </is>
      </c>
      <c r="E1355" s="70" t="inlineStr">
        <is>
          <t>改善后</t>
        </is>
      </c>
      <c r="F1355" s="71" t="n">
        <v>46093</v>
      </c>
      <c r="G1355" s="70" t="inlineStr">
        <is>
          <t>智能终端系列</t>
        </is>
      </c>
      <c r="H1355" s="70" t="inlineStr">
        <is>
          <t>电气不良</t>
        </is>
      </c>
      <c r="I1355" s="72" t="n">
        <v>72</v>
      </c>
      <c r="J1355" s="73" t="n">
        <v>0.2508710801393728</v>
      </c>
      <c r="K1355" s="70" t="inlineStr">
        <is>
          <t>焊接工位</t>
        </is>
      </c>
      <c r="L1355" s="70" t="inlineStr">
        <is>
          <t>焊接缺陷</t>
        </is>
      </c>
      <c r="M1355" s="70" t="inlineStr">
        <is>
          <t>质量工程师</t>
        </is>
      </c>
      <c r="N1355" s="70" t="inlineStr">
        <is>
          <t>否</t>
        </is>
      </c>
      <c r="O1355" s="70" t="inlineStr">
        <is>
          <t>团队模拟数据</t>
        </is>
      </c>
      <c r="P1355" s="70" t="inlineStr">
        <is>
          <t>SIM-v2.2-20260807-20260805</t>
        </is>
      </c>
      <c r="Q1355" s="70" t="inlineStr">
        <is>
          <t>按LINE-S01确定性比例分配: 外观15%/尺寸25%/功能25%/电气25%/其他余数; 良品=ROUND(总产量×质量率,0)=27572, 不良=287</t>
        </is>
      </c>
    </row>
    <row r="1356">
      <c r="A1356" s="70" t="inlineStr">
        <is>
          <t>DEF-01355</t>
        </is>
      </c>
      <c r="B1356" s="70" t="inlineStr">
        <is>
          <t>LINE-S01-POST-20260312</t>
        </is>
      </c>
      <c r="C1356" s="70" t="inlineStr">
        <is>
          <t>SHIFT-POST-20260312</t>
        </is>
      </c>
      <c r="D1356" s="70" t="inlineStr">
        <is>
          <t>LINE-S01</t>
        </is>
      </c>
      <c r="E1356" s="70" t="inlineStr">
        <is>
          <t>改善后</t>
        </is>
      </c>
      <c r="F1356" s="71" t="n">
        <v>46093</v>
      </c>
      <c r="G1356" s="70" t="inlineStr">
        <is>
          <t>智能终端系列</t>
        </is>
      </c>
      <c r="H1356" s="70" t="inlineStr">
        <is>
          <t>其他不良</t>
        </is>
      </c>
      <c r="I1356" s="72" t="n">
        <v>28</v>
      </c>
      <c r="J1356" s="73" t="n">
        <v>0.09756097560975618</v>
      </c>
      <c r="K1356" s="70" t="inlineStr">
        <is>
          <t>包装工位</t>
        </is>
      </c>
      <c r="L1356" s="70" t="inlineStr">
        <is>
          <t>综合因素</t>
        </is>
      </c>
      <c r="M1356" s="70" t="inlineStr">
        <is>
          <t>生产主管</t>
        </is>
      </c>
      <c r="N1356" s="70" t="inlineStr">
        <is>
          <t>否</t>
        </is>
      </c>
      <c r="O1356" s="70" t="inlineStr">
        <is>
          <t>团队模拟数据</t>
        </is>
      </c>
      <c r="P1356" s="70" t="inlineStr">
        <is>
          <t>SIM-v2.2-20260807-20260805</t>
        </is>
      </c>
      <c r="Q1356" s="70" t="inlineStr">
        <is>
          <t>按LINE-S01确定性比例分配: 外观15%/尺寸25%/功能25%/电气25%/其他余数; 良品=ROUND(总产量×质量率,0)=27572, 不良=287</t>
        </is>
      </c>
    </row>
    <row r="1357">
      <c r="A1357" s="70" t="inlineStr">
        <is>
          <t>DEF-01356</t>
        </is>
      </c>
      <c r="B1357" s="70" t="inlineStr">
        <is>
          <t>LINE-S02-POST-20260312</t>
        </is>
      </c>
      <c r="C1357" s="70" t="inlineStr">
        <is>
          <t>SHIFT-POST-20260312</t>
        </is>
      </c>
      <c r="D1357" s="70" t="inlineStr">
        <is>
          <t>LINE-S02</t>
        </is>
      </c>
      <c r="E1357" s="70" t="inlineStr">
        <is>
          <t>改善后</t>
        </is>
      </c>
      <c r="F1357" s="71" t="n">
        <v>46093</v>
      </c>
      <c r="G1357" s="70" t="inlineStr">
        <is>
          <t>视觉设备系列</t>
        </is>
      </c>
      <c r="H1357" s="70" t="inlineStr">
        <is>
          <t>外观不良</t>
        </is>
      </c>
      <c r="I1357" s="72" t="n">
        <v>14</v>
      </c>
      <c r="J1357" s="73" t="n">
        <v>0.1238938053097345</v>
      </c>
      <c r="K1357" s="70" t="inlineStr">
        <is>
          <t>注塑工位</t>
        </is>
      </c>
      <c r="L1357" s="70" t="inlineStr">
        <is>
          <t>表面缺陷</t>
        </is>
      </c>
      <c r="M1357" s="70" t="inlineStr">
        <is>
          <t>质量工程师</t>
        </is>
      </c>
      <c r="N1357" s="70" t="inlineStr">
        <is>
          <t>否</t>
        </is>
      </c>
      <c r="O1357" s="70" t="inlineStr">
        <is>
          <t>团队模拟数据</t>
        </is>
      </c>
      <c r="P1357" s="70" t="inlineStr">
        <is>
          <t>SIM-v2.2-20260807-20260805</t>
        </is>
      </c>
      <c r="Q1357" s="70" t="inlineStr">
        <is>
          <t>按LINE-S02确定性比例分配: 外观12%/尺寸15%/功能32%/电气28%/其他余数; 良品=ROUND(总产量×质量率,0)=25554, 不良=113</t>
        </is>
      </c>
    </row>
    <row r="1358">
      <c r="A1358" s="70" t="inlineStr">
        <is>
          <t>DEF-01357</t>
        </is>
      </c>
      <c r="B1358" s="70" t="inlineStr">
        <is>
          <t>LINE-S02-POST-20260312</t>
        </is>
      </c>
      <c r="C1358" s="70" t="inlineStr">
        <is>
          <t>SHIFT-POST-20260312</t>
        </is>
      </c>
      <c r="D1358" s="70" t="inlineStr">
        <is>
          <t>LINE-S02</t>
        </is>
      </c>
      <c r="E1358" s="70" t="inlineStr">
        <is>
          <t>改善后</t>
        </is>
      </c>
      <c r="F1358" s="71" t="n">
        <v>46093</v>
      </c>
      <c r="G1358" s="70" t="inlineStr">
        <is>
          <t>视觉设备系列</t>
        </is>
      </c>
      <c r="H1358" s="70" t="inlineStr">
        <is>
          <t>尺寸超差</t>
        </is>
      </c>
      <c r="I1358" s="72" t="n">
        <v>17</v>
      </c>
      <c r="J1358" s="73" t="n">
        <v>0.1504424778761062</v>
      </c>
      <c r="K1358" s="70" t="inlineStr">
        <is>
          <t>成型工位</t>
        </is>
      </c>
      <c r="L1358" s="70" t="inlineStr">
        <is>
          <t>工艺偏移</t>
        </is>
      </c>
      <c r="M1358" s="70" t="inlineStr">
        <is>
          <t>质量工程师</t>
        </is>
      </c>
      <c r="N1358" s="70" t="inlineStr">
        <is>
          <t>否</t>
        </is>
      </c>
      <c r="O1358" s="70" t="inlineStr">
        <is>
          <t>团队模拟数据</t>
        </is>
      </c>
      <c r="P1358" s="70" t="inlineStr">
        <is>
          <t>SIM-v2.2-20260807-20260805</t>
        </is>
      </c>
      <c r="Q1358" s="70" t="inlineStr">
        <is>
          <t>按LINE-S02确定性比例分配: 外观12%/尺寸15%/功能32%/电气28%/其他余数; 良品=ROUND(总产量×质量率,0)=25554, 不良=113</t>
        </is>
      </c>
    </row>
    <row r="1359">
      <c r="A1359" s="70" t="inlineStr">
        <is>
          <t>DEF-01358</t>
        </is>
      </c>
      <c r="B1359" s="70" t="inlineStr">
        <is>
          <t>LINE-S02-POST-20260312</t>
        </is>
      </c>
      <c r="C1359" s="70" t="inlineStr">
        <is>
          <t>SHIFT-POST-20260312</t>
        </is>
      </c>
      <c r="D1359" s="70" t="inlineStr">
        <is>
          <t>LINE-S02</t>
        </is>
      </c>
      <c r="E1359" s="70" t="inlineStr">
        <is>
          <t>改善后</t>
        </is>
      </c>
      <c r="F1359" s="71" t="n">
        <v>46093</v>
      </c>
      <c r="G1359" s="70" t="inlineStr">
        <is>
          <t>视觉设备系列</t>
        </is>
      </c>
      <c r="H1359" s="70" t="inlineStr">
        <is>
          <t>功能失效</t>
        </is>
      </c>
      <c r="I1359" s="72" t="n">
        <v>36</v>
      </c>
      <c r="J1359" s="73" t="n">
        <v>0.3185840707964602</v>
      </c>
      <c r="K1359" s="70" t="inlineStr">
        <is>
          <t>测试工位</t>
        </is>
      </c>
      <c r="L1359" s="70" t="inlineStr">
        <is>
          <t>元器件异常</t>
        </is>
      </c>
      <c r="M1359" s="70" t="inlineStr">
        <is>
          <t>质量工程师</t>
        </is>
      </c>
      <c r="N1359" s="70" t="inlineStr">
        <is>
          <t>是</t>
        </is>
      </c>
      <c r="O1359" s="70" t="inlineStr">
        <is>
          <t>团队模拟数据</t>
        </is>
      </c>
      <c r="P1359" s="70" t="inlineStr">
        <is>
          <t>SIM-v2.2-20260807-20260805</t>
        </is>
      </c>
      <c r="Q1359" s="70" t="inlineStr">
        <is>
          <t>按LINE-S02确定性比例分配: 外观12%/尺寸15%/功能32%/电气28%/其他余数; 良品=ROUND(总产量×质量率,0)=25554, 不良=113</t>
        </is>
      </c>
    </row>
    <row r="1360">
      <c r="A1360" s="70" t="inlineStr">
        <is>
          <t>DEF-01359</t>
        </is>
      </c>
      <c r="B1360" s="70" t="inlineStr">
        <is>
          <t>LINE-S02-POST-20260312</t>
        </is>
      </c>
      <c r="C1360" s="70" t="inlineStr">
        <is>
          <t>SHIFT-POST-20260312</t>
        </is>
      </c>
      <c r="D1360" s="70" t="inlineStr">
        <is>
          <t>LINE-S02</t>
        </is>
      </c>
      <c r="E1360" s="70" t="inlineStr">
        <is>
          <t>改善后</t>
        </is>
      </c>
      <c r="F1360" s="71" t="n">
        <v>46093</v>
      </c>
      <c r="G1360" s="70" t="inlineStr">
        <is>
          <t>视觉设备系列</t>
        </is>
      </c>
      <c r="H1360" s="70" t="inlineStr">
        <is>
          <t>电气不良</t>
        </is>
      </c>
      <c r="I1360" s="72" t="n">
        <v>32</v>
      </c>
      <c r="J1360" s="73" t="n">
        <v>0.2831858407079646</v>
      </c>
      <c r="K1360" s="70" t="inlineStr">
        <is>
          <t>焊接工位</t>
        </is>
      </c>
      <c r="L1360" s="70" t="inlineStr">
        <is>
          <t>焊接缺陷</t>
        </is>
      </c>
      <c r="M1360" s="70" t="inlineStr">
        <is>
          <t>质量工程师</t>
        </is>
      </c>
      <c r="N1360" s="70" t="inlineStr">
        <is>
          <t>否</t>
        </is>
      </c>
      <c r="O1360" s="70" t="inlineStr">
        <is>
          <t>团队模拟数据</t>
        </is>
      </c>
      <c r="P1360" s="70" t="inlineStr">
        <is>
          <t>SIM-v2.2-20260807-20260805</t>
        </is>
      </c>
      <c r="Q1360" s="70" t="inlineStr">
        <is>
          <t>按LINE-S02确定性比例分配: 外观12%/尺寸15%/功能32%/电气28%/其他余数; 良品=ROUND(总产量×质量率,0)=25554, 不良=113</t>
        </is>
      </c>
    </row>
    <row r="1361">
      <c r="A1361" s="70" t="inlineStr">
        <is>
          <t>DEF-01360</t>
        </is>
      </c>
      <c r="B1361" s="70" t="inlineStr">
        <is>
          <t>LINE-S02-POST-20260312</t>
        </is>
      </c>
      <c r="C1361" s="70" t="inlineStr">
        <is>
          <t>SHIFT-POST-20260312</t>
        </is>
      </c>
      <c r="D1361" s="70" t="inlineStr">
        <is>
          <t>LINE-S02</t>
        </is>
      </c>
      <c r="E1361" s="70" t="inlineStr">
        <is>
          <t>改善后</t>
        </is>
      </c>
      <c r="F1361" s="71" t="n">
        <v>46093</v>
      </c>
      <c r="G1361" s="70" t="inlineStr">
        <is>
          <t>视觉设备系列</t>
        </is>
      </c>
      <c r="H1361" s="70" t="inlineStr">
        <is>
          <t>其他不良</t>
        </is>
      </c>
      <c r="I1361" s="72" t="n">
        <v>14</v>
      </c>
      <c r="J1361" s="73" t="n">
        <v>0.1238938053097345</v>
      </c>
      <c r="K1361" s="70" t="inlineStr">
        <is>
          <t>包装工位</t>
        </is>
      </c>
      <c r="L1361" s="70" t="inlineStr">
        <is>
          <t>综合因素</t>
        </is>
      </c>
      <c r="M1361" s="70" t="inlineStr">
        <is>
          <t>生产主管</t>
        </is>
      </c>
      <c r="N1361" s="70" t="inlineStr">
        <is>
          <t>否</t>
        </is>
      </c>
      <c r="O1361" s="70" t="inlineStr">
        <is>
          <t>团队模拟数据</t>
        </is>
      </c>
      <c r="P1361" s="70" t="inlineStr">
        <is>
          <t>SIM-v2.2-20260807-20260805</t>
        </is>
      </c>
      <c r="Q1361" s="70" t="inlineStr">
        <is>
          <t>按LINE-S02确定性比例分配: 外观12%/尺寸15%/功能32%/电气28%/其他余数; 良品=ROUND(总产量×质量率,0)=25554, 不良=113</t>
        </is>
      </c>
    </row>
    <row r="1362">
      <c r="A1362" s="70" t="inlineStr">
        <is>
          <t>DEF-01361</t>
        </is>
      </c>
      <c r="B1362" s="70" t="inlineStr">
        <is>
          <t>LINE-S03-POST-20260312</t>
        </is>
      </c>
      <c r="C1362" s="70" t="inlineStr">
        <is>
          <t>SHIFT-POST-20260312</t>
        </is>
      </c>
      <c r="D1362" s="70" t="inlineStr">
        <is>
          <t>LINE-S03</t>
        </is>
      </c>
      <c r="E1362" s="70" t="inlineStr">
        <is>
          <t>改善后</t>
        </is>
      </c>
      <c r="F1362" s="71" t="n">
        <v>46093</v>
      </c>
      <c r="G1362" s="70" t="inlineStr">
        <is>
          <t>音频模组系列</t>
        </is>
      </c>
      <c r="H1362" s="70" t="inlineStr">
        <is>
          <t>外观不良</t>
        </is>
      </c>
      <c r="I1362" s="72" t="n">
        <v>180</v>
      </c>
      <c r="J1362" s="73" t="n">
        <v>0.3191489361702128</v>
      </c>
      <c r="K1362" s="70" t="inlineStr">
        <is>
          <t>注塑工位</t>
        </is>
      </c>
      <c r="L1362" s="70" t="inlineStr">
        <is>
          <t>表面缺陷</t>
        </is>
      </c>
      <c r="M1362" s="70" t="inlineStr">
        <is>
          <t>质量工程师</t>
        </is>
      </c>
      <c r="N1362" s="70" t="inlineStr">
        <is>
          <t>是</t>
        </is>
      </c>
      <c r="O1362" s="70" t="inlineStr">
        <is>
          <t>团队模拟数据</t>
        </is>
      </c>
      <c r="P1362" s="70" t="inlineStr">
        <is>
          <t>SIM-v2.2-20260807-20260805</t>
        </is>
      </c>
      <c r="Q1362" s="70" t="inlineStr">
        <is>
          <t>按LINE-S03确定性比例分配: 外观32%/尺寸30%/功能15%/电气13%/其他余数; 良品=ROUND(总产量×质量率,0)=27708, 不良=564</t>
        </is>
      </c>
    </row>
    <row r="1363">
      <c r="A1363" s="70" t="inlineStr">
        <is>
          <t>DEF-01362</t>
        </is>
      </c>
      <c r="B1363" s="70" t="inlineStr">
        <is>
          <t>LINE-S03-POST-20260312</t>
        </is>
      </c>
      <c r="C1363" s="70" t="inlineStr">
        <is>
          <t>SHIFT-POST-20260312</t>
        </is>
      </c>
      <c r="D1363" s="70" t="inlineStr">
        <is>
          <t>LINE-S03</t>
        </is>
      </c>
      <c r="E1363" s="70" t="inlineStr">
        <is>
          <t>改善后</t>
        </is>
      </c>
      <c r="F1363" s="71" t="n">
        <v>46093</v>
      </c>
      <c r="G1363" s="70" t="inlineStr">
        <is>
          <t>音频模组系列</t>
        </is>
      </c>
      <c r="H1363" s="70" t="inlineStr">
        <is>
          <t>尺寸超差</t>
        </is>
      </c>
      <c r="I1363" s="72" t="n">
        <v>169</v>
      </c>
      <c r="J1363" s="73" t="n">
        <v>0.299645390070922</v>
      </c>
      <c r="K1363" s="70" t="inlineStr">
        <is>
          <t>成型工位</t>
        </is>
      </c>
      <c r="L1363" s="70" t="inlineStr">
        <is>
          <t>工艺偏移</t>
        </is>
      </c>
      <c r="M1363" s="70" t="inlineStr">
        <is>
          <t>质量工程师</t>
        </is>
      </c>
      <c r="N1363" s="70" t="inlineStr">
        <is>
          <t>否</t>
        </is>
      </c>
      <c r="O1363" s="70" t="inlineStr">
        <is>
          <t>团队模拟数据</t>
        </is>
      </c>
      <c r="P1363" s="70" t="inlineStr">
        <is>
          <t>SIM-v2.2-20260807-20260805</t>
        </is>
      </c>
      <c r="Q1363" s="70" t="inlineStr">
        <is>
          <t>按LINE-S03确定性比例分配: 外观32%/尺寸30%/功能15%/电气13%/其他余数; 良品=ROUND(总产量×质量率,0)=27708, 不良=564</t>
        </is>
      </c>
    </row>
    <row r="1364">
      <c r="A1364" s="70" t="inlineStr">
        <is>
          <t>DEF-01363</t>
        </is>
      </c>
      <c r="B1364" s="70" t="inlineStr">
        <is>
          <t>LINE-S03-POST-20260312</t>
        </is>
      </c>
      <c r="C1364" s="70" t="inlineStr">
        <is>
          <t>SHIFT-POST-20260312</t>
        </is>
      </c>
      <c r="D1364" s="70" t="inlineStr">
        <is>
          <t>LINE-S03</t>
        </is>
      </c>
      <c r="E1364" s="70" t="inlineStr">
        <is>
          <t>改善后</t>
        </is>
      </c>
      <c r="F1364" s="71" t="n">
        <v>46093</v>
      </c>
      <c r="G1364" s="70" t="inlineStr">
        <is>
          <t>音频模组系列</t>
        </is>
      </c>
      <c r="H1364" s="70" t="inlineStr">
        <is>
          <t>功能失效</t>
        </is>
      </c>
      <c r="I1364" s="72" t="n">
        <v>85</v>
      </c>
      <c r="J1364" s="73" t="n">
        <v>0.150709219858156</v>
      </c>
      <c r="K1364" s="70" t="inlineStr">
        <is>
          <t>测试工位</t>
        </is>
      </c>
      <c r="L1364" s="70" t="inlineStr">
        <is>
          <t>元器件异常</t>
        </is>
      </c>
      <c r="M1364" s="70" t="inlineStr">
        <is>
          <t>质量工程师</t>
        </is>
      </c>
      <c r="N1364" s="70" t="inlineStr">
        <is>
          <t>否</t>
        </is>
      </c>
      <c r="O1364" s="70" t="inlineStr">
        <is>
          <t>团队模拟数据</t>
        </is>
      </c>
      <c r="P1364" s="70" t="inlineStr">
        <is>
          <t>SIM-v2.2-20260807-20260805</t>
        </is>
      </c>
      <c r="Q1364" s="70" t="inlineStr">
        <is>
          <t>按LINE-S03确定性比例分配: 外观32%/尺寸30%/功能15%/电气13%/其他余数; 良品=ROUND(总产量×质量率,0)=27708, 不良=564</t>
        </is>
      </c>
    </row>
    <row r="1365">
      <c r="A1365" s="70" t="inlineStr">
        <is>
          <t>DEF-01364</t>
        </is>
      </c>
      <c r="B1365" s="70" t="inlineStr">
        <is>
          <t>LINE-S03-POST-20260312</t>
        </is>
      </c>
      <c r="C1365" s="70" t="inlineStr">
        <is>
          <t>SHIFT-POST-20260312</t>
        </is>
      </c>
      <c r="D1365" s="70" t="inlineStr">
        <is>
          <t>LINE-S03</t>
        </is>
      </c>
      <c r="E1365" s="70" t="inlineStr">
        <is>
          <t>改善后</t>
        </is>
      </c>
      <c r="F1365" s="71" t="n">
        <v>46093</v>
      </c>
      <c r="G1365" s="70" t="inlineStr">
        <is>
          <t>音频模组系列</t>
        </is>
      </c>
      <c r="H1365" s="70" t="inlineStr">
        <is>
          <t>电气不良</t>
        </is>
      </c>
      <c r="I1365" s="72" t="n">
        <v>73</v>
      </c>
      <c r="J1365" s="73" t="n">
        <v>0.1294326241134752</v>
      </c>
      <c r="K1365" s="70" t="inlineStr">
        <is>
          <t>焊接工位</t>
        </is>
      </c>
      <c r="L1365" s="70" t="inlineStr">
        <is>
          <t>焊接缺陷</t>
        </is>
      </c>
      <c r="M1365" s="70" t="inlineStr">
        <is>
          <t>质量工程师</t>
        </is>
      </c>
      <c r="N1365" s="70" t="inlineStr">
        <is>
          <t>否</t>
        </is>
      </c>
      <c r="O1365" s="70" t="inlineStr">
        <is>
          <t>团队模拟数据</t>
        </is>
      </c>
      <c r="P1365" s="70" t="inlineStr">
        <is>
          <t>SIM-v2.2-20260807-20260805</t>
        </is>
      </c>
      <c r="Q1365" s="70" t="inlineStr">
        <is>
          <t>按LINE-S03确定性比例分配: 外观32%/尺寸30%/功能15%/电气13%/其他余数; 良品=ROUND(总产量×质量率,0)=27708, 不良=564</t>
        </is>
      </c>
    </row>
    <row r="1366">
      <c r="A1366" s="70" t="inlineStr">
        <is>
          <t>DEF-01365</t>
        </is>
      </c>
      <c r="B1366" s="70" t="inlineStr">
        <is>
          <t>LINE-S03-POST-20260312</t>
        </is>
      </c>
      <c r="C1366" s="70" t="inlineStr">
        <is>
          <t>SHIFT-POST-20260312</t>
        </is>
      </c>
      <c r="D1366" s="70" t="inlineStr">
        <is>
          <t>LINE-S03</t>
        </is>
      </c>
      <c r="E1366" s="70" t="inlineStr">
        <is>
          <t>改善后</t>
        </is>
      </c>
      <c r="F1366" s="71" t="n">
        <v>46093</v>
      </c>
      <c r="G1366" s="70" t="inlineStr">
        <is>
          <t>音频模组系列</t>
        </is>
      </c>
      <c r="H1366" s="70" t="inlineStr">
        <is>
          <t>其他不良</t>
        </is>
      </c>
      <c r="I1366" s="72" t="n">
        <v>57</v>
      </c>
      <c r="J1366" s="73" t="n">
        <v>0.1010638297872339</v>
      </c>
      <c r="K1366" s="70" t="inlineStr">
        <is>
          <t>包装工位</t>
        </is>
      </c>
      <c r="L1366" s="70" t="inlineStr">
        <is>
          <t>综合因素</t>
        </is>
      </c>
      <c r="M1366" s="70" t="inlineStr">
        <is>
          <t>生产主管</t>
        </is>
      </c>
      <c r="N1366" s="70" t="inlineStr">
        <is>
          <t>否</t>
        </is>
      </c>
      <c r="O1366" s="70" t="inlineStr">
        <is>
          <t>团队模拟数据</t>
        </is>
      </c>
      <c r="P1366" s="70" t="inlineStr">
        <is>
          <t>SIM-v2.2-20260807-20260805</t>
        </is>
      </c>
      <c r="Q1366" s="70" t="inlineStr">
        <is>
          <t>按LINE-S03确定性比例分配: 外观32%/尺寸30%/功能15%/电气13%/其他余数; 良品=ROUND(总产量×质量率,0)=27708, 不良=564</t>
        </is>
      </c>
    </row>
    <row r="1367">
      <c r="A1367" s="70" t="inlineStr">
        <is>
          <t>DEF-01366</t>
        </is>
      </c>
      <c r="B1367" s="70" t="inlineStr">
        <is>
          <t>LINE-S01-POST-20260313</t>
        </is>
      </c>
      <c r="C1367" s="70" t="inlineStr">
        <is>
          <t>SHIFT-POST-20260313</t>
        </is>
      </c>
      <c r="D1367" s="70" t="inlineStr">
        <is>
          <t>LINE-S01</t>
        </is>
      </c>
      <c r="E1367" s="70" t="inlineStr">
        <is>
          <t>改善后</t>
        </is>
      </c>
      <c r="F1367" s="71" t="n">
        <v>46094</v>
      </c>
      <c r="G1367" s="70" t="inlineStr">
        <is>
          <t>智能终端系列</t>
        </is>
      </c>
      <c r="H1367" s="70" t="inlineStr">
        <is>
          <t>外观不良</t>
        </is>
      </c>
      <c r="I1367" s="72" t="n">
        <v>65</v>
      </c>
      <c r="J1367" s="73" t="n">
        <v>0.1501154734411085</v>
      </c>
      <c r="K1367" s="70" t="inlineStr">
        <is>
          <t>注塑工位</t>
        </is>
      </c>
      <c r="L1367" s="70" t="inlineStr">
        <is>
          <t>表面缺陷</t>
        </is>
      </c>
      <c r="M1367" s="70" t="inlineStr">
        <is>
          <t>质量工程师</t>
        </is>
      </c>
      <c r="N1367" s="70" t="inlineStr">
        <is>
          <t>否</t>
        </is>
      </c>
      <c r="O1367" s="70" t="inlineStr">
        <is>
          <t>团队模拟数据</t>
        </is>
      </c>
      <c r="P1367" s="70" t="inlineStr">
        <is>
          <t>SIM-v2.2-20260807-20260805</t>
        </is>
      </c>
      <c r="Q1367" s="70" t="inlineStr">
        <is>
          <t>按LINE-S01确定性比例分配: 外观15%/尺寸25%/功能25%/电气25%/其他余数; 良品=ROUND(总产量×质量率,0)=18531, 不良=433</t>
        </is>
      </c>
    </row>
    <row r="1368">
      <c r="A1368" s="70" t="inlineStr">
        <is>
          <t>DEF-01367</t>
        </is>
      </c>
      <c r="B1368" s="70" t="inlineStr">
        <is>
          <t>LINE-S01-POST-20260313</t>
        </is>
      </c>
      <c r="C1368" s="70" t="inlineStr">
        <is>
          <t>SHIFT-POST-20260313</t>
        </is>
      </c>
      <c r="D1368" s="70" t="inlineStr">
        <is>
          <t>LINE-S01</t>
        </is>
      </c>
      <c r="E1368" s="70" t="inlineStr">
        <is>
          <t>改善后</t>
        </is>
      </c>
      <c r="F1368" s="71" t="n">
        <v>46094</v>
      </c>
      <c r="G1368" s="70" t="inlineStr">
        <is>
          <t>智能终端系列</t>
        </is>
      </c>
      <c r="H1368" s="70" t="inlineStr">
        <is>
          <t>尺寸超差</t>
        </is>
      </c>
      <c r="I1368" s="72" t="n">
        <v>108</v>
      </c>
      <c r="J1368" s="73" t="n">
        <v>0.2494226327944573</v>
      </c>
      <c r="K1368" s="70" t="inlineStr">
        <is>
          <t>成型工位</t>
        </is>
      </c>
      <c r="L1368" s="70" t="inlineStr">
        <is>
          <t>工艺偏移</t>
        </is>
      </c>
      <c r="M1368" s="70" t="inlineStr">
        <is>
          <t>质量工程师</t>
        </is>
      </c>
      <c r="N1368" s="70" t="inlineStr">
        <is>
          <t>否</t>
        </is>
      </c>
      <c r="O1368" s="70" t="inlineStr">
        <is>
          <t>团队模拟数据</t>
        </is>
      </c>
      <c r="P1368" s="70" t="inlineStr">
        <is>
          <t>SIM-v2.2-20260807-20260805</t>
        </is>
      </c>
      <c r="Q1368" s="70" t="inlineStr">
        <is>
          <t>按LINE-S01确定性比例分配: 外观15%/尺寸25%/功能25%/电气25%/其他余数; 良品=ROUND(总产量×质量率,0)=18531, 不良=433</t>
        </is>
      </c>
    </row>
    <row r="1369">
      <c r="A1369" s="70" t="inlineStr">
        <is>
          <t>DEF-01368</t>
        </is>
      </c>
      <c r="B1369" s="70" t="inlineStr">
        <is>
          <t>LINE-S01-POST-20260313</t>
        </is>
      </c>
      <c r="C1369" s="70" t="inlineStr">
        <is>
          <t>SHIFT-POST-20260313</t>
        </is>
      </c>
      <c r="D1369" s="70" t="inlineStr">
        <is>
          <t>LINE-S01</t>
        </is>
      </c>
      <c r="E1369" s="70" t="inlineStr">
        <is>
          <t>改善后</t>
        </is>
      </c>
      <c r="F1369" s="71" t="n">
        <v>46094</v>
      </c>
      <c r="G1369" s="70" t="inlineStr">
        <is>
          <t>智能终端系列</t>
        </is>
      </c>
      <c r="H1369" s="70" t="inlineStr">
        <is>
          <t>功能失效</t>
        </is>
      </c>
      <c r="I1369" s="72" t="n">
        <v>108</v>
      </c>
      <c r="J1369" s="73" t="n">
        <v>0.2494226327944573</v>
      </c>
      <c r="K1369" s="70" t="inlineStr">
        <is>
          <t>测试工位</t>
        </is>
      </c>
      <c r="L1369" s="70" t="inlineStr">
        <is>
          <t>元器件异常</t>
        </is>
      </c>
      <c r="M1369" s="70" t="inlineStr">
        <is>
          <t>质量工程师</t>
        </is>
      </c>
      <c r="N1369" s="70" t="inlineStr">
        <is>
          <t>否</t>
        </is>
      </c>
      <c r="O1369" s="70" t="inlineStr">
        <is>
          <t>团队模拟数据</t>
        </is>
      </c>
      <c r="P1369" s="70" t="inlineStr">
        <is>
          <t>SIM-v2.2-20260807-20260805</t>
        </is>
      </c>
      <c r="Q1369" s="70" t="inlineStr">
        <is>
          <t>按LINE-S01确定性比例分配: 外观15%/尺寸25%/功能25%/电气25%/其他余数; 良品=ROUND(总产量×质量率,0)=18531, 不良=433</t>
        </is>
      </c>
    </row>
    <row r="1370">
      <c r="A1370" s="70" t="inlineStr">
        <is>
          <t>DEF-01369</t>
        </is>
      </c>
      <c r="B1370" s="70" t="inlineStr">
        <is>
          <t>LINE-S01-POST-20260313</t>
        </is>
      </c>
      <c r="C1370" s="70" t="inlineStr">
        <is>
          <t>SHIFT-POST-20260313</t>
        </is>
      </c>
      <c r="D1370" s="70" t="inlineStr">
        <is>
          <t>LINE-S01</t>
        </is>
      </c>
      <c r="E1370" s="70" t="inlineStr">
        <is>
          <t>改善后</t>
        </is>
      </c>
      <c r="F1370" s="71" t="n">
        <v>46094</v>
      </c>
      <c r="G1370" s="70" t="inlineStr">
        <is>
          <t>智能终端系列</t>
        </is>
      </c>
      <c r="H1370" s="70" t="inlineStr">
        <is>
          <t>电气不良</t>
        </is>
      </c>
      <c r="I1370" s="72" t="n">
        <v>108</v>
      </c>
      <c r="J1370" s="73" t="n">
        <v>0.2494226327944573</v>
      </c>
      <c r="K1370" s="70" t="inlineStr">
        <is>
          <t>焊接工位</t>
        </is>
      </c>
      <c r="L1370" s="70" t="inlineStr">
        <is>
          <t>焊接缺陷</t>
        </is>
      </c>
      <c r="M1370" s="70" t="inlineStr">
        <is>
          <t>质量工程师</t>
        </is>
      </c>
      <c r="N1370" s="70" t="inlineStr">
        <is>
          <t>否</t>
        </is>
      </c>
      <c r="O1370" s="70" t="inlineStr">
        <is>
          <t>团队模拟数据</t>
        </is>
      </c>
      <c r="P1370" s="70" t="inlineStr">
        <is>
          <t>SIM-v2.2-20260807-20260805</t>
        </is>
      </c>
      <c r="Q1370" s="70" t="inlineStr">
        <is>
          <t>按LINE-S01确定性比例分配: 外观15%/尺寸25%/功能25%/电气25%/其他余数; 良品=ROUND(总产量×质量率,0)=18531, 不良=433</t>
        </is>
      </c>
    </row>
    <row r="1371">
      <c r="A1371" s="70" t="inlineStr">
        <is>
          <t>DEF-01370</t>
        </is>
      </c>
      <c r="B1371" s="70" t="inlineStr">
        <is>
          <t>LINE-S01-POST-20260313</t>
        </is>
      </c>
      <c r="C1371" s="70" t="inlineStr">
        <is>
          <t>SHIFT-POST-20260313</t>
        </is>
      </c>
      <c r="D1371" s="70" t="inlineStr">
        <is>
          <t>LINE-S01</t>
        </is>
      </c>
      <c r="E1371" s="70" t="inlineStr">
        <is>
          <t>改善后</t>
        </is>
      </c>
      <c r="F1371" s="71" t="n">
        <v>46094</v>
      </c>
      <c r="G1371" s="70" t="inlineStr">
        <is>
          <t>智能终端系列</t>
        </is>
      </c>
      <c r="H1371" s="70" t="inlineStr">
        <is>
          <t>其他不良</t>
        </is>
      </c>
      <c r="I1371" s="72" t="n">
        <v>44</v>
      </c>
      <c r="J1371" s="73" t="n">
        <v>0.1016166281755195</v>
      </c>
      <c r="K1371" s="70" t="inlineStr">
        <is>
          <t>包装工位</t>
        </is>
      </c>
      <c r="L1371" s="70" t="inlineStr">
        <is>
          <t>综合因素</t>
        </is>
      </c>
      <c r="M1371" s="70" t="inlineStr">
        <is>
          <t>生产主管</t>
        </is>
      </c>
      <c r="N1371" s="70" t="inlineStr">
        <is>
          <t>否</t>
        </is>
      </c>
      <c r="O1371" s="70" t="inlineStr">
        <is>
          <t>团队模拟数据</t>
        </is>
      </c>
      <c r="P1371" s="70" t="inlineStr">
        <is>
          <t>SIM-v2.2-20260807-20260805</t>
        </is>
      </c>
      <c r="Q1371" s="70" t="inlineStr">
        <is>
          <t>按LINE-S01确定性比例分配: 外观15%/尺寸25%/功能25%/电气25%/其他余数; 良品=ROUND(总产量×质量率,0)=18531, 不良=433</t>
        </is>
      </c>
    </row>
    <row r="1372">
      <c r="A1372" s="70" t="inlineStr">
        <is>
          <t>DEF-01371</t>
        </is>
      </c>
      <c r="B1372" s="70" t="inlineStr">
        <is>
          <t>LINE-S02-POST-20260313</t>
        </is>
      </c>
      <c r="C1372" s="70" t="inlineStr">
        <is>
          <t>SHIFT-POST-20260313</t>
        </is>
      </c>
      <c r="D1372" s="70" t="inlineStr">
        <is>
          <t>LINE-S02</t>
        </is>
      </c>
      <c r="E1372" s="70" t="inlineStr">
        <is>
          <t>改善后</t>
        </is>
      </c>
      <c r="F1372" s="71" t="n">
        <v>46094</v>
      </c>
      <c r="G1372" s="70" t="inlineStr">
        <is>
          <t>视觉设备系列</t>
        </is>
      </c>
      <c r="H1372" s="70" t="inlineStr">
        <is>
          <t>外观不良</t>
        </is>
      </c>
      <c r="I1372" s="72" t="n">
        <v>57</v>
      </c>
      <c r="J1372" s="73" t="n">
        <v>0.119496855345912</v>
      </c>
      <c r="K1372" s="70" t="inlineStr">
        <is>
          <t>注塑工位</t>
        </is>
      </c>
      <c r="L1372" s="70" t="inlineStr">
        <is>
          <t>表面缺陷</t>
        </is>
      </c>
      <c r="M1372" s="70" t="inlineStr">
        <is>
          <t>质量工程师</t>
        </is>
      </c>
      <c r="N1372" s="70" t="inlineStr">
        <is>
          <t>否</t>
        </is>
      </c>
      <c r="O1372" s="70" t="inlineStr">
        <is>
          <t>团队模拟数据</t>
        </is>
      </c>
      <c r="P1372" s="70" t="inlineStr">
        <is>
          <t>SIM-v2.2-20260807-20260805</t>
        </is>
      </c>
      <c r="Q1372" s="70" t="inlineStr">
        <is>
          <t>按LINE-S02确定性比例分配: 外观12%/尺寸15%/功能32%/电气28%/其他余数; 良品=ROUND(总产量×质量率,0)=18322, 不良=477</t>
        </is>
      </c>
    </row>
    <row r="1373">
      <c r="A1373" s="70" t="inlineStr">
        <is>
          <t>DEF-01372</t>
        </is>
      </c>
      <c r="B1373" s="70" t="inlineStr">
        <is>
          <t>LINE-S02-POST-20260313</t>
        </is>
      </c>
      <c r="C1373" s="70" t="inlineStr">
        <is>
          <t>SHIFT-POST-20260313</t>
        </is>
      </c>
      <c r="D1373" s="70" t="inlineStr">
        <is>
          <t>LINE-S02</t>
        </is>
      </c>
      <c r="E1373" s="70" t="inlineStr">
        <is>
          <t>改善后</t>
        </is>
      </c>
      <c r="F1373" s="71" t="n">
        <v>46094</v>
      </c>
      <c r="G1373" s="70" t="inlineStr">
        <is>
          <t>视觉设备系列</t>
        </is>
      </c>
      <c r="H1373" s="70" t="inlineStr">
        <is>
          <t>尺寸超差</t>
        </is>
      </c>
      <c r="I1373" s="72" t="n">
        <v>72</v>
      </c>
      <c r="J1373" s="73" t="n">
        <v>0.1509433962264151</v>
      </c>
      <c r="K1373" s="70" t="inlineStr">
        <is>
          <t>成型工位</t>
        </is>
      </c>
      <c r="L1373" s="70" t="inlineStr">
        <is>
          <t>工艺偏移</t>
        </is>
      </c>
      <c r="M1373" s="70" t="inlineStr">
        <is>
          <t>质量工程师</t>
        </is>
      </c>
      <c r="N1373" s="70" t="inlineStr">
        <is>
          <t>否</t>
        </is>
      </c>
      <c r="O1373" s="70" t="inlineStr">
        <is>
          <t>团队模拟数据</t>
        </is>
      </c>
      <c r="P1373" s="70" t="inlineStr">
        <is>
          <t>SIM-v2.2-20260807-20260805</t>
        </is>
      </c>
      <c r="Q1373" s="70" t="inlineStr">
        <is>
          <t>按LINE-S02确定性比例分配: 外观12%/尺寸15%/功能32%/电气28%/其他余数; 良品=ROUND(总产量×质量率,0)=18322, 不良=477</t>
        </is>
      </c>
    </row>
    <row r="1374">
      <c r="A1374" s="70" t="inlineStr">
        <is>
          <t>DEF-01373</t>
        </is>
      </c>
      <c r="B1374" s="70" t="inlineStr">
        <is>
          <t>LINE-S02-POST-20260313</t>
        </is>
      </c>
      <c r="C1374" s="70" t="inlineStr">
        <is>
          <t>SHIFT-POST-20260313</t>
        </is>
      </c>
      <c r="D1374" s="70" t="inlineStr">
        <is>
          <t>LINE-S02</t>
        </is>
      </c>
      <c r="E1374" s="70" t="inlineStr">
        <is>
          <t>改善后</t>
        </is>
      </c>
      <c r="F1374" s="71" t="n">
        <v>46094</v>
      </c>
      <c r="G1374" s="70" t="inlineStr">
        <is>
          <t>视觉设备系列</t>
        </is>
      </c>
      <c r="H1374" s="70" t="inlineStr">
        <is>
          <t>功能失效</t>
        </is>
      </c>
      <c r="I1374" s="72" t="n">
        <v>153</v>
      </c>
      <c r="J1374" s="73" t="n">
        <v>0.3207547169811321</v>
      </c>
      <c r="K1374" s="70" t="inlineStr">
        <is>
          <t>测试工位</t>
        </is>
      </c>
      <c r="L1374" s="70" t="inlineStr">
        <is>
          <t>元器件异常</t>
        </is>
      </c>
      <c r="M1374" s="70" t="inlineStr">
        <is>
          <t>质量工程师</t>
        </is>
      </c>
      <c r="N1374" s="70" t="inlineStr">
        <is>
          <t>是</t>
        </is>
      </c>
      <c r="O1374" s="70" t="inlineStr">
        <is>
          <t>团队模拟数据</t>
        </is>
      </c>
      <c r="P1374" s="70" t="inlineStr">
        <is>
          <t>SIM-v2.2-20260807-20260805</t>
        </is>
      </c>
      <c r="Q1374" s="70" t="inlineStr">
        <is>
          <t>按LINE-S02确定性比例分配: 外观12%/尺寸15%/功能32%/电气28%/其他余数; 良品=ROUND(总产量×质量率,0)=18322, 不良=477</t>
        </is>
      </c>
    </row>
    <row r="1375">
      <c r="A1375" s="70" t="inlineStr">
        <is>
          <t>DEF-01374</t>
        </is>
      </c>
      <c r="B1375" s="70" t="inlineStr">
        <is>
          <t>LINE-S02-POST-20260313</t>
        </is>
      </c>
      <c r="C1375" s="70" t="inlineStr">
        <is>
          <t>SHIFT-POST-20260313</t>
        </is>
      </c>
      <c r="D1375" s="70" t="inlineStr">
        <is>
          <t>LINE-S02</t>
        </is>
      </c>
      <c r="E1375" s="70" t="inlineStr">
        <is>
          <t>改善后</t>
        </is>
      </c>
      <c r="F1375" s="71" t="n">
        <v>46094</v>
      </c>
      <c r="G1375" s="70" t="inlineStr">
        <is>
          <t>视觉设备系列</t>
        </is>
      </c>
      <c r="H1375" s="70" t="inlineStr">
        <is>
          <t>电气不良</t>
        </is>
      </c>
      <c r="I1375" s="72" t="n">
        <v>134</v>
      </c>
      <c r="J1375" s="73" t="n">
        <v>0.2809224318658281</v>
      </c>
      <c r="K1375" s="70" t="inlineStr">
        <is>
          <t>焊接工位</t>
        </is>
      </c>
      <c r="L1375" s="70" t="inlineStr">
        <is>
          <t>焊接缺陷</t>
        </is>
      </c>
      <c r="M1375" s="70" t="inlineStr">
        <is>
          <t>质量工程师</t>
        </is>
      </c>
      <c r="N1375" s="70" t="inlineStr">
        <is>
          <t>否</t>
        </is>
      </c>
      <c r="O1375" s="70" t="inlineStr">
        <is>
          <t>团队模拟数据</t>
        </is>
      </c>
      <c r="P1375" s="70" t="inlineStr">
        <is>
          <t>SIM-v2.2-20260807-20260805</t>
        </is>
      </c>
      <c r="Q1375" s="70" t="inlineStr">
        <is>
          <t>按LINE-S02确定性比例分配: 外观12%/尺寸15%/功能32%/电气28%/其他余数; 良品=ROUND(总产量×质量率,0)=18322, 不良=477</t>
        </is>
      </c>
    </row>
    <row r="1376">
      <c r="A1376" s="70" t="inlineStr">
        <is>
          <t>DEF-01375</t>
        </is>
      </c>
      <c r="B1376" s="70" t="inlineStr">
        <is>
          <t>LINE-S02-POST-20260313</t>
        </is>
      </c>
      <c r="C1376" s="70" t="inlineStr">
        <is>
          <t>SHIFT-POST-20260313</t>
        </is>
      </c>
      <c r="D1376" s="70" t="inlineStr">
        <is>
          <t>LINE-S02</t>
        </is>
      </c>
      <c r="E1376" s="70" t="inlineStr">
        <is>
          <t>改善后</t>
        </is>
      </c>
      <c r="F1376" s="71" t="n">
        <v>46094</v>
      </c>
      <c r="G1376" s="70" t="inlineStr">
        <is>
          <t>视觉设备系列</t>
        </is>
      </c>
      <c r="H1376" s="70" t="inlineStr">
        <is>
          <t>其他不良</t>
        </is>
      </c>
      <c r="I1376" s="72" t="n">
        <v>61</v>
      </c>
      <c r="J1376" s="73" t="n">
        <v>0.1278825995807128</v>
      </c>
      <c r="K1376" s="70" t="inlineStr">
        <is>
          <t>包装工位</t>
        </is>
      </c>
      <c r="L1376" s="70" t="inlineStr">
        <is>
          <t>综合因素</t>
        </is>
      </c>
      <c r="M1376" s="70" t="inlineStr">
        <is>
          <t>生产主管</t>
        </is>
      </c>
      <c r="N1376" s="70" t="inlineStr">
        <is>
          <t>否</t>
        </is>
      </c>
      <c r="O1376" s="70" t="inlineStr">
        <is>
          <t>团队模拟数据</t>
        </is>
      </c>
      <c r="P1376" s="70" t="inlineStr">
        <is>
          <t>SIM-v2.2-20260807-20260805</t>
        </is>
      </c>
      <c r="Q1376" s="70" t="inlineStr">
        <is>
          <t>按LINE-S02确定性比例分配: 外观12%/尺寸15%/功能32%/电气28%/其他余数; 良品=ROUND(总产量×质量率,0)=18322, 不良=477</t>
        </is>
      </c>
    </row>
    <row r="1377">
      <c r="A1377" s="70" t="inlineStr">
        <is>
          <t>DEF-01376</t>
        </is>
      </c>
      <c r="B1377" s="70" t="inlineStr">
        <is>
          <t>LINE-S03-POST-20260313</t>
        </is>
      </c>
      <c r="C1377" s="70" t="inlineStr">
        <is>
          <t>SHIFT-POST-20260313</t>
        </is>
      </c>
      <c r="D1377" s="70" t="inlineStr">
        <is>
          <t>LINE-S03</t>
        </is>
      </c>
      <c r="E1377" s="70" t="inlineStr">
        <is>
          <t>改善后</t>
        </is>
      </c>
      <c r="F1377" s="71" t="n">
        <v>46094</v>
      </c>
      <c r="G1377" s="70" t="inlineStr">
        <is>
          <t>音频模组系列</t>
        </is>
      </c>
      <c r="H1377" s="70" t="inlineStr">
        <is>
          <t>外观不良</t>
        </is>
      </c>
      <c r="I1377" s="72" t="n">
        <v>216</v>
      </c>
      <c r="J1377" s="73" t="n">
        <v>0.3204747774480712</v>
      </c>
      <c r="K1377" s="70" t="inlineStr">
        <is>
          <t>注塑工位</t>
        </is>
      </c>
      <c r="L1377" s="70" t="inlineStr">
        <is>
          <t>表面缺陷</t>
        </is>
      </c>
      <c r="M1377" s="70" t="inlineStr">
        <is>
          <t>质量工程师</t>
        </is>
      </c>
      <c r="N1377" s="70" t="inlineStr">
        <is>
          <t>是</t>
        </is>
      </c>
      <c r="O1377" s="70" t="inlineStr">
        <is>
          <t>团队模拟数据</t>
        </is>
      </c>
      <c r="P1377" s="70" t="inlineStr">
        <is>
          <t>SIM-v2.2-20260807-20260805</t>
        </is>
      </c>
      <c r="Q1377" s="70" t="inlineStr">
        <is>
          <t>按LINE-S03确定性比例分配: 外观32%/尺寸30%/功能15%/电气13%/其他余数; 良品=ROUND(总产量×质量率,0)=20050, 不良=674</t>
        </is>
      </c>
    </row>
    <row r="1378">
      <c r="A1378" s="70" t="inlineStr">
        <is>
          <t>DEF-01377</t>
        </is>
      </c>
      <c r="B1378" s="70" t="inlineStr">
        <is>
          <t>LINE-S03-POST-20260313</t>
        </is>
      </c>
      <c r="C1378" s="70" t="inlineStr">
        <is>
          <t>SHIFT-POST-20260313</t>
        </is>
      </c>
      <c r="D1378" s="70" t="inlineStr">
        <is>
          <t>LINE-S03</t>
        </is>
      </c>
      <c r="E1378" s="70" t="inlineStr">
        <is>
          <t>改善后</t>
        </is>
      </c>
      <c r="F1378" s="71" t="n">
        <v>46094</v>
      </c>
      <c r="G1378" s="70" t="inlineStr">
        <is>
          <t>音频模组系列</t>
        </is>
      </c>
      <c r="H1378" s="70" t="inlineStr">
        <is>
          <t>尺寸超差</t>
        </is>
      </c>
      <c r="I1378" s="72" t="n">
        <v>202</v>
      </c>
      <c r="J1378" s="73" t="n">
        <v>0.2997032640949555</v>
      </c>
      <c r="K1378" s="70" t="inlineStr">
        <is>
          <t>成型工位</t>
        </is>
      </c>
      <c r="L1378" s="70" t="inlineStr">
        <is>
          <t>工艺偏移</t>
        </is>
      </c>
      <c r="M1378" s="70" t="inlineStr">
        <is>
          <t>质量工程师</t>
        </is>
      </c>
      <c r="N1378" s="70" t="inlineStr">
        <is>
          <t>否</t>
        </is>
      </c>
      <c r="O1378" s="70" t="inlineStr">
        <is>
          <t>团队模拟数据</t>
        </is>
      </c>
      <c r="P1378" s="70" t="inlineStr">
        <is>
          <t>SIM-v2.2-20260807-20260805</t>
        </is>
      </c>
      <c r="Q1378" s="70" t="inlineStr">
        <is>
          <t>按LINE-S03确定性比例分配: 外观32%/尺寸30%/功能15%/电气13%/其他余数; 良品=ROUND(总产量×质量率,0)=20050, 不良=674</t>
        </is>
      </c>
    </row>
    <row r="1379">
      <c r="A1379" s="70" t="inlineStr">
        <is>
          <t>DEF-01378</t>
        </is>
      </c>
      <c r="B1379" s="70" t="inlineStr">
        <is>
          <t>LINE-S03-POST-20260313</t>
        </is>
      </c>
      <c r="C1379" s="70" t="inlineStr">
        <is>
          <t>SHIFT-POST-20260313</t>
        </is>
      </c>
      <c r="D1379" s="70" t="inlineStr">
        <is>
          <t>LINE-S03</t>
        </is>
      </c>
      <c r="E1379" s="70" t="inlineStr">
        <is>
          <t>改善后</t>
        </is>
      </c>
      <c r="F1379" s="71" t="n">
        <v>46094</v>
      </c>
      <c r="G1379" s="70" t="inlineStr">
        <is>
          <t>音频模组系列</t>
        </is>
      </c>
      <c r="H1379" s="70" t="inlineStr">
        <is>
          <t>功能失效</t>
        </is>
      </c>
      <c r="I1379" s="72" t="n">
        <v>101</v>
      </c>
      <c r="J1379" s="73" t="n">
        <v>0.1498516320474778</v>
      </c>
      <c r="K1379" s="70" t="inlineStr">
        <is>
          <t>测试工位</t>
        </is>
      </c>
      <c r="L1379" s="70" t="inlineStr">
        <is>
          <t>元器件异常</t>
        </is>
      </c>
      <c r="M1379" s="70" t="inlineStr">
        <is>
          <t>质量工程师</t>
        </is>
      </c>
      <c r="N1379" s="70" t="inlineStr">
        <is>
          <t>否</t>
        </is>
      </c>
      <c r="O1379" s="70" t="inlineStr">
        <is>
          <t>团队模拟数据</t>
        </is>
      </c>
      <c r="P1379" s="70" t="inlineStr">
        <is>
          <t>SIM-v2.2-20260807-20260805</t>
        </is>
      </c>
      <c r="Q1379" s="70" t="inlineStr">
        <is>
          <t>按LINE-S03确定性比例分配: 外观32%/尺寸30%/功能15%/电气13%/其他余数; 良品=ROUND(总产量×质量率,0)=20050, 不良=674</t>
        </is>
      </c>
    </row>
    <row r="1380">
      <c r="A1380" s="70" t="inlineStr">
        <is>
          <t>DEF-01379</t>
        </is>
      </c>
      <c r="B1380" s="70" t="inlineStr">
        <is>
          <t>LINE-S03-POST-20260313</t>
        </is>
      </c>
      <c r="C1380" s="70" t="inlineStr">
        <is>
          <t>SHIFT-POST-20260313</t>
        </is>
      </c>
      <c r="D1380" s="70" t="inlineStr">
        <is>
          <t>LINE-S03</t>
        </is>
      </c>
      <c r="E1380" s="70" t="inlineStr">
        <is>
          <t>改善后</t>
        </is>
      </c>
      <c r="F1380" s="71" t="n">
        <v>46094</v>
      </c>
      <c r="G1380" s="70" t="inlineStr">
        <is>
          <t>音频模组系列</t>
        </is>
      </c>
      <c r="H1380" s="70" t="inlineStr">
        <is>
          <t>电气不良</t>
        </is>
      </c>
      <c r="I1380" s="72" t="n">
        <v>88</v>
      </c>
      <c r="J1380" s="73" t="n">
        <v>0.1305637982195846</v>
      </c>
      <c r="K1380" s="70" t="inlineStr">
        <is>
          <t>焊接工位</t>
        </is>
      </c>
      <c r="L1380" s="70" t="inlineStr">
        <is>
          <t>焊接缺陷</t>
        </is>
      </c>
      <c r="M1380" s="70" t="inlineStr">
        <is>
          <t>质量工程师</t>
        </is>
      </c>
      <c r="N1380" s="70" t="inlineStr">
        <is>
          <t>否</t>
        </is>
      </c>
      <c r="O1380" s="70" t="inlineStr">
        <is>
          <t>团队模拟数据</t>
        </is>
      </c>
      <c r="P1380" s="70" t="inlineStr">
        <is>
          <t>SIM-v2.2-20260807-20260805</t>
        </is>
      </c>
      <c r="Q1380" s="70" t="inlineStr">
        <is>
          <t>按LINE-S03确定性比例分配: 外观32%/尺寸30%/功能15%/电气13%/其他余数; 良品=ROUND(总产量×质量率,0)=20050, 不良=674</t>
        </is>
      </c>
    </row>
    <row r="1381">
      <c r="A1381" s="70" t="inlineStr">
        <is>
          <t>DEF-01380</t>
        </is>
      </c>
      <c r="B1381" s="70" t="inlineStr">
        <is>
          <t>LINE-S03-POST-20260313</t>
        </is>
      </c>
      <c r="C1381" s="70" t="inlineStr">
        <is>
          <t>SHIFT-POST-20260313</t>
        </is>
      </c>
      <c r="D1381" s="70" t="inlineStr">
        <is>
          <t>LINE-S03</t>
        </is>
      </c>
      <c r="E1381" s="70" t="inlineStr">
        <is>
          <t>改善后</t>
        </is>
      </c>
      <c r="F1381" s="71" t="n">
        <v>46094</v>
      </c>
      <c r="G1381" s="70" t="inlineStr">
        <is>
          <t>音频模组系列</t>
        </is>
      </c>
      <c r="H1381" s="70" t="inlineStr">
        <is>
          <t>其他不良</t>
        </is>
      </c>
      <c r="I1381" s="72" t="n">
        <v>67</v>
      </c>
      <c r="J1381" s="73" t="n">
        <v>0.09940652818991103</v>
      </c>
      <c r="K1381" s="70" t="inlineStr">
        <is>
          <t>包装工位</t>
        </is>
      </c>
      <c r="L1381" s="70" t="inlineStr">
        <is>
          <t>综合因素</t>
        </is>
      </c>
      <c r="M1381" s="70" t="inlineStr">
        <is>
          <t>生产主管</t>
        </is>
      </c>
      <c r="N1381" s="70" t="inlineStr">
        <is>
          <t>否</t>
        </is>
      </c>
      <c r="O1381" s="70" t="inlineStr">
        <is>
          <t>团队模拟数据</t>
        </is>
      </c>
      <c r="P1381" s="70" t="inlineStr">
        <is>
          <t>SIM-v2.2-20260807-20260805</t>
        </is>
      </c>
      <c r="Q1381" s="70" t="inlineStr">
        <is>
          <t>按LINE-S03确定性比例分配: 外观32%/尺寸30%/功能15%/电气13%/其他余数; 良品=ROUND(总产量×质量率,0)=20050, 不良=674</t>
        </is>
      </c>
    </row>
    <row r="1382">
      <c r="A1382" s="70" t="inlineStr">
        <is>
          <t>DEF-01381</t>
        </is>
      </c>
      <c r="B1382" s="70" t="inlineStr">
        <is>
          <t>LINE-S01-POST-20260316</t>
        </is>
      </c>
      <c r="C1382" s="70" t="inlineStr">
        <is>
          <t>SHIFT-POST-20260316</t>
        </is>
      </c>
      <c r="D1382" s="70" t="inlineStr">
        <is>
          <t>LINE-S01</t>
        </is>
      </c>
      <c r="E1382" s="70" t="inlineStr">
        <is>
          <t>改善后</t>
        </is>
      </c>
      <c r="F1382" s="71" t="n">
        <v>46097</v>
      </c>
      <c r="G1382" s="70" t="inlineStr">
        <is>
          <t>智能终端系列</t>
        </is>
      </c>
      <c r="H1382" s="70" t="inlineStr">
        <is>
          <t>外观不良</t>
        </is>
      </c>
      <c r="I1382" s="72" t="n">
        <v>78</v>
      </c>
      <c r="J1382" s="73" t="n">
        <v>0.1491395793499044</v>
      </c>
      <c r="K1382" s="70" t="inlineStr">
        <is>
          <t>注塑工位</t>
        </is>
      </c>
      <c r="L1382" s="70" t="inlineStr">
        <is>
          <t>表面缺陷</t>
        </is>
      </c>
      <c r="M1382" s="70" t="inlineStr">
        <is>
          <t>质量工程师</t>
        </is>
      </c>
      <c r="N1382" s="70" t="inlineStr">
        <is>
          <t>否</t>
        </is>
      </c>
      <c r="O1382" s="70" t="inlineStr">
        <is>
          <t>团队模拟数据</t>
        </is>
      </c>
      <c r="P1382" s="70" t="inlineStr">
        <is>
          <t>SIM-v2.2-20260807-20260805</t>
        </is>
      </c>
      <c r="Q1382" s="70" t="inlineStr">
        <is>
          <t>按LINE-S01确定性比例分配: 外观15%/尺寸25%/功能25%/电气25%/其他余数; 良品=ROUND(总产量×质量率,0)=38962, 不良=523</t>
        </is>
      </c>
    </row>
    <row r="1383">
      <c r="A1383" s="70" t="inlineStr">
        <is>
          <t>DEF-01382</t>
        </is>
      </c>
      <c r="B1383" s="70" t="inlineStr">
        <is>
          <t>LINE-S01-POST-20260316</t>
        </is>
      </c>
      <c r="C1383" s="70" t="inlineStr">
        <is>
          <t>SHIFT-POST-20260316</t>
        </is>
      </c>
      <c r="D1383" s="70" t="inlineStr">
        <is>
          <t>LINE-S01</t>
        </is>
      </c>
      <c r="E1383" s="70" t="inlineStr">
        <is>
          <t>改善后</t>
        </is>
      </c>
      <c r="F1383" s="71" t="n">
        <v>46097</v>
      </c>
      <c r="G1383" s="70" t="inlineStr">
        <is>
          <t>智能终端系列</t>
        </is>
      </c>
      <c r="H1383" s="70" t="inlineStr">
        <is>
          <t>尺寸超差</t>
        </is>
      </c>
      <c r="I1383" s="72" t="n">
        <v>131</v>
      </c>
      <c r="J1383" s="73" t="n">
        <v>0.2504780114722753</v>
      </c>
      <c r="K1383" s="70" t="inlineStr">
        <is>
          <t>成型工位</t>
        </is>
      </c>
      <c r="L1383" s="70" t="inlineStr">
        <is>
          <t>工艺偏移</t>
        </is>
      </c>
      <c r="M1383" s="70" t="inlineStr">
        <is>
          <t>质量工程师</t>
        </is>
      </c>
      <c r="N1383" s="70" t="inlineStr">
        <is>
          <t>否</t>
        </is>
      </c>
      <c r="O1383" s="70" t="inlineStr">
        <is>
          <t>团队模拟数据</t>
        </is>
      </c>
      <c r="P1383" s="70" t="inlineStr">
        <is>
          <t>SIM-v2.2-20260807-20260805</t>
        </is>
      </c>
      <c r="Q1383" s="70" t="inlineStr">
        <is>
          <t>按LINE-S01确定性比例分配: 外观15%/尺寸25%/功能25%/电气25%/其他余数; 良品=ROUND(总产量×质量率,0)=38962, 不良=523</t>
        </is>
      </c>
    </row>
    <row r="1384">
      <c r="A1384" s="70" t="inlineStr">
        <is>
          <t>DEF-01383</t>
        </is>
      </c>
      <c r="B1384" s="70" t="inlineStr">
        <is>
          <t>LINE-S01-POST-20260316</t>
        </is>
      </c>
      <c r="C1384" s="70" t="inlineStr">
        <is>
          <t>SHIFT-POST-20260316</t>
        </is>
      </c>
      <c r="D1384" s="70" t="inlineStr">
        <is>
          <t>LINE-S01</t>
        </is>
      </c>
      <c r="E1384" s="70" t="inlineStr">
        <is>
          <t>改善后</t>
        </is>
      </c>
      <c r="F1384" s="71" t="n">
        <v>46097</v>
      </c>
      <c r="G1384" s="70" t="inlineStr">
        <is>
          <t>智能终端系列</t>
        </is>
      </c>
      <c r="H1384" s="70" t="inlineStr">
        <is>
          <t>功能失效</t>
        </is>
      </c>
      <c r="I1384" s="72" t="n">
        <v>131</v>
      </c>
      <c r="J1384" s="73" t="n">
        <v>0.2504780114722753</v>
      </c>
      <c r="K1384" s="70" t="inlineStr">
        <is>
          <t>测试工位</t>
        </is>
      </c>
      <c r="L1384" s="70" t="inlineStr">
        <is>
          <t>元器件异常</t>
        </is>
      </c>
      <c r="M1384" s="70" t="inlineStr">
        <is>
          <t>质量工程师</t>
        </is>
      </c>
      <c r="N1384" s="70" t="inlineStr">
        <is>
          <t>否</t>
        </is>
      </c>
      <c r="O1384" s="70" t="inlineStr">
        <is>
          <t>团队模拟数据</t>
        </is>
      </c>
      <c r="P1384" s="70" t="inlineStr">
        <is>
          <t>SIM-v2.2-20260807-20260805</t>
        </is>
      </c>
      <c r="Q1384" s="70" t="inlineStr">
        <is>
          <t>按LINE-S01确定性比例分配: 外观15%/尺寸25%/功能25%/电气25%/其他余数; 良品=ROUND(总产量×质量率,0)=38962, 不良=523</t>
        </is>
      </c>
    </row>
    <row r="1385">
      <c r="A1385" s="70" t="inlineStr">
        <is>
          <t>DEF-01384</t>
        </is>
      </c>
      <c r="B1385" s="70" t="inlineStr">
        <is>
          <t>LINE-S01-POST-20260316</t>
        </is>
      </c>
      <c r="C1385" s="70" t="inlineStr">
        <is>
          <t>SHIFT-POST-20260316</t>
        </is>
      </c>
      <c r="D1385" s="70" t="inlineStr">
        <is>
          <t>LINE-S01</t>
        </is>
      </c>
      <c r="E1385" s="70" t="inlineStr">
        <is>
          <t>改善后</t>
        </is>
      </c>
      <c r="F1385" s="71" t="n">
        <v>46097</v>
      </c>
      <c r="G1385" s="70" t="inlineStr">
        <is>
          <t>智能终端系列</t>
        </is>
      </c>
      <c r="H1385" s="70" t="inlineStr">
        <is>
          <t>电气不良</t>
        </is>
      </c>
      <c r="I1385" s="72" t="n">
        <v>131</v>
      </c>
      <c r="J1385" s="73" t="n">
        <v>0.2504780114722753</v>
      </c>
      <c r="K1385" s="70" t="inlineStr">
        <is>
          <t>焊接工位</t>
        </is>
      </c>
      <c r="L1385" s="70" t="inlineStr">
        <is>
          <t>焊接缺陷</t>
        </is>
      </c>
      <c r="M1385" s="70" t="inlineStr">
        <is>
          <t>质量工程师</t>
        </is>
      </c>
      <c r="N1385" s="70" t="inlineStr">
        <is>
          <t>否</t>
        </is>
      </c>
      <c r="O1385" s="70" t="inlineStr">
        <is>
          <t>团队模拟数据</t>
        </is>
      </c>
      <c r="P1385" s="70" t="inlineStr">
        <is>
          <t>SIM-v2.2-20260807-20260805</t>
        </is>
      </c>
      <c r="Q1385" s="70" t="inlineStr">
        <is>
          <t>按LINE-S01确定性比例分配: 外观15%/尺寸25%/功能25%/电气25%/其他余数; 良品=ROUND(总产量×质量率,0)=38962, 不良=523</t>
        </is>
      </c>
    </row>
    <row r="1386">
      <c r="A1386" s="70" t="inlineStr">
        <is>
          <t>DEF-01385</t>
        </is>
      </c>
      <c r="B1386" s="70" t="inlineStr">
        <is>
          <t>LINE-S01-POST-20260316</t>
        </is>
      </c>
      <c r="C1386" s="70" t="inlineStr">
        <is>
          <t>SHIFT-POST-20260316</t>
        </is>
      </c>
      <c r="D1386" s="70" t="inlineStr">
        <is>
          <t>LINE-S01</t>
        </is>
      </c>
      <c r="E1386" s="70" t="inlineStr">
        <is>
          <t>改善后</t>
        </is>
      </c>
      <c r="F1386" s="71" t="n">
        <v>46097</v>
      </c>
      <c r="G1386" s="70" t="inlineStr">
        <is>
          <t>智能终端系列</t>
        </is>
      </c>
      <c r="H1386" s="70" t="inlineStr">
        <is>
          <t>其他不良</t>
        </is>
      </c>
      <c r="I1386" s="72" t="n">
        <v>52</v>
      </c>
      <c r="J1386" s="73" t="n">
        <v>0.0994263862332696</v>
      </c>
      <c r="K1386" s="70" t="inlineStr">
        <is>
          <t>包装工位</t>
        </is>
      </c>
      <c r="L1386" s="70" t="inlineStr">
        <is>
          <t>综合因素</t>
        </is>
      </c>
      <c r="M1386" s="70" t="inlineStr">
        <is>
          <t>生产主管</t>
        </is>
      </c>
      <c r="N1386" s="70" t="inlineStr">
        <is>
          <t>否</t>
        </is>
      </c>
      <c r="O1386" s="70" t="inlineStr">
        <is>
          <t>团队模拟数据</t>
        </is>
      </c>
      <c r="P1386" s="70" t="inlineStr">
        <is>
          <t>SIM-v2.2-20260807-20260805</t>
        </is>
      </c>
      <c r="Q1386" s="70" t="inlineStr">
        <is>
          <t>按LINE-S01确定性比例分配: 外观15%/尺寸25%/功能25%/电气25%/其他余数; 良品=ROUND(总产量×质量率,0)=38962, 不良=523</t>
        </is>
      </c>
    </row>
    <row r="1387">
      <c r="A1387" s="70" t="inlineStr">
        <is>
          <t>DEF-01386</t>
        </is>
      </c>
      <c r="B1387" s="70" t="inlineStr">
        <is>
          <t>LINE-S02-POST-20260316</t>
        </is>
      </c>
      <c r="C1387" s="70" t="inlineStr">
        <is>
          <t>SHIFT-POST-20260316</t>
        </is>
      </c>
      <c r="D1387" s="70" t="inlineStr">
        <is>
          <t>LINE-S02</t>
        </is>
      </c>
      <c r="E1387" s="70" t="inlineStr">
        <is>
          <t>改善后</t>
        </is>
      </c>
      <c r="F1387" s="71" t="n">
        <v>46097</v>
      </c>
      <c r="G1387" s="70" t="inlineStr">
        <is>
          <t>视觉设备系列</t>
        </is>
      </c>
      <c r="H1387" s="70" t="inlineStr">
        <is>
          <t>外观不良</t>
        </is>
      </c>
      <c r="I1387" s="72" t="n">
        <v>32</v>
      </c>
      <c r="J1387" s="73" t="n">
        <v>0.1194029850746269</v>
      </c>
      <c r="K1387" s="70" t="inlineStr">
        <is>
          <t>注塑工位</t>
        </is>
      </c>
      <c r="L1387" s="70" t="inlineStr">
        <is>
          <t>表面缺陷</t>
        </is>
      </c>
      <c r="M1387" s="70" t="inlineStr">
        <is>
          <t>质量工程师</t>
        </is>
      </c>
      <c r="N1387" s="70" t="inlineStr">
        <is>
          <t>否</t>
        </is>
      </c>
      <c r="O1387" s="70" t="inlineStr">
        <is>
          <t>团队模拟数据</t>
        </is>
      </c>
      <c r="P1387" s="70" t="inlineStr">
        <is>
          <t>SIM-v2.2-20260807-20260805</t>
        </is>
      </c>
      <c r="Q1387" s="70" t="inlineStr">
        <is>
          <t>按LINE-S02确定性比例分配: 外观12%/尺寸15%/功能32%/电气28%/其他余数; 良品=ROUND(总产量×质量率,0)=36090, 不良=268</t>
        </is>
      </c>
    </row>
    <row r="1388">
      <c r="A1388" s="70" t="inlineStr">
        <is>
          <t>DEF-01387</t>
        </is>
      </c>
      <c r="B1388" s="70" t="inlineStr">
        <is>
          <t>LINE-S02-POST-20260316</t>
        </is>
      </c>
      <c r="C1388" s="70" t="inlineStr">
        <is>
          <t>SHIFT-POST-20260316</t>
        </is>
      </c>
      <c r="D1388" s="70" t="inlineStr">
        <is>
          <t>LINE-S02</t>
        </is>
      </c>
      <c r="E1388" s="70" t="inlineStr">
        <is>
          <t>改善后</t>
        </is>
      </c>
      <c r="F1388" s="71" t="n">
        <v>46097</v>
      </c>
      <c r="G1388" s="70" t="inlineStr">
        <is>
          <t>视觉设备系列</t>
        </is>
      </c>
      <c r="H1388" s="70" t="inlineStr">
        <is>
          <t>尺寸超差</t>
        </is>
      </c>
      <c r="I1388" s="72" t="n">
        <v>40</v>
      </c>
      <c r="J1388" s="73" t="n">
        <v>0.1492537313432836</v>
      </c>
      <c r="K1388" s="70" t="inlineStr">
        <is>
          <t>成型工位</t>
        </is>
      </c>
      <c r="L1388" s="70" t="inlineStr">
        <is>
          <t>工艺偏移</t>
        </is>
      </c>
      <c r="M1388" s="70" t="inlineStr">
        <is>
          <t>质量工程师</t>
        </is>
      </c>
      <c r="N1388" s="70" t="inlineStr">
        <is>
          <t>否</t>
        </is>
      </c>
      <c r="O1388" s="70" t="inlineStr">
        <is>
          <t>团队模拟数据</t>
        </is>
      </c>
      <c r="P1388" s="70" t="inlineStr">
        <is>
          <t>SIM-v2.2-20260807-20260805</t>
        </is>
      </c>
      <c r="Q1388" s="70" t="inlineStr">
        <is>
          <t>按LINE-S02确定性比例分配: 外观12%/尺寸15%/功能32%/电气28%/其他余数; 良品=ROUND(总产量×质量率,0)=36090, 不良=268</t>
        </is>
      </c>
    </row>
    <row r="1389">
      <c r="A1389" s="70" t="inlineStr">
        <is>
          <t>DEF-01388</t>
        </is>
      </c>
      <c r="B1389" s="70" t="inlineStr">
        <is>
          <t>LINE-S02-POST-20260316</t>
        </is>
      </c>
      <c r="C1389" s="70" t="inlineStr">
        <is>
          <t>SHIFT-POST-20260316</t>
        </is>
      </c>
      <c r="D1389" s="70" t="inlineStr">
        <is>
          <t>LINE-S02</t>
        </is>
      </c>
      <c r="E1389" s="70" t="inlineStr">
        <is>
          <t>改善后</t>
        </is>
      </c>
      <c r="F1389" s="71" t="n">
        <v>46097</v>
      </c>
      <c r="G1389" s="70" t="inlineStr">
        <is>
          <t>视觉设备系列</t>
        </is>
      </c>
      <c r="H1389" s="70" t="inlineStr">
        <is>
          <t>功能失效</t>
        </is>
      </c>
      <c r="I1389" s="72" t="n">
        <v>86</v>
      </c>
      <c r="J1389" s="73" t="n">
        <v>0.3208955223880597</v>
      </c>
      <c r="K1389" s="70" t="inlineStr">
        <is>
          <t>测试工位</t>
        </is>
      </c>
      <c r="L1389" s="70" t="inlineStr">
        <is>
          <t>元器件异常</t>
        </is>
      </c>
      <c r="M1389" s="70" t="inlineStr">
        <is>
          <t>质量工程师</t>
        </is>
      </c>
      <c r="N1389" s="70" t="inlineStr">
        <is>
          <t>是</t>
        </is>
      </c>
      <c r="O1389" s="70" t="inlineStr">
        <is>
          <t>团队模拟数据</t>
        </is>
      </c>
      <c r="P1389" s="70" t="inlineStr">
        <is>
          <t>SIM-v2.2-20260807-20260805</t>
        </is>
      </c>
      <c r="Q1389" s="70" t="inlineStr">
        <is>
          <t>按LINE-S02确定性比例分配: 外观12%/尺寸15%/功能32%/电气28%/其他余数; 良品=ROUND(总产量×质量率,0)=36090, 不良=268</t>
        </is>
      </c>
    </row>
    <row r="1390">
      <c r="A1390" s="70" t="inlineStr">
        <is>
          <t>DEF-01389</t>
        </is>
      </c>
      <c r="B1390" s="70" t="inlineStr">
        <is>
          <t>LINE-S02-POST-20260316</t>
        </is>
      </c>
      <c r="C1390" s="70" t="inlineStr">
        <is>
          <t>SHIFT-POST-20260316</t>
        </is>
      </c>
      <c r="D1390" s="70" t="inlineStr">
        <is>
          <t>LINE-S02</t>
        </is>
      </c>
      <c r="E1390" s="70" t="inlineStr">
        <is>
          <t>改善后</t>
        </is>
      </c>
      <c r="F1390" s="71" t="n">
        <v>46097</v>
      </c>
      <c r="G1390" s="70" t="inlineStr">
        <is>
          <t>视觉设备系列</t>
        </is>
      </c>
      <c r="H1390" s="70" t="inlineStr">
        <is>
          <t>电气不良</t>
        </is>
      </c>
      <c r="I1390" s="72" t="n">
        <v>75</v>
      </c>
      <c r="J1390" s="73" t="n">
        <v>0.2798507462686567</v>
      </c>
      <c r="K1390" s="70" t="inlineStr">
        <is>
          <t>焊接工位</t>
        </is>
      </c>
      <c r="L1390" s="70" t="inlineStr">
        <is>
          <t>焊接缺陷</t>
        </is>
      </c>
      <c r="M1390" s="70" t="inlineStr">
        <is>
          <t>质量工程师</t>
        </is>
      </c>
      <c r="N1390" s="70" t="inlineStr">
        <is>
          <t>否</t>
        </is>
      </c>
      <c r="O1390" s="70" t="inlineStr">
        <is>
          <t>团队模拟数据</t>
        </is>
      </c>
      <c r="P1390" s="70" t="inlineStr">
        <is>
          <t>SIM-v2.2-20260807-20260805</t>
        </is>
      </c>
      <c r="Q1390" s="70" t="inlineStr">
        <is>
          <t>按LINE-S02确定性比例分配: 外观12%/尺寸15%/功能32%/电气28%/其他余数; 良品=ROUND(总产量×质量率,0)=36090, 不良=268</t>
        </is>
      </c>
    </row>
    <row r="1391">
      <c r="A1391" s="70" t="inlineStr">
        <is>
          <t>DEF-01390</t>
        </is>
      </c>
      <c r="B1391" s="70" t="inlineStr">
        <is>
          <t>LINE-S02-POST-20260316</t>
        </is>
      </c>
      <c r="C1391" s="70" t="inlineStr">
        <is>
          <t>SHIFT-POST-20260316</t>
        </is>
      </c>
      <c r="D1391" s="70" t="inlineStr">
        <is>
          <t>LINE-S02</t>
        </is>
      </c>
      <c r="E1391" s="70" t="inlineStr">
        <is>
          <t>改善后</t>
        </is>
      </c>
      <c r="F1391" s="71" t="n">
        <v>46097</v>
      </c>
      <c r="G1391" s="70" t="inlineStr">
        <is>
          <t>视觉设备系列</t>
        </is>
      </c>
      <c r="H1391" s="70" t="inlineStr">
        <is>
          <t>其他不良</t>
        </is>
      </c>
      <c r="I1391" s="72" t="n">
        <v>35</v>
      </c>
      <c r="J1391" s="73" t="n">
        <v>0.1305970149253731</v>
      </c>
      <c r="K1391" s="70" t="inlineStr">
        <is>
          <t>包装工位</t>
        </is>
      </c>
      <c r="L1391" s="70" t="inlineStr">
        <is>
          <t>综合因素</t>
        </is>
      </c>
      <c r="M1391" s="70" t="inlineStr">
        <is>
          <t>生产主管</t>
        </is>
      </c>
      <c r="N1391" s="70" t="inlineStr">
        <is>
          <t>否</t>
        </is>
      </c>
      <c r="O1391" s="70" t="inlineStr">
        <is>
          <t>团队模拟数据</t>
        </is>
      </c>
      <c r="P1391" s="70" t="inlineStr">
        <is>
          <t>SIM-v2.2-20260807-20260805</t>
        </is>
      </c>
      <c r="Q1391" s="70" t="inlineStr">
        <is>
          <t>按LINE-S02确定性比例分配: 外观12%/尺寸15%/功能32%/电气28%/其他余数; 良品=ROUND(总产量×质量率,0)=36090, 不良=268</t>
        </is>
      </c>
    </row>
    <row r="1392">
      <c r="A1392" s="70" t="inlineStr">
        <is>
          <t>DEF-01391</t>
        </is>
      </c>
      <c r="B1392" s="70" t="inlineStr">
        <is>
          <t>LINE-S03-POST-20260316</t>
        </is>
      </c>
      <c r="C1392" s="70" t="inlineStr">
        <is>
          <t>SHIFT-POST-20260316</t>
        </is>
      </c>
      <c r="D1392" s="70" t="inlineStr">
        <is>
          <t>LINE-S03</t>
        </is>
      </c>
      <c r="E1392" s="70" t="inlineStr">
        <is>
          <t>改善后</t>
        </is>
      </c>
      <c r="F1392" s="71" t="n">
        <v>46097</v>
      </c>
      <c r="G1392" s="70" t="inlineStr">
        <is>
          <t>音频模组系列</t>
        </is>
      </c>
      <c r="H1392" s="70" t="inlineStr">
        <is>
          <t>外观不良</t>
        </is>
      </c>
      <c r="I1392" s="72" t="n">
        <v>316</v>
      </c>
      <c r="J1392" s="73" t="n">
        <v>0.3195146612740142</v>
      </c>
      <c r="K1392" s="70" t="inlineStr">
        <is>
          <t>注塑工位</t>
        </is>
      </c>
      <c r="L1392" s="70" t="inlineStr">
        <is>
          <t>表面缺陷</t>
        </is>
      </c>
      <c r="M1392" s="70" t="inlineStr">
        <is>
          <t>质量工程师</t>
        </is>
      </c>
      <c r="N1392" s="70" t="inlineStr">
        <is>
          <t>是</t>
        </is>
      </c>
      <c r="O1392" s="70" t="inlineStr">
        <is>
          <t>团队模拟数据</t>
        </is>
      </c>
      <c r="P1392" s="70" t="inlineStr">
        <is>
          <t>SIM-v2.2-20260807-20260805</t>
        </is>
      </c>
      <c r="Q1392" s="70" t="inlineStr">
        <is>
          <t>按LINE-S03确定性比例分配: 外观32%/尺寸30%/功能15%/电气13%/其他余数; 良品=ROUND(总产量×质量率,0)=42147, 不良=989</t>
        </is>
      </c>
    </row>
    <row r="1393">
      <c r="A1393" s="70" t="inlineStr">
        <is>
          <t>DEF-01392</t>
        </is>
      </c>
      <c r="B1393" s="70" t="inlineStr">
        <is>
          <t>LINE-S03-POST-20260316</t>
        </is>
      </c>
      <c r="C1393" s="70" t="inlineStr">
        <is>
          <t>SHIFT-POST-20260316</t>
        </is>
      </c>
      <c r="D1393" s="70" t="inlineStr">
        <is>
          <t>LINE-S03</t>
        </is>
      </c>
      <c r="E1393" s="70" t="inlineStr">
        <is>
          <t>改善后</t>
        </is>
      </c>
      <c r="F1393" s="71" t="n">
        <v>46097</v>
      </c>
      <c r="G1393" s="70" t="inlineStr">
        <is>
          <t>音频模组系列</t>
        </is>
      </c>
      <c r="H1393" s="70" t="inlineStr">
        <is>
          <t>尺寸超差</t>
        </is>
      </c>
      <c r="I1393" s="72" t="n">
        <v>297</v>
      </c>
      <c r="J1393" s="73" t="n">
        <v>0.3003033367037412</v>
      </c>
      <c r="K1393" s="70" t="inlineStr">
        <is>
          <t>成型工位</t>
        </is>
      </c>
      <c r="L1393" s="70" t="inlineStr">
        <is>
          <t>工艺偏移</t>
        </is>
      </c>
      <c r="M1393" s="70" t="inlineStr">
        <is>
          <t>质量工程师</t>
        </is>
      </c>
      <c r="N1393" s="70" t="inlineStr">
        <is>
          <t>是</t>
        </is>
      </c>
      <c r="O1393" s="70" t="inlineStr">
        <is>
          <t>团队模拟数据</t>
        </is>
      </c>
      <c r="P1393" s="70" t="inlineStr">
        <is>
          <t>SIM-v2.2-20260807-20260805</t>
        </is>
      </c>
      <c r="Q1393" s="70" t="inlineStr">
        <is>
          <t>按LINE-S03确定性比例分配: 外观32%/尺寸30%/功能15%/电气13%/其他余数; 良品=ROUND(总产量×质量率,0)=42147, 不良=989</t>
        </is>
      </c>
    </row>
    <row r="1394">
      <c r="A1394" s="70" t="inlineStr">
        <is>
          <t>DEF-01393</t>
        </is>
      </c>
      <c r="B1394" s="70" t="inlineStr">
        <is>
          <t>LINE-S03-POST-20260316</t>
        </is>
      </c>
      <c r="C1394" s="70" t="inlineStr">
        <is>
          <t>SHIFT-POST-20260316</t>
        </is>
      </c>
      <c r="D1394" s="70" t="inlineStr">
        <is>
          <t>LINE-S03</t>
        </is>
      </c>
      <c r="E1394" s="70" t="inlineStr">
        <is>
          <t>改善后</t>
        </is>
      </c>
      <c r="F1394" s="71" t="n">
        <v>46097</v>
      </c>
      <c r="G1394" s="70" t="inlineStr">
        <is>
          <t>音频模组系列</t>
        </is>
      </c>
      <c r="H1394" s="70" t="inlineStr">
        <is>
          <t>功能失效</t>
        </is>
      </c>
      <c r="I1394" s="72" t="n">
        <v>148</v>
      </c>
      <c r="J1394" s="73" t="n">
        <v>0.1496461071789686</v>
      </c>
      <c r="K1394" s="70" t="inlineStr">
        <is>
          <t>测试工位</t>
        </is>
      </c>
      <c r="L1394" s="70" t="inlineStr">
        <is>
          <t>元器件异常</t>
        </is>
      </c>
      <c r="M1394" s="70" t="inlineStr">
        <is>
          <t>质量工程师</t>
        </is>
      </c>
      <c r="N1394" s="70" t="inlineStr">
        <is>
          <t>否</t>
        </is>
      </c>
      <c r="O1394" s="70" t="inlineStr">
        <is>
          <t>团队模拟数据</t>
        </is>
      </c>
      <c r="P1394" s="70" t="inlineStr">
        <is>
          <t>SIM-v2.2-20260807-20260805</t>
        </is>
      </c>
      <c r="Q1394" s="70" t="inlineStr">
        <is>
          <t>按LINE-S03确定性比例分配: 外观32%/尺寸30%/功能15%/电气13%/其他余数; 良品=ROUND(总产量×质量率,0)=42147, 不良=989</t>
        </is>
      </c>
    </row>
    <row r="1395">
      <c r="A1395" s="70" t="inlineStr">
        <is>
          <t>DEF-01394</t>
        </is>
      </c>
      <c r="B1395" s="70" t="inlineStr">
        <is>
          <t>LINE-S03-POST-20260316</t>
        </is>
      </c>
      <c r="C1395" s="70" t="inlineStr">
        <is>
          <t>SHIFT-POST-20260316</t>
        </is>
      </c>
      <c r="D1395" s="70" t="inlineStr">
        <is>
          <t>LINE-S03</t>
        </is>
      </c>
      <c r="E1395" s="70" t="inlineStr">
        <is>
          <t>改善后</t>
        </is>
      </c>
      <c r="F1395" s="71" t="n">
        <v>46097</v>
      </c>
      <c r="G1395" s="70" t="inlineStr">
        <is>
          <t>音频模组系列</t>
        </is>
      </c>
      <c r="H1395" s="70" t="inlineStr">
        <is>
          <t>电气不良</t>
        </is>
      </c>
      <c r="I1395" s="72" t="n">
        <v>129</v>
      </c>
      <c r="J1395" s="73" t="n">
        <v>0.1304347826086956</v>
      </c>
      <c r="K1395" s="70" t="inlineStr">
        <is>
          <t>焊接工位</t>
        </is>
      </c>
      <c r="L1395" s="70" t="inlineStr">
        <is>
          <t>焊接缺陷</t>
        </is>
      </c>
      <c r="M1395" s="70" t="inlineStr">
        <is>
          <t>质量工程师</t>
        </is>
      </c>
      <c r="N1395" s="70" t="inlineStr">
        <is>
          <t>否</t>
        </is>
      </c>
      <c r="O1395" s="70" t="inlineStr">
        <is>
          <t>团队模拟数据</t>
        </is>
      </c>
      <c r="P1395" s="70" t="inlineStr">
        <is>
          <t>SIM-v2.2-20260807-20260805</t>
        </is>
      </c>
      <c r="Q1395" s="70" t="inlineStr">
        <is>
          <t>按LINE-S03确定性比例分配: 外观32%/尺寸30%/功能15%/电气13%/其他余数; 良品=ROUND(总产量×质量率,0)=42147, 不良=989</t>
        </is>
      </c>
    </row>
    <row r="1396">
      <c r="A1396" s="70" t="inlineStr">
        <is>
          <t>DEF-01395</t>
        </is>
      </c>
      <c r="B1396" s="70" t="inlineStr">
        <is>
          <t>LINE-S03-POST-20260316</t>
        </is>
      </c>
      <c r="C1396" s="70" t="inlineStr">
        <is>
          <t>SHIFT-POST-20260316</t>
        </is>
      </c>
      <c r="D1396" s="70" t="inlineStr">
        <is>
          <t>LINE-S03</t>
        </is>
      </c>
      <c r="E1396" s="70" t="inlineStr">
        <is>
          <t>改善后</t>
        </is>
      </c>
      <c r="F1396" s="71" t="n">
        <v>46097</v>
      </c>
      <c r="G1396" s="70" t="inlineStr">
        <is>
          <t>音频模组系列</t>
        </is>
      </c>
      <c r="H1396" s="70" t="inlineStr">
        <is>
          <t>其他不良</t>
        </is>
      </c>
      <c r="I1396" s="72" t="n">
        <v>99</v>
      </c>
      <c r="J1396" s="73" t="n">
        <v>0.1001011122345803</v>
      </c>
      <c r="K1396" s="70" t="inlineStr">
        <is>
          <t>包装工位</t>
        </is>
      </c>
      <c r="L1396" s="70" t="inlineStr">
        <is>
          <t>综合因素</t>
        </is>
      </c>
      <c r="M1396" s="70" t="inlineStr">
        <is>
          <t>生产主管</t>
        </is>
      </c>
      <c r="N1396" s="70" t="inlineStr">
        <is>
          <t>否</t>
        </is>
      </c>
      <c r="O1396" s="70" t="inlineStr">
        <is>
          <t>团队模拟数据</t>
        </is>
      </c>
      <c r="P1396" s="70" t="inlineStr">
        <is>
          <t>SIM-v2.2-20260807-20260805</t>
        </is>
      </c>
      <c r="Q1396" s="70" t="inlineStr">
        <is>
          <t>按LINE-S03确定性比例分配: 外观32%/尺寸30%/功能15%/电气13%/其他余数; 良品=ROUND(总产量×质量率,0)=42147, 不良=989</t>
        </is>
      </c>
    </row>
    <row r="1397">
      <c r="A1397" s="70" t="inlineStr">
        <is>
          <t>DEF-01396</t>
        </is>
      </c>
      <c r="B1397" s="70" t="inlineStr">
        <is>
          <t>LINE-S01-POST-20260317</t>
        </is>
      </c>
      <c r="C1397" s="70" t="inlineStr">
        <is>
          <t>SHIFT-POST-20260317</t>
        </is>
      </c>
      <c r="D1397" s="70" t="inlineStr">
        <is>
          <t>LINE-S01</t>
        </is>
      </c>
      <c r="E1397" s="70" t="inlineStr">
        <is>
          <t>改善后</t>
        </is>
      </c>
      <c r="F1397" s="71" t="n">
        <v>46098</v>
      </c>
      <c r="G1397" s="70" t="inlineStr">
        <is>
          <t>智能终端系列</t>
        </is>
      </c>
      <c r="H1397" s="70" t="inlineStr">
        <is>
          <t>外观不良</t>
        </is>
      </c>
      <c r="I1397" s="72" t="n">
        <v>76</v>
      </c>
      <c r="J1397" s="73" t="n">
        <v>0.1504950495049505</v>
      </c>
      <c r="K1397" s="70" t="inlineStr">
        <is>
          <t>注塑工位</t>
        </is>
      </c>
      <c r="L1397" s="70" t="inlineStr">
        <is>
          <t>表面缺陷</t>
        </is>
      </c>
      <c r="M1397" s="70" t="inlineStr">
        <is>
          <t>质量工程师</t>
        </is>
      </c>
      <c r="N1397" s="70" t="inlineStr">
        <is>
          <t>否</t>
        </is>
      </c>
      <c r="O1397" s="70" t="inlineStr">
        <is>
          <t>团队模拟数据</t>
        </is>
      </c>
      <c r="P1397" s="70" t="inlineStr">
        <is>
          <t>SIM-v2.2-20260807-20260805</t>
        </is>
      </c>
      <c r="Q1397" s="70" t="inlineStr">
        <is>
          <t>按LINE-S01确定性比例分配: 外观15%/尺寸25%/功能25%/电气25%/其他余数; 良品=ROUND(总产量×质量率,0)=48992, 不良=505</t>
        </is>
      </c>
    </row>
    <row r="1398">
      <c r="A1398" s="70" t="inlineStr">
        <is>
          <t>DEF-01397</t>
        </is>
      </c>
      <c r="B1398" s="70" t="inlineStr">
        <is>
          <t>LINE-S01-POST-20260317</t>
        </is>
      </c>
      <c r="C1398" s="70" t="inlineStr">
        <is>
          <t>SHIFT-POST-20260317</t>
        </is>
      </c>
      <c r="D1398" s="70" t="inlineStr">
        <is>
          <t>LINE-S01</t>
        </is>
      </c>
      <c r="E1398" s="70" t="inlineStr">
        <is>
          <t>改善后</t>
        </is>
      </c>
      <c r="F1398" s="71" t="n">
        <v>46098</v>
      </c>
      <c r="G1398" s="70" t="inlineStr">
        <is>
          <t>智能终端系列</t>
        </is>
      </c>
      <c r="H1398" s="70" t="inlineStr">
        <is>
          <t>尺寸超差</t>
        </is>
      </c>
      <c r="I1398" s="72" t="n">
        <v>126</v>
      </c>
      <c r="J1398" s="73" t="n">
        <v>0.2495049504950495</v>
      </c>
      <c r="K1398" s="70" t="inlineStr">
        <is>
          <t>成型工位</t>
        </is>
      </c>
      <c r="L1398" s="70" t="inlineStr">
        <is>
          <t>工艺偏移</t>
        </is>
      </c>
      <c r="M1398" s="70" t="inlineStr">
        <is>
          <t>质量工程师</t>
        </is>
      </c>
      <c r="N1398" s="70" t="inlineStr">
        <is>
          <t>否</t>
        </is>
      </c>
      <c r="O1398" s="70" t="inlineStr">
        <is>
          <t>团队模拟数据</t>
        </is>
      </c>
      <c r="P1398" s="70" t="inlineStr">
        <is>
          <t>SIM-v2.2-20260807-20260805</t>
        </is>
      </c>
      <c r="Q1398" s="70" t="inlineStr">
        <is>
          <t>按LINE-S01确定性比例分配: 外观15%/尺寸25%/功能25%/电气25%/其他余数; 良品=ROUND(总产量×质量率,0)=48992, 不良=505</t>
        </is>
      </c>
    </row>
    <row r="1399">
      <c r="A1399" s="70" t="inlineStr">
        <is>
          <t>DEF-01398</t>
        </is>
      </c>
      <c r="B1399" s="70" t="inlineStr">
        <is>
          <t>LINE-S01-POST-20260317</t>
        </is>
      </c>
      <c r="C1399" s="70" t="inlineStr">
        <is>
          <t>SHIFT-POST-20260317</t>
        </is>
      </c>
      <c r="D1399" s="70" t="inlineStr">
        <is>
          <t>LINE-S01</t>
        </is>
      </c>
      <c r="E1399" s="70" t="inlineStr">
        <is>
          <t>改善后</t>
        </is>
      </c>
      <c r="F1399" s="71" t="n">
        <v>46098</v>
      </c>
      <c r="G1399" s="70" t="inlineStr">
        <is>
          <t>智能终端系列</t>
        </is>
      </c>
      <c r="H1399" s="70" t="inlineStr">
        <is>
          <t>功能失效</t>
        </is>
      </c>
      <c r="I1399" s="72" t="n">
        <v>126</v>
      </c>
      <c r="J1399" s="73" t="n">
        <v>0.2495049504950495</v>
      </c>
      <c r="K1399" s="70" t="inlineStr">
        <is>
          <t>测试工位</t>
        </is>
      </c>
      <c r="L1399" s="70" t="inlineStr">
        <is>
          <t>元器件异常</t>
        </is>
      </c>
      <c r="M1399" s="70" t="inlineStr">
        <is>
          <t>质量工程师</t>
        </is>
      </c>
      <c r="N1399" s="70" t="inlineStr">
        <is>
          <t>否</t>
        </is>
      </c>
      <c r="O1399" s="70" t="inlineStr">
        <is>
          <t>团队模拟数据</t>
        </is>
      </c>
      <c r="P1399" s="70" t="inlineStr">
        <is>
          <t>SIM-v2.2-20260807-20260805</t>
        </is>
      </c>
      <c r="Q1399" s="70" t="inlineStr">
        <is>
          <t>按LINE-S01确定性比例分配: 外观15%/尺寸25%/功能25%/电气25%/其他余数; 良品=ROUND(总产量×质量率,0)=48992, 不良=505</t>
        </is>
      </c>
    </row>
    <row r="1400">
      <c r="A1400" s="70" t="inlineStr">
        <is>
          <t>DEF-01399</t>
        </is>
      </c>
      <c r="B1400" s="70" t="inlineStr">
        <is>
          <t>LINE-S01-POST-20260317</t>
        </is>
      </c>
      <c r="C1400" s="70" t="inlineStr">
        <is>
          <t>SHIFT-POST-20260317</t>
        </is>
      </c>
      <c r="D1400" s="70" t="inlineStr">
        <is>
          <t>LINE-S01</t>
        </is>
      </c>
      <c r="E1400" s="70" t="inlineStr">
        <is>
          <t>改善后</t>
        </is>
      </c>
      <c r="F1400" s="71" t="n">
        <v>46098</v>
      </c>
      <c r="G1400" s="70" t="inlineStr">
        <is>
          <t>智能终端系列</t>
        </is>
      </c>
      <c r="H1400" s="70" t="inlineStr">
        <is>
          <t>电气不良</t>
        </is>
      </c>
      <c r="I1400" s="72" t="n">
        <v>126</v>
      </c>
      <c r="J1400" s="73" t="n">
        <v>0.2495049504950495</v>
      </c>
      <c r="K1400" s="70" t="inlineStr">
        <is>
          <t>焊接工位</t>
        </is>
      </c>
      <c r="L1400" s="70" t="inlineStr">
        <is>
          <t>焊接缺陷</t>
        </is>
      </c>
      <c r="M1400" s="70" t="inlineStr">
        <is>
          <t>质量工程师</t>
        </is>
      </c>
      <c r="N1400" s="70" t="inlineStr">
        <is>
          <t>否</t>
        </is>
      </c>
      <c r="O1400" s="70" t="inlineStr">
        <is>
          <t>团队模拟数据</t>
        </is>
      </c>
      <c r="P1400" s="70" t="inlineStr">
        <is>
          <t>SIM-v2.2-20260807-20260805</t>
        </is>
      </c>
      <c r="Q1400" s="70" t="inlineStr">
        <is>
          <t>按LINE-S01确定性比例分配: 外观15%/尺寸25%/功能25%/电气25%/其他余数; 良品=ROUND(总产量×质量率,0)=48992, 不良=505</t>
        </is>
      </c>
    </row>
    <row r="1401">
      <c r="A1401" s="70" t="inlineStr">
        <is>
          <t>DEF-01400</t>
        </is>
      </c>
      <c r="B1401" s="70" t="inlineStr">
        <is>
          <t>LINE-S01-POST-20260317</t>
        </is>
      </c>
      <c r="C1401" s="70" t="inlineStr">
        <is>
          <t>SHIFT-POST-20260317</t>
        </is>
      </c>
      <c r="D1401" s="70" t="inlineStr">
        <is>
          <t>LINE-S01</t>
        </is>
      </c>
      <c r="E1401" s="70" t="inlineStr">
        <is>
          <t>改善后</t>
        </is>
      </c>
      <c r="F1401" s="71" t="n">
        <v>46098</v>
      </c>
      <c r="G1401" s="70" t="inlineStr">
        <is>
          <t>智能终端系列</t>
        </is>
      </c>
      <c r="H1401" s="70" t="inlineStr">
        <is>
          <t>其他不良</t>
        </is>
      </c>
      <c r="I1401" s="72" t="n">
        <v>51</v>
      </c>
      <c r="J1401" s="73" t="n">
        <v>0.100990099009901</v>
      </c>
      <c r="K1401" s="70" t="inlineStr">
        <is>
          <t>包装工位</t>
        </is>
      </c>
      <c r="L1401" s="70" t="inlineStr">
        <is>
          <t>综合因素</t>
        </is>
      </c>
      <c r="M1401" s="70" t="inlineStr">
        <is>
          <t>生产主管</t>
        </is>
      </c>
      <c r="N1401" s="70" t="inlineStr">
        <is>
          <t>否</t>
        </is>
      </c>
      <c r="O1401" s="70" t="inlineStr">
        <is>
          <t>团队模拟数据</t>
        </is>
      </c>
      <c r="P1401" s="70" t="inlineStr">
        <is>
          <t>SIM-v2.2-20260807-20260805</t>
        </is>
      </c>
      <c r="Q1401" s="70" t="inlineStr">
        <is>
          <t>按LINE-S01确定性比例分配: 外观15%/尺寸25%/功能25%/电气25%/其他余数; 良品=ROUND(总产量×质量率,0)=48992, 不良=505</t>
        </is>
      </c>
    </row>
    <row r="1402">
      <c r="A1402" s="70" t="inlineStr">
        <is>
          <t>DEF-01401</t>
        </is>
      </c>
      <c r="B1402" s="70" t="inlineStr">
        <is>
          <t>LINE-S02-POST-20260317</t>
        </is>
      </c>
      <c r="C1402" s="70" t="inlineStr">
        <is>
          <t>SHIFT-POST-20260317</t>
        </is>
      </c>
      <c r="D1402" s="70" t="inlineStr">
        <is>
          <t>LINE-S02</t>
        </is>
      </c>
      <c r="E1402" s="70" t="inlineStr">
        <is>
          <t>改善后</t>
        </is>
      </c>
      <c r="F1402" s="71" t="n">
        <v>46098</v>
      </c>
      <c r="G1402" s="70" t="inlineStr">
        <is>
          <t>视觉设备系列</t>
        </is>
      </c>
      <c r="H1402" s="70" t="inlineStr">
        <is>
          <t>外观不良</t>
        </is>
      </c>
      <c r="I1402" s="72" t="n">
        <v>75</v>
      </c>
      <c r="J1402" s="73" t="n">
        <v>0.1196172248803828</v>
      </c>
      <c r="K1402" s="70" t="inlineStr">
        <is>
          <t>注塑工位</t>
        </is>
      </c>
      <c r="L1402" s="70" t="inlineStr">
        <is>
          <t>表面缺陷</t>
        </is>
      </c>
      <c r="M1402" s="70" t="inlineStr">
        <is>
          <t>质量工程师</t>
        </is>
      </c>
      <c r="N1402" s="70" t="inlineStr">
        <is>
          <t>否</t>
        </is>
      </c>
      <c r="O1402" s="70" t="inlineStr">
        <is>
          <t>团队模拟数据</t>
        </is>
      </c>
      <c r="P1402" s="70" t="inlineStr">
        <is>
          <t>SIM-v2.2-20260807-20260805</t>
        </is>
      </c>
      <c r="Q1402" s="70" t="inlineStr">
        <is>
          <t>按LINE-S02确定性比例分配: 外观12%/尺寸15%/功能32%/电气28%/其他余数; 良品=ROUND(总产量×质量率,0)=48479, 不良=627</t>
        </is>
      </c>
    </row>
    <row r="1403">
      <c r="A1403" s="70" t="inlineStr">
        <is>
          <t>DEF-01402</t>
        </is>
      </c>
      <c r="B1403" s="70" t="inlineStr">
        <is>
          <t>LINE-S02-POST-20260317</t>
        </is>
      </c>
      <c r="C1403" s="70" t="inlineStr">
        <is>
          <t>SHIFT-POST-20260317</t>
        </is>
      </c>
      <c r="D1403" s="70" t="inlineStr">
        <is>
          <t>LINE-S02</t>
        </is>
      </c>
      <c r="E1403" s="70" t="inlineStr">
        <is>
          <t>改善后</t>
        </is>
      </c>
      <c r="F1403" s="71" t="n">
        <v>46098</v>
      </c>
      <c r="G1403" s="70" t="inlineStr">
        <is>
          <t>视觉设备系列</t>
        </is>
      </c>
      <c r="H1403" s="70" t="inlineStr">
        <is>
          <t>尺寸超差</t>
        </is>
      </c>
      <c r="I1403" s="72" t="n">
        <v>94</v>
      </c>
      <c r="J1403" s="73" t="n">
        <v>0.1499202551834131</v>
      </c>
      <c r="K1403" s="70" t="inlineStr">
        <is>
          <t>成型工位</t>
        </is>
      </c>
      <c r="L1403" s="70" t="inlineStr">
        <is>
          <t>工艺偏移</t>
        </is>
      </c>
      <c r="M1403" s="70" t="inlineStr">
        <is>
          <t>质量工程师</t>
        </is>
      </c>
      <c r="N1403" s="70" t="inlineStr">
        <is>
          <t>否</t>
        </is>
      </c>
      <c r="O1403" s="70" t="inlineStr">
        <is>
          <t>团队模拟数据</t>
        </is>
      </c>
      <c r="P1403" s="70" t="inlineStr">
        <is>
          <t>SIM-v2.2-20260807-20260805</t>
        </is>
      </c>
      <c r="Q1403" s="70" t="inlineStr">
        <is>
          <t>按LINE-S02确定性比例分配: 外观12%/尺寸15%/功能32%/电气28%/其他余数; 良品=ROUND(总产量×质量率,0)=48479, 不良=627</t>
        </is>
      </c>
    </row>
    <row r="1404">
      <c r="A1404" s="70" t="inlineStr">
        <is>
          <t>DEF-01403</t>
        </is>
      </c>
      <c r="B1404" s="70" t="inlineStr">
        <is>
          <t>LINE-S02-POST-20260317</t>
        </is>
      </c>
      <c r="C1404" s="70" t="inlineStr">
        <is>
          <t>SHIFT-POST-20260317</t>
        </is>
      </c>
      <c r="D1404" s="70" t="inlineStr">
        <is>
          <t>LINE-S02</t>
        </is>
      </c>
      <c r="E1404" s="70" t="inlineStr">
        <is>
          <t>改善后</t>
        </is>
      </c>
      <c r="F1404" s="71" t="n">
        <v>46098</v>
      </c>
      <c r="G1404" s="70" t="inlineStr">
        <is>
          <t>视觉设备系列</t>
        </is>
      </c>
      <c r="H1404" s="70" t="inlineStr">
        <is>
          <t>功能失效</t>
        </is>
      </c>
      <c r="I1404" s="72" t="n">
        <v>201</v>
      </c>
      <c r="J1404" s="73" t="n">
        <v>0.3205741626794258</v>
      </c>
      <c r="K1404" s="70" t="inlineStr">
        <is>
          <t>测试工位</t>
        </is>
      </c>
      <c r="L1404" s="70" t="inlineStr">
        <is>
          <t>元器件异常</t>
        </is>
      </c>
      <c r="M1404" s="70" t="inlineStr">
        <is>
          <t>质量工程师</t>
        </is>
      </c>
      <c r="N1404" s="70" t="inlineStr">
        <is>
          <t>是</t>
        </is>
      </c>
      <c r="O1404" s="70" t="inlineStr">
        <is>
          <t>团队模拟数据</t>
        </is>
      </c>
      <c r="P1404" s="70" t="inlineStr">
        <is>
          <t>SIM-v2.2-20260807-20260805</t>
        </is>
      </c>
      <c r="Q1404" s="70" t="inlineStr">
        <is>
          <t>按LINE-S02确定性比例分配: 外观12%/尺寸15%/功能32%/电气28%/其他余数; 良品=ROUND(总产量×质量率,0)=48479, 不良=627</t>
        </is>
      </c>
    </row>
    <row r="1405">
      <c r="A1405" s="70" t="inlineStr">
        <is>
          <t>DEF-01404</t>
        </is>
      </c>
      <c r="B1405" s="70" t="inlineStr">
        <is>
          <t>LINE-S02-POST-20260317</t>
        </is>
      </c>
      <c r="C1405" s="70" t="inlineStr">
        <is>
          <t>SHIFT-POST-20260317</t>
        </is>
      </c>
      <c r="D1405" s="70" t="inlineStr">
        <is>
          <t>LINE-S02</t>
        </is>
      </c>
      <c r="E1405" s="70" t="inlineStr">
        <is>
          <t>改善后</t>
        </is>
      </c>
      <c r="F1405" s="71" t="n">
        <v>46098</v>
      </c>
      <c r="G1405" s="70" t="inlineStr">
        <is>
          <t>视觉设备系列</t>
        </is>
      </c>
      <c r="H1405" s="70" t="inlineStr">
        <is>
          <t>电气不良</t>
        </is>
      </c>
      <c r="I1405" s="72" t="n">
        <v>176</v>
      </c>
      <c r="J1405" s="73" t="n">
        <v>0.2807017543859649</v>
      </c>
      <c r="K1405" s="70" t="inlineStr">
        <is>
          <t>焊接工位</t>
        </is>
      </c>
      <c r="L1405" s="70" t="inlineStr">
        <is>
          <t>焊接缺陷</t>
        </is>
      </c>
      <c r="M1405" s="70" t="inlineStr">
        <is>
          <t>质量工程师</t>
        </is>
      </c>
      <c r="N1405" s="70" t="inlineStr">
        <is>
          <t>否</t>
        </is>
      </c>
      <c r="O1405" s="70" t="inlineStr">
        <is>
          <t>团队模拟数据</t>
        </is>
      </c>
      <c r="P1405" s="70" t="inlineStr">
        <is>
          <t>SIM-v2.2-20260807-20260805</t>
        </is>
      </c>
      <c r="Q1405" s="70" t="inlineStr">
        <is>
          <t>按LINE-S02确定性比例分配: 外观12%/尺寸15%/功能32%/电气28%/其他余数; 良品=ROUND(总产量×质量率,0)=48479, 不良=627</t>
        </is>
      </c>
    </row>
    <row r="1406">
      <c r="A1406" s="70" t="inlineStr">
        <is>
          <t>DEF-01405</t>
        </is>
      </c>
      <c r="B1406" s="70" t="inlineStr">
        <is>
          <t>LINE-S02-POST-20260317</t>
        </is>
      </c>
      <c r="C1406" s="70" t="inlineStr">
        <is>
          <t>SHIFT-POST-20260317</t>
        </is>
      </c>
      <c r="D1406" s="70" t="inlineStr">
        <is>
          <t>LINE-S02</t>
        </is>
      </c>
      <c r="E1406" s="70" t="inlineStr">
        <is>
          <t>改善后</t>
        </is>
      </c>
      <c r="F1406" s="71" t="n">
        <v>46098</v>
      </c>
      <c r="G1406" s="70" t="inlineStr">
        <is>
          <t>视觉设备系列</t>
        </is>
      </c>
      <c r="H1406" s="70" t="inlineStr">
        <is>
          <t>其他不良</t>
        </is>
      </c>
      <c r="I1406" s="72" t="n">
        <v>81</v>
      </c>
      <c r="J1406" s="73" t="n">
        <v>0.1291866028708134</v>
      </c>
      <c r="K1406" s="70" t="inlineStr">
        <is>
          <t>包装工位</t>
        </is>
      </c>
      <c r="L1406" s="70" t="inlineStr">
        <is>
          <t>综合因素</t>
        </is>
      </c>
      <c r="M1406" s="70" t="inlineStr">
        <is>
          <t>生产主管</t>
        </is>
      </c>
      <c r="N1406" s="70" t="inlineStr">
        <is>
          <t>否</t>
        </is>
      </c>
      <c r="O1406" s="70" t="inlineStr">
        <is>
          <t>团队模拟数据</t>
        </is>
      </c>
      <c r="P1406" s="70" t="inlineStr">
        <is>
          <t>SIM-v2.2-20260807-20260805</t>
        </is>
      </c>
      <c r="Q1406" s="70" t="inlineStr">
        <is>
          <t>按LINE-S02确定性比例分配: 外观12%/尺寸15%/功能32%/电气28%/其他余数; 良品=ROUND(总产量×质量率,0)=48479, 不良=627</t>
        </is>
      </c>
    </row>
    <row r="1407">
      <c r="A1407" s="70" t="inlineStr">
        <is>
          <t>DEF-01406</t>
        </is>
      </c>
      <c r="B1407" s="70" t="inlineStr">
        <is>
          <t>LINE-S03-POST-20260317</t>
        </is>
      </c>
      <c r="C1407" s="70" t="inlineStr">
        <is>
          <t>SHIFT-POST-20260317</t>
        </is>
      </c>
      <c r="D1407" s="70" t="inlineStr">
        <is>
          <t>LINE-S03</t>
        </is>
      </c>
      <c r="E1407" s="70" t="inlineStr">
        <is>
          <t>改善后</t>
        </is>
      </c>
      <c r="F1407" s="71" t="n">
        <v>46098</v>
      </c>
      <c r="G1407" s="70" t="inlineStr">
        <is>
          <t>音频模组系列</t>
        </is>
      </c>
      <c r="H1407" s="70" t="inlineStr">
        <is>
          <t>外观不良</t>
        </is>
      </c>
      <c r="I1407" s="72" t="n">
        <v>344</v>
      </c>
      <c r="J1407" s="73" t="n">
        <v>0.32</v>
      </c>
      <c r="K1407" s="70" t="inlineStr">
        <is>
          <t>注塑工位</t>
        </is>
      </c>
      <c r="L1407" s="70" t="inlineStr">
        <is>
          <t>表面缺陷</t>
        </is>
      </c>
      <c r="M1407" s="70" t="inlineStr">
        <is>
          <t>质量工程师</t>
        </is>
      </c>
      <c r="N1407" s="70" t="inlineStr">
        <is>
          <t>是</t>
        </is>
      </c>
      <c r="O1407" s="70" t="inlineStr">
        <is>
          <t>团队模拟数据</t>
        </is>
      </c>
      <c r="P1407" s="70" t="inlineStr">
        <is>
          <t>SIM-v2.2-20260807-20260805</t>
        </is>
      </c>
      <c r="Q1407" s="70" t="inlineStr">
        <is>
          <t>按LINE-S03确定性比例分配: 外观32%/尺寸30%/功能15%/电气13%/其他余数; 良品=ROUND(总产量×质量率,0)=53028, 不良=1075</t>
        </is>
      </c>
    </row>
    <row r="1408">
      <c r="A1408" s="70" t="inlineStr">
        <is>
          <t>DEF-01407</t>
        </is>
      </c>
      <c r="B1408" s="70" t="inlineStr">
        <is>
          <t>LINE-S03-POST-20260317</t>
        </is>
      </c>
      <c r="C1408" s="70" t="inlineStr">
        <is>
          <t>SHIFT-POST-20260317</t>
        </is>
      </c>
      <c r="D1408" s="70" t="inlineStr">
        <is>
          <t>LINE-S03</t>
        </is>
      </c>
      <c r="E1408" s="70" t="inlineStr">
        <is>
          <t>改善后</t>
        </is>
      </c>
      <c r="F1408" s="71" t="n">
        <v>46098</v>
      </c>
      <c r="G1408" s="70" t="inlineStr">
        <is>
          <t>音频模组系列</t>
        </is>
      </c>
      <c r="H1408" s="70" t="inlineStr">
        <is>
          <t>尺寸超差</t>
        </is>
      </c>
      <c r="I1408" s="72" t="n">
        <v>322</v>
      </c>
      <c r="J1408" s="73" t="n">
        <v>0.2995348837209302</v>
      </c>
      <c r="K1408" s="70" t="inlineStr">
        <is>
          <t>成型工位</t>
        </is>
      </c>
      <c r="L1408" s="70" t="inlineStr">
        <is>
          <t>工艺偏移</t>
        </is>
      </c>
      <c r="M1408" s="70" t="inlineStr">
        <is>
          <t>质量工程师</t>
        </is>
      </c>
      <c r="N1408" s="70" t="inlineStr">
        <is>
          <t>否</t>
        </is>
      </c>
      <c r="O1408" s="70" t="inlineStr">
        <is>
          <t>团队模拟数据</t>
        </is>
      </c>
      <c r="P1408" s="70" t="inlineStr">
        <is>
          <t>SIM-v2.2-20260807-20260805</t>
        </is>
      </c>
      <c r="Q1408" s="70" t="inlineStr">
        <is>
          <t>按LINE-S03确定性比例分配: 外观32%/尺寸30%/功能15%/电气13%/其他余数; 良品=ROUND(总产量×质量率,0)=53028, 不良=1075</t>
        </is>
      </c>
    </row>
    <row r="1409">
      <c r="A1409" s="70" t="inlineStr">
        <is>
          <t>DEF-01408</t>
        </is>
      </c>
      <c r="B1409" s="70" t="inlineStr">
        <is>
          <t>LINE-S03-POST-20260317</t>
        </is>
      </c>
      <c r="C1409" s="70" t="inlineStr">
        <is>
          <t>SHIFT-POST-20260317</t>
        </is>
      </c>
      <c r="D1409" s="70" t="inlineStr">
        <is>
          <t>LINE-S03</t>
        </is>
      </c>
      <c r="E1409" s="70" t="inlineStr">
        <is>
          <t>改善后</t>
        </is>
      </c>
      <c r="F1409" s="71" t="n">
        <v>46098</v>
      </c>
      <c r="G1409" s="70" t="inlineStr">
        <is>
          <t>音频模组系列</t>
        </is>
      </c>
      <c r="H1409" s="70" t="inlineStr">
        <is>
          <t>功能失效</t>
        </is>
      </c>
      <c r="I1409" s="72" t="n">
        <v>161</v>
      </c>
      <c r="J1409" s="73" t="n">
        <v>0.1497674418604651</v>
      </c>
      <c r="K1409" s="70" t="inlineStr">
        <is>
          <t>测试工位</t>
        </is>
      </c>
      <c r="L1409" s="70" t="inlineStr">
        <is>
          <t>元器件异常</t>
        </is>
      </c>
      <c r="M1409" s="70" t="inlineStr">
        <is>
          <t>质量工程师</t>
        </is>
      </c>
      <c r="N1409" s="70" t="inlineStr">
        <is>
          <t>否</t>
        </is>
      </c>
      <c r="O1409" s="70" t="inlineStr">
        <is>
          <t>团队模拟数据</t>
        </is>
      </c>
      <c r="P1409" s="70" t="inlineStr">
        <is>
          <t>SIM-v2.2-20260807-20260805</t>
        </is>
      </c>
      <c r="Q1409" s="70" t="inlineStr">
        <is>
          <t>按LINE-S03确定性比例分配: 外观32%/尺寸30%/功能15%/电气13%/其他余数; 良品=ROUND(总产量×质量率,0)=53028, 不良=1075</t>
        </is>
      </c>
    </row>
    <row r="1410">
      <c r="A1410" s="70" t="inlineStr">
        <is>
          <t>DEF-01409</t>
        </is>
      </c>
      <c r="B1410" s="70" t="inlineStr">
        <is>
          <t>LINE-S03-POST-20260317</t>
        </is>
      </c>
      <c r="C1410" s="70" t="inlineStr">
        <is>
          <t>SHIFT-POST-20260317</t>
        </is>
      </c>
      <c r="D1410" s="70" t="inlineStr">
        <is>
          <t>LINE-S03</t>
        </is>
      </c>
      <c r="E1410" s="70" t="inlineStr">
        <is>
          <t>改善后</t>
        </is>
      </c>
      <c r="F1410" s="71" t="n">
        <v>46098</v>
      </c>
      <c r="G1410" s="70" t="inlineStr">
        <is>
          <t>音频模组系列</t>
        </is>
      </c>
      <c r="H1410" s="70" t="inlineStr">
        <is>
          <t>电气不良</t>
        </is>
      </c>
      <c r="I1410" s="72" t="n">
        <v>140</v>
      </c>
      <c r="J1410" s="73" t="n">
        <v>0.1302325581395349</v>
      </c>
      <c r="K1410" s="70" t="inlineStr">
        <is>
          <t>焊接工位</t>
        </is>
      </c>
      <c r="L1410" s="70" t="inlineStr">
        <is>
          <t>焊接缺陷</t>
        </is>
      </c>
      <c r="M1410" s="70" t="inlineStr">
        <is>
          <t>质量工程师</t>
        </is>
      </c>
      <c r="N1410" s="70" t="inlineStr">
        <is>
          <t>否</t>
        </is>
      </c>
      <c r="O1410" s="70" t="inlineStr">
        <is>
          <t>团队模拟数据</t>
        </is>
      </c>
      <c r="P1410" s="70" t="inlineStr">
        <is>
          <t>SIM-v2.2-20260807-20260805</t>
        </is>
      </c>
      <c r="Q1410" s="70" t="inlineStr">
        <is>
          <t>按LINE-S03确定性比例分配: 外观32%/尺寸30%/功能15%/电气13%/其他余数; 良品=ROUND(总产量×质量率,0)=53028, 不良=1075</t>
        </is>
      </c>
    </row>
    <row r="1411">
      <c r="A1411" s="70" t="inlineStr">
        <is>
          <t>DEF-01410</t>
        </is>
      </c>
      <c r="B1411" s="70" t="inlineStr">
        <is>
          <t>LINE-S03-POST-20260317</t>
        </is>
      </c>
      <c r="C1411" s="70" t="inlineStr">
        <is>
          <t>SHIFT-POST-20260317</t>
        </is>
      </c>
      <c r="D1411" s="70" t="inlineStr">
        <is>
          <t>LINE-S03</t>
        </is>
      </c>
      <c r="E1411" s="70" t="inlineStr">
        <is>
          <t>改善后</t>
        </is>
      </c>
      <c r="F1411" s="71" t="n">
        <v>46098</v>
      </c>
      <c r="G1411" s="70" t="inlineStr">
        <is>
          <t>音频模组系列</t>
        </is>
      </c>
      <c r="H1411" s="70" t="inlineStr">
        <is>
          <t>其他不良</t>
        </is>
      </c>
      <c r="I1411" s="72" t="n">
        <v>108</v>
      </c>
      <c r="J1411" s="73" t="n">
        <v>0.1004651162790697</v>
      </c>
      <c r="K1411" s="70" t="inlineStr">
        <is>
          <t>包装工位</t>
        </is>
      </c>
      <c r="L1411" s="70" t="inlineStr">
        <is>
          <t>综合因素</t>
        </is>
      </c>
      <c r="M1411" s="70" t="inlineStr">
        <is>
          <t>生产主管</t>
        </is>
      </c>
      <c r="N1411" s="70" t="inlineStr">
        <is>
          <t>否</t>
        </is>
      </c>
      <c r="O1411" s="70" t="inlineStr">
        <is>
          <t>团队模拟数据</t>
        </is>
      </c>
      <c r="P1411" s="70" t="inlineStr">
        <is>
          <t>SIM-v2.2-20260807-20260805</t>
        </is>
      </c>
      <c r="Q1411" s="70" t="inlineStr">
        <is>
          <t>按LINE-S03确定性比例分配: 外观32%/尺寸30%/功能15%/电气13%/其他余数; 良品=ROUND(总产量×质量率,0)=53028, 不良=1075</t>
        </is>
      </c>
    </row>
    <row r="1412">
      <c r="A1412" s="70" t="inlineStr">
        <is>
          <t>DEF-01411</t>
        </is>
      </c>
      <c r="B1412" s="70" t="inlineStr">
        <is>
          <t>LINE-S01-POST-20260318</t>
        </is>
      </c>
      <c r="C1412" s="70" t="inlineStr">
        <is>
          <t>SHIFT-POST-20260318</t>
        </is>
      </c>
      <c r="D1412" s="70" t="inlineStr">
        <is>
          <t>LINE-S01</t>
        </is>
      </c>
      <c r="E1412" s="70" t="inlineStr">
        <is>
          <t>改善后</t>
        </is>
      </c>
      <c r="F1412" s="71" t="n">
        <v>46099</v>
      </c>
      <c r="G1412" s="70" t="inlineStr">
        <is>
          <t>智能终端系列</t>
        </is>
      </c>
      <c r="H1412" s="70" t="inlineStr">
        <is>
          <t>外观不良</t>
        </is>
      </c>
      <c r="I1412" s="72" t="n">
        <v>44</v>
      </c>
      <c r="J1412" s="73" t="n">
        <v>0.1501706484641638</v>
      </c>
      <c r="K1412" s="70" t="inlineStr">
        <is>
          <t>注塑工位</t>
        </is>
      </c>
      <c r="L1412" s="70" t="inlineStr">
        <is>
          <t>表面缺陷</t>
        </is>
      </c>
      <c r="M1412" s="70" t="inlineStr">
        <is>
          <t>质量工程师</t>
        </is>
      </c>
      <c r="N1412" s="70" t="inlineStr">
        <is>
          <t>否</t>
        </is>
      </c>
      <c r="O1412" s="70" t="inlineStr">
        <is>
          <t>团队模拟数据</t>
        </is>
      </c>
      <c r="P1412" s="70" t="inlineStr">
        <is>
          <t>SIM-v2.2-20260807-20260805</t>
        </is>
      </c>
      <c r="Q1412" s="70" t="inlineStr">
        <is>
          <t>按LINE-S01确定性比例分配: 外观15%/尺寸25%/功能25%/电气25%/其他余数; 良品=ROUND(总产量×质量率,0)=26974, 不良=293</t>
        </is>
      </c>
    </row>
    <row r="1413">
      <c r="A1413" s="70" t="inlineStr">
        <is>
          <t>DEF-01412</t>
        </is>
      </c>
      <c r="B1413" s="70" t="inlineStr">
        <is>
          <t>LINE-S01-POST-20260318</t>
        </is>
      </c>
      <c r="C1413" s="70" t="inlineStr">
        <is>
          <t>SHIFT-POST-20260318</t>
        </is>
      </c>
      <c r="D1413" s="70" t="inlineStr">
        <is>
          <t>LINE-S01</t>
        </is>
      </c>
      <c r="E1413" s="70" t="inlineStr">
        <is>
          <t>改善后</t>
        </is>
      </c>
      <c r="F1413" s="71" t="n">
        <v>46099</v>
      </c>
      <c r="G1413" s="70" t="inlineStr">
        <is>
          <t>智能终端系列</t>
        </is>
      </c>
      <c r="H1413" s="70" t="inlineStr">
        <is>
          <t>尺寸超差</t>
        </is>
      </c>
      <c r="I1413" s="72" t="n">
        <v>73</v>
      </c>
      <c r="J1413" s="73" t="n">
        <v>0.2491467576791809</v>
      </c>
      <c r="K1413" s="70" t="inlineStr">
        <is>
          <t>成型工位</t>
        </is>
      </c>
      <c r="L1413" s="70" t="inlineStr">
        <is>
          <t>工艺偏移</t>
        </is>
      </c>
      <c r="M1413" s="70" t="inlineStr">
        <is>
          <t>质量工程师</t>
        </is>
      </c>
      <c r="N1413" s="70" t="inlineStr">
        <is>
          <t>否</t>
        </is>
      </c>
      <c r="O1413" s="70" t="inlineStr">
        <is>
          <t>团队模拟数据</t>
        </is>
      </c>
      <c r="P1413" s="70" t="inlineStr">
        <is>
          <t>SIM-v2.2-20260807-20260805</t>
        </is>
      </c>
      <c r="Q1413" s="70" t="inlineStr">
        <is>
          <t>按LINE-S01确定性比例分配: 外观15%/尺寸25%/功能25%/电气25%/其他余数; 良品=ROUND(总产量×质量率,0)=26974, 不良=293</t>
        </is>
      </c>
    </row>
    <row r="1414">
      <c r="A1414" s="70" t="inlineStr">
        <is>
          <t>DEF-01413</t>
        </is>
      </c>
      <c r="B1414" s="70" t="inlineStr">
        <is>
          <t>LINE-S01-POST-20260318</t>
        </is>
      </c>
      <c r="C1414" s="70" t="inlineStr">
        <is>
          <t>SHIFT-POST-20260318</t>
        </is>
      </c>
      <c r="D1414" s="70" t="inlineStr">
        <is>
          <t>LINE-S01</t>
        </is>
      </c>
      <c r="E1414" s="70" t="inlineStr">
        <is>
          <t>改善后</t>
        </is>
      </c>
      <c r="F1414" s="71" t="n">
        <v>46099</v>
      </c>
      <c r="G1414" s="70" t="inlineStr">
        <is>
          <t>智能终端系列</t>
        </is>
      </c>
      <c r="H1414" s="70" t="inlineStr">
        <is>
          <t>功能失效</t>
        </is>
      </c>
      <c r="I1414" s="72" t="n">
        <v>73</v>
      </c>
      <c r="J1414" s="73" t="n">
        <v>0.2491467576791809</v>
      </c>
      <c r="K1414" s="70" t="inlineStr">
        <is>
          <t>测试工位</t>
        </is>
      </c>
      <c r="L1414" s="70" t="inlineStr">
        <is>
          <t>元器件异常</t>
        </is>
      </c>
      <c r="M1414" s="70" t="inlineStr">
        <is>
          <t>质量工程师</t>
        </is>
      </c>
      <c r="N1414" s="70" t="inlineStr">
        <is>
          <t>否</t>
        </is>
      </c>
      <c r="O1414" s="70" t="inlineStr">
        <is>
          <t>团队模拟数据</t>
        </is>
      </c>
      <c r="P1414" s="70" t="inlineStr">
        <is>
          <t>SIM-v2.2-20260807-20260805</t>
        </is>
      </c>
      <c r="Q1414" s="70" t="inlineStr">
        <is>
          <t>按LINE-S01确定性比例分配: 外观15%/尺寸25%/功能25%/电气25%/其他余数; 良品=ROUND(总产量×质量率,0)=26974, 不良=293</t>
        </is>
      </c>
    </row>
    <row r="1415">
      <c r="A1415" s="70" t="inlineStr">
        <is>
          <t>DEF-01414</t>
        </is>
      </c>
      <c r="B1415" s="70" t="inlineStr">
        <is>
          <t>LINE-S01-POST-20260318</t>
        </is>
      </c>
      <c r="C1415" s="70" t="inlineStr">
        <is>
          <t>SHIFT-POST-20260318</t>
        </is>
      </c>
      <c r="D1415" s="70" t="inlineStr">
        <is>
          <t>LINE-S01</t>
        </is>
      </c>
      <c r="E1415" s="70" t="inlineStr">
        <is>
          <t>改善后</t>
        </is>
      </c>
      <c r="F1415" s="71" t="n">
        <v>46099</v>
      </c>
      <c r="G1415" s="70" t="inlineStr">
        <is>
          <t>智能终端系列</t>
        </is>
      </c>
      <c r="H1415" s="70" t="inlineStr">
        <is>
          <t>电气不良</t>
        </is>
      </c>
      <c r="I1415" s="72" t="n">
        <v>73</v>
      </c>
      <c r="J1415" s="73" t="n">
        <v>0.2491467576791809</v>
      </c>
      <c r="K1415" s="70" t="inlineStr">
        <is>
          <t>焊接工位</t>
        </is>
      </c>
      <c r="L1415" s="70" t="inlineStr">
        <is>
          <t>焊接缺陷</t>
        </is>
      </c>
      <c r="M1415" s="70" t="inlineStr">
        <is>
          <t>质量工程师</t>
        </is>
      </c>
      <c r="N1415" s="70" t="inlineStr">
        <is>
          <t>否</t>
        </is>
      </c>
      <c r="O1415" s="70" t="inlineStr">
        <is>
          <t>团队模拟数据</t>
        </is>
      </c>
      <c r="P1415" s="70" t="inlineStr">
        <is>
          <t>SIM-v2.2-20260807-20260805</t>
        </is>
      </c>
      <c r="Q1415" s="70" t="inlineStr">
        <is>
          <t>按LINE-S01确定性比例分配: 外观15%/尺寸25%/功能25%/电气25%/其他余数; 良品=ROUND(总产量×质量率,0)=26974, 不良=293</t>
        </is>
      </c>
    </row>
    <row r="1416">
      <c r="A1416" s="70" t="inlineStr">
        <is>
          <t>DEF-01415</t>
        </is>
      </c>
      <c r="B1416" s="70" t="inlineStr">
        <is>
          <t>LINE-S01-POST-20260318</t>
        </is>
      </c>
      <c r="C1416" s="70" t="inlineStr">
        <is>
          <t>SHIFT-POST-20260318</t>
        </is>
      </c>
      <c r="D1416" s="70" t="inlineStr">
        <is>
          <t>LINE-S01</t>
        </is>
      </c>
      <c r="E1416" s="70" t="inlineStr">
        <is>
          <t>改善后</t>
        </is>
      </c>
      <c r="F1416" s="71" t="n">
        <v>46099</v>
      </c>
      <c r="G1416" s="70" t="inlineStr">
        <is>
          <t>智能终端系列</t>
        </is>
      </c>
      <c r="H1416" s="70" t="inlineStr">
        <is>
          <t>其他不良</t>
        </is>
      </c>
      <c r="I1416" s="72" t="n">
        <v>30</v>
      </c>
      <c r="J1416" s="73" t="n">
        <v>0.1023890784982935</v>
      </c>
      <c r="K1416" s="70" t="inlineStr">
        <is>
          <t>包装工位</t>
        </is>
      </c>
      <c r="L1416" s="70" t="inlineStr">
        <is>
          <t>综合因素</t>
        </is>
      </c>
      <c r="M1416" s="70" t="inlineStr">
        <is>
          <t>生产主管</t>
        </is>
      </c>
      <c r="N1416" s="70" t="inlineStr">
        <is>
          <t>否</t>
        </is>
      </c>
      <c r="O1416" s="70" t="inlineStr">
        <is>
          <t>团队模拟数据</t>
        </is>
      </c>
      <c r="P1416" s="70" t="inlineStr">
        <is>
          <t>SIM-v2.2-20260807-20260805</t>
        </is>
      </c>
      <c r="Q1416" s="70" t="inlineStr">
        <is>
          <t>按LINE-S01确定性比例分配: 外观15%/尺寸25%/功能25%/电气25%/其他余数; 良品=ROUND(总产量×质量率,0)=26974, 不良=293</t>
        </is>
      </c>
    </row>
    <row r="1417">
      <c r="A1417" s="70" t="inlineStr">
        <is>
          <t>DEF-01416</t>
        </is>
      </c>
      <c r="B1417" s="70" t="inlineStr">
        <is>
          <t>LINE-S02-POST-20260318</t>
        </is>
      </c>
      <c r="C1417" s="70" t="inlineStr">
        <is>
          <t>SHIFT-POST-20260318</t>
        </is>
      </c>
      <c r="D1417" s="70" t="inlineStr">
        <is>
          <t>LINE-S02</t>
        </is>
      </c>
      <c r="E1417" s="70" t="inlineStr">
        <is>
          <t>改善后</t>
        </is>
      </c>
      <c r="F1417" s="71" t="n">
        <v>46099</v>
      </c>
      <c r="G1417" s="70" t="inlineStr">
        <is>
          <t>视觉设备系列</t>
        </is>
      </c>
      <c r="H1417" s="70" t="inlineStr">
        <is>
          <t>外观不良</t>
        </is>
      </c>
      <c r="I1417" s="72" t="n">
        <v>43</v>
      </c>
      <c r="J1417" s="73" t="n">
        <v>0.1197771587743733</v>
      </c>
      <c r="K1417" s="70" t="inlineStr">
        <is>
          <t>注塑工位</t>
        </is>
      </c>
      <c r="L1417" s="70" t="inlineStr">
        <is>
          <t>表面缺陷</t>
        </is>
      </c>
      <c r="M1417" s="70" t="inlineStr">
        <is>
          <t>质量工程师</t>
        </is>
      </c>
      <c r="N1417" s="70" t="inlineStr">
        <is>
          <t>否</t>
        </is>
      </c>
      <c r="O1417" s="70" t="inlineStr">
        <is>
          <t>团队模拟数据</t>
        </is>
      </c>
      <c r="P1417" s="70" t="inlineStr">
        <is>
          <t>SIM-v2.2-20260807-20260805</t>
        </is>
      </c>
      <c r="Q1417" s="70" t="inlineStr">
        <is>
          <t>按LINE-S02确定性比例分配: 外观12%/尺寸15%/功能32%/电气28%/其他余数; 良品=ROUND(总产量×质量率,0)=26662, 不良=359</t>
        </is>
      </c>
    </row>
    <row r="1418">
      <c r="A1418" s="70" t="inlineStr">
        <is>
          <t>DEF-01417</t>
        </is>
      </c>
      <c r="B1418" s="70" t="inlineStr">
        <is>
          <t>LINE-S02-POST-20260318</t>
        </is>
      </c>
      <c r="C1418" s="70" t="inlineStr">
        <is>
          <t>SHIFT-POST-20260318</t>
        </is>
      </c>
      <c r="D1418" s="70" t="inlineStr">
        <is>
          <t>LINE-S02</t>
        </is>
      </c>
      <c r="E1418" s="70" t="inlineStr">
        <is>
          <t>改善后</t>
        </is>
      </c>
      <c r="F1418" s="71" t="n">
        <v>46099</v>
      </c>
      <c r="G1418" s="70" t="inlineStr">
        <is>
          <t>视觉设备系列</t>
        </is>
      </c>
      <c r="H1418" s="70" t="inlineStr">
        <is>
          <t>尺寸超差</t>
        </is>
      </c>
      <c r="I1418" s="72" t="n">
        <v>54</v>
      </c>
      <c r="J1418" s="73" t="n">
        <v>0.1504178272980501</v>
      </c>
      <c r="K1418" s="70" t="inlineStr">
        <is>
          <t>成型工位</t>
        </is>
      </c>
      <c r="L1418" s="70" t="inlineStr">
        <is>
          <t>工艺偏移</t>
        </is>
      </c>
      <c r="M1418" s="70" t="inlineStr">
        <is>
          <t>质量工程师</t>
        </is>
      </c>
      <c r="N1418" s="70" t="inlineStr">
        <is>
          <t>否</t>
        </is>
      </c>
      <c r="O1418" s="70" t="inlineStr">
        <is>
          <t>团队模拟数据</t>
        </is>
      </c>
      <c r="P1418" s="70" t="inlineStr">
        <is>
          <t>SIM-v2.2-20260807-20260805</t>
        </is>
      </c>
      <c r="Q1418" s="70" t="inlineStr">
        <is>
          <t>按LINE-S02确定性比例分配: 外观12%/尺寸15%/功能32%/电气28%/其他余数; 良品=ROUND(总产量×质量率,0)=26662, 不良=359</t>
        </is>
      </c>
    </row>
    <row r="1419">
      <c r="A1419" s="70" t="inlineStr">
        <is>
          <t>DEF-01418</t>
        </is>
      </c>
      <c r="B1419" s="70" t="inlineStr">
        <is>
          <t>LINE-S02-POST-20260318</t>
        </is>
      </c>
      <c r="C1419" s="70" t="inlineStr">
        <is>
          <t>SHIFT-POST-20260318</t>
        </is>
      </c>
      <c r="D1419" s="70" t="inlineStr">
        <is>
          <t>LINE-S02</t>
        </is>
      </c>
      <c r="E1419" s="70" t="inlineStr">
        <is>
          <t>改善后</t>
        </is>
      </c>
      <c r="F1419" s="71" t="n">
        <v>46099</v>
      </c>
      <c r="G1419" s="70" t="inlineStr">
        <is>
          <t>视觉设备系列</t>
        </is>
      </c>
      <c r="H1419" s="70" t="inlineStr">
        <is>
          <t>功能失效</t>
        </is>
      </c>
      <c r="I1419" s="72" t="n">
        <v>115</v>
      </c>
      <c r="J1419" s="73" t="n">
        <v>0.3203342618384401</v>
      </c>
      <c r="K1419" s="70" t="inlineStr">
        <is>
          <t>测试工位</t>
        </is>
      </c>
      <c r="L1419" s="70" t="inlineStr">
        <is>
          <t>元器件异常</t>
        </is>
      </c>
      <c r="M1419" s="70" t="inlineStr">
        <is>
          <t>质量工程师</t>
        </is>
      </c>
      <c r="N1419" s="70" t="inlineStr">
        <is>
          <t>是</t>
        </is>
      </c>
      <c r="O1419" s="70" t="inlineStr">
        <is>
          <t>团队模拟数据</t>
        </is>
      </c>
      <c r="P1419" s="70" t="inlineStr">
        <is>
          <t>SIM-v2.2-20260807-20260805</t>
        </is>
      </c>
      <c r="Q1419" s="70" t="inlineStr">
        <is>
          <t>按LINE-S02确定性比例分配: 外观12%/尺寸15%/功能32%/电气28%/其他余数; 良品=ROUND(总产量×质量率,0)=26662, 不良=359</t>
        </is>
      </c>
    </row>
    <row r="1420">
      <c r="A1420" s="70" t="inlineStr">
        <is>
          <t>DEF-01419</t>
        </is>
      </c>
      <c r="B1420" s="70" t="inlineStr">
        <is>
          <t>LINE-S02-POST-20260318</t>
        </is>
      </c>
      <c r="C1420" s="70" t="inlineStr">
        <is>
          <t>SHIFT-POST-20260318</t>
        </is>
      </c>
      <c r="D1420" s="70" t="inlineStr">
        <is>
          <t>LINE-S02</t>
        </is>
      </c>
      <c r="E1420" s="70" t="inlineStr">
        <is>
          <t>改善后</t>
        </is>
      </c>
      <c r="F1420" s="71" t="n">
        <v>46099</v>
      </c>
      <c r="G1420" s="70" t="inlineStr">
        <is>
          <t>视觉设备系列</t>
        </is>
      </c>
      <c r="H1420" s="70" t="inlineStr">
        <is>
          <t>电气不良</t>
        </is>
      </c>
      <c r="I1420" s="72" t="n">
        <v>101</v>
      </c>
      <c r="J1420" s="73" t="n">
        <v>0.2813370473537605</v>
      </c>
      <c r="K1420" s="70" t="inlineStr">
        <is>
          <t>焊接工位</t>
        </is>
      </c>
      <c r="L1420" s="70" t="inlineStr">
        <is>
          <t>焊接缺陷</t>
        </is>
      </c>
      <c r="M1420" s="70" t="inlineStr">
        <is>
          <t>质量工程师</t>
        </is>
      </c>
      <c r="N1420" s="70" t="inlineStr">
        <is>
          <t>否</t>
        </is>
      </c>
      <c r="O1420" s="70" t="inlineStr">
        <is>
          <t>团队模拟数据</t>
        </is>
      </c>
      <c r="P1420" s="70" t="inlineStr">
        <is>
          <t>SIM-v2.2-20260807-20260805</t>
        </is>
      </c>
      <c r="Q1420" s="70" t="inlineStr">
        <is>
          <t>按LINE-S02确定性比例分配: 外观12%/尺寸15%/功能32%/电气28%/其他余数; 良品=ROUND(总产量×质量率,0)=26662, 不良=359</t>
        </is>
      </c>
    </row>
    <row r="1421">
      <c r="A1421" s="70" t="inlineStr">
        <is>
          <t>DEF-01420</t>
        </is>
      </c>
      <c r="B1421" s="70" t="inlineStr">
        <is>
          <t>LINE-S02-POST-20260318</t>
        </is>
      </c>
      <c r="C1421" s="70" t="inlineStr">
        <is>
          <t>SHIFT-POST-20260318</t>
        </is>
      </c>
      <c r="D1421" s="70" t="inlineStr">
        <is>
          <t>LINE-S02</t>
        </is>
      </c>
      <c r="E1421" s="70" t="inlineStr">
        <is>
          <t>改善后</t>
        </is>
      </c>
      <c r="F1421" s="71" t="n">
        <v>46099</v>
      </c>
      <c r="G1421" s="70" t="inlineStr">
        <is>
          <t>视觉设备系列</t>
        </is>
      </c>
      <c r="H1421" s="70" t="inlineStr">
        <is>
          <t>其他不良</t>
        </is>
      </c>
      <c r="I1421" s="72" t="n">
        <v>46</v>
      </c>
      <c r="J1421" s="73" t="n">
        <v>0.1281337047353761</v>
      </c>
      <c r="K1421" s="70" t="inlineStr">
        <is>
          <t>包装工位</t>
        </is>
      </c>
      <c r="L1421" s="70" t="inlineStr">
        <is>
          <t>综合因素</t>
        </is>
      </c>
      <c r="M1421" s="70" t="inlineStr">
        <is>
          <t>生产主管</t>
        </is>
      </c>
      <c r="N1421" s="70" t="inlineStr">
        <is>
          <t>否</t>
        </is>
      </c>
      <c r="O1421" s="70" t="inlineStr">
        <is>
          <t>团队模拟数据</t>
        </is>
      </c>
      <c r="P1421" s="70" t="inlineStr">
        <is>
          <t>SIM-v2.2-20260807-20260805</t>
        </is>
      </c>
      <c r="Q1421" s="70" t="inlineStr">
        <is>
          <t>按LINE-S02确定性比例分配: 外观12%/尺寸15%/功能32%/电气28%/其他余数; 良品=ROUND(总产量×质量率,0)=26662, 不良=359</t>
        </is>
      </c>
    </row>
    <row r="1422">
      <c r="A1422" s="70" t="inlineStr">
        <is>
          <t>DEF-01421</t>
        </is>
      </c>
      <c r="B1422" s="70" t="inlineStr">
        <is>
          <t>LINE-S03-POST-20260318</t>
        </is>
      </c>
      <c r="C1422" s="70" t="inlineStr">
        <is>
          <t>SHIFT-POST-20260318</t>
        </is>
      </c>
      <c r="D1422" s="70" t="inlineStr">
        <is>
          <t>LINE-S03</t>
        </is>
      </c>
      <c r="E1422" s="70" t="inlineStr">
        <is>
          <t>改善后</t>
        </is>
      </c>
      <c r="F1422" s="71" t="n">
        <v>46099</v>
      </c>
      <c r="G1422" s="70" t="inlineStr">
        <is>
          <t>音频模组系列</t>
        </is>
      </c>
      <c r="H1422" s="70" t="inlineStr">
        <is>
          <t>外观不良</t>
        </is>
      </c>
      <c r="I1422" s="72" t="n">
        <v>275</v>
      </c>
      <c r="J1422" s="73" t="n">
        <v>0.320139697322468</v>
      </c>
      <c r="K1422" s="70" t="inlineStr">
        <is>
          <t>注塑工位</t>
        </is>
      </c>
      <c r="L1422" s="70" t="inlineStr">
        <is>
          <t>表面缺陷</t>
        </is>
      </c>
      <c r="M1422" s="70" t="inlineStr">
        <is>
          <t>质量工程师</t>
        </is>
      </c>
      <c r="N1422" s="70" t="inlineStr">
        <is>
          <t>是</t>
        </is>
      </c>
      <c r="O1422" s="70" t="inlineStr">
        <is>
          <t>团队模拟数据</t>
        </is>
      </c>
      <c r="P1422" s="70" t="inlineStr">
        <is>
          <t>SIM-v2.2-20260807-20260805</t>
        </is>
      </c>
      <c r="Q1422" s="70" t="inlineStr">
        <is>
          <t>按LINE-S03确定性比例分配: 外观32%/尺寸30%/功能15%/电气13%/其他余数; 良品=ROUND(总产量×质量率,0)=28936, 不良=859</t>
        </is>
      </c>
    </row>
    <row r="1423">
      <c r="A1423" s="70" t="inlineStr">
        <is>
          <t>DEF-01422</t>
        </is>
      </c>
      <c r="B1423" s="70" t="inlineStr">
        <is>
          <t>LINE-S03-POST-20260318</t>
        </is>
      </c>
      <c r="C1423" s="70" t="inlineStr">
        <is>
          <t>SHIFT-POST-20260318</t>
        </is>
      </c>
      <c r="D1423" s="70" t="inlineStr">
        <is>
          <t>LINE-S03</t>
        </is>
      </c>
      <c r="E1423" s="70" t="inlineStr">
        <is>
          <t>改善后</t>
        </is>
      </c>
      <c r="F1423" s="71" t="n">
        <v>46099</v>
      </c>
      <c r="G1423" s="70" t="inlineStr">
        <is>
          <t>音频模组系列</t>
        </is>
      </c>
      <c r="H1423" s="70" t="inlineStr">
        <is>
          <t>尺寸超差</t>
        </is>
      </c>
      <c r="I1423" s="72" t="n">
        <v>258</v>
      </c>
      <c r="J1423" s="73" t="n">
        <v>0.30034924330617</v>
      </c>
      <c r="K1423" s="70" t="inlineStr">
        <is>
          <t>成型工位</t>
        </is>
      </c>
      <c r="L1423" s="70" t="inlineStr">
        <is>
          <t>工艺偏移</t>
        </is>
      </c>
      <c r="M1423" s="70" t="inlineStr">
        <is>
          <t>质量工程师</t>
        </is>
      </c>
      <c r="N1423" s="70" t="inlineStr">
        <is>
          <t>是</t>
        </is>
      </c>
      <c r="O1423" s="70" t="inlineStr">
        <is>
          <t>团队模拟数据</t>
        </is>
      </c>
      <c r="P1423" s="70" t="inlineStr">
        <is>
          <t>SIM-v2.2-20260807-20260805</t>
        </is>
      </c>
      <c r="Q1423" s="70" t="inlineStr">
        <is>
          <t>按LINE-S03确定性比例分配: 外观32%/尺寸30%/功能15%/电气13%/其他余数; 良品=ROUND(总产量×质量率,0)=28936, 不良=859</t>
        </is>
      </c>
    </row>
    <row r="1424">
      <c r="A1424" s="70" t="inlineStr">
        <is>
          <t>DEF-01423</t>
        </is>
      </c>
      <c r="B1424" s="70" t="inlineStr">
        <is>
          <t>LINE-S03-POST-20260318</t>
        </is>
      </c>
      <c r="C1424" s="70" t="inlineStr">
        <is>
          <t>SHIFT-POST-20260318</t>
        </is>
      </c>
      <c r="D1424" s="70" t="inlineStr">
        <is>
          <t>LINE-S03</t>
        </is>
      </c>
      <c r="E1424" s="70" t="inlineStr">
        <is>
          <t>改善后</t>
        </is>
      </c>
      <c r="F1424" s="71" t="n">
        <v>46099</v>
      </c>
      <c r="G1424" s="70" t="inlineStr">
        <is>
          <t>音频模组系列</t>
        </is>
      </c>
      <c r="H1424" s="70" t="inlineStr">
        <is>
          <t>功能失效</t>
        </is>
      </c>
      <c r="I1424" s="72" t="n">
        <v>129</v>
      </c>
      <c r="J1424" s="73" t="n">
        <v>0.150174621653085</v>
      </c>
      <c r="K1424" s="70" t="inlineStr">
        <is>
          <t>测试工位</t>
        </is>
      </c>
      <c r="L1424" s="70" t="inlineStr">
        <is>
          <t>元器件异常</t>
        </is>
      </c>
      <c r="M1424" s="70" t="inlineStr">
        <is>
          <t>质量工程师</t>
        </is>
      </c>
      <c r="N1424" s="70" t="inlineStr">
        <is>
          <t>否</t>
        </is>
      </c>
      <c r="O1424" s="70" t="inlineStr">
        <is>
          <t>团队模拟数据</t>
        </is>
      </c>
      <c r="P1424" s="70" t="inlineStr">
        <is>
          <t>SIM-v2.2-20260807-20260805</t>
        </is>
      </c>
      <c r="Q1424" s="70" t="inlineStr">
        <is>
          <t>按LINE-S03确定性比例分配: 外观32%/尺寸30%/功能15%/电气13%/其他余数; 良品=ROUND(总产量×质量率,0)=28936, 不良=859</t>
        </is>
      </c>
    </row>
    <row r="1425">
      <c r="A1425" s="70" t="inlineStr">
        <is>
          <t>DEF-01424</t>
        </is>
      </c>
      <c r="B1425" s="70" t="inlineStr">
        <is>
          <t>LINE-S03-POST-20260318</t>
        </is>
      </c>
      <c r="C1425" s="70" t="inlineStr">
        <is>
          <t>SHIFT-POST-20260318</t>
        </is>
      </c>
      <c r="D1425" s="70" t="inlineStr">
        <is>
          <t>LINE-S03</t>
        </is>
      </c>
      <c r="E1425" s="70" t="inlineStr">
        <is>
          <t>改善后</t>
        </is>
      </c>
      <c r="F1425" s="71" t="n">
        <v>46099</v>
      </c>
      <c r="G1425" s="70" t="inlineStr">
        <is>
          <t>音频模组系列</t>
        </is>
      </c>
      <c r="H1425" s="70" t="inlineStr">
        <is>
          <t>电气不良</t>
        </is>
      </c>
      <c r="I1425" s="72" t="n">
        <v>112</v>
      </c>
      <c r="J1425" s="73" t="n">
        <v>0.130384167636787</v>
      </c>
      <c r="K1425" s="70" t="inlineStr">
        <is>
          <t>焊接工位</t>
        </is>
      </c>
      <c r="L1425" s="70" t="inlineStr">
        <is>
          <t>焊接缺陷</t>
        </is>
      </c>
      <c r="M1425" s="70" t="inlineStr">
        <is>
          <t>质量工程师</t>
        </is>
      </c>
      <c r="N1425" s="70" t="inlineStr">
        <is>
          <t>否</t>
        </is>
      </c>
      <c r="O1425" s="70" t="inlineStr">
        <is>
          <t>团队模拟数据</t>
        </is>
      </c>
      <c r="P1425" s="70" t="inlineStr">
        <is>
          <t>SIM-v2.2-20260807-20260805</t>
        </is>
      </c>
      <c r="Q1425" s="70" t="inlineStr">
        <is>
          <t>按LINE-S03确定性比例分配: 外观32%/尺寸30%/功能15%/电气13%/其他余数; 良品=ROUND(总产量×质量率,0)=28936, 不良=859</t>
        </is>
      </c>
    </row>
    <row r="1426">
      <c r="A1426" s="70" t="inlineStr">
        <is>
          <t>DEF-01425</t>
        </is>
      </c>
      <c r="B1426" s="70" t="inlineStr">
        <is>
          <t>LINE-S03-POST-20260318</t>
        </is>
      </c>
      <c r="C1426" s="70" t="inlineStr">
        <is>
          <t>SHIFT-POST-20260318</t>
        </is>
      </c>
      <c r="D1426" s="70" t="inlineStr">
        <is>
          <t>LINE-S03</t>
        </is>
      </c>
      <c r="E1426" s="70" t="inlineStr">
        <is>
          <t>改善后</t>
        </is>
      </c>
      <c r="F1426" s="71" t="n">
        <v>46099</v>
      </c>
      <c r="G1426" s="70" t="inlineStr">
        <is>
          <t>音频模组系列</t>
        </is>
      </c>
      <c r="H1426" s="70" t="inlineStr">
        <is>
          <t>其他不良</t>
        </is>
      </c>
      <c r="I1426" s="72" t="n">
        <v>85</v>
      </c>
      <c r="J1426" s="73" t="n">
        <v>0.09895227008148999</v>
      </c>
      <c r="K1426" s="70" t="inlineStr">
        <is>
          <t>包装工位</t>
        </is>
      </c>
      <c r="L1426" s="70" t="inlineStr">
        <is>
          <t>综合因素</t>
        </is>
      </c>
      <c r="M1426" s="70" t="inlineStr">
        <is>
          <t>生产主管</t>
        </is>
      </c>
      <c r="N1426" s="70" t="inlineStr">
        <is>
          <t>否</t>
        </is>
      </c>
      <c r="O1426" s="70" t="inlineStr">
        <is>
          <t>团队模拟数据</t>
        </is>
      </c>
      <c r="P1426" s="70" t="inlineStr">
        <is>
          <t>SIM-v2.2-20260807-20260805</t>
        </is>
      </c>
      <c r="Q1426" s="70" t="inlineStr">
        <is>
          <t>按LINE-S03确定性比例分配: 外观32%/尺寸30%/功能15%/电气13%/其他余数; 良品=ROUND(总产量×质量率,0)=28936, 不良=859</t>
        </is>
      </c>
    </row>
    <row r="1427">
      <c r="A1427" s="70" t="inlineStr">
        <is>
          <t>DEF-01426</t>
        </is>
      </c>
      <c r="B1427" s="70" t="inlineStr">
        <is>
          <t>LINE-S01-POST-20260319</t>
        </is>
      </c>
      <c r="C1427" s="70" t="inlineStr">
        <is>
          <t>SHIFT-POST-20260319</t>
        </is>
      </c>
      <c r="D1427" s="70" t="inlineStr">
        <is>
          <t>LINE-S01</t>
        </is>
      </c>
      <c r="E1427" s="70" t="inlineStr">
        <is>
          <t>改善后</t>
        </is>
      </c>
      <c r="F1427" s="71" t="n">
        <v>46100</v>
      </c>
      <c r="G1427" s="70" t="inlineStr">
        <is>
          <t>智能终端系列</t>
        </is>
      </c>
      <c r="H1427" s="70" t="inlineStr">
        <is>
          <t>外观不良</t>
        </is>
      </c>
      <c r="I1427" s="72" t="n">
        <v>30</v>
      </c>
      <c r="J1427" s="73" t="n">
        <v>0.1492537313432836</v>
      </c>
      <c r="K1427" s="70" t="inlineStr">
        <is>
          <t>注塑工位</t>
        </is>
      </c>
      <c r="L1427" s="70" t="inlineStr">
        <is>
          <t>表面缺陷</t>
        </is>
      </c>
      <c r="M1427" s="70" t="inlineStr">
        <is>
          <t>质量工程师</t>
        </is>
      </c>
      <c r="N1427" s="70" t="inlineStr">
        <is>
          <t>否</t>
        </is>
      </c>
      <c r="O1427" s="70" t="inlineStr">
        <is>
          <t>团队模拟数据</t>
        </is>
      </c>
      <c r="P1427" s="70" t="inlineStr">
        <is>
          <t>SIM-v2.2-20260807-20260805</t>
        </is>
      </c>
      <c r="Q1427" s="70" t="inlineStr">
        <is>
          <t>按LINE-S01确定性比例分配: 外观15%/尺寸25%/功能25%/电气25%/其他余数; 良品=ROUND(总产量×质量率,0)=22840, 不良=201</t>
        </is>
      </c>
    </row>
    <row r="1428">
      <c r="A1428" s="70" t="inlineStr">
        <is>
          <t>DEF-01427</t>
        </is>
      </c>
      <c r="B1428" s="70" t="inlineStr">
        <is>
          <t>LINE-S01-POST-20260319</t>
        </is>
      </c>
      <c r="C1428" s="70" t="inlineStr">
        <is>
          <t>SHIFT-POST-20260319</t>
        </is>
      </c>
      <c r="D1428" s="70" t="inlineStr">
        <is>
          <t>LINE-S01</t>
        </is>
      </c>
      <c r="E1428" s="70" t="inlineStr">
        <is>
          <t>改善后</t>
        </is>
      </c>
      <c r="F1428" s="71" t="n">
        <v>46100</v>
      </c>
      <c r="G1428" s="70" t="inlineStr">
        <is>
          <t>智能终端系列</t>
        </is>
      </c>
      <c r="H1428" s="70" t="inlineStr">
        <is>
          <t>尺寸超差</t>
        </is>
      </c>
      <c r="I1428" s="72" t="n">
        <v>50</v>
      </c>
      <c r="J1428" s="73" t="n">
        <v>0.2487562189054726</v>
      </c>
      <c r="K1428" s="70" t="inlineStr">
        <is>
          <t>成型工位</t>
        </is>
      </c>
      <c r="L1428" s="70" t="inlineStr">
        <is>
          <t>工艺偏移</t>
        </is>
      </c>
      <c r="M1428" s="70" t="inlineStr">
        <is>
          <t>质量工程师</t>
        </is>
      </c>
      <c r="N1428" s="70" t="inlineStr">
        <is>
          <t>否</t>
        </is>
      </c>
      <c r="O1428" s="70" t="inlineStr">
        <is>
          <t>团队模拟数据</t>
        </is>
      </c>
      <c r="P1428" s="70" t="inlineStr">
        <is>
          <t>SIM-v2.2-20260807-20260805</t>
        </is>
      </c>
      <c r="Q1428" s="70" t="inlineStr">
        <is>
          <t>按LINE-S01确定性比例分配: 外观15%/尺寸25%/功能25%/电气25%/其他余数; 良品=ROUND(总产量×质量率,0)=22840, 不良=201</t>
        </is>
      </c>
    </row>
    <row r="1429">
      <c r="A1429" s="70" t="inlineStr">
        <is>
          <t>DEF-01428</t>
        </is>
      </c>
      <c r="B1429" s="70" t="inlineStr">
        <is>
          <t>LINE-S01-POST-20260319</t>
        </is>
      </c>
      <c r="C1429" s="70" t="inlineStr">
        <is>
          <t>SHIFT-POST-20260319</t>
        </is>
      </c>
      <c r="D1429" s="70" t="inlineStr">
        <is>
          <t>LINE-S01</t>
        </is>
      </c>
      <c r="E1429" s="70" t="inlineStr">
        <is>
          <t>改善后</t>
        </is>
      </c>
      <c r="F1429" s="71" t="n">
        <v>46100</v>
      </c>
      <c r="G1429" s="70" t="inlineStr">
        <is>
          <t>智能终端系列</t>
        </is>
      </c>
      <c r="H1429" s="70" t="inlineStr">
        <is>
          <t>功能失效</t>
        </is>
      </c>
      <c r="I1429" s="72" t="n">
        <v>50</v>
      </c>
      <c r="J1429" s="73" t="n">
        <v>0.2487562189054726</v>
      </c>
      <c r="K1429" s="70" t="inlineStr">
        <is>
          <t>测试工位</t>
        </is>
      </c>
      <c r="L1429" s="70" t="inlineStr">
        <is>
          <t>元器件异常</t>
        </is>
      </c>
      <c r="M1429" s="70" t="inlineStr">
        <is>
          <t>质量工程师</t>
        </is>
      </c>
      <c r="N1429" s="70" t="inlineStr">
        <is>
          <t>否</t>
        </is>
      </c>
      <c r="O1429" s="70" t="inlineStr">
        <is>
          <t>团队模拟数据</t>
        </is>
      </c>
      <c r="P1429" s="70" t="inlineStr">
        <is>
          <t>SIM-v2.2-20260807-20260805</t>
        </is>
      </c>
      <c r="Q1429" s="70" t="inlineStr">
        <is>
          <t>按LINE-S01确定性比例分配: 外观15%/尺寸25%/功能25%/电气25%/其他余数; 良品=ROUND(总产量×质量率,0)=22840, 不良=201</t>
        </is>
      </c>
    </row>
    <row r="1430">
      <c r="A1430" s="70" t="inlineStr">
        <is>
          <t>DEF-01429</t>
        </is>
      </c>
      <c r="B1430" s="70" t="inlineStr">
        <is>
          <t>LINE-S01-POST-20260319</t>
        </is>
      </c>
      <c r="C1430" s="70" t="inlineStr">
        <is>
          <t>SHIFT-POST-20260319</t>
        </is>
      </c>
      <c r="D1430" s="70" t="inlineStr">
        <is>
          <t>LINE-S01</t>
        </is>
      </c>
      <c r="E1430" s="70" t="inlineStr">
        <is>
          <t>改善后</t>
        </is>
      </c>
      <c r="F1430" s="71" t="n">
        <v>46100</v>
      </c>
      <c r="G1430" s="70" t="inlineStr">
        <is>
          <t>智能终端系列</t>
        </is>
      </c>
      <c r="H1430" s="70" t="inlineStr">
        <is>
          <t>电气不良</t>
        </is>
      </c>
      <c r="I1430" s="72" t="n">
        <v>50</v>
      </c>
      <c r="J1430" s="73" t="n">
        <v>0.2487562189054726</v>
      </c>
      <c r="K1430" s="70" t="inlineStr">
        <is>
          <t>焊接工位</t>
        </is>
      </c>
      <c r="L1430" s="70" t="inlineStr">
        <is>
          <t>焊接缺陷</t>
        </is>
      </c>
      <c r="M1430" s="70" t="inlineStr">
        <is>
          <t>质量工程师</t>
        </is>
      </c>
      <c r="N1430" s="70" t="inlineStr">
        <is>
          <t>否</t>
        </is>
      </c>
      <c r="O1430" s="70" t="inlineStr">
        <is>
          <t>团队模拟数据</t>
        </is>
      </c>
      <c r="P1430" s="70" t="inlineStr">
        <is>
          <t>SIM-v2.2-20260807-20260805</t>
        </is>
      </c>
      <c r="Q1430" s="70" t="inlineStr">
        <is>
          <t>按LINE-S01确定性比例分配: 外观15%/尺寸25%/功能25%/电气25%/其他余数; 良品=ROUND(总产量×质量率,0)=22840, 不良=201</t>
        </is>
      </c>
    </row>
    <row r="1431">
      <c r="A1431" s="70" t="inlineStr">
        <is>
          <t>DEF-01430</t>
        </is>
      </c>
      <c r="B1431" s="70" t="inlineStr">
        <is>
          <t>LINE-S01-POST-20260319</t>
        </is>
      </c>
      <c r="C1431" s="70" t="inlineStr">
        <is>
          <t>SHIFT-POST-20260319</t>
        </is>
      </c>
      <c r="D1431" s="70" t="inlineStr">
        <is>
          <t>LINE-S01</t>
        </is>
      </c>
      <c r="E1431" s="70" t="inlineStr">
        <is>
          <t>改善后</t>
        </is>
      </c>
      <c r="F1431" s="71" t="n">
        <v>46100</v>
      </c>
      <c r="G1431" s="70" t="inlineStr">
        <is>
          <t>智能终端系列</t>
        </is>
      </c>
      <c r="H1431" s="70" t="inlineStr">
        <is>
          <t>其他不良</t>
        </is>
      </c>
      <c r="I1431" s="72" t="n">
        <v>21</v>
      </c>
      <c r="J1431" s="73" t="n">
        <v>0.1044776119402986</v>
      </c>
      <c r="K1431" s="70" t="inlineStr">
        <is>
          <t>包装工位</t>
        </is>
      </c>
      <c r="L1431" s="70" t="inlineStr">
        <is>
          <t>综合因素</t>
        </is>
      </c>
      <c r="M1431" s="70" t="inlineStr">
        <is>
          <t>生产主管</t>
        </is>
      </c>
      <c r="N1431" s="70" t="inlineStr">
        <is>
          <t>否</t>
        </is>
      </c>
      <c r="O1431" s="70" t="inlineStr">
        <is>
          <t>团队模拟数据</t>
        </is>
      </c>
      <c r="P1431" s="70" t="inlineStr">
        <is>
          <t>SIM-v2.2-20260807-20260805</t>
        </is>
      </c>
      <c r="Q1431" s="70" t="inlineStr">
        <is>
          <t>按LINE-S01确定性比例分配: 外观15%/尺寸25%/功能25%/电气25%/其他余数; 良品=ROUND(总产量×质量率,0)=22840, 不良=201</t>
        </is>
      </c>
    </row>
    <row r="1432">
      <c r="A1432" s="70" t="inlineStr">
        <is>
          <t>DEF-01431</t>
        </is>
      </c>
      <c r="B1432" s="70" t="inlineStr">
        <is>
          <t>LINE-S02-POST-20260319</t>
        </is>
      </c>
      <c r="C1432" s="70" t="inlineStr">
        <is>
          <t>SHIFT-POST-20260319</t>
        </is>
      </c>
      <c r="D1432" s="70" t="inlineStr">
        <is>
          <t>LINE-S02</t>
        </is>
      </c>
      <c r="E1432" s="70" t="inlineStr">
        <is>
          <t>改善后</t>
        </is>
      </c>
      <c r="F1432" s="71" t="n">
        <v>46100</v>
      </c>
      <c r="G1432" s="70" t="inlineStr">
        <is>
          <t>视觉设备系列</t>
        </is>
      </c>
      <c r="H1432" s="70" t="inlineStr">
        <is>
          <t>外观不良</t>
        </is>
      </c>
      <c r="I1432" s="72" t="n">
        <v>7</v>
      </c>
      <c r="J1432" s="73" t="n">
        <v>0.1147540983606557</v>
      </c>
      <c r="K1432" s="70" t="inlineStr">
        <is>
          <t>注塑工位</t>
        </is>
      </c>
      <c r="L1432" s="70" t="inlineStr">
        <is>
          <t>表面缺陷</t>
        </is>
      </c>
      <c r="M1432" s="70" t="inlineStr">
        <is>
          <t>质量工程师</t>
        </is>
      </c>
      <c r="N1432" s="70" t="inlineStr">
        <is>
          <t>否</t>
        </is>
      </c>
      <c r="O1432" s="70" t="inlineStr">
        <is>
          <t>团队模拟数据</t>
        </is>
      </c>
      <c r="P1432" s="70" t="inlineStr">
        <is>
          <t>SIM-v2.2-20260807-20260805</t>
        </is>
      </c>
      <c r="Q1432" s="70" t="inlineStr">
        <is>
          <t>按LINE-S02确定性比例分配: 外观12%/尺寸15%/功能32%/电气28%/其他余数; 良品=ROUND(总产量×质量率,0)=21160, 不良=61</t>
        </is>
      </c>
    </row>
    <row r="1433">
      <c r="A1433" s="70" t="inlineStr">
        <is>
          <t>DEF-01432</t>
        </is>
      </c>
      <c r="B1433" s="70" t="inlineStr">
        <is>
          <t>LINE-S02-POST-20260319</t>
        </is>
      </c>
      <c r="C1433" s="70" t="inlineStr">
        <is>
          <t>SHIFT-POST-20260319</t>
        </is>
      </c>
      <c r="D1433" s="70" t="inlineStr">
        <is>
          <t>LINE-S02</t>
        </is>
      </c>
      <c r="E1433" s="70" t="inlineStr">
        <is>
          <t>改善后</t>
        </is>
      </c>
      <c r="F1433" s="71" t="n">
        <v>46100</v>
      </c>
      <c r="G1433" s="70" t="inlineStr">
        <is>
          <t>视觉设备系列</t>
        </is>
      </c>
      <c r="H1433" s="70" t="inlineStr">
        <is>
          <t>尺寸超差</t>
        </is>
      </c>
      <c r="I1433" s="72" t="n">
        <v>9</v>
      </c>
      <c r="J1433" s="73" t="n">
        <v>0.1475409836065574</v>
      </c>
      <c r="K1433" s="70" t="inlineStr">
        <is>
          <t>成型工位</t>
        </is>
      </c>
      <c r="L1433" s="70" t="inlineStr">
        <is>
          <t>工艺偏移</t>
        </is>
      </c>
      <c r="M1433" s="70" t="inlineStr">
        <is>
          <t>质量工程师</t>
        </is>
      </c>
      <c r="N1433" s="70" t="inlineStr">
        <is>
          <t>否</t>
        </is>
      </c>
      <c r="O1433" s="70" t="inlineStr">
        <is>
          <t>团队模拟数据</t>
        </is>
      </c>
      <c r="P1433" s="70" t="inlineStr">
        <is>
          <t>SIM-v2.2-20260807-20260805</t>
        </is>
      </c>
      <c r="Q1433" s="70" t="inlineStr">
        <is>
          <t>按LINE-S02确定性比例分配: 外观12%/尺寸15%/功能32%/电气28%/其他余数; 良品=ROUND(总产量×质量率,0)=21160, 不良=61</t>
        </is>
      </c>
    </row>
    <row r="1434">
      <c r="A1434" s="70" t="inlineStr">
        <is>
          <t>DEF-01433</t>
        </is>
      </c>
      <c r="B1434" s="70" t="inlineStr">
        <is>
          <t>LINE-S02-POST-20260319</t>
        </is>
      </c>
      <c r="C1434" s="70" t="inlineStr">
        <is>
          <t>SHIFT-POST-20260319</t>
        </is>
      </c>
      <c r="D1434" s="70" t="inlineStr">
        <is>
          <t>LINE-S02</t>
        </is>
      </c>
      <c r="E1434" s="70" t="inlineStr">
        <is>
          <t>改善后</t>
        </is>
      </c>
      <c r="F1434" s="71" t="n">
        <v>46100</v>
      </c>
      <c r="G1434" s="70" t="inlineStr">
        <is>
          <t>视觉设备系列</t>
        </is>
      </c>
      <c r="H1434" s="70" t="inlineStr">
        <is>
          <t>功能失效</t>
        </is>
      </c>
      <c r="I1434" s="72" t="n">
        <v>20</v>
      </c>
      <c r="J1434" s="73" t="n">
        <v>0.3278688524590164</v>
      </c>
      <c r="K1434" s="70" t="inlineStr">
        <is>
          <t>测试工位</t>
        </is>
      </c>
      <c r="L1434" s="70" t="inlineStr">
        <is>
          <t>元器件异常</t>
        </is>
      </c>
      <c r="M1434" s="70" t="inlineStr">
        <is>
          <t>质量工程师</t>
        </is>
      </c>
      <c r="N1434" s="70" t="inlineStr">
        <is>
          <t>是</t>
        </is>
      </c>
      <c r="O1434" s="70" t="inlineStr">
        <is>
          <t>团队模拟数据</t>
        </is>
      </c>
      <c r="P1434" s="70" t="inlineStr">
        <is>
          <t>SIM-v2.2-20260807-20260805</t>
        </is>
      </c>
      <c r="Q1434" s="70" t="inlineStr">
        <is>
          <t>按LINE-S02确定性比例分配: 外观12%/尺寸15%/功能32%/电气28%/其他余数; 良品=ROUND(总产量×质量率,0)=21160, 不良=61</t>
        </is>
      </c>
    </row>
    <row r="1435">
      <c r="A1435" s="70" t="inlineStr">
        <is>
          <t>DEF-01434</t>
        </is>
      </c>
      <c r="B1435" s="70" t="inlineStr">
        <is>
          <t>LINE-S02-POST-20260319</t>
        </is>
      </c>
      <c r="C1435" s="70" t="inlineStr">
        <is>
          <t>SHIFT-POST-20260319</t>
        </is>
      </c>
      <c r="D1435" s="70" t="inlineStr">
        <is>
          <t>LINE-S02</t>
        </is>
      </c>
      <c r="E1435" s="70" t="inlineStr">
        <is>
          <t>改善后</t>
        </is>
      </c>
      <c r="F1435" s="71" t="n">
        <v>46100</v>
      </c>
      <c r="G1435" s="70" t="inlineStr">
        <is>
          <t>视觉设备系列</t>
        </is>
      </c>
      <c r="H1435" s="70" t="inlineStr">
        <is>
          <t>电气不良</t>
        </is>
      </c>
      <c r="I1435" s="72" t="n">
        <v>17</v>
      </c>
      <c r="J1435" s="73" t="n">
        <v>0.2786885245901639</v>
      </c>
      <c r="K1435" s="70" t="inlineStr">
        <is>
          <t>焊接工位</t>
        </is>
      </c>
      <c r="L1435" s="70" t="inlineStr">
        <is>
          <t>焊接缺陷</t>
        </is>
      </c>
      <c r="M1435" s="70" t="inlineStr">
        <is>
          <t>质量工程师</t>
        </is>
      </c>
      <c r="N1435" s="70" t="inlineStr">
        <is>
          <t>否</t>
        </is>
      </c>
      <c r="O1435" s="70" t="inlineStr">
        <is>
          <t>团队模拟数据</t>
        </is>
      </c>
      <c r="P1435" s="70" t="inlineStr">
        <is>
          <t>SIM-v2.2-20260807-20260805</t>
        </is>
      </c>
      <c r="Q1435" s="70" t="inlineStr">
        <is>
          <t>按LINE-S02确定性比例分配: 外观12%/尺寸15%/功能32%/电气28%/其他余数; 良品=ROUND(总产量×质量率,0)=21160, 不良=61</t>
        </is>
      </c>
    </row>
    <row r="1436">
      <c r="A1436" s="70" t="inlineStr">
        <is>
          <t>DEF-01435</t>
        </is>
      </c>
      <c r="B1436" s="70" t="inlineStr">
        <is>
          <t>LINE-S02-POST-20260319</t>
        </is>
      </c>
      <c r="C1436" s="70" t="inlineStr">
        <is>
          <t>SHIFT-POST-20260319</t>
        </is>
      </c>
      <c r="D1436" s="70" t="inlineStr">
        <is>
          <t>LINE-S02</t>
        </is>
      </c>
      <c r="E1436" s="70" t="inlineStr">
        <is>
          <t>改善后</t>
        </is>
      </c>
      <c r="F1436" s="71" t="n">
        <v>46100</v>
      </c>
      <c r="G1436" s="70" t="inlineStr">
        <is>
          <t>视觉设备系列</t>
        </is>
      </c>
      <c r="H1436" s="70" t="inlineStr">
        <is>
          <t>其他不良</t>
        </is>
      </c>
      <c r="I1436" s="72" t="n">
        <v>8</v>
      </c>
      <c r="J1436" s="73" t="n">
        <v>0.1311475409836066</v>
      </c>
      <c r="K1436" s="70" t="inlineStr">
        <is>
          <t>包装工位</t>
        </is>
      </c>
      <c r="L1436" s="70" t="inlineStr">
        <is>
          <t>综合因素</t>
        </is>
      </c>
      <c r="M1436" s="70" t="inlineStr">
        <is>
          <t>生产主管</t>
        </is>
      </c>
      <c r="N1436" s="70" t="inlineStr">
        <is>
          <t>否</t>
        </is>
      </c>
      <c r="O1436" s="70" t="inlineStr">
        <is>
          <t>团队模拟数据</t>
        </is>
      </c>
      <c r="P1436" s="70" t="inlineStr">
        <is>
          <t>SIM-v2.2-20260807-20260805</t>
        </is>
      </c>
      <c r="Q1436" s="70" t="inlineStr">
        <is>
          <t>按LINE-S02确定性比例分配: 外观12%/尺寸15%/功能32%/电气28%/其他余数; 良品=ROUND(总产量×质量率,0)=21160, 不良=61</t>
        </is>
      </c>
    </row>
    <row r="1437">
      <c r="A1437" s="70" t="inlineStr">
        <is>
          <t>DEF-01436</t>
        </is>
      </c>
      <c r="B1437" s="70" t="inlineStr">
        <is>
          <t>LINE-S03-POST-20260319</t>
        </is>
      </c>
      <c r="C1437" s="70" t="inlineStr">
        <is>
          <t>SHIFT-POST-20260319</t>
        </is>
      </c>
      <c r="D1437" s="70" t="inlineStr">
        <is>
          <t>LINE-S03</t>
        </is>
      </c>
      <c r="E1437" s="70" t="inlineStr">
        <is>
          <t>改善后</t>
        </is>
      </c>
      <c r="F1437" s="71" t="n">
        <v>46100</v>
      </c>
      <c r="G1437" s="70" t="inlineStr">
        <is>
          <t>音频模组系列</t>
        </is>
      </c>
      <c r="H1437" s="70" t="inlineStr">
        <is>
          <t>外观不良</t>
        </is>
      </c>
      <c r="I1437" s="72" t="n">
        <v>148</v>
      </c>
      <c r="J1437" s="73" t="n">
        <v>0.3196544276457883</v>
      </c>
      <c r="K1437" s="70" t="inlineStr">
        <is>
          <t>注塑工位</t>
        </is>
      </c>
      <c r="L1437" s="70" t="inlineStr">
        <is>
          <t>表面缺陷</t>
        </is>
      </c>
      <c r="M1437" s="70" t="inlineStr">
        <is>
          <t>质量工程师</t>
        </is>
      </c>
      <c r="N1437" s="70" t="inlineStr">
        <is>
          <t>是</t>
        </is>
      </c>
      <c r="O1437" s="70" t="inlineStr">
        <is>
          <t>团队模拟数据</t>
        </is>
      </c>
      <c r="P1437" s="70" t="inlineStr">
        <is>
          <t>SIM-v2.2-20260807-20260805</t>
        </is>
      </c>
      <c r="Q1437" s="70" t="inlineStr">
        <is>
          <t>按LINE-S03确定性比例分配: 外观32%/尺寸30%/功能15%/电气13%/其他余数; 良品=ROUND(总产量×质量率,0)=24707, 不良=463</t>
        </is>
      </c>
    </row>
    <row r="1438">
      <c r="A1438" s="70" t="inlineStr">
        <is>
          <t>DEF-01437</t>
        </is>
      </c>
      <c r="B1438" s="70" t="inlineStr">
        <is>
          <t>LINE-S03-POST-20260319</t>
        </is>
      </c>
      <c r="C1438" s="70" t="inlineStr">
        <is>
          <t>SHIFT-POST-20260319</t>
        </is>
      </c>
      <c r="D1438" s="70" t="inlineStr">
        <is>
          <t>LINE-S03</t>
        </is>
      </c>
      <c r="E1438" s="70" t="inlineStr">
        <is>
          <t>改善后</t>
        </is>
      </c>
      <c r="F1438" s="71" t="n">
        <v>46100</v>
      </c>
      <c r="G1438" s="70" t="inlineStr">
        <is>
          <t>音频模组系列</t>
        </is>
      </c>
      <c r="H1438" s="70" t="inlineStr">
        <is>
          <t>尺寸超差</t>
        </is>
      </c>
      <c r="I1438" s="72" t="n">
        <v>139</v>
      </c>
      <c r="J1438" s="73" t="n">
        <v>0.3002159827213823</v>
      </c>
      <c r="K1438" s="70" t="inlineStr">
        <is>
          <t>成型工位</t>
        </is>
      </c>
      <c r="L1438" s="70" t="inlineStr">
        <is>
          <t>工艺偏移</t>
        </is>
      </c>
      <c r="M1438" s="70" t="inlineStr">
        <is>
          <t>质量工程师</t>
        </is>
      </c>
      <c r="N1438" s="70" t="inlineStr">
        <is>
          <t>是</t>
        </is>
      </c>
      <c r="O1438" s="70" t="inlineStr">
        <is>
          <t>团队模拟数据</t>
        </is>
      </c>
      <c r="P1438" s="70" t="inlineStr">
        <is>
          <t>SIM-v2.2-20260807-20260805</t>
        </is>
      </c>
      <c r="Q1438" s="70" t="inlineStr">
        <is>
          <t>按LINE-S03确定性比例分配: 外观32%/尺寸30%/功能15%/电气13%/其他余数; 良品=ROUND(总产量×质量率,0)=24707, 不良=463</t>
        </is>
      </c>
    </row>
    <row r="1439">
      <c r="A1439" s="70" t="inlineStr">
        <is>
          <t>DEF-01438</t>
        </is>
      </c>
      <c r="B1439" s="70" t="inlineStr">
        <is>
          <t>LINE-S03-POST-20260319</t>
        </is>
      </c>
      <c r="C1439" s="70" t="inlineStr">
        <is>
          <t>SHIFT-POST-20260319</t>
        </is>
      </c>
      <c r="D1439" s="70" t="inlineStr">
        <is>
          <t>LINE-S03</t>
        </is>
      </c>
      <c r="E1439" s="70" t="inlineStr">
        <is>
          <t>改善后</t>
        </is>
      </c>
      <c r="F1439" s="71" t="n">
        <v>46100</v>
      </c>
      <c r="G1439" s="70" t="inlineStr">
        <is>
          <t>音频模组系列</t>
        </is>
      </c>
      <c r="H1439" s="70" t="inlineStr">
        <is>
          <t>功能失效</t>
        </is>
      </c>
      <c r="I1439" s="72" t="n">
        <v>69</v>
      </c>
      <c r="J1439" s="73" t="n">
        <v>0.1490280777537797</v>
      </c>
      <c r="K1439" s="70" t="inlineStr">
        <is>
          <t>测试工位</t>
        </is>
      </c>
      <c r="L1439" s="70" t="inlineStr">
        <is>
          <t>元器件异常</t>
        </is>
      </c>
      <c r="M1439" s="70" t="inlineStr">
        <is>
          <t>质量工程师</t>
        </is>
      </c>
      <c r="N1439" s="70" t="inlineStr">
        <is>
          <t>否</t>
        </is>
      </c>
      <c r="O1439" s="70" t="inlineStr">
        <is>
          <t>团队模拟数据</t>
        </is>
      </c>
      <c r="P1439" s="70" t="inlineStr">
        <is>
          <t>SIM-v2.2-20260807-20260805</t>
        </is>
      </c>
      <c r="Q1439" s="70" t="inlineStr">
        <is>
          <t>按LINE-S03确定性比例分配: 外观32%/尺寸30%/功能15%/电气13%/其他余数; 良品=ROUND(总产量×质量率,0)=24707, 不良=463</t>
        </is>
      </c>
    </row>
    <row r="1440">
      <c r="A1440" s="70" t="inlineStr">
        <is>
          <t>DEF-01439</t>
        </is>
      </c>
      <c r="B1440" s="70" t="inlineStr">
        <is>
          <t>LINE-S03-POST-20260319</t>
        </is>
      </c>
      <c r="C1440" s="70" t="inlineStr">
        <is>
          <t>SHIFT-POST-20260319</t>
        </is>
      </c>
      <c r="D1440" s="70" t="inlineStr">
        <is>
          <t>LINE-S03</t>
        </is>
      </c>
      <c r="E1440" s="70" t="inlineStr">
        <is>
          <t>改善后</t>
        </is>
      </c>
      <c r="F1440" s="71" t="n">
        <v>46100</v>
      </c>
      <c r="G1440" s="70" t="inlineStr">
        <is>
          <t>音频模组系列</t>
        </is>
      </c>
      <c r="H1440" s="70" t="inlineStr">
        <is>
          <t>电气不良</t>
        </is>
      </c>
      <c r="I1440" s="72" t="n">
        <v>60</v>
      </c>
      <c r="J1440" s="73" t="n">
        <v>0.1295896328293737</v>
      </c>
      <c r="K1440" s="70" t="inlineStr">
        <is>
          <t>焊接工位</t>
        </is>
      </c>
      <c r="L1440" s="70" t="inlineStr">
        <is>
          <t>焊接缺陷</t>
        </is>
      </c>
      <c r="M1440" s="70" t="inlineStr">
        <is>
          <t>质量工程师</t>
        </is>
      </c>
      <c r="N1440" s="70" t="inlineStr">
        <is>
          <t>否</t>
        </is>
      </c>
      <c r="O1440" s="70" t="inlineStr">
        <is>
          <t>团队模拟数据</t>
        </is>
      </c>
      <c r="P1440" s="70" t="inlineStr">
        <is>
          <t>SIM-v2.2-20260807-20260805</t>
        </is>
      </c>
      <c r="Q1440" s="70" t="inlineStr">
        <is>
          <t>按LINE-S03确定性比例分配: 外观32%/尺寸30%/功能15%/电气13%/其他余数; 良品=ROUND(总产量×质量率,0)=24707, 不良=463</t>
        </is>
      </c>
    </row>
    <row r="1441">
      <c r="A1441" s="70" t="inlineStr">
        <is>
          <t>DEF-01440</t>
        </is>
      </c>
      <c r="B1441" s="70" t="inlineStr">
        <is>
          <t>LINE-S03-POST-20260319</t>
        </is>
      </c>
      <c r="C1441" s="70" t="inlineStr">
        <is>
          <t>SHIFT-POST-20260319</t>
        </is>
      </c>
      <c r="D1441" s="70" t="inlineStr">
        <is>
          <t>LINE-S03</t>
        </is>
      </c>
      <c r="E1441" s="70" t="inlineStr">
        <is>
          <t>改善后</t>
        </is>
      </c>
      <c r="F1441" s="71" t="n">
        <v>46100</v>
      </c>
      <c r="G1441" s="70" t="inlineStr">
        <is>
          <t>音频模组系列</t>
        </is>
      </c>
      <c r="H1441" s="70" t="inlineStr">
        <is>
          <t>其他不良</t>
        </is>
      </c>
      <c r="I1441" s="72" t="n">
        <v>47</v>
      </c>
      <c r="J1441" s="73" t="n">
        <v>0.1015118790496761</v>
      </c>
      <c r="K1441" s="70" t="inlineStr">
        <is>
          <t>包装工位</t>
        </is>
      </c>
      <c r="L1441" s="70" t="inlineStr">
        <is>
          <t>综合因素</t>
        </is>
      </c>
      <c r="M1441" s="70" t="inlineStr">
        <is>
          <t>生产主管</t>
        </is>
      </c>
      <c r="N1441" s="70" t="inlineStr">
        <is>
          <t>否</t>
        </is>
      </c>
      <c r="O1441" s="70" t="inlineStr">
        <is>
          <t>团队模拟数据</t>
        </is>
      </c>
      <c r="P1441" s="70" t="inlineStr">
        <is>
          <t>SIM-v2.2-20260807-20260805</t>
        </is>
      </c>
      <c r="Q1441" s="70" t="inlineStr">
        <is>
          <t>按LINE-S03确定性比例分配: 外观32%/尺寸30%/功能15%/电气13%/其他余数; 良品=ROUND(总产量×质量率,0)=24707, 不良=463</t>
        </is>
      </c>
    </row>
    <row r="1442">
      <c r="A1442" s="70" t="inlineStr">
        <is>
          <t>DEF-01441</t>
        </is>
      </c>
      <c r="B1442" s="70" t="inlineStr">
        <is>
          <t>LINE-S01-POST-20260320</t>
        </is>
      </c>
      <c r="C1442" s="70" t="inlineStr">
        <is>
          <t>SHIFT-POST-20260320</t>
        </is>
      </c>
      <c r="D1442" s="70" t="inlineStr">
        <is>
          <t>LINE-S01</t>
        </is>
      </c>
      <c r="E1442" s="70" t="inlineStr">
        <is>
          <t>改善后</t>
        </is>
      </c>
      <c r="F1442" s="71" t="n">
        <v>46101</v>
      </c>
      <c r="G1442" s="70" t="inlineStr">
        <is>
          <t>智能终端系列</t>
        </is>
      </c>
      <c r="H1442" s="70" t="inlineStr">
        <is>
          <t>外观不良</t>
        </is>
      </c>
      <c r="I1442" s="72" t="n">
        <v>81</v>
      </c>
      <c r="J1442" s="73" t="n">
        <v>0.1508379888268156</v>
      </c>
      <c r="K1442" s="70" t="inlineStr">
        <is>
          <t>注塑工位</t>
        </is>
      </c>
      <c r="L1442" s="70" t="inlineStr">
        <is>
          <t>表面缺陷</t>
        </is>
      </c>
      <c r="M1442" s="70" t="inlineStr">
        <is>
          <t>质量工程师</t>
        </is>
      </c>
      <c r="N1442" s="70" t="inlineStr">
        <is>
          <t>否</t>
        </is>
      </c>
      <c r="O1442" s="70" t="inlineStr">
        <is>
          <t>团队模拟数据</t>
        </is>
      </c>
      <c r="P1442" s="70" t="inlineStr">
        <is>
          <t>SIM-v2.2-20260807-20260805</t>
        </is>
      </c>
      <c r="Q1442" s="70" t="inlineStr">
        <is>
          <t>按LINE-S01确定性比例分配: 外观15%/尺寸25%/功能25%/电气25%/其他余数; 良品=ROUND(总产量×质量率,0)=23702, 不良=537</t>
        </is>
      </c>
    </row>
    <row r="1443">
      <c r="A1443" s="70" t="inlineStr">
        <is>
          <t>DEF-01442</t>
        </is>
      </c>
      <c r="B1443" s="70" t="inlineStr">
        <is>
          <t>LINE-S01-POST-20260320</t>
        </is>
      </c>
      <c r="C1443" s="70" t="inlineStr">
        <is>
          <t>SHIFT-POST-20260320</t>
        </is>
      </c>
      <c r="D1443" s="70" t="inlineStr">
        <is>
          <t>LINE-S01</t>
        </is>
      </c>
      <c r="E1443" s="70" t="inlineStr">
        <is>
          <t>改善后</t>
        </is>
      </c>
      <c r="F1443" s="71" t="n">
        <v>46101</v>
      </c>
      <c r="G1443" s="70" t="inlineStr">
        <is>
          <t>智能终端系列</t>
        </is>
      </c>
      <c r="H1443" s="70" t="inlineStr">
        <is>
          <t>尺寸超差</t>
        </is>
      </c>
      <c r="I1443" s="72" t="n">
        <v>134</v>
      </c>
      <c r="J1443" s="73" t="n">
        <v>0.2495344506517691</v>
      </c>
      <c r="K1443" s="70" t="inlineStr">
        <is>
          <t>成型工位</t>
        </is>
      </c>
      <c r="L1443" s="70" t="inlineStr">
        <is>
          <t>工艺偏移</t>
        </is>
      </c>
      <c r="M1443" s="70" t="inlineStr">
        <is>
          <t>质量工程师</t>
        </is>
      </c>
      <c r="N1443" s="70" t="inlineStr">
        <is>
          <t>否</t>
        </is>
      </c>
      <c r="O1443" s="70" t="inlineStr">
        <is>
          <t>团队模拟数据</t>
        </is>
      </c>
      <c r="P1443" s="70" t="inlineStr">
        <is>
          <t>SIM-v2.2-20260807-20260805</t>
        </is>
      </c>
      <c r="Q1443" s="70" t="inlineStr">
        <is>
          <t>按LINE-S01确定性比例分配: 外观15%/尺寸25%/功能25%/电气25%/其他余数; 良品=ROUND(总产量×质量率,0)=23702, 不良=537</t>
        </is>
      </c>
    </row>
    <row r="1444">
      <c r="A1444" s="70" t="inlineStr">
        <is>
          <t>DEF-01443</t>
        </is>
      </c>
      <c r="B1444" s="70" t="inlineStr">
        <is>
          <t>LINE-S01-POST-20260320</t>
        </is>
      </c>
      <c r="C1444" s="70" t="inlineStr">
        <is>
          <t>SHIFT-POST-20260320</t>
        </is>
      </c>
      <c r="D1444" s="70" t="inlineStr">
        <is>
          <t>LINE-S01</t>
        </is>
      </c>
      <c r="E1444" s="70" t="inlineStr">
        <is>
          <t>改善后</t>
        </is>
      </c>
      <c r="F1444" s="71" t="n">
        <v>46101</v>
      </c>
      <c r="G1444" s="70" t="inlineStr">
        <is>
          <t>智能终端系列</t>
        </is>
      </c>
      <c r="H1444" s="70" t="inlineStr">
        <is>
          <t>功能失效</t>
        </is>
      </c>
      <c r="I1444" s="72" t="n">
        <v>134</v>
      </c>
      <c r="J1444" s="73" t="n">
        <v>0.2495344506517691</v>
      </c>
      <c r="K1444" s="70" t="inlineStr">
        <is>
          <t>测试工位</t>
        </is>
      </c>
      <c r="L1444" s="70" t="inlineStr">
        <is>
          <t>元器件异常</t>
        </is>
      </c>
      <c r="M1444" s="70" t="inlineStr">
        <is>
          <t>质量工程师</t>
        </is>
      </c>
      <c r="N1444" s="70" t="inlineStr">
        <is>
          <t>否</t>
        </is>
      </c>
      <c r="O1444" s="70" t="inlineStr">
        <is>
          <t>团队模拟数据</t>
        </is>
      </c>
      <c r="P1444" s="70" t="inlineStr">
        <is>
          <t>SIM-v2.2-20260807-20260805</t>
        </is>
      </c>
      <c r="Q1444" s="70" t="inlineStr">
        <is>
          <t>按LINE-S01确定性比例分配: 外观15%/尺寸25%/功能25%/电气25%/其他余数; 良品=ROUND(总产量×质量率,0)=23702, 不良=537</t>
        </is>
      </c>
    </row>
    <row r="1445">
      <c r="A1445" s="70" t="inlineStr">
        <is>
          <t>DEF-01444</t>
        </is>
      </c>
      <c r="B1445" s="70" t="inlineStr">
        <is>
          <t>LINE-S01-POST-20260320</t>
        </is>
      </c>
      <c r="C1445" s="70" t="inlineStr">
        <is>
          <t>SHIFT-POST-20260320</t>
        </is>
      </c>
      <c r="D1445" s="70" t="inlineStr">
        <is>
          <t>LINE-S01</t>
        </is>
      </c>
      <c r="E1445" s="70" t="inlineStr">
        <is>
          <t>改善后</t>
        </is>
      </c>
      <c r="F1445" s="71" t="n">
        <v>46101</v>
      </c>
      <c r="G1445" s="70" t="inlineStr">
        <is>
          <t>智能终端系列</t>
        </is>
      </c>
      <c r="H1445" s="70" t="inlineStr">
        <is>
          <t>电气不良</t>
        </is>
      </c>
      <c r="I1445" s="72" t="n">
        <v>134</v>
      </c>
      <c r="J1445" s="73" t="n">
        <v>0.2495344506517691</v>
      </c>
      <c r="K1445" s="70" t="inlineStr">
        <is>
          <t>焊接工位</t>
        </is>
      </c>
      <c r="L1445" s="70" t="inlineStr">
        <is>
          <t>焊接缺陷</t>
        </is>
      </c>
      <c r="M1445" s="70" t="inlineStr">
        <is>
          <t>质量工程师</t>
        </is>
      </c>
      <c r="N1445" s="70" t="inlineStr">
        <is>
          <t>否</t>
        </is>
      </c>
      <c r="O1445" s="70" t="inlineStr">
        <is>
          <t>团队模拟数据</t>
        </is>
      </c>
      <c r="P1445" s="70" t="inlineStr">
        <is>
          <t>SIM-v2.2-20260807-20260805</t>
        </is>
      </c>
      <c r="Q1445" s="70" t="inlineStr">
        <is>
          <t>按LINE-S01确定性比例分配: 外观15%/尺寸25%/功能25%/电气25%/其他余数; 良品=ROUND(总产量×质量率,0)=23702, 不良=537</t>
        </is>
      </c>
    </row>
    <row r="1446">
      <c r="A1446" s="70" t="inlineStr">
        <is>
          <t>DEF-01445</t>
        </is>
      </c>
      <c r="B1446" s="70" t="inlineStr">
        <is>
          <t>LINE-S01-POST-20260320</t>
        </is>
      </c>
      <c r="C1446" s="70" t="inlineStr">
        <is>
          <t>SHIFT-POST-20260320</t>
        </is>
      </c>
      <c r="D1446" s="70" t="inlineStr">
        <is>
          <t>LINE-S01</t>
        </is>
      </c>
      <c r="E1446" s="70" t="inlineStr">
        <is>
          <t>改善后</t>
        </is>
      </c>
      <c r="F1446" s="71" t="n">
        <v>46101</v>
      </c>
      <c r="G1446" s="70" t="inlineStr">
        <is>
          <t>智能终端系列</t>
        </is>
      </c>
      <c r="H1446" s="70" t="inlineStr">
        <is>
          <t>其他不良</t>
        </is>
      </c>
      <c r="I1446" s="72" t="n">
        <v>54</v>
      </c>
      <c r="J1446" s="73" t="n">
        <v>0.1005586592178772</v>
      </c>
      <c r="K1446" s="70" t="inlineStr">
        <is>
          <t>包装工位</t>
        </is>
      </c>
      <c r="L1446" s="70" t="inlineStr">
        <is>
          <t>综合因素</t>
        </is>
      </c>
      <c r="M1446" s="70" t="inlineStr">
        <is>
          <t>生产主管</t>
        </is>
      </c>
      <c r="N1446" s="70" t="inlineStr">
        <is>
          <t>否</t>
        </is>
      </c>
      <c r="O1446" s="70" t="inlineStr">
        <is>
          <t>团队模拟数据</t>
        </is>
      </c>
      <c r="P1446" s="70" t="inlineStr">
        <is>
          <t>SIM-v2.2-20260807-20260805</t>
        </is>
      </c>
      <c r="Q1446" s="70" t="inlineStr">
        <is>
          <t>按LINE-S01确定性比例分配: 外观15%/尺寸25%/功能25%/电气25%/其他余数; 良品=ROUND(总产量×质量率,0)=23702, 不良=537</t>
        </is>
      </c>
    </row>
    <row r="1447">
      <c r="A1447" s="70" t="inlineStr">
        <is>
          <t>DEF-01446</t>
        </is>
      </c>
      <c r="B1447" s="70" t="inlineStr">
        <is>
          <t>LINE-S02-POST-20260320</t>
        </is>
      </c>
      <c r="C1447" s="70" t="inlineStr">
        <is>
          <t>SHIFT-POST-20260320</t>
        </is>
      </c>
      <c r="D1447" s="70" t="inlineStr">
        <is>
          <t>LINE-S02</t>
        </is>
      </c>
      <c r="E1447" s="70" t="inlineStr">
        <is>
          <t>改善后</t>
        </is>
      </c>
      <c r="F1447" s="71" t="n">
        <v>46101</v>
      </c>
      <c r="G1447" s="70" t="inlineStr">
        <is>
          <t>视觉设备系列</t>
        </is>
      </c>
      <c r="H1447" s="70" t="inlineStr">
        <is>
          <t>外观不良</t>
        </is>
      </c>
      <c r="I1447" s="72" t="n">
        <v>71</v>
      </c>
      <c r="J1447" s="73" t="n">
        <v>0.1195286195286195</v>
      </c>
      <c r="K1447" s="70" t="inlineStr">
        <is>
          <t>注塑工位</t>
        </is>
      </c>
      <c r="L1447" s="70" t="inlineStr">
        <is>
          <t>表面缺陷</t>
        </is>
      </c>
      <c r="M1447" s="70" t="inlineStr">
        <is>
          <t>质量工程师</t>
        </is>
      </c>
      <c r="N1447" s="70" t="inlineStr">
        <is>
          <t>否</t>
        </is>
      </c>
      <c r="O1447" s="70" t="inlineStr">
        <is>
          <t>团队模拟数据</t>
        </is>
      </c>
      <c r="P1447" s="70" t="inlineStr">
        <is>
          <t>SIM-v2.2-20260807-20260805</t>
        </is>
      </c>
      <c r="Q1447" s="70" t="inlineStr">
        <is>
          <t>按LINE-S02确定性比例分配: 外观12%/尺寸15%/功能32%/电气28%/其他余数; 良品=ROUND(总产量×质量率,0)=23445, 不良=594</t>
        </is>
      </c>
    </row>
    <row r="1448">
      <c r="A1448" s="70" t="inlineStr">
        <is>
          <t>DEF-01447</t>
        </is>
      </c>
      <c r="B1448" s="70" t="inlineStr">
        <is>
          <t>LINE-S02-POST-20260320</t>
        </is>
      </c>
      <c r="C1448" s="70" t="inlineStr">
        <is>
          <t>SHIFT-POST-20260320</t>
        </is>
      </c>
      <c r="D1448" s="70" t="inlineStr">
        <is>
          <t>LINE-S02</t>
        </is>
      </c>
      <c r="E1448" s="70" t="inlineStr">
        <is>
          <t>改善后</t>
        </is>
      </c>
      <c r="F1448" s="71" t="n">
        <v>46101</v>
      </c>
      <c r="G1448" s="70" t="inlineStr">
        <is>
          <t>视觉设备系列</t>
        </is>
      </c>
      <c r="H1448" s="70" t="inlineStr">
        <is>
          <t>尺寸超差</t>
        </is>
      </c>
      <c r="I1448" s="72" t="n">
        <v>89</v>
      </c>
      <c r="J1448" s="73" t="n">
        <v>0.1498316498316498</v>
      </c>
      <c r="K1448" s="70" t="inlineStr">
        <is>
          <t>成型工位</t>
        </is>
      </c>
      <c r="L1448" s="70" t="inlineStr">
        <is>
          <t>工艺偏移</t>
        </is>
      </c>
      <c r="M1448" s="70" t="inlineStr">
        <is>
          <t>质量工程师</t>
        </is>
      </c>
      <c r="N1448" s="70" t="inlineStr">
        <is>
          <t>否</t>
        </is>
      </c>
      <c r="O1448" s="70" t="inlineStr">
        <is>
          <t>团队模拟数据</t>
        </is>
      </c>
      <c r="P1448" s="70" t="inlineStr">
        <is>
          <t>SIM-v2.2-20260807-20260805</t>
        </is>
      </c>
      <c r="Q1448" s="70" t="inlineStr">
        <is>
          <t>按LINE-S02确定性比例分配: 外观12%/尺寸15%/功能32%/电气28%/其他余数; 良品=ROUND(总产量×质量率,0)=23445, 不良=594</t>
        </is>
      </c>
    </row>
    <row r="1449">
      <c r="A1449" s="70" t="inlineStr">
        <is>
          <t>DEF-01448</t>
        </is>
      </c>
      <c r="B1449" s="70" t="inlineStr">
        <is>
          <t>LINE-S02-POST-20260320</t>
        </is>
      </c>
      <c r="C1449" s="70" t="inlineStr">
        <is>
          <t>SHIFT-POST-20260320</t>
        </is>
      </c>
      <c r="D1449" s="70" t="inlineStr">
        <is>
          <t>LINE-S02</t>
        </is>
      </c>
      <c r="E1449" s="70" t="inlineStr">
        <is>
          <t>改善后</t>
        </is>
      </c>
      <c r="F1449" s="71" t="n">
        <v>46101</v>
      </c>
      <c r="G1449" s="70" t="inlineStr">
        <is>
          <t>视觉设备系列</t>
        </is>
      </c>
      <c r="H1449" s="70" t="inlineStr">
        <is>
          <t>功能失效</t>
        </is>
      </c>
      <c r="I1449" s="72" t="n">
        <v>190</v>
      </c>
      <c r="J1449" s="73" t="n">
        <v>0.3198653198653199</v>
      </c>
      <c r="K1449" s="70" t="inlineStr">
        <is>
          <t>测试工位</t>
        </is>
      </c>
      <c r="L1449" s="70" t="inlineStr">
        <is>
          <t>元器件异常</t>
        </is>
      </c>
      <c r="M1449" s="70" t="inlineStr">
        <is>
          <t>质量工程师</t>
        </is>
      </c>
      <c r="N1449" s="70" t="inlineStr">
        <is>
          <t>是</t>
        </is>
      </c>
      <c r="O1449" s="70" t="inlineStr">
        <is>
          <t>团队模拟数据</t>
        </is>
      </c>
      <c r="P1449" s="70" t="inlineStr">
        <is>
          <t>SIM-v2.2-20260807-20260805</t>
        </is>
      </c>
      <c r="Q1449" s="70" t="inlineStr">
        <is>
          <t>按LINE-S02确定性比例分配: 外观12%/尺寸15%/功能32%/电气28%/其他余数; 良品=ROUND(总产量×质量率,0)=23445, 不良=594</t>
        </is>
      </c>
    </row>
    <row r="1450">
      <c r="A1450" s="70" t="inlineStr">
        <is>
          <t>DEF-01449</t>
        </is>
      </c>
      <c r="B1450" s="70" t="inlineStr">
        <is>
          <t>LINE-S02-POST-20260320</t>
        </is>
      </c>
      <c r="C1450" s="70" t="inlineStr">
        <is>
          <t>SHIFT-POST-20260320</t>
        </is>
      </c>
      <c r="D1450" s="70" t="inlineStr">
        <is>
          <t>LINE-S02</t>
        </is>
      </c>
      <c r="E1450" s="70" t="inlineStr">
        <is>
          <t>改善后</t>
        </is>
      </c>
      <c r="F1450" s="71" t="n">
        <v>46101</v>
      </c>
      <c r="G1450" s="70" t="inlineStr">
        <is>
          <t>视觉设备系列</t>
        </is>
      </c>
      <c r="H1450" s="70" t="inlineStr">
        <is>
          <t>电气不良</t>
        </is>
      </c>
      <c r="I1450" s="72" t="n">
        <v>166</v>
      </c>
      <c r="J1450" s="73" t="n">
        <v>0.2794612794612795</v>
      </c>
      <c r="K1450" s="70" t="inlineStr">
        <is>
          <t>焊接工位</t>
        </is>
      </c>
      <c r="L1450" s="70" t="inlineStr">
        <is>
          <t>焊接缺陷</t>
        </is>
      </c>
      <c r="M1450" s="70" t="inlineStr">
        <is>
          <t>质量工程师</t>
        </is>
      </c>
      <c r="N1450" s="70" t="inlineStr">
        <is>
          <t>否</t>
        </is>
      </c>
      <c r="O1450" s="70" t="inlineStr">
        <is>
          <t>团队模拟数据</t>
        </is>
      </c>
      <c r="P1450" s="70" t="inlineStr">
        <is>
          <t>SIM-v2.2-20260807-20260805</t>
        </is>
      </c>
      <c r="Q1450" s="70" t="inlineStr">
        <is>
          <t>按LINE-S02确定性比例分配: 外观12%/尺寸15%/功能32%/电气28%/其他余数; 良品=ROUND(总产量×质量率,0)=23445, 不良=594</t>
        </is>
      </c>
    </row>
    <row r="1451">
      <c r="A1451" s="70" t="inlineStr">
        <is>
          <t>DEF-01450</t>
        </is>
      </c>
      <c r="B1451" s="70" t="inlineStr">
        <is>
          <t>LINE-S02-POST-20260320</t>
        </is>
      </c>
      <c r="C1451" s="70" t="inlineStr">
        <is>
          <t>SHIFT-POST-20260320</t>
        </is>
      </c>
      <c r="D1451" s="70" t="inlineStr">
        <is>
          <t>LINE-S02</t>
        </is>
      </c>
      <c r="E1451" s="70" t="inlineStr">
        <is>
          <t>改善后</t>
        </is>
      </c>
      <c r="F1451" s="71" t="n">
        <v>46101</v>
      </c>
      <c r="G1451" s="70" t="inlineStr">
        <is>
          <t>视觉设备系列</t>
        </is>
      </c>
      <c r="H1451" s="70" t="inlineStr">
        <is>
          <t>其他不良</t>
        </is>
      </c>
      <c r="I1451" s="72" t="n">
        <v>78</v>
      </c>
      <c r="J1451" s="73" t="n">
        <v>0.1313131313131313</v>
      </c>
      <c r="K1451" s="70" t="inlineStr">
        <is>
          <t>包装工位</t>
        </is>
      </c>
      <c r="L1451" s="70" t="inlineStr">
        <is>
          <t>综合因素</t>
        </is>
      </c>
      <c r="M1451" s="70" t="inlineStr">
        <is>
          <t>生产主管</t>
        </is>
      </c>
      <c r="N1451" s="70" t="inlineStr">
        <is>
          <t>否</t>
        </is>
      </c>
      <c r="O1451" s="70" t="inlineStr">
        <is>
          <t>团队模拟数据</t>
        </is>
      </c>
      <c r="P1451" s="70" t="inlineStr">
        <is>
          <t>SIM-v2.2-20260807-20260805</t>
        </is>
      </c>
      <c r="Q1451" s="70" t="inlineStr">
        <is>
          <t>按LINE-S02确定性比例分配: 外观12%/尺寸15%/功能32%/电气28%/其他余数; 良品=ROUND(总产量×质量率,0)=23445, 不良=594</t>
        </is>
      </c>
    </row>
    <row r="1452">
      <c r="A1452" s="70" t="inlineStr">
        <is>
          <t>DEF-01451</t>
        </is>
      </c>
      <c r="B1452" s="70" t="inlineStr">
        <is>
          <t>LINE-S03-POST-20260320</t>
        </is>
      </c>
      <c r="C1452" s="70" t="inlineStr">
        <is>
          <t>SHIFT-POST-20260320</t>
        </is>
      </c>
      <c r="D1452" s="70" t="inlineStr">
        <is>
          <t>LINE-S03</t>
        </is>
      </c>
      <c r="E1452" s="70" t="inlineStr">
        <is>
          <t>改善后</t>
        </is>
      </c>
      <c r="F1452" s="71" t="n">
        <v>46101</v>
      </c>
      <c r="G1452" s="70" t="inlineStr">
        <is>
          <t>音频模组系列</t>
        </is>
      </c>
      <c r="H1452" s="70" t="inlineStr">
        <is>
          <t>外观不良</t>
        </is>
      </c>
      <c r="I1452" s="72" t="n">
        <v>270</v>
      </c>
      <c r="J1452" s="73" t="n">
        <v>0.3202846975088968</v>
      </c>
      <c r="K1452" s="70" t="inlineStr">
        <is>
          <t>注塑工位</t>
        </is>
      </c>
      <c r="L1452" s="70" t="inlineStr">
        <is>
          <t>表面缺陷</t>
        </is>
      </c>
      <c r="M1452" s="70" t="inlineStr">
        <is>
          <t>质量工程师</t>
        </is>
      </c>
      <c r="N1452" s="70" t="inlineStr">
        <is>
          <t>是</t>
        </is>
      </c>
      <c r="O1452" s="70" t="inlineStr">
        <is>
          <t>团队模拟数据</t>
        </is>
      </c>
      <c r="P1452" s="70" t="inlineStr">
        <is>
          <t>SIM-v2.2-20260807-20260805</t>
        </is>
      </c>
      <c r="Q1452" s="70" t="inlineStr">
        <is>
          <t>按LINE-S03确定性比例分配: 外观32%/尺寸30%/功能15%/电气13%/其他余数; 良品=ROUND(总产量×质量率,0)=25649, 不良=843</t>
        </is>
      </c>
    </row>
    <row r="1453">
      <c r="A1453" s="70" t="inlineStr">
        <is>
          <t>DEF-01452</t>
        </is>
      </c>
      <c r="B1453" s="70" t="inlineStr">
        <is>
          <t>LINE-S03-POST-20260320</t>
        </is>
      </c>
      <c r="C1453" s="70" t="inlineStr">
        <is>
          <t>SHIFT-POST-20260320</t>
        </is>
      </c>
      <c r="D1453" s="70" t="inlineStr">
        <is>
          <t>LINE-S03</t>
        </is>
      </c>
      <c r="E1453" s="70" t="inlineStr">
        <is>
          <t>改善后</t>
        </is>
      </c>
      <c r="F1453" s="71" t="n">
        <v>46101</v>
      </c>
      <c r="G1453" s="70" t="inlineStr">
        <is>
          <t>音频模组系列</t>
        </is>
      </c>
      <c r="H1453" s="70" t="inlineStr">
        <is>
          <t>尺寸超差</t>
        </is>
      </c>
      <c r="I1453" s="72" t="n">
        <v>253</v>
      </c>
      <c r="J1453" s="73" t="n">
        <v>0.3001186239620403</v>
      </c>
      <c r="K1453" s="70" t="inlineStr">
        <is>
          <t>成型工位</t>
        </is>
      </c>
      <c r="L1453" s="70" t="inlineStr">
        <is>
          <t>工艺偏移</t>
        </is>
      </c>
      <c r="M1453" s="70" t="inlineStr">
        <is>
          <t>质量工程师</t>
        </is>
      </c>
      <c r="N1453" s="70" t="inlineStr">
        <is>
          <t>是</t>
        </is>
      </c>
      <c r="O1453" s="70" t="inlineStr">
        <is>
          <t>团队模拟数据</t>
        </is>
      </c>
      <c r="P1453" s="70" t="inlineStr">
        <is>
          <t>SIM-v2.2-20260807-20260805</t>
        </is>
      </c>
      <c r="Q1453" s="70" t="inlineStr">
        <is>
          <t>按LINE-S03确定性比例分配: 外观32%/尺寸30%/功能15%/电气13%/其他余数; 良品=ROUND(总产量×质量率,0)=25649, 不良=843</t>
        </is>
      </c>
    </row>
    <row r="1454">
      <c r="A1454" s="70" t="inlineStr">
        <is>
          <t>DEF-01453</t>
        </is>
      </c>
      <c r="B1454" s="70" t="inlineStr">
        <is>
          <t>LINE-S03-POST-20260320</t>
        </is>
      </c>
      <c r="C1454" s="70" t="inlineStr">
        <is>
          <t>SHIFT-POST-20260320</t>
        </is>
      </c>
      <c r="D1454" s="70" t="inlineStr">
        <is>
          <t>LINE-S03</t>
        </is>
      </c>
      <c r="E1454" s="70" t="inlineStr">
        <is>
          <t>改善后</t>
        </is>
      </c>
      <c r="F1454" s="71" t="n">
        <v>46101</v>
      </c>
      <c r="G1454" s="70" t="inlineStr">
        <is>
          <t>音频模组系列</t>
        </is>
      </c>
      <c r="H1454" s="70" t="inlineStr">
        <is>
          <t>功能失效</t>
        </is>
      </c>
      <c r="I1454" s="72" t="n">
        <v>126</v>
      </c>
      <c r="J1454" s="73" t="n">
        <v>0.1494661921708185</v>
      </c>
      <c r="K1454" s="70" t="inlineStr">
        <is>
          <t>测试工位</t>
        </is>
      </c>
      <c r="L1454" s="70" t="inlineStr">
        <is>
          <t>元器件异常</t>
        </is>
      </c>
      <c r="M1454" s="70" t="inlineStr">
        <is>
          <t>质量工程师</t>
        </is>
      </c>
      <c r="N1454" s="70" t="inlineStr">
        <is>
          <t>否</t>
        </is>
      </c>
      <c r="O1454" s="70" t="inlineStr">
        <is>
          <t>团队模拟数据</t>
        </is>
      </c>
      <c r="P1454" s="70" t="inlineStr">
        <is>
          <t>SIM-v2.2-20260807-20260805</t>
        </is>
      </c>
      <c r="Q1454" s="70" t="inlineStr">
        <is>
          <t>按LINE-S03确定性比例分配: 外观32%/尺寸30%/功能15%/电气13%/其他余数; 良品=ROUND(总产量×质量率,0)=25649, 不良=843</t>
        </is>
      </c>
    </row>
    <row r="1455">
      <c r="A1455" s="70" t="inlineStr">
        <is>
          <t>DEF-01454</t>
        </is>
      </c>
      <c r="B1455" s="70" t="inlineStr">
        <is>
          <t>LINE-S03-POST-20260320</t>
        </is>
      </c>
      <c r="C1455" s="70" t="inlineStr">
        <is>
          <t>SHIFT-POST-20260320</t>
        </is>
      </c>
      <c r="D1455" s="70" t="inlineStr">
        <is>
          <t>LINE-S03</t>
        </is>
      </c>
      <c r="E1455" s="70" t="inlineStr">
        <is>
          <t>改善后</t>
        </is>
      </c>
      <c r="F1455" s="71" t="n">
        <v>46101</v>
      </c>
      <c r="G1455" s="70" t="inlineStr">
        <is>
          <t>音频模组系列</t>
        </is>
      </c>
      <c r="H1455" s="70" t="inlineStr">
        <is>
          <t>电气不良</t>
        </is>
      </c>
      <c r="I1455" s="72" t="n">
        <v>110</v>
      </c>
      <c r="J1455" s="73" t="n">
        <v>0.1304863582443654</v>
      </c>
      <c r="K1455" s="70" t="inlineStr">
        <is>
          <t>焊接工位</t>
        </is>
      </c>
      <c r="L1455" s="70" t="inlineStr">
        <is>
          <t>焊接缺陷</t>
        </is>
      </c>
      <c r="M1455" s="70" t="inlineStr">
        <is>
          <t>质量工程师</t>
        </is>
      </c>
      <c r="N1455" s="70" t="inlineStr">
        <is>
          <t>否</t>
        </is>
      </c>
      <c r="O1455" s="70" t="inlineStr">
        <is>
          <t>团队模拟数据</t>
        </is>
      </c>
      <c r="P1455" s="70" t="inlineStr">
        <is>
          <t>SIM-v2.2-20260807-20260805</t>
        </is>
      </c>
      <c r="Q1455" s="70" t="inlineStr">
        <is>
          <t>按LINE-S03确定性比例分配: 外观32%/尺寸30%/功能15%/电气13%/其他余数; 良品=ROUND(总产量×质量率,0)=25649, 不良=843</t>
        </is>
      </c>
    </row>
    <row r="1456">
      <c r="A1456" s="70" t="inlineStr">
        <is>
          <t>DEF-01455</t>
        </is>
      </c>
      <c r="B1456" s="70" t="inlineStr">
        <is>
          <t>LINE-S03-POST-20260320</t>
        </is>
      </c>
      <c r="C1456" s="70" t="inlineStr">
        <is>
          <t>SHIFT-POST-20260320</t>
        </is>
      </c>
      <c r="D1456" s="70" t="inlineStr">
        <is>
          <t>LINE-S03</t>
        </is>
      </c>
      <c r="E1456" s="70" t="inlineStr">
        <is>
          <t>改善后</t>
        </is>
      </c>
      <c r="F1456" s="71" t="n">
        <v>46101</v>
      </c>
      <c r="G1456" s="70" t="inlineStr">
        <is>
          <t>音频模组系列</t>
        </is>
      </c>
      <c r="H1456" s="70" t="inlineStr">
        <is>
          <t>其他不良</t>
        </is>
      </c>
      <c r="I1456" s="72" t="n">
        <v>84</v>
      </c>
      <c r="J1456" s="73" t="n">
        <v>0.09964412811387902</v>
      </c>
      <c r="K1456" s="70" t="inlineStr">
        <is>
          <t>包装工位</t>
        </is>
      </c>
      <c r="L1456" s="70" t="inlineStr">
        <is>
          <t>综合因素</t>
        </is>
      </c>
      <c r="M1456" s="70" t="inlineStr">
        <is>
          <t>生产主管</t>
        </is>
      </c>
      <c r="N1456" s="70" t="inlineStr">
        <is>
          <t>否</t>
        </is>
      </c>
      <c r="O1456" s="70" t="inlineStr">
        <is>
          <t>团队模拟数据</t>
        </is>
      </c>
      <c r="P1456" s="70" t="inlineStr">
        <is>
          <t>SIM-v2.2-20260807-20260805</t>
        </is>
      </c>
      <c r="Q1456" s="70" t="inlineStr">
        <is>
          <t>按LINE-S03确定性比例分配: 外观32%/尺寸30%/功能15%/电气13%/其他余数; 良品=ROUND(总产量×质量率,0)=25649, 不良=843</t>
        </is>
      </c>
    </row>
    <row r="1457">
      <c r="A1457" s="70" t="inlineStr">
        <is>
          <t>DEF-01456</t>
        </is>
      </c>
      <c r="B1457" s="70" t="inlineStr">
        <is>
          <t>LINE-S01-POST-20260323</t>
        </is>
      </c>
      <c r="C1457" s="70" t="inlineStr">
        <is>
          <t>SHIFT-POST-20260323</t>
        </is>
      </c>
      <c r="D1457" s="70" t="inlineStr">
        <is>
          <t>LINE-S01</t>
        </is>
      </c>
      <c r="E1457" s="70" t="inlineStr">
        <is>
          <t>改善后</t>
        </is>
      </c>
      <c r="F1457" s="71" t="n">
        <v>46104</v>
      </c>
      <c r="G1457" s="70" t="inlineStr">
        <is>
          <t>智能终端系列</t>
        </is>
      </c>
      <c r="H1457" s="70" t="inlineStr">
        <is>
          <t>外观不良</t>
        </is>
      </c>
      <c r="I1457" s="72" t="n">
        <v>76</v>
      </c>
      <c r="J1457" s="73" t="n">
        <v>0.150197628458498</v>
      </c>
      <c r="K1457" s="70" t="inlineStr">
        <is>
          <t>注塑工位</t>
        </is>
      </c>
      <c r="L1457" s="70" t="inlineStr">
        <is>
          <t>表面缺陷</t>
        </is>
      </c>
      <c r="M1457" s="70" t="inlineStr">
        <is>
          <t>质量工程师</t>
        </is>
      </c>
      <c r="N1457" s="70" t="inlineStr">
        <is>
          <t>否</t>
        </is>
      </c>
      <c r="O1457" s="70" t="inlineStr">
        <is>
          <t>团队模拟数据</t>
        </is>
      </c>
      <c r="P1457" s="70" t="inlineStr">
        <is>
          <t>SIM-v2.2-20260807-20260805</t>
        </is>
      </c>
      <c r="Q1457" s="70" t="inlineStr">
        <is>
          <t>按LINE-S01确定性比例分配: 外观15%/尺寸25%/功能25%/电气25%/其他余数; 良品=ROUND(总产量×质量率,0)=44382, 不良=506</t>
        </is>
      </c>
    </row>
    <row r="1458">
      <c r="A1458" s="70" t="inlineStr">
        <is>
          <t>DEF-01457</t>
        </is>
      </c>
      <c r="B1458" s="70" t="inlineStr">
        <is>
          <t>LINE-S01-POST-20260323</t>
        </is>
      </c>
      <c r="C1458" s="70" t="inlineStr">
        <is>
          <t>SHIFT-POST-20260323</t>
        </is>
      </c>
      <c r="D1458" s="70" t="inlineStr">
        <is>
          <t>LINE-S01</t>
        </is>
      </c>
      <c r="E1458" s="70" t="inlineStr">
        <is>
          <t>改善后</t>
        </is>
      </c>
      <c r="F1458" s="71" t="n">
        <v>46104</v>
      </c>
      <c r="G1458" s="70" t="inlineStr">
        <is>
          <t>智能终端系列</t>
        </is>
      </c>
      <c r="H1458" s="70" t="inlineStr">
        <is>
          <t>尺寸超差</t>
        </is>
      </c>
      <c r="I1458" s="72" t="n">
        <v>126</v>
      </c>
      <c r="J1458" s="73" t="n">
        <v>0.2490118577075099</v>
      </c>
      <c r="K1458" s="70" t="inlineStr">
        <is>
          <t>成型工位</t>
        </is>
      </c>
      <c r="L1458" s="70" t="inlineStr">
        <is>
          <t>工艺偏移</t>
        </is>
      </c>
      <c r="M1458" s="70" t="inlineStr">
        <is>
          <t>质量工程师</t>
        </is>
      </c>
      <c r="N1458" s="70" t="inlineStr">
        <is>
          <t>否</t>
        </is>
      </c>
      <c r="O1458" s="70" t="inlineStr">
        <is>
          <t>团队模拟数据</t>
        </is>
      </c>
      <c r="P1458" s="70" t="inlineStr">
        <is>
          <t>SIM-v2.2-20260807-20260805</t>
        </is>
      </c>
      <c r="Q1458" s="70" t="inlineStr">
        <is>
          <t>按LINE-S01确定性比例分配: 外观15%/尺寸25%/功能25%/电气25%/其他余数; 良品=ROUND(总产量×质量率,0)=44382, 不良=506</t>
        </is>
      </c>
    </row>
    <row r="1459">
      <c r="A1459" s="70" t="inlineStr">
        <is>
          <t>DEF-01458</t>
        </is>
      </c>
      <c r="B1459" s="70" t="inlineStr">
        <is>
          <t>LINE-S01-POST-20260323</t>
        </is>
      </c>
      <c r="C1459" s="70" t="inlineStr">
        <is>
          <t>SHIFT-POST-20260323</t>
        </is>
      </c>
      <c r="D1459" s="70" t="inlineStr">
        <is>
          <t>LINE-S01</t>
        </is>
      </c>
      <c r="E1459" s="70" t="inlineStr">
        <is>
          <t>改善后</t>
        </is>
      </c>
      <c r="F1459" s="71" t="n">
        <v>46104</v>
      </c>
      <c r="G1459" s="70" t="inlineStr">
        <is>
          <t>智能终端系列</t>
        </is>
      </c>
      <c r="H1459" s="70" t="inlineStr">
        <is>
          <t>功能失效</t>
        </is>
      </c>
      <c r="I1459" s="72" t="n">
        <v>126</v>
      </c>
      <c r="J1459" s="73" t="n">
        <v>0.2490118577075099</v>
      </c>
      <c r="K1459" s="70" t="inlineStr">
        <is>
          <t>测试工位</t>
        </is>
      </c>
      <c r="L1459" s="70" t="inlineStr">
        <is>
          <t>元器件异常</t>
        </is>
      </c>
      <c r="M1459" s="70" t="inlineStr">
        <is>
          <t>质量工程师</t>
        </is>
      </c>
      <c r="N1459" s="70" t="inlineStr">
        <is>
          <t>否</t>
        </is>
      </c>
      <c r="O1459" s="70" t="inlineStr">
        <is>
          <t>团队模拟数据</t>
        </is>
      </c>
      <c r="P1459" s="70" t="inlineStr">
        <is>
          <t>SIM-v2.2-20260807-20260805</t>
        </is>
      </c>
      <c r="Q1459" s="70" t="inlineStr">
        <is>
          <t>按LINE-S01确定性比例分配: 外观15%/尺寸25%/功能25%/电气25%/其他余数; 良品=ROUND(总产量×质量率,0)=44382, 不良=506</t>
        </is>
      </c>
    </row>
    <row r="1460">
      <c r="A1460" s="70" t="inlineStr">
        <is>
          <t>DEF-01459</t>
        </is>
      </c>
      <c r="B1460" s="70" t="inlineStr">
        <is>
          <t>LINE-S01-POST-20260323</t>
        </is>
      </c>
      <c r="C1460" s="70" t="inlineStr">
        <is>
          <t>SHIFT-POST-20260323</t>
        </is>
      </c>
      <c r="D1460" s="70" t="inlineStr">
        <is>
          <t>LINE-S01</t>
        </is>
      </c>
      <c r="E1460" s="70" t="inlineStr">
        <is>
          <t>改善后</t>
        </is>
      </c>
      <c r="F1460" s="71" t="n">
        <v>46104</v>
      </c>
      <c r="G1460" s="70" t="inlineStr">
        <is>
          <t>智能终端系列</t>
        </is>
      </c>
      <c r="H1460" s="70" t="inlineStr">
        <is>
          <t>电气不良</t>
        </is>
      </c>
      <c r="I1460" s="72" t="n">
        <v>126</v>
      </c>
      <c r="J1460" s="73" t="n">
        <v>0.2490118577075099</v>
      </c>
      <c r="K1460" s="70" t="inlineStr">
        <is>
          <t>焊接工位</t>
        </is>
      </c>
      <c r="L1460" s="70" t="inlineStr">
        <is>
          <t>焊接缺陷</t>
        </is>
      </c>
      <c r="M1460" s="70" t="inlineStr">
        <is>
          <t>质量工程师</t>
        </is>
      </c>
      <c r="N1460" s="70" t="inlineStr">
        <is>
          <t>否</t>
        </is>
      </c>
      <c r="O1460" s="70" t="inlineStr">
        <is>
          <t>团队模拟数据</t>
        </is>
      </c>
      <c r="P1460" s="70" t="inlineStr">
        <is>
          <t>SIM-v2.2-20260807-20260805</t>
        </is>
      </c>
      <c r="Q1460" s="70" t="inlineStr">
        <is>
          <t>按LINE-S01确定性比例分配: 外观15%/尺寸25%/功能25%/电气25%/其他余数; 良品=ROUND(总产量×质量率,0)=44382, 不良=506</t>
        </is>
      </c>
    </row>
    <row r="1461">
      <c r="A1461" s="70" t="inlineStr">
        <is>
          <t>DEF-01460</t>
        </is>
      </c>
      <c r="B1461" s="70" t="inlineStr">
        <is>
          <t>LINE-S01-POST-20260323</t>
        </is>
      </c>
      <c r="C1461" s="70" t="inlineStr">
        <is>
          <t>SHIFT-POST-20260323</t>
        </is>
      </c>
      <c r="D1461" s="70" t="inlineStr">
        <is>
          <t>LINE-S01</t>
        </is>
      </c>
      <c r="E1461" s="70" t="inlineStr">
        <is>
          <t>改善后</t>
        </is>
      </c>
      <c r="F1461" s="71" t="n">
        <v>46104</v>
      </c>
      <c r="G1461" s="70" t="inlineStr">
        <is>
          <t>智能终端系列</t>
        </is>
      </c>
      <c r="H1461" s="70" t="inlineStr">
        <is>
          <t>其他不良</t>
        </is>
      </c>
      <c r="I1461" s="72" t="n">
        <v>52</v>
      </c>
      <c r="J1461" s="73" t="n">
        <v>0.1027667984189723</v>
      </c>
      <c r="K1461" s="70" t="inlineStr">
        <is>
          <t>包装工位</t>
        </is>
      </c>
      <c r="L1461" s="70" t="inlineStr">
        <is>
          <t>综合因素</t>
        </is>
      </c>
      <c r="M1461" s="70" t="inlineStr">
        <is>
          <t>生产主管</t>
        </is>
      </c>
      <c r="N1461" s="70" t="inlineStr">
        <is>
          <t>否</t>
        </is>
      </c>
      <c r="O1461" s="70" t="inlineStr">
        <is>
          <t>团队模拟数据</t>
        </is>
      </c>
      <c r="P1461" s="70" t="inlineStr">
        <is>
          <t>SIM-v2.2-20260807-20260805</t>
        </is>
      </c>
      <c r="Q1461" s="70" t="inlineStr">
        <is>
          <t>按LINE-S01确定性比例分配: 外观15%/尺寸25%/功能25%/电气25%/其他余数; 良品=ROUND(总产量×质量率,0)=44382, 不良=506</t>
        </is>
      </c>
    </row>
    <row r="1462">
      <c r="A1462" s="70" t="inlineStr">
        <is>
          <t>DEF-01461</t>
        </is>
      </c>
      <c r="B1462" s="70" t="inlineStr">
        <is>
          <t>LINE-S02-POST-20260323</t>
        </is>
      </c>
      <c r="C1462" s="70" t="inlineStr">
        <is>
          <t>SHIFT-POST-20260323</t>
        </is>
      </c>
      <c r="D1462" s="70" t="inlineStr">
        <is>
          <t>LINE-S02</t>
        </is>
      </c>
      <c r="E1462" s="70" t="inlineStr">
        <is>
          <t>改善后</t>
        </is>
      </c>
      <c r="F1462" s="71" t="n">
        <v>46104</v>
      </c>
      <c r="G1462" s="70" t="inlineStr">
        <is>
          <t>视觉设备系列</t>
        </is>
      </c>
      <c r="H1462" s="70" t="inlineStr">
        <is>
          <t>外观不良</t>
        </is>
      </c>
      <c r="I1462" s="72" t="n">
        <v>69</v>
      </c>
      <c r="J1462" s="73" t="n">
        <v>0.1208406304728546</v>
      </c>
      <c r="K1462" s="70" t="inlineStr">
        <is>
          <t>注塑工位</t>
        </is>
      </c>
      <c r="L1462" s="70" t="inlineStr">
        <is>
          <t>表面缺陷</t>
        </is>
      </c>
      <c r="M1462" s="70" t="inlineStr">
        <is>
          <t>质量工程师</t>
        </is>
      </c>
      <c r="N1462" s="70" t="inlineStr">
        <is>
          <t>否</t>
        </is>
      </c>
      <c r="O1462" s="70" t="inlineStr">
        <is>
          <t>团队模拟数据</t>
        </is>
      </c>
      <c r="P1462" s="70" t="inlineStr">
        <is>
          <t>SIM-v2.2-20260807-20260805</t>
        </is>
      </c>
      <c r="Q1462" s="70" t="inlineStr">
        <is>
          <t>按LINE-S02确定性比例分配: 外观12%/尺寸15%/功能32%/电气28%/其他余数; 良品=ROUND(总产量×质量率,0)=40746, 不良=571</t>
        </is>
      </c>
    </row>
    <row r="1463">
      <c r="A1463" s="70" t="inlineStr">
        <is>
          <t>DEF-01462</t>
        </is>
      </c>
      <c r="B1463" s="70" t="inlineStr">
        <is>
          <t>LINE-S02-POST-20260323</t>
        </is>
      </c>
      <c r="C1463" s="70" t="inlineStr">
        <is>
          <t>SHIFT-POST-20260323</t>
        </is>
      </c>
      <c r="D1463" s="70" t="inlineStr">
        <is>
          <t>LINE-S02</t>
        </is>
      </c>
      <c r="E1463" s="70" t="inlineStr">
        <is>
          <t>改善后</t>
        </is>
      </c>
      <c r="F1463" s="71" t="n">
        <v>46104</v>
      </c>
      <c r="G1463" s="70" t="inlineStr">
        <is>
          <t>视觉设备系列</t>
        </is>
      </c>
      <c r="H1463" s="70" t="inlineStr">
        <is>
          <t>尺寸超差</t>
        </is>
      </c>
      <c r="I1463" s="72" t="n">
        <v>86</v>
      </c>
      <c r="J1463" s="73" t="n">
        <v>0.1506129597197898</v>
      </c>
      <c r="K1463" s="70" t="inlineStr">
        <is>
          <t>成型工位</t>
        </is>
      </c>
      <c r="L1463" s="70" t="inlineStr">
        <is>
          <t>工艺偏移</t>
        </is>
      </c>
      <c r="M1463" s="70" t="inlineStr">
        <is>
          <t>质量工程师</t>
        </is>
      </c>
      <c r="N1463" s="70" t="inlineStr">
        <is>
          <t>否</t>
        </is>
      </c>
      <c r="O1463" s="70" t="inlineStr">
        <is>
          <t>团队模拟数据</t>
        </is>
      </c>
      <c r="P1463" s="70" t="inlineStr">
        <is>
          <t>SIM-v2.2-20260807-20260805</t>
        </is>
      </c>
      <c r="Q1463" s="70" t="inlineStr">
        <is>
          <t>按LINE-S02确定性比例分配: 外观12%/尺寸15%/功能32%/电气28%/其他余数; 良品=ROUND(总产量×质量率,0)=40746, 不良=571</t>
        </is>
      </c>
    </row>
    <row r="1464">
      <c r="A1464" s="70" t="inlineStr">
        <is>
          <t>DEF-01463</t>
        </is>
      </c>
      <c r="B1464" s="70" t="inlineStr">
        <is>
          <t>LINE-S02-POST-20260323</t>
        </is>
      </c>
      <c r="C1464" s="70" t="inlineStr">
        <is>
          <t>SHIFT-POST-20260323</t>
        </is>
      </c>
      <c r="D1464" s="70" t="inlineStr">
        <is>
          <t>LINE-S02</t>
        </is>
      </c>
      <c r="E1464" s="70" t="inlineStr">
        <is>
          <t>改善后</t>
        </is>
      </c>
      <c r="F1464" s="71" t="n">
        <v>46104</v>
      </c>
      <c r="G1464" s="70" t="inlineStr">
        <is>
          <t>视觉设备系列</t>
        </is>
      </c>
      <c r="H1464" s="70" t="inlineStr">
        <is>
          <t>功能失效</t>
        </is>
      </c>
      <c r="I1464" s="72" t="n">
        <v>183</v>
      </c>
      <c r="J1464" s="73" t="n">
        <v>0.3204903677758319</v>
      </c>
      <c r="K1464" s="70" t="inlineStr">
        <is>
          <t>测试工位</t>
        </is>
      </c>
      <c r="L1464" s="70" t="inlineStr">
        <is>
          <t>元器件异常</t>
        </is>
      </c>
      <c r="M1464" s="70" t="inlineStr">
        <is>
          <t>质量工程师</t>
        </is>
      </c>
      <c r="N1464" s="70" t="inlineStr">
        <is>
          <t>是</t>
        </is>
      </c>
      <c r="O1464" s="70" t="inlineStr">
        <is>
          <t>团队模拟数据</t>
        </is>
      </c>
      <c r="P1464" s="70" t="inlineStr">
        <is>
          <t>SIM-v2.2-20260807-20260805</t>
        </is>
      </c>
      <c r="Q1464" s="70" t="inlineStr">
        <is>
          <t>按LINE-S02确定性比例分配: 外观12%/尺寸15%/功能32%/电气28%/其他余数; 良品=ROUND(总产量×质量率,0)=40746, 不良=571</t>
        </is>
      </c>
    </row>
    <row r="1465">
      <c r="A1465" s="70" t="inlineStr">
        <is>
          <t>DEF-01464</t>
        </is>
      </c>
      <c r="B1465" s="70" t="inlineStr">
        <is>
          <t>LINE-S02-POST-20260323</t>
        </is>
      </c>
      <c r="C1465" s="70" t="inlineStr">
        <is>
          <t>SHIFT-POST-20260323</t>
        </is>
      </c>
      <c r="D1465" s="70" t="inlineStr">
        <is>
          <t>LINE-S02</t>
        </is>
      </c>
      <c r="E1465" s="70" t="inlineStr">
        <is>
          <t>改善后</t>
        </is>
      </c>
      <c r="F1465" s="71" t="n">
        <v>46104</v>
      </c>
      <c r="G1465" s="70" t="inlineStr">
        <is>
          <t>视觉设备系列</t>
        </is>
      </c>
      <c r="H1465" s="70" t="inlineStr">
        <is>
          <t>电气不良</t>
        </is>
      </c>
      <c r="I1465" s="72" t="n">
        <v>160</v>
      </c>
      <c r="J1465" s="73" t="n">
        <v>0.2802101576182137</v>
      </c>
      <c r="K1465" s="70" t="inlineStr">
        <is>
          <t>焊接工位</t>
        </is>
      </c>
      <c r="L1465" s="70" t="inlineStr">
        <is>
          <t>焊接缺陷</t>
        </is>
      </c>
      <c r="M1465" s="70" t="inlineStr">
        <is>
          <t>质量工程师</t>
        </is>
      </c>
      <c r="N1465" s="70" t="inlineStr">
        <is>
          <t>否</t>
        </is>
      </c>
      <c r="O1465" s="70" t="inlineStr">
        <is>
          <t>团队模拟数据</t>
        </is>
      </c>
      <c r="P1465" s="70" t="inlineStr">
        <is>
          <t>SIM-v2.2-20260807-20260805</t>
        </is>
      </c>
      <c r="Q1465" s="70" t="inlineStr">
        <is>
          <t>按LINE-S02确定性比例分配: 外观12%/尺寸15%/功能32%/电气28%/其他余数; 良品=ROUND(总产量×质量率,0)=40746, 不良=571</t>
        </is>
      </c>
    </row>
    <row r="1466">
      <c r="A1466" s="70" t="inlineStr">
        <is>
          <t>DEF-01465</t>
        </is>
      </c>
      <c r="B1466" s="70" t="inlineStr">
        <is>
          <t>LINE-S02-POST-20260323</t>
        </is>
      </c>
      <c r="C1466" s="70" t="inlineStr">
        <is>
          <t>SHIFT-POST-20260323</t>
        </is>
      </c>
      <c r="D1466" s="70" t="inlineStr">
        <is>
          <t>LINE-S02</t>
        </is>
      </c>
      <c r="E1466" s="70" t="inlineStr">
        <is>
          <t>改善后</t>
        </is>
      </c>
      <c r="F1466" s="71" t="n">
        <v>46104</v>
      </c>
      <c r="G1466" s="70" t="inlineStr">
        <is>
          <t>视觉设备系列</t>
        </is>
      </c>
      <c r="H1466" s="70" t="inlineStr">
        <is>
          <t>其他不良</t>
        </is>
      </c>
      <c r="I1466" s="72" t="n">
        <v>73</v>
      </c>
      <c r="J1466" s="73" t="n">
        <v>0.1278458844133099</v>
      </c>
      <c r="K1466" s="70" t="inlineStr">
        <is>
          <t>包装工位</t>
        </is>
      </c>
      <c r="L1466" s="70" t="inlineStr">
        <is>
          <t>综合因素</t>
        </is>
      </c>
      <c r="M1466" s="70" t="inlineStr">
        <is>
          <t>生产主管</t>
        </is>
      </c>
      <c r="N1466" s="70" t="inlineStr">
        <is>
          <t>否</t>
        </is>
      </c>
      <c r="O1466" s="70" t="inlineStr">
        <is>
          <t>团队模拟数据</t>
        </is>
      </c>
      <c r="P1466" s="70" t="inlineStr">
        <is>
          <t>SIM-v2.2-20260807-20260805</t>
        </is>
      </c>
      <c r="Q1466" s="70" t="inlineStr">
        <is>
          <t>按LINE-S02确定性比例分配: 外观12%/尺寸15%/功能32%/电气28%/其他余数; 良品=ROUND(总产量×质量率,0)=40746, 不良=571</t>
        </is>
      </c>
    </row>
    <row r="1467">
      <c r="A1467" s="70" t="inlineStr">
        <is>
          <t>DEF-01466</t>
        </is>
      </c>
      <c r="B1467" s="70" t="inlineStr">
        <is>
          <t>LINE-S03-POST-20260323</t>
        </is>
      </c>
      <c r="C1467" s="70" t="inlineStr">
        <is>
          <t>SHIFT-POST-20260323</t>
        </is>
      </c>
      <c r="D1467" s="70" t="inlineStr">
        <is>
          <t>LINE-S03</t>
        </is>
      </c>
      <c r="E1467" s="70" t="inlineStr">
        <is>
          <t>改善后</t>
        </is>
      </c>
      <c r="F1467" s="71" t="n">
        <v>46104</v>
      </c>
      <c r="G1467" s="70" t="inlineStr">
        <is>
          <t>音频模组系列</t>
        </is>
      </c>
      <c r="H1467" s="70" t="inlineStr">
        <is>
          <t>外观不良</t>
        </is>
      </c>
      <c r="I1467" s="72" t="n">
        <v>461</v>
      </c>
      <c r="J1467" s="73" t="n">
        <v>0.3199167244968772</v>
      </c>
      <c r="K1467" s="70" t="inlineStr">
        <is>
          <t>注塑工位</t>
        </is>
      </c>
      <c r="L1467" s="70" t="inlineStr">
        <is>
          <t>表面缺陷</t>
        </is>
      </c>
      <c r="M1467" s="70" t="inlineStr">
        <is>
          <t>质量工程师</t>
        </is>
      </c>
      <c r="N1467" s="70" t="inlineStr">
        <is>
          <t>是</t>
        </is>
      </c>
      <c r="O1467" s="70" t="inlineStr">
        <is>
          <t>团队模拟数据</t>
        </is>
      </c>
      <c r="P1467" s="70" t="inlineStr">
        <is>
          <t>SIM-v2.2-20260807-20260805</t>
        </is>
      </c>
      <c r="Q1467" s="70" t="inlineStr">
        <is>
          <t>按LINE-S03确定性比例分配: 外观32%/尺寸30%/功能15%/电气13%/其他余数; 良品=ROUND(总产量×质量率,0)=47604, 不良=1441</t>
        </is>
      </c>
    </row>
    <row r="1468">
      <c r="A1468" s="70" t="inlineStr">
        <is>
          <t>DEF-01467</t>
        </is>
      </c>
      <c r="B1468" s="70" t="inlineStr">
        <is>
          <t>LINE-S03-POST-20260323</t>
        </is>
      </c>
      <c r="C1468" s="70" t="inlineStr">
        <is>
          <t>SHIFT-POST-20260323</t>
        </is>
      </c>
      <c r="D1468" s="70" t="inlineStr">
        <is>
          <t>LINE-S03</t>
        </is>
      </c>
      <c r="E1468" s="70" t="inlineStr">
        <is>
          <t>改善后</t>
        </is>
      </c>
      <c r="F1468" s="71" t="n">
        <v>46104</v>
      </c>
      <c r="G1468" s="70" t="inlineStr">
        <is>
          <t>音频模组系列</t>
        </is>
      </c>
      <c r="H1468" s="70" t="inlineStr">
        <is>
          <t>尺寸超差</t>
        </is>
      </c>
      <c r="I1468" s="72" t="n">
        <v>432</v>
      </c>
      <c r="J1468" s="73" t="n">
        <v>0.2997918112421929</v>
      </c>
      <c r="K1468" s="70" t="inlineStr">
        <is>
          <t>成型工位</t>
        </is>
      </c>
      <c r="L1468" s="70" t="inlineStr">
        <is>
          <t>工艺偏移</t>
        </is>
      </c>
      <c r="M1468" s="70" t="inlineStr">
        <is>
          <t>质量工程师</t>
        </is>
      </c>
      <c r="N1468" s="70" t="inlineStr">
        <is>
          <t>否</t>
        </is>
      </c>
      <c r="O1468" s="70" t="inlineStr">
        <is>
          <t>团队模拟数据</t>
        </is>
      </c>
      <c r="P1468" s="70" t="inlineStr">
        <is>
          <t>SIM-v2.2-20260807-20260805</t>
        </is>
      </c>
      <c r="Q1468" s="70" t="inlineStr">
        <is>
          <t>按LINE-S03确定性比例分配: 外观32%/尺寸30%/功能15%/电气13%/其他余数; 良品=ROUND(总产量×质量率,0)=47604, 不良=1441</t>
        </is>
      </c>
    </row>
    <row r="1469">
      <c r="A1469" s="70" t="inlineStr">
        <is>
          <t>DEF-01468</t>
        </is>
      </c>
      <c r="B1469" s="70" t="inlineStr">
        <is>
          <t>LINE-S03-POST-20260323</t>
        </is>
      </c>
      <c r="C1469" s="70" t="inlineStr">
        <is>
          <t>SHIFT-POST-20260323</t>
        </is>
      </c>
      <c r="D1469" s="70" t="inlineStr">
        <is>
          <t>LINE-S03</t>
        </is>
      </c>
      <c r="E1469" s="70" t="inlineStr">
        <is>
          <t>改善后</t>
        </is>
      </c>
      <c r="F1469" s="71" t="n">
        <v>46104</v>
      </c>
      <c r="G1469" s="70" t="inlineStr">
        <is>
          <t>音频模组系列</t>
        </is>
      </c>
      <c r="H1469" s="70" t="inlineStr">
        <is>
          <t>功能失效</t>
        </is>
      </c>
      <c r="I1469" s="72" t="n">
        <v>216</v>
      </c>
      <c r="J1469" s="73" t="n">
        <v>0.1498959056210964</v>
      </c>
      <c r="K1469" s="70" t="inlineStr">
        <is>
          <t>测试工位</t>
        </is>
      </c>
      <c r="L1469" s="70" t="inlineStr">
        <is>
          <t>元器件异常</t>
        </is>
      </c>
      <c r="M1469" s="70" t="inlineStr">
        <is>
          <t>质量工程师</t>
        </is>
      </c>
      <c r="N1469" s="70" t="inlineStr">
        <is>
          <t>否</t>
        </is>
      </c>
      <c r="O1469" s="70" t="inlineStr">
        <is>
          <t>团队模拟数据</t>
        </is>
      </c>
      <c r="P1469" s="70" t="inlineStr">
        <is>
          <t>SIM-v2.2-20260807-20260805</t>
        </is>
      </c>
      <c r="Q1469" s="70" t="inlineStr">
        <is>
          <t>按LINE-S03确定性比例分配: 外观32%/尺寸30%/功能15%/电气13%/其他余数; 良品=ROUND(总产量×质量率,0)=47604, 不良=1441</t>
        </is>
      </c>
    </row>
    <row r="1470">
      <c r="A1470" s="70" t="inlineStr">
        <is>
          <t>DEF-01469</t>
        </is>
      </c>
      <c r="B1470" s="70" t="inlineStr">
        <is>
          <t>LINE-S03-POST-20260323</t>
        </is>
      </c>
      <c r="C1470" s="70" t="inlineStr">
        <is>
          <t>SHIFT-POST-20260323</t>
        </is>
      </c>
      <c r="D1470" s="70" t="inlineStr">
        <is>
          <t>LINE-S03</t>
        </is>
      </c>
      <c r="E1470" s="70" t="inlineStr">
        <is>
          <t>改善后</t>
        </is>
      </c>
      <c r="F1470" s="71" t="n">
        <v>46104</v>
      </c>
      <c r="G1470" s="70" t="inlineStr">
        <is>
          <t>音频模组系列</t>
        </is>
      </c>
      <c r="H1470" s="70" t="inlineStr">
        <is>
          <t>电气不良</t>
        </is>
      </c>
      <c r="I1470" s="72" t="n">
        <v>187</v>
      </c>
      <c r="J1470" s="73" t="n">
        <v>0.1297709923664122</v>
      </c>
      <c r="K1470" s="70" t="inlineStr">
        <is>
          <t>焊接工位</t>
        </is>
      </c>
      <c r="L1470" s="70" t="inlineStr">
        <is>
          <t>焊接缺陷</t>
        </is>
      </c>
      <c r="M1470" s="70" t="inlineStr">
        <is>
          <t>质量工程师</t>
        </is>
      </c>
      <c r="N1470" s="70" t="inlineStr">
        <is>
          <t>否</t>
        </is>
      </c>
      <c r="O1470" s="70" t="inlineStr">
        <is>
          <t>团队模拟数据</t>
        </is>
      </c>
      <c r="P1470" s="70" t="inlineStr">
        <is>
          <t>SIM-v2.2-20260807-20260805</t>
        </is>
      </c>
      <c r="Q1470" s="70" t="inlineStr">
        <is>
          <t>按LINE-S03确定性比例分配: 外观32%/尺寸30%/功能15%/电气13%/其他余数; 良品=ROUND(总产量×质量率,0)=47604, 不良=1441</t>
        </is>
      </c>
    </row>
    <row r="1471">
      <c r="A1471" s="70" t="inlineStr">
        <is>
          <t>DEF-01470</t>
        </is>
      </c>
      <c r="B1471" s="70" t="inlineStr">
        <is>
          <t>LINE-S03-POST-20260323</t>
        </is>
      </c>
      <c r="C1471" s="70" t="inlineStr">
        <is>
          <t>SHIFT-POST-20260323</t>
        </is>
      </c>
      <c r="D1471" s="70" t="inlineStr">
        <is>
          <t>LINE-S03</t>
        </is>
      </c>
      <c r="E1471" s="70" t="inlineStr">
        <is>
          <t>改善后</t>
        </is>
      </c>
      <c r="F1471" s="71" t="n">
        <v>46104</v>
      </c>
      <c r="G1471" s="70" t="inlineStr">
        <is>
          <t>音频模组系列</t>
        </is>
      </c>
      <c r="H1471" s="70" t="inlineStr">
        <is>
          <t>其他不良</t>
        </is>
      </c>
      <c r="I1471" s="72" t="n">
        <v>145</v>
      </c>
      <c r="J1471" s="73" t="n">
        <v>0.1006245662734212</v>
      </c>
      <c r="K1471" s="70" t="inlineStr">
        <is>
          <t>包装工位</t>
        </is>
      </c>
      <c r="L1471" s="70" t="inlineStr">
        <is>
          <t>综合因素</t>
        </is>
      </c>
      <c r="M1471" s="70" t="inlineStr">
        <is>
          <t>生产主管</t>
        </is>
      </c>
      <c r="N1471" s="70" t="inlineStr">
        <is>
          <t>否</t>
        </is>
      </c>
      <c r="O1471" s="70" t="inlineStr">
        <is>
          <t>团队模拟数据</t>
        </is>
      </c>
      <c r="P1471" s="70" t="inlineStr">
        <is>
          <t>SIM-v2.2-20260807-20260805</t>
        </is>
      </c>
      <c r="Q1471" s="70" t="inlineStr">
        <is>
          <t>按LINE-S03确定性比例分配: 外观32%/尺寸30%/功能15%/电气13%/其他余数; 良品=ROUND(总产量×质量率,0)=47604, 不良=1441</t>
        </is>
      </c>
    </row>
    <row r="1472">
      <c r="A1472" s="70" t="inlineStr">
        <is>
          <t>DEF-01471</t>
        </is>
      </c>
      <c r="B1472" s="70" t="inlineStr">
        <is>
          <t>LINE-S01-POST-20260324</t>
        </is>
      </c>
      <c r="C1472" s="70" t="inlineStr">
        <is>
          <t>SHIFT-POST-20260324</t>
        </is>
      </c>
      <c r="D1472" s="70" t="inlineStr">
        <is>
          <t>LINE-S01</t>
        </is>
      </c>
      <c r="E1472" s="70" t="inlineStr">
        <is>
          <t>改善后</t>
        </is>
      </c>
      <c r="F1472" s="71" t="n">
        <v>46105</v>
      </c>
      <c r="G1472" s="70" t="inlineStr">
        <is>
          <t>智能终端系列</t>
        </is>
      </c>
      <c r="H1472" s="70" t="inlineStr">
        <is>
          <t>外观不良</t>
        </is>
      </c>
      <c r="I1472" s="72" t="n">
        <v>30</v>
      </c>
      <c r="J1472" s="73" t="n">
        <v>0.1515151515151515</v>
      </c>
      <c r="K1472" s="70" t="inlineStr">
        <is>
          <t>注塑工位</t>
        </is>
      </c>
      <c r="L1472" s="70" t="inlineStr">
        <is>
          <t>表面缺陷</t>
        </is>
      </c>
      <c r="M1472" s="70" t="inlineStr">
        <is>
          <t>质量工程师</t>
        </is>
      </c>
      <c r="N1472" s="70" t="inlineStr">
        <is>
          <t>否</t>
        </is>
      </c>
      <c r="O1472" s="70" t="inlineStr">
        <is>
          <t>团队模拟数据</t>
        </is>
      </c>
      <c r="P1472" s="70" t="inlineStr">
        <is>
          <t>SIM-v2.2-20260807-20260805</t>
        </is>
      </c>
      <c r="Q1472" s="70" t="inlineStr">
        <is>
          <t>按LINE-S01确定性比例分配: 外观15%/尺寸25%/功能25%/电气25%/其他余数; 良品=ROUND(总产量×质量率,0)=20225, 不良=198</t>
        </is>
      </c>
    </row>
    <row r="1473">
      <c r="A1473" s="70" t="inlineStr">
        <is>
          <t>DEF-01472</t>
        </is>
      </c>
      <c r="B1473" s="70" t="inlineStr">
        <is>
          <t>LINE-S01-POST-20260324</t>
        </is>
      </c>
      <c r="C1473" s="70" t="inlineStr">
        <is>
          <t>SHIFT-POST-20260324</t>
        </is>
      </c>
      <c r="D1473" s="70" t="inlineStr">
        <is>
          <t>LINE-S01</t>
        </is>
      </c>
      <c r="E1473" s="70" t="inlineStr">
        <is>
          <t>改善后</t>
        </is>
      </c>
      <c r="F1473" s="71" t="n">
        <v>46105</v>
      </c>
      <c r="G1473" s="70" t="inlineStr">
        <is>
          <t>智能终端系列</t>
        </is>
      </c>
      <c r="H1473" s="70" t="inlineStr">
        <is>
          <t>尺寸超差</t>
        </is>
      </c>
      <c r="I1473" s="72" t="n">
        <v>50</v>
      </c>
      <c r="J1473" s="73" t="n">
        <v>0.2525252525252525</v>
      </c>
      <c r="K1473" s="70" t="inlineStr">
        <is>
          <t>成型工位</t>
        </is>
      </c>
      <c r="L1473" s="70" t="inlineStr">
        <is>
          <t>工艺偏移</t>
        </is>
      </c>
      <c r="M1473" s="70" t="inlineStr">
        <is>
          <t>质量工程师</t>
        </is>
      </c>
      <c r="N1473" s="70" t="inlineStr">
        <is>
          <t>否</t>
        </is>
      </c>
      <c r="O1473" s="70" t="inlineStr">
        <is>
          <t>团队模拟数据</t>
        </is>
      </c>
      <c r="P1473" s="70" t="inlineStr">
        <is>
          <t>SIM-v2.2-20260807-20260805</t>
        </is>
      </c>
      <c r="Q1473" s="70" t="inlineStr">
        <is>
          <t>按LINE-S01确定性比例分配: 外观15%/尺寸25%/功能25%/电气25%/其他余数; 良品=ROUND(总产量×质量率,0)=20225, 不良=198</t>
        </is>
      </c>
    </row>
    <row r="1474">
      <c r="A1474" s="70" t="inlineStr">
        <is>
          <t>DEF-01473</t>
        </is>
      </c>
      <c r="B1474" s="70" t="inlineStr">
        <is>
          <t>LINE-S01-POST-20260324</t>
        </is>
      </c>
      <c r="C1474" s="70" t="inlineStr">
        <is>
          <t>SHIFT-POST-20260324</t>
        </is>
      </c>
      <c r="D1474" s="70" t="inlineStr">
        <is>
          <t>LINE-S01</t>
        </is>
      </c>
      <c r="E1474" s="70" t="inlineStr">
        <is>
          <t>改善后</t>
        </is>
      </c>
      <c r="F1474" s="71" t="n">
        <v>46105</v>
      </c>
      <c r="G1474" s="70" t="inlineStr">
        <is>
          <t>智能终端系列</t>
        </is>
      </c>
      <c r="H1474" s="70" t="inlineStr">
        <is>
          <t>功能失效</t>
        </is>
      </c>
      <c r="I1474" s="72" t="n">
        <v>50</v>
      </c>
      <c r="J1474" s="73" t="n">
        <v>0.2525252525252525</v>
      </c>
      <c r="K1474" s="70" t="inlineStr">
        <is>
          <t>测试工位</t>
        </is>
      </c>
      <c r="L1474" s="70" t="inlineStr">
        <is>
          <t>元器件异常</t>
        </is>
      </c>
      <c r="M1474" s="70" t="inlineStr">
        <is>
          <t>质量工程师</t>
        </is>
      </c>
      <c r="N1474" s="70" t="inlineStr">
        <is>
          <t>否</t>
        </is>
      </c>
      <c r="O1474" s="70" t="inlineStr">
        <is>
          <t>团队模拟数据</t>
        </is>
      </c>
      <c r="P1474" s="70" t="inlineStr">
        <is>
          <t>SIM-v2.2-20260807-20260805</t>
        </is>
      </c>
      <c r="Q1474" s="70" t="inlineStr">
        <is>
          <t>按LINE-S01确定性比例分配: 外观15%/尺寸25%/功能25%/电气25%/其他余数; 良品=ROUND(总产量×质量率,0)=20225, 不良=198</t>
        </is>
      </c>
    </row>
    <row r="1475">
      <c r="A1475" s="70" t="inlineStr">
        <is>
          <t>DEF-01474</t>
        </is>
      </c>
      <c r="B1475" s="70" t="inlineStr">
        <is>
          <t>LINE-S01-POST-20260324</t>
        </is>
      </c>
      <c r="C1475" s="70" t="inlineStr">
        <is>
          <t>SHIFT-POST-20260324</t>
        </is>
      </c>
      <c r="D1475" s="70" t="inlineStr">
        <is>
          <t>LINE-S01</t>
        </is>
      </c>
      <c r="E1475" s="70" t="inlineStr">
        <is>
          <t>改善后</t>
        </is>
      </c>
      <c r="F1475" s="71" t="n">
        <v>46105</v>
      </c>
      <c r="G1475" s="70" t="inlineStr">
        <is>
          <t>智能终端系列</t>
        </is>
      </c>
      <c r="H1475" s="70" t="inlineStr">
        <is>
          <t>电气不良</t>
        </is>
      </c>
      <c r="I1475" s="72" t="n">
        <v>50</v>
      </c>
      <c r="J1475" s="73" t="n">
        <v>0.2525252525252525</v>
      </c>
      <c r="K1475" s="70" t="inlineStr">
        <is>
          <t>焊接工位</t>
        </is>
      </c>
      <c r="L1475" s="70" t="inlineStr">
        <is>
          <t>焊接缺陷</t>
        </is>
      </c>
      <c r="M1475" s="70" t="inlineStr">
        <is>
          <t>质量工程师</t>
        </is>
      </c>
      <c r="N1475" s="70" t="inlineStr">
        <is>
          <t>否</t>
        </is>
      </c>
      <c r="O1475" s="70" t="inlineStr">
        <is>
          <t>团队模拟数据</t>
        </is>
      </c>
      <c r="P1475" s="70" t="inlineStr">
        <is>
          <t>SIM-v2.2-20260807-20260805</t>
        </is>
      </c>
      <c r="Q1475" s="70" t="inlineStr">
        <is>
          <t>按LINE-S01确定性比例分配: 外观15%/尺寸25%/功能25%/电气25%/其他余数; 良品=ROUND(总产量×质量率,0)=20225, 不良=198</t>
        </is>
      </c>
    </row>
    <row r="1476">
      <c r="A1476" s="70" t="inlineStr">
        <is>
          <t>DEF-01475</t>
        </is>
      </c>
      <c r="B1476" s="70" t="inlineStr">
        <is>
          <t>LINE-S01-POST-20260324</t>
        </is>
      </c>
      <c r="C1476" s="70" t="inlineStr">
        <is>
          <t>SHIFT-POST-20260324</t>
        </is>
      </c>
      <c r="D1476" s="70" t="inlineStr">
        <is>
          <t>LINE-S01</t>
        </is>
      </c>
      <c r="E1476" s="70" t="inlineStr">
        <is>
          <t>改善后</t>
        </is>
      </c>
      <c r="F1476" s="71" t="n">
        <v>46105</v>
      </c>
      <c r="G1476" s="70" t="inlineStr">
        <is>
          <t>智能终端系列</t>
        </is>
      </c>
      <c r="H1476" s="70" t="inlineStr">
        <is>
          <t>其他不良</t>
        </is>
      </c>
      <c r="I1476" s="72" t="n">
        <v>18</v>
      </c>
      <c r="J1476" s="73" t="n">
        <v>0.09090909090909083</v>
      </c>
      <c r="K1476" s="70" t="inlineStr">
        <is>
          <t>包装工位</t>
        </is>
      </c>
      <c r="L1476" s="70" t="inlineStr">
        <is>
          <t>综合因素</t>
        </is>
      </c>
      <c r="M1476" s="70" t="inlineStr">
        <is>
          <t>生产主管</t>
        </is>
      </c>
      <c r="N1476" s="70" t="inlineStr">
        <is>
          <t>否</t>
        </is>
      </c>
      <c r="O1476" s="70" t="inlineStr">
        <is>
          <t>团队模拟数据</t>
        </is>
      </c>
      <c r="P1476" s="70" t="inlineStr">
        <is>
          <t>SIM-v2.2-20260807-20260805</t>
        </is>
      </c>
      <c r="Q1476" s="70" t="inlineStr">
        <is>
          <t>按LINE-S01确定性比例分配: 外观15%/尺寸25%/功能25%/电气25%/其他余数; 良品=ROUND(总产量×质量率,0)=20225, 不良=198</t>
        </is>
      </c>
    </row>
    <row r="1477">
      <c r="A1477" s="70" t="inlineStr">
        <is>
          <t>DEF-01476</t>
        </is>
      </c>
      <c r="B1477" s="70" t="inlineStr">
        <is>
          <t>LINE-S02-POST-20260324</t>
        </is>
      </c>
      <c r="C1477" s="70" t="inlineStr">
        <is>
          <t>SHIFT-POST-20260324</t>
        </is>
      </c>
      <c r="D1477" s="70" t="inlineStr">
        <is>
          <t>LINE-S02</t>
        </is>
      </c>
      <c r="E1477" s="70" t="inlineStr">
        <is>
          <t>改善后</t>
        </is>
      </c>
      <c r="F1477" s="71" t="n">
        <v>46105</v>
      </c>
      <c r="G1477" s="70" t="inlineStr">
        <is>
          <t>视觉设备系列</t>
        </is>
      </c>
      <c r="H1477" s="70" t="inlineStr">
        <is>
          <t>外观不良</t>
        </is>
      </c>
      <c r="I1477" s="72" t="n">
        <v>9</v>
      </c>
      <c r="J1477" s="73" t="n">
        <v>0.1267605633802817</v>
      </c>
      <c r="K1477" s="70" t="inlineStr">
        <is>
          <t>注塑工位</t>
        </is>
      </c>
      <c r="L1477" s="70" t="inlineStr">
        <is>
          <t>表面缺陷</t>
        </is>
      </c>
      <c r="M1477" s="70" t="inlineStr">
        <is>
          <t>质量工程师</t>
        </is>
      </c>
      <c r="N1477" s="70" t="inlineStr">
        <is>
          <t>否</t>
        </is>
      </c>
      <c r="O1477" s="70" t="inlineStr">
        <is>
          <t>团队模拟数据</t>
        </is>
      </c>
      <c r="P1477" s="70" t="inlineStr">
        <is>
          <t>SIM-v2.2-20260807-20260805</t>
        </is>
      </c>
      <c r="Q1477" s="70" t="inlineStr">
        <is>
          <t>按LINE-S02确定性比例分配: 外观12%/尺寸15%/功能32%/电气28%/其他余数; 良品=ROUND(总产量×质量率,0)=18743, 不良=71</t>
        </is>
      </c>
    </row>
    <row r="1478">
      <c r="A1478" s="70" t="inlineStr">
        <is>
          <t>DEF-01477</t>
        </is>
      </c>
      <c r="B1478" s="70" t="inlineStr">
        <is>
          <t>LINE-S02-POST-20260324</t>
        </is>
      </c>
      <c r="C1478" s="70" t="inlineStr">
        <is>
          <t>SHIFT-POST-20260324</t>
        </is>
      </c>
      <c r="D1478" s="70" t="inlineStr">
        <is>
          <t>LINE-S02</t>
        </is>
      </c>
      <c r="E1478" s="70" t="inlineStr">
        <is>
          <t>改善后</t>
        </is>
      </c>
      <c r="F1478" s="71" t="n">
        <v>46105</v>
      </c>
      <c r="G1478" s="70" t="inlineStr">
        <is>
          <t>视觉设备系列</t>
        </is>
      </c>
      <c r="H1478" s="70" t="inlineStr">
        <is>
          <t>尺寸超差</t>
        </is>
      </c>
      <c r="I1478" s="72" t="n">
        <v>11</v>
      </c>
      <c r="J1478" s="73" t="n">
        <v>0.1549295774647887</v>
      </c>
      <c r="K1478" s="70" t="inlineStr">
        <is>
          <t>成型工位</t>
        </is>
      </c>
      <c r="L1478" s="70" t="inlineStr">
        <is>
          <t>工艺偏移</t>
        </is>
      </c>
      <c r="M1478" s="70" t="inlineStr">
        <is>
          <t>质量工程师</t>
        </is>
      </c>
      <c r="N1478" s="70" t="inlineStr">
        <is>
          <t>否</t>
        </is>
      </c>
      <c r="O1478" s="70" t="inlineStr">
        <is>
          <t>团队模拟数据</t>
        </is>
      </c>
      <c r="P1478" s="70" t="inlineStr">
        <is>
          <t>SIM-v2.2-20260807-20260805</t>
        </is>
      </c>
      <c r="Q1478" s="70" t="inlineStr">
        <is>
          <t>按LINE-S02确定性比例分配: 外观12%/尺寸15%/功能32%/电气28%/其他余数; 良品=ROUND(总产量×质量率,0)=18743, 不良=71</t>
        </is>
      </c>
    </row>
    <row r="1479">
      <c r="A1479" s="70" t="inlineStr">
        <is>
          <t>DEF-01478</t>
        </is>
      </c>
      <c r="B1479" s="70" t="inlineStr">
        <is>
          <t>LINE-S02-POST-20260324</t>
        </is>
      </c>
      <c r="C1479" s="70" t="inlineStr">
        <is>
          <t>SHIFT-POST-20260324</t>
        </is>
      </c>
      <c r="D1479" s="70" t="inlineStr">
        <is>
          <t>LINE-S02</t>
        </is>
      </c>
      <c r="E1479" s="70" t="inlineStr">
        <is>
          <t>改善后</t>
        </is>
      </c>
      <c r="F1479" s="71" t="n">
        <v>46105</v>
      </c>
      <c r="G1479" s="70" t="inlineStr">
        <is>
          <t>视觉设备系列</t>
        </is>
      </c>
      <c r="H1479" s="70" t="inlineStr">
        <is>
          <t>功能失效</t>
        </is>
      </c>
      <c r="I1479" s="72" t="n">
        <v>23</v>
      </c>
      <c r="J1479" s="73" t="n">
        <v>0.323943661971831</v>
      </c>
      <c r="K1479" s="70" t="inlineStr">
        <is>
          <t>测试工位</t>
        </is>
      </c>
      <c r="L1479" s="70" t="inlineStr">
        <is>
          <t>元器件异常</t>
        </is>
      </c>
      <c r="M1479" s="70" t="inlineStr">
        <is>
          <t>质量工程师</t>
        </is>
      </c>
      <c r="N1479" s="70" t="inlineStr">
        <is>
          <t>是</t>
        </is>
      </c>
      <c r="O1479" s="70" t="inlineStr">
        <is>
          <t>团队模拟数据</t>
        </is>
      </c>
      <c r="P1479" s="70" t="inlineStr">
        <is>
          <t>SIM-v2.2-20260807-20260805</t>
        </is>
      </c>
      <c r="Q1479" s="70" t="inlineStr">
        <is>
          <t>按LINE-S02确定性比例分配: 外观12%/尺寸15%/功能32%/电气28%/其他余数; 良品=ROUND(总产量×质量率,0)=18743, 不良=71</t>
        </is>
      </c>
    </row>
    <row r="1480">
      <c r="A1480" s="70" t="inlineStr">
        <is>
          <t>DEF-01479</t>
        </is>
      </c>
      <c r="B1480" s="70" t="inlineStr">
        <is>
          <t>LINE-S02-POST-20260324</t>
        </is>
      </c>
      <c r="C1480" s="70" t="inlineStr">
        <is>
          <t>SHIFT-POST-20260324</t>
        </is>
      </c>
      <c r="D1480" s="70" t="inlineStr">
        <is>
          <t>LINE-S02</t>
        </is>
      </c>
      <c r="E1480" s="70" t="inlineStr">
        <is>
          <t>改善后</t>
        </is>
      </c>
      <c r="F1480" s="71" t="n">
        <v>46105</v>
      </c>
      <c r="G1480" s="70" t="inlineStr">
        <is>
          <t>视觉设备系列</t>
        </is>
      </c>
      <c r="H1480" s="70" t="inlineStr">
        <is>
          <t>电气不良</t>
        </is>
      </c>
      <c r="I1480" s="72" t="n">
        <v>20</v>
      </c>
      <c r="J1480" s="73" t="n">
        <v>0.2816901408450704</v>
      </c>
      <c r="K1480" s="70" t="inlineStr">
        <is>
          <t>焊接工位</t>
        </is>
      </c>
      <c r="L1480" s="70" t="inlineStr">
        <is>
          <t>焊接缺陷</t>
        </is>
      </c>
      <c r="M1480" s="70" t="inlineStr">
        <is>
          <t>质量工程师</t>
        </is>
      </c>
      <c r="N1480" s="70" t="inlineStr">
        <is>
          <t>否</t>
        </is>
      </c>
      <c r="O1480" s="70" t="inlineStr">
        <is>
          <t>团队模拟数据</t>
        </is>
      </c>
      <c r="P1480" s="70" t="inlineStr">
        <is>
          <t>SIM-v2.2-20260807-20260805</t>
        </is>
      </c>
      <c r="Q1480" s="70" t="inlineStr">
        <is>
          <t>按LINE-S02确定性比例分配: 外观12%/尺寸15%/功能32%/电气28%/其他余数; 良品=ROUND(总产量×质量率,0)=18743, 不良=71</t>
        </is>
      </c>
    </row>
    <row r="1481">
      <c r="A1481" s="70" t="inlineStr">
        <is>
          <t>DEF-01480</t>
        </is>
      </c>
      <c r="B1481" s="70" t="inlineStr">
        <is>
          <t>LINE-S02-POST-20260324</t>
        </is>
      </c>
      <c r="C1481" s="70" t="inlineStr">
        <is>
          <t>SHIFT-POST-20260324</t>
        </is>
      </c>
      <c r="D1481" s="70" t="inlineStr">
        <is>
          <t>LINE-S02</t>
        </is>
      </c>
      <c r="E1481" s="70" t="inlineStr">
        <is>
          <t>改善后</t>
        </is>
      </c>
      <c r="F1481" s="71" t="n">
        <v>46105</v>
      </c>
      <c r="G1481" s="70" t="inlineStr">
        <is>
          <t>视觉设备系列</t>
        </is>
      </c>
      <c r="H1481" s="70" t="inlineStr">
        <is>
          <t>其他不良</t>
        </is>
      </c>
      <c r="I1481" s="72" t="n">
        <v>8</v>
      </c>
      <c r="J1481" s="73" t="n">
        <v>0.1126760563380282</v>
      </c>
      <c r="K1481" s="70" t="inlineStr">
        <is>
          <t>包装工位</t>
        </is>
      </c>
      <c r="L1481" s="70" t="inlineStr">
        <is>
          <t>综合因素</t>
        </is>
      </c>
      <c r="M1481" s="70" t="inlineStr">
        <is>
          <t>生产主管</t>
        </is>
      </c>
      <c r="N1481" s="70" t="inlineStr">
        <is>
          <t>否</t>
        </is>
      </c>
      <c r="O1481" s="70" t="inlineStr">
        <is>
          <t>团队模拟数据</t>
        </is>
      </c>
      <c r="P1481" s="70" t="inlineStr">
        <is>
          <t>SIM-v2.2-20260807-20260805</t>
        </is>
      </c>
      <c r="Q1481" s="70" t="inlineStr">
        <is>
          <t>按LINE-S02确定性比例分配: 外观12%/尺寸15%/功能32%/电气28%/其他余数; 良品=ROUND(总产量×质量率,0)=18743, 不良=71</t>
        </is>
      </c>
    </row>
    <row r="1482">
      <c r="A1482" s="70" t="inlineStr">
        <is>
          <t>DEF-01481</t>
        </is>
      </c>
      <c r="B1482" s="70" t="inlineStr">
        <is>
          <t>LINE-S03-POST-20260324</t>
        </is>
      </c>
      <c r="C1482" s="70" t="inlineStr">
        <is>
          <t>SHIFT-POST-20260324</t>
        </is>
      </c>
      <c r="D1482" s="70" t="inlineStr">
        <is>
          <t>LINE-S03</t>
        </is>
      </c>
      <c r="E1482" s="70" t="inlineStr">
        <is>
          <t>改善后</t>
        </is>
      </c>
      <c r="F1482" s="71" t="n">
        <v>46105</v>
      </c>
      <c r="G1482" s="70" t="inlineStr">
        <is>
          <t>音频模组系列</t>
        </is>
      </c>
      <c r="H1482" s="70" t="inlineStr">
        <is>
          <t>外观不良</t>
        </is>
      </c>
      <c r="I1482" s="72" t="n">
        <v>128</v>
      </c>
      <c r="J1482" s="73" t="n">
        <v>0.3192019950124688</v>
      </c>
      <c r="K1482" s="70" t="inlineStr">
        <is>
          <t>注塑工位</t>
        </is>
      </c>
      <c r="L1482" s="70" t="inlineStr">
        <is>
          <t>表面缺陷</t>
        </is>
      </c>
      <c r="M1482" s="70" t="inlineStr">
        <is>
          <t>质量工程师</t>
        </is>
      </c>
      <c r="N1482" s="70" t="inlineStr">
        <is>
          <t>是</t>
        </is>
      </c>
      <c r="O1482" s="70" t="inlineStr">
        <is>
          <t>团队模拟数据</t>
        </is>
      </c>
      <c r="P1482" s="70" t="inlineStr">
        <is>
          <t>SIM-v2.2-20260807-20260805</t>
        </is>
      </c>
      <c r="Q1482" s="70" t="inlineStr">
        <is>
          <t>按LINE-S03确定性比例分配: 外观32%/尺寸30%/功能15%/电气13%/其他余数; 良品=ROUND(总产量×质量率,0)=20320, 不良=401</t>
        </is>
      </c>
    </row>
    <row r="1483">
      <c r="A1483" s="70" t="inlineStr">
        <is>
          <t>DEF-01482</t>
        </is>
      </c>
      <c r="B1483" s="70" t="inlineStr">
        <is>
          <t>LINE-S03-POST-20260324</t>
        </is>
      </c>
      <c r="C1483" s="70" t="inlineStr">
        <is>
          <t>SHIFT-POST-20260324</t>
        </is>
      </c>
      <c r="D1483" s="70" t="inlineStr">
        <is>
          <t>LINE-S03</t>
        </is>
      </c>
      <c r="E1483" s="70" t="inlineStr">
        <is>
          <t>改善后</t>
        </is>
      </c>
      <c r="F1483" s="71" t="n">
        <v>46105</v>
      </c>
      <c r="G1483" s="70" t="inlineStr">
        <is>
          <t>音频模组系列</t>
        </is>
      </c>
      <c r="H1483" s="70" t="inlineStr">
        <is>
          <t>尺寸超差</t>
        </is>
      </c>
      <c r="I1483" s="72" t="n">
        <v>120</v>
      </c>
      <c r="J1483" s="73" t="n">
        <v>0.2992518703241895</v>
      </c>
      <c r="K1483" s="70" t="inlineStr">
        <is>
          <t>成型工位</t>
        </is>
      </c>
      <c r="L1483" s="70" t="inlineStr">
        <is>
          <t>工艺偏移</t>
        </is>
      </c>
      <c r="M1483" s="70" t="inlineStr">
        <is>
          <t>质量工程师</t>
        </is>
      </c>
      <c r="N1483" s="70" t="inlineStr">
        <is>
          <t>否</t>
        </is>
      </c>
      <c r="O1483" s="70" t="inlineStr">
        <is>
          <t>团队模拟数据</t>
        </is>
      </c>
      <c r="P1483" s="70" t="inlineStr">
        <is>
          <t>SIM-v2.2-20260807-20260805</t>
        </is>
      </c>
      <c r="Q1483" s="70" t="inlineStr">
        <is>
          <t>按LINE-S03确定性比例分配: 外观32%/尺寸30%/功能15%/电气13%/其他余数; 良品=ROUND(总产量×质量率,0)=20320, 不良=401</t>
        </is>
      </c>
    </row>
    <row r="1484">
      <c r="A1484" s="70" t="inlineStr">
        <is>
          <t>DEF-01483</t>
        </is>
      </c>
      <c r="B1484" s="70" t="inlineStr">
        <is>
          <t>LINE-S03-POST-20260324</t>
        </is>
      </c>
      <c r="C1484" s="70" t="inlineStr">
        <is>
          <t>SHIFT-POST-20260324</t>
        </is>
      </c>
      <c r="D1484" s="70" t="inlineStr">
        <is>
          <t>LINE-S03</t>
        </is>
      </c>
      <c r="E1484" s="70" t="inlineStr">
        <is>
          <t>改善后</t>
        </is>
      </c>
      <c r="F1484" s="71" t="n">
        <v>46105</v>
      </c>
      <c r="G1484" s="70" t="inlineStr">
        <is>
          <t>音频模组系列</t>
        </is>
      </c>
      <c r="H1484" s="70" t="inlineStr">
        <is>
          <t>功能失效</t>
        </is>
      </c>
      <c r="I1484" s="72" t="n">
        <v>60</v>
      </c>
      <c r="J1484" s="73" t="n">
        <v>0.1496259351620948</v>
      </c>
      <c r="K1484" s="70" t="inlineStr">
        <is>
          <t>测试工位</t>
        </is>
      </c>
      <c r="L1484" s="70" t="inlineStr">
        <is>
          <t>元器件异常</t>
        </is>
      </c>
      <c r="M1484" s="70" t="inlineStr">
        <is>
          <t>质量工程师</t>
        </is>
      </c>
      <c r="N1484" s="70" t="inlineStr">
        <is>
          <t>否</t>
        </is>
      </c>
      <c r="O1484" s="70" t="inlineStr">
        <is>
          <t>团队模拟数据</t>
        </is>
      </c>
      <c r="P1484" s="70" t="inlineStr">
        <is>
          <t>SIM-v2.2-20260807-20260805</t>
        </is>
      </c>
      <c r="Q1484" s="70" t="inlineStr">
        <is>
          <t>按LINE-S03确定性比例分配: 外观32%/尺寸30%/功能15%/电气13%/其他余数; 良品=ROUND(总产量×质量率,0)=20320, 不良=401</t>
        </is>
      </c>
    </row>
    <row r="1485">
      <c r="A1485" s="70" t="inlineStr">
        <is>
          <t>DEF-01484</t>
        </is>
      </c>
      <c r="B1485" s="70" t="inlineStr">
        <is>
          <t>LINE-S03-POST-20260324</t>
        </is>
      </c>
      <c r="C1485" s="70" t="inlineStr">
        <is>
          <t>SHIFT-POST-20260324</t>
        </is>
      </c>
      <c r="D1485" s="70" t="inlineStr">
        <is>
          <t>LINE-S03</t>
        </is>
      </c>
      <c r="E1485" s="70" t="inlineStr">
        <is>
          <t>改善后</t>
        </is>
      </c>
      <c r="F1485" s="71" t="n">
        <v>46105</v>
      </c>
      <c r="G1485" s="70" t="inlineStr">
        <is>
          <t>音频模组系列</t>
        </is>
      </c>
      <c r="H1485" s="70" t="inlineStr">
        <is>
          <t>电气不良</t>
        </is>
      </c>
      <c r="I1485" s="72" t="n">
        <v>52</v>
      </c>
      <c r="J1485" s="73" t="n">
        <v>0.1296758104738155</v>
      </c>
      <c r="K1485" s="70" t="inlineStr">
        <is>
          <t>焊接工位</t>
        </is>
      </c>
      <c r="L1485" s="70" t="inlineStr">
        <is>
          <t>焊接缺陷</t>
        </is>
      </c>
      <c r="M1485" s="70" t="inlineStr">
        <is>
          <t>质量工程师</t>
        </is>
      </c>
      <c r="N1485" s="70" t="inlineStr">
        <is>
          <t>否</t>
        </is>
      </c>
      <c r="O1485" s="70" t="inlineStr">
        <is>
          <t>团队模拟数据</t>
        </is>
      </c>
      <c r="P1485" s="70" t="inlineStr">
        <is>
          <t>SIM-v2.2-20260807-20260805</t>
        </is>
      </c>
      <c r="Q1485" s="70" t="inlineStr">
        <is>
          <t>按LINE-S03确定性比例分配: 外观32%/尺寸30%/功能15%/电气13%/其他余数; 良品=ROUND(总产量×质量率,0)=20320, 不良=401</t>
        </is>
      </c>
    </row>
    <row r="1486">
      <c r="A1486" s="70" t="inlineStr">
        <is>
          <t>DEF-01485</t>
        </is>
      </c>
      <c r="B1486" s="70" t="inlineStr">
        <is>
          <t>LINE-S03-POST-20260324</t>
        </is>
      </c>
      <c r="C1486" s="70" t="inlineStr">
        <is>
          <t>SHIFT-POST-20260324</t>
        </is>
      </c>
      <c r="D1486" s="70" t="inlineStr">
        <is>
          <t>LINE-S03</t>
        </is>
      </c>
      <c r="E1486" s="70" t="inlineStr">
        <is>
          <t>改善后</t>
        </is>
      </c>
      <c r="F1486" s="71" t="n">
        <v>46105</v>
      </c>
      <c r="G1486" s="70" t="inlineStr">
        <is>
          <t>音频模组系列</t>
        </is>
      </c>
      <c r="H1486" s="70" t="inlineStr">
        <is>
          <t>其他不良</t>
        </is>
      </c>
      <c r="I1486" s="72" t="n">
        <v>41</v>
      </c>
      <c r="J1486" s="73" t="n">
        <v>0.1022443890274314</v>
      </c>
      <c r="K1486" s="70" t="inlineStr">
        <is>
          <t>包装工位</t>
        </is>
      </c>
      <c r="L1486" s="70" t="inlineStr">
        <is>
          <t>综合因素</t>
        </is>
      </c>
      <c r="M1486" s="70" t="inlineStr">
        <is>
          <t>生产主管</t>
        </is>
      </c>
      <c r="N1486" s="70" t="inlineStr">
        <is>
          <t>否</t>
        </is>
      </c>
      <c r="O1486" s="70" t="inlineStr">
        <is>
          <t>团队模拟数据</t>
        </is>
      </c>
      <c r="P1486" s="70" t="inlineStr">
        <is>
          <t>SIM-v2.2-20260807-20260805</t>
        </is>
      </c>
      <c r="Q1486" s="70" t="inlineStr">
        <is>
          <t>按LINE-S03确定性比例分配: 外观32%/尺寸30%/功能15%/电气13%/其他余数; 良品=ROUND(总产量×质量率,0)=20320, 不良=401</t>
        </is>
      </c>
    </row>
    <row r="1487">
      <c r="A1487" s="70" t="inlineStr">
        <is>
          <t>DEF-01486</t>
        </is>
      </c>
      <c r="B1487" s="70" t="inlineStr">
        <is>
          <t>LINE-S01-POST-20260326</t>
        </is>
      </c>
      <c r="C1487" s="70" t="inlineStr">
        <is>
          <t>SHIFT-POST-20260326</t>
        </is>
      </c>
      <c r="D1487" s="70" t="inlineStr">
        <is>
          <t>LINE-S01</t>
        </is>
      </c>
      <c r="E1487" s="70" t="inlineStr">
        <is>
          <t>改善后</t>
        </is>
      </c>
      <c r="F1487" s="71" t="n">
        <v>46107</v>
      </c>
      <c r="G1487" s="70" t="inlineStr">
        <is>
          <t>智能终端系列</t>
        </is>
      </c>
      <c r="H1487" s="70" t="inlineStr">
        <is>
          <t>外观不良</t>
        </is>
      </c>
      <c r="I1487" s="72" t="n">
        <v>13</v>
      </c>
      <c r="J1487" s="73" t="n">
        <v>0.1529411764705882</v>
      </c>
      <c r="K1487" s="70" t="inlineStr">
        <is>
          <t>注塑工位</t>
        </is>
      </c>
      <c r="L1487" s="70" t="inlineStr">
        <is>
          <t>表面缺陷</t>
        </is>
      </c>
      <c r="M1487" s="70" t="inlineStr">
        <is>
          <t>质量工程师</t>
        </is>
      </c>
      <c r="N1487" s="70" t="inlineStr">
        <is>
          <t>否</t>
        </is>
      </c>
      <c r="O1487" s="70" t="inlineStr">
        <is>
          <t>团队模拟数据</t>
        </is>
      </c>
      <c r="P1487" s="70" t="inlineStr">
        <is>
          <t>SIM-v2.2-20260807-20260805</t>
        </is>
      </c>
      <c r="Q1487" s="70" t="inlineStr">
        <is>
          <t>按LINE-S01确定性比例分配: 外观15%/尺寸25%/功能25%/电气25%/其他余数; 良品=ROUND(总产量×质量率,0)=18826, 不良=85</t>
        </is>
      </c>
    </row>
    <row r="1488">
      <c r="A1488" s="70" t="inlineStr">
        <is>
          <t>DEF-01487</t>
        </is>
      </c>
      <c r="B1488" s="70" t="inlineStr">
        <is>
          <t>LINE-S01-POST-20260326</t>
        </is>
      </c>
      <c r="C1488" s="70" t="inlineStr">
        <is>
          <t>SHIFT-POST-20260326</t>
        </is>
      </c>
      <c r="D1488" s="70" t="inlineStr">
        <is>
          <t>LINE-S01</t>
        </is>
      </c>
      <c r="E1488" s="70" t="inlineStr">
        <is>
          <t>改善后</t>
        </is>
      </c>
      <c r="F1488" s="71" t="n">
        <v>46107</v>
      </c>
      <c r="G1488" s="70" t="inlineStr">
        <is>
          <t>智能终端系列</t>
        </is>
      </c>
      <c r="H1488" s="70" t="inlineStr">
        <is>
          <t>尺寸超差</t>
        </is>
      </c>
      <c r="I1488" s="72" t="n">
        <v>21</v>
      </c>
      <c r="J1488" s="73" t="n">
        <v>0.2470588235294118</v>
      </c>
      <c r="K1488" s="70" t="inlineStr">
        <is>
          <t>成型工位</t>
        </is>
      </c>
      <c r="L1488" s="70" t="inlineStr">
        <is>
          <t>工艺偏移</t>
        </is>
      </c>
      <c r="M1488" s="70" t="inlineStr">
        <is>
          <t>质量工程师</t>
        </is>
      </c>
      <c r="N1488" s="70" t="inlineStr">
        <is>
          <t>否</t>
        </is>
      </c>
      <c r="O1488" s="70" t="inlineStr">
        <is>
          <t>团队模拟数据</t>
        </is>
      </c>
      <c r="P1488" s="70" t="inlineStr">
        <is>
          <t>SIM-v2.2-20260807-20260805</t>
        </is>
      </c>
      <c r="Q1488" s="70" t="inlineStr">
        <is>
          <t>按LINE-S01确定性比例分配: 外观15%/尺寸25%/功能25%/电气25%/其他余数; 良品=ROUND(总产量×质量率,0)=18826, 不良=85</t>
        </is>
      </c>
    </row>
    <row r="1489">
      <c r="A1489" s="70" t="inlineStr">
        <is>
          <t>DEF-01488</t>
        </is>
      </c>
      <c r="B1489" s="70" t="inlineStr">
        <is>
          <t>LINE-S01-POST-20260326</t>
        </is>
      </c>
      <c r="C1489" s="70" t="inlineStr">
        <is>
          <t>SHIFT-POST-20260326</t>
        </is>
      </c>
      <c r="D1489" s="70" t="inlineStr">
        <is>
          <t>LINE-S01</t>
        </is>
      </c>
      <c r="E1489" s="70" t="inlineStr">
        <is>
          <t>改善后</t>
        </is>
      </c>
      <c r="F1489" s="71" t="n">
        <v>46107</v>
      </c>
      <c r="G1489" s="70" t="inlineStr">
        <is>
          <t>智能终端系列</t>
        </is>
      </c>
      <c r="H1489" s="70" t="inlineStr">
        <is>
          <t>功能失效</t>
        </is>
      </c>
      <c r="I1489" s="72" t="n">
        <v>21</v>
      </c>
      <c r="J1489" s="73" t="n">
        <v>0.2470588235294118</v>
      </c>
      <c r="K1489" s="70" t="inlineStr">
        <is>
          <t>测试工位</t>
        </is>
      </c>
      <c r="L1489" s="70" t="inlineStr">
        <is>
          <t>元器件异常</t>
        </is>
      </c>
      <c r="M1489" s="70" t="inlineStr">
        <is>
          <t>质量工程师</t>
        </is>
      </c>
      <c r="N1489" s="70" t="inlineStr">
        <is>
          <t>否</t>
        </is>
      </c>
      <c r="O1489" s="70" t="inlineStr">
        <is>
          <t>团队模拟数据</t>
        </is>
      </c>
      <c r="P1489" s="70" t="inlineStr">
        <is>
          <t>SIM-v2.2-20260807-20260805</t>
        </is>
      </c>
      <c r="Q1489" s="70" t="inlineStr">
        <is>
          <t>按LINE-S01确定性比例分配: 外观15%/尺寸25%/功能25%/电气25%/其他余数; 良品=ROUND(总产量×质量率,0)=18826, 不良=85</t>
        </is>
      </c>
    </row>
    <row r="1490">
      <c r="A1490" s="70" t="inlineStr">
        <is>
          <t>DEF-01489</t>
        </is>
      </c>
      <c r="B1490" s="70" t="inlineStr">
        <is>
          <t>LINE-S01-POST-20260326</t>
        </is>
      </c>
      <c r="C1490" s="70" t="inlineStr">
        <is>
          <t>SHIFT-POST-20260326</t>
        </is>
      </c>
      <c r="D1490" s="70" t="inlineStr">
        <is>
          <t>LINE-S01</t>
        </is>
      </c>
      <c r="E1490" s="70" t="inlineStr">
        <is>
          <t>改善后</t>
        </is>
      </c>
      <c r="F1490" s="71" t="n">
        <v>46107</v>
      </c>
      <c r="G1490" s="70" t="inlineStr">
        <is>
          <t>智能终端系列</t>
        </is>
      </c>
      <c r="H1490" s="70" t="inlineStr">
        <is>
          <t>电气不良</t>
        </is>
      </c>
      <c r="I1490" s="72" t="n">
        <v>21</v>
      </c>
      <c r="J1490" s="73" t="n">
        <v>0.2470588235294118</v>
      </c>
      <c r="K1490" s="70" t="inlineStr">
        <is>
          <t>焊接工位</t>
        </is>
      </c>
      <c r="L1490" s="70" t="inlineStr">
        <is>
          <t>焊接缺陷</t>
        </is>
      </c>
      <c r="M1490" s="70" t="inlineStr">
        <is>
          <t>质量工程师</t>
        </is>
      </c>
      <c r="N1490" s="70" t="inlineStr">
        <is>
          <t>否</t>
        </is>
      </c>
      <c r="O1490" s="70" t="inlineStr">
        <is>
          <t>团队模拟数据</t>
        </is>
      </c>
      <c r="P1490" s="70" t="inlineStr">
        <is>
          <t>SIM-v2.2-20260807-20260805</t>
        </is>
      </c>
      <c r="Q1490" s="70" t="inlineStr">
        <is>
          <t>按LINE-S01确定性比例分配: 外观15%/尺寸25%/功能25%/电气25%/其他余数; 良品=ROUND(总产量×质量率,0)=18826, 不良=85</t>
        </is>
      </c>
    </row>
    <row r="1491">
      <c r="A1491" s="70" t="inlineStr">
        <is>
          <t>DEF-01490</t>
        </is>
      </c>
      <c r="B1491" s="70" t="inlineStr">
        <is>
          <t>LINE-S01-POST-20260326</t>
        </is>
      </c>
      <c r="C1491" s="70" t="inlineStr">
        <is>
          <t>SHIFT-POST-20260326</t>
        </is>
      </c>
      <c r="D1491" s="70" t="inlineStr">
        <is>
          <t>LINE-S01</t>
        </is>
      </c>
      <c r="E1491" s="70" t="inlineStr">
        <is>
          <t>改善后</t>
        </is>
      </c>
      <c r="F1491" s="71" t="n">
        <v>46107</v>
      </c>
      <c r="G1491" s="70" t="inlineStr">
        <is>
          <t>智能终端系列</t>
        </is>
      </c>
      <c r="H1491" s="70" t="inlineStr">
        <is>
          <t>其他不良</t>
        </is>
      </c>
      <c r="I1491" s="72" t="n">
        <v>9</v>
      </c>
      <c r="J1491" s="73" t="n">
        <v>0.1058823529411764</v>
      </c>
      <c r="K1491" s="70" t="inlineStr">
        <is>
          <t>包装工位</t>
        </is>
      </c>
      <c r="L1491" s="70" t="inlineStr">
        <is>
          <t>综合因素</t>
        </is>
      </c>
      <c r="M1491" s="70" t="inlineStr">
        <is>
          <t>生产主管</t>
        </is>
      </c>
      <c r="N1491" s="70" t="inlineStr">
        <is>
          <t>否</t>
        </is>
      </c>
      <c r="O1491" s="70" t="inlineStr">
        <is>
          <t>团队模拟数据</t>
        </is>
      </c>
      <c r="P1491" s="70" t="inlineStr">
        <is>
          <t>SIM-v2.2-20260807-20260805</t>
        </is>
      </c>
      <c r="Q1491" s="70" t="inlineStr">
        <is>
          <t>按LINE-S01确定性比例分配: 外观15%/尺寸25%/功能25%/电气25%/其他余数; 良品=ROUND(总产量×质量率,0)=18826, 不良=85</t>
        </is>
      </c>
    </row>
    <row r="1492">
      <c r="A1492" s="70" t="inlineStr">
        <is>
          <t>DEF-01491</t>
        </is>
      </c>
      <c r="B1492" s="70" t="inlineStr">
        <is>
          <t>LINE-S02-POST-20260326</t>
        </is>
      </c>
      <c r="C1492" s="70" t="inlineStr">
        <is>
          <t>SHIFT-POST-20260326</t>
        </is>
      </c>
      <c r="D1492" s="70" t="inlineStr">
        <is>
          <t>LINE-S02</t>
        </is>
      </c>
      <c r="E1492" s="70" t="inlineStr">
        <is>
          <t>改善后</t>
        </is>
      </c>
      <c r="F1492" s="71" t="n">
        <v>46107</v>
      </c>
      <c r="G1492" s="70" t="inlineStr">
        <is>
          <t>视觉设备系列</t>
        </is>
      </c>
      <c r="H1492" s="70" t="inlineStr">
        <is>
          <t>外观不良</t>
        </is>
      </c>
      <c r="I1492" s="72" t="n">
        <v>16</v>
      </c>
      <c r="J1492" s="73" t="n">
        <v>0.1212121212121212</v>
      </c>
      <c r="K1492" s="70" t="inlineStr">
        <is>
          <t>注塑工位</t>
        </is>
      </c>
      <c r="L1492" s="70" t="inlineStr">
        <is>
          <t>表面缺陷</t>
        </is>
      </c>
      <c r="M1492" s="70" t="inlineStr">
        <is>
          <t>质量工程师</t>
        </is>
      </c>
      <c r="N1492" s="70" t="inlineStr">
        <is>
          <t>否</t>
        </is>
      </c>
      <c r="O1492" s="70" t="inlineStr">
        <is>
          <t>团队模拟数据</t>
        </is>
      </c>
      <c r="P1492" s="70" t="inlineStr">
        <is>
          <t>SIM-v2.2-20260807-20260805</t>
        </is>
      </c>
      <c r="Q1492" s="70" t="inlineStr">
        <is>
          <t>按LINE-S02确定性比例分配: 外观12%/尺寸15%/功能32%/电气28%/其他余数; 良品=ROUND(总产量×质量率,0)=18617, 不良=132</t>
        </is>
      </c>
    </row>
    <row r="1493">
      <c r="A1493" s="70" t="inlineStr">
        <is>
          <t>DEF-01492</t>
        </is>
      </c>
      <c r="B1493" s="70" t="inlineStr">
        <is>
          <t>LINE-S02-POST-20260326</t>
        </is>
      </c>
      <c r="C1493" s="70" t="inlineStr">
        <is>
          <t>SHIFT-POST-20260326</t>
        </is>
      </c>
      <c r="D1493" s="70" t="inlineStr">
        <is>
          <t>LINE-S02</t>
        </is>
      </c>
      <c r="E1493" s="70" t="inlineStr">
        <is>
          <t>改善后</t>
        </is>
      </c>
      <c r="F1493" s="71" t="n">
        <v>46107</v>
      </c>
      <c r="G1493" s="70" t="inlineStr">
        <is>
          <t>视觉设备系列</t>
        </is>
      </c>
      <c r="H1493" s="70" t="inlineStr">
        <is>
          <t>尺寸超差</t>
        </is>
      </c>
      <c r="I1493" s="72" t="n">
        <v>20</v>
      </c>
      <c r="J1493" s="73" t="n">
        <v>0.1515151515151515</v>
      </c>
      <c r="K1493" s="70" t="inlineStr">
        <is>
          <t>成型工位</t>
        </is>
      </c>
      <c r="L1493" s="70" t="inlineStr">
        <is>
          <t>工艺偏移</t>
        </is>
      </c>
      <c r="M1493" s="70" t="inlineStr">
        <is>
          <t>质量工程师</t>
        </is>
      </c>
      <c r="N1493" s="70" t="inlineStr">
        <is>
          <t>否</t>
        </is>
      </c>
      <c r="O1493" s="70" t="inlineStr">
        <is>
          <t>团队模拟数据</t>
        </is>
      </c>
      <c r="P1493" s="70" t="inlineStr">
        <is>
          <t>SIM-v2.2-20260807-20260805</t>
        </is>
      </c>
      <c r="Q1493" s="70" t="inlineStr">
        <is>
          <t>按LINE-S02确定性比例分配: 外观12%/尺寸15%/功能32%/电气28%/其他余数; 良品=ROUND(总产量×质量率,0)=18617, 不良=132</t>
        </is>
      </c>
    </row>
    <row r="1494">
      <c r="A1494" s="70" t="inlineStr">
        <is>
          <t>DEF-01493</t>
        </is>
      </c>
      <c r="B1494" s="70" t="inlineStr">
        <is>
          <t>LINE-S02-POST-20260326</t>
        </is>
      </c>
      <c r="C1494" s="70" t="inlineStr">
        <is>
          <t>SHIFT-POST-20260326</t>
        </is>
      </c>
      <c r="D1494" s="70" t="inlineStr">
        <is>
          <t>LINE-S02</t>
        </is>
      </c>
      <c r="E1494" s="70" t="inlineStr">
        <is>
          <t>改善后</t>
        </is>
      </c>
      <c r="F1494" s="71" t="n">
        <v>46107</v>
      </c>
      <c r="G1494" s="70" t="inlineStr">
        <is>
          <t>视觉设备系列</t>
        </is>
      </c>
      <c r="H1494" s="70" t="inlineStr">
        <is>
          <t>功能失效</t>
        </is>
      </c>
      <c r="I1494" s="72" t="n">
        <v>42</v>
      </c>
      <c r="J1494" s="73" t="n">
        <v>0.3181818181818182</v>
      </c>
      <c r="K1494" s="70" t="inlineStr">
        <is>
          <t>测试工位</t>
        </is>
      </c>
      <c r="L1494" s="70" t="inlineStr">
        <is>
          <t>元器件异常</t>
        </is>
      </c>
      <c r="M1494" s="70" t="inlineStr">
        <is>
          <t>质量工程师</t>
        </is>
      </c>
      <c r="N1494" s="70" t="inlineStr">
        <is>
          <t>是</t>
        </is>
      </c>
      <c r="O1494" s="70" t="inlineStr">
        <is>
          <t>团队模拟数据</t>
        </is>
      </c>
      <c r="P1494" s="70" t="inlineStr">
        <is>
          <t>SIM-v2.2-20260807-20260805</t>
        </is>
      </c>
      <c r="Q1494" s="70" t="inlineStr">
        <is>
          <t>按LINE-S02确定性比例分配: 外观12%/尺寸15%/功能32%/电气28%/其他余数; 良品=ROUND(总产量×质量率,0)=18617, 不良=132</t>
        </is>
      </c>
    </row>
    <row r="1495">
      <c r="A1495" s="70" t="inlineStr">
        <is>
          <t>DEF-01494</t>
        </is>
      </c>
      <c r="B1495" s="70" t="inlineStr">
        <is>
          <t>LINE-S02-POST-20260326</t>
        </is>
      </c>
      <c r="C1495" s="70" t="inlineStr">
        <is>
          <t>SHIFT-POST-20260326</t>
        </is>
      </c>
      <c r="D1495" s="70" t="inlineStr">
        <is>
          <t>LINE-S02</t>
        </is>
      </c>
      <c r="E1495" s="70" t="inlineStr">
        <is>
          <t>改善后</t>
        </is>
      </c>
      <c r="F1495" s="71" t="n">
        <v>46107</v>
      </c>
      <c r="G1495" s="70" t="inlineStr">
        <is>
          <t>视觉设备系列</t>
        </is>
      </c>
      <c r="H1495" s="70" t="inlineStr">
        <is>
          <t>电气不良</t>
        </is>
      </c>
      <c r="I1495" s="72" t="n">
        <v>37</v>
      </c>
      <c r="J1495" s="73" t="n">
        <v>0.2803030303030303</v>
      </c>
      <c r="K1495" s="70" t="inlineStr">
        <is>
          <t>焊接工位</t>
        </is>
      </c>
      <c r="L1495" s="70" t="inlineStr">
        <is>
          <t>焊接缺陷</t>
        </is>
      </c>
      <c r="M1495" s="70" t="inlineStr">
        <is>
          <t>质量工程师</t>
        </is>
      </c>
      <c r="N1495" s="70" t="inlineStr">
        <is>
          <t>否</t>
        </is>
      </c>
      <c r="O1495" s="70" t="inlineStr">
        <is>
          <t>团队模拟数据</t>
        </is>
      </c>
      <c r="P1495" s="70" t="inlineStr">
        <is>
          <t>SIM-v2.2-20260807-20260805</t>
        </is>
      </c>
      <c r="Q1495" s="70" t="inlineStr">
        <is>
          <t>按LINE-S02确定性比例分配: 外观12%/尺寸15%/功能32%/电气28%/其他余数; 良品=ROUND(总产量×质量率,0)=18617, 不良=132</t>
        </is>
      </c>
    </row>
    <row r="1496">
      <c r="A1496" s="70" t="inlineStr">
        <is>
          <t>DEF-01495</t>
        </is>
      </c>
      <c r="B1496" s="70" t="inlineStr">
        <is>
          <t>LINE-S02-POST-20260326</t>
        </is>
      </c>
      <c r="C1496" s="70" t="inlineStr">
        <is>
          <t>SHIFT-POST-20260326</t>
        </is>
      </c>
      <c r="D1496" s="70" t="inlineStr">
        <is>
          <t>LINE-S02</t>
        </is>
      </c>
      <c r="E1496" s="70" t="inlineStr">
        <is>
          <t>改善后</t>
        </is>
      </c>
      <c r="F1496" s="71" t="n">
        <v>46107</v>
      </c>
      <c r="G1496" s="70" t="inlineStr">
        <is>
          <t>视觉设备系列</t>
        </is>
      </c>
      <c r="H1496" s="70" t="inlineStr">
        <is>
          <t>其他不良</t>
        </is>
      </c>
      <c r="I1496" s="72" t="n">
        <v>17</v>
      </c>
      <c r="J1496" s="73" t="n">
        <v>0.1287878787878789</v>
      </c>
      <c r="K1496" s="70" t="inlineStr">
        <is>
          <t>包装工位</t>
        </is>
      </c>
      <c r="L1496" s="70" t="inlineStr">
        <is>
          <t>综合因素</t>
        </is>
      </c>
      <c r="M1496" s="70" t="inlineStr">
        <is>
          <t>生产主管</t>
        </is>
      </c>
      <c r="N1496" s="70" t="inlineStr">
        <is>
          <t>否</t>
        </is>
      </c>
      <c r="O1496" s="70" t="inlineStr">
        <is>
          <t>团队模拟数据</t>
        </is>
      </c>
      <c r="P1496" s="70" t="inlineStr">
        <is>
          <t>SIM-v2.2-20260807-20260805</t>
        </is>
      </c>
      <c r="Q1496" s="70" t="inlineStr">
        <is>
          <t>按LINE-S02确定性比例分配: 外观12%/尺寸15%/功能32%/电气28%/其他余数; 良品=ROUND(总产量×质量率,0)=18617, 不良=132</t>
        </is>
      </c>
    </row>
    <row r="1497">
      <c r="A1497" s="70" t="inlineStr">
        <is>
          <t>DEF-01496</t>
        </is>
      </c>
      <c r="B1497" s="70" t="inlineStr">
        <is>
          <t>LINE-S03-POST-20260326</t>
        </is>
      </c>
      <c r="C1497" s="70" t="inlineStr">
        <is>
          <t>SHIFT-POST-20260326</t>
        </is>
      </c>
      <c r="D1497" s="70" t="inlineStr">
        <is>
          <t>LINE-S03</t>
        </is>
      </c>
      <c r="E1497" s="70" t="inlineStr">
        <is>
          <t>改善后</t>
        </is>
      </c>
      <c r="F1497" s="71" t="n">
        <v>46107</v>
      </c>
      <c r="G1497" s="70" t="inlineStr">
        <is>
          <t>音频模组系列</t>
        </is>
      </c>
      <c r="H1497" s="70" t="inlineStr">
        <is>
          <t>外观不良</t>
        </is>
      </c>
      <c r="I1497" s="72" t="n">
        <v>93</v>
      </c>
      <c r="J1497" s="73" t="n">
        <v>0.3184931506849315</v>
      </c>
      <c r="K1497" s="70" t="inlineStr">
        <is>
          <t>注塑工位</t>
        </is>
      </c>
      <c r="L1497" s="70" t="inlineStr">
        <is>
          <t>表面缺陷</t>
        </is>
      </c>
      <c r="M1497" s="70" t="inlineStr">
        <is>
          <t>质量工程师</t>
        </is>
      </c>
      <c r="N1497" s="70" t="inlineStr">
        <is>
          <t>是</t>
        </is>
      </c>
      <c r="O1497" s="70" t="inlineStr">
        <is>
          <t>团队模拟数据</t>
        </is>
      </c>
      <c r="P1497" s="70" t="inlineStr">
        <is>
          <t>SIM-v2.2-20260807-20260805</t>
        </is>
      </c>
      <c r="Q1497" s="70" t="inlineStr">
        <is>
          <t>按LINE-S03确定性比例分配: 外观32%/尺寸30%/功能15%/电气13%/其他余数; 良品=ROUND(总产量×质量率,0)=20375, 不良=292</t>
        </is>
      </c>
    </row>
    <row r="1498">
      <c r="A1498" s="70" t="inlineStr">
        <is>
          <t>DEF-01497</t>
        </is>
      </c>
      <c r="B1498" s="70" t="inlineStr">
        <is>
          <t>LINE-S03-POST-20260326</t>
        </is>
      </c>
      <c r="C1498" s="70" t="inlineStr">
        <is>
          <t>SHIFT-POST-20260326</t>
        </is>
      </c>
      <c r="D1498" s="70" t="inlineStr">
        <is>
          <t>LINE-S03</t>
        </is>
      </c>
      <c r="E1498" s="70" t="inlineStr">
        <is>
          <t>改善后</t>
        </is>
      </c>
      <c r="F1498" s="71" t="n">
        <v>46107</v>
      </c>
      <c r="G1498" s="70" t="inlineStr">
        <is>
          <t>音频模组系列</t>
        </is>
      </c>
      <c r="H1498" s="70" t="inlineStr">
        <is>
          <t>尺寸超差</t>
        </is>
      </c>
      <c r="I1498" s="72" t="n">
        <v>88</v>
      </c>
      <c r="J1498" s="73" t="n">
        <v>0.3013698630136986</v>
      </c>
      <c r="K1498" s="70" t="inlineStr">
        <is>
          <t>成型工位</t>
        </is>
      </c>
      <c r="L1498" s="70" t="inlineStr">
        <is>
          <t>工艺偏移</t>
        </is>
      </c>
      <c r="M1498" s="70" t="inlineStr">
        <is>
          <t>质量工程师</t>
        </is>
      </c>
      <c r="N1498" s="70" t="inlineStr">
        <is>
          <t>是</t>
        </is>
      </c>
      <c r="O1498" s="70" t="inlineStr">
        <is>
          <t>团队模拟数据</t>
        </is>
      </c>
      <c r="P1498" s="70" t="inlineStr">
        <is>
          <t>SIM-v2.2-20260807-20260805</t>
        </is>
      </c>
      <c r="Q1498" s="70" t="inlineStr">
        <is>
          <t>按LINE-S03确定性比例分配: 外观32%/尺寸30%/功能15%/电气13%/其他余数; 良品=ROUND(总产量×质量率,0)=20375, 不良=292</t>
        </is>
      </c>
    </row>
    <row r="1499">
      <c r="A1499" s="70" t="inlineStr">
        <is>
          <t>DEF-01498</t>
        </is>
      </c>
      <c r="B1499" s="70" t="inlineStr">
        <is>
          <t>LINE-S03-POST-20260326</t>
        </is>
      </c>
      <c r="C1499" s="70" t="inlineStr">
        <is>
          <t>SHIFT-POST-20260326</t>
        </is>
      </c>
      <c r="D1499" s="70" t="inlineStr">
        <is>
          <t>LINE-S03</t>
        </is>
      </c>
      <c r="E1499" s="70" t="inlineStr">
        <is>
          <t>改善后</t>
        </is>
      </c>
      <c r="F1499" s="71" t="n">
        <v>46107</v>
      </c>
      <c r="G1499" s="70" t="inlineStr">
        <is>
          <t>音频模组系列</t>
        </is>
      </c>
      <c r="H1499" s="70" t="inlineStr">
        <is>
          <t>功能失效</t>
        </is>
      </c>
      <c r="I1499" s="72" t="n">
        <v>44</v>
      </c>
      <c r="J1499" s="73" t="n">
        <v>0.1506849315068493</v>
      </c>
      <c r="K1499" s="70" t="inlineStr">
        <is>
          <t>测试工位</t>
        </is>
      </c>
      <c r="L1499" s="70" t="inlineStr">
        <is>
          <t>元器件异常</t>
        </is>
      </c>
      <c r="M1499" s="70" t="inlineStr">
        <is>
          <t>质量工程师</t>
        </is>
      </c>
      <c r="N1499" s="70" t="inlineStr">
        <is>
          <t>否</t>
        </is>
      </c>
      <c r="O1499" s="70" t="inlineStr">
        <is>
          <t>团队模拟数据</t>
        </is>
      </c>
      <c r="P1499" s="70" t="inlineStr">
        <is>
          <t>SIM-v2.2-20260807-20260805</t>
        </is>
      </c>
      <c r="Q1499" s="70" t="inlineStr">
        <is>
          <t>按LINE-S03确定性比例分配: 外观32%/尺寸30%/功能15%/电气13%/其他余数; 良品=ROUND(总产量×质量率,0)=20375, 不良=292</t>
        </is>
      </c>
    </row>
    <row r="1500">
      <c r="A1500" s="70" t="inlineStr">
        <is>
          <t>DEF-01499</t>
        </is>
      </c>
      <c r="B1500" s="70" t="inlineStr">
        <is>
          <t>LINE-S03-POST-20260326</t>
        </is>
      </c>
      <c r="C1500" s="70" t="inlineStr">
        <is>
          <t>SHIFT-POST-20260326</t>
        </is>
      </c>
      <c r="D1500" s="70" t="inlineStr">
        <is>
          <t>LINE-S03</t>
        </is>
      </c>
      <c r="E1500" s="70" t="inlineStr">
        <is>
          <t>改善后</t>
        </is>
      </c>
      <c r="F1500" s="71" t="n">
        <v>46107</v>
      </c>
      <c r="G1500" s="70" t="inlineStr">
        <is>
          <t>音频模组系列</t>
        </is>
      </c>
      <c r="H1500" s="70" t="inlineStr">
        <is>
          <t>电气不良</t>
        </is>
      </c>
      <c r="I1500" s="72" t="n">
        <v>38</v>
      </c>
      <c r="J1500" s="73" t="n">
        <v>0.1301369863013699</v>
      </c>
      <c r="K1500" s="70" t="inlineStr">
        <is>
          <t>焊接工位</t>
        </is>
      </c>
      <c r="L1500" s="70" t="inlineStr">
        <is>
          <t>焊接缺陷</t>
        </is>
      </c>
      <c r="M1500" s="70" t="inlineStr">
        <is>
          <t>质量工程师</t>
        </is>
      </c>
      <c r="N1500" s="70" t="inlineStr">
        <is>
          <t>否</t>
        </is>
      </c>
      <c r="O1500" s="70" t="inlineStr">
        <is>
          <t>团队模拟数据</t>
        </is>
      </c>
      <c r="P1500" s="70" t="inlineStr">
        <is>
          <t>SIM-v2.2-20260807-20260805</t>
        </is>
      </c>
      <c r="Q1500" s="70" t="inlineStr">
        <is>
          <t>按LINE-S03确定性比例分配: 外观32%/尺寸30%/功能15%/电气13%/其他余数; 良品=ROUND(总产量×质量率,0)=20375, 不良=292</t>
        </is>
      </c>
    </row>
    <row r="1501">
      <c r="A1501" s="70" t="inlineStr">
        <is>
          <t>DEF-01500</t>
        </is>
      </c>
      <c r="B1501" s="70" t="inlineStr">
        <is>
          <t>LINE-S03-POST-20260326</t>
        </is>
      </c>
      <c r="C1501" s="70" t="inlineStr">
        <is>
          <t>SHIFT-POST-20260326</t>
        </is>
      </c>
      <c r="D1501" s="70" t="inlineStr">
        <is>
          <t>LINE-S03</t>
        </is>
      </c>
      <c r="E1501" s="70" t="inlineStr">
        <is>
          <t>改善后</t>
        </is>
      </c>
      <c r="F1501" s="71" t="n">
        <v>46107</v>
      </c>
      <c r="G1501" s="70" t="inlineStr">
        <is>
          <t>音频模组系列</t>
        </is>
      </c>
      <c r="H1501" s="70" t="inlineStr">
        <is>
          <t>其他不良</t>
        </is>
      </c>
      <c r="I1501" s="72" t="n">
        <v>29</v>
      </c>
      <c r="J1501" s="73" t="n">
        <v>0.09931506849315086</v>
      </c>
      <c r="K1501" s="70" t="inlineStr">
        <is>
          <t>包装工位</t>
        </is>
      </c>
      <c r="L1501" s="70" t="inlineStr">
        <is>
          <t>综合因素</t>
        </is>
      </c>
      <c r="M1501" s="70" t="inlineStr">
        <is>
          <t>生产主管</t>
        </is>
      </c>
      <c r="N1501" s="70" t="inlineStr">
        <is>
          <t>否</t>
        </is>
      </c>
      <c r="O1501" s="70" t="inlineStr">
        <is>
          <t>团队模拟数据</t>
        </is>
      </c>
      <c r="P1501" s="70" t="inlineStr">
        <is>
          <t>SIM-v2.2-20260807-20260805</t>
        </is>
      </c>
      <c r="Q1501" s="70" t="inlineStr">
        <is>
          <t>按LINE-S03确定性比例分配: 外观32%/尺寸30%/功能15%/电气13%/其他余数; 良品=ROUND(总产量×质量率,0)=20375, 不良=292</t>
        </is>
      </c>
    </row>
    <row r="1502">
      <c r="A1502" s="70" t="inlineStr">
        <is>
          <t>DEF-01501</t>
        </is>
      </c>
      <c r="B1502" s="70" t="inlineStr">
        <is>
          <t>LINE-S01-POST-20260327</t>
        </is>
      </c>
      <c r="C1502" s="70" t="inlineStr">
        <is>
          <t>SHIFT-POST-20260327</t>
        </is>
      </c>
      <c r="D1502" s="70" t="inlineStr">
        <is>
          <t>LINE-S01</t>
        </is>
      </c>
      <c r="E1502" s="70" t="inlineStr">
        <is>
          <t>改善后</t>
        </is>
      </c>
      <c r="F1502" s="71" t="n">
        <v>46108</v>
      </c>
      <c r="G1502" s="70" t="inlineStr">
        <is>
          <t>智能终端系列</t>
        </is>
      </c>
      <c r="H1502" s="70" t="inlineStr">
        <is>
          <t>外观不良</t>
        </is>
      </c>
      <c r="I1502" s="72" t="n">
        <v>141</v>
      </c>
      <c r="J1502" s="73" t="n">
        <v>0.15</v>
      </c>
      <c r="K1502" s="70" t="inlineStr">
        <is>
          <t>注塑工位</t>
        </is>
      </c>
      <c r="L1502" s="70" t="inlineStr">
        <is>
          <t>表面缺陷</t>
        </is>
      </c>
      <c r="M1502" s="70" t="inlineStr">
        <is>
          <t>质量工程师</t>
        </is>
      </c>
      <c r="N1502" s="70" t="inlineStr">
        <is>
          <t>否</t>
        </is>
      </c>
      <c r="O1502" s="70" t="inlineStr">
        <is>
          <t>团队模拟数据</t>
        </is>
      </c>
      <c r="P1502" s="70" t="inlineStr">
        <is>
          <t>SIM-v2.2-20260807-20260805</t>
        </is>
      </c>
      <c r="Q1502" s="70" t="inlineStr">
        <is>
          <t>按LINE-S01确定性比例分配: 外观15%/尺寸25%/功能25%/电气25%/其他余数; 良品=ROUND(总产量×质量率,0)=19642, 不良=940</t>
        </is>
      </c>
    </row>
    <row r="1503">
      <c r="A1503" s="70" t="inlineStr">
        <is>
          <t>DEF-01502</t>
        </is>
      </c>
      <c r="B1503" s="70" t="inlineStr">
        <is>
          <t>LINE-S01-POST-20260327</t>
        </is>
      </c>
      <c r="C1503" s="70" t="inlineStr">
        <is>
          <t>SHIFT-POST-20260327</t>
        </is>
      </c>
      <c r="D1503" s="70" t="inlineStr">
        <is>
          <t>LINE-S01</t>
        </is>
      </c>
      <c r="E1503" s="70" t="inlineStr">
        <is>
          <t>改善后</t>
        </is>
      </c>
      <c r="F1503" s="71" t="n">
        <v>46108</v>
      </c>
      <c r="G1503" s="70" t="inlineStr">
        <is>
          <t>智能终端系列</t>
        </is>
      </c>
      <c r="H1503" s="70" t="inlineStr">
        <is>
          <t>尺寸超差</t>
        </is>
      </c>
      <c r="I1503" s="72" t="n">
        <v>235</v>
      </c>
      <c r="J1503" s="73" t="n">
        <v>0.25</v>
      </c>
      <c r="K1503" s="70" t="inlineStr">
        <is>
          <t>成型工位</t>
        </is>
      </c>
      <c r="L1503" s="70" t="inlineStr">
        <is>
          <t>工艺偏移</t>
        </is>
      </c>
      <c r="M1503" s="70" t="inlineStr">
        <is>
          <t>质量工程师</t>
        </is>
      </c>
      <c r="N1503" s="70" t="inlineStr">
        <is>
          <t>否</t>
        </is>
      </c>
      <c r="O1503" s="70" t="inlineStr">
        <is>
          <t>团队模拟数据</t>
        </is>
      </c>
      <c r="P1503" s="70" t="inlineStr">
        <is>
          <t>SIM-v2.2-20260807-20260805</t>
        </is>
      </c>
      <c r="Q1503" s="70" t="inlineStr">
        <is>
          <t>按LINE-S01确定性比例分配: 外观15%/尺寸25%/功能25%/电气25%/其他余数; 良品=ROUND(总产量×质量率,0)=19642, 不良=940</t>
        </is>
      </c>
    </row>
    <row r="1504">
      <c r="A1504" s="70" t="inlineStr">
        <is>
          <t>DEF-01503</t>
        </is>
      </c>
      <c r="B1504" s="70" t="inlineStr">
        <is>
          <t>LINE-S01-POST-20260327</t>
        </is>
      </c>
      <c r="C1504" s="70" t="inlineStr">
        <is>
          <t>SHIFT-POST-20260327</t>
        </is>
      </c>
      <c r="D1504" s="70" t="inlineStr">
        <is>
          <t>LINE-S01</t>
        </is>
      </c>
      <c r="E1504" s="70" t="inlineStr">
        <is>
          <t>改善后</t>
        </is>
      </c>
      <c r="F1504" s="71" t="n">
        <v>46108</v>
      </c>
      <c r="G1504" s="70" t="inlineStr">
        <is>
          <t>智能终端系列</t>
        </is>
      </c>
      <c r="H1504" s="70" t="inlineStr">
        <is>
          <t>功能失效</t>
        </is>
      </c>
      <c r="I1504" s="72" t="n">
        <v>235</v>
      </c>
      <c r="J1504" s="73" t="n">
        <v>0.25</v>
      </c>
      <c r="K1504" s="70" t="inlineStr">
        <is>
          <t>测试工位</t>
        </is>
      </c>
      <c r="L1504" s="70" t="inlineStr">
        <is>
          <t>元器件异常</t>
        </is>
      </c>
      <c r="M1504" s="70" t="inlineStr">
        <is>
          <t>质量工程师</t>
        </is>
      </c>
      <c r="N1504" s="70" t="inlineStr">
        <is>
          <t>否</t>
        </is>
      </c>
      <c r="O1504" s="70" t="inlineStr">
        <is>
          <t>团队模拟数据</t>
        </is>
      </c>
      <c r="P1504" s="70" t="inlineStr">
        <is>
          <t>SIM-v2.2-20260807-20260805</t>
        </is>
      </c>
      <c r="Q1504" s="70" t="inlineStr">
        <is>
          <t>按LINE-S01确定性比例分配: 外观15%/尺寸25%/功能25%/电气25%/其他余数; 良品=ROUND(总产量×质量率,0)=19642, 不良=940</t>
        </is>
      </c>
    </row>
    <row r="1505">
      <c r="A1505" s="70" t="inlineStr">
        <is>
          <t>DEF-01504</t>
        </is>
      </c>
      <c r="B1505" s="70" t="inlineStr">
        <is>
          <t>LINE-S01-POST-20260327</t>
        </is>
      </c>
      <c r="C1505" s="70" t="inlineStr">
        <is>
          <t>SHIFT-POST-20260327</t>
        </is>
      </c>
      <c r="D1505" s="70" t="inlineStr">
        <is>
          <t>LINE-S01</t>
        </is>
      </c>
      <c r="E1505" s="70" t="inlineStr">
        <is>
          <t>改善后</t>
        </is>
      </c>
      <c r="F1505" s="71" t="n">
        <v>46108</v>
      </c>
      <c r="G1505" s="70" t="inlineStr">
        <is>
          <t>智能终端系列</t>
        </is>
      </c>
      <c r="H1505" s="70" t="inlineStr">
        <is>
          <t>电气不良</t>
        </is>
      </c>
      <c r="I1505" s="72" t="n">
        <v>235</v>
      </c>
      <c r="J1505" s="73" t="n">
        <v>0.25</v>
      </c>
      <c r="K1505" s="70" t="inlineStr">
        <is>
          <t>焊接工位</t>
        </is>
      </c>
      <c r="L1505" s="70" t="inlineStr">
        <is>
          <t>焊接缺陷</t>
        </is>
      </c>
      <c r="M1505" s="70" t="inlineStr">
        <is>
          <t>质量工程师</t>
        </is>
      </c>
      <c r="N1505" s="70" t="inlineStr">
        <is>
          <t>否</t>
        </is>
      </c>
      <c r="O1505" s="70" t="inlineStr">
        <is>
          <t>团队模拟数据</t>
        </is>
      </c>
      <c r="P1505" s="70" t="inlineStr">
        <is>
          <t>SIM-v2.2-20260807-20260805</t>
        </is>
      </c>
      <c r="Q1505" s="70" t="inlineStr">
        <is>
          <t>按LINE-S01确定性比例分配: 外观15%/尺寸25%/功能25%/电气25%/其他余数; 良品=ROUND(总产量×质量率,0)=19642, 不良=940</t>
        </is>
      </c>
    </row>
    <row r="1506">
      <c r="A1506" s="70" t="inlineStr">
        <is>
          <t>DEF-01505</t>
        </is>
      </c>
      <c r="B1506" s="70" t="inlineStr">
        <is>
          <t>LINE-S01-POST-20260327</t>
        </is>
      </c>
      <c r="C1506" s="70" t="inlineStr">
        <is>
          <t>SHIFT-POST-20260327</t>
        </is>
      </c>
      <c r="D1506" s="70" t="inlineStr">
        <is>
          <t>LINE-S01</t>
        </is>
      </c>
      <c r="E1506" s="70" t="inlineStr">
        <is>
          <t>改善后</t>
        </is>
      </c>
      <c r="F1506" s="71" t="n">
        <v>46108</v>
      </c>
      <c r="G1506" s="70" t="inlineStr">
        <is>
          <t>智能终端系列</t>
        </is>
      </c>
      <c r="H1506" s="70" t="inlineStr">
        <is>
          <t>其他不良</t>
        </is>
      </c>
      <c r="I1506" s="72" t="n">
        <v>94</v>
      </c>
      <c r="J1506" s="73" t="n">
        <v>0.09999999999999998</v>
      </c>
      <c r="K1506" s="70" t="inlineStr">
        <is>
          <t>包装工位</t>
        </is>
      </c>
      <c r="L1506" s="70" t="inlineStr">
        <is>
          <t>综合因素</t>
        </is>
      </c>
      <c r="M1506" s="70" t="inlineStr">
        <is>
          <t>生产主管</t>
        </is>
      </c>
      <c r="N1506" s="70" t="inlineStr">
        <is>
          <t>否</t>
        </is>
      </c>
      <c r="O1506" s="70" t="inlineStr">
        <is>
          <t>团队模拟数据</t>
        </is>
      </c>
      <c r="P1506" s="70" t="inlineStr">
        <is>
          <t>SIM-v2.2-20260807-20260805</t>
        </is>
      </c>
      <c r="Q1506" s="70" t="inlineStr">
        <is>
          <t>按LINE-S01确定性比例分配: 外观15%/尺寸25%/功能25%/电气25%/其他余数; 良品=ROUND(总产量×质量率,0)=19642, 不良=940</t>
        </is>
      </c>
    </row>
    <row r="1507">
      <c r="A1507" s="70" t="inlineStr">
        <is>
          <t>DEF-01506</t>
        </is>
      </c>
      <c r="B1507" s="70" t="inlineStr">
        <is>
          <t>LINE-S02-POST-20260327</t>
        </is>
      </c>
      <c r="C1507" s="70" t="inlineStr">
        <is>
          <t>SHIFT-POST-20260327</t>
        </is>
      </c>
      <c r="D1507" s="70" t="inlineStr">
        <is>
          <t>LINE-S02</t>
        </is>
      </c>
      <c r="E1507" s="70" t="inlineStr">
        <is>
          <t>改善后</t>
        </is>
      </c>
      <c r="F1507" s="71" t="n">
        <v>46108</v>
      </c>
      <c r="G1507" s="70" t="inlineStr">
        <is>
          <t>视觉设备系列</t>
        </is>
      </c>
      <c r="H1507" s="70" t="inlineStr">
        <is>
          <t>外观不良</t>
        </is>
      </c>
      <c r="I1507" s="72" t="n">
        <v>90</v>
      </c>
      <c r="J1507" s="73" t="n">
        <v>0.1193633952254642</v>
      </c>
      <c r="K1507" s="70" t="inlineStr">
        <is>
          <t>注塑工位</t>
        </is>
      </c>
      <c r="L1507" s="70" t="inlineStr">
        <is>
          <t>表面缺陷</t>
        </is>
      </c>
      <c r="M1507" s="70" t="inlineStr">
        <is>
          <t>质量工程师</t>
        </is>
      </c>
      <c r="N1507" s="70" t="inlineStr">
        <is>
          <t>否</t>
        </is>
      </c>
      <c r="O1507" s="70" t="inlineStr">
        <is>
          <t>团队模拟数据</t>
        </is>
      </c>
      <c r="P1507" s="70" t="inlineStr">
        <is>
          <t>SIM-v2.2-20260807-20260805</t>
        </is>
      </c>
      <c r="Q1507" s="70" t="inlineStr">
        <is>
          <t>按LINE-S02确定性比例分配: 外观12%/尺寸15%/功能32%/电气28%/其他余数; 良品=ROUND(总产量×质量率,0)=18195, 不良=754</t>
        </is>
      </c>
    </row>
    <row r="1508">
      <c r="A1508" s="70" t="inlineStr">
        <is>
          <t>DEF-01507</t>
        </is>
      </c>
      <c r="B1508" s="70" t="inlineStr">
        <is>
          <t>LINE-S02-POST-20260327</t>
        </is>
      </c>
      <c r="C1508" s="70" t="inlineStr">
        <is>
          <t>SHIFT-POST-20260327</t>
        </is>
      </c>
      <c r="D1508" s="70" t="inlineStr">
        <is>
          <t>LINE-S02</t>
        </is>
      </c>
      <c r="E1508" s="70" t="inlineStr">
        <is>
          <t>改善后</t>
        </is>
      </c>
      <c r="F1508" s="71" t="n">
        <v>46108</v>
      </c>
      <c r="G1508" s="70" t="inlineStr">
        <is>
          <t>视觉设备系列</t>
        </is>
      </c>
      <c r="H1508" s="70" t="inlineStr">
        <is>
          <t>尺寸超差</t>
        </is>
      </c>
      <c r="I1508" s="72" t="n">
        <v>113</v>
      </c>
      <c r="J1508" s="73" t="n">
        <v>0.149867374005305</v>
      </c>
      <c r="K1508" s="70" t="inlineStr">
        <is>
          <t>成型工位</t>
        </is>
      </c>
      <c r="L1508" s="70" t="inlineStr">
        <is>
          <t>工艺偏移</t>
        </is>
      </c>
      <c r="M1508" s="70" t="inlineStr">
        <is>
          <t>质量工程师</t>
        </is>
      </c>
      <c r="N1508" s="70" t="inlineStr">
        <is>
          <t>否</t>
        </is>
      </c>
      <c r="O1508" s="70" t="inlineStr">
        <is>
          <t>团队模拟数据</t>
        </is>
      </c>
      <c r="P1508" s="70" t="inlineStr">
        <is>
          <t>SIM-v2.2-20260807-20260805</t>
        </is>
      </c>
      <c r="Q1508" s="70" t="inlineStr">
        <is>
          <t>按LINE-S02确定性比例分配: 外观12%/尺寸15%/功能32%/电气28%/其他余数; 良品=ROUND(总产量×质量率,0)=18195, 不良=754</t>
        </is>
      </c>
    </row>
    <row r="1509">
      <c r="A1509" s="70" t="inlineStr">
        <is>
          <t>DEF-01508</t>
        </is>
      </c>
      <c r="B1509" s="70" t="inlineStr">
        <is>
          <t>LINE-S02-POST-20260327</t>
        </is>
      </c>
      <c r="C1509" s="70" t="inlineStr">
        <is>
          <t>SHIFT-POST-20260327</t>
        </is>
      </c>
      <c r="D1509" s="70" t="inlineStr">
        <is>
          <t>LINE-S02</t>
        </is>
      </c>
      <c r="E1509" s="70" t="inlineStr">
        <is>
          <t>改善后</t>
        </is>
      </c>
      <c r="F1509" s="71" t="n">
        <v>46108</v>
      </c>
      <c r="G1509" s="70" t="inlineStr">
        <is>
          <t>视觉设备系列</t>
        </is>
      </c>
      <c r="H1509" s="70" t="inlineStr">
        <is>
          <t>功能失效</t>
        </is>
      </c>
      <c r="I1509" s="72" t="n">
        <v>241</v>
      </c>
      <c r="J1509" s="73" t="n">
        <v>0.3196286472148541</v>
      </c>
      <c r="K1509" s="70" t="inlineStr">
        <is>
          <t>测试工位</t>
        </is>
      </c>
      <c r="L1509" s="70" t="inlineStr">
        <is>
          <t>元器件异常</t>
        </is>
      </c>
      <c r="M1509" s="70" t="inlineStr">
        <is>
          <t>质量工程师</t>
        </is>
      </c>
      <c r="N1509" s="70" t="inlineStr">
        <is>
          <t>是</t>
        </is>
      </c>
      <c r="O1509" s="70" t="inlineStr">
        <is>
          <t>团队模拟数据</t>
        </is>
      </c>
      <c r="P1509" s="70" t="inlineStr">
        <is>
          <t>SIM-v2.2-20260807-20260805</t>
        </is>
      </c>
      <c r="Q1509" s="70" t="inlineStr">
        <is>
          <t>按LINE-S02确定性比例分配: 外观12%/尺寸15%/功能32%/电气28%/其他余数; 良品=ROUND(总产量×质量率,0)=18195, 不良=754</t>
        </is>
      </c>
    </row>
    <row r="1510">
      <c r="A1510" s="70" t="inlineStr">
        <is>
          <t>DEF-01509</t>
        </is>
      </c>
      <c r="B1510" s="70" t="inlineStr">
        <is>
          <t>LINE-S02-POST-20260327</t>
        </is>
      </c>
      <c r="C1510" s="70" t="inlineStr">
        <is>
          <t>SHIFT-POST-20260327</t>
        </is>
      </c>
      <c r="D1510" s="70" t="inlineStr">
        <is>
          <t>LINE-S02</t>
        </is>
      </c>
      <c r="E1510" s="70" t="inlineStr">
        <is>
          <t>改善后</t>
        </is>
      </c>
      <c r="F1510" s="71" t="n">
        <v>46108</v>
      </c>
      <c r="G1510" s="70" t="inlineStr">
        <is>
          <t>视觉设备系列</t>
        </is>
      </c>
      <c r="H1510" s="70" t="inlineStr">
        <is>
          <t>电气不良</t>
        </is>
      </c>
      <c r="I1510" s="72" t="n">
        <v>211</v>
      </c>
      <c r="J1510" s="73" t="n">
        <v>0.2798408488063661</v>
      </c>
      <c r="K1510" s="70" t="inlineStr">
        <is>
          <t>焊接工位</t>
        </is>
      </c>
      <c r="L1510" s="70" t="inlineStr">
        <is>
          <t>焊接缺陷</t>
        </is>
      </c>
      <c r="M1510" s="70" t="inlineStr">
        <is>
          <t>质量工程师</t>
        </is>
      </c>
      <c r="N1510" s="70" t="inlineStr">
        <is>
          <t>否</t>
        </is>
      </c>
      <c r="O1510" s="70" t="inlineStr">
        <is>
          <t>团队模拟数据</t>
        </is>
      </c>
      <c r="P1510" s="70" t="inlineStr">
        <is>
          <t>SIM-v2.2-20260807-20260805</t>
        </is>
      </c>
      <c r="Q1510" s="70" t="inlineStr">
        <is>
          <t>按LINE-S02确定性比例分配: 外观12%/尺寸15%/功能32%/电气28%/其他余数; 良品=ROUND(总产量×质量率,0)=18195, 不良=754</t>
        </is>
      </c>
    </row>
    <row r="1511">
      <c r="A1511" s="70" t="inlineStr">
        <is>
          <t>DEF-01510</t>
        </is>
      </c>
      <c r="B1511" s="70" t="inlineStr">
        <is>
          <t>LINE-S02-POST-20260327</t>
        </is>
      </c>
      <c r="C1511" s="70" t="inlineStr">
        <is>
          <t>SHIFT-POST-20260327</t>
        </is>
      </c>
      <c r="D1511" s="70" t="inlineStr">
        <is>
          <t>LINE-S02</t>
        </is>
      </c>
      <c r="E1511" s="70" t="inlineStr">
        <is>
          <t>改善后</t>
        </is>
      </c>
      <c r="F1511" s="71" t="n">
        <v>46108</v>
      </c>
      <c r="G1511" s="70" t="inlineStr">
        <is>
          <t>视觉设备系列</t>
        </is>
      </c>
      <c r="H1511" s="70" t="inlineStr">
        <is>
          <t>其他不良</t>
        </is>
      </c>
      <c r="I1511" s="72" t="n">
        <v>99</v>
      </c>
      <c r="J1511" s="73" t="n">
        <v>0.1312997347480106</v>
      </c>
      <c r="K1511" s="70" t="inlineStr">
        <is>
          <t>包装工位</t>
        </is>
      </c>
      <c r="L1511" s="70" t="inlineStr">
        <is>
          <t>综合因素</t>
        </is>
      </c>
      <c r="M1511" s="70" t="inlineStr">
        <is>
          <t>生产主管</t>
        </is>
      </c>
      <c r="N1511" s="70" t="inlineStr">
        <is>
          <t>否</t>
        </is>
      </c>
      <c r="O1511" s="70" t="inlineStr">
        <is>
          <t>团队模拟数据</t>
        </is>
      </c>
      <c r="P1511" s="70" t="inlineStr">
        <is>
          <t>SIM-v2.2-20260807-20260805</t>
        </is>
      </c>
      <c r="Q1511" s="70" t="inlineStr">
        <is>
          <t>按LINE-S02确定性比例分配: 外观12%/尺寸15%/功能32%/电气28%/其他余数; 良品=ROUND(总产量×质量率,0)=18195, 不良=754</t>
        </is>
      </c>
    </row>
    <row r="1512">
      <c r="A1512" s="70" t="inlineStr">
        <is>
          <t>DEF-01511</t>
        </is>
      </c>
      <c r="B1512" s="70" t="inlineStr">
        <is>
          <t>LINE-S03-POST-20260327</t>
        </is>
      </c>
      <c r="C1512" s="70" t="inlineStr">
        <is>
          <t>SHIFT-POST-20260327</t>
        </is>
      </c>
      <c r="D1512" s="70" t="inlineStr">
        <is>
          <t>LINE-S03</t>
        </is>
      </c>
      <c r="E1512" s="70" t="inlineStr">
        <is>
          <t>改善后</t>
        </is>
      </c>
      <c r="F1512" s="71" t="n">
        <v>46108</v>
      </c>
      <c r="G1512" s="70" t="inlineStr">
        <is>
          <t>音频模组系列</t>
        </is>
      </c>
      <c r="H1512" s="70" t="inlineStr">
        <is>
          <t>外观不良</t>
        </is>
      </c>
      <c r="I1512" s="72" t="n">
        <v>398</v>
      </c>
      <c r="J1512" s="73" t="n">
        <v>0.3196787148594378</v>
      </c>
      <c r="K1512" s="70" t="inlineStr">
        <is>
          <t>注塑工位</t>
        </is>
      </c>
      <c r="L1512" s="70" t="inlineStr">
        <is>
          <t>表面缺陷</t>
        </is>
      </c>
      <c r="M1512" s="70" t="inlineStr">
        <is>
          <t>质量工程师</t>
        </is>
      </c>
      <c r="N1512" s="70" t="inlineStr">
        <is>
          <t>是</t>
        </is>
      </c>
      <c r="O1512" s="70" t="inlineStr">
        <is>
          <t>团队模拟数据</t>
        </is>
      </c>
      <c r="P1512" s="70" t="inlineStr">
        <is>
          <t>SIM-v2.2-20260807-20260805</t>
        </is>
      </c>
      <c r="Q1512" s="70" t="inlineStr">
        <is>
          <t>按LINE-S03确定性比例分配: 外观32%/尺寸30%/功能15%/电气13%/其他余数; 良品=ROUND(总产量×质量率,0)=21241, 不良=1245</t>
        </is>
      </c>
    </row>
    <row r="1513">
      <c r="A1513" s="70" t="inlineStr">
        <is>
          <t>DEF-01512</t>
        </is>
      </c>
      <c r="B1513" s="70" t="inlineStr">
        <is>
          <t>LINE-S03-POST-20260327</t>
        </is>
      </c>
      <c r="C1513" s="70" t="inlineStr">
        <is>
          <t>SHIFT-POST-20260327</t>
        </is>
      </c>
      <c r="D1513" s="70" t="inlineStr">
        <is>
          <t>LINE-S03</t>
        </is>
      </c>
      <c r="E1513" s="70" t="inlineStr">
        <is>
          <t>改善后</t>
        </is>
      </c>
      <c r="F1513" s="71" t="n">
        <v>46108</v>
      </c>
      <c r="G1513" s="70" t="inlineStr">
        <is>
          <t>音频模组系列</t>
        </is>
      </c>
      <c r="H1513" s="70" t="inlineStr">
        <is>
          <t>尺寸超差</t>
        </is>
      </c>
      <c r="I1513" s="72" t="n">
        <v>374</v>
      </c>
      <c r="J1513" s="73" t="n">
        <v>0.3004016064257028</v>
      </c>
      <c r="K1513" s="70" t="inlineStr">
        <is>
          <t>成型工位</t>
        </is>
      </c>
      <c r="L1513" s="70" t="inlineStr">
        <is>
          <t>工艺偏移</t>
        </is>
      </c>
      <c r="M1513" s="70" t="inlineStr">
        <is>
          <t>质量工程师</t>
        </is>
      </c>
      <c r="N1513" s="70" t="inlineStr">
        <is>
          <t>是</t>
        </is>
      </c>
      <c r="O1513" s="70" t="inlineStr">
        <is>
          <t>团队模拟数据</t>
        </is>
      </c>
      <c r="P1513" s="70" t="inlineStr">
        <is>
          <t>SIM-v2.2-20260807-20260805</t>
        </is>
      </c>
      <c r="Q1513" s="70" t="inlineStr">
        <is>
          <t>按LINE-S03确定性比例分配: 外观32%/尺寸30%/功能15%/电气13%/其他余数; 良品=ROUND(总产量×质量率,0)=21241, 不良=1245</t>
        </is>
      </c>
    </row>
    <row r="1514">
      <c r="A1514" s="70" t="inlineStr">
        <is>
          <t>DEF-01513</t>
        </is>
      </c>
      <c r="B1514" s="70" t="inlineStr">
        <is>
          <t>LINE-S03-POST-20260327</t>
        </is>
      </c>
      <c r="C1514" s="70" t="inlineStr">
        <is>
          <t>SHIFT-POST-20260327</t>
        </is>
      </c>
      <c r="D1514" s="70" t="inlineStr">
        <is>
          <t>LINE-S03</t>
        </is>
      </c>
      <c r="E1514" s="70" t="inlineStr">
        <is>
          <t>改善后</t>
        </is>
      </c>
      <c r="F1514" s="71" t="n">
        <v>46108</v>
      </c>
      <c r="G1514" s="70" t="inlineStr">
        <is>
          <t>音频模组系列</t>
        </is>
      </c>
      <c r="H1514" s="70" t="inlineStr">
        <is>
          <t>功能失效</t>
        </is>
      </c>
      <c r="I1514" s="72" t="n">
        <v>187</v>
      </c>
      <c r="J1514" s="73" t="n">
        <v>0.1502008032128514</v>
      </c>
      <c r="K1514" s="70" t="inlineStr">
        <is>
          <t>测试工位</t>
        </is>
      </c>
      <c r="L1514" s="70" t="inlineStr">
        <is>
          <t>元器件异常</t>
        </is>
      </c>
      <c r="M1514" s="70" t="inlineStr">
        <is>
          <t>质量工程师</t>
        </is>
      </c>
      <c r="N1514" s="70" t="inlineStr">
        <is>
          <t>否</t>
        </is>
      </c>
      <c r="O1514" s="70" t="inlineStr">
        <is>
          <t>团队模拟数据</t>
        </is>
      </c>
      <c r="P1514" s="70" t="inlineStr">
        <is>
          <t>SIM-v2.2-20260807-20260805</t>
        </is>
      </c>
      <c r="Q1514" s="70" t="inlineStr">
        <is>
          <t>按LINE-S03确定性比例分配: 外观32%/尺寸30%/功能15%/电气13%/其他余数; 良品=ROUND(总产量×质量率,0)=21241, 不良=1245</t>
        </is>
      </c>
    </row>
    <row r="1515">
      <c r="A1515" s="70" t="inlineStr">
        <is>
          <t>DEF-01514</t>
        </is>
      </c>
      <c r="B1515" s="70" t="inlineStr">
        <is>
          <t>LINE-S03-POST-20260327</t>
        </is>
      </c>
      <c r="C1515" s="70" t="inlineStr">
        <is>
          <t>SHIFT-POST-20260327</t>
        </is>
      </c>
      <c r="D1515" s="70" t="inlineStr">
        <is>
          <t>LINE-S03</t>
        </is>
      </c>
      <c r="E1515" s="70" t="inlineStr">
        <is>
          <t>改善后</t>
        </is>
      </c>
      <c r="F1515" s="71" t="n">
        <v>46108</v>
      </c>
      <c r="G1515" s="70" t="inlineStr">
        <is>
          <t>音频模组系列</t>
        </is>
      </c>
      <c r="H1515" s="70" t="inlineStr">
        <is>
          <t>电气不良</t>
        </is>
      </c>
      <c r="I1515" s="72" t="n">
        <v>162</v>
      </c>
      <c r="J1515" s="73" t="n">
        <v>0.1301204819277108</v>
      </c>
      <c r="K1515" s="70" t="inlineStr">
        <is>
          <t>焊接工位</t>
        </is>
      </c>
      <c r="L1515" s="70" t="inlineStr">
        <is>
          <t>焊接缺陷</t>
        </is>
      </c>
      <c r="M1515" s="70" t="inlineStr">
        <is>
          <t>质量工程师</t>
        </is>
      </c>
      <c r="N1515" s="70" t="inlineStr">
        <is>
          <t>否</t>
        </is>
      </c>
      <c r="O1515" s="70" t="inlineStr">
        <is>
          <t>团队模拟数据</t>
        </is>
      </c>
      <c r="P1515" s="70" t="inlineStr">
        <is>
          <t>SIM-v2.2-20260807-20260805</t>
        </is>
      </c>
      <c r="Q1515" s="70" t="inlineStr">
        <is>
          <t>按LINE-S03确定性比例分配: 外观32%/尺寸30%/功能15%/电气13%/其他余数; 良品=ROUND(总产量×质量率,0)=21241, 不良=1245</t>
        </is>
      </c>
    </row>
    <row r="1516">
      <c r="A1516" s="70" t="inlineStr">
        <is>
          <t>DEF-01515</t>
        </is>
      </c>
      <c r="B1516" s="70" t="inlineStr">
        <is>
          <t>LINE-S03-POST-20260327</t>
        </is>
      </c>
      <c r="C1516" s="70" t="inlineStr">
        <is>
          <t>SHIFT-POST-20260327</t>
        </is>
      </c>
      <c r="D1516" s="70" t="inlineStr">
        <is>
          <t>LINE-S03</t>
        </is>
      </c>
      <c r="E1516" s="70" t="inlineStr">
        <is>
          <t>改善后</t>
        </is>
      </c>
      <c r="F1516" s="71" t="n">
        <v>46108</v>
      </c>
      <c r="G1516" s="70" t="inlineStr">
        <is>
          <t>音频模组系列</t>
        </is>
      </c>
      <c r="H1516" s="70" t="inlineStr">
        <is>
          <t>其他不良</t>
        </is>
      </c>
      <c r="I1516" s="72" t="n">
        <v>124</v>
      </c>
      <c r="J1516" s="73" t="n">
        <v>0.09959839357429723</v>
      </c>
      <c r="K1516" s="70" t="inlineStr">
        <is>
          <t>包装工位</t>
        </is>
      </c>
      <c r="L1516" s="70" t="inlineStr">
        <is>
          <t>综合因素</t>
        </is>
      </c>
      <c r="M1516" s="70" t="inlineStr">
        <is>
          <t>生产主管</t>
        </is>
      </c>
      <c r="N1516" s="70" t="inlineStr">
        <is>
          <t>否</t>
        </is>
      </c>
      <c r="O1516" s="70" t="inlineStr">
        <is>
          <t>团队模拟数据</t>
        </is>
      </c>
      <c r="P1516" s="70" t="inlineStr">
        <is>
          <t>SIM-v2.2-20260807-20260805</t>
        </is>
      </c>
      <c r="Q1516" s="70" t="inlineStr">
        <is>
          <t>按LINE-S03确定性比例分配: 外观32%/尺寸30%/功能15%/电气13%/其他余数; 良品=ROUND(总产量×质量率,0)=21241, 不良=1245</t>
        </is>
      </c>
    </row>
    <row r="1517">
      <c r="A1517" s="70" t="inlineStr">
        <is>
          <t>DEF-01516</t>
        </is>
      </c>
      <c r="B1517" s="70" t="inlineStr">
        <is>
          <t>LINE-S01-POST-20260330</t>
        </is>
      </c>
      <c r="C1517" s="70" t="inlineStr">
        <is>
          <t>SHIFT-POST-20260330</t>
        </is>
      </c>
      <c r="D1517" s="70" t="inlineStr">
        <is>
          <t>LINE-S01</t>
        </is>
      </c>
      <c r="E1517" s="70" t="inlineStr">
        <is>
          <t>改善后</t>
        </is>
      </c>
      <c r="F1517" s="71" t="n">
        <v>46111</v>
      </c>
      <c r="G1517" s="70" t="inlineStr">
        <is>
          <t>智能终端系列</t>
        </is>
      </c>
      <c r="H1517" s="70" t="inlineStr">
        <is>
          <t>外观不良</t>
        </is>
      </c>
      <c r="I1517" s="72" t="n">
        <v>138</v>
      </c>
      <c r="J1517" s="73" t="n">
        <v>0.1495124593716143</v>
      </c>
      <c r="K1517" s="70" t="inlineStr">
        <is>
          <t>注塑工位</t>
        </is>
      </c>
      <c r="L1517" s="70" t="inlineStr">
        <is>
          <t>表面缺陷</t>
        </is>
      </c>
      <c r="M1517" s="70" t="inlineStr">
        <is>
          <t>质量工程师</t>
        </is>
      </c>
      <c r="N1517" s="70" t="inlineStr">
        <is>
          <t>否</t>
        </is>
      </c>
      <c r="O1517" s="70" t="inlineStr">
        <is>
          <t>团队模拟数据</t>
        </is>
      </c>
      <c r="P1517" s="70" t="inlineStr">
        <is>
          <t>SIM-v2.2-20260807-20260805</t>
        </is>
      </c>
      <c r="Q1517" s="70" t="inlineStr">
        <is>
          <t>按LINE-S01确定性比例分配: 外观15%/尺寸25%/功能25%/电气25%/其他余数; 良品=ROUND(总产量×质量率,0)=51396, 不良=923</t>
        </is>
      </c>
    </row>
    <row r="1518">
      <c r="A1518" s="70" t="inlineStr">
        <is>
          <t>DEF-01517</t>
        </is>
      </c>
      <c r="B1518" s="70" t="inlineStr">
        <is>
          <t>LINE-S01-POST-20260330</t>
        </is>
      </c>
      <c r="C1518" s="70" t="inlineStr">
        <is>
          <t>SHIFT-POST-20260330</t>
        </is>
      </c>
      <c r="D1518" s="70" t="inlineStr">
        <is>
          <t>LINE-S01</t>
        </is>
      </c>
      <c r="E1518" s="70" t="inlineStr">
        <is>
          <t>改善后</t>
        </is>
      </c>
      <c r="F1518" s="71" t="n">
        <v>46111</v>
      </c>
      <c r="G1518" s="70" t="inlineStr">
        <is>
          <t>智能终端系列</t>
        </is>
      </c>
      <c r="H1518" s="70" t="inlineStr">
        <is>
          <t>尺寸超差</t>
        </is>
      </c>
      <c r="I1518" s="72" t="n">
        <v>231</v>
      </c>
      <c r="J1518" s="73" t="n">
        <v>0.2502708559046587</v>
      </c>
      <c r="K1518" s="70" t="inlineStr">
        <is>
          <t>成型工位</t>
        </is>
      </c>
      <c r="L1518" s="70" t="inlineStr">
        <is>
          <t>工艺偏移</t>
        </is>
      </c>
      <c r="M1518" s="70" t="inlineStr">
        <is>
          <t>质量工程师</t>
        </is>
      </c>
      <c r="N1518" s="70" t="inlineStr">
        <is>
          <t>否</t>
        </is>
      </c>
      <c r="O1518" s="70" t="inlineStr">
        <is>
          <t>团队模拟数据</t>
        </is>
      </c>
      <c r="P1518" s="70" t="inlineStr">
        <is>
          <t>SIM-v2.2-20260807-20260805</t>
        </is>
      </c>
      <c r="Q1518" s="70" t="inlineStr">
        <is>
          <t>按LINE-S01确定性比例分配: 外观15%/尺寸25%/功能25%/电气25%/其他余数; 良品=ROUND(总产量×质量率,0)=51396, 不良=923</t>
        </is>
      </c>
    </row>
    <row r="1519">
      <c r="A1519" s="70" t="inlineStr">
        <is>
          <t>DEF-01518</t>
        </is>
      </c>
      <c r="B1519" s="70" t="inlineStr">
        <is>
          <t>LINE-S01-POST-20260330</t>
        </is>
      </c>
      <c r="C1519" s="70" t="inlineStr">
        <is>
          <t>SHIFT-POST-20260330</t>
        </is>
      </c>
      <c r="D1519" s="70" t="inlineStr">
        <is>
          <t>LINE-S01</t>
        </is>
      </c>
      <c r="E1519" s="70" t="inlineStr">
        <is>
          <t>改善后</t>
        </is>
      </c>
      <c r="F1519" s="71" t="n">
        <v>46111</v>
      </c>
      <c r="G1519" s="70" t="inlineStr">
        <is>
          <t>智能终端系列</t>
        </is>
      </c>
      <c r="H1519" s="70" t="inlineStr">
        <is>
          <t>功能失效</t>
        </is>
      </c>
      <c r="I1519" s="72" t="n">
        <v>231</v>
      </c>
      <c r="J1519" s="73" t="n">
        <v>0.2502708559046587</v>
      </c>
      <c r="K1519" s="70" t="inlineStr">
        <is>
          <t>测试工位</t>
        </is>
      </c>
      <c r="L1519" s="70" t="inlineStr">
        <is>
          <t>元器件异常</t>
        </is>
      </c>
      <c r="M1519" s="70" t="inlineStr">
        <is>
          <t>质量工程师</t>
        </is>
      </c>
      <c r="N1519" s="70" t="inlineStr">
        <is>
          <t>否</t>
        </is>
      </c>
      <c r="O1519" s="70" t="inlineStr">
        <is>
          <t>团队模拟数据</t>
        </is>
      </c>
      <c r="P1519" s="70" t="inlineStr">
        <is>
          <t>SIM-v2.2-20260807-20260805</t>
        </is>
      </c>
      <c r="Q1519" s="70" t="inlineStr">
        <is>
          <t>按LINE-S01确定性比例分配: 外观15%/尺寸25%/功能25%/电气25%/其他余数; 良品=ROUND(总产量×质量率,0)=51396, 不良=923</t>
        </is>
      </c>
    </row>
    <row r="1520">
      <c r="A1520" s="70" t="inlineStr">
        <is>
          <t>DEF-01519</t>
        </is>
      </c>
      <c r="B1520" s="70" t="inlineStr">
        <is>
          <t>LINE-S01-POST-20260330</t>
        </is>
      </c>
      <c r="C1520" s="70" t="inlineStr">
        <is>
          <t>SHIFT-POST-20260330</t>
        </is>
      </c>
      <c r="D1520" s="70" t="inlineStr">
        <is>
          <t>LINE-S01</t>
        </is>
      </c>
      <c r="E1520" s="70" t="inlineStr">
        <is>
          <t>改善后</t>
        </is>
      </c>
      <c r="F1520" s="71" t="n">
        <v>46111</v>
      </c>
      <c r="G1520" s="70" t="inlineStr">
        <is>
          <t>智能终端系列</t>
        </is>
      </c>
      <c r="H1520" s="70" t="inlineStr">
        <is>
          <t>电气不良</t>
        </is>
      </c>
      <c r="I1520" s="72" t="n">
        <v>231</v>
      </c>
      <c r="J1520" s="73" t="n">
        <v>0.2502708559046587</v>
      </c>
      <c r="K1520" s="70" t="inlineStr">
        <is>
          <t>焊接工位</t>
        </is>
      </c>
      <c r="L1520" s="70" t="inlineStr">
        <is>
          <t>焊接缺陷</t>
        </is>
      </c>
      <c r="M1520" s="70" t="inlineStr">
        <is>
          <t>质量工程师</t>
        </is>
      </c>
      <c r="N1520" s="70" t="inlineStr">
        <is>
          <t>否</t>
        </is>
      </c>
      <c r="O1520" s="70" t="inlineStr">
        <is>
          <t>团队模拟数据</t>
        </is>
      </c>
      <c r="P1520" s="70" t="inlineStr">
        <is>
          <t>SIM-v2.2-20260807-20260805</t>
        </is>
      </c>
      <c r="Q1520" s="70" t="inlineStr">
        <is>
          <t>按LINE-S01确定性比例分配: 外观15%/尺寸25%/功能25%/电气25%/其他余数; 良品=ROUND(总产量×质量率,0)=51396, 不良=923</t>
        </is>
      </c>
    </row>
    <row r="1521">
      <c r="A1521" s="70" t="inlineStr">
        <is>
          <t>DEF-01520</t>
        </is>
      </c>
      <c r="B1521" s="70" t="inlineStr">
        <is>
          <t>LINE-S01-POST-20260330</t>
        </is>
      </c>
      <c r="C1521" s="70" t="inlineStr">
        <is>
          <t>SHIFT-POST-20260330</t>
        </is>
      </c>
      <c r="D1521" s="70" t="inlineStr">
        <is>
          <t>LINE-S01</t>
        </is>
      </c>
      <c r="E1521" s="70" t="inlineStr">
        <is>
          <t>改善后</t>
        </is>
      </c>
      <c r="F1521" s="71" t="n">
        <v>46111</v>
      </c>
      <c r="G1521" s="70" t="inlineStr">
        <is>
          <t>智能终端系列</t>
        </is>
      </c>
      <c r="H1521" s="70" t="inlineStr">
        <is>
          <t>其他不良</t>
        </is>
      </c>
      <c r="I1521" s="72" t="n">
        <v>92</v>
      </c>
      <c r="J1521" s="73" t="n">
        <v>0.09967497291440963</v>
      </c>
      <c r="K1521" s="70" t="inlineStr">
        <is>
          <t>包装工位</t>
        </is>
      </c>
      <c r="L1521" s="70" t="inlineStr">
        <is>
          <t>综合因素</t>
        </is>
      </c>
      <c r="M1521" s="70" t="inlineStr">
        <is>
          <t>生产主管</t>
        </is>
      </c>
      <c r="N1521" s="70" t="inlineStr">
        <is>
          <t>否</t>
        </is>
      </c>
      <c r="O1521" s="70" t="inlineStr">
        <is>
          <t>团队模拟数据</t>
        </is>
      </c>
      <c r="P1521" s="70" t="inlineStr">
        <is>
          <t>SIM-v2.2-20260807-20260805</t>
        </is>
      </c>
      <c r="Q1521" s="70" t="inlineStr">
        <is>
          <t>按LINE-S01确定性比例分配: 外观15%/尺寸25%/功能25%/电气25%/其他余数; 良品=ROUND(总产量×质量率,0)=51396, 不良=923</t>
        </is>
      </c>
    </row>
    <row r="1522">
      <c r="A1522" s="70" t="inlineStr">
        <is>
          <t>DEF-01521</t>
        </is>
      </c>
      <c r="B1522" s="70" t="inlineStr">
        <is>
          <t>LINE-S02-POST-20260330</t>
        </is>
      </c>
      <c r="C1522" s="70" t="inlineStr">
        <is>
          <t>SHIFT-POST-20260330</t>
        </is>
      </c>
      <c r="D1522" s="70" t="inlineStr">
        <is>
          <t>LINE-S02</t>
        </is>
      </c>
      <c r="E1522" s="70" t="inlineStr">
        <is>
          <t>改善后</t>
        </is>
      </c>
      <c r="F1522" s="71" t="n">
        <v>46111</v>
      </c>
      <c r="G1522" s="70" t="inlineStr">
        <is>
          <t>视觉设备系列</t>
        </is>
      </c>
      <c r="H1522" s="70" t="inlineStr">
        <is>
          <t>外观不良</t>
        </is>
      </c>
      <c r="I1522" s="72" t="n">
        <v>117</v>
      </c>
      <c r="J1522" s="73" t="n">
        <v>0.1201232032854209</v>
      </c>
      <c r="K1522" s="70" t="inlineStr">
        <is>
          <t>注塑工位</t>
        </is>
      </c>
      <c r="L1522" s="70" t="inlineStr">
        <is>
          <t>表面缺陷</t>
        </is>
      </c>
      <c r="M1522" s="70" t="inlineStr">
        <is>
          <t>质量工程师</t>
        </is>
      </c>
      <c r="N1522" s="70" t="inlineStr">
        <is>
          <t>否</t>
        </is>
      </c>
      <c r="O1522" s="70" t="inlineStr">
        <is>
          <t>团队模拟数据</t>
        </is>
      </c>
      <c r="P1522" s="70" t="inlineStr">
        <is>
          <t>SIM-v2.2-20260807-20260805</t>
        </is>
      </c>
      <c r="Q1522" s="70" t="inlineStr">
        <is>
          <t>按LINE-S02确定性比例分配: 外观12%/尺寸15%/功能32%/电气28%/其他余数; 良品=ROUND(总产量×质量率,0)=47235, 不良=974</t>
        </is>
      </c>
    </row>
    <row r="1523">
      <c r="A1523" s="70" t="inlineStr">
        <is>
          <t>DEF-01522</t>
        </is>
      </c>
      <c r="B1523" s="70" t="inlineStr">
        <is>
          <t>LINE-S02-POST-20260330</t>
        </is>
      </c>
      <c r="C1523" s="70" t="inlineStr">
        <is>
          <t>SHIFT-POST-20260330</t>
        </is>
      </c>
      <c r="D1523" s="70" t="inlineStr">
        <is>
          <t>LINE-S02</t>
        </is>
      </c>
      <c r="E1523" s="70" t="inlineStr">
        <is>
          <t>改善后</t>
        </is>
      </c>
      <c r="F1523" s="71" t="n">
        <v>46111</v>
      </c>
      <c r="G1523" s="70" t="inlineStr">
        <is>
          <t>视觉设备系列</t>
        </is>
      </c>
      <c r="H1523" s="70" t="inlineStr">
        <is>
          <t>尺寸超差</t>
        </is>
      </c>
      <c r="I1523" s="72" t="n">
        <v>146</v>
      </c>
      <c r="J1523" s="73" t="n">
        <v>0.1498973305954825</v>
      </c>
      <c r="K1523" s="70" t="inlineStr">
        <is>
          <t>成型工位</t>
        </is>
      </c>
      <c r="L1523" s="70" t="inlineStr">
        <is>
          <t>工艺偏移</t>
        </is>
      </c>
      <c r="M1523" s="70" t="inlineStr">
        <is>
          <t>质量工程师</t>
        </is>
      </c>
      <c r="N1523" s="70" t="inlineStr">
        <is>
          <t>否</t>
        </is>
      </c>
      <c r="O1523" s="70" t="inlineStr">
        <is>
          <t>团队模拟数据</t>
        </is>
      </c>
      <c r="P1523" s="70" t="inlineStr">
        <is>
          <t>SIM-v2.2-20260807-20260805</t>
        </is>
      </c>
      <c r="Q1523" s="70" t="inlineStr">
        <is>
          <t>按LINE-S02确定性比例分配: 外观12%/尺寸15%/功能32%/电气28%/其他余数; 良品=ROUND(总产量×质量率,0)=47235, 不良=974</t>
        </is>
      </c>
    </row>
    <row r="1524">
      <c r="A1524" s="70" t="inlineStr">
        <is>
          <t>DEF-01523</t>
        </is>
      </c>
      <c r="B1524" s="70" t="inlineStr">
        <is>
          <t>LINE-S02-POST-20260330</t>
        </is>
      </c>
      <c r="C1524" s="70" t="inlineStr">
        <is>
          <t>SHIFT-POST-20260330</t>
        </is>
      </c>
      <c r="D1524" s="70" t="inlineStr">
        <is>
          <t>LINE-S02</t>
        </is>
      </c>
      <c r="E1524" s="70" t="inlineStr">
        <is>
          <t>改善后</t>
        </is>
      </c>
      <c r="F1524" s="71" t="n">
        <v>46111</v>
      </c>
      <c r="G1524" s="70" t="inlineStr">
        <is>
          <t>视觉设备系列</t>
        </is>
      </c>
      <c r="H1524" s="70" t="inlineStr">
        <is>
          <t>功能失效</t>
        </is>
      </c>
      <c r="I1524" s="72" t="n">
        <v>312</v>
      </c>
      <c r="J1524" s="73" t="n">
        <v>0.3203285420944558</v>
      </c>
      <c r="K1524" s="70" t="inlineStr">
        <is>
          <t>测试工位</t>
        </is>
      </c>
      <c r="L1524" s="70" t="inlineStr">
        <is>
          <t>元器件异常</t>
        </is>
      </c>
      <c r="M1524" s="70" t="inlineStr">
        <is>
          <t>质量工程师</t>
        </is>
      </c>
      <c r="N1524" s="70" t="inlineStr">
        <is>
          <t>是</t>
        </is>
      </c>
      <c r="O1524" s="70" t="inlineStr">
        <is>
          <t>团队模拟数据</t>
        </is>
      </c>
      <c r="P1524" s="70" t="inlineStr">
        <is>
          <t>SIM-v2.2-20260807-20260805</t>
        </is>
      </c>
      <c r="Q1524" s="70" t="inlineStr">
        <is>
          <t>按LINE-S02确定性比例分配: 外观12%/尺寸15%/功能32%/电气28%/其他余数; 良品=ROUND(总产量×质量率,0)=47235, 不良=974</t>
        </is>
      </c>
    </row>
    <row r="1525">
      <c r="A1525" s="70" t="inlineStr">
        <is>
          <t>DEF-01524</t>
        </is>
      </c>
      <c r="B1525" s="70" t="inlineStr">
        <is>
          <t>LINE-S02-POST-20260330</t>
        </is>
      </c>
      <c r="C1525" s="70" t="inlineStr">
        <is>
          <t>SHIFT-POST-20260330</t>
        </is>
      </c>
      <c r="D1525" s="70" t="inlineStr">
        <is>
          <t>LINE-S02</t>
        </is>
      </c>
      <c r="E1525" s="70" t="inlineStr">
        <is>
          <t>改善后</t>
        </is>
      </c>
      <c r="F1525" s="71" t="n">
        <v>46111</v>
      </c>
      <c r="G1525" s="70" t="inlineStr">
        <is>
          <t>视觉设备系列</t>
        </is>
      </c>
      <c r="H1525" s="70" t="inlineStr">
        <is>
          <t>电气不良</t>
        </is>
      </c>
      <c r="I1525" s="72" t="n">
        <v>273</v>
      </c>
      <c r="J1525" s="73" t="n">
        <v>0.2802874743326489</v>
      </c>
      <c r="K1525" s="70" t="inlineStr">
        <is>
          <t>焊接工位</t>
        </is>
      </c>
      <c r="L1525" s="70" t="inlineStr">
        <is>
          <t>焊接缺陷</t>
        </is>
      </c>
      <c r="M1525" s="70" t="inlineStr">
        <is>
          <t>质量工程师</t>
        </is>
      </c>
      <c r="N1525" s="70" t="inlineStr">
        <is>
          <t>否</t>
        </is>
      </c>
      <c r="O1525" s="70" t="inlineStr">
        <is>
          <t>团队模拟数据</t>
        </is>
      </c>
      <c r="P1525" s="70" t="inlineStr">
        <is>
          <t>SIM-v2.2-20260807-20260805</t>
        </is>
      </c>
      <c r="Q1525" s="70" t="inlineStr">
        <is>
          <t>按LINE-S02确定性比例分配: 外观12%/尺寸15%/功能32%/电气28%/其他余数; 良品=ROUND(总产量×质量率,0)=47235, 不良=974</t>
        </is>
      </c>
    </row>
    <row r="1526">
      <c r="A1526" s="70" t="inlineStr">
        <is>
          <t>DEF-01525</t>
        </is>
      </c>
      <c r="B1526" s="70" t="inlineStr">
        <is>
          <t>LINE-S02-POST-20260330</t>
        </is>
      </c>
      <c r="C1526" s="70" t="inlineStr">
        <is>
          <t>SHIFT-POST-20260330</t>
        </is>
      </c>
      <c r="D1526" s="70" t="inlineStr">
        <is>
          <t>LINE-S02</t>
        </is>
      </c>
      <c r="E1526" s="70" t="inlineStr">
        <is>
          <t>改善后</t>
        </is>
      </c>
      <c r="F1526" s="71" t="n">
        <v>46111</v>
      </c>
      <c r="G1526" s="70" t="inlineStr">
        <is>
          <t>视觉设备系列</t>
        </is>
      </c>
      <c r="H1526" s="70" t="inlineStr">
        <is>
          <t>其他不良</t>
        </is>
      </c>
      <c r="I1526" s="72" t="n">
        <v>126</v>
      </c>
      <c r="J1526" s="73" t="n">
        <v>0.1293634496919918</v>
      </c>
      <c r="K1526" s="70" t="inlineStr">
        <is>
          <t>包装工位</t>
        </is>
      </c>
      <c r="L1526" s="70" t="inlineStr">
        <is>
          <t>综合因素</t>
        </is>
      </c>
      <c r="M1526" s="70" t="inlineStr">
        <is>
          <t>生产主管</t>
        </is>
      </c>
      <c r="N1526" s="70" t="inlineStr">
        <is>
          <t>否</t>
        </is>
      </c>
      <c r="O1526" s="70" t="inlineStr">
        <is>
          <t>团队模拟数据</t>
        </is>
      </c>
      <c r="P1526" s="70" t="inlineStr">
        <is>
          <t>SIM-v2.2-20260807-20260805</t>
        </is>
      </c>
      <c r="Q1526" s="70" t="inlineStr">
        <is>
          <t>按LINE-S02确定性比例分配: 外观12%/尺寸15%/功能32%/电气28%/其他余数; 良品=ROUND(总产量×质量率,0)=47235, 不良=974</t>
        </is>
      </c>
    </row>
    <row r="1527">
      <c r="A1527" s="70" t="inlineStr">
        <is>
          <t>DEF-01526</t>
        </is>
      </c>
      <c r="B1527" s="70" t="inlineStr">
        <is>
          <t>LINE-S03-POST-20260330</t>
        </is>
      </c>
      <c r="C1527" s="70" t="inlineStr">
        <is>
          <t>SHIFT-POST-20260330</t>
        </is>
      </c>
      <c r="D1527" s="70" t="inlineStr">
        <is>
          <t>LINE-S03</t>
        </is>
      </c>
      <c r="E1527" s="70" t="inlineStr">
        <is>
          <t>改善后</t>
        </is>
      </c>
      <c r="F1527" s="71" t="n">
        <v>46111</v>
      </c>
      <c r="G1527" s="70" t="inlineStr">
        <is>
          <t>音频模组系列</t>
        </is>
      </c>
      <c r="H1527" s="70" t="inlineStr">
        <is>
          <t>外观不良</t>
        </is>
      </c>
      <c r="I1527" s="72" t="n">
        <v>464</v>
      </c>
      <c r="J1527" s="73" t="n">
        <v>0.32</v>
      </c>
      <c r="K1527" s="70" t="inlineStr">
        <is>
          <t>注塑工位</t>
        </is>
      </c>
      <c r="L1527" s="70" t="inlineStr">
        <is>
          <t>表面缺陷</t>
        </is>
      </c>
      <c r="M1527" s="70" t="inlineStr">
        <is>
          <t>质量工程师</t>
        </is>
      </c>
      <c r="N1527" s="70" t="inlineStr">
        <is>
          <t>是</t>
        </is>
      </c>
      <c r="O1527" s="70" t="inlineStr">
        <is>
          <t>团队模拟数据</t>
        </is>
      </c>
      <c r="P1527" s="70" t="inlineStr">
        <is>
          <t>SIM-v2.2-20260807-20260805</t>
        </is>
      </c>
      <c r="Q1527" s="70" t="inlineStr">
        <is>
          <t>按LINE-S03确定性比例分配: 外观32%/尺寸30%/功能15%/电气13%/其他余数; 良品=ROUND(总产量×质量率,0)=51658, 不良=1450</t>
        </is>
      </c>
    </row>
    <row r="1528">
      <c r="A1528" s="70" t="inlineStr">
        <is>
          <t>DEF-01527</t>
        </is>
      </c>
      <c r="B1528" s="70" t="inlineStr">
        <is>
          <t>LINE-S03-POST-20260330</t>
        </is>
      </c>
      <c r="C1528" s="70" t="inlineStr">
        <is>
          <t>SHIFT-POST-20260330</t>
        </is>
      </c>
      <c r="D1528" s="70" t="inlineStr">
        <is>
          <t>LINE-S03</t>
        </is>
      </c>
      <c r="E1528" s="70" t="inlineStr">
        <is>
          <t>改善后</t>
        </is>
      </c>
      <c r="F1528" s="71" t="n">
        <v>46111</v>
      </c>
      <c r="G1528" s="70" t="inlineStr">
        <is>
          <t>音频模组系列</t>
        </is>
      </c>
      <c r="H1528" s="70" t="inlineStr">
        <is>
          <t>尺寸超差</t>
        </is>
      </c>
      <c r="I1528" s="72" t="n">
        <v>435</v>
      </c>
      <c r="J1528" s="73" t="n">
        <v>0.3</v>
      </c>
      <c r="K1528" s="70" t="inlineStr">
        <is>
          <t>成型工位</t>
        </is>
      </c>
      <c r="L1528" s="70" t="inlineStr">
        <is>
          <t>工艺偏移</t>
        </is>
      </c>
      <c r="M1528" s="70" t="inlineStr">
        <is>
          <t>质量工程师</t>
        </is>
      </c>
      <c r="N1528" s="70" t="inlineStr">
        <is>
          <t>是</t>
        </is>
      </c>
      <c r="O1528" s="70" t="inlineStr">
        <is>
          <t>团队模拟数据</t>
        </is>
      </c>
      <c r="P1528" s="70" t="inlineStr">
        <is>
          <t>SIM-v2.2-20260807-20260805</t>
        </is>
      </c>
      <c r="Q1528" s="70" t="inlineStr">
        <is>
          <t>按LINE-S03确定性比例分配: 外观32%/尺寸30%/功能15%/电气13%/其他余数; 良品=ROUND(总产量×质量率,0)=51658, 不良=1450</t>
        </is>
      </c>
    </row>
    <row r="1529">
      <c r="A1529" s="70" t="inlineStr">
        <is>
          <t>DEF-01528</t>
        </is>
      </c>
      <c r="B1529" s="70" t="inlineStr">
        <is>
          <t>LINE-S03-POST-20260330</t>
        </is>
      </c>
      <c r="C1529" s="70" t="inlineStr">
        <is>
          <t>SHIFT-POST-20260330</t>
        </is>
      </c>
      <c r="D1529" s="70" t="inlineStr">
        <is>
          <t>LINE-S03</t>
        </is>
      </c>
      <c r="E1529" s="70" t="inlineStr">
        <is>
          <t>改善后</t>
        </is>
      </c>
      <c r="F1529" s="71" t="n">
        <v>46111</v>
      </c>
      <c r="G1529" s="70" t="inlineStr">
        <is>
          <t>音频模组系列</t>
        </is>
      </c>
      <c r="H1529" s="70" t="inlineStr">
        <is>
          <t>功能失效</t>
        </is>
      </c>
      <c r="I1529" s="72" t="n">
        <v>218</v>
      </c>
      <c r="J1529" s="73" t="n">
        <v>0.1503448275862069</v>
      </c>
      <c r="K1529" s="70" t="inlineStr">
        <is>
          <t>测试工位</t>
        </is>
      </c>
      <c r="L1529" s="70" t="inlineStr">
        <is>
          <t>元器件异常</t>
        </is>
      </c>
      <c r="M1529" s="70" t="inlineStr">
        <is>
          <t>质量工程师</t>
        </is>
      </c>
      <c r="N1529" s="70" t="inlineStr">
        <is>
          <t>否</t>
        </is>
      </c>
      <c r="O1529" s="70" t="inlineStr">
        <is>
          <t>团队模拟数据</t>
        </is>
      </c>
      <c r="P1529" s="70" t="inlineStr">
        <is>
          <t>SIM-v2.2-20260807-20260805</t>
        </is>
      </c>
      <c r="Q1529" s="70" t="inlineStr">
        <is>
          <t>按LINE-S03确定性比例分配: 外观32%/尺寸30%/功能15%/电气13%/其他余数; 良品=ROUND(总产量×质量率,0)=51658, 不良=1450</t>
        </is>
      </c>
    </row>
    <row r="1530">
      <c r="A1530" s="70" t="inlineStr">
        <is>
          <t>DEF-01529</t>
        </is>
      </c>
      <c r="B1530" s="70" t="inlineStr">
        <is>
          <t>LINE-S03-POST-20260330</t>
        </is>
      </c>
      <c r="C1530" s="70" t="inlineStr">
        <is>
          <t>SHIFT-POST-20260330</t>
        </is>
      </c>
      <c r="D1530" s="70" t="inlineStr">
        <is>
          <t>LINE-S03</t>
        </is>
      </c>
      <c r="E1530" s="70" t="inlineStr">
        <is>
          <t>改善后</t>
        </is>
      </c>
      <c r="F1530" s="71" t="n">
        <v>46111</v>
      </c>
      <c r="G1530" s="70" t="inlineStr">
        <is>
          <t>音频模组系列</t>
        </is>
      </c>
      <c r="H1530" s="70" t="inlineStr">
        <is>
          <t>电气不良</t>
        </is>
      </c>
      <c r="I1530" s="72" t="n">
        <v>188</v>
      </c>
      <c r="J1530" s="73" t="n">
        <v>0.1296551724137931</v>
      </c>
      <c r="K1530" s="70" t="inlineStr">
        <is>
          <t>焊接工位</t>
        </is>
      </c>
      <c r="L1530" s="70" t="inlineStr">
        <is>
          <t>焊接缺陷</t>
        </is>
      </c>
      <c r="M1530" s="70" t="inlineStr">
        <is>
          <t>质量工程师</t>
        </is>
      </c>
      <c r="N1530" s="70" t="inlineStr">
        <is>
          <t>否</t>
        </is>
      </c>
      <c r="O1530" s="70" t="inlineStr">
        <is>
          <t>团队模拟数据</t>
        </is>
      </c>
      <c r="P1530" s="70" t="inlineStr">
        <is>
          <t>SIM-v2.2-20260807-20260805</t>
        </is>
      </c>
      <c r="Q1530" s="70" t="inlineStr">
        <is>
          <t>按LINE-S03确定性比例分配: 外观32%/尺寸30%/功能15%/电气13%/其他余数; 良品=ROUND(总产量×质量率,0)=51658, 不良=1450</t>
        </is>
      </c>
    </row>
    <row r="1531">
      <c r="A1531" s="70" t="inlineStr">
        <is>
          <t>DEF-01530</t>
        </is>
      </c>
      <c r="B1531" s="70" t="inlineStr">
        <is>
          <t>LINE-S03-POST-20260330</t>
        </is>
      </c>
      <c r="C1531" s="70" t="inlineStr">
        <is>
          <t>SHIFT-POST-20260330</t>
        </is>
      </c>
      <c r="D1531" s="70" t="inlineStr">
        <is>
          <t>LINE-S03</t>
        </is>
      </c>
      <c r="E1531" s="70" t="inlineStr">
        <is>
          <t>改善后</t>
        </is>
      </c>
      <c r="F1531" s="71" t="n">
        <v>46111</v>
      </c>
      <c r="G1531" s="70" t="inlineStr">
        <is>
          <t>音频模组系列</t>
        </is>
      </c>
      <c r="H1531" s="70" t="inlineStr">
        <is>
          <t>其他不良</t>
        </is>
      </c>
      <c r="I1531" s="72" t="n">
        <v>145</v>
      </c>
      <c r="J1531" s="73" t="n">
        <v>0.09999999999999998</v>
      </c>
      <c r="K1531" s="70" t="inlineStr">
        <is>
          <t>包装工位</t>
        </is>
      </c>
      <c r="L1531" s="70" t="inlineStr">
        <is>
          <t>综合因素</t>
        </is>
      </c>
      <c r="M1531" s="70" t="inlineStr">
        <is>
          <t>生产主管</t>
        </is>
      </c>
      <c r="N1531" s="70" t="inlineStr">
        <is>
          <t>否</t>
        </is>
      </c>
      <c r="O1531" s="70" t="inlineStr">
        <is>
          <t>团队模拟数据</t>
        </is>
      </c>
      <c r="P1531" s="70" t="inlineStr">
        <is>
          <t>SIM-v2.2-20260807-20260805</t>
        </is>
      </c>
      <c r="Q1531" s="70" t="inlineStr">
        <is>
          <t>按LINE-S03确定性比例分配: 外观32%/尺寸30%/功能15%/电气13%/其他余数; 良品=ROUND(总产量×质量率,0)=51658, 不良=1450</t>
        </is>
      </c>
    </row>
    <row r="1532">
      <c r="A1532" s="70" t="inlineStr">
        <is>
          <t>DEF-01531</t>
        </is>
      </c>
      <c r="B1532" s="70" t="inlineStr">
        <is>
          <t>LINE-S01-POST-20260331</t>
        </is>
      </c>
      <c r="C1532" s="70" t="inlineStr">
        <is>
          <t>SHIFT-POST-20260331</t>
        </is>
      </c>
      <c r="D1532" s="70" t="inlineStr">
        <is>
          <t>LINE-S01</t>
        </is>
      </c>
      <c r="E1532" s="70" t="inlineStr">
        <is>
          <t>改善后</t>
        </is>
      </c>
      <c r="F1532" s="71" t="n">
        <v>46112</v>
      </c>
      <c r="G1532" s="70" t="inlineStr">
        <is>
          <t>智能终端系列</t>
        </is>
      </c>
      <c r="H1532" s="70" t="inlineStr">
        <is>
          <t>外观不良</t>
        </is>
      </c>
      <c r="I1532" s="72" t="n">
        <v>91</v>
      </c>
      <c r="J1532" s="73" t="n">
        <v>0.1499176276771005</v>
      </c>
      <c r="K1532" s="70" t="inlineStr">
        <is>
          <t>注塑工位</t>
        </is>
      </c>
      <c r="L1532" s="70" t="inlineStr">
        <is>
          <t>表面缺陷</t>
        </is>
      </c>
      <c r="M1532" s="70" t="inlineStr">
        <is>
          <t>质量工程师</t>
        </is>
      </c>
      <c r="N1532" s="70" t="inlineStr">
        <is>
          <t>否</t>
        </is>
      </c>
      <c r="O1532" s="70" t="inlineStr">
        <is>
          <t>团队模拟数据</t>
        </is>
      </c>
      <c r="P1532" s="70" t="inlineStr">
        <is>
          <t>SIM-v2.2-20260807-20260805</t>
        </is>
      </c>
      <c r="Q1532" s="70" t="inlineStr">
        <is>
          <t>按LINE-S01确定性比例分配: 外观15%/尺寸25%/功能25%/电气25%/其他余数; 良品=ROUND(总产量×质量率,0)=19852, 不良=607</t>
        </is>
      </c>
    </row>
    <row r="1533">
      <c r="A1533" s="70" t="inlineStr">
        <is>
          <t>DEF-01532</t>
        </is>
      </c>
      <c r="B1533" s="70" t="inlineStr">
        <is>
          <t>LINE-S01-POST-20260331</t>
        </is>
      </c>
      <c r="C1533" s="70" t="inlineStr">
        <is>
          <t>SHIFT-POST-20260331</t>
        </is>
      </c>
      <c r="D1533" s="70" t="inlineStr">
        <is>
          <t>LINE-S01</t>
        </is>
      </c>
      <c r="E1533" s="70" t="inlineStr">
        <is>
          <t>改善后</t>
        </is>
      </c>
      <c r="F1533" s="71" t="n">
        <v>46112</v>
      </c>
      <c r="G1533" s="70" t="inlineStr">
        <is>
          <t>智能终端系列</t>
        </is>
      </c>
      <c r="H1533" s="70" t="inlineStr">
        <is>
          <t>尺寸超差</t>
        </is>
      </c>
      <c r="I1533" s="72" t="n">
        <v>152</v>
      </c>
      <c r="J1533" s="73" t="n">
        <v>0.2504118616144975</v>
      </c>
      <c r="K1533" s="70" t="inlineStr">
        <is>
          <t>成型工位</t>
        </is>
      </c>
      <c r="L1533" s="70" t="inlineStr">
        <is>
          <t>工艺偏移</t>
        </is>
      </c>
      <c r="M1533" s="70" t="inlineStr">
        <is>
          <t>质量工程师</t>
        </is>
      </c>
      <c r="N1533" s="70" t="inlineStr">
        <is>
          <t>否</t>
        </is>
      </c>
      <c r="O1533" s="70" t="inlineStr">
        <is>
          <t>团队模拟数据</t>
        </is>
      </c>
      <c r="P1533" s="70" t="inlineStr">
        <is>
          <t>SIM-v2.2-20260807-20260805</t>
        </is>
      </c>
      <c r="Q1533" s="70" t="inlineStr">
        <is>
          <t>按LINE-S01确定性比例分配: 外观15%/尺寸25%/功能25%/电气25%/其他余数; 良品=ROUND(总产量×质量率,0)=19852, 不良=607</t>
        </is>
      </c>
    </row>
    <row r="1534">
      <c r="A1534" s="70" t="inlineStr">
        <is>
          <t>DEF-01533</t>
        </is>
      </c>
      <c r="B1534" s="70" t="inlineStr">
        <is>
          <t>LINE-S01-POST-20260331</t>
        </is>
      </c>
      <c r="C1534" s="70" t="inlineStr">
        <is>
          <t>SHIFT-POST-20260331</t>
        </is>
      </c>
      <c r="D1534" s="70" t="inlineStr">
        <is>
          <t>LINE-S01</t>
        </is>
      </c>
      <c r="E1534" s="70" t="inlineStr">
        <is>
          <t>改善后</t>
        </is>
      </c>
      <c r="F1534" s="71" t="n">
        <v>46112</v>
      </c>
      <c r="G1534" s="70" t="inlineStr">
        <is>
          <t>智能终端系列</t>
        </is>
      </c>
      <c r="H1534" s="70" t="inlineStr">
        <is>
          <t>功能失效</t>
        </is>
      </c>
      <c r="I1534" s="72" t="n">
        <v>152</v>
      </c>
      <c r="J1534" s="73" t="n">
        <v>0.2504118616144975</v>
      </c>
      <c r="K1534" s="70" t="inlineStr">
        <is>
          <t>测试工位</t>
        </is>
      </c>
      <c r="L1534" s="70" t="inlineStr">
        <is>
          <t>元器件异常</t>
        </is>
      </c>
      <c r="M1534" s="70" t="inlineStr">
        <is>
          <t>质量工程师</t>
        </is>
      </c>
      <c r="N1534" s="70" t="inlineStr">
        <is>
          <t>否</t>
        </is>
      </c>
      <c r="O1534" s="70" t="inlineStr">
        <is>
          <t>团队模拟数据</t>
        </is>
      </c>
      <c r="P1534" s="70" t="inlineStr">
        <is>
          <t>SIM-v2.2-20260807-20260805</t>
        </is>
      </c>
      <c r="Q1534" s="70" t="inlineStr">
        <is>
          <t>按LINE-S01确定性比例分配: 外观15%/尺寸25%/功能25%/电气25%/其他余数; 良品=ROUND(总产量×质量率,0)=19852, 不良=607</t>
        </is>
      </c>
    </row>
    <row r="1535">
      <c r="A1535" s="70" t="inlineStr">
        <is>
          <t>DEF-01534</t>
        </is>
      </c>
      <c r="B1535" s="70" t="inlineStr">
        <is>
          <t>LINE-S01-POST-20260331</t>
        </is>
      </c>
      <c r="C1535" s="70" t="inlineStr">
        <is>
          <t>SHIFT-POST-20260331</t>
        </is>
      </c>
      <c r="D1535" s="70" t="inlineStr">
        <is>
          <t>LINE-S01</t>
        </is>
      </c>
      <c r="E1535" s="70" t="inlineStr">
        <is>
          <t>改善后</t>
        </is>
      </c>
      <c r="F1535" s="71" t="n">
        <v>46112</v>
      </c>
      <c r="G1535" s="70" t="inlineStr">
        <is>
          <t>智能终端系列</t>
        </is>
      </c>
      <c r="H1535" s="70" t="inlineStr">
        <is>
          <t>电气不良</t>
        </is>
      </c>
      <c r="I1535" s="72" t="n">
        <v>152</v>
      </c>
      <c r="J1535" s="73" t="n">
        <v>0.2504118616144975</v>
      </c>
      <c r="K1535" s="70" t="inlineStr">
        <is>
          <t>焊接工位</t>
        </is>
      </c>
      <c r="L1535" s="70" t="inlineStr">
        <is>
          <t>焊接缺陷</t>
        </is>
      </c>
      <c r="M1535" s="70" t="inlineStr">
        <is>
          <t>质量工程师</t>
        </is>
      </c>
      <c r="N1535" s="70" t="inlineStr">
        <is>
          <t>否</t>
        </is>
      </c>
      <c r="O1535" s="70" t="inlineStr">
        <is>
          <t>团队模拟数据</t>
        </is>
      </c>
      <c r="P1535" s="70" t="inlineStr">
        <is>
          <t>SIM-v2.2-20260807-20260805</t>
        </is>
      </c>
      <c r="Q1535" s="70" t="inlineStr">
        <is>
          <t>按LINE-S01确定性比例分配: 外观15%/尺寸25%/功能25%/电气25%/其他余数; 良品=ROUND(总产量×质量率,0)=19852, 不良=607</t>
        </is>
      </c>
    </row>
    <row r="1536">
      <c r="A1536" s="70" t="inlineStr">
        <is>
          <t>DEF-01535</t>
        </is>
      </c>
      <c r="B1536" s="70" t="inlineStr">
        <is>
          <t>LINE-S01-POST-20260331</t>
        </is>
      </c>
      <c r="C1536" s="70" t="inlineStr">
        <is>
          <t>SHIFT-POST-20260331</t>
        </is>
      </c>
      <c r="D1536" s="70" t="inlineStr">
        <is>
          <t>LINE-S01</t>
        </is>
      </c>
      <c r="E1536" s="70" t="inlineStr">
        <is>
          <t>改善后</t>
        </is>
      </c>
      <c r="F1536" s="71" t="n">
        <v>46112</v>
      </c>
      <c r="G1536" s="70" t="inlineStr">
        <is>
          <t>智能终端系列</t>
        </is>
      </c>
      <c r="H1536" s="70" t="inlineStr">
        <is>
          <t>其他不良</t>
        </is>
      </c>
      <c r="I1536" s="72" t="n">
        <v>60</v>
      </c>
      <c r="J1536" s="73" t="n">
        <v>0.09884678747940701</v>
      </c>
      <c r="K1536" s="70" t="inlineStr">
        <is>
          <t>包装工位</t>
        </is>
      </c>
      <c r="L1536" s="70" t="inlineStr">
        <is>
          <t>综合因素</t>
        </is>
      </c>
      <c r="M1536" s="70" t="inlineStr">
        <is>
          <t>生产主管</t>
        </is>
      </c>
      <c r="N1536" s="70" t="inlineStr">
        <is>
          <t>否</t>
        </is>
      </c>
      <c r="O1536" s="70" t="inlineStr">
        <is>
          <t>团队模拟数据</t>
        </is>
      </c>
      <c r="P1536" s="70" t="inlineStr">
        <is>
          <t>SIM-v2.2-20260807-20260805</t>
        </is>
      </c>
      <c r="Q1536" s="70" t="inlineStr">
        <is>
          <t>按LINE-S01确定性比例分配: 外观15%/尺寸25%/功能25%/电气25%/其他余数; 良品=ROUND(总产量×质量率,0)=19852, 不良=607</t>
        </is>
      </c>
    </row>
    <row r="1537">
      <c r="A1537" s="70" t="inlineStr">
        <is>
          <t>DEF-01536</t>
        </is>
      </c>
      <c r="B1537" s="70" t="inlineStr">
        <is>
          <t>LINE-S02-POST-20260331</t>
        </is>
      </c>
      <c r="C1537" s="70" t="inlineStr">
        <is>
          <t>SHIFT-POST-20260331</t>
        </is>
      </c>
      <c r="D1537" s="70" t="inlineStr">
        <is>
          <t>LINE-S02</t>
        </is>
      </c>
      <c r="E1537" s="70" t="inlineStr">
        <is>
          <t>改善后</t>
        </is>
      </c>
      <c r="F1537" s="71" t="n">
        <v>46112</v>
      </c>
      <c r="G1537" s="70" t="inlineStr">
        <is>
          <t>视觉设备系列</t>
        </is>
      </c>
      <c r="H1537" s="70" t="inlineStr">
        <is>
          <t>外观不良</t>
        </is>
      </c>
      <c r="I1537" s="72" t="n">
        <v>78</v>
      </c>
      <c r="J1537" s="73" t="n">
        <v>0.1194486983154671</v>
      </c>
      <c r="K1537" s="70" t="inlineStr">
        <is>
          <t>注塑工位</t>
        </is>
      </c>
      <c r="L1537" s="70" t="inlineStr">
        <is>
          <t>表面缺陷</t>
        </is>
      </c>
      <c r="M1537" s="70" t="inlineStr">
        <is>
          <t>质量工程师</t>
        </is>
      </c>
      <c r="N1537" s="70" t="inlineStr">
        <is>
          <t>否</t>
        </is>
      </c>
      <c r="O1537" s="70" t="inlineStr">
        <is>
          <t>团队模拟数据</t>
        </is>
      </c>
      <c r="P1537" s="70" t="inlineStr">
        <is>
          <t>SIM-v2.2-20260807-20260805</t>
        </is>
      </c>
      <c r="Q1537" s="70" t="inlineStr">
        <is>
          <t>按LINE-S02确定性比例分配: 外观12%/尺寸15%/功能32%/电气28%/其他余数; 良品=ROUND(总产量×质量率,0)=19624, 不良=653</t>
        </is>
      </c>
    </row>
    <row r="1538">
      <c r="A1538" s="70" t="inlineStr">
        <is>
          <t>DEF-01537</t>
        </is>
      </c>
      <c r="B1538" s="70" t="inlineStr">
        <is>
          <t>LINE-S02-POST-20260331</t>
        </is>
      </c>
      <c r="C1538" s="70" t="inlineStr">
        <is>
          <t>SHIFT-POST-20260331</t>
        </is>
      </c>
      <c r="D1538" s="70" t="inlineStr">
        <is>
          <t>LINE-S02</t>
        </is>
      </c>
      <c r="E1538" s="70" t="inlineStr">
        <is>
          <t>改善后</t>
        </is>
      </c>
      <c r="F1538" s="71" t="n">
        <v>46112</v>
      </c>
      <c r="G1538" s="70" t="inlineStr">
        <is>
          <t>视觉设备系列</t>
        </is>
      </c>
      <c r="H1538" s="70" t="inlineStr">
        <is>
          <t>尺寸超差</t>
        </is>
      </c>
      <c r="I1538" s="72" t="n">
        <v>98</v>
      </c>
      <c r="J1538" s="73" t="n">
        <v>0.1500765696784074</v>
      </c>
      <c r="K1538" s="70" t="inlineStr">
        <is>
          <t>成型工位</t>
        </is>
      </c>
      <c r="L1538" s="70" t="inlineStr">
        <is>
          <t>工艺偏移</t>
        </is>
      </c>
      <c r="M1538" s="70" t="inlineStr">
        <is>
          <t>质量工程师</t>
        </is>
      </c>
      <c r="N1538" s="70" t="inlineStr">
        <is>
          <t>否</t>
        </is>
      </c>
      <c r="O1538" s="70" t="inlineStr">
        <is>
          <t>团队模拟数据</t>
        </is>
      </c>
      <c r="P1538" s="70" t="inlineStr">
        <is>
          <t>SIM-v2.2-20260807-20260805</t>
        </is>
      </c>
      <c r="Q1538" s="70" t="inlineStr">
        <is>
          <t>按LINE-S02确定性比例分配: 外观12%/尺寸15%/功能32%/电气28%/其他余数; 良品=ROUND(总产量×质量率,0)=19624, 不良=653</t>
        </is>
      </c>
    </row>
    <row r="1539">
      <c r="A1539" s="70" t="inlineStr">
        <is>
          <t>DEF-01538</t>
        </is>
      </c>
      <c r="B1539" s="70" t="inlineStr">
        <is>
          <t>LINE-S02-POST-20260331</t>
        </is>
      </c>
      <c r="C1539" s="70" t="inlineStr">
        <is>
          <t>SHIFT-POST-20260331</t>
        </is>
      </c>
      <c r="D1539" s="70" t="inlineStr">
        <is>
          <t>LINE-S02</t>
        </is>
      </c>
      <c r="E1539" s="70" t="inlineStr">
        <is>
          <t>改善后</t>
        </is>
      </c>
      <c r="F1539" s="71" t="n">
        <v>46112</v>
      </c>
      <c r="G1539" s="70" t="inlineStr">
        <is>
          <t>视觉设备系列</t>
        </is>
      </c>
      <c r="H1539" s="70" t="inlineStr">
        <is>
          <t>功能失效</t>
        </is>
      </c>
      <c r="I1539" s="72" t="n">
        <v>209</v>
      </c>
      <c r="J1539" s="73" t="n">
        <v>0.3200612557427259</v>
      </c>
      <c r="K1539" s="70" t="inlineStr">
        <is>
          <t>测试工位</t>
        </is>
      </c>
      <c r="L1539" s="70" t="inlineStr">
        <is>
          <t>元器件异常</t>
        </is>
      </c>
      <c r="M1539" s="70" t="inlineStr">
        <is>
          <t>质量工程师</t>
        </is>
      </c>
      <c r="N1539" s="70" t="inlineStr">
        <is>
          <t>是</t>
        </is>
      </c>
      <c r="O1539" s="70" t="inlineStr">
        <is>
          <t>团队模拟数据</t>
        </is>
      </c>
      <c r="P1539" s="70" t="inlineStr">
        <is>
          <t>SIM-v2.2-20260807-20260805</t>
        </is>
      </c>
      <c r="Q1539" s="70" t="inlineStr">
        <is>
          <t>按LINE-S02确定性比例分配: 外观12%/尺寸15%/功能32%/电气28%/其他余数; 良品=ROUND(总产量×质量率,0)=19624, 不良=653</t>
        </is>
      </c>
    </row>
    <row r="1540">
      <c r="A1540" s="70" t="inlineStr">
        <is>
          <t>DEF-01539</t>
        </is>
      </c>
      <c r="B1540" s="70" t="inlineStr">
        <is>
          <t>LINE-S02-POST-20260331</t>
        </is>
      </c>
      <c r="C1540" s="70" t="inlineStr">
        <is>
          <t>SHIFT-POST-20260331</t>
        </is>
      </c>
      <c r="D1540" s="70" t="inlineStr">
        <is>
          <t>LINE-S02</t>
        </is>
      </c>
      <c r="E1540" s="70" t="inlineStr">
        <is>
          <t>改善后</t>
        </is>
      </c>
      <c r="F1540" s="71" t="n">
        <v>46112</v>
      </c>
      <c r="G1540" s="70" t="inlineStr">
        <is>
          <t>视觉设备系列</t>
        </is>
      </c>
      <c r="H1540" s="70" t="inlineStr">
        <is>
          <t>电气不良</t>
        </is>
      </c>
      <c r="I1540" s="72" t="n">
        <v>183</v>
      </c>
      <c r="J1540" s="73" t="n">
        <v>0.2802450229709035</v>
      </c>
      <c r="K1540" s="70" t="inlineStr">
        <is>
          <t>焊接工位</t>
        </is>
      </c>
      <c r="L1540" s="70" t="inlineStr">
        <is>
          <t>焊接缺陷</t>
        </is>
      </c>
      <c r="M1540" s="70" t="inlineStr">
        <is>
          <t>质量工程师</t>
        </is>
      </c>
      <c r="N1540" s="70" t="inlineStr">
        <is>
          <t>否</t>
        </is>
      </c>
      <c r="O1540" s="70" t="inlineStr">
        <is>
          <t>团队模拟数据</t>
        </is>
      </c>
      <c r="P1540" s="70" t="inlineStr">
        <is>
          <t>SIM-v2.2-20260807-20260805</t>
        </is>
      </c>
      <c r="Q1540" s="70" t="inlineStr">
        <is>
          <t>按LINE-S02确定性比例分配: 外观12%/尺寸15%/功能32%/电气28%/其他余数; 良品=ROUND(总产量×质量率,0)=19624, 不良=653</t>
        </is>
      </c>
    </row>
    <row r="1541">
      <c r="A1541" s="70" t="inlineStr">
        <is>
          <t>DEF-01540</t>
        </is>
      </c>
      <c r="B1541" s="70" t="inlineStr">
        <is>
          <t>LINE-S02-POST-20260331</t>
        </is>
      </c>
      <c r="C1541" s="70" t="inlineStr">
        <is>
          <t>SHIFT-POST-20260331</t>
        </is>
      </c>
      <c r="D1541" s="70" t="inlineStr">
        <is>
          <t>LINE-S02</t>
        </is>
      </c>
      <c r="E1541" s="70" t="inlineStr">
        <is>
          <t>改善后</t>
        </is>
      </c>
      <c r="F1541" s="71" t="n">
        <v>46112</v>
      </c>
      <c r="G1541" s="70" t="inlineStr">
        <is>
          <t>视觉设备系列</t>
        </is>
      </c>
      <c r="H1541" s="70" t="inlineStr">
        <is>
          <t>其他不良</t>
        </is>
      </c>
      <c r="I1541" s="72" t="n">
        <v>85</v>
      </c>
      <c r="J1541" s="73" t="n">
        <v>0.1301684532924963</v>
      </c>
      <c r="K1541" s="70" t="inlineStr">
        <is>
          <t>包装工位</t>
        </is>
      </c>
      <c r="L1541" s="70" t="inlineStr">
        <is>
          <t>综合因素</t>
        </is>
      </c>
      <c r="M1541" s="70" t="inlineStr">
        <is>
          <t>生产主管</t>
        </is>
      </c>
      <c r="N1541" s="70" t="inlineStr">
        <is>
          <t>否</t>
        </is>
      </c>
      <c r="O1541" s="70" t="inlineStr">
        <is>
          <t>团队模拟数据</t>
        </is>
      </c>
      <c r="P1541" s="70" t="inlineStr">
        <is>
          <t>SIM-v2.2-20260807-20260805</t>
        </is>
      </c>
      <c r="Q1541" s="70" t="inlineStr">
        <is>
          <t>按LINE-S02确定性比例分配: 外观12%/尺寸15%/功能32%/电气28%/其他余数; 良品=ROUND(总产量×质量率,0)=19624, 不良=653</t>
        </is>
      </c>
    </row>
    <row r="1542">
      <c r="A1542" s="70" t="inlineStr">
        <is>
          <t>DEF-01541</t>
        </is>
      </c>
      <c r="B1542" s="70" t="inlineStr">
        <is>
          <t>LINE-S03-POST-20260331</t>
        </is>
      </c>
      <c r="C1542" s="70" t="inlineStr">
        <is>
          <t>SHIFT-POST-20260331</t>
        </is>
      </c>
      <c r="D1542" s="70" t="inlineStr">
        <is>
          <t>LINE-S03</t>
        </is>
      </c>
      <c r="E1542" s="70" t="inlineStr">
        <is>
          <t>改善后</t>
        </is>
      </c>
      <c r="F1542" s="71" t="n">
        <v>46112</v>
      </c>
      <c r="G1542" s="70" t="inlineStr">
        <is>
          <t>音频模组系列</t>
        </is>
      </c>
      <c r="H1542" s="70" t="inlineStr">
        <is>
          <t>外观不良</t>
        </is>
      </c>
      <c r="I1542" s="72" t="n">
        <v>281</v>
      </c>
      <c r="J1542" s="73" t="n">
        <v>0.3196814562002275</v>
      </c>
      <c r="K1542" s="70" t="inlineStr">
        <is>
          <t>注塑工位</t>
        </is>
      </c>
      <c r="L1542" s="70" t="inlineStr">
        <is>
          <t>表面缺陷</t>
        </is>
      </c>
      <c r="M1542" s="70" t="inlineStr">
        <is>
          <t>质量工程师</t>
        </is>
      </c>
      <c r="N1542" s="70" t="inlineStr">
        <is>
          <t>是</t>
        </is>
      </c>
      <c r="O1542" s="70" t="inlineStr">
        <is>
          <t>团队模拟数据</t>
        </is>
      </c>
      <c r="P1542" s="70" t="inlineStr">
        <is>
          <t>SIM-v2.2-20260807-20260805</t>
        </is>
      </c>
      <c r="Q1542" s="70" t="inlineStr">
        <is>
          <t>按LINE-S03确定性比例分配: 外观32%/尺寸30%/功能15%/电气13%/其他余数; 良品=ROUND(总产量×质量率,0)=21477, 不良=879</t>
        </is>
      </c>
    </row>
    <row r="1543">
      <c r="A1543" s="70" t="inlineStr">
        <is>
          <t>DEF-01542</t>
        </is>
      </c>
      <c r="B1543" s="70" t="inlineStr">
        <is>
          <t>LINE-S03-POST-20260331</t>
        </is>
      </c>
      <c r="C1543" s="70" t="inlineStr">
        <is>
          <t>SHIFT-POST-20260331</t>
        </is>
      </c>
      <c r="D1543" s="70" t="inlineStr">
        <is>
          <t>LINE-S03</t>
        </is>
      </c>
      <c r="E1543" s="70" t="inlineStr">
        <is>
          <t>改善后</t>
        </is>
      </c>
      <c r="F1543" s="71" t="n">
        <v>46112</v>
      </c>
      <c r="G1543" s="70" t="inlineStr">
        <is>
          <t>音频模组系列</t>
        </is>
      </c>
      <c r="H1543" s="70" t="inlineStr">
        <is>
          <t>尺寸超差</t>
        </is>
      </c>
      <c r="I1543" s="72" t="n">
        <v>264</v>
      </c>
      <c r="J1543" s="73" t="n">
        <v>0.3003412969283277</v>
      </c>
      <c r="K1543" s="70" t="inlineStr">
        <is>
          <t>成型工位</t>
        </is>
      </c>
      <c r="L1543" s="70" t="inlineStr">
        <is>
          <t>工艺偏移</t>
        </is>
      </c>
      <c r="M1543" s="70" t="inlineStr">
        <is>
          <t>质量工程师</t>
        </is>
      </c>
      <c r="N1543" s="70" t="inlineStr">
        <is>
          <t>是</t>
        </is>
      </c>
      <c r="O1543" s="70" t="inlineStr">
        <is>
          <t>团队模拟数据</t>
        </is>
      </c>
      <c r="P1543" s="70" t="inlineStr">
        <is>
          <t>SIM-v2.2-20260807-20260805</t>
        </is>
      </c>
      <c r="Q1543" s="70" t="inlineStr">
        <is>
          <t>按LINE-S03确定性比例分配: 外观32%/尺寸30%/功能15%/电气13%/其他余数; 良品=ROUND(总产量×质量率,0)=21477, 不良=879</t>
        </is>
      </c>
    </row>
    <row r="1544">
      <c r="A1544" s="70" t="inlineStr">
        <is>
          <t>DEF-01543</t>
        </is>
      </c>
      <c r="B1544" s="70" t="inlineStr">
        <is>
          <t>LINE-S03-POST-20260331</t>
        </is>
      </c>
      <c r="C1544" s="70" t="inlineStr">
        <is>
          <t>SHIFT-POST-20260331</t>
        </is>
      </c>
      <c r="D1544" s="70" t="inlineStr">
        <is>
          <t>LINE-S03</t>
        </is>
      </c>
      <c r="E1544" s="70" t="inlineStr">
        <is>
          <t>改善后</t>
        </is>
      </c>
      <c r="F1544" s="71" t="n">
        <v>46112</v>
      </c>
      <c r="G1544" s="70" t="inlineStr">
        <is>
          <t>音频模组系列</t>
        </is>
      </c>
      <c r="H1544" s="70" t="inlineStr">
        <is>
          <t>功能失效</t>
        </is>
      </c>
      <c r="I1544" s="72" t="n">
        <v>132</v>
      </c>
      <c r="J1544" s="73" t="n">
        <v>0.1501706484641638</v>
      </c>
      <c r="K1544" s="70" t="inlineStr">
        <is>
          <t>测试工位</t>
        </is>
      </c>
      <c r="L1544" s="70" t="inlineStr">
        <is>
          <t>元器件异常</t>
        </is>
      </c>
      <c r="M1544" s="70" t="inlineStr">
        <is>
          <t>质量工程师</t>
        </is>
      </c>
      <c r="N1544" s="70" t="inlineStr">
        <is>
          <t>否</t>
        </is>
      </c>
      <c r="O1544" s="70" t="inlineStr">
        <is>
          <t>团队模拟数据</t>
        </is>
      </c>
      <c r="P1544" s="70" t="inlineStr">
        <is>
          <t>SIM-v2.2-20260807-20260805</t>
        </is>
      </c>
      <c r="Q1544" s="70" t="inlineStr">
        <is>
          <t>按LINE-S03确定性比例分配: 外观32%/尺寸30%/功能15%/电气13%/其他余数; 良品=ROUND(总产量×质量率,0)=21477, 不良=879</t>
        </is>
      </c>
    </row>
    <row r="1545">
      <c r="A1545" s="70" t="inlineStr">
        <is>
          <t>DEF-01544</t>
        </is>
      </c>
      <c r="B1545" s="70" t="inlineStr">
        <is>
          <t>LINE-S03-POST-20260331</t>
        </is>
      </c>
      <c r="C1545" s="70" t="inlineStr">
        <is>
          <t>SHIFT-POST-20260331</t>
        </is>
      </c>
      <c r="D1545" s="70" t="inlineStr">
        <is>
          <t>LINE-S03</t>
        </is>
      </c>
      <c r="E1545" s="70" t="inlineStr">
        <is>
          <t>改善后</t>
        </is>
      </c>
      <c r="F1545" s="71" t="n">
        <v>46112</v>
      </c>
      <c r="G1545" s="70" t="inlineStr">
        <is>
          <t>音频模组系列</t>
        </is>
      </c>
      <c r="H1545" s="70" t="inlineStr">
        <is>
          <t>电气不良</t>
        </is>
      </c>
      <c r="I1545" s="72" t="n">
        <v>114</v>
      </c>
      <c r="J1545" s="73" t="n">
        <v>0.1296928327645051</v>
      </c>
      <c r="K1545" s="70" t="inlineStr">
        <is>
          <t>焊接工位</t>
        </is>
      </c>
      <c r="L1545" s="70" t="inlineStr">
        <is>
          <t>焊接缺陷</t>
        </is>
      </c>
      <c r="M1545" s="70" t="inlineStr">
        <is>
          <t>质量工程师</t>
        </is>
      </c>
      <c r="N1545" s="70" t="inlineStr">
        <is>
          <t>否</t>
        </is>
      </c>
      <c r="O1545" s="70" t="inlineStr">
        <is>
          <t>团队模拟数据</t>
        </is>
      </c>
      <c r="P1545" s="70" t="inlineStr">
        <is>
          <t>SIM-v2.2-20260807-20260805</t>
        </is>
      </c>
      <c r="Q1545" s="70" t="inlineStr">
        <is>
          <t>按LINE-S03确定性比例分配: 外观32%/尺寸30%/功能15%/电气13%/其他余数; 良品=ROUND(总产量×质量率,0)=21477, 不良=879</t>
        </is>
      </c>
    </row>
    <row r="1546">
      <c r="A1546" s="70" t="inlineStr">
        <is>
          <t>DEF-01545</t>
        </is>
      </c>
      <c r="B1546" s="70" t="inlineStr">
        <is>
          <t>LINE-S03-POST-20260331</t>
        </is>
      </c>
      <c r="C1546" s="70" t="inlineStr">
        <is>
          <t>SHIFT-POST-20260331</t>
        </is>
      </c>
      <c r="D1546" s="70" t="inlineStr">
        <is>
          <t>LINE-S03</t>
        </is>
      </c>
      <c r="E1546" s="70" t="inlineStr">
        <is>
          <t>改善后</t>
        </is>
      </c>
      <c r="F1546" s="71" t="n">
        <v>46112</v>
      </c>
      <c r="G1546" s="70" t="inlineStr">
        <is>
          <t>音频模组系列</t>
        </is>
      </c>
      <c r="H1546" s="70" t="inlineStr">
        <is>
          <t>其他不良</t>
        </is>
      </c>
      <c r="I1546" s="72" t="n">
        <v>88</v>
      </c>
      <c r="J1546" s="73" t="n">
        <v>0.100113765642776</v>
      </c>
      <c r="K1546" s="70" t="inlineStr">
        <is>
          <t>包装工位</t>
        </is>
      </c>
      <c r="L1546" s="70" t="inlineStr">
        <is>
          <t>综合因素</t>
        </is>
      </c>
      <c r="M1546" s="70" t="inlineStr">
        <is>
          <t>生产主管</t>
        </is>
      </c>
      <c r="N1546" s="70" t="inlineStr">
        <is>
          <t>否</t>
        </is>
      </c>
      <c r="O1546" s="70" t="inlineStr">
        <is>
          <t>团队模拟数据</t>
        </is>
      </c>
      <c r="P1546" s="70" t="inlineStr">
        <is>
          <t>SIM-v2.2-20260807-20260805</t>
        </is>
      </c>
      <c r="Q1546" s="70" t="inlineStr">
        <is>
          <t>按LINE-S03确定性比例分配: 外观32%/尺寸30%/功能15%/电气13%/其他余数; 良品=ROUND(总产量×质量率,0)=21477, 不良=879</t>
        </is>
      </c>
    </row>
    <row r="1547">
      <c r="A1547" s="70" t="inlineStr">
        <is>
          <t>DEF-01546</t>
        </is>
      </c>
      <c r="B1547" s="70" t="inlineStr">
        <is>
          <t>LINE-S01-POST-20260402</t>
        </is>
      </c>
      <c r="C1547" s="70" t="inlineStr">
        <is>
          <t>SHIFT-POST-20260402</t>
        </is>
      </c>
      <c r="D1547" s="70" t="inlineStr">
        <is>
          <t>LINE-S01</t>
        </is>
      </c>
      <c r="E1547" s="70" t="inlineStr">
        <is>
          <t>改善后</t>
        </is>
      </c>
      <c r="F1547" s="71" t="n">
        <v>46114</v>
      </c>
      <c r="G1547" s="70" t="inlineStr">
        <is>
          <t>智能终端系列</t>
        </is>
      </c>
      <c r="H1547" s="70" t="inlineStr">
        <is>
          <t>外观不良</t>
        </is>
      </c>
      <c r="I1547" s="72" t="n">
        <v>60</v>
      </c>
      <c r="J1547" s="73" t="n">
        <v>0.1507537688442211</v>
      </c>
      <c r="K1547" s="70" t="inlineStr">
        <is>
          <t>注塑工位</t>
        </is>
      </c>
      <c r="L1547" s="70" t="inlineStr">
        <is>
          <t>表面缺陷</t>
        </is>
      </c>
      <c r="M1547" s="70" t="inlineStr">
        <is>
          <t>质量工程师</t>
        </is>
      </c>
      <c r="N1547" s="70" t="inlineStr">
        <is>
          <t>否</t>
        </is>
      </c>
      <c r="O1547" s="70" t="inlineStr">
        <is>
          <t>团队模拟数据</t>
        </is>
      </c>
      <c r="P1547" s="70" t="inlineStr">
        <is>
          <t>SIM-v2.2-20260807-20260805</t>
        </is>
      </c>
      <c r="Q1547" s="70" t="inlineStr">
        <is>
          <t>按LINE-S01确定性比例分配: 外观15%/尺寸25%/功能25%/电气25%/其他余数; 良品=ROUND(总产量×质量率,0)=20279, 不良=398</t>
        </is>
      </c>
    </row>
    <row r="1548">
      <c r="A1548" s="70" t="inlineStr">
        <is>
          <t>DEF-01547</t>
        </is>
      </c>
      <c r="B1548" s="70" t="inlineStr">
        <is>
          <t>LINE-S01-POST-20260402</t>
        </is>
      </c>
      <c r="C1548" s="70" t="inlineStr">
        <is>
          <t>SHIFT-POST-20260402</t>
        </is>
      </c>
      <c r="D1548" s="70" t="inlineStr">
        <is>
          <t>LINE-S01</t>
        </is>
      </c>
      <c r="E1548" s="70" t="inlineStr">
        <is>
          <t>改善后</t>
        </is>
      </c>
      <c r="F1548" s="71" t="n">
        <v>46114</v>
      </c>
      <c r="G1548" s="70" t="inlineStr">
        <is>
          <t>智能终端系列</t>
        </is>
      </c>
      <c r="H1548" s="70" t="inlineStr">
        <is>
          <t>尺寸超差</t>
        </is>
      </c>
      <c r="I1548" s="72" t="n">
        <v>100</v>
      </c>
      <c r="J1548" s="73" t="n">
        <v>0.2512562814070352</v>
      </c>
      <c r="K1548" s="70" t="inlineStr">
        <is>
          <t>成型工位</t>
        </is>
      </c>
      <c r="L1548" s="70" t="inlineStr">
        <is>
          <t>工艺偏移</t>
        </is>
      </c>
      <c r="M1548" s="70" t="inlineStr">
        <is>
          <t>质量工程师</t>
        </is>
      </c>
      <c r="N1548" s="70" t="inlineStr">
        <is>
          <t>否</t>
        </is>
      </c>
      <c r="O1548" s="70" t="inlineStr">
        <is>
          <t>团队模拟数据</t>
        </is>
      </c>
      <c r="P1548" s="70" t="inlineStr">
        <is>
          <t>SIM-v2.2-20260807-20260805</t>
        </is>
      </c>
      <c r="Q1548" s="70" t="inlineStr">
        <is>
          <t>按LINE-S01确定性比例分配: 外观15%/尺寸25%/功能25%/电气25%/其他余数; 良品=ROUND(总产量×质量率,0)=20279, 不良=398</t>
        </is>
      </c>
    </row>
    <row r="1549">
      <c r="A1549" s="70" t="inlineStr">
        <is>
          <t>DEF-01548</t>
        </is>
      </c>
      <c r="B1549" s="70" t="inlineStr">
        <is>
          <t>LINE-S01-POST-20260402</t>
        </is>
      </c>
      <c r="C1549" s="70" t="inlineStr">
        <is>
          <t>SHIFT-POST-20260402</t>
        </is>
      </c>
      <c r="D1549" s="70" t="inlineStr">
        <is>
          <t>LINE-S01</t>
        </is>
      </c>
      <c r="E1549" s="70" t="inlineStr">
        <is>
          <t>改善后</t>
        </is>
      </c>
      <c r="F1549" s="71" t="n">
        <v>46114</v>
      </c>
      <c r="G1549" s="70" t="inlineStr">
        <is>
          <t>智能终端系列</t>
        </is>
      </c>
      <c r="H1549" s="70" t="inlineStr">
        <is>
          <t>功能失效</t>
        </is>
      </c>
      <c r="I1549" s="72" t="n">
        <v>100</v>
      </c>
      <c r="J1549" s="73" t="n">
        <v>0.2512562814070352</v>
      </c>
      <c r="K1549" s="70" t="inlineStr">
        <is>
          <t>测试工位</t>
        </is>
      </c>
      <c r="L1549" s="70" t="inlineStr">
        <is>
          <t>元器件异常</t>
        </is>
      </c>
      <c r="M1549" s="70" t="inlineStr">
        <is>
          <t>质量工程师</t>
        </is>
      </c>
      <c r="N1549" s="70" t="inlineStr">
        <is>
          <t>否</t>
        </is>
      </c>
      <c r="O1549" s="70" t="inlineStr">
        <is>
          <t>团队模拟数据</t>
        </is>
      </c>
      <c r="P1549" s="70" t="inlineStr">
        <is>
          <t>SIM-v2.2-20260807-20260805</t>
        </is>
      </c>
      <c r="Q1549" s="70" t="inlineStr">
        <is>
          <t>按LINE-S01确定性比例分配: 外观15%/尺寸25%/功能25%/电气25%/其他余数; 良品=ROUND(总产量×质量率,0)=20279, 不良=398</t>
        </is>
      </c>
    </row>
    <row r="1550">
      <c r="A1550" s="70" t="inlineStr">
        <is>
          <t>DEF-01549</t>
        </is>
      </c>
      <c r="B1550" s="70" t="inlineStr">
        <is>
          <t>LINE-S01-POST-20260402</t>
        </is>
      </c>
      <c r="C1550" s="70" t="inlineStr">
        <is>
          <t>SHIFT-POST-20260402</t>
        </is>
      </c>
      <c r="D1550" s="70" t="inlineStr">
        <is>
          <t>LINE-S01</t>
        </is>
      </c>
      <c r="E1550" s="70" t="inlineStr">
        <is>
          <t>改善后</t>
        </is>
      </c>
      <c r="F1550" s="71" t="n">
        <v>46114</v>
      </c>
      <c r="G1550" s="70" t="inlineStr">
        <is>
          <t>智能终端系列</t>
        </is>
      </c>
      <c r="H1550" s="70" t="inlineStr">
        <is>
          <t>电气不良</t>
        </is>
      </c>
      <c r="I1550" s="72" t="n">
        <v>100</v>
      </c>
      <c r="J1550" s="73" t="n">
        <v>0.2512562814070352</v>
      </c>
      <c r="K1550" s="70" t="inlineStr">
        <is>
          <t>焊接工位</t>
        </is>
      </c>
      <c r="L1550" s="70" t="inlineStr">
        <is>
          <t>焊接缺陷</t>
        </is>
      </c>
      <c r="M1550" s="70" t="inlineStr">
        <is>
          <t>质量工程师</t>
        </is>
      </c>
      <c r="N1550" s="70" t="inlineStr">
        <is>
          <t>否</t>
        </is>
      </c>
      <c r="O1550" s="70" t="inlineStr">
        <is>
          <t>团队模拟数据</t>
        </is>
      </c>
      <c r="P1550" s="70" t="inlineStr">
        <is>
          <t>SIM-v2.2-20260807-20260805</t>
        </is>
      </c>
      <c r="Q1550" s="70" t="inlineStr">
        <is>
          <t>按LINE-S01确定性比例分配: 外观15%/尺寸25%/功能25%/电气25%/其他余数; 良品=ROUND(总产量×质量率,0)=20279, 不良=398</t>
        </is>
      </c>
    </row>
    <row r="1551">
      <c r="A1551" s="70" t="inlineStr">
        <is>
          <t>DEF-01550</t>
        </is>
      </c>
      <c r="B1551" s="70" t="inlineStr">
        <is>
          <t>LINE-S01-POST-20260402</t>
        </is>
      </c>
      <c r="C1551" s="70" t="inlineStr">
        <is>
          <t>SHIFT-POST-20260402</t>
        </is>
      </c>
      <c r="D1551" s="70" t="inlineStr">
        <is>
          <t>LINE-S01</t>
        </is>
      </c>
      <c r="E1551" s="70" t="inlineStr">
        <is>
          <t>改善后</t>
        </is>
      </c>
      <c r="F1551" s="71" t="n">
        <v>46114</v>
      </c>
      <c r="G1551" s="70" t="inlineStr">
        <is>
          <t>智能终端系列</t>
        </is>
      </c>
      <c r="H1551" s="70" t="inlineStr">
        <is>
          <t>其他不良</t>
        </is>
      </c>
      <c r="I1551" s="72" t="n">
        <v>38</v>
      </c>
      <c r="J1551" s="73" t="n">
        <v>0.09547738693467345</v>
      </c>
      <c r="K1551" s="70" t="inlineStr">
        <is>
          <t>包装工位</t>
        </is>
      </c>
      <c r="L1551" s="70" t="inlineStr">
        <is>
          <t>综合因素</t>
        </is>
      </c>
      <c r="M1551" s="70" t="inlineStr">
        <is>
          <t>生产主管</t>
        </is>
      </c>
      <c r="N1551" s="70" t="inlineStr">
        <is>
          <t>否</t>
        </is>
      </c>
      <c r="O1551" s="70" t="inlineStr">
        <is>
          <t>团队模拟数据</t>
        </is>
      </c>
      <c r="P1551" s="70" t="inlineStr">
        <is>
          <t>SIM-v2.2-20260807-20260805</t>
        </is>
      </c>
      <c r="Q1551" s="70" t="inlineStr">
        <is>
          <t>按LINE-S01确定性比例分配: 外观15%/尺寸25%/功能25%/电气25%/其他余数; 良品=ROUND(总产量×质量率,0)=20279, 不良=398</t>
        </is>
      </c>
    </row>
    <row r="1552">
      <c r="A1552" s="70" t="inlineStr">
        <is>
          <t>DEF-01551</t>
        </is>
      </c>
      <c r="B1552" s="70" t="inlineStr">
        <is>
          <t>LINE-S02-POST-20260402</t>
        </is>
      </c>
      <c r="C1552" s="70" t="inlineStr">
        <is>
          <t>SHIFT-POST-20260402</t>
        </is>
      </c>
      <c r="D1552" s="70" t="inlineStr">
        <is>
          <t>LINE-S02</t>
        </is>
      </c>
      <c r="E1552" s="70" t="inlineStr">
        <is>
          <t>改善后</t>
        </is>
      </c>
      <c r="F1552" s="71" t="n">
        <v>46114</v>
      </c>
      <c r="G1552" s="70" t="inlineStr">
        <is>
          <t>视觉设备系列</t>
        </is>
      </c>
      <c r="H1552" s="70" t="inlineStr">
        <is>
          <t>外观不良</t>
        </is>
      </c>
      <c r="I1552" s="72" t="n">
        <v>30</v>
      </c>
      <c r="J1552" s="73" t="n">
        <v>0.1181102362204724</v>
      </c>
      <c r="K1552" s="70" t="inlineStr">
        <is>
          <t>注塑工位</t>
        </is>
      </c>
      <c r="L1552" s="70" t="inlineStr">
        <is>
          <t>表面缺陷</t>
        </is>
      </c>
      <c r="M1552" s="70" t="inlineStr">
        <is>
          <t>质量工程师</t>
        </is>
      </c>
      <c r="N1552" s="70" t="inlineStr">
        <is>
          <t>否</t>
        </is>
      </c>
      <c r="O1552" s="70" t="inlineStr">
        <is>
          <t>团队模拟数据</t>
        </is>
      </c>
      <c r="P1552" s="70" t="inlineStr">
        <is>
          <t>SIM-v2.2-20260807-20260805</t>
        </is>
      </c>
      <c r="Q1552" s="70" t="inlineStr">
        <is>
          <t>按LINE-S02确定性比例分配: 外观12%/尺寸15%/功能32%/电气28%/其他余数; 良品=ROUND(总产量×质量率,0)=18787, 不良=254</t>
        </is>
      </c>
    </row>
    <row r="1553">
      <c r="A1553" s="70" t="inlineStr">
        <is>
          <t>DEF-01552</t>
        </is>
      </c>
      <c r="B1553" s="70" t="inlineStr">
        <is>
          <t>LINE-S02-POST-20260402</t>
        </is>
      </c>
      <c r="C1553" s="70" t="inlineStr">
        <is>
          <t>SHIFT-POST-20260402</t>
        </is>
      </c>
      <c r="D1553" s="70" t="inlineStr">
        <is>
          <t>LINE-S02</t>
        </is>
      </c>
      <c r="E1553" s="70" t="inlineStr">
        <is>
          <t>改善后</t>
        </is>
      </c>
      <c r="F1553" s="71" t="n">
        <v>46114</v>
      </c>
      <c r="G1553" s="70" t="inlineStr">
        <is>
          <t>视觉设备系列</t>
        </is>
      </c>
      <c r="H1553" s="70" t="inlineStr">
        <is>
          <t>尺寸超差</t>
        </is>
      </c>
      <c r="I1553" s="72" t="n">
        <v>38</v>
      </c>
      <c r="J1553" s="73" t="n">
        <v>0.1496062992125984</v>
      </c>
      <c r="K1553" s="70" t="inlineStr">
        <is>
          <t>成型工位</t>
        </is>
      </c>
      <c r="L1553" s="70" t="inlineStr">
        <is>
          <t>工艺偏移</t>
        </is>
      </c>
      <c r="M1553" s="70" t="inlineStr">
        <is>
          <t>质量工程师</t>
        </is>
      </c>
      <c r="N1553" s="70" t="inlineStr">
        <is>
          <t>否</t>
        </is>
      </c>
      <c r="O1553" s="70" t="inlineStr">
        <is>
          <t>团队模拟数据</t>
        </is>
      </c>
      <c r="P1553" s="70" t="inlineStr">
        <is>
          <t>SIM-v2.2-20260807-20260805</t>
        </is>
      </c>
      <c r="Q1553" s="70" t="inlineStr">
        <is>
          <t>按LINE-S02确定性比例分配: 外观12%/尺寸15%/功能32%/电气28%/其他余数; 良品=ROUND(总产量×质量率,0)=18787, 不良=254</t>
        </is>
      </c>
    </row>
    <row r="1554">
      <c r="A1554" s="70" t="inlineStr">
        <is>
          <t>DEF-01553</t>
        </is>
      </c>
      <c r="B1554" s="70" t="inlineStr">
        <is>
          <t>LINE-S02-POST-20260402</t>
        </is>
      </c>
      <c r="C1554" s="70" t="inlineStr">
        <is>
          <t>SHIFT-POST-20260402</t>
        </is>
      </c>
      <c r="D1554" s="70" t="inlineStr">
        <is>
          <t>LINE-S02</t>
        </is>
      </c>
      <c r="E1554" s="70" t="inlineStr">
        <is>
          <t>改善后</t>
        </is>
      </c>
      <c r="F1554" s="71" t="n">
        <v>46114</v>
      </c>
      <c r="G1554" s="70" t="inlineStr">
        <is>
          <t>视觉设备系列</t>
        </is>
      </c>
      <c r="H1554" s="70" t="inlineStr">
        <is>
          <t>功能失效</t>
        </is>
      </c>
      <c r="I1554" s="72" t="n">
        <v>81</v>
      </c>
      <c r="J1554" s="73" t="n">
        <v>0.3188976377952756</v>
      </c>
      <c r="K1554" s="70" t="inlineStr">
        <is>
          <t>测试工位</t>
        </is>
      </c>
      <c r="L1554" s="70" t="inlineStr">
        <is>
          <t>元器件异常</t>
        </is>
      </c>
      <c r="M1554" s="70" t="inlineStr">
        <is>
          <t>质量工程师</t>
        </is>
      </c>
      <c r="N1554" s="70" t="inlineStr">
        <is>
          <t>是</t>
        </is>
      </c>
      <c r="O1554" s="70" t="inlineStr">
        <is>
          <t>团队模拟数据</t>
        </is>
      </c>
      <c r="P1554" s="70" t="inlineStr">
        <is>
          <t>SIM-v2.2-20260807-20260805</t>
        </is>
      </c>
      <c r="Q1554" s="70" t="inlineStr">
        <is>
          <t>按LINE-S02确定性比例分配: 外观12%/尺寸15%/功能32%/电气28%/其他余数; 良品=ROUND(总产量×质量率,0)=18787, 不良=254</t>
        </is>
      </c>
    </row>
    <row r="1555">
      <c r="A1555" s="70" t="inlineStr">
        <is>
          <t>DEF-01554</t>
        </is>
      </c>
      <c r="B1555" s="70" t="inlineStr">
        <is>
          <t>LINE-S02-POST-20260402</t>
        </is>
      </c>
      <c r="C1555" s="70" t="inlineStr">
        <is>
          <t>SHIFT-POST-20260402</t>
        </is>
      </c>
      <c r="D1555" s="70" t="inlineStr">
        <is>
          <t>LINE-S02</t>
        </is>
      </c>
      <c r="E1555" s="70" t="inlineStr">
        <is>
          <t>改善后</t>
        </is>
      </c>
      <c r="F1555" s="71" t="n">
        <v>46114</v>
      </c>
      <c r="G1555" s="70" t="inlineStr">
        <is>
          <t>视觉设备系列</t>
        </is>
      </c>
      <c r="H1555" s="70" t="inlineStr">
        <is>
          <t>电气不良</t>
        </is>
      </c>
      <c r="I1555" s="72" t="n">
        <v>71</v>
      </c>
      <c r="J1555" s="73" t="n">
        <v>0.2795275590551181</v>
      </c>
      <c r="K1555" s="70" t="inlineStr">
        <is>
          <t>焊接工位</t>
        </is>
      </c>
      <c r="L1555" s="70" t="inlineStr">
        <is>
          <t>焊接缺陷</t>
        </is>
      </c>
      <c r="M1555" s="70" t="inlineStr">
        <is>
          <t>质量工程师</t>
        </is>
      </c>
      <c r="N1555" s="70" t="inlineStr">
        <is>
          <t>否</t>
        </is>
      </c>
      <c r="O1555" s="70" t="inlineStr">
        <is>
          <t>团队模拟数据</t>
        </is>
      </c>
      <c r="P1555" s="70" t="inlineStr">
        <is>
          <t>SIM-v2.2-20260807-20260805</t>
        </is>
      </c>
      <c r="Q1555" s="70" t="inlineStr">
        <is>
          <t>按LINE-S02确定性比例分配: 外观12%/尺寸15%/功能32%/电气28%/其他余数; 良品=ROUND(总产量×质量率,0)=18787, 不良=254</t>
        </is>
      </c>
    </row>
    <row r="1556">
      <c r="A1556" s="70" t="inlineStr">
        <is>
          <t>DEF-01555</t>
        </is>
      </c>
      <c r="B1556" s="70" t="inlineStr">
        <is>
          <t>LINE-S02-POST-20260402</t>
        </is>
      </c>
      <c r="C1556" s="70" t="inlineStr">
        <is>
          <t>SHIFT-POST-20260402</t>
        </is>
      </c>
      <c r="D1556" s="70" t="inlineStr">
        <is>
          <t>LINE-S02</t>
        </is>
      </c>
      <c r="E1556" s="70" t="inlineStr">
        <is>
          <t>改善后</t>
        </is>
      </c>
      <c r="F1556" s="71" t="n">
        <v>46114</v>
      </c>
      <c r="G1556" s="70" t="inlineStr">
        <is>
          <t>视觉设备系列</t>
        </is>
      </c>
      <c r="H1556" s="70" t="inlineStr">
        <is>
          <t>其他不良</t>
        </is>
      </c>
      <c r="I1556" s="72" t="n">
        <v>34</v>
      </c>
      <c r="J1556" s="73" t="n">
        <v>0.1338582677165354</v>
      </c>
      <c r="K1556" s="70" t="inlineStr">
        <is>
          <t>包装工位</t>
        </is>
      </c>
      <c r="L1556" s="70" t="inlineStr">
        <is>
          <t>综合因素</t>
        </is>
      </c>
      <c r="M1556" s="70" t="inlineStr">
        <is>
          <t>生产主管</t>
        </is>
      </c>
      <c r="N1556" s="70" t="inlineStr">
        <is>
          <t>否</t>
        </is>
      </c>
      <c r="O1556" s="70" t="inlineStr">
        <is>
          <t>团队模拟数据</t>
        </is>
      </c>
      <c r="P1556" s="70" t="inlineStr">
        <is>
          <t>SIM-v2.2-20260807-20260805</t>
        </is>
      </c>
      <c r="Q1556" s="70" t="inlineStr">
        <is>
          <t>按LINE-S02确定性比例分配: 外观12%/尺寸15%/功能32%/电气28%/其他余数; 良品=ROUND(总产量×质量率,0)=18787, 不良=254</t>
        </is>
      </c>
    </row>
    <row r="1557">
      <c r="A1557" s="70" t="inlineStr">
        <is>
          <t>DEF-01556</t>
        </is>
      </c>
      <c r="B1557" s="70" t="inlineStr">
        <is>
          <t>LINE-S03-POST-20260402</t>
        </is>
      </c>
      <c r="C1557" s="70" t="inlineStr">
        <is>
          <t>SHIFT-POST-20260402</t>
        </is>
      </c>
      <c r="D1557" s="70" t="inlineStr">
        <is>
          <t>LINE-S03</t>
        </is>
      </c>
      <c r="E1557" s="70" t="inlineStr">
        <is>
          <t>改善后</t>
        </is>
      </c>
      <c r="F1557" s="71" t="n">
        <v>46114</v>
      </c>
      <c r="G1557" s="70" t="inlineStr">
        <is>
          <t>音频模组系列</t>
        </is>
      </c>
      <c r="H1557" s="70" t="inlineStr">
        <is>
          <t>外观不良</t>
        </is>
      </c>
      <c r="I1557" s="72" t="n">
        <v>209</v>
      </c>
      <c r="J1557" s="73" t="n">
        <v>0.3200612557427259</v>
      </c>
      <c r="K1557" s="70" t="inlineStr">
        <is>
          <t>注塑工位</t>
        </is>
      </c>
      <c r="L1557" s="70" t="inlineStr">
        <is>
          <t>表面缺陷</t>
        </is>
      </c>
      <c r="M1557" s="70" t="inlineStr">
        <is>
          <t>质量工程师</t>
        </is>
      </c>
      <c r="N1557" s="70" t="inlineStr">
        <is>
          <t>是</t>
        </is>
      </c>
      <c r="O1557" s="70" t="inlineStr">
        <is>
          <t>团队模拟数据</t>
        </is>
      </c>
      <c r="P1557" s="70" t="inlineStr">
        <is>
          <t>SIM-v2.2-20260807-20260805</t>
        </is>
      </c>
      <c r="Q1557" s="70" t="inlineStr">
        <is>
          <t>按LINE-S03确定性比例分配: 外观32%/尺寸30%/功能15%/电气13%/其他余数; 良品=ROUND(总产量×质量率,0)=21934, 不良=653</t>
        </is>
      </c>
    </row>
    <row r="1558">
      <c r="A1558" s="70" t="inlineStr">
        <is>
          <t>DEF-01557</t>
        </is>
      </c>
      <c r="B1558" s="70" t="inlineStr">
        <is>
          <t>LINE-S03-POST-20260402</t>
        </is>
      </c>
      <c r="C1558" s="70" t="inlineStr">
        <is>
          <t>SHIFT-POST-20260402</t>
        </is>
      </c>
      <c r="D1558" s="70" t="inlineStr">
        <is>
          <t>LINE-S03</t>
        </is>
      </c>
      <c r="E1558" s="70" t="inlineStr">
        <is>
          <t>改善后</t>
        </is>
      </c>
      <c r="F1558" s="71" t="n">
        <v>46114</v>
      </c>
      <c r="G1558" s="70" t="inlineStr">
        <is>
          <t>音频模组系列</t>
        </is>
      </c>
      <c r="H1558" s="70" t="inlineStr">
        <is>
          <t>尺寸超差</t>
        </is>
      </c>
      <c r="I1558" s="72" t="n">
        <v>196</v>
      </c>
      <c r="J1558" s="73" t="n">
        <v>0.3001531393568147</v>
      </c>
      <c r="K1558" s="70" t="inlineStr">
        <is>
          <t>成型工位</t>
        </is>
      </c>
      <c r="L1558" s="70" t="inlineStr">
        <is>
          <t>工艺偏移</t>
        </is>
      </c>
      <c r="M1558" s="70" t="inlineStr">
        <is>
          <t>质量工程师</t>
        </is>
      </c>
      <c r="N1558" s="70" t="inlineStr">
        <is>
          <t>是</t>
        </is>
      </c>
      <c r="O1558" s="70" t="inlineStr">
        <is>
          <t>团队模拟数据</t>
        </is>
      </c>
      <c r="P1558" s="70" t="inlineStr">
        <is>
          <t>SIM-v2.2-20260807-20260805</t>
        </is>
      </c>
      <c r="Q1558" s="70" t="inlineStr">
        <is>
          <t>按LINE-S03确定性比例分配: 外观32%/尺寸30%/功能15%/电气13%/其他余数; 良品=ROUND(总产量×质量率,0)=21934, 不良=653</t>
        </is>
      </c>
    </row>
    <row r="1559">
      <c r="A1559" s="70" t="inlineStr">
        <is>
          <t>DEF-01558</t>
        </is>
      </c>
      <c r="B1559" s="70" t="inlineStr">
        <is>
          <t>LINE-S03-POST-20260402</t>
        </is>
      </c>
      <c r="C1559" s="70" t="inlineStr">
        <is>
          <t>SHIFT-POST-20260402</t>
        </is>
      </c>
      <c r="D1559" s="70" t="inlineStr">
        <is>
          <t>LINE-S03</t>
        </is>
      </c>
      <c r="E1559" s="70" t="inlineStr">
        <is>
          <t>改善后</t>
        </is>
      </c>
      <c r="F1559" s="71" t="n">
        <v>46114</v>
      </c>
      <c r="G1559" s="70" t="inlineStr">
        <is>
          <t>音频模组系列</t>
        </is>
      </c>
      <c r="H1559" s="70" t="inlineStr">
        <is>
          <t>功能失效</t>
        </is>
      </c>
      <c r="I1559" s="72" t="n">
        <v>98</v>
      </c>
      <c r="J1559" s="73" t="n">
        <v>0.1500765696784074</v>
      </c>
      <c r="K1559" s="70" t="inlineStr">
        <is>
          <t>测试工位</t>
        </is>
      </c>
      <c r="L1559" s="70" t="inlineStr">
        <is>
          <t>元器件异常</t>
        </is>
      </c>
      <c r="M1559" s="70" t="inlineStr">
        <is>
          <t>质量工程师</t>
        </is>
      </c>
      <c r="N1559" s="70" t="inlineStr">
        <is>
          <t>否</t>
        </is>
      </c>
      <c r="O1559" s="70" t="inlineStr">
        <is>
          <t>团队模拟数据</t>
        </is>
      </c>
      <c r="P1559" s="70" t="inlineStr">
        <is>
          <t>SIM-v2.2-20260807-20260805</t>
        </is>
      </c>
      <c r="Q1559" s="70" t="inlineStr">
        <is>
          <t>按LINE-S03确定性比例分配: 外观32%/尺寸30%/功能15%/电气13%/其他余数; 良品=ROUND(总产量×质量率,0)=21934, 不良=653</t>
        </is>
      </c>
    </row>
    <row r="1560">
      <c r="A1560" s="70" t="inlineStr">
        <is>
          <t>DEF-01559</t>
        </is>
      </c>
      <c r="B1560" s="70" t="inlineStr">
        <is>
          <t>LINE-S03-POST-20260402</t>
        </is>
      </c>
      <c r="C1560" s="70" t="inlineStr">
        <is>
          <t>SHIFT-POST-20260402</t>
        </is>
      </c>
      <c r="D1560" s="70" t="inlineStr">
        <is>
          <t>LINE-S03</t>
        </is>
      </c>
      <c r="E1560" s="70" t="inlineStr">
        <is>
          <t>改善后</t>
        </is>
      </c>
      <c r="F1560" s="71" t="n">
        <v>46114</v>
      </c>
      <c r="G1560" s="70" t="inlineStr">
        <is>
          <t>音频模组系列</t>
        </is>
      </c>
      <c r="H1560" s="70" t="inlineStr">
        <is>
          <t>电气不良</t>
        </is>
      </c>
      <c r="I1560" s="72" t="n">
        <v>85</v>
      </c>
      <c r="J1560" s="73" t="n">
        <v>0.1301684532924962</v>
      </c>
      <c r="K1560" s="70" t="inlineStr">
        <is>
          <t>焊接工位</t>
        </is>
      </c>
      <c r="L1560" s="70" t="inlineStr">
        <is>
          <t>焊接缺陷</t>
        </is>
      </c>
      <c r="M1560" s="70" t="inlineStr">
        <is>
          <t>质量工程师</t>
        </is>
      </c>
      <c r="N1560" s="70" t="inlineStr">
        <is>
          <t>否</t>
        </is>
      </c>
      <c r="O1560" s="70" t="inlineStr">
        <is>
          <t>团队模拟数据</t>
        </is>
      </c>
      <c r="P1560" s="70" t="inlineStr">
        <is>
          <t>SIM-v2.2-20260807-20260805</t>
        </is>
      </c>
      <c r="Q1560" s="70" t="inlineStr">
        <is>
          <t>按LINE-S03确定性比例分配: 外观32%/尺寸30%/功能15%/电气13%/其他余数; 良品=ROUND(总产量×质量率,0)=21934, 不良=653</t>
        </is>
      </c>
    </row>
    <row r="1561">
      <c r="A1561" s="70" t="inlineStr">
        <is>
          <t>DEF-01560</t>
        </is>
      </c>
      <c r="B1561" s="70" t="inlineStr">
        <is>
          <t>LINE-S03-POST-20260402</t>
        </is>
      </c>
      <c r="C1561" s="70" t="inlineStr">
        <is>
          <t>SHIFT-POST-20260402</t>
        </is>
      </c>
      <c r="D1561" s="70" t="inlineStr">
        <is>
          <t>LINE-S03</t>
        </is>
      </c>
      <c r="E1561" s="70" t="inlineStr">
        <is>
          <t>改善后</t>
        </is>
      </c>
      <c r="F1561" s="71" t="n">
        <v>46114</v>
      </c>
      <c r="G1561" s="70" t="inlineStr">
        <is>
          <t>音频模组系列</t>
        </is>
      </c>
      <c r="H1561" s="70" t="inlineStr">
        <is>
          <t>其他不良</t>
        </is>
      </c>
      <c r="I1561" s="72" t="n">
        <v>65</v>
      </c>
      <c r="J1561" s="73" t="n">
        <v>0.09954058192955595</v>
      </c>
      <c r="K1561" s="70" t="inlineStr">
        <is>
          <t>包装工位</t>
        </is>
      </c>
      <c r="L1561" s="70" t="inlineStr">
        <is>
          <t>综合因素</t>
        </is>
      </c>
      <c r="M1561" s="70" t="inlineStr">
        <is>
          <t>生产主管</t>
        </is>
      </c>
      <c r="N1561" s="70" t="inlineStr">
        <is>
          <t>否</t>
        </is>
      </c>
      <c r="O1561" s="70" t="inlineStr">
        <is>
          <t>团队模拟数据</t>
        </is>
      </c>
      <c r="P1561" s="70" t="inlineStr">
        <is>
          <t>SIM-v2.2-20260807-20260805</t>
        </is>
      </c>
      <c r="Q1561" s="70" t="inlineStr">
        <is>
          <t>按LINE-S03确定性比例分配: 外观32%/尺寸30%/功能15%/电气13%/其他余数; 良品=ROUND(总产量×质量率,0)=21934, 不良=653</t>
        </is>
      </c>
    </row>
    <row r="1562">
      <c r="A1562" s="70" t="inlineStr">
        <is>
          <t>DEF-01561</t>
        </is>
      </c>
      <c r="B1562" s="70" t="inlineStr">
        <is>
          <t>LINE-S01-POST-20260403</t>
        </is>
      </c>
      <c r="C1562" s="70" t="inlineStr">
        <is>
          <t>SHIFT-POST-20260403</t>
        </is>
      </c>
      <c r="D1562" s="70" t="inlineStr">
        <is>
          <t>LINE-S01</t>
        </is>
      </c>
      <c r="E1562" s="70" t="inlineStr">
        <is>
          <t>改善后</t>
        </is>
      </c>
      <c r="F1562" s="71" t="n">
        <v>46115</v>
      </c>
      <c r="G1562" s="70" t="inlineStr">
        <is>
          <t>智能终端系列</t>
        </is>
      </c>
      <c r="H1562" s="70" t="inlineStr">
        <is>
          <t>外观不良</t>
        </is>
      </c>
      <c r="I1562" s="72" t="n">
        <v>15</v>
      </c>
      <c r="J1562" s="73" t="n">
        <v>0.15</v>
      </c>
      <c r="K1562" s="70" t="inlineStr">
        <is>
          <t>注塑工位</t>
        </is>
      </c>
      <c r="L1562" s="70" t="inlineStr">
        <is>
          <t>表面缺陷</t>
        </is>
      </c>
      <c r="M1562" s="70" t="inlineStr">
        <is>
          <t>质量工程师</t>
        </is>
      </c>
      <c r="N1562" s="70" t="inlineStr">
        <is>
          <t>否</t>
        </is>
      </c>
      <c r="O1562" s="70" t="inlineStr">
        <is>
          <t>团队模拟数据</t>
        </is>
      </c>
      <c r="P1562" s="70" t="inlineStr">
        <is>
          <t>SIM-v2.2-20260807-20260805</t>
        </is>
      </c>
      <c r="Q1562" s="70" t="inlineStr">
        <is>
          <t>按LINE-S01确定性比例分配: 外观15%/尺寸25%/功能25%/电气25%/其他余数; 良品=ROUND(总产量×质量率,0)=6397, 不良=100</t>
        </is>
      </c>
    </row>
    <row r="1563">
      <c r="A1563" s="70" t="inlineStr">
        <is>
          <t>DEF-01562</t>
        </is>
      </c>
      <c r="B1563" s="70" t="inlineStr">
        <is>
          <t>LINE-S01-POST-20260403</t>
        </is>
      </c>
      <c r="C1563" s="70" t="inlineStr">
        <is>
          <t>SHIFT-POST-20260403</t>
        </is>
      </c>
      <c r="D1563" s="70" t="inlineStr">
        <is>
          <t>LINE-S01</t>
        </is>
      </c>
      <c r="E1563" s="70" t="inlineStr">
        <is>
          <t>改善后</t>
        </is>
      </c>
      <c r="F1563" s="71" t="n">
        <v>46115</v>
      </c>
      <c r="G1563" s="70" t="inlineStr">
        <is>
          <t>智能终端系列</t>
        </is>
      </c>
      <c r="H1563" s="70" t="inlineStr">
        <is>
          <t>尺寸超差</t>
        </is>
      </c>
      <c r="I1563" s="72" t="n">
        <v>25</v>
      </c>
      <c r="J1563" s="73" t="n">
        <v>0.25</v>
      </c>
      <c r="K1563" s="70" t="inlineStr">
        <is>
          <t>成型工位</t>
        </is>
      </c>
      <c r="L1563" s="70" t="inlineStr">
        <is>
          <t>工艺偏移</t>
        </is>
      </c>
      <c r="M1563" s="70" t="inlineStr">
        <is>
          <t>质量工程师</t>
        </is>
      </c>
      <c r="N1563" s="70" t="inlineStr">
        <is>
          <t>否</t>
        </is>
      </c>
      <c r="O1563" s="70" t="inlineStr">
        <is>
          <t>团队模拟数据</t>
        </is>
      </c>
      <c r="P1563" s="70" t="inlineStr">
        <is>
          <t>SIM-v2.2-20260807-20260805</t>
        </is>
      </c>
      <c r="Q1563" s="70" t="inlineStr">
        <is>
          <t>按LINE-S01确定性比例分配: 外观15%/尺寸25%/功能25%/电气25%/其他余数; 良品=ROUND(总产量×质量率,0)=6397, 不良=100</t>
        </is>
      </c>
    </row>
    <row r="1564">
      <c r="A1564" s="70" t="inlineStr">
        <is>
          <t>DEF-01563</t>
        </is>
      </c>
      <c r="B1564" s="70" t="inlineStr">
        <is>
          <t>LINE-S01-POST-20260403</t>
        </is>
      </c>
      <c r="C1564" s="70" t="inlineStr">
        <is>
          <t>SHIFT-POST-20260403</t>
        </is>
      </c>
      <c r="D1564" s="70" t="inlineStr">
        <is>
          <t>LINE-S01</t>
        </is>
      </c>
      <c r="E1564" s="70" t="inlineStr">
        <is>
          <t>改善后</t>
        </is>
      </c>
      <c r="F1564" s="71" t="n">
        <v>46115</v>
      </c>
      <c r="G1564" s="70" t="inlineStr">
        <is>
          <t>智能终端系列</t>
        </is>
      </c>
      <c r="H1564" s="70" t="inlineStr">
        <is>
          <t>功能失效</t>
        </is>
      </c>
      <c r="I1564" s="72" t="n">
        <v>25</v>
      </c>
      <c r="J1564" s="73" t="n">
        <v>0.25</v>
      </c>
      <c r="K1564" s="70" t="inlineStr">
        <is>
          <t>测试工位</t>
        </is>
      </c>
      <c r="L1564" s="70" t="inlineStr">
        <is>
          <t>元器件异常</t>
        </is>
      </c>
      <c r="M1564" s="70" t="inlineStr">
        <is>
          <t>质量工程师</t>
        </is>
      </c>
      <c r="N1564" s="70" t="inlineStr">
        <is>
          <t>否</t>
        </is>
      </c>
      <c r="O1564" s="70" t="inlineStr">
        <is>
          <t>团队模拟数据</t>
        </is>
      </c>
      <c r="P1564" s="70" t="inlineStr">
        <is>
          <t>SIM-v2.2-20260807-20260805</t>
        </is>
      </c>
      <c r="Q1564" s="70" t="inlineStr">
        <is>
          <t>按LINE-S01确定性比例分配: 外观15%/尺寸25%/功能25%/电气25%/其他余数; 良品=ROUND(总产量×质量率,0)=6397, 不良=100</t>
        </is>
      </c>
    </row>
    <row r="1565">
      <c r="A1565" s="70" t="inlineStr">
        <is>
          <t>DEF-01564</t>
        </is>
      </c>
      <c r="B1565" s="70" t="inlineStr">
        <is>
          <t>LINE-S01-POST-20260403</t>
        </is>
      </c>
      <c r="C1565" s="70" t="inlineStr">
        <is>
          <t>SHIFT-POST-20260403</t>
        </is>
      </c>
      <c r="D1565" s="70" t="inlineStr">
        <is>
          <t>LINE-S01</t>
        </is>
      </c>
      <c r="E1565" s="70" t="inlineStr">
        <is>
          <t>改善后</t>
        </is>
      </c>
      <c r="F1565" s="71" t="n">
        <v>46115</v>
      </c>
      <c r="G1565" s="70" t="inlineStr">
        <is>
          <t>智能终端系列</t>
        </is>
      </c>
      <c r="H1565" s="70" t="inlineStr">
        <is>
          <t>电气不良</t>
        </is>
      </c>
      <c r="I1565" s="72" t="n">
        <v>25</v>
      </c>
      <c r="J1565" s="73" t="n">
        <v>0.25</v>
      </c>
      <c r="K1565" s="70" t="inlineStr">
        <is>
          <t>焊接工位</t>
        </is>
      </c>
      <c r="L1565" s="70" t="inlineStr">
        <is>
          <t>焊接缺陷</t>
        </is>
      </c>
      <c r="M1565" s="70" t="inlineStr">
        <is>
          <t>质量工程师</t>
        </is>
      </c>
      <c r="N1565" s="70" t="inlineStr">
        <is>
          <t>否</t>
        </is>
      </c>
      <c r="O1565" s="70" t="inlineStr">
        <is>
          <t>团队模拟数据</t>
        </is>
      </c>
      <c r="P1565" s="70" t="inlineStr">
        <is>
          <t>SIM-v2.2-20260807-20260805</t>
        </is>
      </c>
      <c r="Q1565" s="70" t="inlineStr">
        <is>
          <t>按LINE-S01确定性比例分配: 外观15%/尺寸25%/功能25%/电气25%/其他余数; 良品=ROUND(总产量×质量率,0)=6397, 不良=100</t>
        </is>
      </c>
    </row>
    <row r="1566">
      <c r="A1566" s="70" t="inlineStr">
        <is>
          <t>DEF-01565</t>
        </is>
      </c>
      <c r="B1566" s="70" t="inlineStr">
        <is>
          <t>LINE-S01-POST-20260403</t>
        </is>
      </c>
      <c r="C1566" s="70" t="inlineStr">
        <is>
          <t>SHIFT-POST-20260403</t>
        </is>
      </c>
      <c r="D1566" s="70" t="inlineStr">
        <is>
          <t>LINE-S01</t>
        </is>
      </c>
      <c r="E1566" s="70" t="inlineStr">
        <is>
          <t>改善后</t>
        </is>
      </c>
      <c r="F1566" s="71" t="n">
        <v>46115</v>
      </c>
      <c r="G1566" s="70" t="inlineStr">
        <is>
          <t>智能终端系列</t>
        </is>
      </c>
      <c r="H1566" s="70" t="inlineStr">
        <is>
          <t>其他不良</t>
        </is>
      </c>
      <c r="I1566" s="72" t="n">
        <v>10</v>
      </c>
      <c r="J1566" s="73" t="n">
        <v>0.09999999999999998</v>
      </c>
      <c r="K1566" s="70" t="inlineStr">
        <is>
          <t>包装工位</t>
        </is>
      </c>
      <c r="L1566" s="70" t="inlineStr">
        <is>
          <t>综合因素</t>
        </is>
      </c>
      <c r="M1566" s="70" t="inlineStr">
        <is>
          <t>生产主管</t>
        </is>
      </c>
      <c r="N1566" s="70" t="inlineStr">
        <is>
          <t>否</t>
        </is>
      </c>
      <c r="O1566" s="70" t="inlineStr">
        <is>
          <t>团队模拟数据</t>
        </is>
      </c>
      <c r="P1566" s="70" t="inlineStr">
        <is>
          <t>SIM-v2.2-20260807-20260805</t>
        </is>
      </c>
      <c r="Q1566" s="70" t="inlineStr">
        <is>
          <t>按LINE-S01确定性比例分配: 外观15%/尺寸25%/功能25%/电气25%/其他余数; 良品=ROUND(总产量×质量率,0)=6397, 不良=100</t>
        </is>
      </c>
    </row>
    <row r="1567">
      <c r="A1567" s="70" t="inlineStr">
        <is>
          <t>DEF-01566</t>
        </is>
      </c>
      <c r="B1567" s="70" t="inlineStr">
        <is>
          <t>LINE-S02-POST-20260403</t>
        </is>
      </c>
      <c r="C1567" s="70" t="inlineStr">
        <is>
          <t>SHIFT-POST-20260403</t>
        </is>
      </c>
      <c r="D1567" s="70" t="inlineStr">
        <is>
          <t>LINE-S02</t>
        </is>
      </c>
      <c r="E1567" s="70" t="inlineStr">
        <is>
          <t>改善后</t>
        </is>
      </c>
      <c r="F1567" s="71" t="n">
        <v>46115</v>
      </c>
      <c r="G1567" s="70" t="inlineStr">
        <is>
          <t>视觉设备系列</t>
        </is>
      </c>
      <c r="H1567" s="70" t="inlineStr">
        <is>
          <t>外观不良</t>
        </is>
      </c>
      <c r="I1567" s="72" t="n">
        <v>14</v>
      </c>
      <c r="J1567" s="73" t="n">
        <v>0.1206896551724138</v>
      </c>
      <c r="K1567" s="70" t="inlineStr">
        <is>
          <t>注塑工位</t>
        </is>
      </c>
      <c r="L1567" s="70" t="inlineStr">
        <is>
          <t>表面缺陷</t>
        </is>
      </c>
      <c r="M1567" s="70" t="inlineStr">
        <is>
          <t>质量工程师</t>
        </is>
      </c>
      <c r="N1567" s="70" t="inlineStr">
        <is>
          <t>否</t>
        </is>
      </c>
      <c r="O1567" s="70" t="inlineStr">
        <is>
          <t>团队模拟数据</t>
        </is>
      </c>
      <c r="P1567" s="70" t="inlineStr">
        <is>
          <t>SIM-v2.2-20260807-20260805</t>
        </is>
      </c>
      <c r="Q1567" s="70" t="inlineStr">
        <is>
          <t>按LINE-S02确定性比例分配: 外观12%/尺寸15%/功能32%/电气28%/其他余数; 良品=ROUND(总产量×质量率,0)=6329, 不良=116</t>
        </is>
      </c>
    </row>
    <row r="1568">
      <c r="A1568" s="70" t="inlineStr">
        <is>
          <t>DEF-01567</t>
        </is>
      </c>
      <c r="B1568" s="70" t="inlineStr">
        <is>
          <t>LINE-S02-POST-20260403</t>
        </is>
      </c>
      <c r="C1568" s="70" t="inlineStr">
        <is>
          <t>SHIFT-POST-20260403</t>
        </is>
      </c>
      <c r="D1568" s="70" t="inlineStr">
        <is>
          <t>LINE-S02</t>
        </is>
      </c>
      <c r="E1568" s="70" t="inlineStr">
        <is>
          <t>改善后</t>
        </is>
      </c>
      <c r="F1568" s="71" t="n">
        <v>46115</v>
      </c>
      <c r="G1568" s="70" t="inlineStr">
        <is>
          <t>视觉设备系列</t>
        </is>
      </c>
      <c r="H1568" s="70" t="inlineStr">
        <is>
          <t>尺寸超差</t>
        </is>
      </c>
      <c r="I1568" s="72" t="n">
        <v>17</v>
      </c>
      <c r="J1568" s="73" t="n">
        <v>0.146551724137931</v>
      </c>
      <c r="K1568" s="70" t="inlineStr">
        <is>
          <t>成型工位</t>
        </is>
      </c>
      <c r="L1568" s="70" t="inlineStr">
        <is>
          <t>工艺偏移</t>
        </is>
      </c>
      <c r="M1568" s="70" t="inlineStr">
        <is>
          <t>质量工程师</t>
        </is>
      </c>
      <c r="N1568" s="70" t="inlineStr">
        <is>
          <t>否</t>
        </is>
      </c>
      <c r="O1568" s="70" t="inlineStr">
        <is>
          <t>团队模拟数据</t>
        </is>
      </c>
      <c r="P1568" s="70" t="inlineStr">
        <is>
          <t>SIM-v2.2-20260807-20260805</t>
        </is>
      </c>
      <c r="Q1568" s="70" t="inlineStr">
        <is>
          <t>按LINE-S02确定性比例分配: 外观12%/尺寸15%/功能32%/电气28%/其他余数; 良品=ROUND(总产量×质量率,0)=6329, 不良=116</t>
        </is>
      </c>
    </row>
    <row r="1569">
      <c r="A1569" s="70" t="inlineStr">
        <is>
          <t>DEF-01568</t>
        </is>
      </c>
      <c r="B1569" s="70" t="inlineStr">
        <is>
          <t>LINE-S02-POST-20260403</t>
        </is>
      </c>
      <c r="C1569" s="70" t="inlineStr">
        <is>
          <t>SHIFT-POST-20260403</t>
        </is>
      </c>
      <c r="D1569" s="70" t="inlineStr">
        <is>
          <t>LINE-S02</t>
        </is>
      </c>
      <c r="E1569" s="70" t="inlineStr">
        <is>
          <t>改善后</t>
        </is>
      </c>
      <c r="F1569" s="71" t="n">
        <v>46115</v>
      </c>
      <c r="G1569" s="70" t="inlineStr">
        <is>
          <t>视觉设备系列</t>
        </is>
      </c>
      <c r="H1569" s="70" t="inlineStr">
        <is>
          <t>功能失效</t>
        </is>
      </c>
      <c r="I1569" s="72" t="n">
        <v>37</v>
      </c>
      <c r="J1569" s="73" t="n">
        <v>0.3189655172413793</v>
      </c>
      <c r="K1569" s="70" t="inlineStr">
        <is>
          <t>测试工位</t>
        </is>
      </c>
      <c r="L1569" s="70" t="inlineStr">
        <is>
          <t>元器件异常</t>
        </is>
      </c>
      <c r="M1569" s="70" t="inlineStr">
        <is>
          <t>质量工程师</t>
        </is>
      </c>
      <c r="N1569" s="70" t="inlineStr">
        <is>
          <t>是</t>
        </is>
      </c>
      <c r="O1569" s="70" t="inlineStr">
        <is>
          <t>团队模拟数据</t>
        </is>
      </c>
      <c r="P1569" s="70" t="inlineStr">
        <is>
          <t>SIM-v2.2-20260807-20260805</t>
        </is>
      </c>
      <c r="Q1569" s="70" t="inlineStr">
        <is>
          <t>按LINE-S02确定性比例分配: 外观12%/尺寸15%/功能32%/电气28%/其他余数; 良品=ROUND(总产量×质量率,0)=6329, 不良=116</t>
        </is>
      </c>
    </row>
    <row r="1570">
      <c r="A1570" s="70" t="inlineStr">
        <is>
          <t>DEF-01569</t>
        </is>
      </c>
      <c r="B1570" s="70" t="inlineStr">
        <is>
          <t>LINE-S02-POST-20260403</t>
        </is>
      </c>
      <c r="C1570" s="70" t="inlineStr">
        <is>
          <t>SHIFT-POST-20260403</t>
        </is>
      </c>
      <c r="D1570" s="70" t="inlineStr">
        <is>
          <t>LINE-S02</t>
        </is>
      </c>
      <c r="E1570" s="70" t="inlineStr">
        <is>
          <t>改善后</t>
        </is>
      </c>
      <c r="F1570" s="71" t="n">
        <v>46115</v>
      </c>
      <c r="G1570" s="70" t="inlineStr">
        <is>
          <t>视觉设备系列</t>
        </is>
      </c>
      <c r="H1570" s="70" t="inlineStr">
        <is>
          <t>电气不良</t>
        </is>
      </c>
      <c r="I1570" s="72" t="n">
        <v>32</v>
      </c>
      <c r="J1570" s="73" t="n">
        <v>0.2758620689655172</v>
      </c>
      <c r="K1570" s="70" t="inlineStr">
        <is>
          <t>焊接工位</t>
        </is>
      </c>
      <c r="L1570" s="70" t="inlineStr">
        <is>
          <t>焊接缺陷</t>
        </is>
      </c>
      <c r="M1570" s="70" t="inlineStr">
        <is>
          <t>质量工程师</t>
        </is>
      </c>
      <c r="N1570" s="70" t="inlineStr">
        <is>
          <t>否</t>
        </is>
      </c>
      <c r="O1570" s="70" t="inlineStr">
        <is>
          <t>团队模拟数据</t>
        </is>
      </c>
      <c r="P1570" s="70" t="inlineStr">
        <is>
          <t>SIM-v2.2-20260807-20260805</t>
        </is>
      </c>
      <c r="Q1570" s="70" t="inlineStr">
        <is>
          <t>按LINE-S02确定性比例分配: 外观12%/尺寸15%/功能32%/电气28%/其他余数; 良品=ROUND(总产量×质量率,0)=6329, 不良=116</t>
        </is>
      </c>
    </row>
    <row r="1571">
      <c r="A1571" s="70" t="inlineStr">
        <is>
          <t>DEF-01570</t>
        </is>
      </c>
      <c r="B1571" s="70" t="inlineStr">
        <is>
          <t>LINE-S02-POST-20260403</t>
        </is>
      </c>
      <c r="C1571" s="70" t="inlineStr">
        <is>
          <t>SHIFT-POST-20260403</t>
        </is>
      </c>
      <c r="D1571" s="70" t="inlineStr">
        <is>
          <t>LINE-S02</t>
        </is>
      </c>
      <c r="E1571" s="70" t="inlineStr">
        <is>
          <t>改善后</t>
        </is>
      </c>
      <c r="F1571" s="71" t="n">
        <v>46115</v>
      </c>
      <c r="G1571" s="70" t="inlineStr">
        <is>
          <t>视觉设备系列</t>
        </is>
      </c>
      <c r="H1571" s="70" t="inlineStr">
        <is>
          <t>其他不良</t>
        </is>
      </c>
      <c r="I1571" s="72" t="n">
        <v>16</v>
      </c>
      <c r="J1571" s="73" t="n">
        <v>0.1379310344827586</v>
      </c>
      <c r="K1571" s="70" t="inlineStr">
        <is>
          <t>包装工位</t>
        </is>
      </c>
      <c r="L1571" s="70" t="inlineStr">
        <is>
          <t>综合因素</t>
        </is>
      </c>
      <c r="M1571" s="70" t="inlineStr">
        <is>
          <t>生产主管</t>
        </is>
      </c>
      <c r="N1571" s="70" t="inlineStr">
        <is>
          <t>否</t>
        </is>
      </c>
      <c r="O1571" s="70" t="inlineStr">
        <is>
          <t>团队模拟数据</t>
        </is>
      </c>
      <c r="P1571" s="70" t="inlineStr">
        <is>
          <t>SIM-v2.2-20260807-20260805</t>
        </is>
      </c>
      <c r="Q1571" s="70" t="inlineStr">
        <is>
          <t>按LINE-S02确定性比例分配: 外观12%/尺寸15%/功能32%/电气28%/其他余数; 良品=ROUND(总产量×质量率,0)=6329, 不良=116</t>
        </is>
      </c>
    </row>
    <row r="1572">
      <c r="A1572" s="70" t="inlineStr">
        <is>
          <t>DEF-01571</t>
        </is>
      </c>
      <c r="B1572" s="70" t="inlineStr">
        <is>
          <t>LINE-S03-POST-20260403</t>
        </is>
      </c>
      <c r="C1572" s="70" t="inlineStr">
        <is>
          <t>SHIFT-POST-20260403</t>
        </is>
      </c>
      <c r="D1572" s="70" t="inlineStr">
        <is>
          <t>LINE-S03</t>
        </is>
      </c>
      <c r="E1572" s="70" t="inlineStr">
        <is>
          <t>改善后</t>
        </is>
      </c>
      <c r="F1572" s="71" t="n">
        <v>46115</v>
      </c>
      <c r="G1572" s="70" t="inlineStr">
        <is>
          <t>音频模组系列</t>
        </is>
      </c>
      <c r="H1572" s="70" t="inlineStr">
        <is>
          <t>外观不良</t>
        </is>
      </c>
      <c r="I1572" s="72" t="n">
        <v>57</v>
      </c>
      <c r="J1572" s="73" t="n">
        <v>0.3202247191011236</v>
      </c>
      <c r="K1572" s="70" t="inlineStr">
        <is>
          <t>注塑工位</t>
        </is>
      </c>
      <c r="L1572" s="70" t="inlineStr">
        <is>
          <t>表面缺陷</t>
        </is>
      </c>
      <c r="M1572" s="70" t="inlineStr">
        <is>
          <t>质量工程师</t>
        </is>
      </c>
      <c r="N1572" s="70" t="inlineStr">
        <is>
          <t>是</t>
        </is>
      </c>
      <c r="O1572" s="70" t="inlineStr">
        <is>
          <t>团队模拟数据</t>
        </is>
      </c>
      <c r="P1572" s="70" t="inlineStr">
        <is>
          <t>SIM-v2.2-20260807-20260805</t>
        </is>
      </c>
      <c r="Q1572" s="70" t="inlineStr">
        <is>
          <t>按LINE-S03确定性比例分配: 外观32%/尺寸30%/功能15%/电气13%/其他余数; 良品=ROUND(总产量×质量率,0)=6924, 不良=178</t>
        </is>
      </c>
    </row>
    <row r="1573">
      <c r="A1573" s="70" t="inlineStr">
        <is>
          <t>DEF-01572</t>
        </is>
      </c>
      <c r="B1573" s="70" t="inlineStr">
        <is>
          <t>LINE-S03-POST-20260403</t>
        </is>
      </c>
      <c r="C1573" s="70" t="inlineStr">
        <is>
          <t>SHIFT-POST-20260403</t>
        </is>
      </c>
      <c r="D1573" s="70" t="inlineStr">
        <is>
          <t>LINE-S03</t>
        </is>
      </c>
      <c r="E1573" s="70" t="inlineStr">
        <is>
          <t>改善后</t>
        </is>
      </c>
      <c r="F1573" s="71" t="n">
        <v>46115</v>
      </c>
      <c r="G1573" s="70" t="inlineStr">
        <is>
          <t>音频模组系列</t>
        </is>
      </c>
      <c r="H1573" s="70" t="inlineStr">
        <is>
          <t>尺寸超差</t>
        </is>
      </c>
      <c r="I1573" s="72" t="n">
        <v>53</v>
      </c>
      <c r="J1573" s="73" t="n">
        <v>0.2977528089887641</v>
      </c>
      <c r="K1573" s="70" t="inlineStr">
        <is>
          <t>成型工位</t>
        </is>
      </c>
      <c r="L1573" s="70" t="inlineStr">
        <is>
          <t>工艺偏移</t>
        </is>
      </c>
      <c r="M1573" s="70" t="inlineStr">
        <is>
          <t>质量工程师</t>
        </is>
      </c>
      <c r="N1573" s="70" t="inlineStr">
        <is>
          <t>否</t>
        </is>
      </c>
      <c r="O1573" s="70" t="inlineStr">
        <is>
          <t>团队模拟数据</t>
        </is>
      </c>
      <c r="P1573" s="70" t="inlineStr">
        <is>
          <t>SIM-v2.2-20260807-20260805</t>
        </is>
      </c>
      <c r="Q1573" s="70" t="inlineStr">
        <is>
          <t>按LINE-S03确定性比例分配: 外观32%/尺寸30%/功能15%/电气13%/其他余数; 良品=ROUND(总产量×质量率,0)=6924, 不良=178</t>
        </is>
      </c>
    </row>
    <row r="1574">
      <c r="A1574" s="70" t="inlineStr">
        <is>
          <t>DEF-01573</t>
        </is>
      </c>
      <c r="B1574" s="70" t="inlineStr">
        <is>
          <t>LINE-S03-POST-20260403</t>
        </is>
      </c>
      <c r="C1574" s="70" t="inlineStr">
        <is>
          <t>SHIFT-POST-20260403</t>
        </is>
      </c>
      <c r="D1574" s="70" t="inlineStr">
        <is>
          <t>LINE-S03</t>
        </is>
      </c>
      <c r="E1574" s="70" t="inlineStr">
        <is>
          <t>改善后</t>
        </is>
      </c>
      <c r="F1574" s="71" t="n">
        <v>46115</v>
      </c>
      <c r="G1574" s="70" t="inlineStr">
        <is>
          <t>音频模组系列</t>
        </is>
      </c>
      <c r="H1574" s="70" t="inlineStr">
        <is>
          <t>功能失效</t>
        </is>
      </c>
      <c r="I1574" s="72" t="n">
        <v>27</v>
      </c>
      <c r="J1574" s="73" t="n">
        <v>0.151685393258427</v>
      </c>
      <c r="K1574" s="70" t="inlineStr">
        <is>
          <t>测试工位</t>
        </is>
      </c>
      <c r="L1574" s="70" t="inlineStr">
        <is>
          <t>元器件异常</t>
        </is>
      </c>
      <c r="M1574" s="70" t="inlineStr">
        <is>
          <t>质量工程师</t>
        </is>
      </c>
      <c r="N1574" s="70" t="inlineStr">
        <is>
          <t>否</t>
        </is>
      </c>
      <c r="O1574" s="70" t="inlineStr">
        <is>
          <t>团队模拟数据</t>
        </is>
      </c>
      <c r="P1574" s="70" t="inlineStr">
        <is>
          <t>SIM-v2.2-20260807-20260805</t>
        </is>
      </c>
      <c r="Q1574" s="70" t="inlineStr">
        <is>
          <t>按LINE-S03确定性比例分配: 外观32%/尺寸30%/功能15%/电气13%/其他余数; 良品=ROUND(总产量×质量率,0)=6924, 不良=178</t>
        </is>
      </c>
    </row>
    <row r="1575">
      <c r="A1575" s="70" t="inlineStr">
        <is>
          <t>DEF-01574</t>
        </is>
      </c>
      <c r="B1575" s="70" t="inlineStr">
        <is>
          <t>LINE-S03-POST-20260403</t>
        </is>
      </c>
      <c r="C1575" s="70" t="inlineStr">
        <is>
          <t>SHIFT-POST-20260403</t>
        </is>
      </c>
      <c r="D1575" s="70" t="inlineStr">
        <is>
          <t>LINE-S03</t>
        </is>
      </c>
      <c r="E1575" s="70" t="inlineStr">
        <is>
          <t>改善后</t>
        </is>
      </c>
      <c r="F1575" s="71" t="n">
        <v>46115</v>
      </c>
      <c r="G1575" s="70" t="inlineStr">
        <is>
          <t>音频模组系列</t>
        </is>
      </c>
      <c r="H1575" s="70" t="inlineStr">
        <is>
          <t>电气不良</t>
        </is>
      </c>
      <c r="I1575" s="72" t="n">
        <v>23</v>
      </c>
      <c r="J1575" s="73" t="n">
        <v>0.1292134831460674</v>
      </c>
      <c r="K1575" s="70" t="inlineStr">
        <is>
          <t>焊接工位</t>
        </is>
      </c>
      <c r="L1575" s="70" t="inlineStr">
        <is>
          <t>焊接缺陷</t>
        </is>
      </c>
      <c r="M1575" s="70" t="inlineStr">
        <is>
          <t>质量工程师</t>
        </is>
      </c>
      <c r="N1575" s="70" t="inlineStr">
        <is>
          <t>否</t>
        </is>
      </c>
      <c r="O1575" s="70" t="inlineStr">
        <is>
          <t>团队模拟数据</t>
        </is>
      </c>
      <c r="P1575" s="70" t="inlineStr">
        <is>
          <t>SIM-v2.2-20260807-20260805</t>
        </is>
      </c>
      <c r="Q1575" s="70" t="inlineStr">
        <is>
          <t>按LINE-S03确定性比例分配: 外观32%/尺寸30%/功能15%/电气13%/其他余数; 良品=ROUND(总产量×质量率,0)=6924, 不良=178</t>
        </is>
      </c>
    </row>
    <row r="1576">
      <c r="A1576" s="70" t="inlineStr">
        <is>
          <t>DEF-01575</t>
        </is>
      </c>
      <c r="B1576" s="70" t="inlineStr">
        <is>
          <t>LINE-S03-POST-20260403</t>
        </is>
      </c>
      <c r="C1576" s="70" t="inlineStr">
        <is>
          <t>SHIFT-POST-20260403</t>
        </is>
      </c>
      <c r="D1576" s="70" t="inlineStr">
        <is>
          <t>LINE-S03</t>
        </is>
      </c>
      <c r="E1576" s="70" t="inlineStr">
        <is>
          <t>改善后</t>
        </is>
      </c>
      <c r="F1576" s="71" t="n">
        <v>46115</v>
      </c>
      <c r="G1576" s="70" t="inlineStr">
        <is>
          <t>音频模组系列</t>
        </is>
      </c>
      <c r="H1576" s="70" t="inlineStr">
        <is>
          <t>其他不良</t>
        </is>
      </c>
      <c r="I1576" s="72" t="n">
        <v>18</v>
      </c>
      <c r="J1576" s="73" t="n">
        <v>0.101123595505618</v>
      </c>
      <c r="K1576" s="70" t="inlineStr">
        <is>
          <t>包装工位</t>
        </is>
      </c>
      <c r="L1576" s="70" t="inlineStr">
        <is>
          <t>综合因素</t>
        </is>
      </c>
      <c r="M1576" s="70" t="inlineStr">
        <is>
          <t>生产主管</t>
        </is>
      </c>
      <c r="N1576" s="70" t="inlineStr">
        <is>
          <t>否</t>
        </is>
      </c>
      <c r="O1576" s="70" t="inlineStr">
        <is>
          <t>团队模拟数据</t>
        </is>
      </c>
      <c r="P1576" s="70" t="inlineStr">
        <is>
          <t>SIM-v2.2-20260807-20260805</t>
        </is>
      </c>
      <c r="Q1576" s="70" t="inlineStr">
        <is>
          <t>按LINE-S03确定性比例分配: 外观32%/尺寸30%/功能15%/电气13%/其他余数; 良品=ROUND(总产量×质量率,0)=6924, 不良=178</t>
        </is>
      </c>
    </row>
  </sheetData>
  <autoFilter ref="A1:Q157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8" customWidth="1" min="4" max="4"/>
    <col width="12" customWidth="1" min="5" max="5"/>
    <col width="14" customWidth="1" min="6" max="6"/>
    <col width="12" customWidth="1" min="7" max="7"/>
    <col width="10" customWidth="1" min="8" max="8"/>
    <col width="18" customWidth="1" min="9" max="9"/>
    <col width="14" customWidth="1" min="10" max="10"/>
    <col width="12" customWidth="1" min="11" max="11"/>
    <col width="16" customWidth="1" min="12" max="12"/>
    <col width="14" customWidth="1" min="13" max="13"/>
    <col width="12" customWidth="1" min="14" max="14"/>
    <col width="16" customWidth="1" min="15" max="15"/>
    <col width="14" customWidth="1" min="16" max="16"/>
    <col width="12" customWidth="1" min="17" max="17"/>
    <col width="10" customWidth="1" min="18" max="18"/>
    <col width="14" customWidth="1" min="19" max="19"/>
    <col width="14" customWidth="1" min="20" max="20"/>
    <col width="40" customWidth="1" min="21" max="21"/>
    <col width="10" customWidth="1" min="22" max="22"/>
    <col width="14" customWidth="1" min="23" max="23"/>
    <col width="12" customWidth="1" min="24" max="24"/>
    <col width="10" customWidth="1" min="25" max="25"/>
    <col width="12" customWidth="1" min="26" max="26"/>
  </cols>
  <sheetData>
    <row r="1">
      <c r="A1" s="69" t="inlineStr">
        <is>
          <t>FreezeID</t>
        </is>
      </c>
      <c r="B1" s="69" t="inlineStr">
        <is>
          <t>BusinessKey</t>
        </is>
      </c>
      <c r="C1" s="69" t="inlineStr">
        <is>
          <t>EventID</t>
        </is>
      </c>
      <c r="D1" s="69" t="inlineStr">
        <is>
          <t>WorkOrderID</t>
        </is>
      </c>
      <c r="E1" s="69" t="inlineStr">
        <is>
          <t>OrderNo</t>
        </is>
      </c>
      <c r="F1" s="69" t="inlineStr">
        <is>
          <t>物料编码</t>
        </is>
      </c>
      <c r="G1" s="69" t="inlineStr">
        <is>
          <t>物料名称</t>
        </is>
      </c>
      <c r="H1" s="69" t="inlineStr">
        <is>
          <t>冻结数量</t>
        </is>
      </c>
      <c r="I1" s="69" t="inlineStr">
        <is>
          <t>批次号</t>
        </is>
      </c>
      <c r="J1" s="69" t="inlineStr">
        <is>
          <t>供应商编码</t>
        </is>
      </c>
      <c r="K1" s="69" t="inlineStr">
        <is>
          <t>检验方式</t>
        </is>
      </c>
      <c r="L1" s="69" t="inlineStr">
        <is>
          <t>冻结原因</t>
        </is>
      </c>
      <c r="M1" s="69" t="inlineStr">
        <is>
          <t>关联不良类型</t>
        </is>
      </c>
      <c r="N1" s="69" t="inlineStr">
        <is>
          <t>检验结论</t>
        </is>
      </c>
      <c r="O1" s="69" t="inlineStr">
        <is>
          <t>处置建议</t>
        </is>
      </c>
      <c r="P1" s="69" t="inlineStr">
        <is>
          <t>责任岗位</t>
        </is>
      </c>
      <c r="Q1" s="69" t="inlineStr">
        <is>
          <t>状态</t>
        </is>
      </c>
      <c r="R1" s="69" t="inlineStr">
        <is>
          <t>解除冻结日期</t>
        </is>
      </c>
      <c r="S1" s="69" t="inlineStr">
        <is>
          <t>数据性质</t>
        </is>
      </c>
      <c r="T1" s="69" t="inlineStr">
        <is>
          <t>模拟版本</t>
        </is>
      </c>
      <c r="U1" s="69" t="inlineStr">
        <is>
          <t>生成规则摘要</t>
        </is>
      </c>
      <c r="V1" s="69" t="inlineStr">
        <is>
          <t>风险等级</t>
        </is>
      </c>
      <c r="W1" s="69" t="inlineStr">
        <is>
          <t>需要人工确认</t>
        </is>
      </c>
      <c r="X1" s="69" t="inlineStr">
        <is>
          <t>确认状态</t>
        </is>
      </c>
      <c r="Y1" s="69" t="inlineStr">
        <is>
          <t>确认人</t>
        </is>
      </c>
      <c r="Z1" s="69" t="inlineStr">
        <is>
          <t>确认时间</t>
        </is>
      </c>
    </row>
    <row r="2">
      <c r="A2" s="70" t="inlineStr">
        <is>
          <t>FZ-0001</t>
        </is>
      </c>
      <c r="B2" s="70" t="inlineStr">
        <is>
          <t>SO-2401-1-M-DISPLAY</t>
        </is>
      </c>
      <c r="C2" s="70" t="inlineStr">
        <is>
          <t>EVT-0001</t>
        </is>
      </c>
      <c r="D2" s="70" t="inlineStr">
        <is>
          <t>WO-20250922-001</t>
        </is>
      </c>
      <c r="E2" s="70" t="inlineStr">
        <is>
          <t>SO-2401</t>
        </is>
      </c>
      <c r="F2" s="70" t="inlineStr">
        <is>
          <t>M-DISPLAY</t>
        </is>
      </c>
      <c r="G2" s="70" t="inlineStr">
        <is>
          <t>显示模组</t>
        </is>
      </c>
      <c r="H2" s="72" t="n">
        <v>80</v>
      </c>
      <c r="I2" s="70" t="inlineStr">
        <is>
          <t>B20250922-01</t>
        </is>
      </c>
      <c r="J2" s="70" t="n"/>
      <c r="K2" s="70" t="inlineStr">
        <is>
          <t>抽检</t>
        </is>
      </c>
      <c r="L2" s="70" t="inlineStr">
        <is>
          <t>抽检不合格</t>
        </is>
      </c>
      <c r="M2" s="70" t="inlineStr">
        <is>
          <t>功能失效</t>
        </is>
      </c>
      <c r="N2" s="70" t="inlineStr">
        <is>
          <t>不合格</t>
        </is>
      </c>
      <c r="O2" s="70" t="inlineStr">
        <is>
          <t>全检该批次，隔离不合格品</t>
        </is>
      </c>
      <c r="P2" s="70" t="inlineStr">
        <is>
          <t>质量工程师</t>
        </is>
      </c>
      <c r="Q2" s="70" t="inlineStr">
        <is>
          <t>待分析</t>
        </is>
      </c>
      <c r="R2" s="70" t="n"/>
      <c r="S2" s="71" t="inlineStr">
        <is>
          <t>团队模拟数据</t>
        </is>
      </c>
      <c r="T2" s="70" t="inlineStr">
        <is>
          <t>SIM-v2.2-20260807-20260805</t>
        </is>
      </c>
      <c r="U2" s="70" t="inlineStr">
        <is>
          <t>物料=显示模组, 原因按序号取模分配(确定性), 批次号按生产日期+序号, 供应商编码仅供应原因填写</t>
        </is>
      </c>
      <c r="V2" s="70">
        <f>IFERROR(VLOOKUP(B2,'04_订单物料_模拟'!$A:$AA,25,FALSE),"高")</f>
        <v/>
      </c>
      <c r="W2" s="70">
        <f>IF(AND(V2="高",Q2&lt;&gt;"已解除"),"是","否")</f>
        <v/>
      </c>
      <c r="X2" s="70">
        <f>IF(W2="是","待确认","无需确认")</f>
        <v/>
      </c>
      <c r="Y2" s="70" t="n"/>
      <c r="Z2" s="70" t="n"/>
    </row>
    <row r="3">
      <c r="A3" s="70" t="inlineStr">
        <is>
          <t>FZ-0004</t>
        </is>
      </c>
      <c r="B3" s="70" t="inlineStr">
        <is>
          <t>SO-2408-1-M-DISPLAY</t>
        </is>
      </c>
      <c r="C3" s="70" t="inlineStr">
        <is>
          <t>EVT-0008</t>
        </is>
      </c>
      <c r="D3" s="70" t="inlineStr">
        <is>
          <t>WO-20251002-008</t>
        </is>
      </c>
      <c r="E3" s="70" t="inlineStr">
        <is>
          <t>SO-2408</t>
        </is>
      </c>
      <c r="F3" s="70" t="inlineStr">
        <is>
          <t>M-DISPLAY</t>
        </is>
      </c>
      <c r="G3" s="70" t="inlineStr">
        <is>
          <t>显示模组</t>
        </is>
      </c>
      <c r="H3" s="72" t="n">
        <v>100</v>
      </c>
      <c r="I3" s="70" t="inlineStr">
        <is>
          <t>B20251002-01</t>
        </is>
      </c>
      <c r="J3" s="70" t="n"/>
      <c r="K3" s="70" t="inlineStr">
        <is>
          <t>全检</t>
        </is>
      </c>
      <c r="L3" s="70" t="inlineStr">
        <is>
          <t>功能测试失败</t>
        </is>
      </c>
      <c r="M3" s="70" t="inlineStr">
        <is>
          <t>功能失效</t>
        </is>
      </c>
      <c r="N3" s="70" t="inlineStr">
        <is>
          <t>不合格</t>
        </is>
      </c>
      <c r="O3" s="70" t="inlineStr">
        <is>
          <t>复检功能，分析失效原因</t>
        </is>
      </c>
      <c r="P3" s="70" t="inlineStr">
        <is>
          <t>质量工程师</t>
        </is>
      </c>
      <c r="Q3" s="70" t="inlineStr">
        <is>
          <t>处理中</t>
        </is>
      </c>
      <c r="R3" s="70" t="n"/>
      <c r="S3" s="71" t="inlineStr">
        <is>
          <t>团队模拟数据</t>
        </is>
      </c>
      <c r="T3" s="70" t="inlineStr">
        <is>
          <t>SIM-v2.2-20260807-20260805</t>
        </is>
      </c>
      <c r="U3" s="70" t="inlineStr">
        <is>
          <t>物料=显示模组, 原因按序号取模分配(确定性), 批次号按生产日期+序号, 供应商编码仅供应原因填写</t>
        </is>
      </c>
      <c r="V3" s="70">
        <f>IFERROR(VLOOKUP(B3,'04_订单物料_模拟'!$A:$AA,25,FALSE),"高")</f>
        <v/>
      </c>
      <c r="W3" s="70">
        <f>IF(AND(V3="高",Q3&lt;&gt;"已解除"),"是","否")</f>
        <v/>
      </c>
      <c r="X3" s="70">
        <f>IF(W3="是","待确认","无需确认")</f>
        <v/>
      </c>
      <c r="Y3" s="70" t="n"/>
      <c r="Z3" s="70" t="n"/>
    </row>
    <row r="4">
      <c r="A4" s="70" t="inlineStr">
        <is>
          <t>FZ-0007</t>
        </is>
      </c>
      <c r="B4" s="70" t="inlineStr">
        <is>
          <t>SO-2415-1-M-DISPLAY</t>
        </is>
      </c>
      <c r="C4" s="70" t="inlineStr">
        <is>
          <t>EVT-0015</t>
        </is>
      </c>
      <c r="D4" s="70" t="inlineStr">
        <is>
          <t>WO-20251013-015</t>
        </is>
      </c>
      <c r="E4" s="70" t="inlineStr">
        <is>
          <t>SO-2415</t>
        </is>
      </c>
      <c r="F4" s="70" t="inlineStr">
        <is>
          <t>M-DISPLAY</t>
        </is>
      </c>
      <c r="G4" s="70" t="inlineStr">
        <is>
          <t>显示模组</t>
        </is>
      </c>
      <c r="H4" s="72" t="n">
        <v>120</v>
      </c>
      <c r="I4" s="70" t="inlineStr">
        <is>
          <t>B20251013-01</t>
        </is>
      </c>
      <c r="J4" s="70" t="n"/>
      <c r="K4" s="70" t="inlineStr">
        <is>
          <t>抽检</t>
        </is>
      </c>
      <c r="L4" s="70" t="inlineStr">
        <is>
          <t>外观不良</t>
        </is>
      </c>
      <c r="M4" s="70" t="inlineStr">
        <is>
          <t>外观不良</t>
        </is>
      </c>
      <c r="N4" s="70" t="inlineStr">
        <is>
          <t>不合格</t>
        </is>
      </c>
      <c r="O4" s="70" t="inlineStr">
        <is>
          <t>分选外观，返工或降级</t>
        </is>
      </c>
      <c r="P4" s="70" t="inlineStr">
        <is>
          <t>质量工程师</t>
        </is>
      </c>
      <c r="Q4" s="70" t="inlineStr">
        <is>
          <t>待复检</t>
        </is>
      </c>
      <c r="R4" s="70" t="n"/>
      <c r="S4" s="71" t="inlineStr">
        <is>
          <t>团队模拟数据</t>
        </is>
      </c>
      <c r="T4" s="70" t="inlineStr">
        <is>
          <t>SIM-v2.2-20260807-20260805</t>
        </is>
      </c>
      <c r="U4" s="70" t="inlineStr">
        <is>
          <t>物料=显示模组, 原因按序号取模分配(确定性), 批次号按生产日期+序号, 供应商编码仅供应原因填写</t>
        </is>
      </c>
      <c r="V4" s="70">
        <f>IFERROR(VLOOKUP(B4,'04_订单物料_模拟'!$A:$AA,25,FALSE),"高")</f>
        <v/>
      </c>
      <c r="W4" s="70">
        <f>IF(AND(V4="高",Q4&lt;&gt;"已解除"),"是","否")</f>
        <v/>
      </c>
      <c r="X4" s="70">
        <f>IF(W4="是","待确认","无需确认")</f>
        <v/>
      </c>
      <c r="Y4" s="70" t="n"/>
      <c r="Z4" s="70" t="n"/>
    </row>
    <row r="5">
      <c r="A5" s="70" t="inlineStr">
        <is>
          <t>FZ-0010</t>
        </is>
      </c>
      <c r="B5" s="70" t="inlineStr">
        <is>
          <t>SO-2422-1-M-DISPLAY</t>
        </is>
      </c>
      <c r="C5" s="70" t="inlineStr">
        <is>
          <t>EVT-0022</t>
        </is>
      </c>
      <c r="D5" s="70" t="inlineStr">
        <is>
          <t>WO-20251022-022</t>
        </is>
      </c>
      <c r="E5" s="70" t="inlineStr">
        <is>
          <t>SO-2422</t>
        </is>
      </c>
      <c r="F5" s="70" t="inlineStr">
        <is>
          <t>M-DISPLAY</t>
        </is>
      </c>
      <c r="G5" s="70" t="inlineStr">
        <is>
          <t>显示模组</t>
        </is>
      </c>
      <c r="H5" s="72" t="n">
        <v>90</v>
      </c>
      <c r="I5" s="70" t="inlineStr">
        <is>
          <t>B20251022-01</t>
        </is>
      </c>
      <c r="J5" s="70" t="n"/>
      <c r="K5" s="70" t="inlineStr">
        <is>
          <t>抽检</t>
        </is>
      </c>
      <c r="L5" s="70" t="inlineStr">
        <is>
          <t>抽检不合格</t>
        </is>
      </c>
      <c r="M5" s="70" t="inlineStr">
        <is>
          <t>功能失效</t>
        </is>
      </c>
      <c r="N5" s="70" t="inlineStr">
        <is>
          <t>不合格</t>
        </is>
      </c>
      <c r="O5" s="70" t="inlineStr">
        <is>
          <t>全检该批次，隔离不合格品</t>
        </is>
      </c>
      <c r="P5" s="70" t="inlineStr">
        <is>
          <t>质量工程师</t>
        </is>
      </c>
      <c r="Q5" s="70" t="inlineStr">
        <is>
          <t>已解除</t>
        </is>
      </c>
      <c r="R5" s="74" t="n">
        <v>45954</v>
      </c>
      <c r="S5" s="71" t="inlineStr">
        <is>
          <t>团队模拟数据</t>
        </is>
      </c>
      <c r="T5" s="70" t="inlineStr">
        <is>
          <t>SIM-v2.2-20260807-20260805</t>
        </is>
      </c>
      <c r="U5" s="70" t="inlineStr">
        <is>
          <t>物料=显示模组, 原因按序号取模分配(确定性), 批次号按生产日期+序号, 供应商编码仅供应原因填写</t>
        </is>
      </c>
      <c r="V5" s="70">
        <f>IFERROR(VLOOKUP(B5,'04_订单物料_模拟'!$A:$AA,25,FALSE),"高")</f>
        <v/>
      </c>
      <c r="W5" s="70">
        <f>IF(AND(V5="高",Q5&lt;&gt;"已解除"),"是","否")</f>
        <v/>
      </c>
      <c r="X5" s="70">
        <f>IF(W5="是","待确认","无需确认")</f>
        <v/>
      </c>
      <c r="Y5" s="70" t="n"/>
      <c r="Z5" s="70" t="n"/>
    </row>
    <row r="6">
      <c r="A6" s="70" t="inlineStr">
        <is>
          <t>FZ-0013</t>
        </is>
      </c>
      <c r="B6" s="70" t="inlineStr">
        <is>
          <t>SO-2429-1-M-DISPLAY</t>
        </is>
      </c>
      <c r="C6" s="70" t="inlineStr">
        <is>
          <t>EVT-0029</t>
        </is>
      </c>
      <c r="D6" s="70" t="inlineStr">
        <is>
          <t>WO-20251103-029</t>
        </is>
      </c>
      <c r="E6" s="70" t="inlineStr">
        <is>
          <t>SO-2429</t>
        </is>
      </c>
      <c r="F6" s="70" t="inlineStr">
        <is>
          <t>M-DISPLAY</t>
        </is>
      </c>
      <c r="G6" s="70" t="inlineStr">
        <is>
          <t>显示模组</t>
        </is>
      </c>
      <c r="H6" s="72" t="n">
        <v>110</v>
      </c>
      <c r="I6" s="70" t="inlineStr">
        <is>
          <t>B20251103-01</t>
        </is>
      </c>
      <c r="J6" s="70" t="n"/>
      <c r="K6" s="70" t="inlineStr">
        <is>
          <t>全检</t>
        </is>
      </c>
      <c r="L6" s="70" t="inlineStr">
        <is>
          <t>功能测试失败</t>
        </is>
      </c>
      <c r="M6" s="70" t="inlineStr">
        <is>
          <t>功能失效</t>
        </is>
      </c>
      <c r="N6" s="70" t="inlineStr">
        <is>
          <t>不合格</t>
        </is>
      </c>
      <c r="O6" s="70" t="inlineStr">
        <is>
          <t>复检功能，分析失效原因</t>
        </is>
      </c>
      <c r="P6" s="70" t="inlineStr">
        <is>
          <t>质量工程师</t>
        </is>
      </c>
      <c r="Q6" s="70" t="inlineStr">
        <is>
          <t>待分析</t>
        </is>
      </c>
      <c r="R6" s="70" t="n"/>
      <c r="S6" s="71" t="inlineStr">
        <is>
          <t>团队模拟数据</t>
        </is>
      </c>
      <c r="T6" s="70" t="inlineStr">
        <is>
          <t>SIM-v2.2-20260807-20260805</t>
        </is>
      </c>
      <c r="U6" s="70" t="inlineStr">
        <is>
          <t>物料=显示模组, 原因按序号取模分配(确定性), 批次号按生产日期+序号, 供应商编码仅供应原因填写</t>
        </is>
      </c>
      <c r="V6" s="70">
        <f>IFERROR(VLOOKUP(B6,'04_订单物料_模拟'!$A:$AA,25,FALSE),"高")</f>
        <v/>
      </c>
      <c r="W6" s="70">
        <f>IF(AND(V6="高",Q6&lt;&gt;"已解除"),"是","否")</f>
        <v/>
      </c>
      <c r="X6" s="70">
        <f>IF(W6="是","待确认","无需确认")</f>
        <v/>
      </c>
      <c r="Y6" s="70" t="n"/>
      <c r="Z6" s="70" t="n"/>
    </row>
    <row r="7">
      <c r="A7" s="70" t="inlineStr">
        <is>
          <t>FZ-0016</t>
        </is>
      </c>
      <c r="B7" s="70" t="inlineStr">
        <is>
          <t>SO-2436-1-M-DISPLAY</t>
        </is>
      </c>
      <c r="C7" s="70" t="inlineStr">
        <is>
          <t>EVT-0036</t>
        </is>
      </c>
      <c r="D7" s="70" t="inlineStr">
        <is>
          <t>WO-20251112-036</t>
        </is>
      </c>
      <c r="E7" s="70" t="inlineStr">
        <is>
          <t>SO-2436</t>
        </is>
      </c>
      <c r="F7" s="70" t="inlineStr">
        <is>
          <t>M-DISPLAY</t>
        </is>
      </c>
      <c r="G7" s="70" t="inlineStr">
        <is>
          <t>显示模组</t>
        </is>
      </c>
      <c r="H7" s="72" t="n">
        <v>80</v>
      </c>
      <c r="I7" s="70" t="inlineStr">
        <is>
          <t>B20251112-01</t>
        </is>
      </c>
      <c r="J7" s="70" t="n"/>
      <c r="K7" s="70" t="inlineStr">
        <is>
          <t>抽检</t>
        </is>
      </c>
      <c r="L7" s="70" t="inlineStr">
        <is>
          <t>外观不良</t>
        </is>
      </c>
      <c r="M7" s="70" t="inlineStr">
        <is>
          <t>外观不良</t>
        </is>
      </c>
      <c r="N7" s="70" t="inlineStr">
        <is>
          <t>不合格</t>
        </is>
      </c>
      <c r="O7" s="70" t="inlineStr">
        <is>
          <t>分选外观，返工或降级</t>
        </is>
      </c>
      <c r="P7" s="70" t="inlineStr">
        <is>
          <t>质量工程师</t>
        </is>
      </c>
      <c r="Q7" s="70" t="inlineStr">
        <is>
          <t>处理中</t>
        </is>
      </c>
      <c r="R7" s="70" t="n"/>
      <c r="S7" s="71" t="inlineStr">
        <is>
          <t>团队模拟数据</t>
        </is>
      </c>
      <c r="T7" s="70" t="inlineStr">
        <is>
          <t>SIM-v2.2-20260807-20260805</t>
        </is>
      </c>
      <c r="U7" s="70" t="inlineStr">
        <is>
          <t>物料=显示模组, 原因按序号取模分配(确定性), 批次号按生产日期+序号, 供应商编码仅供应原因填写</t>
        </is>
      </c>
      <c r="V7" s="70">
        <f>IFERROR(VLOOKUP(B7,'04_订单物料_模拟'!$A:$AA,25,FALSE),"高")</f>
        <v/>
      </c>
      <c r="W7" s="70">
        <f>IF(AND(V7="高",Q7&lt;&gt;"已解除"),"是","否")</f>
        <v/>
      </c>
      <c r="X7" s="70">
        <f>IF(W7="是","待确认","无需确认")</f>
        <v/>
      </c>
      <c r="Y7" s="70" t="n"/>
      <c r="Z7" s="70" t="n"/>
    </row>
    <row r="8">
      <c r="A8" s="70" t="inlineStr">
        <is>
          <t>FZ-0019</t>
        </is>
      </c>
      <c r="B8" s="70" t="inlineStr">
        <is>
          <t>SO-2443-1-M-DISPLAY</t>
        </is>
      </c>
      <c r="C8" s="70" t="inlineStr">
        <is>
          <t>EVT-0043</t>
        </is>
      </c>
      <c r="D8" s="70" t="inlineStr">
        <is>
          <t>WO-20251121-043</t>
        </is>
      </c>
      <c r="E8" s="70" t="inlineStr">
        <is>
          <t>SO-2443</t>
        </is>
      </c>
      <c r="F8" s="70" t="inlineStr">
        <is>
          <t>M-DISPLAY</t>
        </is>
      </c>
      <c r="G8" s="70" t="inlineStr">
        <is>
          <t>显示模组</t>
        </is>
      </c>
      <c r="H8" s="72" t="n">
        <v>100</v>
      </c>
      <c r="I8" s="70" t="inlineStr">
        <is>
          <t>B20251121-01</t>
        </is>
      </c>
      <c r="J8" s="70" t="n"/>
      <c r="K8" s="70" t="inlineStr">
        <is>
          <t>抽检</t>
        </is>
      </c>
      <c r="L8" s="70" t="inlineStr">
        <is>
          <t>抽检不合格</t>
        </is>
      </c>
      <c r="M8" s="70" t="inlineStr">
        <is>
          <t>功能失效</t>
        </is>
      </c>
      <c r="N8" s="70" t="inlineStr">
        <is>
          <t>不合格</t>
        </is>
      </c>
      <c r="O8" s="70" t="inlineStr">
        <is>
          <t>全检该批次，隔离不合格品</t>
        </is>
      </c>
      <c r="P8" s="70" t="inlineStr">
        <is>
          <t>质量工程师</t>
        </is>
      </c>
      <c r="Q8" s="70" t="inlineStr">
        <is>
          <t>待复检</t>
        </is>
      </c>
      <c r="R8" s="70" t="n"/>
      <c r="S8" s="71" t="inlineStr">
        <is>
          <t>团队模拟数据</t>
        </is>
      </c>
      <c r="T8" s="70" t="inlineStr">
        <is>
          <t>SIM-v2.2-20260807-20260805</t>
        </is>
      </c>
      <c r="U8" s="70" t="inlineStr">
        <is>
          <t>物料=显示模组, 原因按序号取模分配(确定性), 批次号按生产日期+序号, 供应商编码仅供应原因填写</t>
        </is>
      </c>
      <c r="V8" s="70">
        <f>IFERROR(VLOOKUP(B8,'04_订单物料_模拟'!$A:$AA,25,FALSE),"高")</f>
        <v/>
      </c>
      <c r="W8" s="70">
        <f>IF(AND(V8="高",Q8&lt;&gt;"已解除"),"是","否")</f>
        <v/>
      </c>
      <c r="X8" s="70">
        <f>IF(W8="是","待确认","无需确认")</f>
        <v/>
      </c>
      <c r="Y8" s="70" t="n"/>
      <c r="Z8" s="70" t="n"/>
    </row>
    <row r="9">
      <c r="A9" s="70" t="inlineStr">
        <is>
          <t>FZ-0022</t>
        </is>
      </c>
      <c r="B9" s="70" t="inlineStr">
        <is>
          <t>SO-2450-1-M-DISPLAY</t>
        </is>
      </c>
      <c r="C9" s="70" t="inlineStr">
        <is>
          <t>EVT-0050</t>
        </is>
      </c>
      <c r="D9" s="70" t="inlineStr">
        <is>
          <t>WO-20251202-050</t>
        </is>
      </c>
      <c r="E9" s="70" t="inlineStr">
        <is>
          <t>SO-2450</t>
        </is>
      </c>
      <c r="F9" s="70" t="inlineStr">
        <is>
          <t>M-DISPLAY</t>
        </is>
      </c>
      <c r="G9" s="70" t="inlineStr">
        <is>
          <t>显示模组</t>
        </is>
      </c>
      <c r="H9" s="72" t="n">
        <v>120</v>
      </c>
      <c r="I9" s="70" t="inlineStr">
        <is>
          <t>B20251202-01</t>
        </is>
      </c>
      <c r="J9" s="70" t="n"/>
      <c r="K9" s="70" t="inlineStr">
        <is>
          <t>全检</t>
        </is>
      </c>
      <c r="L9" s="70" t="inlineStr">
        <is>
          <t>功能测试失败</t>
        </is>
      </c>
      <c r="M9" s="70" t="inlineStr">
        <is>
          <t>功能失效</t>
        </is>
      </c>
      <c r="N9" s="70" t="inlineStr">
        <is>
          <t>不合格</t>
        </is>
      </c>
      <c r="O9" s="70" t="inlineStr">
        <is>
          <t>复检功能，分析失效原因</t>
        </is>
      </c>
      <c r="P9" s="70" t="inlineStr">
        <is>
          <t>质量工程师</t>
        </is>
      </c>
      <c r="Q9" s="70" t="inlineStr">
        <is>
          <t>已解除</t>
        </is>
      </c>
      <c r="R9" s="74" t="n">
        <v>45995</v>
      </c>
      <c r="S9" s="71" t="inlineStr">
        <is>
          <t>团队模拟数据</t>
        </is>
      </c>
      <c r="T9" s="70" t="inlineStr">
        <is>
          <t>SIM-v2.2-20260807-20260805</t>
        </is>
      </c>
      <c r="U9" s="70" t="inlineStr">
        <is>
          <t>物料=显示模组, 原因按序号取模分配(确定性), 批次号按生产日期+序号, 供应商编码仅供应原因填写</t>
        </is>
      </c>
      <c r="V9" s="70">
        <f>IFERROR(VLOOKUP(B9,'04_订单物料_模拟'!$A:$AA,25,FALSE),"高")</f>
        <v/>
      </c>
      <c r="W9" s="70">
        <f>IF(AND(V9="高",Q9&lt;&gt;"已解除"),"是","否")</f>
        <v/>
      </c>
      <c r="X9" s="70">
        <f>IF(W9="是","待确认","无需确认")</f>
        <v/>
      </c>
      <c r="Y9" s="70" t="n"/>
      <c r="Z9" s="70" t="n"/>
    </row>
    <row r="10">
      <c r="A10" s="70" t="inlineStr">
        <is>
          <t>FZ-0025</t>
        </is>
      </c>
      <c r="B10" s="70" t="inlineStr">
        <is>
          <t>SO-2457-1-M-DISPLAY</t>
        </is>
      </c>
      <c r="C10" s="70" t="inlineStr">
        <is>
          <t>EVT-0057</t>
        </is>
      </c>
      <c r="D10" s="70" t="inlineStr">
        <is>
          <t>WO-20251211-057</t>
        </is>
      </c>
      <c r="E10" s="70" t="inlineStr">
        <is>
          <t>SO-2457</t>
        </is>
      </c>
      <c r="F10" s="70" t="inlineStr">
        <is>
          <t>M-DISPLAY</t>
        </is>
      </c>
      <c r="G10" s="70" t="inlineStr">
        <is>
          <t>显示模组</t>
        </is>
      </c>
      <c r="H10" s="72" t="n">
        <v>90</v>
      </c>
      <c r="I10" s="70" t="inlineStr">
        <is>
          <t>B20251211-01</t>
        </is>
      </c>
      <c r="J10" s="70" t="n"/>
      <c r="K10" s="70" t="inlineStr">
        <is>
          <t>抽检</t>
        </is>
      </c>
      <c r="L10" s="70" t="inlineStr">
        <is>
          <t>外观不良</t>
        </is>
      </c>
      <c r="M10" s="70" t="inlineStr">
        <is>
          <t>外观不良</t>
        </is>
      </c>
      <c r="N10" s="70" t="inlineStr">
        <is>
          <t>不合格</t>
        </is>
      </c>
      <c r="O10" s="70" t="inlineStr">
        <is>
          <t>分选外观，返工或降级</t>
        </is>
      </c>
      <c r="P10" s="70" t="inlineStr">
        <is>
          <t>质量工程师</t>
        </is>
      </c>
      <c r="Q10" s="70" t="inlineStr">
        <is>
          <t>待分析</t>
        </is>
      </c>
      <c r="R10" s="70" t="n"/>
      <c r="S10" s="71" t="inlineStr">
        <is>
          <t>团队模拟数据</t>
        </is>
      </c>
      <c r="T10" s="70" t="inlineStr">
        <is>
          <t>SIM-v2.2-20260807-20260805</t>
        </is>
      </c>
      <c r="U10" s="70" t="inlineStr">
        <is>
          <t>物料=显示模组, 原因按序号取模分配(确定性), 批次号按生产日期+序号, 供应商编码仅供应原因填写</t>
        </is>
      </c>
      <c r="V10" s="70">
        <f>IFERROR(VLOOKUP(B10,'04_订单物料_模拟'!$A:$AA,25,FALSE),"高")</f>
        <v/>
      </c>
      <c r="W10" s="70">
        <f>IF(AND(V10="高",Q10&lt;&gt;"已解除"),"是","否")</f>
        <v/>
      </c>
      <c r="X10" s="70">
        <f>IF(W10="是","待确认","无需确认")</f>
        <v/>
      </c>
      <c r="Y10" s="70" t="n"/>
      <c r="Z10" s="70" t="n"/>
    </row>
    <row r="11">
      <c r="A11" s="70" t="inlineStr">
        <is>
          <t>FZ-0028</t>
        </is>
      </c>
      <c r="B11" s="70" t="inlineStr">
        <is>
          <t>SO-2464-1-M-DISPLAY</t>
        </is>
      </c>
      <c r="C11" s="70" t="inlineStr">
        <is>
          <t>EVT-0064</t>
        </is>
      </c>
      <c r="D11" s="70" t="inlineStr">
        <is>
          <t>WO-20260202-064</t>
        </is>
      </c>
      <c r="E11" s="70" t="inlineStr">
        <is>
          <t>SO-2464</t>
        </is>
      </c>
      <c r="F11" s="70" t="inlineStr">
        <is>
          <t>M-DISPLAY</t>
        </is>
      </c>
      <c r="G11" s="70" t="inlineStr">
        <is>
          <t>显示模组</t>
        </is>
      </c>
      <c r="H11" s="72" t="n">
        <v>110</v>
      </c>
      <c r="I11" s="70" t="inlineStr">
        <is>
          <t>B20260202-01</t>
        </is>
      </c>
      <c r="J11" s="70" t="n"/>
      <c r="K11" s="70" t="inlineStr">
        <is>
          <t>抽检</t>
        </is>
      </c>
      <c r="L11" s="70" t="inlineStr">
        <is>
          <t>抽检不合格</t>
        </is>
      </c>
      <c r="M11" s="70" t="inlineStr">
        <is>
          <t>功能失效</t>
        </is>
      </c>
      <c r="N11" s="70" t="inlineStr">
        <is>
          <t>不合格</t>
        </is>
      </c>
      <c r="O11" s="70" t="inlineStr">
        <is>
          <t>全检该批次，隔离不合格品</t>
        </is>
      </c>
      <c r="P11" s="70" t="inlineStr">
        <is>
          <t>质量工程师</t>
        </is>
      </c>
      <c r="Q11" s="70" t="inlineStr">
        <is>
          <t>处理中</t>
        </is>
      </c>
      <c r="R11" s="70" t="n"/>
      <c r="S11" s="71" t="inlineStr">
        <is>
          <t>团队模拟数据</t>
        </is>
      </c>
      <c r="T11" s="70" t="inlineStr">
        <is>
          <t>SIM-v2.2-20260807-20260805</t>
        </is>
      </c>
      <c r="U11" s="70" t="inlineStr">
        <is>
          <t>物料=显示模组, 原因按序号取模分配(确定性), 批次号按生产日期+序号, 供应商编码仅供应原因填写</t>
        </is>
      </c>
      <c r="V11" s="70">
        <f>IFERROR(VLOOKUP(B11,'04_订单物料_模拟'!$A:$AA,25,FALSE),"高")</f>
        <v/>
      </c>
      <c r="W11" s="70">
        <f>IF(AND(V11="高",Q11&lt;&gt;"已解除"),"是","否")</f>
        <v/>
      </c>
      <c r="X11" s="70">
        <f>IF(W11="是","待确认","无需确认")</f>
        <v/>
      </c>
      <c r="Y11" s="70" t="n"/>
      <c r="Z11" s="70" t="n"/>
    </row>
    <row r="12">
      <c r="A12" s="70" t="inlineStr">
        <is>
          <t>FZ-0031</t>
        </is>
      </c>
      <c r="B12" s="70" t="inlineStr">
        <is>
          <t>SO-2471-1-M-DISPLAY</t>
        </is>
      </c>
      <c r="C12" s="70" t="inlineStr">
        <is>
          <t>EVT-0071</t>
        </is>
      </c>
      <c r="D12" s="70" t="inlineStr">
        <is>
          <t>WO-20260211-071</t>
        </is>
      </c>
      <c r="E12" s="70" t="inlineStr">
        <is>
          <t>SO-2471</t>
        </is>
      </c>
      <c r="F12" s="70" t="inlineStr">
        <is>
          <t>M-DISPLAY</t>
        </is>
      </c>
      <c r="G12" s="70" t="inlineStr">
        <is>
          <t>显示模组</t>
        </is>
      </c>
      <c r="H12" s="72" t="n">
        <v>80</v>
      </c>
      <c r="I12" s="70" t="inlineStr">
        <is>
          <t>B20260211-01</t>
        </is>
      </c>
      <c r="J12" s="70" t="n"/>
      <c r="K12" s="70" t="inlineStr">
        <is>
          <t>全检</t>
        </is>
      </c>
      <c r="L12" s="70" t="inlineStr">
        <is>
          <t>功能测试失败</t>
        </is>
      </c>
      <c r="M12" s="70" t="inlineStr">
        <is>
          <t>功能失效</t>
        </is>
      </c>
      <c r="N12" s="70" t="inlineStr">
        <is>
          <t>不合格</t>
        </is>
      </c>
      <c r="O12" s="70" t="inlineStr">
        <is>
          <t>复检功能，分析失效原因</t>
        </is>
      </c>
      <c r="P12" s="70" t="inlineStr">
        <is>
          <t>质量工程师</t>
        </is>
      </c>
      <c r="Q12" s="70" t="inlineStr">
        <is>
          <t>待复检</t>
        </is>
      </c>
      <c r="R12" s="70" t="n"/>
      <c r="S12" s="71" t="inlineStr">
        <is>
          <t>团队模拟数据</t>
        </is>
      </c>
      <c r="T12" s="70" t="inlineStr">
        <is>
          <t>SIM-v2.2-20260807-20260805</t>
        </is>
      </c>
      <c r="U12" s="70" t="inlineStr">
        <is>
          <t>物料=显示模组, 原因按序号取模分配(确定性), 批次号按生产日期+序号, 供应商编码仅供应原因填写</t>
        </is>
      </c>
      <c r="V12" s="70">
        <f>IFERROR(VLOOKUP(B12,'04_订单物料_模拟'!$A:$AA,25,FALSE),"高")</f>
        <v/>
      </c>
      <c r="W12" s="70">
        <f>IF(AND(V12="高",Q12&lt;&gt;"已解除"),"是","否")</f>
        <v/>
      </c>
      <c r="X12" s="70">
        <f>IF(W12="是","待确认","无需确认")</f>
        <v/>
      </c>
      <c r="Y12" s="70" t="n"/>
      <c r="Z12" s="70" t="n"/>
    </row>
    <row r="13">
      <c r="A13" s="70" t="inlineStr">
        <is>
          <t>FZ-0034</t>
        </is>
      </c>
      <c r="B13" s="70" t="inlineStr">
        <is>
          <t>SO-2478-1-M-DISPLAY</t>
        </is>
      </c>
      <c r="C13" s="70" t="inlineStr">
        <is>
          <t>EVT-0078</t>
        </is>
      </c>
      <c r="D13" s="70" t="inlineStr">
        <is>
          <t>WO-20260220-078</t>
        </is>
      </c>
      <c r="E13" s="70" t="inlineStr">
        <is>
          <t>SO-2478</t>
        </is>
      </c>
      <c r="F13" s="70" t="inlineStr">
        <is>
          <t>M-DISPLAY</t>
        </is>
      </c>
      <c r="G13" s="70" t="inlineStr">
        <is>
          <t>显示模组</t>
        </is>
      </c>
      <c r="H13" s="72" t="n">
        <v>100</v>
      </c>
      <c r="I13" s="70" t="inlineStr">
        <is>
          <t>B20260220-01</t>
        </is>
      </c>
      <c r="J13" s="70" t="n"/>
      <c r="K13" s="70" t="inlineStr">
        <is>
          <t>抽检</t>
        </is>
      </c>
      <c r="L13" s="70" t="inlineStr">
        <is>
          <t>外观不良</t>
        </is>
      </c>
      <c r="M13" s="70" t="inlineStr">
        <is>
          <t>外观不良</t>
        </is>
      </c>
      <c r="N13" s="70" t="inlineStr">
        <is>
          <t>不合格</t>
        </is>
      </c>
      <c r="O13" s="70" t="inlineStr">
        <is>
          <t>分选外观，返工或降级</t>
        </is>
      </c>
      <c r="P13" s="70" t="inlineStr">
        <is>
          <t>质量工程师</t>
        </is>
      </c>
      <c r="Q13" s="70" t="inlineStr">
        <is>
          <t>已解除</t>
        </is>
      </c>
      <c r="R13" s="74" t="n">
        <v>46075</v>
      </c>
      <c r="S13" s="71" t="inlineStr">
        <is>
          <t>团队模拟数据</t>
        </is>
      </c>
      <c r="T13" s="70" t="inlineStr">
        <is>
          <t>SIM-v2.2-20260807-20260805</t>
        </is>
      </c>
      <c r="U13" s="70" t="inlineStr">
        <is>
          <t>物料=显示模组, 原因按序号取模分配(确定性), 批次号按生产日期+序号, 供应商编码仅供应原因填写</t>
        </is>
      </c>
      <c r="V13" s="70">
        <f>IFERROR(VLOOKUP(B13,'04_订单物料_模拟'!$A:$AA,25,FALSE),"高")</f>
        <v/>
      </c>
      <c r="W13" s="70">
        <f>IF(AND(V13="高",Q13&lt;&gt;"已解除"),"是","否")</f>
        <v/>
      </c>
      <c r="X13" s="70">
        <f>IF(W13="是","待确认","无需确认")</f>
        <v/>
      </c>
      <c r="Y13" s="70" t="n"/>
      <c r="Z13" s="70" t="n"/>
    </row>
    <row r="14">
      <c r="A14" s="70" t="inlineStr">
        <is>
          <t>FZ-0037</t>
        </is>
      </c>
      <c r="B14" s="70" t="inlineStr">
        <is>
          <t>SO-2485-1-M-DISPLAY</t>
        </is>
      </c>
      <c r="C14" s="70" t="inlineStr">
        <is>
          <t>EVT-0085</t>
        </is>
      </c>
      <c r="D14" s="70" t="inlineStr">
        <is>
          <t>WO-20260304-085</t>
        </is>
      </c>
      <c r="E14" s="70" t="inlineStr">
        <is>
          <t>SO-2485</t>
        </is>
      </c>
      <c r="F14" s="70" t="inlineStr">
        <is>
          <t>M-DISPLAY</t>
        </is>
      </c>
      <c r="G14" s="70" t="inlineStr">
        <is>
          <t>显示模组</t>
        </is>
      </c>
      <c r="H14" s="72" t="n">
        <v>120</v>
      </c>
      <c r="I14" s="70" t="inlineStr">
        <is>
          <t>B20260304-01</t>
        </is>
      </c>
      <c r="J14" s="70" t="n"/>
      <c r="K14" s="70" t="inlineStr">
        <is>
          <t>抽检</t>
        </is>
      </c>
      <c r="L14" s="70" t="inlineStr">
        <is>
          <t>抽检不合格</t>
        </is>
      </c>
      <c r="M14" s="70" t="inlineStr">
        <is>
          <t>功能失效</t>
        </is>
      </c>
      <c r="N14" s="70" t="inlineStr">
        <is>
          <t>不合格</t>
        </is>
      </c>
      <c r="O14" s="70" t="inlineStr">
        <is>
          <t>全检该批次，隔离不合格品</t>
        </is>
      </c>
      <c r="P14" s="70" t="inlineStr">
        <is>
          <t>质量工程师</t>
        </is>
      </c>
      <c r="Q14" s="70" t="inlineStr">
        <is>
          <t>待分析</t>
        </is>
      </c>
      <c r="R14" s="70" t="n"/>
      <c r="S14" s="71" t="inlineStr">
        <is>
          <t>团队模拟数据</t>
        </is>
      </c>
      <c r="T14" s="70" t="inlineStr">
        <is>
          <t>SIM-v2.2-20260807-20260805</t>
        </is>
      </c>
      <c r="U14" s="70" t="inlineStr">
        <is>
          <t>物料=显示模组, 原因按序号取模分配(确定性), 批次号按生产日期+序号, 供应商编码仅供应原因填写</t>
        </is>
      </c>
      <c r="V14" s="70">
        <f>IFERROR(VLOOKUP(B14,'04_订单物料_模拟'!$A:$AA,25,FALSE),"高")</f>
        <v/>
      </c>
      <c r="W14" s="70">
        <f>IF(AND(V14="高",Q14&lt;&gt;"已解除"),"是","否")</f>
        <v/>
      </c>
      <c r="X14" s="70">
        <f>IF(W14="是","待确认","无需确认")</f>
        <v/>
      </c>
      <c r="Y14" s="70" t="n"/>
      <c r="Z14" s="70" t="n"/>
    </row>
    <row r="15">
      <c r="A15" s="70" t="inlineStr">
        <is>
          <t>FZ-0040</t>
        </is>
      </c>
      <c r="B15" s="70" t="inlineStr">
        <is>
          <t>SO-2492-1-M-DISPLAY</t>
        </is>
      </c>
      <c r="C15" s="70" t="inlineStr">
        <is>
          <t>EVT-0092</t>
        </is>
      </c>
      <c r="D15" s="70" t="inlineStr">
        <is>
          <t>WO-20260313-092</t>
        </is>
      </c>
      <c r="E15" s="70" t="inlineStr">
        <is>
          <t>SO-2492</t>
        </is>
      </c>
      <c r="F15" s="70" t="inlineStr">
        <is>
          <t>M-DISPLAY</t>
        </is>
      </c>
      <c r="G15" s="70" t="inlineStr">
        <is>
          <t>显示模组</t>
        </is>
      </c>
      <c r="H15" s="72" t="n">
        <v>90</v>
      </c>
      <c r="I15" s="70" t="inlineStr">
        <is>
          <t>B20260313-01</t>
        </is>
      </c>
      <c r="J15" s="70" t="n"/>
      <c r="K15" s="70" t="inlineStr">
        <is>
          <t>全检</t>
        </is>
      </c>
      <c r="L15" s="70" t="inlineStr">
        <is>
          <t>功能测试失败</t>
        </is>
      </c>
      <c r="M15" s="70" t="inlineStr">
        <is>
          <t>功能失效</t>
        </is>
      </c>
      <c r="N15" s="70" t="inlineStr">
        <is>
          <t>不合格</t>
        </is>
      </c>
      <c r="O15" s="70" t="inlineStr">
        <is>
          <t>复检功能，分析失效原因</t>
        </is>
      </c>
      <c r="P15" s="70" t="inlineStr">
        <is>
          <t>质量工程师</t>
        </is>
      </c>
      <c r="Q15" s="70" t="inlineStr">
        <is>
          <t>处理中</t>
        </is>
      </c>
      <c r="R15" s="70" t="n"/>
      <c r="S15" s="71" t="inlineStr">
        <is>
          <t>团队模拟数据</t>
        </is>
      </c>
      <c r="T15" s="70" t="inlineStr">
        <is>
          <t>SIM-v2.2-20260807-20260805</t>
        </is>
      </c>
      <c r="U15" s="70" t="inlineStr">
        <is>
          <t>物料=显示模组, 原因按序号取模分配(确定性), 批次号按生产日期+序号, 供应商编码仅供应原因填写</t>
        </is>
      </c>
      <c r="V15" s="70">
        <f>IFERROR(VLOOKUP(B15,'04_订单物料_模拟'!$A:$AA,25,FALSE),"高")</f>
        <v/>
      </c>
      <c r="W15" s="70">
        <f>IF(AND(V15="高",Q15&lt;&gt;"已解除"),"是","否")</f>
        <v/>
      </c>
      <c r="X15" s="70">
        <f>IF(W15="是","待确认","无需确认")</f>
        <v/>
      </c>
      <c r="Y15" s="70" t="n"/>
      <c r="Z15" s="70" t="n"/>
    </row>
    <row r="16">
      <c r="A16" s="70" t="inlineStr">
        <is>
          <t>FZ-0043</t>
        </is>
      </c>
      <c r="B16" s="70" t="inlineStr">
        <is>
          <t>SO-2499-1-M-DISPLAY</t>
        </is>
      </c>
      <c r="C16" s="70" t="inlineStr">
        <is>
          <t>EVT-0099</t>
        </is>
      </c>
      <c r="D16" s="70" t="inlineStr">
        <is>
          <t>WO-20260324-099</t>
        </is>
      </c>
      <c r="E16" s="70" t="inlineStr">
        <is>
          <t>SO-2499</t>
        </is>
      </c>
      <c r="F16" s="70" t="inlineStr">
        <is>
          <t>M-DISPLAY</t>
        </is>
      </c>
      <c r="G16" s="70" t="inlineStr">
        <is>
          <t>显示模组</t>
        </is>
      </c>
      <c r="H16" s="72" t="n">
        <v>110</v>
      </c>
      <c r="I16" s="70" t="inlineStr">
        <is>
          <t>B20260324-01</t>
        </is>
      </c>
      <c r="J16" s="70" t="n"/>
      <c r="K16" s="70" t="inlineStr">
        <is>
          <t>抽检</t>
        </is>
      </c>
      <c r="L16" s="70" t="inlineStr">
        <is>
          <t>外观不良</t>
        </is>
      </c>
      <c r="M16" s="70" t="inlineStr">
        <is>
          <t>外观不良</t>
        </is>
      </c>
      <c r="N16" s="70" t="inlineStr">
        <is>
          <t>不合格</t>
        </is>
      </c>
      <c r="O16" s="70" t="inlineStr">
        <is>
          <t>分选外观，返工或降级</t>
        </is>
      </c>
      <c r="P16" s="70" t="inlineStr">
        <is>
          <t>质量工程师</t>
        </is>
      </c>
      <c r="Q16" s="70" t="inlineStr">
        <is>
          <t>待复检</t>
        </is>
      </c>
      <c r="R16" s="70" t="n"/>
      <c r="S16" s="71" t="inlineStr">
        <is>
          <t>团队模拟数据</t>
        </is>
      </c>
      <c r="T16" s="70" t="inlineStr">
        <is>
          <t>SIM-v2.2-20260807-20260805</t>
        </is>
      </c>
      <c r="U16" s="70" t="inlineStr">
        <is>
          <t>物料=显示模组, 原因按序号取模分配(确定性), 批次号按生产日期+序号, 供应商编码仅供应原因填写</t>
        </is>
      </c>
      <c r="V16" s="70">
        <f>IFERROR(VLOOKUP(B16,'04_订单物料_模拟'!$A:$AA,25,FALSE),"高")</f>
        <v/>
      </c>
      <c r="W16" s="70">
        <f>IF(AND(V16="高",Q16&lt;&gt;"已解除"),"是","否")</f>
        <v/>
      </c>
      <c r="X16" s="70">
        <f>IF(W16="是","待确认","无需确认")</f>
        <v/>
      </c>
      <c r="Y16" s="70" t="n"/>
      <c r="Z16" s="70" t="n"/>
    </row>
    <row r="17">
      <c r="A17" s="70" t="inlineStr">
        <is>
          <t>FZ-0003</t>
        </is>
      </c>
      <c r="B17" s="70" t="inlineStr">
        <is>
          <t>SO-2407-2-M-PCBA</t>
        </is>
      </c>
      <c r="C17" s="70" t="inlineStr">
        <is>
          <t>EVT-0007</t>
        </is>
      </c>
      <c r="D17" s="70" t="inlineStr">
        <is>
          <t>WO-20250930-007</t>
        </is>
      </c>
      <c r="E17" s="70" t="inlineStr">
        <is>
          <t>SO-2407</t>
        </is>
      </c>
      <c r="F17" s="70" t="inlineStr">
        <is>
          <t>M-PCBA</t>
        </is>
      </c>
      <c r="G17" s="70" t="inlineStr">
        <is>
          <t>主板组件</t>
        </is>
      </c>
      <c r="H17" s="72" t="n">
        <v>90</v>
      </c>
      <c r="I17" s="70" t="inlineStr">
        <is>
          <t>B20250930-01</t>
        </is>
      </c>
      <c r="J17" s="70" t="inlineStr">
        <is>
          <t>SUP-PCBA-01</t>
        </is>
      </c>
      <c r="K17" s="70" t="inlineStr">
        <is>
          <t>来料抽检</t>
        </is>
      </c>
      <c r="L17" s="70" t="inlineStr">
        <is>
          <t>来料质量异常</t>
        </is>
      </c>
      <c r="M17" s="70" t="inlineStr">
        <is>
          <t>电气不良</t>
        </is>
      </c>
      <c r="N17" s="70" t="inlineStr">
        <is>
          <t>来料不合格</t>
        </is>
      </c>
      <c r="O17" s="70" t="inlineStr">
        <is>
          <t>退回供应商，申请换货</t>
        </is>
      </c>
      <c r="P17" s="70" t="inlineStr">
        <is>
          <t>供应链负责人</t>
        </is>
      </c>
      <c r="Q17" s="70" t="inlineStr">
        <is>
          <t>待分析</t>
        </is>
      </c>
      <c r="R17" s="70" t="n"/>
      <c r="S17" s="71" t="inlineStr">
        <is>
          <t>团队模拟数据</t>
        </is>
      </c>
      <c r="T17" s="70" t="inlineStr">
        <is>
          <t>SIM-v2.2-20260807-20260805</t>
        </is>
      </c>
      <c r="U17" s="70" t="inlineStr">
        <is>
          <t>物料=主板组件, 原因按序号取模分配(确定性), 批次号按生产日期+序号, 供应商编码仅供应原因填写</t>
        </is>
      </c>
      <c r="V17" s="70">
        <f>IFERROR(VLOOKUP(B17,'04_订单物料_模拟'!$A:$AA,25,FALSE),"高")</f>
        <v/>
      </c>
      <c r="W17" s="70">
        <f>IF(AND(V17="高",Q17&lt;&gt;"已解除"),"是","否")</f>
        <v/>
      </c>
      <c r="X17" s="70">
        <f>IF(W17="是","待确认","无需确认")</f>
        <v/>
      </c>
      <c r="Y17" s="70" t="n"/>
      <c r="Z17" s="70" t="n"/>
    </row>
    <row r="18">
      <c r="A18" s="70" t="inlineStr">
        <is>
          <t>FZ-0006</t>
        </is>
      </c>
      <c r="B18" s="70" t="inlineStr">
        <is>
          <t>SO-2414-2-M-PCBA</t>
        </is>
      </c>
      <c r="C18" s="70" t="inlineStr">
        <is>
          <t>EVT-0014</t>
        </is>
      </c>
      <c r="D18" s="70" t="inlineStr">
        <is>
          <t>WO-20251010-014</t>
        </is>
      </c>
      <c r="E18" s="70" t="inlineStr">
        <is>
          <t>SO-2414</t>
        </is>
      </c>
      <c r="F18" s="70" t="inlineStr">
        <is>
          <t>M-PCBA</t>
        </is>
      </c>
      <c r="G18" s="70" t="inlineStr">
        <is>
          <t>主板组件</t>
        </is>
      </c>
      <c r="H18" s="72" t="n">
        <v>110</v>
      </c>
      <c r="I18" s="70" t="inlineStr">
        <is>
          <t>B20251010-01</t>
        </is>
      </c>
      <c r="J18" s="70" t="n"/>
      <c r="K18" s="70" t="inlineStr">
        <is>
          <t>全检</t>
        </is>
      </c>
      <c r="L18" s="70" t="inlineStr">
        <is>
          <t>电气性能异常</t>
        </is>
      </c>
      <c r="M18" s="70" t="inlineStr">
        <is>
          <t>电气不良</t>
        </is>
      </c>
      <c r="N18" s="70" t="inlineStr">
        <is>
          <t>不合格</t>
        </is>
      </c>
      <c r="O18" s="70" t="inlineStr">
        <is>
          <t>复测电气参数，排查焊接</t>
        </is>
      </c>
      <c r="P18" s="70" t="inlineStr">
        <is>
          <t>质量工程师</t>
        </is>
      </c>
      <c r="Q18" s="70" t="inlineStr">
        <is>
          <t>处理中</t>
        </is>
      </c>
      <c r="R18" s="70" t="n"/>
      <c r="S18" s="71" t="inlineStr">
        <is>
          <t>团队模拟数据</t>
        </is>
      </c>
      <c r="T18" s="70" t="inlineStr">
        <is>
          <t>SIM-v2.2-20260807-20260805</t>
        </is>
      </c>
      <c r="U18" s="70" t="inlineStr">
        <is>
          <t>物料=主板组件, 原因按序号取模分配(确定性), 批次号按生产日期+序号, 供应商编码仅供应原因填写</t>
        </is>
      </c>
      <c r="V18" s="70">
        <f>IFERROR(VLOOKUP(B18,'04_订单物料_模拟'!$A:$AA,25,FALSE),"高")</f>
        <v/>
      </c>
      <c r="W18" s="70">
        <f>IF(AND(V18="高",Q18&lt;&gt;"已解除"),"是","否")</f>
        <v/>
      </c>
      <c r="X18" s="70">
        <f>IF(W18="是","待确认","无需确认")</f>
        <v/>
      </c>
      <c r="Y18" s="70" t="n"/>
      <c r="Z18" s="70" t="n"/>
    </row>
    <row r="19">
      <c r="A19" s="70" t="inlineStr">
        <is>
          <t>FZ-0009</t>
        </is>
      </c>
      <c r="B19" s="70" t="inlineStr">
        <is>
          <t>SO-2421-2-M-PCBA</t>
        </is>
      </c>
      <c r="C19" s="70" t="inlineStr">
        <is>
          <t>EVT-0021</t>
        </is>
      </c>
      <c r="D19" s="70" t="inlineStr">
        <is>
          <t>WO-20251021-021</t>
        </is>
      </c>
      <c r="E19" s="70" t="inlineStr">
        <is>
          <t>SO-2421</t>
        </is>
      </c>
      <c r="F19" s="70" t="inlineStr">
        <is>
          <t>M-PCBA</t>
        </is>
      </c>
      <c r="G19" s="70" t="inlineStr">
        <is>
          <t>主板组件</t>
        </is>
      </c>
      <c r="H19" s="72" t="n">
        <v>80</v>
      </c>
      <c r="I19" s="70" t="inlineStr">
        <is>
          <t>B20251021-01</t>
        </is>
      </c>
      <c r="J19" s="70" t="n"/>
      <c r="K19" s="70" t="inlineStr">
        <is>
          <t>全检</t>
        </is>
      </c>
      <c r="L19" s="70" t="inlineStr">
        <is>
          <t>功能测试失败</t>
        </is>
      </c>
      <c r="M19" s="70" t="inlineStr">
        <is>
          <t>功能失效</t>
        </is>
      </c>
      <c r="N19" s="70" t="inlineStr">
        <is>
          <t>不合格</t>
        </is>
      </c>
      <c r="O19" s="70" t="inlineStr">
        <is>
          <t>复检功能，分析失效原因</t>
        </is>
      </c>
      <c r="P19" s="70" t="inlineStr">
        <is>
          <t>质量工程师</t>
        </is>
      </c>
      <c r="Q19" s="70" t="inlineStr">
        <is>
          <t>待复检</t>
        </is>
      </c>
      <c r="R19" s="70" t="n"/>
      <c r="S19" s="71" t="inlineStr">
        <is>
          <t>团队模拟数据</t>
        </is>
      </c>
      <c r="T19" s="70" t="inlineStr">
        <is>
          <t>SIM-v2.2-20260807-20260805</t>
        </is>
      </c>
      <c r="U19" s="70" t="inlineStr">
        <is>
          <t>物料=主板组件, 原因按序号取模分配(确定性), 批次号按生产日期+序号, 供应商编码仅供应原因填写</t>
        </is>
      </c>
      <c r="V19" s="70">
        <f>IFERROR(VLOOKUP(B19,'04_订单物料_模拟'!$A:$AA,25,FALSE),"高")</f>
        <v/>
      </c>
      <c r="W19" s="70">
        <f>IF(AND(V19="高",Q19&lt;&gt;"已解除"),"是","否")</f>
        <v/>
      </c>
      <c r="X19" s="70">
        <f>IF(W19="是","待确认","无需确认")</f>
        <v/>
      </c>
      <c r="Y19" s="70" t="n"/>
      <c r="Z19" s="70" t="n"/>
    </row>
    <row r="20">
      <c r="A20" s="70" t="inlineStr">
        <is>
          <t>FZ-0012</t>
        </is>
      </c>
      <c r="B20" s="70" t="inlineStr">
        <is>
          <t>SO-2428-2-M-PCBA</t>
        </is>
      </c>
      <c r="C20" s="70" t="inlineStr">
        <is>
          <t>EVT-0028</t>
        </is>
      </c>
      <c r="D20" s="70" t="inlineStr">
        <is>
          <t>WO-20251031-028</t>
        </is>
      </c>
      <c r="E20" s="70" t="inlineStr">
        <is>
          <t>SO-2428</t>
        </is>
      </c>
      <c r="F20" s="70" t="inlineStr">
        <is>
          <t>M-PCBA</t>
        </is>
      </c>
      <c r="G20" s="70" t="inlineStr">
        <is>
          <t>主板组件</t>
        </is>
      </c>
      <c r="H20" s="72" t="n">
        <v>100</v>
      </c>
      <c r="I20" s="70" t="inlineStr">
        <is>
          <t>B20251031-01</t>
        </is>
      </c>
      <c r="J20" s="70" t="inlineStr">
        <is>
          <t>SUP-PCBA-01</t>
        </is>
      </c>
      <c r="K20" s="70" t="inlineStr">
        <is>
          <t>来料抽检</t>
        </is>
      </c>
      <c r="L20" s="70" t="inlineStr">
        <is>
          <t>来料质量异常</t>
        </is>
      </c>
      <c r="M20" s="70" t="inlineStr">
        <is>
          <t>电气不良</t>
        </is>
      </c>
      <c r="N20" s="70" t="inlineStr">
        <is>
          <t>来料不合格</t>
        </is>
      </c>
      <c r="O20" s="70" t="inlineStr">
        <is>
          <t>退回供应商，申请换货</t>
        </is>
      </c>
      <c r="P20" s="70" t="inlineStr">
        <is>
          <t>供应链负责人</t>
        </is>
      </c>
      <c r="Q20" s="70" t="inlineStr">
        <is>
          <t>已解除</t>
        </is>
      </c>
      <c r="R20" s="74" t="n">
        <v>45963</v>
      </c>
      <c r="S20" s="71" t="inlineStr">
        <is>
          <t>团队模拟数据</t>
        </is>
      </c>
      <c r="T20" s="70" t="inlineStr">
        <is>
          <t>SIM-v2.2-20260807-20260805</t>
        </is>
      </c>
      <c r="U20" s="70" t="inlineStr">
        <is>
          <t>物料=主板组件, 原因按序号取模分配(确定性), 批次号按生产日期+序号, 供应商编码仅供应原因填写</t>
        </is>
      </c>
      <c r="V20" s="70">
        <f>IFERROR(VLOOKUP(B20,'04_订单物料_模拟'!$A:$AA,25,FALSE),"高")</f>
        <v/>
      </c>
      <c r="W20" s="70">
        <f>IF(AND(V20="高",Q20&lt;&gt;"已解除"),"是","否")</f>
        <v/>
      </c>
      <c r="X20" s="70">
        <f>IF(W20="是","待确认","无需确认")</f>
        <v/>
      </c>
      <c r="Y20" s="70" t="n"/>
      <c r="Z20" s="70" t="n"/>
    </row>
    <row r="21">
      <c r="A21" s="70" t="inlineStr">
        <is>
          <t>FZ-0015</t>
        </is>
      </c>
      <c r="B21" s="70" t="inlineStr">
        <is>
          <t>SO-2435-2-M-PCBA</t>
        </is>
      </c>
      <c r="C21" s="70" t="inlineStr">
        <is>
          <t>EVT-0035</t>
        </is>
      </c>
      <c r="D21" s="70" t="inlineStr">
        <is>
          <t>WO-20251111-035</t>
        </is>
      </c>
      <c r="E21" s="70" t="inlineStr">
        <is>
          <t>SO-2435</t>
        </is>
      </c>
      <c r="F21" s="70" t="inlineStr">
        <is>
          <t>M-PCBA</t>
        </is>
      </c>
      <c r="G21" s="70" t="inlineStr">
        <is>
          <t>主板组件</t>
        </is>
      </c>
      <c r="H21" s="72" t="n">
        <v>120</v>
      </c>
      <c r="I21" s="70" t="inlineStr">
        <is>
          <t>B20251111-01</t>
        </is>
      </c>
      <c r="J21" s="70" t="n"/>
      <c r="K21" s="70" t="inlineStr">
        <is>
          <t>全检</t>
        </is>
      </c>
      <c r="L21" s="70" t="inlineStr">
        <is>
          <t>电气性能异常</t>
        </is>
      </c>
      <c r="M21" s="70" t="inlineStr">
        <is>
          <t>电气不良</t>
        </is>
      </c>
      <c r="N21" s="70" t="inlineStr">
        <is>
          <t>不合格</t>
        </is>
      </c>
      <c r="O21" s="70" t="inlineStr">
        <is>
          <t>复测电气参数，排查焊接</t>
        </is>
      </c>
      <c r="P21" s="70" t="inlineStr">
        <is>
          <t>质量工程师</t>
        </is>
      </c>
      <c r="Q21" s="70" t="inlineStr">
        <is>
          <t>待分析</t>
        </is>
      </c>
      <c r="R21" s="70" t="n"/>
      <c r="S21" s="71" t="inlineStr">
        <is>
          <t>团队模拟数据</t>
        </is>
      </c>
      <c r="T21" s="70" t="inlineStr">
        <is>
          <t>SIM-v2.2-20260807-20260805</t>
        </is>
      </c>
      <c r="U21" s="70" t="inlineStr">
        <is>
          <t>物料=主板组件, 原因按序号取模分配(确定性), 批次号按生产日期+序号, 供应商编码仅供应原因填写</t>
        </is>
      </c>
      <c r="V21" s="70">
        <f>IFERROR(VLOOKUP(B21,'04_订单物料_模拟'!$A:$AA,25,FALSE),"高")</f>
        <v/>
      </c>
      <c r="W21" s="70">
        <f>IF(AND(V21="高",Q21&lt;&gt;"已解除"),"是","否")</f>
        <v/>
      </c>
      <c r="X21" s="70">
        <f>IF(W21="是","待确认","无需确认")</f>
        <v/>
      </c>
      <c r="Y21" s="70" t="n"/>
      <c r="Z21" s="70" t="n"/>
    </row>
    <row r="22">
      <c r="A22" s="70" t="inlineStr">
        <is>
          <t>FZ-0018</t>
        </is>
      </c>
      <c r="B22" s="70" t="inlineStr">
        <is>
          <t>SO-2442-2-M-PCBA</t>
        </is>
      </c>
      <c r="C22" s="70" t="inlineStr">
        <is>
          <t>EVT-0042</t>
        </is>
      </c>
      <c r="D22" s="70" t="inlineStr">
        <is>
          <t>WO-20251120-042</t>
        </is>
      </c>
      <c r="E22" s="70" t="inlineStr">
        <is>
          <t>SO-2442</t>
        </is>
      </c>
      <c r="F22" s="70" t="inlineStr">
        <is>
          <t>M-PCBA</t>
        </is>
      </c>
      <c r="G22" s="70" t="inlineStr">
        <is>
          <t>主板组件</t>
        </is>
      </c>
      <c r="H22" s="72" t="n">
        <v>90</v>
      </c>
      <c r="I22" s="70" t="inlineStr">
        <is>
          <t>B20251120-01</t>
        </is>
      </c>
      <c r="J22" s="70" t="n"/>
      <c r="K22" s="70" t="inlineStr">
        <is>
          <t>全检</t>
        </is>
      </c>
      <c r="L22" s="70" t="inlineStr">
        <is>
          <t>功能测试失败</t>
        </is>
      </c>
      <c r="M22" s="70" t="inlineStr">
        <is>
          <t>功能失效</t>
        </is>
      </c>
      <c r="N22" s="70" t="inlineStr">
        <is>
          <t>不合格</t>
        </is>
      </c>
      <c r="O22" s="70" t="inlineStr">
        <is>
          <t>复检功能，分析失效原因</t>
        </is>
      </c>
      <c r="P22" s="70" t="inlineStr">
        <is>
          <t>质量工程师</t>
        </is>
      </c>
      <c r="Q22" s="70" t="inlineStr">
        <is>
          <t>处理中</t>
        </is>
      </c>
      <c r="R22" s="70" t="n"/>
      <c r="S22" s="71" t="inlineStr">
        <is>
          <t>团队模拟数据</t>
        </is>
      </c>
      <c r="T22" s="70" t="inlineStr">
        <is>
          <t>SIM-v2.2-20260807-20260805</t>
        </is>
      </c>
      <c r="U22" s="70" t="inlineStr">
        <is>
          <t>物料=主板组件, 原因按序号取模分配(确定性), 批次号按生产日期+序号, 供应商编码仅供应原因填写</t>
        </is>
      </c>
      <c r="V22" s="70">
        <f>IFERROR(VLOOKUP(B22,'04_订单物料_模拟'!$A:$AA,25,FALSE),"高")</f>
        <v/>
      </c>
      <c r="W22" s="70">
        <f>IF(AND(V22="高",Q22&lt;&gt;"已解除"),"是","否")</f>
        <v/>
      </c>
      <c r="X22" s="70">
        <f>IF(W22="是","待确认","无需确认")</f>
        <v/>
      </c>
      <c r="Y22" s="70" t="n"/>
      <c r="Z22" s="70" t="n"/>
    </row>
    <row r="23">
      <c r="A23" s="70" t="inlineStr">
        <is>
          <t>FZ-0021</t>
        </is>
      </c>
      <c r="B23" s="70" t="inlineStr">
        <is>
          <t>SO-2449-2-M-PCBA</t>
        </is>
      </c>
      <c r="C23" s="70" t="inlineStr">
        <is>
          <t>EVT-0049</t>
        </is>
      </c>
      <c r="D23" s="70" t="inlineStr">
        <is>
          <t>WO-20251201-049</t>
        </is>
      </c>
      <c r="E23" s="70" t="inlineStr">
        <is>
          <t>SO-2449</t>
        </is>
      </c>
      <c r="F23" s="70" t="inlineStr">
        <is>
          <t>M-PCBA</t>
        </is>
      </c>
      <c r="G23" s="70" t="inlineStr">
        <is>
          <t>主板组件</t>
        </is>
      </c>
      <c r="H23" s="72" t="n">
        <v>110</v>
      </c>
      <c r="I23" s="70" t="inlineStr">
        <is>
          <t>B20251201-01</t>
        </is>
      </c>
      <c r="J23" s="70" t="inlineStr">
        <is>
          <t>SUP-PCBA-01</t>
        </is>
      </c>
      <c r="K23" s="70" t="inlineStr">
        <is>
          <t>来料抽检</t>
        </is>
      </c>
      <c r="L23" s="70" t="inlineStr">
        <is>
          <t>来料质量异常</t>
        </is>
      </c>
      <c r="M23" s="70" t="inlineStr">
        <is>
          <t>电气不良</t>
        </is>
      </c>
      <c r="N23" s="70" t="inlineStr">
        <is>
          <t>来料不合格</t>
        </is>
      </c>
      <c r="O23" s="70" t="inlineStr">
        <is>
          <t>退回供应商，申请换货</t>
        </is>
      </c>
      <c r="P23" s="70" t="inlineStr">
        <is>
          <t>供应链负责人</t>
        </is>
      </c>
      <c r="Q23" s="70" t="inlineStr">
        <is>
          <t>待复检</t>
        </is>
      </c>
      <c r="R23" s="70" t="n"/>
      <c r="S23" s="71" t="inlineStr">
        <is>
          <t>团队模拟数据</t>
        </is>
      </c>
      <c r="T23" s="70" t="inlineStr">
        <is>
          <t>SIM-v2.2-20260807-20260805</t>
        </is>
      </c>
      <c r="U23" s="70" t="inlineStr">
        <is>
          <t>物料=主板组件, 原因按序号取模分配(确定性), 批次号按生产日期+序号, 供应商编码仅供应原因填写</t>
        </is>
      </c>
      <c r="V23" s="70">
        <f>IFERROR(VLOOKUP(B23,'04_订单物料_模拟'!$A:$AA,25,FALSE),"高")</f>
        <v/>
      </c>
      <c r="W23" s="70">
        <f>IF(AND(V23="高",Q23&lt;&gt;"已解除"),"是","否")</f>
        <v/>
      </c>
      <c r="X23" s="70">
        <f>IF(W23="是","待确认","无需确认")</f>
        <v/>
      </c>
      <c r="Y23" s="70" t="n"/>
      <c r="Z23" s="70" t="n"/>
    </row>
    <row r="24">
      <c r="A24" s="70" t="inlineStr">
        <is>
          <t>FZ-0024</t>
        </is>
      </c>
      <c r="B24" s="70" t="inlineStr">
        <is>
          <t>SO-2456-2-M-PCBA</t>
        </is>
      </c>
      <c r="C24" s="70" t="inlineStr">
        <is>
          <t>EVT-0056</t>
        </is>
      </c>
      <c r="D24" s="70" t="inlineStr">
        <is>
          <t>WO-20251210-056</t>
        </is>
      </c>
      <c r="E24" s="70" t="inlineStr">
        <is>
          <t>SO-2456</t>
        </is>
      </c>
      <c r="F24" s="70" t="inlineStr">
        <is>
          <t>M-PCBA</t>
        </is>
      </c>
      <c r="G24" s="70" t="inlineStr">
        <is>
          <t>主板组件</t>
        </is>
      </c>
      <c r="H24" s="72" t="n">
        <v>80</v>
      </c>
      <c r="I24" s="70" t="inlineStr">
        <is>
          <t>B20251210-01</t>
        </is>
      </c>
      <c r="J24" s="70" t="n"/>
      <c r="K24" s="70" t="inlineStr">
        <is>
          <t>全检</t>
        </is>
      </c>
      <c r="L24" s="70" t="inlineStr">
        <is>
          <t>电气性能异常</t>
        </is>
      </c>
      <c r="M24" s="70" t="inlineStr">
        <is>
          <t>电气不良</t>
        </is>
      </c>
      <c r="N24" s="70" t="inlineStr">
        <is>
          <t>不合格</t>
        </is>
      </c>
      <c r="O24" s="70" t="inlineStr">
        <is>
          <t>复测电气参数，排查焊接</t>
        </is>
      </c>
      <c r="P24" s="70" t="inlineStr">
        <is>
          <t>质量工程师</t>
        </is>
      </c>
      <c r="Q24" s="70" t="inlineStr">
        <is>
          <t>已解除</t>
        </is>
      </c>
      <c r="R24" s="74" t="n">
        <v>46003</v>
      </c>
      <c r="S24" s="71" t="inlineStr">
        <is>
          <t>团队模拟数据</t>
        </is>
      </c>
      <c r="T24" s="70" t="inlineStr">
        <is>
          <t>SIM-v2.2-20260807-20260805</t>
        </is>
      </c>
      <c r="U24" s="70" t="inlineStr">
        <is>
          <t>物料=主板组件, 原因按序号取模分配(确定性), 批次号按生产日期+序号, 供应商编码仅供应原因填写</t>
        </is>
      </c>
      <c r="V24" s="70">
        <f>IFERROR(VLOOKUP(B24,'04_订单物料_模拟'!$A:$AA,25,FALSE),"高")</f>
        <v/>
      </c>
      <c r="W24" s="70">
        <f>IF(AND(V24="高",Q24&lt;&gt;"已解除"),"是","否")</f>
        <v/>
      </c>
      <c r="X24" s="70">
        <f>IF(W24="是","待确认","无需确认")</f>
        <v/>
      </c>
      <c r="Y24" s="70" t="n"/>
      <c r="Z24" s="70" t="n"/>
    </row>
    <row r="25">
      <c r="A25" s="70" t="inlineStr">
        <is>
          <t>FZ-0027</t>
        </is>
      </c>
      <c r="B25" s="70" t="inlineStr">
        <is>
          <t>SO-2463-2-M-PCBA</t>
        </is>
      </c>
      <c r="C25" s="70" t="inlineStr">
        <is>
          <t>EVT-0063</t>
        </is>
      </c>
      <c r="D25" s="70" t="inlineStr">
        <is>
          <t>WO-20260130-063</t>
        </is>
      </c>
      <c r="E25" s="70" t="inlineStr">
        <is>
          <t>SO-2463</t>
        </is>
      </c>
      <c r="F25" s="70" t="inlineStr">
        <is>
          <t>M-PCBA</t>
        </is>
      </c>
      <c r="G25" s="70" t="inlineStr">
        <is>
          <t>主板组件</t>
        </is>
      </c>
      <c r="H25" s="72" t="n">
        <v>100</v>
      </c>
      <c r="I25" s="70" t="inlineStr">
        <is>
          <t>B20260130-01</t>
        </is>
      </c>
      <c r="J25" s="70" t="n"/>
      <c r="K25" s="70" t="inlineStr">
        <is>
          <t>全检</t>
        </is>
      </c>
      <c r="L25" s="70" t="inlineStr">
        <is>
          <t>功能测试失败</t>
        </is>
      </c>
      <c r="M25" s="70" t="inlineStr">
        <is>
          <t>功能失效</t>
        </is>
      </c>
      <c r="N25" s="70" t="inlineStr">
        <is>
          <t>不合格</t>
        </is>
      </c>
      <c r="O25" s="70" t="inlineStr">
        <is>
          <t>复检功能，分析失效原因</t>
        </is>
      </c>
      <c r="P25" s="70" t="inlineStr">
        <is>
          <t>质量工程师</t>
        </is>
      </c>
      <c r="Q25" s="70" t="inlineStr">
        <is>
          <t>待分析</t>
        </is>
      </c>
      <c r="R25" s="70" t="n"/>
      <c r="S25" s="71" t="inlineStr">
        <is>
          <t>团队模拟数据</t>
        </is>
      </c>
      <c r="T25" s="70" t="inlineStr">
        <is>
          <t>SIM-v2.2-20260807-20260805</t>
        </is>
      </c>
      <c r="U25" s="70" t="inlineStr">
        <is>
          <t>物料=主板组件, 原因按序号取模分配(确定性), 批次号按生产日期+序号, 供应商编码仅供应原因填写</t>
        </is>
      </c>
      <c r="V25" s="70">
        <f>IFERROR(VLOOKUP(B25,'04_订单物料_模拟'!$A:$AA,25,FALSE),"高")</f>
        <v/>
      </c>
      <c r="W25" s="70">
        <f>IF(AND(V25="高",Q25&lt;&gt;"已解除"),"是","否")</f>
        <v/>
      </c>
      <c r="X25" s="70">
        <f>IF(W25="是","待确认","无需确认")</f>
        <v/>
      </c>
      <c r="Y25" s="70" t="n"/>
      <c r="Z25" s="70" t="n"/>
    </row>
    <row r="26">
      <c r="A26" s="70" t="inlineStr">
        <is>
          <t>FZ-0030</t>
        </is>
      </c>
      <c r="B26" s="70" t="inlineStr">
        <is>
          <t>SO-2470-2-M-PCBA</t>
        </is>
      </c>
      <c r="C26" s="70" t="inlineStr">
        <is>
          <t>EVT-0070</t>
        </is>
      </c>
      <c r="D26" s="70" t="inlineStr">
        <is>
          <t>WO-20260210-070</t>
        </is>
      </c>
      <c r="E26" s="70" t="inlineStr">
        <is>
          <t>SO-2470</t>
        </is>
      </c>
      <c r="F26" s="70" t="inlineStr">
        <is>
          <t>M-PCBA</t>
        </is>
      </c>
      <c r="G26" s="70" t="inlineStr">
        <is>
          <t>主板组件</t>
        </is>
      </c>
      <c r="H26" s="72" t="n">
        <v>120</v>
      </c>
      <c r="I26" s="70" t="inlineStr">
        <is>
          <t>B20260210-01</t>
        </is>
      </c>
      <c r="J26" s="70" t="inlineStr">
        <is>
          <t>SUP-PCBA-01</t>
        </is>
      </c>
      <c r="K26" s="70" t="inlineStr">
        <is>
          <t>来料抽检</t>
        </is>
      </c>
      <c r="L26" s="70" t="inlineStr">
        <is>
          <t>来料质量异常</t>
        </is>
      </c>
      <c r="M26" s="70" t="inlineStr">
        <is>
          <t>电气不良</t>
        </is>
      </c>
      <c r="N26" s="70" t="inlineStr">
        <is>
          <t>来料不合格</t>
        </is>
      </c>
      <c r="O26" s="70" t="inlineStr">
        <is>
          <t>退回供应商，申请换货</t>
        </is>
      </c>
      <c r="P26" s="70" t="inlineStr">
        <is>
          <t>供应链负责人</t>
        </is>
      </c>
      <c r="Q26" s="70" t="inlineStr">
        <is>
          <t>处理中</t>
        </is>
      </c>
      <c r="R26" s="70" t="n"/>
      <c r="S26" s="71" t="inlineStr">
        <is>
          <t>团队模拟数据</t>
        </is>
      </c>
      <c r="T26" s="70" t="inlineStr">
        <is>
          <t>SIM-v2.2-20260807-20260805</t>
        </is>
      </c>
      <c r="U26" s="70" t="inlineStr">
        <is>
          <t>物料=主板组件, 原因按序号取模分配(确定性), 批次号按生产日期+序号, 供应商编码仅供应原因填写</t>
        </is>
      </c>
      <c r="V26" s="70">
        <f>IFERROR(VLOOKUP(B26,'04_订单物料_模拟'!$A:$AA,25,FALSE),"高")</f>
        <v/>
      </c>
      <c r="W26" s="70">
        <f>IF(AND(V26="高",Q26&lt;&gt;"已解除"),"是","否")</f>
        <v/>
      </c>
      <c r="X26" s="70">
        <f>IF(W26="是","待确认","无需确认")</f>
        <v/>
      </c>
      <c r="Y26" s="70" t="n"/>
      <c r="Z26" s="70" t="n"/>
    </row>
    <row r="27">
      <c r="A27" s="70" t="inlineStr">
        <is>
          <t>FZ-0033</t>
        </is>
      </c>
      <c r="B27" s="70" t="inlineStr">
        <is>
          <t>SO-2477-2-M-PCBA</t>
        </is>
      </c>
      <c r="C27" s="70" t="inlineStr">
        <is>
          <t>EVT-0077</t>
        </is>
      </c>
      <c r="D27" s="70" t="inlineStr">
        <is>
          <t>WO-20260219-077</t>
        </is>
      </c>
      <c r="E27" s="70" t="inlineStr">
        <is>
          <t>SO-2477</t>
        </is>
      </c>
      <c r="F27" s="70" t="inlineStr">
        <is>
          <t>M-PCBA</t>
        </is>
      </c>
      <c r="G27" s="70" t="inlineStr">
        <is>
          <t>主板组件</t>
        </is>
      </c>
      <c r="H27" s="72" t="n">
        <v>90</v>
      </c>
      <c r="I27" s="70" t="inlineStr">
        <is>
          <t>B20260219-01</t>
        </is>
      </c>
      <c r="J27" s="70" t="n"/>
      <c r="K27" s="70" t="inlineStr">
        <is>
          <t>全检</t>
        </is>
      </c>
      <c r="L27" s="70" t="inlineStr">
        <is>
          <t>电气性能异常</t>
        </is>
      </c>
      <c r="M27" s="70" t="inlineStr">
        <is>
          <t>电气不良</t>
        </is>
      </c>
      <c r="N27" s="70" t="inlineStr">
        <is>
          <t>不合格</t>
        </is>
      </c>
      <c r="O27" s="70" t="inlineStr">
        <is>
          <t>复测电气参数，排查焊接</t>
        </is>
      </c>
      <c r="P27" s="70" t="inlineStr">
        <is>
          <t>质量工程师</t>
        </is>
      </c>
      <c r="Q27" s="70" t="inlineStr">
        <is>
          <t>待复检</t>
        </is>
      </c>
      <c r="R27" s="70" t="n"/>
      <c r="S27" s="71" t="inlineStr">
        <is>
          <t>团队模拟数据</t>
        </is>
      </c>
      <c r="T27" s="70" t="inlineStr">
        <is>
          <t>SIM-v2.2-20260807-20260805</t>
        </is>
      </c>
      <c r="U27" s="70" t="inlineStr">
        <is>
          <t>物料=主板组件, 原因按序号取模分配(确定性), 批次号按生产日期+序号, 供应商编码仅供应原因填写</t>
        </is>
      </c>
      <c r="V27" s="70">
        <f>IFERROR(VLOOKUP(B27,'04_订单物料_模拟'!$A:$AA,25,FALSE),"高")</f>
        <v/>
      </c>
      <c r="W27" s="70">
        <f>IF(AND(V27="高",Q27&lt;&gt;"已解除"),"是","否")</f>
        <v/>
      </c>
      <c r="X27" s="70">
        <f>IF(W27="是","待确认","无需确认")</f>
        <v/>
      </c>
      <c r="Y27" s="70" t="n"/>
      <c r="Z27" s="70" t="n"/>
    </row>
    <row r="28">
      <c r="A28" s="70" t="inlineStr">
        <is>
          <t>FZ-0036</t>
        </is>
      </c>
      <c r="B28" s="70" t="inlineStr">
        <is>
          <t>SO-2484-2-M-PCBA</t>
        </is>
      </c>
      <c r="C28" s="70" t="inlineStr">
        <is>
          <t>EVT-0084</t>
        </is>
      </c>
      <c r="D28" s="70" t="inlineStr">
        <is>
          <t>WO-20260303-084</t>
        </is>
      </c>
      <c r="E28" s="70" t="inlineStr">
        <is>
          <t>SO-2484</t>
        </is>
      </c>
      <c r="F28" s="70" t="inlineStr">
        <is>
          <t>M-PCBA</t>
        </is>
      </c>
      <c r="G28" s="70" t="inlineStr">
        <is>
          <t>主板组件</t>
        </is>
      </c>
      <c r="H28" s="72" t="n">
        <v>110</v>
      </c>
      <c r="I28" s="70" t="inlineStr">
        <is>
          <t>B20260303-01</t>
        </is>
      </c>
      <c r="J28" s="70" t="n"/>
      <c r="K28" s="70" t="inlineStr">
        <is>
          <t>全检</t>
        </is>
      </c>
      <c r="L28" s="70" t="inlineStr">
        <is>
          <t>功能测试失败</t>
        </is>
      </c>
      <c r="M28" s="70" t="inlineStr">
        <is>
          <t>功能失效</t>
        </is>
      </c>
      <c r="N28" s="70" t="inlineStr">
        <is>
          <t>不合格</t>
        </is>
      </c>
      <c r="O28" s="70" t="inlineStr">
        <is>
          <t>复检功能，分析失效原因</t>
        </is>
      </c>
      <c r="P28" s="70" t="inlineStr">
        <is>
          <t>质量工程师</t>
        </is>
      </c>
      <c r="Q28" s="70" t="inlineStr">
        <is>
          <t>已解除</t>
        </is>
      </c>
      <c r="R28" s="74" t="n">
        <v>46086</v>
      </c>
      <c r="S28" s="71" t="inlineStr">
        <is>
          <t>团队模拟数据</t>
        </is>
      </c>
      <c r="T28" s="70" t="inlineStr">
        <is>
          <t>SIM-v2.2-20260807-20260805</t>
        </is>
      </c>
      <c r="U28" s="70" t="inlineStr">
        <is>
          <t>物料=主板组件, 原因按序号取模分配(确定性), 批次号按生产日期+序号, 供应商编码仅供应原因填写</t>
        </is>
      </c>
      <c r="V28" s="70">
        <f>IFERROR(VLOOKUP(B28,'04_订单物料_模拟'!$A:$AA,25,FALSE),"高")</f>
        <v/>
      </c>
      <c r="W28" s="70">
        <f>IF(AND(V28="高",Q28&lt;&gt;"已解除"),"是","否")</f>
        <v/>
      </c>
      <c r="X28" s="70">
        <f>IF(W28="是","待确认","无需确认")</f>
        <v/>
      </c>
      <c r="Y28" s="70" t="n"/>
      <c r="Z28" s="70" t="n"/>
    </row>
    <row r="29">
      <c r="A29" s="70" t="inlineStr">
        <is>
          <t>FZ-0039</t>
        </is>
      </c>
      <c r="B29" s="70" t="inlineStr">
        <is>
          <t>SO-2491-2-M-PCBA</t>
        </is>
      </c>
      <c r="C29" s="70" t="inlineStr">
        <is>
          <t>EVT-0091</t>
        </is>
      </c>
      <c r="D29" s="70" t="inlineStr">
        <is>
          <t>WO-20260312-091</t>
        </is>
      </c>
      <c r="E29" s="70" t="inlineStr">
        <is>
          <t>SO-2491</t>
        </is>
      </c>
      <c r="F29" s="70" t="inlineStr">
        <is>
          <t>M-PCBA</t>
        </is>
      </c>
      <c r="G29" s="70" t="inlineStr">
        <is>
          <t>主板组件</t>
        </is>
      </c>
      <c r="H29" s="72" t="n">
        <v>80</v>
      </c>
      <c r="I29" s="70" t="inlineStr">
        <is>
          <t>B20260312-01</t>
        </is>
      </c>
      <c r="J29" s="70" t="inlineStr">
        <is>
          <t>SUP-PCBA-01</t>
        </is>
      </c>
      <c r="K29" s="70" t="inlineStr">
        <is>
          <t>来料抽检</t>
        </is>
      </c>
      <c r="L29" s="70" t="inlineStr">
        <is>
          <t>来料质量异常</t>
        </is>
      </c>
      <c r="M29" s="70" t="inlineStr">
        <is>
          <t>电气不良</t>
        </is>
      </c>
      <c r="N29" s="70" t="inlineStr">
        <is>
          <t>来料不合格</t>
        </is>
      </c>
      <c r="O29" s="70" t="inlineStr">
        <is>
          <t>退回供应商，申请换货</t>
        </is>
      </c>
      <c r="P29" s="70" t="inlineStr">
        <is>
          <t>供应链负责人</t>
        </is>
      </c>
      <c r="Q29" s="70" t="inlineStr">
        <is>
          <t>待分析</t>
        </is>
      </c>
      <c r="R29" s="70" t="n"/>
      <c r="S29" s="71" t="inlineStr">
        <is>
          <t>团队模拟数据</t>
        </is>
      </c>
      <c r="T29" s="70" t="inlineStr">
        <is>
          <t>SIM-v2.2-20260807-20260805</t>
        </is>
      </c>
      <c r="U29" s="70" t="inlineStr">
        <is>
          <t>物料=主板组件, 原因按序号取模分配(确定性), 批次号按生产日期+序号, 供应商编码仅供应原因填写</t>
        </is>
      </c>
      <c r="V29" s="70">
        <f>IFERROR(VLOOKUP(B29,'04_订单物料_模拟'!$A:$AA,25,FALSE),"高")</f>
        <v/>
      </c>
      <c r="W29" s="70">
        <f>IF(AND(V29="高",Q29&lt;&gt;"已解除"),"是","否")</f>
        <v/>
      </c>
      <c r="X29" s="70">
        <f>IF(W29="是","待确认","无需确认")</f>
        <v/>
      </c>
      <c r="Y29" s="70" t="n"/>
      <c r="Z29" s="70" t="n"/>
    </row>
    <row r="30">
      <c r="A30" s="70" t="inlineStr">
        <is>
          <t>FZ-0042</t>
        </is>
      </c>
      <c r="B30" s="70" t="inlineStr">
        <is>
          <t>SO-2498-2-M-PCBA</t>
        </is>
      </c>
      <c r="C30" s="70" t="inlineStr">
        <is>
          <t>EVT-0098</t>
        </is>
      </c>
      <c r="D30" s="70" t="inlineStr">
        <is>
          <t>WO-20260323-098</t>
        </is>
      </c>
      <c r="E30" s="70" t="inlineStr">
        <is>
          <t>SO-2498</t>
        </is>
      </c>
      <c r="F30" s="70" t="inlineStr">
        <is>
          <t>M-PCBA</t>
        </is>
      </c>
      <c r="G30" s="70" t="inlineStr">
        <is>
          <t>主板组件</t>
        </is>
      </c>
      <c r="H30" s="72" t="n">
        <v>100</v>
      </c>
      <c r="I30" s="70" t="inlineStr">
        <is>
          <t>B20260323-01</t>
        </is>
      </c>
      <c r="J30" s="70" t="n"/>
      <c r="K30" s="70" t="inlineStr">
        <is>
          <t>全检</t>
        </is>
      </c>
      <c r="L30" s="70" t="inlineStr">
        <is>
          <t>电气性能异常</t>
        </is>
      </c>
      <c r="M30" s="70" t="inlineStr">
        <is>
          <t>电气不良</t>
        </is>
      </c>
      <c r="N30" s="70" t="inlineStr">
        <is>
          <t>不合格</t>
        </is>
      </c>
      <c r="O30" s="70" t="inlineStr">
        <is>
          <t>复测电气参数，排查焊接</t>
        </is>
      </c>
      <c r="P30" s="70" t="inlineStr">
        <is>
          <t>质量工程师</t>
        </is>
      </c>
      <c r="Q30" s="70" t="inlineStr">
        <is>
          <t>处理中</t>
        </is>
      </c>
      <c r="R30" s="70" t="n"/>
      <c r="S30" s="71" t="inlineStr">
        <is>
          <t>团队模拟数据</t>
        </is>
      </c>
      <c r="T30" s="70" t="inlineStr">
        <is>
          <t>SIM-v2.2-20260807-20260805</t>
        </is>
      </c>
      <c r="U30" s="70" t="inlineStr">
        <is>
          <t>物料=主板组件, 原因按序号取模分配(确定性), 批次号按生产日期+序号, 供应商编码仅供应原因填写</t>
        </is>
      </c>
      <c r="V30" s="70">
        <f>IFERROR(VLOOKUP(B30,'04_订单物料_模拟'!$A:$AA,25,FALSE),"高")</f>
        <v/>
      </c>
      <c r="W30" s="70">
        <f>IF(AND(V30="高",Q30&lt;&gt;"已解除"),"是","否")</f>
        <v/>
      </c>
      <c r="X30" s="70">
        <f>IF(W30="是","待确认","无需确认")</f>
        <v/>
      </c>
      <c r="Y30" s="70" t="n"/>
      <c r="Z30" s="70" t="n"/>
    </row>
    <row r="31">
      <c r="A31" s="70" t="inlineStr">
        <is>
          <t>FZ-0045</t>
        </is>
      </c>
      <c r="B31" s="70" t="inlineStr">
        <is>
          <t>SO-2505-2-M-PCBA</t>
        </is>
      </c>
      <c r="C31" s="70" t="inlineStr">
        <is>
          <t>EVT-0105</t>
        </is>
      </c>
      <c r="D31" s="70" t="inlineStr">
        <is>
          <t>WO-20260403-105</t>
        </is>
      </c>
      <c r="E31" s="70" t="inlineStr">
        <is>
          <t>SO-2505</t>
        </is>
      </c>
      <c r="F31" s="70" t="inlineStr">
        <is>
          <t>M-PCBA</t>
        </is>
      </c>
      <c r="G31" s="70" t="inlineStr">
        <is>
          <t>主板组件</t>
        </is>
      </c>
      <c r="H31" s="72" t="n">
        <v>120</v>
      </c>
      <c r="I31" s="70" t="inlineStr">
        <is>
          <t>B20260403-01</t>
        </is>
      </c>
      <c r="J31" s="70" t="n"/>
      <c r="K31" s="70" t="inlineStr">
        <is>
          <t>全检</t>
        </is>
      </c>
      <c r="L31" s="70" t="inlineStr">
        <is>
          <t>功能测试失败</t>
        </is>
      </c>
      <c r="M31" s="70" t="inlineStr">
        <is>
          <t>功能失效</t>
        </is>
      </c>
      <c r="N31" s="70" t="inlineStr">
        <is>
          <t>不合格</t>
        </is>
      </c>
      <c r="O31" s="70" t="inlineStr">
        <is>
          <t>复检功能，分析失效原因</t>
        </is>
      </c>
      <c r="P31" s="70" t="inlineStr">
        <is>
          <t>质量工程师</t>
        </is>
      </c>
      <c r="Q31" s="70" t="inlineStr">
        <is>
          <t>待复检</t>
        </is>
      </c>
      <c r="R31" s="70" t="n"/>
      <c r="S31" s="71" t="inlineStr">
        <is>
          <t>团队模拟数据</t>
        </is>
      </c>
      <c r="T31" s="70" t="inlineStr">
        <is>
          <t>SIM-v2.2-20260807-20260805</t>
        </is>
      </c>
      <c r="U31" s="70" t="inlineStr">
        <is>
          <t>物料=主板组件, 原因按序号取模分配(确定性), 批次号按生产日期+序号, 供应商编码仅供应原因填写</t>
        </is>
      </c>
      <c r="V31" s="70">
        <f>IFERROR(VLOOKUP(B31,'04_订单物料_模拟'!$A:$AA,25,FALSE),"高")</f>
        <v/>
      </c>
      <c r="W31" s="70">
        <f>IF(AND(V31="高",Q31&lt;&gt;"已解除"),"是","否")</f>
        <v/>
      </c>
      <c r="X31" s="70">
        <f>IF(W31="是","待确认","无需确认")</f>
        <v/>
      </c>
      <c r="Y31" s="70" t="n"/>
      <c r="Z31" s="70" t="n"/>
    </row>
    <row r="32">
      <c r="A32" s="70" t="inlineStr">
        <is>
          <t>FZ-0002</t>
        </is>
      </c>
      <c r="B32" s="70" t="inlineStr">
        <is>
          <t>SO-2406-3-M-HOUSING</t>
        </is>
      </c>
      <c r="C32" s="70" t="inlineStr">
        <is>
          <t>EVT-0006</t>
        </is>
      </c>
      <c r="D32" s="70" t="inlineStr">
        <is>
          <t>WO-20250929-006</t>
        </is>
      </c>
      <c r="E32" s="70" t="inlineStr">
        <is>
          <t>SO-2406</t>
        </is>
      </c>
      <c r="F32" s="70" t="inlineStr">
        <is>
          <t>M-HOUSING</t>
        </is>
      </c>
      <c r="G32" s="70" t="inlineStr">
        <is>
          <t>结构件</t>
        </is>
      </c>
      <c r="H32" s="72" t="n">
        <v>160</v>
      </c>
      <c r="I32" s="70" t="inlineStr">
        <is>
          <t>B20250929-01</t>
        </is>
      </c>
      <c r="J32" s="70" t="n"/>
      <c r="K32" s="70" t="inlineStr">
        <is>
          <t>SPC监控</t>
        </is>
      </c>
      <c r="L32" s="70" t="inlineStr">
        <is>
          <t>工艺参数偏移</t>
        </is>
      </c>
      <c r="M32" s="70" t="inlineStr">
        <is>
          <t>尺寸超差</t>
        </is>
      </c>
      <c r="N32" s="70" t="inlineStr">
        <is>
          <t>过程偏移</t>
        </is>
      </c>
      <c r="O32" s="70" t="inlineStr">
        <is>
          <t>调整工艺参数，复检</t>
        </is>
      </c>
      <c r="P32" s="70" t="inlineStr">
        <is>
          <t>生产主管</t>
        </is>
      </c>
      <c r="Q32" s="70" t="inlineStr">
        <is>
          <t>待复检</t>
        </is>
      </c>
      <c r="R32" s="70" t="n"/>
      <c r="S32" s="71" t="inlineStr">
        <is>
          <t>团队模拟数据</t>
        </is>
      </c>
      <c r="T32" s="70" t="inlineStr">
        <is>
          <t>SIM-v2.2-20260807-20260805</t>
        </is>
      </c>
      <c r="U32" s="70" t="inlineStr">
        <is>
          <t>物料=结构件, 原因按序号取模分配(确定性), 批次号按生产日期+序号, 供应商编码仅供应原因填写; 高风险冻结，需人工确认</t>
        </is>
      </c>
      <c r="V32" s="70">
        <f>IFERROR(VLOOKUP(B32,'04_订单物料_模拟'!$A:$AA,25,FALSE),"高")</f>
        <v/>
      </c>
      <c r="W32" s="70">
        <f>IF(AND(V32="高",Q32&lt;&gt;"已解除"),"是","否")</f>
        <v/>
      </c>
      <c r="X32" s="70">
        <f>IF(W32="是","待确认","无需确认")</f>
        <v/>
      </c>
      <c r="Y32" s="70" t="n"/>
      <c r="Z32" s="70" t="n"/>
    </row>
    <row r="33">
      <c r="A33" s="70" t="inlineStr">
        <is>
          <t>FZ-0005</t>
        </is>
      </c>
      <c r="B33" s="70" t="inlineStr">
        <is>
          <t>SO-2413-3-M-HOUSING</t>
        </is>
      </c>
      <c r="C33" s="70" t="inlineStr">
        <is>
          <t>EVT-0013</t>
        </is>
      </c>
      <c r="D33" s="70" t="inlineStr">
        <is>
          <t>WO-20251009-013</t>
        </is>
      </c>
      <c r="E33" s="70" t="inlineStr">
        <is>
          <t>SO-2413</t>
        </is>
      </c>
      <c r="F33" s="70" t="inlineStr">
        <is>
          <t>M-HOUSING</t>
        </is>
      </c>
      <c r="G33" s="70" t="inlineStr">
        <is>
          <t>结构件</t>
        </is>
      </c>
      <c r="H33" s="72" t="n">
        <v>200</v>
      </c>
      <c r="I33" s="70" t="inlineStr">
        <is>
          <t>B20251009-01</t>
        </is>
      </c>
      <c r="J33" s="70" t="n"/>
      <c r="K33" s="70" t="inlineStr">
        <is>
          <t>全检</t>
        </is>
      </c>
      <c r="L33" s="70" t="inlineStr">
        <is>
          <t>尺寸超差</t>
        </is>
      </c>
      <c r="M33" s="70" t="inlineStr">
        <is>
          <t>尺寸超差</t>
        </is>
      </c>
      <c r="N33" s="70" t="inlineStr">
        <is>
          <t>不合格</t>
        </is>
      </c>
      <c r="O33" s="70" t="inlineStr">
        <is>
          <t>全检尺寸，返工超差件</t>
        </is>
      </c>
      <c r="P33" s="70" t="inlineStr">
        <is>
          <t>质量工程师</t>
        </is>
      </c>
      <c r="Q33" s="70" t="inlineStr">
        <is>
          <t>待复检</t>
        </is>
      </c>
      <c r="R33" s="70" t="n"/>
      <c r="S33" s="71" t="inlineStr">
        <is>
          <t>团队模拟数据</t>
        </is>
      </c>
      <c r="T33" s="70" t="inlineStr">
        <is>
          <t>SIM-v2.2-20260807-20260805</t>
        </is>
      </c>
      <c r="U33" s="70" t="inlineStr">
        <is>
          <t>物料=结构件, 原因按序号取模分配(确定性), 批次号按生产日期+序号, 供应商编码仅供应原因填写; 高风险冻结，需人工确认</t>
        </is>
      </c>
      <c r="V33" s="70">
        <f>IFERROR(VLOOKUP(B33,'04_订单物料_模拟'!$A:$AA,25,FALSE),"高")</f>
        <v/>
      </c>
      <c r="W33" s="70">
        <f>IF(AND(V33="高",Q33&lt;&gt;"已解除"),"是","否")</f>
        <v/>
      </c>
      <c r="X33" s="70">
        <f>IF(W33="是","待确认","无需确认")</f>
        <v/>
      </c>
      <c r="Y33" s="70" t="n"/>
      <c r="Z33" s="70" t="n"/>
    </row>
    <row r="34">
      <c r="A34" s="70" t="inlineStr">
        <is>
          <t>FZ-0008</t>
        </is>
      </c>
      <c r="B34" s="70" t="inlineStr">
        <is>
          <t>SO-2420-3-M-HOUSING</t>
        </is>
      </c>
      <c r="C34" s="70" t="inlineStr">
        <is>
          <t>EVT-0020</t>
        </is>
      </c>
      <c r="D34" s="70" t="inlineStr">
        <is>
          <t>WO-20251020-020</t>
        </is>
      </c>
      <c r="E34" s="70" t="inlineStr">
        <is>
          <t>SO-2420</t>
        </is>
      </c>
      <c r="F34" s="70" t="inlineStr">
        <is>
          <t>M-HOUSING</t>
        </is>
      </c>
      <c r="G34" s="70" t="inlineStr">
        <is>
          <t>结构件</t>
        </is>
      </c>
      <c r="H34" s="72" t="n">
        <v>240</v>
      </c>
      <c r="I34" s="70" t="inlineStr">
        <is>
          <t>B20251020-01</t>
        </is>
      </c>
      <c r="J34" s="70" t="n"/>
      <c r="K34" s="70" t="inlineStr">
        <is>
          <t>抽检</t>
        </is>
      </c>
      <c r="L34" s="70" t="inlineStr">
        <is>
          <t>抽检不合格</t>
        </is>
      </c>
      <c r="M34" s="70" t="inlineStr">
        <is>
          <t>功能失效</t>
        </is>
      </c>
      <c r="N34" s="70" t="inlineStr">
        <is>
          <t>不合格</t>
        </is>
      </c>
      <c r="O34" s="70" t="inlineStr">
        <is>
          <t>全检该批次，隔离不合格品</t>
        </is>
      </c>
      <c r="P34" s="70" t="inlineStr">
        <is>
          <t>质量工程师</t>
        </is>
      </c>
      <c r="Q34" s="70" t="inlineStr">
        <is>
          <t>待复检</t>
        </is>
      </c>
      <c r="R34" s="70" t="n"/>
      <c r="S34" s="71" t="inlineStr">
        <is>
          <t>团队模拟数据</t>
        </is>
      </c>
      <c r="T34" s="70" t="inlineStr">
        <is>
          <t>SIM-v2.2-20260807-20260805</t>
        </is>
      </c>
      <c r="U34" s="70" t="inlineStr">
        <is>
          <t>物料=结构件, 原因按序号取模分配(确定性), 批次号按生产日期+序号, 供应商编码仅供应原因填写; 高风险冻结，需人工确认</t>
        </is>
      </c>
      <c r="V34" s="70">
        <f>IFERROR(VLOOKUP(B34,'04_订单物料_模拟'!$A:$AA,25,FALSE),"高")</f>
        <v/>
      </c>
      <c r="W34" s="70">
        <f>IF(AND(V34="高",Q34&lt;&gt;"已解除"),"是","否")</f>
        <v/>
      </c>
      <c r="X34" s="70">
        <f>IF(W34="是","待确认","无需确认")</f>
        <v/>
      </c>
      <c r="Y34" s="70" t="n"/>
      <c r="Z34" s="70" t="n"/>
    </row>
    <row r="35">
      <c r="A35" s="70" t="inlineStr">
        <is>
          <t>FZ-0011</t>
        </is>
      </c>
      <c r="B35" s="70" t="inlineStr">
        <is>
          <t>SO-2427-3-M-HOUSING</t>
        </is>
      </c>
      <c r="C35" s="70" t="inlineStr">
        <is>
          <t>EVT-0027</t>
        </is>
      </c>
      <c r="D35" s="70" t="inlineStr">
        <is>
          <t>WO-20251030-027</t>
        </is>
      </c>
      <c r="E35" s="70" t="inlineStr">
        <is>
          <t>SO-2427</t>
        </is>
      </c>
      <c r="F35" s="70" t="inlineStr">
        <is>
          <t>M-HOUSING</t>
        </is>
      </c>
      <c r="G35" s="70" t="inlineStr">
        <is>
          <t>结构件</t>
        </is>
      </c>
      <c r="H35" s="72" t="n">
        <v>180</v>
      </c>
      <c r="I35" s="70" t="inlineStr">
        <is>
          <t>B20251030-01</t>
        </is>
      </c>
      <c r="J35" s="70" t="n"/>
      <c r="K35" s="70" t="inlineStr">
        <is>
          <t>SPC监控</t>
        </is>
      </c>
      <c r="L35" s="70" t="inlineStr">
        <is>
          <t>工艺参数偏移</t>
        </is>
      </c>
      <c r="M35" s="70" t="inlineStr">
        <is>
          <t>尺寸超差</t>
        </is>
      </c>
      <c r="N35" s="70" t="inlineStr">
        <is>
          <t>过程偏移</t>
        </is>
      </c>
      <c r="O35" s="70" t="inlineStr">
        <is>
          <t>调整工艺参数，复检</t>
        </is>
      </c>
      <c r="P35" s="70" t="inlineStr">
        <is>
          <t>生产主管</t>
        </is>
      </c>
      <c r="Q35" s="70" t="inlineStr">
        <is>
          <t>已解除</t>
        </is>
      </c>
      <c r="R35" s="74" t="n">
        <v>45962</v>
      </c>
      <c r="S35" s="71" t="inlineStr">
        <is>
          <t>团队模拟数据</t>
        </is>
      </c>
      <c r="T35" s="70" t="inlineStr">
        <is>
          <t>SIM-v2.2-20260807-20260805</t>
        </is>
      </c>
      <c r="U35" s="70" t="inlineStr">
        <is>
          <t>物料=结构件, 原因按序号取模分配(确定性), 批次号按生产日期+序号, 供应商编码仅供应原因填写; 高风险冻结，需人工确认</t>
        </is>
      </c>
      <c r="V35" s="70">
        <f>IFERROR(VLOOKUP(B35,'04_订单物料_模拟'!$A:$AA,25,FALSE),"高")</f>
        <v/>
      </c>
      <c r="W35" s="70">
        <f>IF(AND(V35="高",Q35&lt;&gt;"已解除"),"是","否")</f>
        <v/>
      </c>
      <c r="X35" s="70">
        <f>IF(W35="是","待确认","无需确认")</f>
        <v/>
      </c>
      <c r="Y35" s="70" t="n"/>
      <c r="Z35" s="70" t="n"/>
    </row>
    <row r="36">
      <c r="A36" s="70" t="inlineStr">
        <is>
          <t>FZ-0014</t>
        </is>
      </c>
      <c r="B36" s="70" t="inlineStr">
        <is>
          <t>SO-2434-3-M-HOUSING</t>
        </is>
      </c>
      <c r="C36" s="70" t="inlineStr">
        <is>
          <t>EVT-0034</t>
        </is>
      </c>
      <c r="D36" s="70" t="inlineStr">
        <is>
          <t>WO-20251110-034</t>
        </is>
      </c>
      <c r="E36" s="70" t="inlineStr">
        <is>
          <t>SO-2434</t>
        </is>
      </c>
      <c r="F36" s="70" t="inlineStr">
        <is>
          <t>M-HOUSING</t>
        </is>
      </c>
      <c r="G36" s="70" t="inlineStr">
        <is>
          <t>结构件</t>
        </is>
      </c>
      <c r="H36" s="72" t="n">
        <v>220</v>
      </c>
      <c r="I36" s="70" t="inlineStr">
        <is>
          <t>B20251110-01</t>
        </is>
      </c>
      <c r="J36" s="70" t="n"/>
      <c r="K36" s="70" t="inlineStr">
        <is>
          <t>全检</t>
        </is>
      </c>
      <c r="L36" s="70" t="inlineStr">
        <is>
          <t>尺寸超差</t>
        </is>
      </c>
      <c r="M36" s="70" t="inlineStr">
        <is>
          <t>尺寸超差</t>
        </is>
      </c>
      <c r="N36" s="70" t="inlineStr">
        <is>
          <t>不合格</t>
        </is>
      </c>
      <c r="O36" s="70" t="inlineStr">
        <is>
          <t>全检尺寸，返工超差件</t>
        </is>
      </c>
      <c r="P36" s="70" t="inlineStr">
        <is>
          <t>质量工程师</t>
        </is>
      </c>
      <c r="Q36" s="70" t="inlineStr">
        <is>
          <t>待复检</t>
        </is>
      </c>
      <c r="R36" s="70" t="n"/>
      <c r="S36" s="71" t="inlineStr">
        <is>
          <t>团队模拟数据</t>
        </is>
      </c>
      <c r="T36" s="70" t="inlineStr">
        <is>
          <t>SIM-v2.2-20260807-20260805</t>
        </is>
      </c>
      <c r="U36" s="70" t="inlineStr">
        <is>
          <t>物料=结构件, 原因按序号取模分配(确定性), 批次号按生产日期+序号, 供应商编码仅供应原因填写; 高风险冻结，需人工确认</t>
        </is>
      </c>
      <c r="V36" s="70">
        <f>IFERROR(VLOOKUP(B36,'04_订单物料_模拟'!$A:$AA,25,FALSE),"高")</f>
        <v/>
      </c>
      <c r="W36" s="70">
        <f>IF(AND(V36="高",Q36&lt;&gt;"已解除"),"是","否")</f>
        <v/>
      </c>
      <c r="X36" s="70">
        <f>IF(W36="是","待确认","无需确认")</f>
        <v/>
      </c>
      <c r="Y36" s="70" t="n"/>
      <c r="Z36" s="70" t="n"/>
    </row>
    <row r="37">
      <c r="A37" s="70" t="inlineStr">
        <is>
          <t>FZ-0017</t>
        </is>
      </c>
      <c r="B37" s="70" t="inlineStr">
        <is>
          <t>SO-2441-3-M-HOUSING</t>
        </is>
      </c>
      <c r="C37" s="70" t="inlineStr">
        <is>
          <t>EVT-0041</t>
        </is>
      </c>
      <c r="D37" s="70" t="inlineStr">
        <is>
          <t>WO-20251119-041</t>
        </is>
      </c>
      <c r="E37" s="70" t="inlineStr">
        <is>
          <t>SO-2441</t>
        </is>
      </c>
      <c r="F37" s="70" t="inlineStr">
        <is>
          <t>M-HOUSING</t>
        </is>
      </c>
      <c r="G37" s="70" t="inlineStr">
        <is>
          <t>结构件</t>
        </is>
      </c>
      <c r="H37" s="72" t="n">
        <v>160</v>
      </c>
      <c r="I37" s="70" t="inlineStr">
        <is>
          <t>B20251119-01</t>
        </is>
      </c>
      <c r="J37" s="70" t="n"/>
      <c r="K37" s="70" t="inlineStr">
        <is>
          <t>抽检</t>
        </is>
      </c>
      <c r="L37" s="70" t="inlineStr">
        <is>
          <t>抽检不合格</t>
        </is>
      </c>
      <c r="M37" s="70" t="inlineStr">
        <is>
          <t>功能失效</t>
        </is>
      </c>
      <c r="N37" s="70" t="inlineStr">
        <is>
          <t>不合格</t>
        </is>
      </c>
      <c r="O37" s="70" t="inlineStr">
        <is>
          <t>全检该批次，隔离不合格品</t>
        </is>
      </c>
      <c r="P37" s="70" t="inlineStr">
        <is>
          <t>质量工程师</t>
        </is>
      </c>
      <c r="Q37" s="70" t="inlineStr">
        <is>
          <t>待复检</t>
        </is>
      </c>
      <c r="R37" s="70" t="n"/>
      <c r="S37" s="71" t="inlineStr">
        <is>
          <t>团队模拟数据</t>
        </is>
      </c>
      <c r="T37" s="70" t="inlineStr">
        <is>
          <t>SIM-v2.2-20260807-20260805</t>
        </is>
      </c>
      <c r="U37" s="70" t="inlineStr">
        <is>
          <t>物料=结构件, 原因按序号取模分配(确定性), 批次号按生产日期+序号, 供应商编码仅供应原因填写; 高风险冻结，需人工确认</t>
        </is>
      </c>
      <c r="V37" s="70">
        <f>IFERROR(VLOOKUP(B37,'04_订单物料_模拟'!$A:$AA,25,FALSE),"高")</f>
        <v/>
      </c>
      <c r="W37" s="70">
        <f>IF(AND(V37="高",Q37&lt;&gt;"已解除"),"是","否")</f>
        <v/>
      </c>
      <c r="X37" s="70">
        <f>IF(W37="是","待确认","无需确认")</f>
        <v/>
      </c>
      <c r="Y37" s="70" t="n"/>
      <c r="Z37" s="70" t="n"/>
    </row>
    <row r="38">
      <c r="A38" s="70" t="inlineStr">
        <is>
          <t>FZ-0020</t>
        </is>
      </c>
      <c r="B38" s="70" t="inlineStr">
        <is>
          <t>SO-2448-3-M-HOUSING</t>
        </is>
      </c>
      <c r="C38" s="70" t="inlineStr">
        <is>
          <t>EVT-0048</t>
        </is>
      </c>
      <c r="D38" s="70" t="inlineStr">
        <is>
          <t>WO-20251128-048</t>
        </is>
      </c>
      <c r="E38" s="70" t="inlineStr">
        <is>
          <t>SO-2448</t>
        </is>
      </c>
      <c r="F38" s="70" t="inlineStr">
        <is>
          <t>M-HOUSING</t>
        </is>
      </c>
      <c r="G38" s="70" t="inlineStr">
        <is>
          <t>结构件</t>
        </is>
      </c>
      <c r="H38" s="72" t="n">
        <v>200</v>
      </c>
      <c r="I38" s="70" t="inlineStr">
        <is>
          <t>B20251128-01</t>
        </is>
      </c>
      <c r="J38" s="70" t="n"/>
      <c r="K38" s="70" t="inlineStr">
        <is>
          <t>SPC监控</t>
        </is>
      </c>
      <c r="L38" s="70" t="inlineStr">
        <is>
          <t>工艺参数偏移</t>
        </is>
      </c>
      <c r="M38" s="70" t="inlineStr">
        <is>
          <t>尺寸超差</t>
        </is>
      </c>
      <c r="N38" s="70" t="inlineStr">
        <is>
          <t>过程偏移</t>
        </is>
      </c>
      <c r="O38" s="70" t="inlineStr">
        <is>
          <t>调整工艺参数，复检</t>
        </is>
      </c>
      <c r="P38" s="70" t="inlineStr">
        <is>
          <t>生产主管</t>
        </is>
      </c>
      <c r="Q38" s="70" t="inlineStr">
        <is>
          <t>待复检</t>
        </is>
      </c>
      <c r="R38" s="70" t="n"/>
      <c r="S38" s="71" t="inlineStr">
        <is>
          <t>团队模拟数据</t>
        </is>
      </c>
      <c r="T38" s="70" t="inlineStr">
        <is>
          <t>SIM-v2.2-20260807-20260805</t>
        </is>
      </c>
      <c r="U38" s="70" t="inlineStr">
        <is>
          <t>物料=结构件, 原因按序号取模分配(确定性), 批次号按生产日期+序号, 供应商编码仅供应原因填写; 高风险冻结，需人工确认</t>
        </is>
      </c>
      <c r="V38" s="70">
        <f>IFERROR(VLOOKUP(B38,'04_订单物料_模拟'!$A:$AA,25,FALSE),"高")</f>
        <v/>
      </c>
      <c r="W38" s="70">
        <f>IF(AND(V38="高",Q38&lt;&gt;"已解除"),"是","否")</f>
        <v/>
      </c>
      <c r="X38" s="70">
        <f>IF(W38="是","待确认","无需确认")</f>
        <v/>
      </c>
      <c r="Y38" s="70" t="n"/>
      <c r="Z38" s="70" t="n"/>
    </row>
    <row r="39">
      <c r="A39" s="70" t="inlineStr">
        <is>
          <t>FZ-0023</t>
        </is>
      </c>
      <c r="B39" s="70" t="inlineStr">
        <is>
          <t>SO-2455-3-M-HOUSING</t>
        </is>
      </c>
      <c r="C39" s="70" t="inlineStr">
        <is>
          <t>EVT-0055</t>
        </is>
      </c>
      <c r="D39" s="70" t="inlineStr">
        <is>
          <t>WO-20251209-055</t>
        </is>
      </c>
      <c r="E39" s="70" t="inlineStr">
        <is>
          <t>SO-2455</t>
        </is>
      </c>
      <c r="F39" s="70" t="inlineStr">
        <is>
          <t>M-HOUSING</t>
        </is>
      </c>
      <c r="G39" s="70" t="inlineStr">
        <is>
          <t>结构件</t>
        </is>
      </c>
      <c r="H39" s="72" t="n">
        <v>240</v>
      </c>
      <c r="I39" s="70" t="inlineStr">
        <is>
          <t>B20251209-01</t>
        </is>
      </c>
      <c r="J39" s="70" t="n"/>
      <c r="K39" s="70" t="inlineStr">
        <is>
          <t>全检</t>
        </is>
      </c>
      <c r="L39" s="70" t="inlineStr">
        <is>
          <t>尺寸超差</t>
        </is>
      </c>
      <c r="M39" s="70" t="inlineStr">
        <is>
          <t>尺寸超差</t>
        </is>
      </c>
      <c r="N39" s="70" t="inlineStr">
        <is>
          <t>不合格</t>
        </is>
      </c>
      <c r="O39" s="70" t="inlineStr">
        <is>
          <t>全检尺寸，返工超差件</t>
        </is>
      </c>
      <c r="P39" s="70" t="inlineStr">
        <is>
          <t>质量工程师</t>
        </is>
      </c>
      <c r="Q39" s="70" t="inlineStr">
        <is>
          <t>已解除</t>
        </is>
      </c>
      <c r="R39" s="74" t="n">
        <v>46002</v>
      </c>
      <c r="S39" s="71" t="inlineStr">
        <is>
          <t>团队模拟数据</t>
        </is>
      </c>
      <c r="T39" s="70" t="inlineStr">
        <is>
          <t>SIM-v2.2-20260807-20260805</t>
        </is>
      </c>
      <c r="U39" s="70" t="inlineStr">
        <is>
          <t>物料=结构件, 原因按序号取模分配(确定性), 批次号按生产日期+序号, 供应商编码仅供应原因填写; 高风险冻结，需人工确认</t>
        </is>
      </c>
      <c r="V39" s="70">
        <f>IFERROR(VLOOKUP(B39,'04_订单物料_模拟'!$A:$AA,25,FALSE),"高")</f>
        <v/>
      </c>
      <c r="W39" s="70">
        <f>IF(AND(V39="高",Q39&lt;&gt;"已解除"),"是","否")</f>
        <v/>
      </c>
      <c r="X39" s="70">
        <f>IF(W39="是","待确认","无需确认")</f>
        <v/>
      </c>
      <c r="Y39" s="70" t="n"/>
      <c r="Z39" s="70" t="n"/>
    </row>
    <row r="40">
      <c r="A40" s="70" t="inlineStr">
        <is>
          <t>FZ-0026</t>
        </is>
      </c>
      <c r="B40" s="70" t="inlineStr">
        <is>
          <t>SO-2462-3-M-HOUSING</t>
        </is>
      </c>
      <c r="C40" s="70" t="inlineStr">
        <is>
          <t>EVT-0062</t>
        </is>
      </c>
      <c r="D40" s="70" t="inlineStr">
        <is>
          <t>WO-20251218-062</t>
        </is>
      </c>
      <c r="E40" s="70" t="inlineStr">
        <is>
          <t>SO-2462</t>
        </is>
      </c>
      <c r="F40" s="70" t="inlineStr">
        <is>
          <t>M-HOUSING</t>
        </is>
      </c>
      <c r="G40" s="70" t="inlineStr">
        <is>
          <t>结构件</t>
        </is>
      </c>
      <c r="H40" s="72" t="n">
        <v>180</v>
      </c>
      <c r="I40" s="70" t="inlineStr">
        <is>
          <t>B20251218-01</t>
        </is>
      </c>
      <c r="J40" s="70" t="n"/>
      <c r="K40" s="70" t="inlineStr">
        <is>
          <t>抽检</t>
        </is>
      </c>
      <c r="L40" s="70" t="inlineStr">
        <is>
          <t>抽检不合格</t>
        </is>
      </c>
      <c r="M40" s="70" t="inlineStr">
        <is>
          <t>功能失效</t>
        </is>
      </c>
      <c r="N40" s="70" t="inlineStr">
        <is>
          <t>不合格</t>
        </is>
      </c>
      <c r="O40" s="70" t="inlineStr">
        <is>
          <t>全检该批次，隔离不合格品</t>
        </is>
      </c>
      <c r="P40" s="70" t="inlineStr">
        <is>
          <t>质量工程师</t>
        </is>
      </c>
      <c r="Q40" s="70" t="inlineStr">
        <is>
          <t>待复检</t>
        </is>
      </c>
      <c r="R40" s="70" t="n"/>
      <c r="S40" s="71" t="inlineStr">
        <is>
          <t>团队模拟数据</t>
        </is>
      </c>
      <c r="T40" s="70" t="inlineStr">
        <is>
          <t>SIM-v2.2-20260807-20260805</t>
        </is>
      </c>
      <c r="U40" s="70" t="inlineStr">
        <is>
          <t>物料=结构件, 原因按序号取模分配(确定性), 批次号按生产日期+序号, 供应商编码仅供应原因填写; 高风险冻结，需人工确认</t>
        </is>
      </c>
      <c r="V40" s="70">
        <f>IFERROR(VLOOKUP(B40,'04_订单物料_模拟'!$A:$AA,25,FALSE),"高")</f>
        <v/>
      </c>
      <c r="W40" s="70">
        <f>IF(AND(V40="高",Q40&lt;&gt;"已解除"),"是","否")</f>
        <v/>
      </c>
      <c r="X40" s="70">
        <f>IF(W40="是","待确认","无需确认")</f>
        <v/>
      </c>
      <c r="Y40" s="70" t="n"/>
      <c r="Z40" s="70" t="n"/>
    </row>
    <row r="41">
      <c r="A41" s="70" t="inlineStr">
        <is>
          <t>FZ-0029</t>
        </is>
      </c>
      <c r="B41" s="70" t="inlineStr">
        <is>
          <t>SO-2469-3-M-HOUSING</t>
        </is>
      </c>
      <c r="C41" s="70" t="inlineStr">
        <is>
          <t>EVT-0069</t>
        </is>
      </c>
      <c r="D41" s="70" t="inlineStr">
        <is>
          <t>WO-20260209-069</t>
        </is>
      </c>
      <c r="E41" s="70" t="inlineStr">
        <is>
          <t>SO-2469</t>
        </is>
      </c>
      <c r="F41" s="70" t="inlineStr">
        <is>
          <t>M-HOUSING</t>
        </is>
      </c>
      <c r="G41" s="70" t="inlineStr">
        <is>
          <t>结构件</t>
        </is>
      </c>
      <c r="H41" s="72" t="n">
        <v>220</v>
      </c>
      <c r="I41" s="70" t="inlineStr">
        <is>
          <t>B20260209-01</t>
        </is>
      </c>
      <c r="J41" s="70" t="n"/>
      <c r="K41" s="70" t="inlineStr">
        <is>
          <t>SPC监控</t>
        </is>
      </c>
      <c r="L41" s="70" t="inlineStr">
        <is>
          <t>工艺参数偏移</t>
        </is>
      </c>
      <c r="M41" s="70" t="inlineStr">
        <is>
          <t>尺寸超差</t>
        </is>
      </c>
      <c r="N41" s="70" t="inlineStr">
        <is>
          <t>过程偏移</t>
        </is>
      </c>
      <c r="O41" s="70" t="inlineStr">
        <is>
          <t>调整工艺参数，复检</t>
        </is>
      </c>
      <c r="P41" s="70" t="inlineStr">
        <is>
          <t>生产主管</t>
        </is>
      </c>
      <c r="Q41" s="70" t="inlineStr">
        <is>
          <t>待复检</t>
        </is>
      </c>
      <c r="R41" s="70" t="n"/>
      <c r="S41" s="71" t="inlineStr">
        <is>
          <t>团队模拟数据</t>
        </is>
      </c>
      <c r="T41" s="70" t="inlineStr">
        <is>
          <t>SIM-v2.2-20260807-20260805</t>
        </is>
      </c>
      <c r="U41" s="70" t="inlineStr">
        <is>
          <t>物料=结构件, 原因按序号取模分配(确定性), 批次号按生产日期+序号, 供应商编码仅供应原因填写; 高风险冻结，需人工确认</t>
        </is>
      </c>
      <c r="V41" s="70">
        <f>IFERROR(VLOOKUP(B41,'04_订单物料_模拟'!$A:$AA,25,FALSE),"高")</f>
        <v/>
      </c>
      <c r="W41" s="70">
        <f>IF(AND(V41="高",Q41&lt;&gt;"已解除"),"是","否")</f>
        <v/>
      </c>
      <c r="X41" s="70">
        <f>IF(W41="是","待确认","无需确认")</f>
        <v/>
      </c>
      <c r="Y41" s="70" t="n"/>
      <c r="Z41" s="70" t="n"/>
    </row>
    <row r="42">
      <c r="A42" s="70" t="inlineStr">
        <is>
          <t>FZ-0032</t>
        </is>
      </c>
      <c r="B42" s="70" t="inlineStr">
        <is>
          <t>SO-2476-3-M-HOUSING</t>
        </is>
      </c>
      <c r="C42" s="70" t="inlineStr">
        <is>
          <t>EVT-0076</t>
        </is>
      </c>
      <c r="D42" s="70" t="inlineStr">
        <is>
          <t>WO-20260218-076</t>
        </is>
      </c>
      <c r="E42" s="70" t="inlineStr">
        <is>
          <t>SO-2476</t>
        </is>
      </c>
      <c r="F42" s="70" t="inlineStr">
        <is>
          <t>M-HOUSING</t>
        </is>
      </c>
      <c r="G42" s="70" t="inlineStr">
        <is>
          <t>结构件</t>
        </is>
      </c>
      <c r="H42" s="72" t="n">
        <v>160</v>
      </c>
      <c r="I42" s="70" t="inlineStr">
        <is>
          <t>B20260218-01</t>
        </is>
      </c>
      <c r="J42" s="70" t="n"/>
      <c r="K42" s="70" t="inlineStr">
        <is>
          <t>全检</t>
        </is>
      </c>
      <c r="L42" s="70" t="inlineStr">
        <is>
          <t>尺寸超差</t>
        </is>
      </c>
      <c r="M42" s="70" t="inlineStr">
        <is>
          <t>尺寸超差</t>
        </is>
      </c>
      <c r="N42" s="70" t="inlineStr">
        <is>
          <t>不合格</t>
        </is>
      </c>
      <c r="O42" s="70" t="inlineStr">
        <is>
          <t>全检尺寸，返工超差件</t>
        </is>
      </c>
      <c r="P42" s="70" t="inlineStr">
        <is>
          <t>质量工程师</t>
        </is>
      </c>
      <c r="Q42" s="70" t="inlineStr">
        <is>
          <t>待复检</t>
        </is>
      </c>
      <c r="R42" s="70" t="n"/>
      <c r="S42" s="71" t="inlineStr">
        <is>
          <t>团队模拟数据</t>
        </is>
      </c>
      <c r="T42" s="70" t="inlineStr">
        <is>
          <t>SIM-v2.2-20260807-20260805</t>
        </is>
      </c>
      <c r="U42" s="70" t="inlineStr">
        <is>
          <t>物料=结构件, 原因按序号取模分配(确定性), 批次号按生产日期+序号, 供应商编码仅供应原因填写; 高风险冻结，需人工确认</t>
        </is>
      </c>
      <c r="V42" s="70">
        <f>IFERROR(VLOOKUP(B42,'04_订单物料_模拟'!$A:$AA,25,FALSE),"高")</f>
        <v/>
      </c>
      <c r="W42" s="70">
        <f>IF(AND(V42="高",Q42&lt;&gt;"已解除"),"是","否")</f>
        <v/>
      </c>
      <c r="X42" s="70">
        <f>IF(W42="是","待确认","无需确认")</f>
        <v/>
      </c>
      <c r="Y42" s="70" t="n"/>
      <c r="Z42" s="70" t="n"/>
    </row>
    <row r="43">
      <c r="A43" s="70" t="inlineStr">
        <is>
          <t>FZ-0035</t>
        </is>
      </c>
      <c r="B43" s="70" t="inlineStr">
        <is>
          <t>SO-2483-3-M-HOUSING</t>
        </is>
      </c>
      <c r="C43" s="70" t="inlineStr">
        <is>
          <t>EVT-0083</t>
        </is>
      </c>
      <c r="D43" s="70" t="inlineStr">
        <is>
          <t>WO-20260302-083</t>
        </is>
      </c>
      <c r="E43" s="70" t="inlineStr">
        <is>
          <t>SO-2483</t>
        </is>
      </c>
      <c r="F43" s="70" t="inlineStr">
        <is>
          <t>M-HOUSING</t>
        </is>
      </c>
      <c r="G43" s="70" t="inlineStr">
        <is>
          <t>结构件</t>
        </is>
      </c>
      <c r="H43" s="72" t="n">
        <v>200</v>
      </c>
      <c r="I43" s="70" t="inlineStr">
        <is>
          <t>B20260302-01</t>
        </is>
      </c>
      <c r="J43" s="70" t="n"/>
      <c r="K43" s="70" t="inlineStr">
        <is>
          <t>抽检</t>
        </is>
      </c>
      <c r="L43" s="70" t="inlineStr">
        <is>
          <t>抽检不合格</t>
        </is>
      </c>
      <c r="M43" s="70" t="inlineStr">
        <is>
          <t>功能失效</t>
        </is>
      </c>
      <c r="N43" s="70" t="inlineStr">
        <is>
          <t>不合格</t>
        </is>
      </c>
      <c r="O43" s="70" t="inlineStr">
        <is>
          <t>全检该批次，隔离不合格品</t>
        </is>
      </c>
      <c r="P43" s="70" t="inlineStr">
        <is>
          <t>质量工程师</t>
        </is>
      </c>
      <c r="Q43" s="70" t="inlineStr">
        <is>
          <t>已解除</t>
        </is>
      </c>
      <c r="R43" s="74" t="n">
        <v>46085</v>
      </c>
      <c r="S43" s="71" t="inlineStr">
        <is>
          <t>团队模拟数据</t>
        </is>
      </c>
      <c r="T43" s="70" t="inlineStr">
        <is>
          <t>SIM-v2.2-20260807-20260805</t>
        </is>
      </c>
      <c r="U43" s="70" t="inlineStr">
        <is>
          <t>物料=结构件, 原因按序号取模分配(确定性), 批次号按生产日期+序号, 供应商编码仅供应原因填写; 高风险冻结，需人工确认</t>
        </is>
      </c>
      <c r="V43" s="70">
        <f>IFERROR(VLOOKUP(B43,'04_订单物料_模拟'!$A:$AA,25,FALSE),"高")</f>
        <v/>
      </c>
      <c r="W43" s="70">
        <f>IF(AND(V43="高",Q43&lt;&gt;"已解除"),"是","否")</f>
        <v/>
      </c>
      <c r="X43" s="70">
        <f>IF(W43="是","待确认","无需确认")</f>
        <v/>
      </c>
      <c r="Y43" s="70" t="n"/>
      <c r="Z43" s="70" t="n"/>
    </row>
    <row r="44">
      <c r="A44" s="70" t="inlineStr">
        <is>
          <t>FZ-0038</t>
        </is>
      </c>
      <c r="B44" s="70" t="inlineStr">
        <is>
          <t>SO-2490-3-M-HOUSING</t>
        </is>
      </c>
      <c r="C44" s="70" t="inlineStr">
        <is>
          <t>EVT-0090</t>
        </is>
      </c>
      <c r="D44" s="70" t="inlineStr">
        <is>
          <t>WO-20260311-090</t>
        </is>
      </c>
      <c r="E44" s="70" t="inlineStr">
        <is>
          <t>SO-2490</t>
        </is>
      </c>
      <c r="F44" s="70" t="inlineStr">
        <is>
          <t>M-HOUSING</t>
        </is>
      </c>
      <c r="G44" s="70" t="inlineStr">
        <is>
          <t>结构件</t>
        </is>
      </c>
      <c r="H44" s="72" t="n">
        <v>240</v>
      </c>
      <c r="I44" s="70" t="inlineStr">
        <is>
          <t>B20260311-01</t>
        </is>
      </c>
      <c r="J44" s="70" t="n"/>
      <c r="K44" s="70" t="inlineStr">
        <is>
          <t>SPC监控</t>
        </is>
      </c>
      <c r="L44" s="70" t="inlineStr">
        <is>
          <t>工艺参数偏移</t>
        </is>
      </c>
      <c r="M44" s="70" t="inlineStr">
        <is>
          <t>尺寸超差</t>
        </is>
      </c>
      <c r="N44" s="70" t="inlineStr">
        <is>
          <t>过程偏移</t>
        </is>
      </c>
      <c r="O44" s="70" t="inlineStr">
        <is>
          <t>调整工艺参数，复检</t>
        </is>
      </c>
      <c r="P44" s="70" t="inlineStr">
        <is>
          <t>生产主管</t>
        </is>
      </c>
      <c r="Q44" s="70" t="inlineStr">
        <is>
          <t>待复检</t>
        </is>
      </c>
      <c r="R44" s="70" t="n"/>
      <c r="S44" s="71" t="inlineStr">
        <is>
          <t>团队模拟数据</t>
        </is>
      </c>
      <c r="T44" s="70" t="inlineStr">
        <is>
          <t>SIM-v2.2-20260807-20260805</t>
        </is>
      </c>
      <c r="U44" s="70" t="inlineStr">
        <is>
          <t>物料=结构件, 原因按序号取模分配(确定性), 批次号按生产日期+序号, 供应商编码仅供应原因填写; 高风险冻结，需人工确认</t>
        </is>
      </c>
      <c r="V44" s="70">
        <f>IFERROR(VLOOKUP(B44,'04_订单物料_模拟'!$A:$AA,25,FALSE),"高")</f>
        <v/>
      </c>
      <c r="W44" s="70">
        <f>IF(AND(V44="高",Q44&lt;&gt;"已解除"),"是","否")</f>
        <v/>
      </c>
      <c r="X44" s="70">
        <f>IF(W44="是","待确认","无需确认")</f>
        <v/>
      </c>
      <c r="Y44" s="70" t="n"/>
      <c r="Z44" s="70" t="n"/>
    </row>
    <row r="45">
      <c r="A45" s="70" t="inlineStr">
        <is>
          <t>FZ-0041</t>
        </is>
      </c>
      <c r="B45" s="70" t="inlineStr">
        <is>
          <t>SO-2497-3-M-HOUSING</t>
        </is>
      </c>
      <c r="C45" s="70" t="inlineStr">
        <is>
          <t>EVT-0097</t>
        </is>
      </c>
      <c r="D45" s="70" t="inlineStr">
        <is>
          <t>WO-20260320-097</t>
        </is>
      </c>
      <c r="E45" s="70" t="inlineStr">
        <is>
          <t>SO-2497</t>
        </is>
      </c>
      <c r="F45" s="70" t="inlineStr">
        <is>
          <t>M-HOUSING</t>
        </is>
      </c>
      <c r="G45" s="70" t="inlineStr">
        <is>
          <t>结构件</t>
        </is>
      </c>
      <c r="H45" s="72" t="n">
        <v>180</v>
      </c>
      <c r="I45" s="70" t="inlineStr">
        <is>
          <t>B20260320-01</t>
        </is>
      </c>
      <c r="J45" s="70" t="n"/>
      <c r="K45" s="70" t="inlineStr">
        <is>
          <t>全检</t>
        </is>
      </c>
      <c r="L45" s="70" t="inlineStr">
        <is>
          <t>尺寸超差</t>
        </is>
      </c>
      <c r="M45" s="70" t="inlineStr">
        <is>
          <t>尺寸超差</t>
        </is>
      </c>
      <c r="N45" s="70" t="inlineStr">
        <is>
          <t>不合格</t>
        </is>
      </c>
      <c r="O45" s="70" t="inlineStr">
        <is>
          <t>全检尺寸，返工超差件</t>
        </is>
      </c>
      <c r="P45" s="70" t="inlineStr">
        <is>
          <t>质量工程师</t>
        </is>
      </c>
      <c r="Q45" s="70" t="inlineStr">
        <is>
          <t>待复检</t>
        </is>
      </c>
      <c r="R45" s="70" t="n"/>
      <c r="S45" s="71" t="inlineStr">
        <is>
          <t>团队模拟数据</t>
        </is>
      </c>
      <c r="T45" s="70" t="inlineStr">
        <is>
          <t>SIM-v2.2-20260807-20260805</t>
        </is>
      </c>
      <c r="U45" s="70" t="inlineStr">
        <is>
          <t>物料=结构件, 原因按序号取模分配(确定性), 批次号按生产日期+序号, 供应商编码仅供应原因填写; 高风险冻结，需人工确认</t>
        </is>
      </c>
      <c r="V45" s="70">
        <f>IFERROR(VLOOKUP(B45,'04_订单物料_模拟'!$A:$AA,25,FALSE),"高")</f>
        <v/>
      </c>
      <c r="W45" s="70">
        <f>IF(AND(V45="高",Q45&lt;&gt;"已解除"),"是","否")</f>
        <v/>
      </c>
      <c r="X45" s="70">
        <f>IF(W45="是","待确认","无需确认")</f>
        <v/>
      </c>
      <c r="Y45" s="70" t="n"/>
      <c r="Z45" s="70" t="n"/>
    </row>
    <row r="46">
      <c r="A46" s="70" t="inlineStr">
        <is>
          <t>FZ-0044</t>
        </is>
      </c>
      <c r="B46" s="70" t="inlineStr">
        <is>
          <t>SO-2504-3-M-HOUSING</t>
        </is>
      </c>
      <c r="C46" s="70" t="inlineStr">
        <is>
          <t>EVT-0104</t>
        </is>
      </c>
      <c r="D46" s="70" t="inlineStr">
        <is>
          <t>WO-20260402-104</t>
        </is>
      </c>
      <c r="E46" s="70" t="inlineStr">
        <is>
          <t>SO-2504</t>
        </is>
      </c>
      <c r="F46" s="70" t="inlineStr">
        <is>
          <t>M-HOUSING</t>
        </is>
      </c>
      <c r="G46" s="70" t="inlineStr">
        <is>
          <t>结构件</t>
        </is>
      </c>
      <c r="H46" s="72" t="n">
        <v>220</v>
      </c>
      <c r="I46" s="70" t="inlineStr">
        <is>
          <t>B20260402-01</t>
        </is>
      </c>
      <c r="J46" s="70" t="n"/>
      <c r="K46" s="70" t="inlineStr">
        <is>
          <t>抽检</t>
        </is>
      </c>
      <c r="L46" s="70" t="inlineStr">
        <is>
          <t>抽检不合格</t>
        </is>
      </c>
      <c r="M46" s="70" t="inlineStr">
        <is>
          <t>功能失效</t>
        </is>
      </c>
      <c r="N46" s="70" t="inlineStr">
        <is>
          <t>不合格</t>
        </is>
      </c>
      <c r="O46" s="70" t="inlineStr">
        <is>
          <t>全检该批次，隔离不合格品</t>
        </is>
      </c>
      <c r="P46" s="70" t="inlineStr">
        <is>
          <t>质量工程师</t>
        </is>
      </c>
      <c r="Q46" s="70" t="inlineStr">
        <is>
          <t>待复检</t>
        </is>
      </c>
      <c r="R46" s="70" t="n"/>
      <c r="S46" s="71" t="inlineStr">
        <is>
          <t>团队模拟数据</t>
        </is>
      </c>
      <c r="T46" s="70" t="inlineStr">
        <is>
          <t>SIM-v2.2-20260807-20260805</t>
        </is>
      </c>
      <c r="U46" s="70" t="inlineStr">
        <is>
          <t>物料=结构件, 原因按序号取模分配(确定性), 批次号按生产日期+序号, 供应商编码仅供应原因填写; 高风险冻结，需人工确认</t>
        </is>
      </c>
      <c r="V46" s="70">
        <f>IFERROR(VLOOKUP(B46,'04_订单物料_模拟'!$A:$AA,25,FALSE),"高")</f>
        <v/>
      </c>
      <c r="W46" s="70">
        <f>IF(AND(V46="高",Q46&lt;&gt;"已解除"),"是","否")</f>
        <v/>
      </c>
      <c r="X46" s="70">
        <f>IF(W46="是","待确认","无需确认")</f>
        <v/>
      </c>
      <c r="Y46" s="70" t="n"/>
      <c r="Z46" s="70" t="n"/>
    </row>
  </sheetData>
  <autoFilter ref="A1:Z4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8" customWidth="1" min="4" max="4"/>
    <col width="16" customWidth="1" min="5" max="5"/>
    <col width="18" customWidth="1" min="6" max="6"/>
    <col width="12" customWidth="1" min="7" max="7"/>
    <col width="16" customWidth="1" min="8" max="8"/>
    <col width="10" customWidth="1" min="9" max="9"/>
    <col width="14" customWidth="1" min="10" max="10"/>
    <col width="16" customWidth="1" min="11" max="11"/>
    <col width="36" customWidth="1" min="12" max="12"/>
  </cols>
  <sheetData>
    <row r="1">
      <c r="A1" s="69" t="inlineStr">
        <is>
          <t>ChangeoverRuleID</t>
        </is>
      </c>
      <c r="B1" s="69" t="inlineStr">
        <is>
          <t>停机原因</t>
        </is>
      </c>
      <c r="C1" s="69" t="inlineStr">
        <is>
          <t>产品族或产品编码</t>
        </is>
      </c>
      <c r="D1" s="69" t="inlineStr">
        <is>
          <t>标准换产时间_分钟</t>
        </is>
      </c>
      <c r="E1" s="69" t="inlineStr">
        <is>
          <t>预警阈值_分钟</t>
        </is>
      </c>
      <c r="F1" s="69" t="inlineStr">
        <is>
          <t>严重超时阈值_分钟</t>
        </is>
      </c>
      <c r="G1" s="69" t="inlineStr">
        <is>
          <t>责任岗位</t>
        </is>
      </c>
      <c r="H1" s="69" t="inlineStr">
        <is>
          <t>默认智能体</t>
        </is>
      </c>
      <c r="I1" s="69" t="inlineStr">
        <is>
          <t>启用状态</t>
        </is>
      </c>
      <c r="J1" s="69" t="inlineStr">
        <is>
          <t>数据性质</t>
        </is>
      </c>
      <c r="K1" s="69" t="inlineStr">
        <is>
          <t>模拟版本</t>
        </is>
      </c>
      <c r="L1" s="69" t="inlineStr">
        <is>
          <t>规则说明</t>
        </is>
      </c>
    </row>
    <row r="2">
      <c r="A2" s="70" t="inlineStr">
        <is>
          <t>CO-RULE-001</t>
        </is>
      </c>
      <c r="B2" s="70" t="inlineStr">
        <is>
          <t>MATERIAL CHANGEOVER</t>
        </is>
      </c>
      <c r="C2" s="70" t="inlineStr">
        <is>
          <t>全部产品</t>
        </is>
      </c>
      <c r="D2" s="72" t="n">
        <v>15</v>
      </c>
      <c r="E2" s="72" t="n">
        <v>19.5</v>
      </c>
      <c r="F2" s="72" t="n">
        <v>30</v>
      </c>
      <c r="G2" s="70" t="inlineStr">
        <is>
          <t>生产主管</t>
        </is>
      </c>
      <c r="H2" s="70" t="inlineStr">
        <is>
          <t>生产诊断智能体</t>
        </is>
      </c>
      <c r="I2" s="70" t="inlineStr">
        <is>
          <t>启用</t>
        </is>
      </c>
      <c r="J2" s="70" t="inlineStr">
        <is>
          <t>团队模拟数据</t>
        </is>
      </c>
      <c r="K2" s="70" t="inlineStr">
        <is>
          <t>SIM-v2.2-20260807-20260805</t>
        </is>
      </c>
      <c r="L2" s="70" t="inlineStr">
        <is>
          <t>换料是常规换产操作，标准15分钟</t>
        </is>
      </c>
    </row>
    <row r="3">
      <c r="A3" s="70" t="inlineStr">
        <is>
          <t>CO-RULE-002</t>
        </is>
      </c>
      <c r="B3" s="70" t="inlineStr">
        <is>
          <t>WIRE ROLL REPLACEMENT</t>
        </is>
      </c>
      <c r="C3" s="70" t="inlineStr">
        <is>
          <t>全部产品</t>
        </is>
      </c>
      <c r="D3" s="72" t="n">
        <v>12</v>
      </c>
      <c r="E3" s="72" t="n">
        <v>15.6</v>
      </c>
      <c r="F3" s="72" t="n">
        <v>24</v>
      </c>
      <c r="G3" s="70" t="inlineStr">
        <is>
          <t>设备工程师</t>
        </is>
      </c>
      <c r="H3" s="70" t="inlineStr">
        <is>
          <t>设备诊断智能体</t>
        </is>
      </c>
      <c r="I3" s="70" t="inlineStr">
        <is>
          <t>启用</t>
        </is>
      </c>
      <c r="J3" s="70" t="inlineStr">
        <is>
          <t>团队模拟数据</t>
        </is>
      </c>
      <c r="K3" s="70" t="inlineStr">
        <is>
          <t>SIM-v2.2-20260807-20260805</t>
        </is>
      </c>
      <c r="L3" s="70" t="inlineStr">
        <is>
          <t>换钢丝卷是设备相关换产，标准12分钟</t>
        </is>
      </c>
    </row>
    <row r="4">
      <c r="A4" s="70" t="inlineStr">
        <is>
          <t>CO-RULE-003</t>
        </is>
      </c>
      <c r="B4" s="70" t="inlineStr">
        <is>
          <t>OTHER CALIBRATION</t>
        </is>
      </c>
      <c r="C4" s="70" t="inlineStr">
        <is>
          <t>全部产品</t>
        </is>
      </c>
      <c r="D4" s="72" t="n">
        <v>15</v>
      </c>
      <c r="E4" s="72" t="n">
        <v>19.5</v>
      </c>
      <c r="F4" s="72" t="n">
        <v>30</v>
      </c>
      <c r="G4" s="70" t="inlineStr">
        <is>
          <t>设备工程师</t>
        </is>
      </c>
      <c r="H4" s="70" t="inlineStr">
        <is>
          <t>设备诊断智能体</t>
        </is>
      </c>
      <c r="I4" s="70" t="inlineStr">
        <is>
          <t>启用</t>
        </is>
      </c>
      <c r="J4" s="70" t="inlineStr">
        <is>
          <t>团队模拟数据</t>
        </is>
      </c>
      <c r="K4" s="70" t="inlineStr">
        <is>
          <t>SIM-v2.2-20260807-20260805</t>
        </is>
      </c>
      <c r="L4" s="70" t="inlineStr">
        <is>
          <t>设备校准按换产处理，标准15分钟</t>
        </is>
      </c>
    </row>
  </sheetData>
  <autoFilter ref="A1:L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0" customWidth="1" min="4" max="4"/>
    <col width="50" customWidth="1" min="5" max="5"/>
  </cols>
  <sheetData>
    <row r="1">
      <c r="A1" s="69" t="inlineStr">
        <is>
          <t>BIFROST 数据包 v3 交付验收报告</t>
        </is>
      </c>
    </row>
    <row r="2">
      <c r="A2" s="70" t="n"/>
      <c r="B2" s="70" t="n"/>
      <c r="C2" s="70" t="n"/>
      <c r="D2" s="70" t="n"/>
      <c r="E2" s="70" t="n"/>
    </row>
    <row r="3">
      <c r="A3" s="70" t="inlineStr">
        <is>
          <t>版本</t>
        </is>
      </c>
      <c r="B3" s="70" t="inlineStr">
        <is>
          <t>v3 (5M1E第一阶段, SIM-v2.2-20260807)</t>
        </is>
      </c>
      <c r="C3" s="70" t="n"/>
      <c r="D3" s="70" t="n"/>
      <c r="E3" s="70" t="n"/>
    </row>
    <row r="4">
      <c r="A4" s="70" t="inlineStr">
        <is>
          <t>日期</t>
        </is>
      </c>
      <c r="B4" s="70" t="inlineStr">
        <is>
          <t>2026-08-07</t>
        </is>
      </c>
      <c r="C4" s="70" t="n"/>
      <c r="D4" s="70" t="n"/>
      <c r="E4" s="70" t="n"/>
    </row>
    <row r="5">
      <c r="A5" s="70" t="inlineStr">
        <is>
          <t>范围</t>
        </is>
      </c>
      <c r="B5" s="70" t="inlineStr">
        <is>
          <t>不良类型明细 + 质量冻结明细 + 换产标准与超时分析</t>
        </is>
      </c>
      <c r="C5" s="70" t="n"/>
      <c r="D5" s="70" t="n"/>
      <c r="E5" s="70" t="n"/>
    </row>
    <row r="6">
      <c r="A6" s="70" t="n"/>
      <c r="B6" s="70" t="n"/>
      <c r="C6" s="70" t="n"/>
      <c r="D6" s="70" t="n"/>
      <c r="E6" s="70" t="n"/>
    </row>
    <row r="7">
      <c r="A7" s="75" t="inlineStr">
        <is>
          <t>一、数据验收</t>
        </is>
      </c>
      <c r="B7" s="70" t="n"/>
      <c r="C7" s="70" t="n"/>
      <c r="D7" s="70" t="n"/>
      <c r="E7" s="70" t="n"/>
    </row>
    <row r="8">
      <c r="A8" s="76" t="inlineStr">
        <is>
          <t>校验项</t>
        </is>
      </c>
      <c r="B8" s="76" t="inlineStr">
        <is>
          <t>期望值</t>
        </is>
      </c>
      <c r="C8" s="76" t="inlineStr">
        <is>
          <t>实际值</t>
        </is>
      </c>
      <c r="D8" s="76" t="inlineStr">
        <is>
          <t>结果</t>
        </is>
      </c>
      <c r="E8" s="76" t="inlineStr">
        <is>
          <t>说明</t>
        </is>
      </c>
    </row>
    <row r="9">
      <c r="A9" s="70" t="inlineStr">
        <is>
          <t>18表换产规则数</t>
        </is>
      </c>
      <c r="B9" s="70" t="inlineStr">
        <is>
          <t>3</t>
        </is>
      </c>
      <c r="C9" s="70" t="inlineStr">
        <is>
          <t>3</t>
        </is>
      </c>
      <c r="D9" s="70" t="inlineStr">
        <is>
          <t>PASS</t>
        </is>
      </c>
      <c r="E9" s="70" t="inlineStr">
        <is>
          <t>CO-RULE-001/002/003</t>
        </is>
      </c>
    </row>
    <row r="10">
      <c r="A10" s="70" t="inlineStr">
        <is>
          <t>02表换产事件数</t>
        </is>
      </c>
      <c r="B10" s="70" t="inlineStr">
        <is>
          <t>175</t>
        </is>
      </c>
      <c r="C10" s="70" t="inlineStr">
        <is>
          <t>175</t>
        </is>
      </c>
      <c r="D10" s="70" t="inlineStr">
        <is>
          <t>PASS</t>
        </is>
      </c>
      <c r="E10" s="70" t="inlineStr">
        <is>
          <t>达标87/轻微超时41/超时35/严重超时12</t>
        </is>
      </c>
    </row>
    <row r="11">
      <c r="A11" s="70" t="inlineStr">
        <is>
          <t>13表模拟换产事件数</t>
        </is>
      </c>
      <c r="B11" s="70" t="inlineStr">
        <is>
          <t>525</t>
        </is>
      </c>
      <c r="C11" s="70" t="inlineStr">
        <is>
          <t>525</t>
        </is>
      </c>
      <c r="D11" s="70" t="inlineStr">
        <is>
          <t>PASS</t>
        </is>
      </c>
      <c r="E11" s="70" t="inlineStr">
        <is>
          <t>达标258/轻微超时139/超时91/严重超时37</t>
        </is>
      </c>
    </row>
    <row r="12">
      <c r="A12" s="70" t="inlineStr">
        <is>
          <t>16表行数</t>
        </is>
      </c>
      <c r="B12" s="70" t="inlineStr">
        <is>
          <t>1575</t>
        </is>
      </c>
      <c r="C12" s="70" t="inlineStr">
        <is>
          <t>1575</t>
        </is>
      </c>
      <c r="D12" s="70" t="inlineStr">
        <is>
          <t>PASS</t>
        </is>
      </c>
      <c r="E12" s="70" t="inlineStr">
        <is>
          <t>315 SimShiftID × 5不良类型</t>
        </is>
      </c>
    </row>
    <row r="13">
      <c r="A13" s="70" t="inlineStr">
        <is>
          <t>16表不良数量守恒异常数</t>
        </is>
      </c>
      <c r="B13" s="70" t="inlineStr">
        <is>
          <t>0</t>
        </is>
      </c>
      <c r="C13" s="70" t="inlineStr">
        <is>
          <t>0</t>
        </is>
      </c>
      <c r="D13" s="70" t="inlineStr">
        <is>
          <t>PASS</t>
        </is>
      </c>
      <c r="E13" s="70" t="inlineStr">
        <is>
          <t>不良数量之和=总产量-复算良品数</t>
        </is>
      </c>
    </row>
    <row r="14">
      <c r="A14" s="70" t="inlineStr">
        <is>
          <t>16表占比守恒异常数</t>
        </is>
      </c>
      <c r="B14" s="70" t="inlineStr">
        <is>
          <t>0</t>
        </is>
      </c>
      <c r="C14" s="70" t="inlineStr">
        <is>
          <t>0</t>
        </is>
      </c>
      <c r="D14" s="70" t="inlineStr">
        <is>
          <t>PASS</t>
        </is>
      </c>
      <c r="E14" s="70" t="inlineStr">
        <is>
          <t>第五类余数法,严格等于1</t>
        </is>
      </c>
    </row>
    <row r="15">
      <c r="A15" s="70" t="inlineStr">
        <is>
          <t>17表行数</t>
        </is>
      </c>
      <c r="B15" s="70" t="inlineStr">
        <is>
          <t>45</t>
        </is>
      </c>
      <c r="C15" s="70" t="inlineStr">
        <is>
          <t>45</t>
        </is>
      </c>
      <c r="D15" s="70" t="inlineStr">
        <is>
          <t>PASS</t>
        </is>
      </c>
      <c r="E15" s="70" t="inlineStr">
        <is>
          <t>与04表冻结记录1:1对齐</t>
        </is>
      </c>
    </row>
    <row r="16">
      <c r="A16" s="70" t="inlineStr">
        <is>
          <t>17表冻结数量合计</t>
        </is>
      </c>
      <c r="B16" s="70" t="inlineStr">
        <is>
          <t>6000</t>
        </is>
      </c>
      <c r="C16" s="70" t="inlineStr">
        <is>
          <t>6000</t>
        </is>
      </c>
      <c r="D16" s="70" t="inlineStr">
        <is>
          <t>PASS</t>
        </is>
      </c>
      <c r="E16" s="70" t="inlineStr">
        <is>
          <t>与04表冻结总量一致</t>
        </is>
      </c>
    </row>
    <row r="17">
      <c r="A17" s="70" t="inlineStr">
        <is>
          <t>17表新增字段数</t>
        </is>
      </c>
      <c r="B17" s="70" t="inlineStr">
        <is>
          <t>5列</t>
        </is>
      </c>
      <c r="C17" s="70" t="inlineStr">
        <is>
          <t>5列</t>
        </is>
      </c>
      <c r="D17" s="70" t="inlineStr">
        <is>
          <t>PASS</t>
        </is>
      </c>
      <c r="E17" s="70" t="inlineStr">
        <is>
          <t>风险等级/需要人工确认/确认状态/确认人/确认时间</t>
        </is>
      </c>
    </row>
    <row r="18">
      <c r="A18" s="70" t="inlineStr">
        <is>
          <t>02表原持续时间修改数</t>
        </is>
      </c>
      <c r="B18" s="70" t="inlineStr">
        <is>
          <t>0</t>
        </is>
      </c>
      <c r="C18" s="70" t="inlineStr">
        <is>
          <t>0</t>
        </is>
      </c>
      <c r="D18" s="70" t="inlineStr">
        <is>
          <t>PASS</t>
        </is>
      </c>
      <c r="E18" s="70" t="inlineStr">
        <is>
          <t>仅新增列,未修改M列</t>
        </is>
      </c>
    </row>
    <row r="19">
      <c r="A19" s="70" t="inlineStr">
        <is>
          <t>13表原持续时间修改数</t>
        </is>
      </c>
      <c r="B19" s="70" t="inlineStr">
        <is>
          <t>0</t>
        </is>
      </c>
      <c r="C19" s="70" t="inlineStr">
        <is>
          <t>0</t>
        </is>
      </c>
      <c r="D19" s="70" t="inlineStr">
        <is>
          <t>PASS</t>
        </is>
      </c>
      <c r="E19" s="70" t="inlineStr">
        <is>
          <t>仅新增列,未修改Q列</t>
        </is>
      </c>
    </row>
    <row r="20">
      <c r="A20" s="70" t="inlineStr">
        <is>
          <t>02/13表换产字段公式化</t>
        </is>
      </c>
      <c r="B20" s="70" t="inlineStr">
        <is>
          <t>是</t>
        </is>
      </c>
      <c r="C20" s="70" t="inlineStr">
        <is>
          <t>是</t>
        </is>
      </c>
      <c r="D20" s="70" t="inlineStr">
        <is>
          <t>PASS</t>
        </is>
      </c>
      <c r="E20" s="70" t="inlineStr">
        <is>
          <t>INDEX/MATCH引用18表+IFERROR (P0修复:原VLOOKUP范围错误)</t>
        </is>
      </c>
    </row>
    <row r="21">
      <c r="A21" s="70" t="inlineStr">
        <is>
          <t>公式错误数(#REF/#VALUE/#DIV)</t>
        </is>
      </c>
      <c r="B21" s="70" t="inlineStr">
        <is>
          <t>0</t>
        </is>
      </c>
      <c r="C21" s="70" t="inlineStr">
        <is>
          <t>0</t>
        </is>
      </c>
      <c r="D21" s="70" t="inlineStr">
        <is>
          <t>PASS</t>
        </is>
      </c>
      <c r="E21" s="70" t="inlineStr">
        <is>
          <t>全工作簿无公式错误</t>
        </is>
      </c>
    </row>
    <row r="22">
      <c r="A22" s="70" t="inlineStr">
        <is>
          <t>16表关联12表异常数</t>
        </is>
      </c>
      <c r="B22" s="70" t="inlineStr">
        <is>
          <t>0</t>
        </is>
      </c>
      <c r="C22" s="70" t="inlineStr">
        <is>
          <t>0</t>
        </is>
      </c>
      <c r="D22" s="70" t="inlineStr">
        <is>
          <t>PASS</t>
        </is>
      </c>
      <c r="E22" s="70" t="inlineStr">
        <is>
          <t>所有SimShiftID均在12表中</t>
        </is>
      </c>
    </row>
    <row r="23">
      <c r="A23" s="70" t="inlineStr">
        <is>
          <t>17表关联04表异常数</t>
        </is>
      </c>
      <c r="B23" s="70" t="inlineStr">
        <is>
          <t>0</t>
        </is>
      </c>
      <c r="C23" s="70" t="inlineStr">
        <is>
          <t>0</t>
        </is>
      </c>
      <c r="D23" s="70" t="inlineStr">
        <is>
          <t>PASS</t>
        </is>
      </c>
      <c r="E23" s="70" t="inlineStr">
        <is>
          <t>所有BusinessKey均在04表中</t>
        </is>
      </c>
    </row>
    <row r="24">
      <c r="A24" s="70" t="inlineStr">
        <is>
          <t>数据性质标注异常数</t>
        </is>
      </c>
      <c r="B24" s="70" t="inlineStr">
        <is>
          <t>0</t>
        </is>
      </c>
      <c r="C24" s="70" t="inlineStr">
        <is>
          <t>0</t>
        </is>
      </c>
      <c r="D24" s="70" t="inlineStr">
        <is>
          <t>PASS</t>
        </is>
      </c>
      <c r="E24" s="70" t="inlineStr">
        <is>
          <t>所有新增表/列标注团队模拟数据</t>
        </is>
      </c>
    </row>
    <row r="25">
      <c r="A25" s="70" t="inlineStr">
        <is>
          <t>02表孤立停机处理</t>
        </is>
      </c>
      <c r="B25" s="70" t="inlineStr">
        <is>
          <t>2条业务合理</t>
        </is>
      </c>
      <c r="C25" s="70" t="inlineStr">
        <is>
          <t>2条业务合理</t>
        </is>
      </c>
      <c r="D25" s="70" t="inlineStr">
        <is>
          <t>PASS</t>
        </is>
      </c>
      <c r="E25" s="70" t="inlineStr">
        <is>
          <t>1173已关联+2业务合理例外</t>
        </is>
      </c>
    </row>
    <row r="26">
      <c r="A26" s="70" t="inlineStr">
        <is>
          <t>13表孤立停机处理</t>
        </is>
      </c>
      <c r="B26" s="70" t="inlineStr">
        <is>
          <t>6条业务合理</t>
        </is>
      </c>
      <c r="C26" s="70" t="inlineStr">
        <is>
          <t>6条业务合理</t>
        </is>
      </c>
      <c r="D26" s="70" t="inlineStr">
        <is>
          <t>PASS</t>
        </is>
      </c>
      <c r="E26" s="70" t="inlineStr">
        <is>
          <t>3519已关联+6业务合理例外</t>
        </is>
      </c>
    </row>
    <row r="27">
      <c r="A27" s="70" t="n"/>
      <c r="B27" s="70" t="n"/>
      <c r="C27" s="70" t="n"/>
      <c r="D27" s="70" t="n"/>
      <c r="E27" s="70" t="n"/>
    </row>
    <row r="28">
      <c r="A28" s="75" t="inlineStr">
        <is>
          <t>二、Excel公式统计</t>
        </is>
      </c>
      <c r="B28" s="70" t="n"/>
      <c r="C28" s="70" t="n"/>
      <c r="D28" s="70" t="n"/>
      <c r="E28" s="70" t="n"/>
    </row>
    <row r="29">
      <c r="A29" s="70" t="inlineStr">
        <is>
          <t>表</t>
        </is>
      </c>
      <c r="B29" s="70" t="inlineStr">
        <is>
          <t>公式字段</t>
        </is>
      </c>
      <c r="C29" s="70" t="inlineStr">
        <is>
          <t>公式类型</t>
        </is>
      </c>
      <c r="D29" s="70" t="inlineStr">
        <is>
          <t>引用表</t>
        </is>
      </c>
      <c r="E29" s="70" t="n"/>
    </row>
    <row r="30">
      <c r="A30" s="70" t="inlineStr">
        <is>
          <t>02_停机明细</t>
        </is>
      </c>
      <c r="B30" s="70" t="inlineStr">
        <is>
          <t>标准换产时间(U列)</t>
        </is>
      </c>
      <c r="C30" s="70" t="inlineStr">
        <is>
          <t>VLOOKUP+IFERROR</t>
        </is>
      </c>
      <c r="D30" s="70" t="inlineStr">
        <is>
          <t>18_换产标准_模拟</t>
        </is>
      </c>
      <c r="E30" s="70" t="n"/>
    </row>
    <row r="31">
      <c r="A31" s="70" t="inlineStr">
        <is>
          <t>02_停机明细</t>
        </is>
      </c>
      <c r="B31" s="70" t="inlineStr">
        <is>
          <t>换产超时(V列)</t>
        </is>
      </c>
      <c r="C31" s="70" t="inlineStr">
        <is>
          <t>MAX(持续时间-标准,0)</t>
        </is>
      </c>
      <c r="D31" s="70" t="inlineStr">
        <is>
          <t>本表M列+U列</t>
        </is>
      </c>
      <c r="E31" s="70" t="n"/>
    </row>
    <row r="32">
      <c r="A32" s="70" t="inlineStr">
        <is>
          <t>02_停机明细</t>
        </is>
      </c>
      <c r="B32" s="70" t="inlineStr">
        <is>
          <t>换产达标状态(W列)</t>
        </is>
      </c>
      <c r="C32" s="70" t="inlineStr">
        <is>
          <t>IF嵌套+VLOOKUP</t>
        </is>
      </c>
      <c r="D32" s="70" t="inlineStr">
        <is>
          <t>18_换产标准_模拟</t>
        </is>
      </c>
      <c r="E32" s="70" t="n"/>
    </row>
    <row r="33">
      <c r="A33" s="70" t="inlineStr">
        <is>
          <t>02_停机明细</t>
        </is>
      </c>
      <c r="B33" s="70" t="inlineStr">
        <is>
          <t>换产规则ID(X列)</t>
        </is>
      </c>
      <c r="C33" s="70" t="inlineStr">
        <is>
          <t>INDEX/MATCH+IFERROR (P0修复:原VLOOKUP返回停机原因)</t>
        </is>
      </c>
      <c r="D33" s="70" t="inlineStr">
        <is>
          <t>18_换产标准_模拟</t>
        </is>
      </c>
      <c r="E33" s="70" t="n"/>
    </row>
    <row r="34">
      <c r="A34" s="70" t="inlineStr">
        <is>
          <t>13_多产线停机</t>
        </is>
      </c>
      <c r="B34" s="70" t="inlineStr">
        <is>
          <t>标准换产时间(AA列)</t>
        </is>
      </c>
      <c r="C34" s="70" t="inlineStr">
        <is>
          <t>VLOOKUP+IFERROR</t>
        </is>
      </c>
      <c r="D34" s="70" t="inlineStr">
        <is>
          <t>18_换产标准_模拟</t>
        </is>
      </c>
      <c r="E34" s="70" t="n"/>
    </row>
    <row r="35">
      <c r="A35" s="70" t="inlineStr">
        <is>
          <t>13_多产线停机</t>
        </is>
      </c>
      <c r="B35" s="70" t="inlineStr">
        <is>
          <t>换产超时(AB列)</t>
        </is>
      </c>
      <c r="C35" s="70" t="inlineStr">
        <is>
          <t>MAX(持续时间-标准,0)</t>
        </is>
      </c>
      <c r="D35" s="70" t="inlineStr">
        <is>
          <t>本表Q列+AA列</t>
        </is>
      </c>
      <c r="E35" s="70" t="n"/>
    </row>
    <row r="36">
      <c r="A36" s="70" t="inlineStr">
        <is>
          <t>13_多产线停机</t>
        </is>
      </c>
      <c r="B36" s="70" t="inlineStr">
        <is>
          <t>换产达标状态(AC列)</t>
        </is>
      </c>
      <c r="C36" s="70" t="inlineStr">
        <is>
          <t>IF嵌套+VLOOKUP</t>
        </is>
      </c>
      <c r="D36" s="70" t="inlineStr">
        <is>
          <t>18_换产标准_模拟</t>
        </is>
      </c>
      <c r="E36" s="70" t="n"/>
    </row>
    <row r="37">
      <c r="A37" s="70" t="inlineStr">
        <is>
          <t>13_多产线停机</t>
        </is>
      </c>
      <c r="B37" s="70" t="inlineStr">
        <is>
          <t>换产规则ID(AD列)</t>
        </is>
      </c>
      <c r="C37" s="70" t="inlineStr">
        <is>
          <t>INDEX/MATCH+IFERROR (P0修复:原VLOOKUP返回停机原因)</t>
        </is>
      </c>
      <c r="D37" s="70" t="inlineStr">
        <is>
          <t>18_换产标准_模拟</t>
        </is>
      </c>
      <c r="E37" s="70" t="n"/>
    </row>
    <row r="38">
      <c r="A38" s="70" t="inlineStr">
        <is>
          <t>17_质量冻结明细</t>
        </is>
      </c>
      <c r="B38" s="70" t="inlineStr">
        <is>
          <t>风险等级(V列)</t>
        </is>
      </c>
      <c r="C38" s="70" t="inlineStr">
        <is>
          <t>VLOOKUP+IFERROR</t>
        </is>
      </c>
      <c r="D38" s="70" t="inlineStr">
        <is>
          <t>04_订单物料_模拟</t>
        </is>
      </c>
      <c r="E38" s="70" t="n"/>
    </row>
    <row r="39">
      <c r="A39" s="70" t="inlineStr">
        <is>
          <t>17_质量冻结明细</t>
        </is>
      </c>
      <c r="B39" s="70" t="inlineStr">
        <is>
          <t>需要人工确认(W列)</t>
        </is>
      </c>
      <c r="C39" s="70" t="inlineStr">
        <is>
          <t>IF(AND(高,Q≠已解除))</t>
        </is>
      </c>
      <c r="D39" s="70" t="inlineStr">
        <is>
          <t>本表V列+Q列 (P0修复:原误引用R列解除日期)</t>
        </is>
      </c>
      <c r="E39" s="70" t="n"/>
    </row>
    <row r="40">
      <c r="A40" s="70" t="n"/>
      <c r="B40" s="70" t="n"/>
      <c r="C40" s="70" t="n"/>
      <c r="D40" s="70" t="n"/>
      <c r="E40" s="70" t="n"/>
    </row>
    <row r="41">
      <c r="A41" s="70" t="n"/>
      <c r="B41" s="70" t="n"/>
      <c r="C41" s="70" t="n"/>
      <c r="D41" s="70" t="n"/>
      <c r="E41" s="70" t="n"/>
    </row>
    <row r="42">
      <c r="A42" s="75" t="inlineStr">
        <is>
          <t>三、飞书Base字段映射说明</t>
        </is>
      </c>
      <c r="B42" s="70" t="n"/>
      <c r="C42" s="70" t="n"/>
      <c r="D42" s="70" t="n"/>
      <c r="E42" s="70" t="n"/>
    </row>
    <row r="43">
      <c r="A43" s="77" t="inlineStr">
        <is>
          <t>重要：Excel公式用于离线审计，导入飞书Base后不会自动转换为动态公式。需在Base中重新配置以下字段：</t>
        </is>
      </c>
      <c r="B43" s="70" t="n"/>
      <c r="C43" s="70" t="n"/>
      <c r="D43" s="70" t="n"/>
      <c r="E43" s="70" t="n"/>
    </row>
    <row r="44">
      <c r="A44" s="70" t="inlineStr">
        <is>
          <t>Excel字段</t>
        </is>
      </c>
      <c r="B44" s="70" t="inlineStr">
        <is>
          <t>飞书Base字段类型</t>
        </is>
      </c>
      <c r="C44" s="70" t="inlineStr">
        <is>
          <t>配置说明</t>
        </is>
      </c>
      <c r="D44" s="70" t="n"/>
      <c r="E44" s="70" t="n"/>
    </row>
    <row r="45">
      <c r="A45" s="70" t="inlineStr">
        <is>
          <t>换产规则ID (02/13表)</t>
        </is>
      </c>
      <c r="B45" s="70" t="inlineStr">
        <is>
          <t>关联字段(单条)</t>
        </is>
      </c>
      <c r="C45" s="70" t="inlineStr">
        <is>
          <t>关联18表ChangeoverRuleID，建立跨表引用</t>
        </is>
      </c>
      <c r="D45" s="70" t="n"/>
      <c r="E45" s="70" t="n"/>
    </row>
    <row r="46">
      <c r="A46" s="70" t="inlineStr">
        <is>
          <t>标准换产时间 (02/13表)</t>
        </is>
      </c>
      <c r="B46" s="70" t="inlineStr">
        <is>
          <t>查找引用字段</t>
        </is>
      </c>
      <c r="C46" s="70" t="inlineStr">
        <is>
          <t>从18表查找引用标准换产时间_分钟</t>
        </is>
      </c>
      <c r="D46" s="70" t="n"/>
      <c r="E46" s="70" t="n"/>
    </row>
    <row r="47">
      <c r="A47" s="70" t="inlineStr">
        <is>
          <t>预警阈值 (02/13表)</t>
        </is>
      </c>
      <c r="B47" s="70" t="inlineStr">
        <is>
          <t>查找引用字段</t>
        </is>
      </c>
      <c r="C47" s="70" t="inlineStr">
        <is>
          <t>从18表查找引用预警阈值_分钟</t>
        </is>
      </c>
      <c r="D47" s="70" t="n"/>
      <c r="E47" s="70" t="n"/>
    </row>
    <row r="48">
      <c r="A48" s="70" t="inlineStr">
        <is>
          <t>严重超时阈值 (02/13表)</t>
        </is>
      </c>
      <c r="B48" s="70" t="inlineStr">
        <is>
          <t>查找引用字段</t>
        </is>
      </c>
      <c r="C48" s="70" t="inlineStr">
        <is>
          <t>从18表查找引用严重超时阈值_分钟</t>
        </is>
      </c>
      <c r="D48" s="70" t="n"/>
      <c r="E48" s="70" t="n"/>
    </row>
    <row r="49">
      <c r="A49" s="70" t="inlineStr">
        <is>
          <t>换产超时 (02/13表)</t>
        </is>
      </c>
      <c r="B49" s="70" t="inlineStr">
        <is>
          <t>公式字段</t>
        </is>
      </c>
      <c r="C49" s="70" t="inlineStr">
        <is>
          <t>MAX(持续时间-标准换产时间, 0)</t>
        </is>
      </c>
      <c r="D49" s="70" t="n"/>
      <c r="E49" s="70" t="n"/>
    </row>
    <row r="50">
      <c r="A50" s="70" t="inlineStr">
        <is>
          <t>换产达标状态 (02/13表)</t>
        </is>
      </c>
      <c r="B50" s="70" t="inlineStr">
        <is>
          <t>公式字段</t>
        </is>
      </c>
      <c r="C50" s="70" t="inlineStr">
        <is>
          <t>按标准/预警/严重阈值IF嵌套判断</t>
        </is>
      </c>
      <c r="D50" s="70" t="n"/>
      <c r="E50" s="70" t="n"/>
    </row>
    <row r="51">
      <c r="A51" s="70" t="inlineStr">
        <is>
          <t>风险等级 (17表)</t>
        </is>
      </c>
      <c r="B51" s="70" t="inlineStr">
        <is>
          <t>查找引用字段</t>
        </is>
      </c>
      <c r="C51" s="70" t="inlineStr">
        <is>
          <t>从04表按BusinessKey查找引用风险等级</t>
        </is>
      </c>
      <c r="D51" s="70" t="n"/>
      <c r="E51" s="70" t="n"/>
    </row>
    <row r="52">
      <c r="A52" s="70" t="inlineStr">
        <is>
          <t>需要人工确认 (17表)</t>
        </is>
      </c>
      <c r="B52" s="70" t="inlineStr">
        <is>
          <t>公式字段</t>
        </is>
      </c>
      <c r="C52" s="70" t="inlineStr">
        <is>
          <t>IF(AND(风险等级=高, 状态≠已解除), 是, 否) (P0修复:引用Q列状态)</t>
        </is>
      </c>
      <c r="D52" s="70" t="n"/>
      <c r="E52" s="70" t="n"/>
    </row>
    <row r="53">
      <c r="A53" s="70" t="inlineStr">
        <is>
          <t>不良占比 (16表)</t>
        </is>
      </c>
      <c r="B53" s="70" t="inlineStr">
        <is>
          <t>公式字段</t>
        </is>
      </c>
      <c r="C53" s="70" t="inlineStr">
        <is>
          <t>不良数量/班次不良总数(第五类=1-前四类之和)</t>
        </is>
      </c>
      <c r="D53" s="70" t="n"/>
      <c r="E53" s="70" t="n"/>
    </row>
    <row r="54">
      <c r="A54" s="70" t="n"/>
      <c r="B54" s="70" t="n"/>
      <c r="C54" s="70" t="n"/>
      <c r="D54" s="70" t="n"/>
      <c r="E54" s="70" t="n"/>
    </row>
    <row r="55">
      <c r="A55" s="70" t="n"/>
      <c r="B55" s="70" t="n"/>
      <c r="C55" s="70" t="n"/>
      <c r="D55" s="70" t="n"/>
      <c r="E55" s="70" t="n"/>
    </row>
    <row r="56">
      <c r="A56" s="75" t="inlineStr">
        <is>
          <t>四、飞书Base运行模型</t>
        </is>
      </c>
      <c r="B56" s="70" t="n"/>
      <c r="C56" s="70" t="n"/>
      <c r="D56" s="70" t="n"/>
      <c r="E56" s="70" t="n"/>
    </row>
    <row r="57">
      <c r="A57" s="70" t="inlineStr">
        <is>
          <t>02/13表换产规则ID → 关联18表ChangeoverRuleID</t>
        </is>
      </c>
      <c r="B57" s="70" t="n"/>
      <c r="C57" s="70" t="n"/>
      <c r="D57" s="70" t="n"/>
      <c r="E57" s="70" t="n"/>
    </row>
    <row r="58">
      <c r="A58" s="70" t="inlineStr">
        <is>
          <t>标准换产时间 → 查找引用18表标准换产时间</t>
        </is>
      </c>
      <c r="B58" s="70" t="n"/>
      <c r="C58" s="70" t="n"/>
      <c r="D58" s="70" t="n"/>
      <c r="E58" s="70" t="n"/>
    </row>
    <row r="59">
      <c r="A59" s="70" t="inlineStr">
        <is>
          <t>预警阈值 → 查找引用18表预警阈值</t>
        </is>
      </c>
      <c r="B59" s="70" t="n"/>
      <c r="C59" s="70" t="n"/>
      <c r="D59" s="70" t="n"/>
      <c r="E59" s="70" t="n"/>
    </row>
    <row r="60">
      <c r="A60" s="70" t="inlineStr">
        <is>
          <t>严重超时阈值 → 查找引用18表严重超时阈值</t>
        </is>
      </c>
      <c r="B60" s="70" t="n"/>
      <c r="C60" s="70" t="n"/>
      <c r="D60" s="70" t="n"/>
      <c r="E60" s="70" t="n"/>
    </row>
    <row r="61">
      <c r="A61" s="70" t="inlineStr">
        <is>
          <t>换产超时 → MAX(持续时间-标准换产时间, 0)</t>
        </is>
      </c>
      <c r="B61" s="70" t="n"/>
      <c r="C61" s="70" t="n"/>
      <c r="D61" s="70" t="n"/>
      <c r="E61" s="70" t="n"/>
    </row>
    <row r="62">
      <c r="A62" s="70" t="inlineStr">
        <is>
          <t>换产达标状态 → 根据标准/预警/严重阈值自动判断</t>
        </is>
      </c>
      <c r="B62" s="70" t="n"/>
      <c r="C62" s="70" t="n"/>
      <c r="D62" s="70" t="n"/>
      <c r="E62" s="70" t="n"/>
    </row>
    <row r="63">
      <c r="A63" s="70" t="inlineStr">
        <is>
          <t>查找引用在源数据(18表)变化时实时更新</t>
        </is>
      </c>
      <c r="B63" s="70" t="n"/>
      <c r="C63" s="70" t="n"/>
      <c r="D63" s="70" t="n"/>
      <c r="E63" s="70" t="n"/>
    </row>
    <row r="64">
      <c r="A64" s="70" t="n"/>
      <c r="B64" s="70" t="n"/>
      <c r="C64" s="70" t="n"/>
      <c r="D64" s="70" t="n"/>
      <c r="E64" s="70" t="n"/>
    </row>
    <row r="65">
      <c r="A65" s="75" t="inlineStr">
        <is>
          <t>五、限制说明</t>
        </is>
      </c>
      <c r="B65" s="70" t="n"/>
      <c r="C65" s="70" t="n"/>
      <c r="D65" s="70" t="n"/>
      <c r="E65" s="70" t="n"/>
    </row>
    <row r="66">
      <c r="A66" s="70" t="inlineStr">
        <is>
          <t>1. Excel公式仅用于离线审计，不保证导入飞书Base后自动转换为动态公式</t>
        </is>
      </c>
      <c r="B66" s="70" t="n"/>
      <c r="C66" s="70" t="n"/>
      <c r="D66" s="70" t="n"/>
      <c r="E66" s="70" t="n"/>
    </row>
    <row r="67">
      <c r="A67" s="70" t="inlineStr">
        <is>
          <t>2. 飞书Base需手动配置关联字段、查找引用字段和公式字段</t>
        </is>
      </c>
      <c r="B67" s="70" t="n"/>
      <c r="C67" s="70" t="n"/>
      <c r="D67" s="70" t="n"/>
      <c r="E67" s="70" t="n"/>
    </row>
    <row r="68">
      <c r="A68" s="70" t="inlineStr">
        <is>
          <t>3. 飞书官方说明：Excel导入主要自动识别字段类型，完整保留公式/关联/查找引用需.base格式</t>
        </is>
      </c>
      <c r="B68" s="70" t="n"/>
      <c r="C68" s="70" t="n"/>
      <c r="D68" s="70" t="n"/>
      <c r="E68" s="70" t="n"/>
    </row>
    <row r="69">
      <c r="A69" s="70" t="inlineStr">
        <is>
          <t>4. 参考文档：https://www.feishu.cn/hc/zh-CN/articles/360049067854</t>
        </is>
      </c>
      <c r="B69" s="70" t="n"/>
      <c r="C69" s="70" t="n"/>
      <c r="D69" s="70" t="n"/>
      <c r="E69" s="70" t="n"/>
    </row>
    <row r="70">
      <c r="A70" s="70" t="inlineStr">
        <is>
          <t>5. 查找引用字段说明：https://www.feishu.cn/hc/zh-CN/articles/398396737655</t>
        </is>
      </c>
      <c r="B70" s="70" t="n"/>
      <c r="C70" s="70" t="n"/>
      <c r="D70" s="70" t="n"/>
      <c r="E70" s="70" t="n"/>
    </row>
    <row r="71">
      <c r="A71" s="70" t="inlineStr">
        <is>
          <t>6. 公式字段概述：https://www.feishu.cn/hc/zh-CN/articles/360049067853</t>
        </is>
      </c>
      <c r="B71" s="70" t="n"/>
      <c r="C71" s="70" t="n"/>
      <c r="D71" s="70" t="n"/>
      <c r="E71" s="70" t="n"/>
    </row>
    <row r="73">
      <c r="A73" t="inlineStr">
        <is>
          <t>六、P0修复记录 (SIM-v2.2-20260807)</t>
        </is>
      </c>
    </row>
    <row r="74">
      <c r="A74" t="inlineStr">
        <is>
          <t>修复项</t>
        </is>
      </c>
      <c r="B74" t="inlineStr">
        <is>
          <t>问题</t>
        </is>
      </c>
      <c r="C74" t="inlineStr">
        <is>
          <t>修正</t>
        </is>
      </c>
      <c r="D74" t="inlineStr">
        <is>
          <t>影响范围</t>
        </is>
      </c>
      <c r="E74" t="inlineStr">
        <is>
          <t>验证</t>
        </is>
      </c>
    </row>
    <row r="75">
      <c r="A75" t="inlineStr">
        <is>
          <t>P0-1a</t>
        </is>
      </c>
      <c r="B75" t="inlineStr">
        <is>
          <t>02表X列VLOOKUP范围$B:$F返回停机原因非规则ID</t>
        </is>
      </c>
      <c r="C75" t="inlineStr">
        <is>
          <t>改为INDEX/MATCH: INDEX($A:$A,MATCH(G,18表$B:$B,0))</t>
        </is>
      </c>
      <c r="D75" t="inlineStr">
        <is>
          <t>175条换产记录</t>
        </is>
      </c>
      <c r="E75" t="inlineStr">
        <is>
          <t>模拟验证175条非空,仅含CO-RULE-001/002/003</t>
        </is>
      </c>
    </row>
    <row r="76">
      <c r="A76" t="inlineStr">
        <is>
          <t>P0-1b</t>
        </is>
      </c>
      <c r="B76" t="inlineStr">
        <is>
          <t>13表AD列同VLOOKUP范围错误</t>
        </is>
      </c>
      <c r="C76" t="inlineStr">
        <is>
          <t>改为INDEX/MATCH: INDEX($A:$A,MATCH(N,18表$B:$B,0))</t>
        </is>
      </c>
      <c r="D76" t="inlineStr">
        <is>
          <t>525条换产记录</t>
        </is>
      </c>
      <c r="E76" t="inlineStr">
        <is>
          <t>模拟验证525条非空,仅含CO-RULE-001/002/003</t>
        </is>
      </c>
    </row>
    <row r="77">
      <c r="A77" t="inlineStr">
        <is>
          <t>P0-2a</t>
        </is>
      </c>
      <c r="B77" t="inlineStr">
        <is>
          <t>17表W列IF(AND(V="高",R&lt;&gt;"已解除"))误引用R列(日期)与文字比较</t>
        </is>
      </c>
      <c r="C77" t="inlineStr">
        <is>
          <t>改为IF(AND(V="高",Q&lt;&gt;"已解除")),Q=状态列</t>
        </is>
      </c>
      <c r="D77" t="inlineStr">
        <is>
          <t>45条记录(9条已解除)</t>
        </is>
      </c>
      <c r="E77" t="inlineStr">
        <is>
          <t>模拟验证9条已解除均返回"否"</t>
        </is>
      </c>
    </row>
    <row r="78">
      <c r="A78" t="inlineStr">
        <is>
          <t>P0-2b</t>
        </is>
      </c>
      <c r="B78" t="inlineStr">
        <is>
          <t>17表X列确认状态静态值"需要确认"不随W列更新</t>
        </is>
      </c>
      <c r="C78" t="inlineStr">
        <is>
          <t>改为公式IF(W="是","待确认","无需确认")</t>
        </is>
      </c>
      <c r="D78" t="inlineStr">
        <is>
          <t>45条记录</t>
        </is>
      </c>
      <c r="E78" t="inlineStr">
        <is>
          <t>与W列联动,已解除/低风险→无需确认</t>
        </is>
      </c>
    </row>
    <row r="79">
      <c r="A79" t="inlineStr">
        <is>
          <t>重算设置</t>
        </is>
      </c>
      <c r="B79" t="inlineStr">
        <is>
          <t>openpyxl不计算公式,需Excel打开时重算</t>
        </is>
      </c>
      <c r="C79" t="inlineStr">
        <is>
          <t>fullCalcOnLoad=True</t>
        </is>
      </c>
      <c r="D79" t="inlineStr">
        <is>
          <t>全工作簿</t>
        </is>
      </c>
      <c r="E79" t="inlineStr">
        <is>
          <t>Excel打开时自动重算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2026-08-05T05:01:52Z</dcterms:created>
  <dcterms:modified xmlns:dcterms="http://purl.org/dc/terms/" xmlns:xsi="http://www.w3.org/2001/XMLSchema-instance" xsi:type="dcterms:W3CDTF">2026-08-07T05:43:44Z</dcterms:modified>
</cp:coreProperties>
</file>